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codeName="EstaPasta_de_trabalho"/>
  <mc:AlternateContent xmlns:mc="http://schemas.openxmlformats.org/markup-compatibility/2006">
    <mc:Choice Requires="x15">
      <x15ac:absPath xmlns:x15ac="http://schemas.microsoft.com/office/spreadsheetml/2010/11/ac" url="F:\Trabalho\NIT.MARALEGRE2\Andamento\"/>
    </mc:Choice>
  </mc:AlternateContent>
  <xr:revisionPtr revIDLastSave="0" documentId="13_ncr:1_{DB468293-6455-4FC4-A605-483BCB565464}" xr6:coauthVersionLast="45" xr6:coauthVersionMax="45" xr10:uidLastSave="{00000000-0000-0000-0000-000000000000}"/>
  <bookViews>
    <workbookView xWindow="28680" yWindow="-120" windowWidth="38640" windowHeight="15840" tabRatio="846" activeTab="2" xr2:uid="{61D24A30-AA35-4243-B5D5-286D841FCD56}"/>
  </bookViews>
  <sheets>
    <sheet name="orcam" sheetId="10" r:id="rId1"/>
    <sheet name="ÁREA DE PAVIMENTAÇÃO" sheetId="85" r:id="rId2"/>
    <sheet name="RelaçaoRuas" sheetId="82" r:id="rId3"/>
    <sheet name="SP" sheetId="56" r:id="rId4"/>
    <sheet name="COMP. ENS. CONC. ASFALTICO" sheetId="88" r:id="rId5"/>
    <sheet name="ADM" sheetId="78" r:id="rId6"/>
    <sheet name="M.O.LOCAL" sheetId="87" r:id="rId7"/>
    <sheet name="COMP. M.O.LOCAL" sheetId="86" r:id="rId8"/>
    <sheet name="proj.pav" sheetId="89" r:id="rId9"/>
    <sheet name="MEM.PROJ.PAV" sheetId="90" r:id="rId10"/>
    <sheet name="COMP. PROJ.PAV" sheetId="92" r:id="rId11"/>
    <sheet name="RESUMODREN" sheetId="93" r:id="rId12"/>
    <sheet name="DREN.ESCAV" sheetId="84" r:id="rId13"/>
    <sheet name="dren" sheetId="17" r:id="rId14"/>
    <sheet name="pavim" sheetId="67" r:id="rId15"/>
    <sheet name="Crono" sheetId="77" r:id="rId16"/>
    <sheet name="EMOP0619" sheetId="53" r:id="rId17"/>
    <sheet name="DIPREVS1" sheetId="54" r:id="rId18"/>
  </sheets>
  <definedNames>
    <definedName name="_xlnm._FilterDatabase" localSheetId="12" hidden="1">DREN.ESCAV!$A$1:$W$493</definedName>
    <definedName name="_xlnm.Print_Area" localSheetId="5">ADM!$A$1:$AA$47</definedName>
    <definedName name="_xlnm.Print_Area" localSheetId="1">'ÁREA DE PAVIMENTAÇÃO'!$B$2:$G$36</definedName>
    <definedName name="_xlnm.Print_Area" localSheetId="4">'COMP. ENS. CONC. ASFALTICO'!$A$1:$G$17</definedName>
    <definedName name="_xlnm.Print_Area" localSheetId="7">'COMP. M.O.LOCAL'!$A$1:$G$12</definedName>
    <definedName name="_xlnm.Print_Area" localSheetId="10">'COMP. PROJ.PAV'!$A$1:$G$10</definedName>
    <definedName name="_xlnm.Print_Area" localSheetId="15">Crono!$A$1:$O$31</definedName>
    <definedName name="_xlnm.Print_Area" localSheetId="13">dren!$A$1:$AA$312</definedName>
    <definedName name="_xlnm.Print_Area" localSheetId="12">DREN.ESCAV!$A$1:$BJ$73</definedName>
    <definedName name="_xlnm.Print_Area" localSheetId="6">'M.O.LOCAL'!$A$1:$AA$29</definedName>
    <definedName name="_xlnm.Print_Area" localSheetId="9">'MEM.PROJ.PAV'!$A$1:$AA$21</definedName>
    <definedName name="_xlnm.Print_Area" localSheetId="0">orcam!$A$1:$F$119</definedName>
    <definedName name="_xlnm.Print_Area" localSheetId="14">pavim!$A$1:$AA$169</definedName>
    <definedName name="_xlnm.Print_Area" localSheetId="8">proj.pav!$A$1:$AA$50</definedName>
    <definedName name="_xlnm.Print_Area" localSheetId="2">RelaçaoRuas!$B$2:$E$28</definedName>
    <definedName name="_xlnm.Print_Area" localSheetId="11">RESUMODREN!$A$1:$AA$45</definedName>
    <definedName name="_xlnm.Print_Area" localSheetId="3">SP!$A$1:$AA$112</definedName>
    <definedName name="_xlnm.Database" localSheetId="1">#REF!</definedName>
    <definedName name="_xlnm.Database" localSheetId="4">#REF!</definedName>
    <definedName name="_xlnm.Database" localSheetId="7">#REF!</definedName>
    <definedName name="_xlnm.Database" localSheetId="10">#REF!</definedName>
    <definedName name="_xlnm.Database" localSheetId="12">#REF!</definedName>
    <definedName name="_xlnm.Database" localSheetId="11">#REF!</definedName>
    <definedName name="_xlnm.Database">#REF!</definedName>
    <definedName name="_xlnm.Print_Titles" localSheetId="5">ADM!$1:$4</definedName>
    <definedName name="_xlnm.Print_Titles" localSheetId="4">'COMP. ENS. CONC. ASFALTICO'!$1:$6</definedName>
    <definedName name="_xlnm.Print_Titles" localSheetId="7">'COMP. M.O.LOCAL'!$1:$6</definedName>
    <definedName name="_xlnm.Print_Titles" localSheetId="10">'COMP. PROJ.PAV'!$1:$6</definedName>
    <definedName name="_xlnm.Print_Titles" localSheetId="13">dren!$1:$4</definedName>
    <definedName name="_xlnm.Print_Titles" localSheetId="12">DREN.ESCAV!$1:$9</definedName>
    <definedName name="_xlnm.Print_Titles" localSheetId="6">'M.O.LOCAL'!$1:$4</definedName>
    <definedName name="_xlnm.Print_Titles" localSheetId="9">'MEM.PROJ.PAV'!$1:$4</definedName>
    <definedName name="_xlnm.Print_Titles" localSheetId="0">orcam!$1:$6</definedName>
    <definedName name="_xlnm.Print_Titles" localSheetId="14">pavim!$1:$10</definedName>
    <definedName name="_xlnm.Print_Titles" localSheetId="8">proj.pav!$1:$4</definedName>
    <definedName name="_xlnm.Print_Titles" localSheetId="2">RelaçaoRuas!$2:$5</definedName>
    <definedName name="_xlnm.Print_Titles" localSheetId="11">RESUMODREN!$1:$5</definedName>
    <definedName name="_xlnm.Print_Titles" localSheetId="3">SP!$1:$4</definedName>
  </definedNames>
  <calcPr calcId="181029"/>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4" i="77" l="1"/>
  <c r="C87" i="10" l="1"/>
  <c r="A95" i="10"/>
  <c r="A84" i="10"/>
  <c r="A85" i="10" s="1"/>
  <c r="A83" i="10"/>
  <c r="B83" i="10" s="1"/>
  <c r="W121" i="17"/>
  <c r="Z121" i="17"/>
  <c r="B119" i="17"/>
  <c r="W108" i="17"/>
  <c r="W96" i="17"/>
  <c r="W103" i="17" s="1"/>
  <c r="Z103" i="17"/>
  <c r="B100" i="17"/>
  <c r="S98" i="17"/>
  <c r="Z96" i="17"/>
  <c r="B94" i="17"/>
  <c r="Z108" i="17"/>
  <c r="B106" i="17"/>
  <c r="Z91" i="17"/>
  <c r="B88" i="17"/>
  <c r="S84" i="17"/>
  <c r="S83" i="17"/>
  <c r="S82" i="17"/>
  <c r="S86" i="17"/>
  <c r="S81" i="17"/>
  <c r="S85" i="17"/>
  <c r="S80" i="17"/>
  <c r="Z77" i="17"/>
  <c r="B75" i="17"/>
  <c r="Z72" i="17"/>
  <c r="B70" i="17"/>
  <c r="Z67" i="17"/>
  <c r="B65" i="17"/>
  <c r="E83" i="10" l="1"/>
  <c r="D83" i="10"/>
  <c r="C83" i="10"/>
  <c r="B85" i="10"/>
  <c r="A86" i="10"/>
  <c r="B84" i="10"/>
  <c r="W77" i="17"/>
  <c r="W91" i="17" s="1"/>
  <c r="BG70" i="84"/>
  <c r="BC70" i="84"/>
  <c r="BB70" i="84"/>
  <c r="F83" i="10" l="1"/>
  <c r="E85" i="10"/>
  <c r="D85" i="10"/>
  <c r="C85" i="10"/>
  <c r="D84" i="10"/>
  <c r="C84" i="10"/>
  <c r="E84" i="10"/>
  <c r="A87" i="10"/>
  <c r="B86" i="10"/>
  <c r="R298" i="17"/>
  <c r="R297" i="17"/>
  <c r="R294" i="17"/>
  <c r="R293" i="17"/>
  <c r="F85" i="10" l="1"/>
  <c r="F84" i="10"/>
  <c r="D86" i="10"/>
  <c r="C86" i="10"/>
  <c r="E86" i="10"/>
  <c r="B87" i="10"/>
  <c r="A88" i="10"/>
  <c r="W291" i="17"/>
  <c r="Q16" i="77"/>
  <c r="N28" i="87"/>
  <c r="N23" i="87"/>
  <c r="N18" i="87"/>
  <c r="N13" i="87"/>
  <c r="G304" i="17"/>
  <c r="O304" i="17" s="1"/>
  <c r="W302" i="17" s="1"/>
  <c r="W44" i="93"/>
  <c r="U44" i="93"/>
  <c r="S44" i="93"/>
  <c r="R269" i="17"/>
  <c r="W265" i="17" s="1"/>
  <c r="R260" i="17"/>
  <c r="W258" i="17" s="1"/>
  <c r="S253" i="17"/>
  <c r="W248" i="17" s="1"/>
  <c r="B215" i="17"/>
  <c r="Q223" i="17"/>
  <c r="W218" i="17" s="1"/>
  <c r="K221" i="17"/>
  <c r="Z188" i="17"/>
  <c r="B186" i="17"/>
  <c r="Z181" i="17"/>
  <c r="B179" i="17"/>
  <c r="Z310" i="17"/>
  <c r="Z302" i="17"/>
  <c r="Z291" i="17"/>
  <c r="Z286" i="17"/>
  <c r="Z279" i="17"/>
  <c r="Z273" i="17"/>
  <c r="Z265" i="17"/>
  <c r="Z258" i="17"/>
  <c r="Z248" i="17"/>
  <c r="Z238" i="17"/>
  <c r="Z228" i="17"/>
  <c r="Z218" i="17"/>
  <c r="Z210" i="17"/>
  <c r="Z197" i="17"/>
  <c r="Z161" i="17"/>
  <c r="Z152" i="17"/>
  <c r="Z147" i="17"/>
  <c r="Z140" i="17"/>
  <c r="Z126" i="17"/>
  <c r="Z62" i="17"/>
  <c r="Z57" i="17"/>
  <c r="Z52" i="17"/>
  <c r="Z47" i="17"/>
  <c r="Z39" i="17"/>
  <c r="Z30" i="17"/>
  <c r="Z23" i="17"/>
  <c r="Z16" i="17"/>
  <c r="Z9" i="17"/>
  <c r="F86" i="10" l="1"/>
  <c r="A89" i="10"/>
  <c r="B88" i="10"/>
  <c r="E87" i="10"/>
  <c r="D87" i="10"/>
  <c r="M154" i="17"/>
  <c r="F134" i="17"/>
  <c r="F133" i="17"/>
  <c r="B60" i="17"/>
  <c r="W57" i="17"/>
  <c r="W67" i="17" s="1"/>
  <c r="W52" i="17"/>
  <c r="W62" i="17" s="1"/>
  <c r="W72" i="17" s="1"/>
  <c r="N32" i="17"/>
  <c r="F130" i="17" s="1"/>
  <c r="N31" i="17"/>
  <c r="W23" i="17"/>
  <c r="D164" i="17" s="1"/>
  <c r="T164" i="17" s="1"/>
  <c r="J166" i="17" s="1"/>
  <c r="Q44" i="93"/>
  <c r="O44" i="93"/>
  <c r="M44" i="93"/>
  <c r="U17" i="93"/>
  <c r="R17" i="93"/>
  <c r="L17" i="93"/>
  <c r="W47" i="17" s="1"/>
  <c r="A1" i="93"/>
  <c r="I30" i="93"/>
  <c r="W9" i="17" s="1"/>
  <c r="O17" i="93"/>
  <c r="I17" i="93"/>
  <c r="F87" i="10" l="1"/>
  <c r="D88" i="10"/>
  <c r="C88" i="10"/>
  <c r="E88" i="10"/>
  <c r="B89" i="10"/>
  <c r="A90" i="10"/>
  <c r="B90" i="10" s="1"/>
  <c r="N40" i="17"/>
  <c r="W39" i="17" s="1"/>
  <c r="R130" i="17"/>
  <c r="F171" i="17" s="1"/>
  <c r="I169" i="17"/>
  <c r="R169" i="17" s="1"/>
  <c r="K171" i="17" s="1"/>
  <c r="H154" i="17"/>
  <c r="U154" i="17" s="1"/>
  <c r="Y69" i="84"/>
  <c r="AV69" i="84" s="1"/>
  <c r="Y68" i="84"/>
  <c r="Y67" i="84"/>
  <c r="Y66" i="84"/>
  <c r="AB66" i="84" s="1"/>
  <c r="Y65" i="84"/>
  <c r="Y55" i="84"/>
  <c r="AC55" i="84" s="1"/>
  <c r="Y54" i="84"/>
  <c r="Y53" i="84"/>
  <c r="AD53" i="84" s="1"/>
  <c r="Y52" i="84"/>
  <c r="Y51" i="84"/>
  <c r="AC51" i="84" s="1"/>
  <c r="Y50" i="84"/>
  <c r="AV50" i="84" s="1"/>
  <c r="AX50" i="84" s="1"/>
  <c r="H88" i="84"/>
  <c r="BC69" i="84"/>
  <c r="AU69" i="84"/>
  <c r="AR69" i="84"/>
  <c r="AQ69" i="84"/>
  <c r="AP69" i="84"/>
  <c r="AO69" i="84"/>
  <c r="AG69" i="84"/>
  <c r="AB69" i="84"/>
  <c r="AF69" i="84" s="1"/>
  <c r="AA69" i="84"/>
  <c r="X69" i="84"/>
  <c r="N69" i="84"/>
  <c r="M69" i="84"/>
  <c r="BF69" i="84" s="1"/>
  <c r="L69" i="84"/>
  <c r="BC68" i="84"/>
  <c r="AU68" i="84"/>
  <c r="AR68" i="84"/>
  <c r="AQ68" i="84"/>
  <c r="AP68" i="84"/>
  <c r="AO68" i="84"/>
  <c r="AG68" i="84"/>
  <c r="X68" i="84"/>
  <c r="N68" i="84"/>
  <c r="AZ68" i="84" s="1"/>
  <c r="M68" i="84"/>
  <c r="L68" i="84"/>
  <c r="BC67" i="84"/>
  <c r="AU67" i="84"/>
  <c r="AR67" i="84"/>
  <c r="AQ67" i="84"/>
  <c r="AP67" i="84"/>
  <c r="AO67" i="84"/>
  <c r="AG67" i="84"/>
  <c r="X67" i="84"/>
  <c r="N67" i="84"/>
  <c r="AZ67" i="84" s="1"/>
  <c r="M67" i="84"/>
  <c r="L67" i="84"/>
  <c r="BC66" i="84"/>
  <c r="AU66" i="84"/>
  <c r="AR66" i="84"/>
  <c r="AQ66" i="84"/>
  <c r="AP66" i="84"/>
  <c r="AO66" i="84"/>
  <c r="AG66" i="84"/>
  <c r="X66" i="84"/>
  <c r="N66" i="84"/>
  <c r="AZ66" i="84" s="1"/>
  <c r="M66" i="84"/>
  <c r="BF66" i="84" s="1"/>
  <c r="L66" i="84"/>
  <c r="BC65" i="84"/>
  <c r="AU65" i="84"/>
  <c r="AR65" i="84"/>
  <c r="AQ65" i="84"/>
  <c r="AP65" i="84"/>
  <c r="AO65" i="84"/>
  <c r="AG65" i="84"/>
  <c r="AA65" i="84"/>
  <c r="AV65" i="84"/>
  <c r="AX65" i="84" s="1"/>
  <c r="X65" i="84"/>
  <c r="N65" i="84"/>
  <c r="AZ65" i="84" s="1"/>
  <c r="M65" i="84"/>
  <c r="BG65" i="84" s="1"/>
  <c r="BI65" i="84" s="1"/>
  <c r="L65" i="84"/>
  <c r="BC64" i="84"/>
  <c r="AU64" i="84"/>
  <c r="AR64" i="84"/>
  <c r="AQ64" i="84"/>
  <c r="AP64" i="84"/>
  <c r="AO64" i="84"/>
  <c r="AG64" i="84"/>
  <c r="Y64" i="84"/>
  <c r="AV64" i="84" s="1"/>
  <c r="X64" i="84"/>
  <c r="N64" i="84"/>
  <c r="AZ64" i="84" s="1"/>
  <c r="M64" i="84"/>
  <c r="BG64" i="84" s="1"/>
  <c r="BI64" i="84" s="1"/>
  <c r="L64" i="84"/>
  <c r="BC63" i="84"/>
  <c r="AU63" i="84"/>
  <c r="AR63" i="84"/>
  <c r="AQ63" i="84"/>
  <c r="AP63" i="84"/>
  <c r="AO63" i="84"/>
  <c r="AG63" i="84"/>
  <c r="Y63" i="84"/>
  <c r="AD63" i="84" s="1"/>
  <c r="X63" i="84"/>
  <c r="N63" i="84"/>
  <c r="AZ63" i="84" s="1"/>
  <c r="M63" i="84"/>
  <c r="L63" i="84"/>
  <c r="BC62" i="84"/>
  <c r="AU62" i="84"/>
  <c r="AR62" i="84"/>
  <c r="AQ62" i="84"/>
  <c r="AP62" i="84"/>
  <c r="AO62" i="84"/>
  <c r="AG62" i="84"/>
  <c r="Y62" i="84"/>
  <c r="AV62" i="84" s="1"/>
  <c r="AX62" i="84" s="1"/>
  <c r="X62" i="84"/>
  <c r="N62" i="84"/>
  <c r="AZ62" i="84" s="1"/>
  <c r="M62" i="84"/>
  <c r="BG62" i="84" s="1"/>
  <c r="BI62" i="84" s="1"/>
  <c r="L62" i="84"/>
  <c r="BC61" i="84"/>
  <c r="AU61" i="84"/>
  <c r="AR61" i="84"/>
  <c r="AQ61" i="84"/>
  <c r="AP61" i="84"/>
  <c r="AO61" i="84"/>
  <c r="AG61" i="84"/>
  <c r="Y61" i="84"/>
  <c r="AV61" i="84" s="1"/>
  <c r="AX61" i="84" s="1"/>
  <c r="X61" i="84"/>
  <c r="N61" i="84"/>
  <c r="AZ61" i="84" s="1"/>
  <c r="M61" i="84"/>
  <c r="BF61" i="84" s="1"/>
  <c r="L61" i="84"/>
  <c r="BC60" i="84"/>
  <c r="AU60" i="84"/>
  <c r="AR60" i="84"/>
  <c r="AQ60" i="84"/>
  <c r="AP60" i="84"/>
  <c r="AO60" i="84"/>
  <c r="AG60" i="84"/>
  <c r="Y60" i="84"/>
  <c r="X60" i="84"/>
  <c r="N60" i="84"/>
  <c r="AZ60" i="84" s="1"/>
  <c r="M60" i="84"/>
  <c r="BF60" i="84" s="1"/>
  <c r="L60" i="84"/>
  <c r="BC59" i="84"/>
  <c r="AU59" i="84"/>
  <c r="AR59" i="84"/>
  <c r="AQ59" i="84"/>
  <c r="AP59" i="84"/>
  <c r="AO59" i="84"/>
  <c r="AG59" i="84"/>
  <c r="Y59" i="84"/>
  <c r="AV59" i="84" s="1"/>
  <c r="X59" i="84"/>
  <c r="N59" i="84"/>
  <c r="AZ59" i="84" s="1"/>
  <c r="M59" i="84"/>
  <c r="L59" i="84"/>
  <c r="BC58" i="84"/>
  <c r="AU58" i="84"/>
  <c r="AR58" i="84"/>
  <c r="AQ58" i="84"/>
  <c r="AP58" i="84"/>
  <c r="AO58" i="84"/>
  <c r="AG58" i="84"/>
  <c r="Y58" i="84"/>
  <c r="AC58" i="84" s="1"/>
  <c r="X58" i="84"/>
  <c r="N58" i="84"/>
  <c r="AZ58" i="84" s="1"/>
  <c r="M58" i="84"/>
  <c r="BF58" i="84" s="1"/>
  <c r="L58" i="84"/>
  <c r="BC55" i="84"/>
  <c r="AU55" i="84"/>
  <c r="AR55" i="84"/>
  <c r="AQ55" i="84"/>
  <c r="AP55" i="84"/>
  <c r="AO55" i="84"/>
  <c r="AG55" i="84"/>
  <c r="X55" i="84"/>
  <c r="N55" i="84"/>
  <c r="AZ55" i="84" s="1"/>
  <c r="M55" i="84"/>
  <c r="BF55" i="84" s="1"/>
  <c r="L55" i="84"/>
  <c r="BC54" i="84"/>
  <c r="AU54" i="84"/>
  <c r="AR54" i="84"/>
  <c r="AQ54" i="84"/>
  <c r="AP54" i="84"/>
  <c r="AO54" i="84"/>
  <c r="AG54" i="84"/>
  <c r="AV54" i="84"/>
  <c r="X54" i="84"/>
  <c r="N54" i="84"/>
  <c r="M54" i="84"/>
  <c r="BG54" i="84" s="1"/>
  <c r="BI54" i="84" s="1"/>
  <c r="L54" i="84"/>
  <c r="BC53" i="84"/>
  <c r="AU53" i="84"/>
  <c r="AR53" i="84"/>
  <c r="AQ53" i="84"/>
  <c r="AP53" i="84"/>
  <c r="AO53" i="84"/>
  <c r="AG53" i="84"/>
  <c r="X53" i="84"/>
  <c r="N53" i="84"/>
  <c r="AZ53" i="84" s="1"/>
  <c r="M53" i="84"/>
  <c r="L53" i="84"/>
  <c r="BC52" i="84"/>
  <c r="AU52" i="84"/>
  <c r="AR52" i="84"/>
  <c r="AQ52" i="84"/>
  <c r="AP52" i="84"/>
  <c r="AO52" i="84"/>
  <c r="AG52" i="84"/>
  <c r="AC52" i="84"/>
  <c r="X52" i="84"/>
  <c r="N52" i="84"/>
  <c r="AZ52" i="84" s="1"/>
  <c r="M52" i="84"/>
  <c r="BG52" i="84" s="1"/>
  <c r="BI52" i="84" s="1"/>
  <c r="L52" i="84"/>
  <c r="BC51" i="84"/>
  <c r="AU51" i="84"/>
  <c r="AR51" i="84"/>
  <c r="AQ51" i="84"/>
  <c r="AP51" i="84"/>
  <c r="AO51" i="84"/>
  <c r="AG51" i="84"/>
  <c r="X51" i="84"/>
  <c r="N51" i="84"/>
  <c r="AZ51" i="84" s="1"/>
  <c r="M51" i="84"/>
  <c r="BF51" i="84" s="1"/>
  <c r="L51" i="84"/>
  <c r="BC50" i="84"/>
  <c r="AU50" i="84"/>
  <c r="AR50" i="84"/>
  <c r="AQ50" i="84"/>
  <c r="AP50" i="84"/>
  <c r="AO50" i="84"/>
  <c r="AG50" i="84"/>
  <c r="X50" i="84"/>
  <c r="N50" i="84"/>
  <c r="M50" i="84"/>
  <c r="BG50" i="84" s="1"/>
  <c r="BI50" i="84" s="1"/>
  <c r="L50" i="84"/>
  <c r="BC49" i="84"/>
  <c r="AU49" i="84"/>
  <c r="AR49" i="84"/>
  <c r="AQ49" i="84"/>
  <c r="AP49" i="84"/>
  <c r="AO49" i="84"/>
  <c r="AG49" i="84"/>
  <c r="Y49" i="84"/>
  <c r="AD49" i="84" s="1"/>
  <c r="X49" i="84"/>
  <c r="N49" i="84"/>
  <c r="AZ49" i="84" s="1"/>
  <c r="M49" i="84"/>
  <c r="L49" i="84"/>
  <c r="BC48" i="84"/>
  <c r="AU48" i="84"/>
  <c r="AR48" i="84"/>
  <c r="AQ48" i="84"/>
  <c r="AP48" i="84"/>
  <c r="AO48" i="84"/>
  <c r="AG48" i="84"/>
  <c r="Y48" i="84"/>
  <c r="AC48" i="84" s="1"/>
  <c r="X48" i="84"/>
  <c r="N48" i="84"/>
  <c r="AZ48" i="84" s="1"/>
  <c r="M48" i="84"/>
  <c r="BG48" i="84" s="1"/>
  <c r="BI48" i="84" s="1"/>
  <c r="L48" i="84"/>
  <c r="BC47" i="84"/>
  <c r="AU47" i="84"/>
  <c r="AR47" i="84"/>
  <c r="AQ47" i="84"/>
  <c r="AP47" i="84"/>
  <c r="AO47" i="84"/>
  <c r="AG47" i="84"/>
  <c r="Y47" i="84"/>
  <c r="AC47" i="84" s="1"/>
  <c r="X47" i="84"/>
  <c r="N47" i="84"/>
  <c r="AZ47" i="84" s="1"/>
  <c r="M47" i="84"/>
  <c r="BF47" i="84" s="1"/>
  <c r="L47" i="84"/>
  <c r="F88" i="10" l="1"/>
  <c r="D90" i="10"/>
  <c r="C90" i="10"/>
  <c r="E90" i="10"/>
  <c r="E89" i="10"/>
  <c r="D89" i="10"/>
  <c r="C89" i="10"/>
  <c r="AA62" i="84"/>
  <c r="AY59" i="84"/>
  <c r="AB58" i="84"/>
  <c r="AF58" i="84" s="1"/>
  <c r="AC62" i="84"/>
  <c r="BG58" i="84"/>
  <c r="BI58" i="84" s="1"/>
  <c r="O61" i="84"/>
  <c r="W61" i="84" s="1"/>
  <c r="BG61" i="84"/>
  <c r="BI61" i="84" s="1"/>
  <c r="O63" i="84"/>
  <c r="P63" i="84" s="1"/>
  <c r="BA63" i="84" s="1"/>
  <c r="O58" i="84"/>
  <c r="P58" i="84" s="1"/>
  <c r="BA58" i="84" s="1"/>
  <c r="AD64" i="84"/>
  <c r="O65" i="84"/>
  <c r="V65" i="84" s="1"/>
  <c r="BF65" i="84"/>
  <c r="BH65" i="84" s="1"/>
  <c r="P171" i="17"/>
  <c r="AV66" i="84"/>
  <c r="AY66" i="84" s="1"/>
  <c r="BE66" i="84" s="1"/>
  <c r="O55" i="84"/>
  <c r="V55" i="84" s="1"/>
  <c r="O60" i="84"/>
  <c r="V60" i="84" s="1"/>
  <c r="AB61" i="84"/>
  <c r="AF61" i="84" s="1"/>
  <c r="BF62" i="84"/>
  <c r="O66" i="84"/>
  <c r="U66" i="84" s="1"/>
  <c r="AF66" i="84"/>
  <c r="BG69" i="84"/>
  <c r="BI69" i="84" s="1"/>
  <c r="AB62" i="84"/>
  <c r="AY62" i="84"/>
  <c r="BF64" i="84"/>
  <c r="AB65" i="84"/>
  <c r="AA66" i="84"/>
  <c r="BG66" i="84"/>
  <c r="BI66" i="84" s="1"/>
  <c r="O68" i="84"/>
  <c r="U68" i="84" s="1"/>
  <c r="O47" i="84"/>
  <c r="W47" i="84" s="1"/>
  <c r="AA61" i="84"/>
  <c r="O62" i="84"/>
  <c r="P62" i="84" s="1"/>
  <c r="BA62" i="84" s="1"/>
  <c r="AF62" i="84"/>
  <c r="AC66" i="84"/>
  <c r="O67" i="84"/>
  <c r="U65" i="84"/>
  <c r="T65" i="84"/>
  <c r="P65" i="84"/>
  <c r="BA65" i="84" s="1"/>
  <c r="R65" i="84"/>
  <c r="W65" i="84"/>
  <c r="S65" i="84"/>
  <c r="AX64" i="84"/>
  <c r="P61" i="84"/>
  <c r="BA61" i="84" s="1"/>
  <c r="V62" i="84"/>
  <c r="S62" i="84"/>
  <c r="W66" i="84"/>
  <c r="T66" i="84"/>
  <c r="BH61" i="84"/>
  <c r="AY61" i="84"/>
  <c r="BE61" i="84" s="1"/>
  <c r="S63" i="84"/>
  <c r="AB63" i="84"/>
  <c r="AF63" i="84" s="1"/>
  <c r="AA63" i="84"/>
  <c r="AV63" i="84"/>
  <c r="AY63" i="84" s="1"/>
  <c r="O64" i="84"/>
  <c r="AC64" i="84"/>
  <c r="AB64" i="84"/>
  <c r="AY65" i="84"/>
  <c r="BG67" i="84"/>
  <c r="BI67" i="84" s="1"/>
  <c r="BF67" i="84"/>
  <c r="AC67" i="84"/>
  <c r="BF68" i="84"/>
  <c r="BG68" i="84"/>
  <c r="BI68" i="84" s="1"/>
  <c r="AA68" i="84"/>
  <c r="O69" i="84"/>
  <c r="AZ69" i="84"/>
  <c r="AY69" i="84"/>
  <c r="BE69" i="84" s="1"/>
  <c r="AX69" i="84"/>
  <c r="BH69" i="84" s="1"/>
  <c r="BH62" i="84"/>
  <c r="W67" i="84"/>
  <c r="S67" i="84"/>
  <c r="V67" i="84"/>
  <c r="R67" i="84"/>
  <c r="AB67" i="84"/>
  <c r="AF67" i="84" s="1"/>
  <c r="AA67" i="84"/>
  <c r="AV67" i="84"/>
  <c r="AY67" i="84" s="1"/>
  <c r="S68" i="84"/>
  <c r="AC68" i="84"/>
  <c r="AB68" i="84"/>
  <c r="BG63" i="84"/>
  <c r="BI63" i="84" s="1"/>
  <c r="BF63" i="84"/>
  <c r="AC63" i="84"/>
  <c r="AA64" i="84"/>
  <c r="AY64" i="84"/>
  <c r="U67" i="84"/>
  <c r="AD67" i="84"/>
  <c r="AD68" i="84"/>
  <c r="AV68" i="84"/>
  <c r="AY68" i="84" s="1"/>
  <c r="AC61" i="84"/>
  <c r="AD62" i="84"/>
  <c r="AC65" i="84"/>
  <c r="AD66" i="84"/>
  <c r="AC69" i="84"/>
  <c r="AD61" i="84"/>
  <c r="AD65" i="84"/>
  <c r="AD69" i="84"/>
  <c r="AB54" i="84"/>
  <c r="AF54" i="84" s="1"/>
  <c r="O51" i="84"/>
  <c r="V51" i="84" s="1"/>
  <c r="O59" i="84"/>
  <c r="W59" i="84" s="1"/>
  <c r="AC59" i="84"/>
  <c r="T60" i="84"/>
  <c r="R59" i="84"/>
  <c r="AX59" i="84"/>
  <c r="BE59" i="84"/>
  <c r="Q58" i="84"/>
  <c r="U58" i="84"/>
  <c r="AD58" i="84"/>
  <c r="AE58" i="84" s="1"/>
  <c r="AV58" i="84"/>
  <c r="AA59" i="84"/>
  <c r="BF59" i="84"/>
  <c r="AB60" i="84"/>
  <c r="AF60" i="84" s="1"/>
  <c r="BG60" i="84"/>
  <c r="BI60" i="84" s="1"/>
  <c r="S58" i="84"/>
  <c r="T58" i="84"/>
  <c r="R58" i="84"/>
  <c r="V58" i="84"/>
  <c r="AA58" i="84"/>
  <c r="AB59" i="84"/>
  <c r="AF59" i="84" s="1"/>
  <c r="BG59" i="84"/>
  <c r="BI59" i="84" s="1"/>
  <c r="AC60" i="84"/>
  <c r="AD60" i="84"/>
  <c r="AV60" i="84"/>
  <c r="W58" i="84"/>
  <c r="AD59" i="84"/>
  <c r="AA60" i="84"/>
  <c r="BG47" i="84"/>
  <c r="BI47" i="84" s="1"/>
  <c r="AA50" i="84"/>
  <c r="O48" i="84"/>
  <c r="P48" i="84" s="1"/>
  <c r="BA48" i="84" s="1"/>
  <c r="AB51" i="84"/>
  <c r="AF51" i="84" s="1"/>
  <c r="AA54" i="84"/>
  <c r="AB47" i="84"/>
  <c r="AF47" i="84" s="1"/>
  <c r="AB50" i="84"/>
  <c r="AF50" i="84" s="1"/>
  <c r="AC54" i="84"/>
  <c r="BF54" i="84"/>
  <c r="AB55" i="84"/>
  <c r="AF55" i="84" s="1"/>
  <c r="AC50" i="84"/>
  <c r="BF50" i="84"/>
  <c r="BH50" i="84" s="1"/>
  <c r="BG51" i="84"/>
  <c r="BI51" i="84" s="1"/>
  <c r="O52" i="84"/>
  <c r="P52" i="84" s="1"/>
  <c r="BA52" i="84" s="1"/>
  <c r="BG55" i="84"/>
  <c r="BI55" i="84" s="1"/>
  <c r="AZ54" i="84"/>
  <c r="O54" i="84"/>
  <c r="AY54" i="84"/>
  <c r="BE54" i="84" s="1"/>
  <c r="AV49" i="84"/>
  <c r="AV53" i="84"/>
  <c r="AX54" i="84"/>
  <c r="BH54" i="84" s="1"/>
  <c r="AY50" i="84"/>
  <c r="W48" i="84"/>
  <c r="BG49" i="84"/>
  <c r="BI49" i="84" s="1"/>
  <c r="O49" i="84"/>
  <c r="BF49" i="84"/>
  <c r="R51" i="84"/>
  <c r="BG53" i="84"/>
  <c r="BI53" i="84" s="1"/>
  <c r="O53" i="84"/>
  <c r="BF53" i="84"/>
  <c r="AZ50" i="84"/>
  <c r="O50" i="84"/>
  <c r="AC49" i="84"/>
  <c r="AB49" i="84"/>
  <c r="AF49" i="84" s="1"/>
  <c r="AA49" i="84"/>
  <c r="BE50" i="84"/>
  <c r="AC53" i="84"/>
  <c r="AB53" i="84"/>
  <c r="AF53" i="84" s="1"/>
  <c r="AA53" i="84"/>
  <c r="W55" i="84"/>
  <c r="AD48" i="84"/>
  <c r="AV48" i="84"/>
  <c r="AD52" i="84"/>
  <c r="AV52" i="84"/>
  <c r="AY52" i="84" s="1"/>
  <c r="P55" i="84"/>
  <c r="BA55" i="84" s="1"/>
  <c r="T55" i="84"/>
  <c r="AD47" i="84"/>
  <c r="AV47" i="84"/>
  <c r="AA48" i="84"/>
  <c r="BF48" i="84"/>
  <c r="AD51" i="84"/>
  <c r="AV51" i="84"/>
  <c r="AA52" i="84"/>
  <c r="BF52" i="84"/>
  <c r="U55" i="84"/>
  <c r="AD55" i="84"/>
  <c r="AV55" i="84"/>
  <c r="S55" i="84"/>
  <c r="AA47" i="84"/>
  <c r="AE47" i="84"/>
  <c r="AM47" i="84" s="1"/>
  <c r="AB48" i="84"/>
  <c r="AE48" i="84" s="1"/>
  <c r="AD50" i="84"/>
  <c r="AA51" i="84"/>
  <c r="AB52" i="84"/>
  <c r="AD54" i="84"/>
  <c r="R55" i="84"/>
  <c r="AA55" i="84"/>
  <c r="F89" i="10" l="1"/>
  <c r="F90" i="10"/>
  <c r="T51" i="84"/>
  <c r="S51" i="84"/>
  <c r="U51" i="84"/>
  <c r="W51" i="84"/>
  <c r="P59" i="84"/>
  <c r="BA59" i="84" s="1"/>
  <c r="U60" i="84"/>
  <c r="AE62" i="84"/>
  <c r="V68" i="84"/>
  <c r="W68" i="84"/>
  <c r="Q63" i="84"/>
  <c r="W63" i="84"/>
  <c r="S60" i="84"/>
  <c r="R60" i="84"/>
  <c r="P68" i="84"/>
  <c r="R63" i="84"/>
  <c r="V66" i="84"/>
  <c r="W60" i="84"/>
  <c r="BB68" i="84"/>
  <c r="T63" i="84"/>
  <c r="V63" i="84"/>
  <c r="AE65" i="84"/>
  <c r="S61" i="84"/>
  <c r="T61" i="84"/>
  <c r="R61" i="84"/>
  <c r="U61" i="84"/>
  <c r="BB62" i="84"/>
  <c r="Q62" i="84"/>
  <c r="V61" i="84"/>
  <c r="U63" i="84"/>
  <c r="Q52" i="84"/>
  <c r="S48" i="84"/>
  <c r="S47" i="84"/>
  <c r="AE64" i="84"/>
  <c r="AK64" i="84" s="1"/>
  <c r="R66" i="84"/>
  <c r="W62" i="84"/>
  <c r="S52" i="84"/>
  <c r="Q59" i="84"/>
  <c r="T47" i="84"/>
  <c r="U59" i="84"/>
  <c r="BE62" i="84"/>
  <c r="BB65" i="84"/>
  <c r="S66" i="84"/>
  <c r="R62" i="84"/>
  <c r="AX66" i="84"/>
  <c r="BH66" i="84" s="1"/>
  <c r="AE53" i="84"/>
  <c r="AI53" i="84" s="1"/>
  <c r="AK65" i="84"/>
  <c r="AL65" i="84"/>
  <c r="AH58" i="84"/>
  <c r="AI58" i="84"/>
  <c r="BE67" i="84"/>
  <c r="AE68" i="84"/>
  <c r="AK68" i="84" s="1"/>
  <c r="AF65" i="84"/>
  <c r="AH65" i="84" s="1"/>
  <c r="T59" i="84"/>
  <c r="AE61" i="84"/>
  <c r="AI61" i="84" s="1"/>
  <c r="R47" i="84"/>
  <c r="Q48" i="84"/>
  <c r="U47" i="84"/>
  <c r="V47" i="84"/>
  <c r="V59" i="84"/>
  <c r="AE66" i="84"/>
  <c r="AI66" i="84" s="1"/>
  <c r="AE54" i="84"/>
  <c r="AH54" i="84" s="1"/>
  <c r="AF48" i="84"/>
  <c r="AH48" i="84" s="1"/>
  <c r="U48" i="84"/>
  <c r="P47" i="84"/>
  <c r="BA47" i="84" s="1"/>
  <c r="S59" i="84"/>
  <c r="P60" i="84"/>
  <c r="BA60" i="84" s="1"/>
  <c r="R68" i="84"/>
  <c r="T68" i="84"/>
  <c r="P66" i="84"/>
  <c r="T62" i="84"/>
  <c r="U62" i="84"/>
  <c r="BH64" i="84"/>
  <c r="T67" i="84"/>
  <c r="P67" i="84"/>
  <c r="BB67" i="84" s="1"/>
  <c r="BB63" i="84"/>
  <c r="BE63" i="84"/>
  <c r="AM62" i="84"/>
  <c r="AI62" i="84"/>
  <c r="AJ62" i="84"/>
  <c r="AN62" i="84"/>
  <c r="AK62" i="84"/>
  <c r="AH62" i="84"/>
  <c r="AL62" i="84"/>
  <c r="AK66" i="84"/>
  <c r="AJ61" i="84"/>
  <c r="AH61" i="84"/>
  <c r="AE67" i="84"/>
  <c r="U69" i="84"/>
  <c r="W69" i="84"/>
  <c r="S69" i="84"/>
  <c r="T69" i="84"/>
  <c r="P69" i="84"/>
  <c r="BA69" i="84" s="1"/>
  <c r="R69" i="84"/>
  <c r="V69" i="84"/>
  <c r="AF64" i="84"/>
  <c r="Q61" i="84"/>
  <c r="Q65" i="84"/>
  <c r="AX63" i="84"/>
  <c r="BH63" i="84" s="1"/>
  <c r="AN65" i="84"/>
  <c r="AJ65" i="84"/>
  <c r="AI65" i="84"/>
  <c r="AM65" i="84"/>
  <c r="AF68" i="84"/>
  <c r="BA68" i="84"/>
  <c r="Q68" i="84"/>
  <c r="AE69" i="84"/>
  <c r="AX68" i="84"/>
  <c r="BH68" i="84" s="1"/>
  <c r="BE64" i="84"/>
  <c r="AX67" i="84"/>
  <c r="BH67" i="84" s="1"/>
  <c r="BE68" i="84"/>
  <c r="BE65" i="84"/>
  <c r="T64" i="84"/>
  <c r="P64" i="84"/>
  <c r="BA64" i="84" s="1"/>
  <c r="W64" i="84"/>
  <c r="S64" i="84"/>
  <c r="U64" i="84"/>
  <c r="Q64" i="84"/>
  <c r="R64" i="84"/>
  <c r="V64" i="84"/>
  <c r="AE63" i="84"/>
  <c r="BB61" i="84"/>
  <c r="R48" i="84"/>
  <c r="AE52" i="84"/>
  <c r="AJ52" i="84" s="1"/>
  <c r="AE49" i="84"/>
  <c r="AM49" i="84" s="1"/>
  <c r="P51" i="84"/>
  <c r="BA51" i="84" s="1"/>
  <c r="T48" i="84"/>
  <c r="V48" i="84"/>
  <c r="AL58" i="84"/>
  <c r="BH59" i="84"/>
  <c r="AE59" i="84"/>
  <c r="AX60" i="84"/>
  <c r="BH60" i="84" s="1"/>
  <c r="AK58" i="84"/>
  <c r="AN58" i="84"/>
  <c r="AJ58" i="84"/>
  <c r="AM58" i="84"/>
  <c r="AE60" i="84"/>
  <c r="AY58" i="84"/>
  <c r="AX58" i="84"/>
  <c r="BH58" i="84" s="1"/>
  <c r="AY60" i="84"/>
  <c r="BB59" i="84"/>
  <c r="AE50" i="84"/>
  <c r="AH50" i="84" s="1"/>
  <c r="AE51" i="84"/>
  <c r="AH51" i="84" s="1"/>
  <c r="AK48" i="84"/>
  <c r="AJ48" i="84"/>
  <c r="AF52" i="84"/>
  <c r="U52" i="84"/>
  <c r="W52" i="84"/>
  <c r="AH53" i="84"/>
  <c r="AJ53" i="84"/>
  <c r="AL54" i="84"/>
  <c r="R52" i="84"/>
  <c r="AE55" i="84"/>
  <c r="AH55" i="84" s="1"/>
  <c r="T52" i="84"/>
  <c r="V52" i="84"/>
  <c r="BB52" i="84"/>
  <c r="BE52" i="84"/>
  <c r="AL52" i="84"/>
  <c r="AX55" i="84"/>
  <c r="BH55" i="84" s="1"/>
  <c r="AY55" i="84"/>
  <c r="AL48" i="84"/>
  <c r="AN48" i="84"/>
  <c r="Q55" i="84"/>
  <c r="AX51" i="84"/>
  <c r="BH51" i="84" s="1"/>
  <c r="AY51" i="84"/>
  <c r="AH47" i="84"/>
  <c r="AL53" i="84"/>
  <c r="AM53" i="84"/>
  <c r="AN53" i="84"/>
  <c r="AK47" i="84"/>
  <c r="AJ47" i="84"/>
  <c r="AN47" i="84"/>
  <c r="AL47" i="84"/>
  <c r="T49" i="84"/>
  <c r="P49" i="84"/>
  <c r="BA49" i="84" s="1"/>
  <c r="W49" i="84"/>
  <c r="S49" i="84"/>
  <c r="V49" i="84"/>
  <c r="R49" i="84"/>
  <c r="U49" i="84"/>
  <c r="AN54" i="84"/>
  <c r="AJ54" i="84"/>
  <c r="AM54" i="84"/>
  <c r="AI54" i="84"/>
  <c r="AK54" i="84"/>
  <c r="AM48" i="84"/>
  <c r="AX52" i="84"/>
  <c r="BH52" i="84" s="1"/>
  <c r="AY53" i="84"/>
  <c r="AX53" i="84"/>
  <c r="BH53" i="84" s="1"/>
  <c r="U50" i="84"/>
  <c r="T50" i="84"/>
  <c r="P50" i="84"/>
  <c r="BA50" i="84" s="1"/>
  <c r="W50" i="84"/>
  <c r="S50" i="84"/>
  <c r="V50" i="84"/>
  <c r="R50" i="84"/>
  <c r="AI47" i="84"/>
  <c r="AI48" i="84"/>
  <c r="AX47" i="84"/>
  <c r="BH47" i="84" s="1"/>
  <c r="AY47" i="84"/>
  <c r="AX48" i="84"/>
  <c r="BH48" i="84" s="1"/>
  <c r="AK53" i="84"/>
  <c r="T53" i="84"/>
  <c r="P53" i="84"/>
  <c r="BA53" i="84" s="1"/>
  <c r="W53" i="84"/>
  <c r="S53" i="84"/>
  <c r="V53" i="84"/>
  <c r="R53" i="84"/>
  <c r="U53" i="84"/>
  <c r="Q51" i="84"/>
  <c r="AY48" i="84"/>
  <c r="AY49" i="84"/>
  <c r="AX49" i="84"/>
  <c r="BH49" i="84" s="1"/>
  <c r="U54" i="84"/>
  <c r="T54" i="84"/>
  <c r="P54" i="84"/>
  <c r="BA54" i="84" s="1"/>
  <c r="W54" i="84"/>
  <c r="S54" i="84"/>
  <c r="V54" i="84"/>
  <c r="R54" i="84"/>
  <c r="AL49" i="84" l="1"/>
  <c r="Q47" i="84"/>
  <c r="AI64" i="84"/>
  <c r="AN51" i="84"/>
  <c r="AJ64" i="84"/>
  <c r="BD64" i="84" s="1"/>
  <c r="AL64" i="84"/>
  <c r="AH64" i="84"/>
  <c r="AN66" i="84"/>
  <c r="AM66" i="84"/>
  <c r="AM64" i="84"/>
  <c r="AN64" i="84"/>
  <c r="AH66" i="84"/>
  <c r="AJ66" i="84"/>
  <c r="AL66" i="84"/>
  <c r="AI52" i="84"/>
  <c r="AI51" i="84"/>
  <c r="AJ50" i="84"/>
  <c r="AL50" i="84"/>
  <c r="AL68" i="84"/>
  <c r="AI68" i="84"/>
  <c r="AH52" i="84"/>
  <c r="AK52" i="84"/>
  <c r="AL51" i="84"/>
  <c r="AJ51" i="84"/>
  <c r="BD58" i="84"/>
  <c r="Q60" i="84"/>
  <c r="BB64" i="84"/>
  <c r="AK61" i="84"/>
  <c r="AM61" i="84"/>
  <c r="BA66" i="84"/>
  <c r="BB66" i="84"/>
  <c r="Q66" i="84"/>
  <c r="AM52" i="84"/>
  <c r="AM51" i="84"/>
  <c r="AK51" i="84"/>
  <c r="AN68" i="84"/>
  <c r="AL61" i="84"/>
  <c r="AN61" i="84"/>
  <c r="AN52" i="84"/>
  <c r="AH68" i="84"/>
  <c r="AM68" i="84"/>
  <c r="AJ68" i="84"/>
  <c r="BD62" i="84"/>
  <c r="BJ62" i="84" s="1"/>
  <c r="BA67" i="84"/>
  <c r="Q67" i="84"/>
  <c r="BD65" i="84"/>
  <c r="BJ65" i="84" s="1"/>
  <c r="Q69" i="84"/>
  <c r="AL63" i="84"/>
  <c r="AK63" i="84"/>
  <c r="AN63" i="84"/>
  <c r="AJ63" i="84"/>
  <c r="AI63" i="84"/>
  <c r="AM63" i="84"/>
  <c r="AH63" i="84"/>
  <c r="BB69" i="84"/>
  <c r="AN69" i="84"/>
  <c r="AJ69" i="84"/>
  <c r="AI69" i="84"/>
  <c r="AM69" i="84"/>
  <c r="AL69" i="84"/>
  <c r="AK69" i="84"/>
  <c r="AH69" i="84"/>
  <c r="AJ67" i="84"/>
  <c r="AI67" i="84"/>
  <c r="AL67" i="84"/>
  <c r="AN67" i="84"/>
  <c r="AH67" i="84"/>
  <c r="AK67" i="84"/>
  <c r="AM67" i="84"/>
  <c r="AN55" i="84"/>
  <c r="AK49" i="84"/>
  <c r="AI49" i="84"/>
  <c r="AJ49" i="84"/>
  <c r="AN50" i="84"/>
  <c r="AH49" i="84"/>
  <c r="AK55" i="84"/>
  <c r="AN49" i="84"/>
  <c r="BD48" i="84"/>
  <c r="BB60" i="84"/>
  <c r="BE60" i="84"/>
  <c r="AL60" i="84"/>
  <c r="AK60" i="84"/>
  <c r="AH60" i="84"/>
  <c r="AM60" i="84"/>
  <c r="AJ60" i="84"/>
  <c r="AI60" i="84"/>
  <c r="AN60" i="84"/>
  <c r="BB58" i="84"/>
  <c r="BE58" i="84"/>
  <c r="AK59" i="84"/>
  <c r="AI59" i="84"/>
  <c r="AH59" i="84"/>
  <c r="AM59" i="84"/>
  <c r="AJ59" i="84"/>
  <c r="AL59" i="84"/>
  <c r="AN59" i="84"/>
  <c r="AJ55" i="84"/>
  <c r="AI50" i="84"/>
  <c r="AK50" i="84"/>
  <c r="AM50" i="84"/>
  <c r="Q49" i="84"/>
  <c r="Q50" i="84"/>
  <c r="AL55" i="84"/>
  <c r="AM55" i="84"/>
  <c r="AI55" i="84"/>
  <c r="BB49" i="84"/>
  <c r="BE49" i="84"/>
  <c r="BB47" i="84"/>
  <c r="BE47" i="84"/>
  <c r="BB53" i="84"/>
  <c r="BE53" i="84"/>
  <c r="BB54" i="84"/>
  <c r="BB55" i="84"/>
  <c r="BE55" i="84"/>
  <c r="Q54" i="84"/>
  <c r="BD54" i="84" s="1"/>
  <c r="Q53" i="84"/>
  <c r="BD53" i="84" s="1"/>
  <c r="BB50" i="84"/>
  <c r="BB51" i="84"/>
  <c r="BE51" i="84"/>
  <c r="BB48" i="84"/>
  <c r="BE48" i="84"/>
  <c r="BD47" i="84"/>
  <c r="BD61" i="84" l="1"/>
  <c r="BJ61" i="84" s="1"/>
  <c r="BD51" i="84"/>
  <c r="BJ51" i="84" s="1"/>
  <c r="BJ64" i="84"/>
  <c r="BD55" i="84"/>
  <c r="BD49" i="84"/>
  <c r="BJ49" i="84" s="1"/>
  <c r="BD68" i="84"/>
  <c r="BJ68" i="84" s="1"/>
  <c r="BD66" i="84"/>
  <c r="BJ66" i="84" s="1"/>
  <c r="BJ54" i="84"/>
  <c r="BD52" i="84"/>
  <c r="BJ52" i="84" s="1"/>
  <c r="BJ48" i="84"/>
  <c r="BJ58" i="84"/>
  <c r="BD69" i="84"/>
  <c r="BJ69" i="84" s="1"/>
  <c r="BD63" i="84"/>
  <c r="BJ63" i="84" s="1"/>
  <c r="BD67" i="84"/>
  <c r="BJ67" i="84" s="1"/>
  <c r="BD59" i="84"/>
  <c r="BJ59" i="84" s="1"/>
  <c r="BD50" i="84"/>
  <c r="BJ50" i="84" s="1"/>
  <c r="BD60" i="84"/>
  <c r="BJ60" i="84" s="1"/>
  <c r="BJ53" i="84"/>
  <c r="BJ47" i="84"/>
  <c r="BJ55" i="84"/>
  <c r="B51" i="10" l="1"/>
  <c r="A9" i="17"/>
  <c r="R20" i="90"/>
  <c r="W19" i="90" s="1"/>
  <c r="W14" i="90"/>
  <c r="R15" i="90"/>
  <c r="R10" i="90"/>
  <c r="W7" i="90" s="1"/>
  <c r="B9" i="92"/>
  <c r="C9" i="92" s="1"/>
  <c r="B8" i="92"/>
  <c r="E8" i="92" s="1"/>
  <c r="B7" i="92"/>
  <c r="E7" i="92" s="1"/>
  <c r="Z19" i="90"/>
  <c r="B17" i="90"/>
  <c r="Z14" i="90"/>
  <c r="B12" i="90"/>
  <c r="Z7" i="90"/>
  <c r="B5" i="90"/>
  <c r="B39" i="10"/>
  <c r="Z48" i="89"/>
  <c r="Z43" i="89"/>
  <c r="Z36" i="89"/>
  <c r="Z31" i="89"/>
  <c r="Z26" i="89"/>
  <c r="Z21" i="89"/>
  <c r="Z14" i="89"/>
  <c r="Z7" i="89"/>
  <c r="D9" i="89"/>
  <c r="M9" i="89" s="1"/>
  <c r="E10" i="89" s="1"/>
  <c r="M10" i="89" s="1"/>
  <c r="W7" i="89" s="1"/>
  <c r="Z46" i="56"/>
  <c r="B44" i="56"/>
  <c r="H42" i="56"/>
  <c r="D42" i="56"/>
  <c r="L42" i="56" s="1"/>
  <c r="W40" i="56" s="1"/>
  <c r="D48" i="56" s="1"/>
  <c r="L48" i="56" s="1"/>
  <c r="W46" i="56" s="1"/>
  <c r="Z40" i="56"/>
  <c r="B38" i="56"/>
  <c r="B46" i="89"/>
  <c r="B39" i="89"/>
  <c r="B34" i="89"/>
  <c r="B29" i="89"/>
  <c r="B24" i="89"/>
  <c r="B19" i="89"/>
  <c r="B12" i="89"/>
  <c r="B5" i="89"/>
  <c r="C12" i="10"/>
  <c r="Z29" i="56"/>
  <c r="B27" i="56"/>
  <c r="B111" i="56"/>
  <c r="L111" i="56" s="1"/>
  <c r="W109" i="56" s="1"/>
  <c r="Q132" i="67"/>
  <c r="C113" i="67"/>
  <c r="P113" i="67" s="1"/>
  <c r="W110" i="67" s="1"/>
  <c r="N130" i="67" s="1"/>
  <c r="L132" i="67" s="1"/>
  <c r="Z110" i="67"/>
  <c r="B107" i="67"/>
  <c r="Z161" i="67"/>
  <c r="B158" i="67"/>
  <c r="D23614" i="54"/>
  <c r="Z19" i="56"/>
  <c r="B16" i="56"/>
  <c r="D9" i="92" l="1"/>
  <c r="C8" i="92"/>
  <c r="E9" i="92"/>
  <c r="D8" i="92"/>
  <c r="C7" i="92"/>
  <c r="D7" i="92"/>
  <c r="F8" i="92"/>
  <c r="G8" i="92" s="1"/>
  <c r="F7" i="92"/>
  <c r="G7" i="92" s="1"/>
  <c r="J15" i="89"/>
  <c r="E17" i="89" s="1"/>
  <c r="O17" i="89" s="1"/>
  <c r="W14" i="89" s="1"/>
  <c r="T132" i="67"/>
  <c r="H134" i="67" s="1"/>
  <c r="F9" i="92" l="1"/>
  <c r="G9" i="92" s="1"/>
  <c r="G6" i="92" s="1"/>
  <c r="W26" i="89"/>
  <c r="W31" i="89" s="1"/>
  <c r="W36" i="89" s="1"/>
  <c r="W43" i="89" s="1"/>
  <c r="W48" i="89" s="1"/>
  <c r="W21" i="89"/>
  <c r="E15" i="88" l="1"/>
  <c r="G15" i="88" s="1"/>
  <c r="D15" i="88"/>
  <c r="C15" i="88"/>
  <c r="E14" i="88"/>
  <c r="G14" i="88" s="1"/>
  <c r="D14" i="88"/>
  <c r="C14" i="88"/>
  <c r="E13" i="88"/>
  <c r="G13" i="88" s="1"/>
  <c r="D13" i="88"/>
  <c r="C13" i="88"/>
  <c r="E12" i="88"/>
  <c r="G12" i="88" s="1"/>
  <c r="D12" i="88"/>
  <c r="C12" i="88"/>
  <c r="E11" i="88"/>
  <c r="G11" i="88" s="1"/>
  <c r="D11" i="88"/>
  <c r="C11" i="88"/>
  <c r="E10" i="88"/>
  <c r="G10" i="88" s="1"/>
  <c r="D10" i="88"/>
  <c r="C10" i="88"/>
  <c r="E9" i="88"/>
  <c r="G9" i="88" s="1"/>
  <c r="D9" i="88"/>
  <c r="C9" i="88"/>
  <c r="E8" i="88"/>
  <c r="G8" i="88" s="1"/>
  <c r="D8" i="88"/>
  <c r="C8" i="88"/>
  <c r="D7" i="88"/>
  <c r="E7" i="88"/>
  <c r="G7" i="88" s="1"/>
  <c r="C7" i="88"/>
  <c r="C31" i="10"/>
  <c r="G6" i="88" l="1"/>
  <c r="D12" i="10" s="1"/>
  <c r="H39" i="78" l="1"/>
  <c r="K39" i="78" s="1"/>
  <c r="W35" i="78" s="1"/>
  <c r="H31" i="78"/>
  <c r="K31" i="78" s="1"/>
  <c r="W27" i="78" s="1"/>
  <c r="H23" i="78"/>
  <c r="K23" i="78" s="1"/>
  <c r="W19" i="78" s="1"/>
  <c r="H15" i="78"/>
  <c r="K15" i="78" s="1"/>
  <c r="W11" i="78" s="1"/>
  <c r="D7" i="78"/>
  <c r="Z7" i="78"/>
  <c r="B5" i="78"/>
  <c r="B11" i="86"/>
  <c r="E11" i="86" s="1"/>
  <c r="B10" i="86"/>
  <c r="C10" i="86" s="1"/>
  <c r="B9" i="86"/>
  <c r="E9" i="86" s="1"/>
  <c r="B8" i="86"/>
  <c r="C8" i="86" s="1"/>
  <c r="B7" i="86"/>
  <c r="E7" i="86" s="1"/>
  <c r="R28" i="87"/>
  <c r="W27" i="87" s="1"/>
  <c r="Z27" i="87"/>
  <c r="B25" i="87"/>
  <c r="R23" i="87"/>
  <c r="W22" i="87" s="1"/>
  <c r="Z22" i="87"/>
  <c r="B20" i="87"/>
  <c r="R18" i="87"/>
  <c r="W17" i="87" s="1"/>
  <c r="Z17" i="87"/>
  <c r="B15" i="87"/>
  <c r="R13" i="87"/>
  <c r="W12" i="87" s="1"/>
  <c r="Z12" i="87"/>
  <c r="B10" i="87"/>
  <c r="R8" i="87"/>
  <c r="W7" i="87" s="1"/>
  <c r="Z7" i="87"/>
  <c r="B5" i="87"/>
  <c r="I148" i="67"/>
  <c r="I156" i="67"/>
  <c r="Z168" i="67"/>
  <c r="Z153" i="67"/>
  <c r="Z145" i="67"/>
  <c r="Z139" i="67"/>
  <c r="Z129" i="67"/>
  <c r="Z124" i="67"/>
  <c r="Z117" i="67"/>
  <c r="Z98" i="67"/>
  <c r="Z80" i="67"/>
  <c r="Z74" i="67"/>
  <c r="Z68" i="67"/>
  <c r="Z59" i="67"/>
  <c r="Z54" i="67"/>
  <c r="Z47" i="67"/>
  <c r="Z43" i="67"/>
  <c r="Z37" i="67"/>
  <c r="Z25" i="67"/>
  <c r="H104" i="67"/>
  <c r="Q104" i="67" s="1"/>
  <c r="F104" i="67"/>
  <c r="H103" i="67"/>
  <c r="Q103" i="67" s="1"/>
  <c r="F103" i="67"/>
  <c r="H102" i="67"/>
  <c r="Q102" i="67" s="1"/>
  <c r="F102" i="67"/>
  <c r="H101" i="67"/>
  <c r="Q101" i="67" s="1"/>
  <c r="F101" i="67"/>
  <c r="H91" i="67"/>
  <c r="G91" i="67"/>
  <c r="H89" i="67"/>
  <c r="G89" i="67"/>
  <c r="H86" i="67"/>
  <c r="G86" i="67"/>
  <c r="H85" i="67"/>
  <c r="G85" i="67"/>
  <c r="H100" i="67"/>
  <c r="Q100" i="67" s="1"/>
  <c r="F100" i="67"/>
  <c r="H84" i="67"/>
  <c r="G84" i="67"/>
  <c r="B95" i="67"/>
  <c r="C119" i="67"/>
  <c r="P119" i="67" s="1"/>
  <c r="W124" i="67" s="1"/>
  <c r="D21" i="56" s="1"/>
  <c r="M21" i="56" s="1"/>
  <c r="D9" i="86" l="1"/>
  <c r="Q105" i="67"/>
  <c r="W98" i="67" s="1"/>
  <c r="D23" i="56" s="1"/>
  <c r="M23" i="56" s="1"/>
  <c r="D7" i="86"/>
  <c r="C7" i="86"/>
  <c r="D11" i="86"/>
  <c r="F7" i="86"/>
  <c r="F9" i="86"/>
  <c r="G9" i="86" s="1"/>
  <c r="D10" i="86"/>
  <c r="F8" i="86"/>
  <c r="D8" i="86"/>
  <c r="F11" i="86"/>
  <c r="G11" i="86" s="1"/>
  <c r="E8" i="86"/>
  <c r="C9" i="86"/>
  <c r="E10" i="86"/>
  <c r="C11" i="86"/>
  <c r="F10" i="86"/>
  <c r="G7" i="86"/>
  <c r="G10" i="86" l="1"/>
  <c r="G8" i="86"/>
  <c r="G6" i="86" l="1"/>
  <c r="D31" i="10" s="1"/>
  <c r="H92" i="67"/>
  <c r="Q92" i="67" s="1"/>
  <c r="G92" i="67"/>
  <c r="Q91" i="67"/>
  <c r="H90" i="67"/>
  <c r="Q90" i="67" s="1"/>
  <c r="G90" i="67"/>
  <c r="Q89" i="67"/>
  <c r="H88" i="67"/>
  <c r="Q88" i="67" s="1"/>
  <c r="G88" i="67"/>
  <c r="H87" i="67"/>
  <c r="Q87" i="67" s="1"/>
  <c r="G87" i="67"/>
  <c r="Q86" i="67"/>
  <c r="Q85" i="67"/>
  <c r="Q84" i="67"/>
  <c r="H83" i="67"/>
  <c r="Q83" i="67" s="1"/>
  <c r="G83" i="67"/>
  <c r="K55" i="67"/>
  <c r="L49" i="67"/>
  <c r="L48" i="67"/>
  <c r="T6" i="67"/>
  <c r="H6" i="67"/>
  <c r="L33" i="67" s="1"/>
  <c r="M44" i="78" l="1"/>
  <c r="Q93" i="67"/>
  <c r="W80" i="67" s="1"/>
  <c r="B61" i="67" l="1"/>
  <c r="K61" i="67" s="1"/>
  <c r="K62" i="67" s="1"/>
  <c r="D25" i="56"/>
  <c r="M25" i="56" s="1"/>
  <c r="W19" i="56" s="1"/>
  <c r="J13" i="67"/>
  <c r="I120" i="67" s="1"/>
  <c r="W117" i="67" s="1"/>
  <c r="F36" i="85" l="1"/>
  <c r="O18" i="85"/>
  <c r="O15" i="85"/>
  <c r="F15" i="85"/>
  <c r="G15" i="85" s="1"/>
  <c r="O14" i="85"/>
  <c r="F14" i="85"/>
  <c r="G14" i="85" s="1"/>
  <c r="O13" i="85"/>
  <c r="F13" i="85"/>
  <c r="G13" i="85" s="1"/>
  <c r="O12" i="85"/>
  <c r="F12" i="85"/>
  <c r="G12" i="85" s="1"/>
  <c r="O11" i="85"/>
  <c r="F11" i="85"/>
  <c r="G11" i="85" s="1"/>
  <c r="O9" i="85"/>
  <c r="F9" i="85"/>
  <c r="G9" i="85" s="1"/>
  <c r="O10" i="85"/>
  <c r="F10" i="85"/>
  <c r="G10" i="85" s="1"/>
  <c r="O17" i="85"/>
  <c r="O16" i="85"/>
  <c r="O8" i="85"/>
  <c r="F18" i="85"/>
  <c r="F17" i="85"/>
  <c r="F16" i="85"/>
  <c r="F33" i="85"/>
  <c r="F32" i="85"/>
  <c r="F31" i="85"/>
  <c r="F30" i="85"/>
  <c r="F29" i="85"/>
  <c r="F28" i="85"/>
  <c r="F27" i="85"/>
  <c r="F25" i="85"/>
  <c r="F24" i="85"/>
  <c r="G33" i="85" l="1"/>
  <c r="G32" i="85"/>
  <c r="G30" i="85"/>
  <c r="G28" i="85"/>
  <c r="F26" i="85"/>
  <c r="G26" i="85" s="1"/>
  <c r="G31" i="85"/>
  <c r="G17" i="85"/>
  <c r="G16" i="85"/>
  <c r="F8" i="85"/>
  <c r="G8" i="85" s="1"/>
  <c r="F7" i="85"/>
  <c r="O7" i="85" s="1"/>
  <c r="F19" i="85" l="1"/>
  <c r="G7" i="85"/>
  <c r="G18" i="85"/>
  <c r="G25" i="85"/>
  <c r="G27" i="85"/>
  <c r="G29" i="85"/>
  <c r="F34" i="85" l="1"/>
  <c r="G24" i="85"/>
  <c r="G34" i="85" s="1"/>
  <c r="G19" i="85"/>
  <c r="H11" i="67" l="1"/>
  <c r="G36" i="85"/>
  <c r="E27" i="82"/>
  <c r="E26" i="82"/>
  <c r="E25" i="82"/>
  <c r="E24" i="82"/>
  <c r="E23" i="82"/>
  <c r="E22" i="82"/>
  <c r="E21" i="82"/>
  <c r="E20" i="82"/>
  <c r="E19" i="82"/>
  <c r="E18" i="82"/>
  <c r="E17" i="82"/>
  <c r="E16" i="82"/>
  <c r="E15" i="82"/>
  <c r="E14" i="82"/>
  <c r="E13" i="82"/>
  <c r="E12" i="82"/>
  <c r="E11" i="82"/>
  <c r="E10" i="82"/>
  <c r="E9" i="82"/>
  <c r="E8" i="82"/>
  <c r="E7" i="82"/>
  <c r="E6" i="82"/>
  <c r="I30" i="67" l="1"/>
  <c r="H33" i="67" s="1"/>
  <c r="W43" i="67"/>
  <c r="Z109" i="56"/>
  <c r="Z105" i="56"/>
  <c r="Z101" i="56"/>
  <c r="Z97" i="56"/>
  <c r="Z92" i="56"/>
  <c r="Z88" i="56"/>
  <c r="Z83" i="56"/>
  <c r="Z76" i="56"/>
  <c r="Z71" i="56"/>
  <c r="Z66" i="56"/>
  <c r="Z62" i="56"/>
  <c r="Z53" i="56"/>
  <c r="Z34" i="56"/>
  <c r="Z13" i="56"/>
  <c r="Z7" i="56"/>
  <c r="BC44" i="84"/>
  <c r="AU44" i="84"/>
  <c r="AR44" i="84"/>
  <c r="AQ44" i="84"/>
  <c r="AP44" i="84"/>
  <c r="AO44" i="84"/>
  <c r="AG44" i="84"/>
  <c r="Y44" i="84"/>
  <c r="AB44" i="84" s="1"/>
  <c r="AF44" i="84" s="1"/>
  <c r="X44" i="84"/>
  <c r="N44" i="84"/>
  <c r="AZ44" i="84" s="1"/>
  <c r="M44" i="84"/>
  <c r="BF44" i="84" s="1"/>
  <c r="L44" i="84"/>
  <c r="BC43" i="84"/>
  <c r="AU43" i="84"/>
  <c r="AR43" i="84"/>
  <c r="AQ43" i="84"/>
  <c r="AP43" i="84"/>
  <c r="AO43" i="84"/>
  <c r="AG43" i="84"/>
  <c r="Y43" i="84"/>
  <c r="AV43" i="84" s="1"/>
  <c r="X43" i="84"/>
  <c r="N43" i="84"/>
  <c r="AZ43" i="84" s="1"/>
  <c r="M43" i="84"/>
  <c r="BF43" i="84" s="1"/>
  <c r="L43" i="84"/>
  <c r="BC42" i="84"/>
  <c r="AU42" i="84"/>
  <c r="AR42" i="84"/>
  <c r="AQ42" i="84"/>
  <c r="AP42" i="84"/>
  <c r="AO42" i="84"/>
  <c r="AG42" i="84"/>
  <c r="Y42" i="84"/>
  <c r="X42" i="84"/>
  <c r="N42" i="84"/>
  <c r="AZ42" i="84" s="1"/>
  <c r="M42" i="84"/>
  <c r="BG42" i="84" s="1"/>
  <c r="BI42" i="84" s="1"/>
  <c r="L42" i="84"/>
  <c r="BC41" i="84"/>
  <c r="AU41" i="84"/>
  <c r="AR41" i="84"/>
  <c r="AQ41" i="84"/>
  <c r="AP41" i="84"/>
  <c r="AO41" i="84"/>
  <c r="AG41" i="84"/>
  <c r="Y41" i="84"/>
  <c r="AV41" i="84" s="1"/>
  <c r="X41" i="84"/>
  <c r="N41" i="84"/>
  <c r="AZ41" i="84" s="1"/>
  <c r="M41" i="84"/>
  <c r="BG41" i="84" s="1"/>
  <c r="BI41" i="84" s="1"/>
  <c r="L41" i="84"/>
  <c r="BC40" i="84"/>
  <c r="AU40" i="84"/>
  <c r="AR40" i="84"/>
  <c r="AQ40" i="84"/>
  <c r="AP40" i="84"/>
  <c r="AO40" i="84"/>
  <c r="AG40" i="84"/>
  <c r="Y40" i="84"/>
  <c r="AB40" i="84" s="1"/>
  <c r="AF40" i="84" s="1"/>
  <c r="X40" i="84"/>
  <c r="N40" i="84"/>
  <c r="AZ40" i="84" s="1"/>
  <c r="M40" i="84"/>
  <c r="BF40" i="84" s="1"/>
  <c r="L40" i="84"/>
  <c r="BC39" i="84"/>
  <c r="AU39" i="84"/>
  <c r="AR39" i="84"/>
  <c r="AQ39" i="84"/>
  <c r="AP39" i="84"/>
  <c r="AO39" i="84"/>
  <c r="AG39" i="84"/>
  <c r="Y39" i="84"/>
  <c r="AV39" i="84" s="1"/>
  <c r="X39" i="84"/>
  <c r="N39" i="84"/>
  <c r="AZ39" i="84" s="1"/>
  <c r="M39" i="84"/>
  <c r="BF39" i="84" s="1"/>
  <c r="L39" i="84"/>
  <c r="BC38" i="84"/>
  <c r="AU38" i="84"/>
  <c r="AR38" i="84"/>
  <c r="AQ38" i="84"/>
  <c r="AP38" i="84"/>
  <c r="AO38" i="84"/>
  <c r="AG38" i="84"/>
  <c r="Y38" i="84"/>
  <c r="X38" i="84"/>
  <c r="N38" i="84"/>
  <c r="AZ38" i="84" s="1"/>
  <c r="M38" i="84"/>
  <c r="BG38" i="84" s="1"/>
  <c r="BI38" i="84" s="1"/>
  <c r="L38" i="84"/>
  <c r="BC35" i="84"/>
  <c r="AU35" i="84"/>
  <c r="AR35" i="84"/>
  <c r="AQ35" i="84"/>
  <c r="AP35" i="84"/>
  <c r="AO35" i="84"/>
  <c r="AG35" i="84"/>
  <c r="Y35" i="84"/>
  <c r="AB35" i="84" s="1"/>
  <c r="AF35" i="84" s="1"/>
  <c r="X35" i="84"/>
  <c r="N35" i="84"/>
  <c r="AZ35" i="84" s="1"/>
  <c r="M35" i="84"/>
  <c r="BF35" i="84" s="1"/>
  <c r="L35" i="84"/>
  <c r="BC34" i="84"/>
  <c r="AU34" i="84"/>
  <c r="AR34" i="84"/>
  <c r="AQ34" i="84"/>
  <c r="AP34" i="84"/>
  <c r="AO34" i="84"/>
  <c r="AG34" i="84"/>
  <c r="Y34" i="84"/>
  <c r="X34" i="84"/>
  <c r="N34" i="84"/>
  <c r="AZ34" i="84" s="1"/>
  <c r="M34" i="84"/>
  <c r="BF34" i="84" s="1"/>
  <c r="L34" i="84"/>
  <c r="BC33" i="84"/>
  <c r="AU33" i="84"/>
  <c r="AR33" i="84"/>
  <c r="AQ33" i="84"/>
  <c r="AP33" i="84"/>
  <c r="AO33" i="84"/>
  <c r="AG33" i="84"/>
  <c r="Y33" i="84"/>
  <c r="X33" i="84"/>
  <c r="N33" i="84"/>
  <c r="AZ33" i="84" s="1"/>
  <c r="M33" i="84"/>
  <c r="L33" i="84"/>
  <c r="BC32" i="84"/>
  <c r="AU32" i="84"/>
  <c r="AR32" i="84"/>
  <c r="AQ32" i="84"/>
  <c r="AP32" i="84"/>
  <c r="AO32" i="84"/>
  <c r="AG32" i="84"/>
  <c r="Y32" i="84"/>
  <c r="AV32" i="84" s="1"/>
  <c r="X32" i="84"/>
  <c r="N32" i="84"/>
  <c r="AZ32" i="84" s="1"/>
  <c r="M32" i="84"/>
  <c r="L32" i="84"/>
  <c r="BC29" i="84"/>
  <c r="AU29" i="84"/>
  <c r="AR29" i="84"/>
  <c r="AQ29" i="84"/>
  <c r="AP29" i="84"/>
  <c r="AO29" i="84"/>
  <c r="AG29" i="84"/>
  <c r="Y29" i="84"/>
  <c r="AC29" i="84" s="1"/>
  <c r="X29" i="84"/>
  <c r="N29" i="84"/>
  <c r="AZ29" i="84" s="1"/>
  <c r="M29" i="84"/>
  <c r="BF29" i="84" s="1"/>
  <c r="L29" i="84"/>
  <c r="BC28" i="84"/>
  <c r="AU28" i="84"/>
  <c r="AR28" i="84"/>
  <c r="AQ28" i="84"/>
  <c r="AP28" i="84"/>
  <c r="AO28" i="84"/>
  <c r="AG28" i="84"/>
  <c r="Y28" i="84"/>
  <c r="AV28" i="84" s="1"/>
  <c r="X28" i="84"/>
  <c r="N28" i="84"/>
  <c r="M28" i="84"/>
  <c r="BG28" i="84" s="1"/>
  <c r="BI28" i="84" s="1"/>
  <c r="L28" i="84"/>
  <c r="BC27" i="84"/>
  <c r="AU27" i="84"/>
  <c r="AR27" i="84"/>
  <c r="AQ27" i="84"/>
  <c r="AP27" i="84"/>
  <c r="AO27" i="84"/>
  <c r="AG27" i="84"/>
  <c r="Y27" i="84"/>
  <c r="X27" i="84"/>
  <c r="N27" i="84"/>
  <c r="AZ27" i="84" s="1"/>
  <c r="M27" i="84"/>
  <c r="L27" i="84"/>
  <c r="BC26" i="84"/>
  <c r="AU26" i="84"/>
  <c r="AR26" i="84"/>
  <c r="AQ26" i="84"/>
  <c r="AP26" i="84"/>
  <c r="AO26" i="84"/>
  <c r="AG26" i="84"/>
  <c r="Y26" i="84"/>
  <c r="X26" i="84"/>
  <c r="N26" i="84"/>
  <c r="AZ26" i="84" s="1"/>
  <c r="M26" i="84"/>
  <c r="L26" i="84"/>
  <c r="BC23" i="84"/>
  <c r="AU23" i="84"/>
  <c r="AR23" i="84"/>
  <c r="AQ23" i="84"/>
  <c r="AP23" i="84"/>
  <c r="AO23" i="84"/>
  <c r="AG23" i="84"/>
  <c r="Y23" i="84"/>
  <c r="AB23" i="84" s="1"/>
  <c r="AF23" i="84" s="1"/>
  <c r="X23" i="84"/>
  <c r="N23" i="84"/>
  <c r="AZ23" i="84" s="1"/>
  <c r="M23" i="84"/>
  <c r="BF23" i="84" s="1"/>
  <c r="L23" i="84"/>
  <c r="BC22" i="84"/>
  <c r="AU22" i="84"/>
  <c r="AR22" i="84"/>
  <c r="AQ22" i="84"/>
  <c r="AP22" i="84"/>
  <c r="AO22" i="84"/>
  <c r="AG22" i="84"/>
  <c r="Y22" i="84"/>
  <c r="AV22" i="84" s="1"/>
  <c r="X22" i="84"/>
  <c r="N22" i="84"/>
  <c r="M22" i="84"/>
  <c r="BF22" i="84" s="1"/>
  <c r="L22" i="84"/>
  <c r="BC21" i="84"/>
  <c r="AU21" i="84"/>
  <c r="AR21" i="84"/>
  <c r="AQ21" i="84"/>
  <c r="AP21" i="84"/>
  <c r="AO21" i="84"/>
  <c r="AG21" i="84"/>
  <c r="Y21" i="84"/>
  <c r="X21" i="84"/>
  <c r="N21" i="84"/>
  <c r="AZ21" i="84" s="1"/>
  <c r="M21" i="84"/>
  <c r="L21" i="84"/>
  <c r="BC20" i="84"/>
  <c r="AU20" i="84"/>
  <c r="AR20" i="84"/>
  <c r="AQ20" i="84"/>
  <c r="AP20" i="84"/>
  <c r="AO20" i="84"/>
  <c r="AG20" i="84"/>
  <c r="Y20" i="84"/>
  <c r="AD20" i="84" s="1"/>
  <c r="X20" i="84"/>
  <c r="N20" i="84"/>
  <c r="AZ20" i="84" s="1"/>
  <c r="M20" i="84"/>
  <c r="L20" i="84"/>
  <c r="AA40" i="84" l="1"/>
  <c r="AV34" i="84"/>
  <c r="AC23" i="84"/>
  <c r="AA28" i="84"/>
  <c r="AC32" i="84"/>
  <c r="BG23" i="84"/>
  <c r="BI23" i="84" s="1"/>
  <c r="O26" i="84"/>
  <c r="P26" i="84" s="1"/>
  <c r="BA26" i="84" s="1"/>
  <c r="AB28" i="84"/>
  <c r="AF28" i="84" s="1"/>
  <c r="O34" i="84"/>
  <c r="W34" i="84" s="1"/>
  <c r="BG22" i="84"/>
  <c r="BI22" i="84" s="1"/>
  <c r="AC28" i="84"/>
  <c r="O29" i="84"/>
  <c r="U29" i="84" s="1"/>
  <c r="AY32" i="84"/>
  <c r="BE32" i="84" s="1"/>
  <c r="O20" i="84"/>
  <c r="W20" i="84" s="1"/>
  <c r="O23" i="84"/>
  <c r="R23" i="84" s="1"/>
  <c r="AA32" i="84"/>
  <c r="O44" i="84"/>
  <c r="V44" i="84" s="1"/>
  <c r="AC43" i="84"/>
  <c r="AB41" i="84"/>
  <c r="AF41" i="84" s="1"/>
  <c r="AY41" i="84"/>
  <c r="BE41" i="84" s="1"/>
  <c r="AA41" i="84"/>
  <c r="O39" i="84"/>
  <c r="P39" i="84" s="1"/>
  <c r="BA39" i="84" s="1"/>
  <c r="O40" i="84"/>
  <c r="V40" i="84" s="1"/>
  <c r="AA43" i="84"/>
  <c r="AA39" i="84"/>
  <c r="BG40" i="84"/>
  <c r="BI40" i="84" s="1"/>
  <c r="AC41" i="84"/>
  <c r="O41" i="84"/>
  <c r="S41" i="84" s="1"/>
  <c r="O42" i="84"/>
  <c r="T42" i="84" s="1"/>
  <c r="O43" i="84"/>
  <c r="U43" i="84" s="1"/>
  <c r="O38" i="84"/>
  <c r="T38" i="84" s="1"/>
  <c r="BG44" i="84"/>
  <c r="BI44" i="84" s="1"/>
  <c r="AX41" i="84"/>
  <c r="AX43" i="84"/>
  <c r="BH43" i="84" s="1"/>
  <c r="AY43" i="84"/>
  <c r="BE43" i="84" s="1"/>
  <c r="AX39" i="84"/>
  <c r="BH39" i="84" s="1"/>
  <c r="AY39" i="84"/>
  <c r="AD42" i="84"/>
  <c r="AA38" i="84"/>
  <c r="BF38" i="84"/>
  <c r="AB39" i="84"/>
  <c r="AF39" i="84" s="1"/>
  <c r="BG39" i="84"/>
  <c r="BI39" i="84" s="1"/>
  <c r="AC40" i="84"/>
  <c r="AD41" i="84"/>
  <c r="AA42" i="84"/>
  <c r="BF42" i="84"/>
  <c r="AB43" i="84"/>
  <c r="BG43" i="84"/>
  <c r="BI43" i="84" s="1"/>
  <c r="AC44" i="84"/>
  <c r="AD38" i="84"/>
  <c r="AV42" i="84"/>
  <c r="AB38" i="84"/>
  <c r="AC39" i="84"/>
  <c r="AD40" i="84"/>
  <c r="AV40" i="84"/>
  <c r="BF41" i="84"/>
  <c r="AB42" i="84"/>
  <c r="AF42" i="84" s="1"/>
  <c r="AD44" i="84"/>
  <c r="AV44" i="84"/>
  <c r="AV38" i="84"/>
  <c r="AY38" i="84" s="1"/>
  <c r="AC38" i="84"/>
  <c r="AD39" i="84"/>
  <c r="AC42" i="84"/>
  <c r="AD43" i="84"/>
  <c r="AA44" i="84"/>
  <c r="BG32" i="84"/>
  <c r="BI32" i="84" s="1"/>
  <c r="AC34" i="84"/>
  <c r="O35" i="84"/>
  <c r="V35" i="84" s="1"/>
  <c r="AB32" i="84"/>
  <c r="AF32" i="84" s="1"/>
  <c r="O32" i="84"/>
  <c r="W32" i="84" s="1"/>
  <c r="BF32" i="84"/>
  <c r="AA34" i="84"/>
  <c r="BG35" i="84"/>
  <c r="BI35" i="84" s="1"/>
  <c r="AX34" i="84"/>
  <c r="BH34" i="84" s="1"/>
  <c r="AY34" i="84"/>
  <c r="BE34" i="84" s="1"/>
  <c r="AX32" i="84"/>
  <c r="AD33" i="84"/>
  <c r="AD32" i="84"/>
  <c r="AA33" i="84"/>
  <c r="BF33" i="84"/>
  <c r="AB34" i="84"/>
  <c r="AF34" i="84" s="1"/>
  <c r="BG34" i="84"/>
  <c r="BI34" i="84" s="1"/>
  <c r="AC35" i="84"/>
  <c r="O33" i="84"/>
  <c r="AB33" i="84"/>
  <c r="AF33" i="84" s="1"/>
  <c r="BG33" i="84"/>
  <c r="BI33" i="84" s="1"/>
  <c r="AD35" i="84"/>
  <c r="AV35" i="84"/>
  <c r="AV33" i="84"/>
  <c r="AC33" i="84"/>
  <c r="AD34" i="84"/>
  <c r="AA35" i="84"/>
  <c r="BF28" i="84"/>
  <c r="AB29" i="84"/>
  <c r="AF29" i="84" s="1"/>
  <c r="BG29" i="84"/>
  <c r="BI29" i="84" s="1"/>
  <c r="W26" i="84"/>
  <c r="S26" i="84"/>
  <c r="Q26" i="84"/>
  <c r="AB26" i="84"/>
  <c r="AF26" i="84" s="1"/>
  <c r="AA26" i="84"/>
  <c r="AV26" i="84"/>
  <c r="AC27" i="84"/>
  <c r="AB27" i="84"/>
  <c r="AF27" i="84" s="1"/>
  <c r="BG26" i="84"/>
  <c r="BI26" i="84" s="1"/>
  <c r="BF26" i="84"/>
  <c r="T26" i="84"/>
  <c r="AC26" i="84"/>
  <c r="BG27" i="84"/>
  <c r="BI27" i="84" s="1"/>
  <c r="O27" i="84"/>
  <c r="BF27" i="84"/>
  <c r="AA27" i="84"/>
  <c r="AZ28" i="84"/>
  <c r="O28" i="84"/>
  <c r="AY28" i="84"/>
  <c r="U26" i="84"/>
  <c r="AD26" i="84"/>
  <c r="AD27" i="84"/>
  <c r="AV27" i="84"/>
  <c r="AX28" i="84"/>
  <c r="AD29" i="84"/>
  <c r="AV29" i="84"/>
  <c r="AD28" i="84"/>
  <c r="AA29" i="84"/>
  <c r="AB22" i="84"/>
  <c r="AF22" i="84" s="1"/>
  <c r="AA22" i="84"/>
  <c r="AC22" i="84"/>
  <c r="V23" i="84"/>
  <c r="T23" i="84"/>
  <c r="AC21" i="84"/>
  <c r="AB21" i="84"/>
  <c r="AF21" i="84" s="1"/>
  <c r="AA21" i="84"/>
  <c r="AB20" i="84"/>
  <c r="AF20" i="84" s="1"/>
  <c r="AA20" i="84"/>
  <c r="AV20" i="84"/>
  <c r="AD21" i="84"/>
  <c r="AZ22" i="84"/>
  <c r="O22" i="84"/>
  <c r="AY22" i="84"/>
  <c r="BG20" i="84"/>
  <c r="BI20" i="84" s="1"/>
  <c r="BF20" i="84"/>
  <c r="AC20" i="84"/>
  <c r="BG21" i="84"/>
  <c r="BI21" i="84" s="1"/>
  <c r="O21" i="84"/>
  <c r="BF21" i="84"/>
  <c r="AV21" i="84"/>
  <c r="AX22" i="84"/>
  <c r="BH22" i="84" s="1"/>
  <c r="AD23" i="84"/>
  <c r="AV23" i="84"/>
  <c r="AD22" i="84"/>
  <c r="AA23" i="84"/>
  <c r="AE23" i="84"/>
  <c r="AI23" i="84" s="1"/>
  <c r="T32" i="84" l="1"/>
  <c r="R34" i="84"/>
  <c r="P34" i="84"/>
  <c r="BA34" i="84" s="1"/>
  <c r="V34" i="84"/>
  <c r="T34" i="84"/>
  <c r="S34" i="84"/>
  <c r="U34" i="84"/>
  <c r="R29" i="84"/>
  <c r="W38" i="84"/>
  <c r="AE20" i="84"/>
  <c r="AL20" i="84" s="1"/>
  <c r="R40" i="84"/>
  <c r="P32" i="84"/>
  <c r="BA32" i="84" s="1"/>
  <c r="R32" i="84"/>
  <c r="R20" i="84"/>
  <c r="U32" i="84"/>
  <c r="S32" i="84"/>
  <c r="V32" i="84"/>
  <c r="T44" i="84"/>
  <c r="V20" i="84"/>
  <c r="W44" i="84"/>
  <c r="P44" i="84"/>
  <c r="BA44" i="84" s="1"/>
  <c r="T20" i="84"/>
  <c r="S20" i="84"/>
  <c r="S44" i="84"/>
  <c r="U44" i="84"/>
  <c r="U42" i="84"/>
  <c r="R44" i="84"/>
  <c r="S42" i="84"/>
  <c r="T35" i="84"/>
  <c r="AE33" i="84"/>
  <c r="AJ33" i="84" s="1"/>
  <c r="U23" i="84"/>
  <c r="R26" i="84"/>
  <c r="BH32" i="84"/>
  <c r="AE22" i="84"/>
  <c r="AH22" i="84" s="1"/>
  <c r="W23" i="84"/>
  <c r="S23" i="84"/>
  <c r="P23" i="84"/>
  <c r="AE29" i="84"/>
  <c r="AM29" i="84" s="1"/>
  <c r="V26" i="84"/>
  <c r="R35" i="84"/>
  <c r="W35" i="84"/>
  <c r="BH28" i="84"/>
  <c r="P29" i="84"/>
  <c r="BA29" i="84" s="1"/>
  <c r="V29" i="84"/>
  <c r="W40" i="84"/>
  <c r="S40" i="84"/>
  <c r="AE28" i="84"/>
  <c r="AK28" i="84" s="1"/>
  <c r="W29" i="84"/>
  <c r="S29" i="84"/>
  <c r="T29" i="84"/>
  <c r="AE32" i="84"/>
  <c r="AJ32" i="84" s="1"/>
  <c r="T40" i="84"/>
  <c r="S38" i="84"/>
  <c r="AE34" i="84"/>
  <c r="AL23" i="84"/>
  <c r="U20" i="84"/>
  <c r="P20" i="84"/>
  <c r="AE40" i="84"/>
  <c r="AL40" i="84" s="1"/>
  <c r="U40" i="84"/>
  <c r="P40" i="84"/>
  <c r="BA40" i="84" s="1"/>
  <c r="R38" i="84"/>
  <c r="AE41" i="84"/>
  <c r="AH41" i="84" s="1"/>
  <c r="V38" i="84"/>
  <c r="V41" i="84"/>
  <c r="W41" i="84"/>
  <c r="S39" i="84"/>
  <c r="T39" i="84"/>
  <c r="S43" i="84"/>
  <c r="W42" i="84"/>
  <c r="W39" i="84"/>
  <c r="U39" i="84"/>
  <c r="T43" i="84"/>
  <c r="R42" i="84"/>
  <c r="P42" i="84"/>
  <c r="R39" i="84"/>
  <c r="P43" i="84"/>
  <c r="BA43" i="84" s="1"/>
  <c r="Q44" i="84"/>
  <c r="AE43" i="84"/>
  <c r="AJ43" i="84" s="1"/>
  <c r="R43" i="84"/>
  <c r="V43" i="84"/>
  <c r="V42" i="84"/>
  <c r="V39" i="84"/>
  <c r="BE38" i="84"/>
  <c r="AE38" i="84"/>
  <c r="AK38" i="84" s="1"/>
  <c r="AE44" i="84"/>
  <c r="AN44" i="84" s="1"/>
  <c r="AE42" i="84"/>
  <c r="AL42" i="84" s="1"/>
  <c r="P38" i="84"/>
  <c r="BA38" i="84" s="1"/>
  <c r="U41" i="84"/>
  <c r="T41" i="84"/>
  <c r="P41" i="84"/>
  <c r="BH41" i="84"/>
  <c r="AF38" i="84"/>
  <c r="AH38" i="84" s="1"/>
  <c r="U38" i="84"/>
  <c r="W43" i="84"/>
  <c r="R41" i="84"/>
  <c r="AX44" i="84"/>
  <c r="BH44" i="84" s="1"/>
  <c r="AY44" i="84"/>
  <c r="AK41" i="84"/>
  <c r="AX38" i="84"/>
  <c r="BH38" i="84" s="1"/>
  <c r="AE39" i="84"/>
  <c r="Q39" i="84"/>
  <c r="AX40" i="84"/>
  <c r="BH40" i="84" s="1"/>
  <c r="AY40" i="84"/>
  <c r="AY42" i="84"/>
  <c r="AX42" i="84"/>
  <c r="BH42" i="84" s="1"/>
  <c r="AF43" i="84"/>
  <c r="BB39" i="84"/>
  <c r="BE39" i="84"/>
  <c r="AE35" i="84"/>
  <c r="AH35" i="84" s="1"/>
  <c r="P35" i="84"/>
  <c r="BA35" i="84" s="1"/>
  <c r="S35" i="84"/>
  <c r="Q34" i="84"/>
  <c r="U35" i="84"/>
  <c r="AL33" i="84"/>
  <c r="AN33" i="84"/>
  <c r="T33" i="84"/>
  <c r="P33" i="84"/>
  <c r="BA33" i="84" s="1"/>
  <c r="W33" i="84"/>
  <c r="S33" i="84"/>
  <c r="V33" i="84"/>
  <c r="R33" i="84"/>
  <c r="U33" i="84"/>
  <c r="AY33" i="84"/>
  <c r="AX33" i="84"/>
  <c r="BH33" i="84" s="1"/>
  <c r="AX35" i="84"/>
  <c r="BH35" i="84" s="1"/>
  <c r="AY35" i="84"/>
  <c r="AK34" i="84"/>
  <c r="Q32" i="84"/>
  <c r="BB32" i="84"/>
  <c r="AJ34" i="84"/>
  <c r="BB34" i="84"/>
  <c r="AI29" i="84"/>
  <c r="AE26" i="84"/>
  <c r="AK26" i="84" s="1"/>
  <c r="AX29" i="84"/>
  <c r="BH29" i="84" s="1"/>
  <c r="AY29" i="84"/>
  <c r="T27" i="84"/>
  <c r="P27" i="84"/>
  <c r="BA27" i="84" s="1"/>
  <c r="W27" i="84"/>
  <c r="S27" i="84"/>
  <c r="V27" i="84"/>
  <c r="U27" i="84"/>
  <c r="R27" i="84"/>
  <c r="AY27" i="84"/>
  <c r="AX27" i="84"/>
  <c r="BH27" i="84" s="1"/>
  <c r="BE28" i="84"/>
  <c r="AX26" i="84"/>
  <c r="BH26" i="84" s="1"/>
  <c r="AN29" i="84"/>
  <c r="AJ29" i="84"/>
  <c r="U28" i="84"/>
  <c r="T28" i="84"/>
  <c r="P28" i="84"/>
  <c r="BA28" i="84" s="1"/>
  <c r="W28" i="84"/>
  <c r="S28" i="84"/>
  <c r="R28" i="84"/>
  <c r="V28" i="84"/>
  <c r="AE27" i="84"/>
  <c r="AY26" i="84"/>
  <c r="AE21" i="84"/>
  <c r="AH21" i="84" s="1"/>
  <c r="AX23" i="84"/>
  <c r="BH23" i="84" s="1"/>
  <c r="AY23" i="84"/>
  <c r="AY21" i="84"/>
  <c r="AX21" i="84"/>
  <c r="BH21" i="84" s="1"/>
  <c r="AX20" i="84"/>
  <c r="BH20" i="84" s="1"/>
  <c r="AI20" i="84"/>
  <c r="AJ20" i="84"/>
  <c r="BE22" i="84"/>
  <c r="AY20" i="84"/>
  <c r="AK23" i="84"/>
  <c r="AN23" i="84"/>
  <c r="AJ23" i="84"/>
  <c r="AN22" i="84"/>
  <c r="AJ22" i="84"/>
  <c r="AH23" i="84"/>
  <c r="AK20" i="84"/>
  <c r="U22" i="84"/>
  <c r="T22" i="84"/>
  <c r="P22" i="84"/>
  <c r="BA22" i="84" s="1"/>
  <c r="S22" i="84"/>
  <c r="W22" i="84"/>
  <c r="R22" i="84"/>
  <c r="V22" i="84"/>
  <c r="AH20" i="84"/>
  <c r="AM20" i="84"/>
  <c r="AN20" i="84"/>
  <c r="AM23" i="84"/>
  <c r="T21" i="84"/>
  <c r="P21" i="84"/>
  <c r="BA21" i="84" s="1"/>
  <c r="W21" i="84"/>
  <c r="S21" i="84"/>
  <c r="V21" i="84"/>
  <c r="U21" i="84"/>
  <c r="R21" i="84"/>
  <c r="AH44" i="84" l="1"/>
  <c r="AK35" i="84"/>
  <c r="Q43" i="84"/>
  <c r="AL35" i="84"/>
  <c r="AJ35" i="84"/>
  <c r="AN35" i="84"/>
  <c r="AL38" i="84"/>
  <c r="AM28" i="84"/>
  <c r="AL34" i="84"/>
  <c r="AI34" i="84"/>
  <c r="AK32" i="84"/>
  <c r="AN32" i="84"/>
  <c r="AL41" i="84"/>
  <c r="AM40" i="84"/>
  <c r="AI41" i="84"/>
  <c r="AN41" i="84"/>
  <c r="AI32" i="84"/>
  <c r="AJ28" i="84"/>
  <c r="Q29" i="84"/>
  <c r="AN28" i="84"/>
  <c r="AM35" i="84"/>
  <c r="AH32" i="84"/>
  <c r="AM32" i="84"/>
  <c r="AM41" i="84"/>
  <c r="AJ44" i="84"/>
  <c r="AI40" i="84"/>
  <c r="AI28" i="84"/>
  <c r="AI35" i="84"/>
  <c r="AL32" i="84"/>
  <c r="AH40" i="84"/>
  <c r="AJ41" i="84"/>
  <c r="AN40" i="84"/>
  <c r="AI22" i="84"/>
  <c r="AK22" i="84"/>
  <c r="AH29" i="84"/>
  <c r="AK29" i="84"/>
  <c r="AL29" i="84"/>
  <c r="AN34" i="84"/>
  <c r="AI33" i="84"/>
  <c r="AH33" i="84"/>
  <c r="AN38" i="84"/>
  <c r="AM22" i="84"/>
  <c r="Q35" i="84"/>
  <c r="AK33" i="84"/>
  <c r="AM33" i="84"/>
  <c r="AI44" i="84"/>
  <c r="AL22" i="84"/>
  <c r="AH34" i="84"/>
  <c r="BD34" i="84" s="1"/>
  <c r="BJ34" i="84" s="1"/>
  <c r="AM34" i="84"/>
  <c r="BA23" i="84"/>
  <c r="Q23" i="84"/>
  <c r="BD23" i="84" s="1"/>
  <c r="AI21" i="84"/>
  <c r="Q40" i="84"/>
  <c r="AL28" i="84"/>
  <c r="AH28" i="84"/>
  <c r="AM21" i="84"/>
  <c r="AN21" i="84"/>
  <c r="Q21" i="84"/>
  <c r="AJ21" i="84"/>
  <c r="BA20" i="84"/>
  <c r="Q20" i="84"/>
  <c r="BD20" i="84" s="1"/>
  <c r="AJ40" i="84"/>
  <c r="AK40" i="84"/>
  <c r="AI38" i="84"/>
  <c r="AM42" i="84"/>
  <c r="AK42" i="84"/>
  <c r="AI43" i="84"/>
  <c r="AH43" i="84"/>
  <c r="AM43" i="84"/>
  <c r="AN43" i="84"/>
  <c r="AL44" i="84"/>
  <c r="BB43" i="84"/>
  <c r="AL43" i="84"/>
  <c r="BA42" i="84"/>
  <c r="Q42" i="84"/>
  <c r="AK43" i="84"/>
  <c r="AK44" i="84"/>
  <c r="AH42" i="84"/>
  <c r="AM38" i="84"/>
  <c r="BA41" i="84"/>
  <c r="BB41" i="84"/>
  <c r="AI42" i="84"/>
  <c r="AN42" i="84"/>
  <c r="AJ42" i="84"/>
  <c r="AJ38" i="84"/>
  <c r="AM44" i="84"/>
  <c r="Q38" i="84"/>
  <c r="Q41" i="84"/>
  <c r="BB38" i="84"/>
  <c r="BB44" i="84"/>
  <c r="BE44" i="84"/>
  <c r="BB40" i="84"/>
  <c r="BE40" i="84"/>
  <c r="AM39" i="84"/>
  <c r="AI39" i="84"/>
  <c r="AN39" i="84"/>
  <c r="AL39" i="84"/>
  <c r="AH39" i="84"/>
  <c r="AK39" i="84"/>
  <c r="AJ39" i="84"/>
  <c r="BB42" i="84"/>
  <c r="BE42" i="84"/>
  <c r="BB33" i="84"/>
  <c r="BE33" i="84"/>
  <c r="Q33" i="84"/>
  <c r="BB35" i="84"/>
  <c r="BE35" i="84"/>
  <c r="AH26" i="84"/>
  <c r="AL26" i="84"/>
  <c r="AM26" i="84"/>
  <c r="Q27" i="84"/>
  <c r="BB28" i="84"/>
  <c r="AI26" i="84"/>
  <c r="AN26" i="84"/>
  <c r="Q28" i="84"/>
  <c r="AJ26" i="84"/>
  <c r="AL27" i="84"/>
  <c r="AN27" i="84"/>
  <c r="AM27" i="84"/>
  <c r="AI27" i="84"/>
  <c r="AJ27" i="84"/>
  <c r="AH27" i="84"/>
  <c r="AK27" i="84"/>
  <c r="BB26" i="84"/>
  <c r="BE26" i="84"/>
  <c r="BB29" i="84"/>
  <c r="BE29" i="84"/>
  <c r="BB27" i="84"/>
  <c r="BE27" i="84"/>
  <c r="AK21" i="84"/>
  <c r="AL21" i="84"/>
  <c r="BB20" i="84"/>
  <c r="BE20" i="84"/>
  <c r="BB22" i="84"/>
  <c r="BB23" i="84"/>
  <c r="BE23" i="84"/>
  <c r="Q22" i="84"/>
  <c r="BB21" i="84"/>
  <c r="BE21" i="84"/>
  <c r="BJ20" i="84" l="1"/>
  <c r="BD32" i="84"/>
  <c r="BJ32" i="84" s="1"/>
  <c r="BD41" i="84"/>
  <c r="BJ41" i="84" s="1"/>
  <c r="BD29" i="84"/>
  <c r="BJ29" i="84" s="1"/>
  <c r="BD35" i="84"/>
  <c r="BJ35" i="84" s="1"/>
  <c r="BD40" i="84"/>
  <c r="BD27" i="84"/>
  <c r="BD22" i="84"/>
  <c r="BJ22" i="84" s="1"/>
  <c r="BD21" i="84"/>
  <c r="BJ21" i="84" s="1"/>
  <c r="BD33" i="84"/>
  <c r="BJ33" i="84" s="1"/>
  <c r="BJ23" i="84"/>
  <c r="BD28" i="84"/>
  <c r="BJ28" i="84" s="1"/>
  <c r="BD44" i="84"/>
  <c r="BJ44" i="84" s="1"/>
  <c r="BD43" i="84"/>
  <c r="BJ43" i="84" s="1"/>
  <c r="BD42" i="84"/>
  <c r="BJ42" i="84" s="1"/>
  <c r="BD38" i="84"/>
  <c r="BJ38" i="84" s="1"/>
  <c r="BJ40" i="84"/>
  <c r="BD39" i="84"/>
  <c r="BJ39" i="84" s="1"/>
  <c r="BJ27" i="84"/>
  <c r="BD26" i="84"/>
  <c r="BJ26" i="84" s="1"/>
  <c r="G112" i="84" l="1"/>
  <c r="G111" i="84"/>
  <c r="G110" i="84"/>
  <c r="G109" i="84"/>
  <c r="G108" i="84"/>
  <c r="G107" i="84"/>
  <c r="G106" i="84"/>
  <c r="G105" i="84"/>
  <c r="G104" i="84"/>
  <c r="H101" i="84"/>
  <c r="H100" i="84"/>
  <c r="H99" i="84"/>
  <c r="H98" i="84"/>
  <c r="H97" i="84"/>
  <c r="H96" i="84"/>
  <c r="H93" i="84"/>
  <c r="H92" i="84"/>
  <c r="H91" i="84"/>
  <c r="H90" i="84"/>
  <c r="H89" i="84"/>
  <c r="H87" i="84"/>
  <c r="H83" i="84"/>
  <c r="H82" i="84"/>
  <c r="H81" i="84"/>
  <c r="H80" i="84"/>
  <c r="H79" i="84"/>
  <c r="H78" i="84"/>
  <c r="H76" i="84"/>
  <c r="D78" i="56" s="1"/>
  <c r="BC17" i="84"/>
  <c r="AU17" i="84"/>
  <c r="AR17" i="84"/>
  <c r="AQ17" i="84"/>
  <c r="AP17" i="84"/>
  <c r="AO17" i="84"/>
  <c r="AG17" i="84"/>
  <c r="Y17" i="84"/>
  <c r="X17" i="84"/>
  <c r="N17" i="84"/>
  <c r="AZ17" i="84" s="1"/>
  <c r="M17" i="84"/>
  <c r="BF17" i="84" s="1"/>
  <c r="L17" i="84"/>
  <c r="BC16" i="84"/>
  <c r="AU16" i="84"/>
  <c r="AR16" i="84"/>
  <c r="AQ16" i="84"/>
  <c r="AP16" i="84"/>
  <c r="AO16" i="84"/>
  <c r="AG16" i="84"/>
  <c r="Y16" i="84"/>
  <c r="AV16" i="84" s="1"/>
  <c r="X16" i="84"/>
  <c r="N16" i="84"/>
  <c r="AZ16" i="84" s="1"/>
  <c r="M16" i="84"/>
  <c r="BF16" i="84" s="1"/>
  <c r="L16" i="84"/>
  <c r="BC15" i="84"/>
  <c r="AU15" i="84"/>
  <c r="AR15" i="84"/>
  <c r="AQ15" i="84"/>
  <c r="AP15" i="84"/>
  <c r="AO15" i="84"/>
  <c r="AG15" i="84"/>
  <c r="Y15" i="84"/>
  <c r="AB15" i="84" s="1"/>
  <c r="AF15" i="84" s="1"/>
  <c r="X15" i="84"/>
  <c r="N15" i="84"/>
  <c r="AZ15" i="84" s="1"/>
  <c r="M15" i="84"/>
  <c r="BF15" i="84" s="1"/>
  <c r="L15" i="84"/>
  <c r="BC14" i="84"/>
  <c r="AU14" i="84"/>
  <c r="AR14" i="84"/>
  <c r="AQ14" i="84"/>
  <c r="AP14" i="84"/>
  <c r="AO14" i="84"/>
  <c r="AG14" i="84"/>
  <c r="Y14" i="84"/>
  <c r="AV14" i="84" s="1"/>
  <c r="X14" i="84"/>
  <c r="N14" i="84"/>
  <c r="AZ14" i="84" s="1"/>
  <c r="M14" i="84"/>
  <c r="BG14" i="84" s="1"/>
  <c r="BI14" i="84" s="1"/>
  <c r="L14" i="84"/>
  <c r="BC13" i="84"/>
  <c r="AU13" i="84"/>
  <c r="AR13" i="84"/>
  <c r="AQ13" i="84"/>
  <c r="AP13" i="84"/>
  <c r="AO13" i="84"/>
  <c r="AG13" i="84"/>
  <c r="Y13" i="84"/>
  <c r="X13" i="84"/>
  <c r="N13" i="84"/>
  <c r="AZ13" i="84" s="1"/>
  <c r="M13" i="84"/>
  <c r="BF13" i="84" s="1"/>
  <c r="L13" i="84"/>
  <c r="BC12" i="84"/>
  <c r="AU12" i="84"/>
  <c r="AR12" i="84"/>
  <c r="AQ12" i="84"/>
  <c r="AP12" i="84"/>
  <c r="AO12" i="84"/>
  <c r="AG12" i="84"/>
  <c r="Y12" i="84"/>
  <c r="AB82" i="84" s="1"/>
  <c r="X12" i="84"/>
  <c r="N12" i="84"/>
  <c r="AZ12" i="84" s="1"/>
  <c r="M12" i="84"/>
  <c r="BF12" i="84" s="1"/>
  <c r="L12" i="84"/>
  <c r="AO11" i="84"/>
  <c r="X11" i="84"/>
  <c r="BJ4" i="84"/>
  <c r="BI4" i="84"/>
  <c r="AN4" i="84"/>
  <c r="AM4" i="84"/>
  <c r="X1" i="84"/>
  <c r="AO1" i="84" s="1"/>
  <c r="AC12" i="84" l="1"/>
  <c r="AC14" i="84"/>
  <c r="AA14" i="84"/>
  <c r="AB14" i="84"/>
  <c r="AF14" i="84" s="1"/>
  <c r="O15" i="84"/>
  <c r="T15" i="84" s="1"/>
  <c r="AA12" i="84"/>
  <c r="O16" i="84"/>
  <c r="W16" i="84" s="1"/>
  <c r="AA16" i="84"/>
  <c r="BF14" i="84"/>
  <c r="AC16" i="84"/>
  <c r="O12" i="84"/>
  <c r="U12" i="84" s="1"/>
  <c r="O14" i="84"/>
  <c r="W14" i="84" s="1"/>
  <c r="BG15" i="84"/>
  <c r="BI15" i="84" s="1"/>
  <c r="AX14" i="84"/>
  <c r="AY14" i="84"/>
  <c r="P16" i="84"/>
  <c r="BA16" i="84" s="1"/>
  <c r="AX16" i="84"/>
  <c r="BH16" i="84" s="1"/>
  <c r="AY16" i="84"/>
  <c r="BE16" i="84" s="1"/>
  <c r="AD15" i="84"/>
  <c r="AV15" i="84"/>
  <c r="O17" i="84"/>
  <c r="AB17" i="84"/>
  <c r="AF17" i="84" s="1"/>
  <c r="BG17" i="84"/>
  <c r="BI17" i="84" s="1"/>
  <c r="AV17" i="84"/>
  <c r="O13" i="84"/>
  <c r="AB13" i="84"/>
  <c r="AF13" i="84" s="1"/>
  <c r="BG13" i="84"/>
  <c r="BI13" i="84" s="1"/>
  <c r="AB12" i="84"/>
  <c r="BG12" i="84"/>
  <c r="AC13" i="84"/>
  <c r="AD14" i="84"/>
  <c r="AE14" i="84" s="1"/>
  <c r="AH14" i="84" s="1"/>
  <c r="AA15" i="84"/>
  <c r="AB16" i="84"/>
  <c r="BG16" i="84"/>
  <c r="BI16" i="84" s="1"/>
  <c r="AC17" i="84"/>
  <c r="AD13" i="84"/>
  <c r="AV13" i="84"/>
  <c r="AD17" i="84"/>
  <c r="AB83" i="84"/>
  <c r="AD12" i="84"/>
  <c r="AV12" i="84"/>
  <c r="AY12" i="84" s="1"/>
  <c r="AA13" i="84"/>
  <c r="AC15" i="84"/>
  <c r="AE15" i="84" s="1"/>
  <c r="AD16" i="84"/>
  <c r="AA17" i="84"/>
  <c r="W15" i="84" l="1"/>
  <c r="U16" i="84"/>
  <c r="P12" i="84"/>
  <c r="BA12" i="84" s="1"/>
  <c r="V16" i="84"/>
  <c r="AE13" i="84"/>
  <c r="AL13" i="84" s="1"/>
  <c r="Q16" i="84"/>
  <c r="U15" i="84"/>
  <c r="P15" i="84"/>
  <c r="BA15" i="84" s="1"/>
  <c r="V15" i="84"/>
  <c r="T16" i="84"/>
  <c r="BH14" i="84"/>
  <c r="AE16" i="84"/>
  <c r="AM16" i="84" s="1"/>
  <c r="V14" i="84"/>
  <c r="P14" i="84"/>
  <c r="BA14" i="84" s="1"/>
  <c r="U14" i="84"/>
  <c r="AE17" i="84"/>
  <c r="AM17" i="84" s="1"/>
  <c r="T14" i="84"/>
  <c r="R12" i="84"/>
  <c r="T12" i="84"/>
  <c r="V12" i="84"/>
  <c r="Q12" i="84"/>
  <c r="AE12" i="84"/>
  <c r="AL12" i="84" s="1"/>
  <c r="W12" i="84"/>
  <c r="AB80" i="84"/>
  <c r="AB78" i="84"/>
  <c r="BB12" i="84"/>
  <c r="BE12" i="84"/>
  <c r="AB81" i="84"/>
  <c r="AB79" i="84"/>
  <c r="AJ15" i="84"/>
  <c r="AN15" i="84"/>
  <c r="AK15" i="84"/>
  <c r="AL15" i="84"/>
  <c r="AI15" i="84"/>
  <c r="AM15" i="84"/>
  <c r="AH15" i="84"/>
  <c r="BI12" i="84"/>
  <c r="V17" i="84"/>
  <c r="U17" i="84"/>
  <c r="T17" i="84"/>
  <c r="P17" i="84"/>
  <c r="BA17" i="84" s="1"/>
  <c r="W17" i="84"/>
  <c r="S17" i="84"/>
  <c r="AN14" i="84"/>
  <c r="AJ14" i="84"/>
  <c r="AI14" i="84"/>
  <c r="AK14" i="84"/>
  <c r="AM14" i="84"/>
  <c r="AX17" i="84"/>
  <c r="BH17" i="84" s="1"/>
  <c r="AY17" i="84"/>
  <c r="AX13" i="84"/>
  <c r="BH13" i="84" s="1"/>
  <c r="AY13" i="84"/>
  <c r="R15" i="84"/>
  <c r="V13" i="84"/>
  <c r="T13" i="84"/>
  <c r="P13" i="84"/>
  <c r="BA13" i="84" s="1"/>
  <c r="W13" i="84"/>
  <c r="U13" i="84"/>
  <c r="AY15" i="84"/>
  <c r="AX15" i="84"/>
  <c r="BH15" i="84" s="1"/>
  <c r="R16" i="84"/>
  <c r="S16" i="84"/>
  <c r="R14" i="84"/>
  <c r="S12" i="84"/>
  <c r="AX12" i="84"/>
  <c r="BH12" i="84" s="1"/>
  <c r="AF16" i="84"/>
  <c r="AL14" i="84"/>
  <c r="AF12" i="84"/>
  <c r="S15" i="84"/>
  <c r="BB16" i="84"/>
  <c r="BE14" i="84"/>
  <c r="S14" i="84"/>
  <c r="Q15" i="84" l="1"/>
  <c r="BD15" i="84" s="1"/>
  <c r="AJ13" i="84"/>
  <c r="BB14" i="84"/>
  <c r="AK13" i="84"/>
  <c r="AJ12" i="84"/>
  <c r="AM13" i="84"/>
  <c r="AI13" i="84"/>
  <c r="AN13" i="84"/>
  <c r="AH13" i="84"/>
  <c r="W70" i="84"/>
  <c r="Q17" i="84"/>
  <c r="Q14" i="84"/>
  <c r="BD14" i="84" s="1"/>
  <c r="V70" i="84"/>
  <c r="Q13" i="84"/>
  <c r="AH12" i="84"/>
  <c r="AK12" i="84"/>
  <c r="AL17" i="84"/>
  <c r="AH16" i="84"/>
  <c r="AI12" i="84"/>
  <c r="AN16" i="84"/>
  <c r="AI17" i="84"/>
  <c r="AH17" i="84"/>
  <c r="AM12" i="84"/>
  <c r="AK16" i="84"/>
  <c r="AK17" i="84"/>
  <c r="AL16" i="84"/>
  <c r="AN12" i="84"/>
  <c r="AJ16" i="84"/>
  <c r="U70" i="84"/>
  <c r="AJ17" i="84"/>
  <c r="AN17" i="84"/>
  <c r="BB15" i="84"/>
  <c r="BE15" i="84"/>
  <c r="BB17" i="84"/>
  <c r="BE17" i="84"/>
  <c r="BB13" i="84"/>
  <c r="BE13" i="84"/>
  <c r="T70" i="84"/>
  <c r="AI16" i="84"/>
  <c r="S13" i="84"/>
  <c r="S70" i="84" s="1"/>
  <c r="R13" i="84"/>
  <c r="R17" i="84"/>
  <c r="AM70" i="84" l="1"/>
  <c r="BJ14" i="84"/>
  <c r="AL70" i="84"/>
  <c r="AN70" i="84"/>
  <c r="AJ70" i="84"/>
  <c r="AK70" i="84"/>
  <c r="BD12" i="84"/>
  <c r="BJ12" i="84" s="1"/>
  <c r="AH70" i="84"/>
  <c r="AH71" i="84" s="1"/>
  <c r="F143" i="17" s="1"/>
  <c r="BD13" i="84"/>
  <c r="BJ13" i="84" s="1"/>
  <c r="AI70" i="84"/>
  <c r="H157" i="17"/>
  <c r="W152" i="17" s="1"/>
  <c r="BJ15" i="84"/>
  <c r="BD17" i="84"/>
  <c r="BJ17" i="84" s="1"/>
  <c r="Q70" i="84"/>
  <c r="Q71" i="84" s="1"/>
  <c r="F142" i="17" s="1"/>
  <c r="R70" i="84"/>
  <c r="BD16" i="84"/>
  <c r="BJ16" i="84" s="1"/>
  <c r="W140" i="17" l="1"/>
  <c r="BJ70" i="84"/>
  <c r="K173" i="17" s="1"/>
  <c r="Z43" i="78"/>
  <c r="Z35" i="78"/>
  <c r="Z27" i="78"/>
  <c r="Z19" i="78"/>
  <c r="Z11" i="78"/>
  <c r="D23613" i="54"/>
  <c r="D23612" i="54"/>
  <c r="D23611" i="54"/>
  <c r="D23610" i="54"/>
  <c r="D23609" i="54"/>
  <c r="D23608" i="54"/>
  <c r="D23607" i="54"/>
  <c r="D23606" i="54"/>
  <c r="D23605" i="54"/>
  <c r="D23604" i="54"/>
  <c r="D23603" i="54"/>
  <c r="D23602" i="54"/>
  <c r="D23601" i="54"/>
  <c r="D23600" i="54"/>
  <c r="D23599" i="54"/>
  <c r="D23598" i="54"/>
  <c r="D23597" i="54"/>
  <c r="D23596" i="54"/>
  <c r="D23595" i="54"/>
  <c r="D23594" i="54"/>
  <c r="D23593" i="54"/>
  <c r="D23592" i="54"/>
  <c r="D23591" i="54"/>
  <c r="D23590" i="54"/>
  <c r="D23589" i="54"/>
  <c r="D23588" i="54"/>
  <c r="D23587" i="54"/>
  <c r="D23586" i="54"/>
  <c r="D23585" i="54"/>
  <c r="D23584" i="54"/>
  <c r="D23583" i="54"/>
  <c r="D23582" i="54"/>
  <c r="D23581" i="54"/>
  <c r="D23580" i="54"/>
  <c r="D23579" i="54"/>
  <c r="D23578" i="54"/>
  <c r="D23577" i="54"/>
  <c r="D23576" i="54"/>
  <c r="D23575" i="54"/>
  <c r="D23574" i="54"/>
  <c r="D23573" i="54"/>
  <c r="D23572" i="54"/>
  <c r="D23571" i="54"/>
  <c r="D23570" i="54"/>
  <c r="D23569" i="54"/>
  <c r="D23568" i="54"/>
  <c r="D23567" i="54"/>
  <c r="D23566" i="54"/>
  <c r="D23565" i="54"/>
  <c r="D23564" i="54"/>
  <c r="D23563" i="54"/>
  <c r="D23562" i="54"/>
  <c r="D23561" i="54"/>
  <c r="D23560" i="54"/>
  <c r="D23559" i="54"/>
  <c r="D23558" i="54"/>
  <c r="D23557" i="54"/>
  <c r="D23556" i="54"/>
  <c r="D23555" i="54"/>
  <c r="D23554" i="54"/>
  <c r="D23553" i="54"/>
  <c r="D23552" i="54"/>
  <c r="D23551" i="54"/>
  <c r="D23550" i="54"/>
  <c r="D23549" i="54"/>
  <c r="D23548" i="54"/>
  <c r="D23547" i="54"/>
  <c r="D23546" i="54"/>
  <c r="D23545" i="54"/>
  <c r="D23544" i="54"/>
  <c r="D23543" i="54"/>
  <c r="D23542" i="54"/>
  <c r="D23541" i="54"/>
  <c r="D23540" i="54"/>
  <c r="D23539" i="54"/>
  <c r="D23538" i="54"/>
  <c r="D23537" i="54"/>
  <c r="D23536" i="54"/>
  <c r="D23535" i="54"/>
  <c r="D23534" i="54"/>
  <c r="D23533" i="54"/>
  <c r="D23532" i="54"/>
  <c r="D23531" i="54"/>
  <c r="D23530" i="54"/>
  <c r="D23529" i="54"/>
  <c r="D23528" i="54"/>
  <c r="D23527" i="54"/>
  <c r="D23526" i="54"/>
  <c r="D23525" i="54"/>
  <c r="D23524" i="54"/>
  <c r="D23523" i="54"/>
  <c r="D23522" i="54"/>
  <c r="D23521" i="54"/>
  <c r="D23520" i="54"/>
  <c r="D23519" i="54"/>
  <c r="D23518" i="54"/>
  <c r="D23517" i="54"/>
  <c r="D23516" i="54"/>
  <c r="D23515" i="54"/>
  <c r="D23514" i="54"/>
  <c r="D23513" i="54"/>
  <c r="D23512" i="54"/>
  <c r="D23511" i="54"/>
  <c r="D23510" i="54"/>
  <c r="D23509" i="54"/>
  <c r="D23508" i="54"/>
  <c r="D23507" i="54"/>
  <c r="D23506" i="54"/>
  <c r="D23505" i="54"/>
  <c r="D23504" i="54"/>
  <c r="D23503" i="54"/>
  <c r="D23502" i="54"/>
  <c r="D23501" i="54"/>
  <c r="D23500" i="54"/>
  <c r="D23499" i="54"/>
  <c r="D23498" i="54"/>
  <c r="D23497" i="54"/>
  <c r="D23496" i="54"/>
  <c r="D23495" i="54"/>
  <c r="D23494" i="54"/>
  <c r="D23493" i="54"/>
  <c r="D23492" i="54"/>
  <c r="D23491" i="54"/>
  <c r="D23490" i="54"/>
  <c r="D23489" i="54"/>
  <c r="D23488" i="54"/>
  <c r="D23487" i="54"/>
  <c r="D23486" i="54"/>
  <c r="D23485" i="54"/>
  <c r="D23484" i="54"/>
  <c r="D23483" i="54"/>
  <c r="D23482" i="54"/>
  <c r="D23481" i="54"/>
  <c r="D23480" i="54"/>
  <c r="D23479" i="54"/>
  <c r="D23478" i="54"/>
  <c r="D23477" i="54"/>
  <c r="D23476" i="54"/>
  <c r="D23475" i="54"/>
  <c r="D23474" i="54"/>
  <c r="D23473" i="54"/>
  <c r="D23472" i="54"/>
  <c r="D23471" i="54"/>
  <c r="D23470" i="54"/>
  <c r="D23469" i="54"/>
  <c r="D23468" i="54"/>
  <c r="D23467" i="54"/>
  <c r="D23466" i="54"/>
  <c r="D23465" i="54"/>
  <c r="D23464" i="54"/>
  <c r="D23463" i="54"/>
  <c r="D23462" i="54"/>
  <c r="D23461" i="54"/>
  <c r="D23460" i="54"/>
  <c r="D23459" i="54"/>
  <c r="D23458" i="54"/>
  <c r="D23457" i="54"/>
  <c r="D23456" i="54"/>
  <c r="D23455" i="54"/>
  <c r="D23454" i="54"/>
  <c r="D23453" i="54"/>
  <c r="D23452" i="54"/>
  <c r="D23451" i="54"/>
  <c r="D23450" i="54"/>
  <c r="D23449" i="54"/>
  <c r="D23448" i="54"/>
  <c r="D23447" i="54"/>
  <c r="D23446" i="54"/>
  <c r="D23445" i="54"/>
  <c r="D23444" i="54"/>
  <c r="D23443" i="54"/>
  <c r="D23442" i="54"/>
  <c r="D23441" i="54"/>
  <c r="D23440" i="54"/>
  <c r="D23439" i="54"/>
  <c r="D23438" i="54"/>
  <c r="D23437" i="54"/>
  <c r="D23436" i="54"/>
  <c r="D23435" i="54"/>
  <c r="D23434" i="54"/>
  <c r="D23433" i="54"/>
  <c r="D23432" i="54"/>
  <c r="D23431" i="54"/>
  <c r="D23430" i="54"/>
  <c r="D23429" i="54"/>
  <c r="D23428" i="54"/>
  <c r="D23427" i="54"/>
  <c r="D23426" i="54"/>
  <c r="D23425" i="54"/>
  <c r="D23424" i="54"/>
  <c r="D23423" i="54"/>
  <c r="D23422" i="54"/>
  <c r="D23421" i="54"/>
  <c r="D23420" i="54"/>
  <c r="D23419" i="54"/>
  <c r="P243" i="17" l="1"/>
  <c r="P233" i="17"/>
  <c r="B306" i="17" l="1"/>
  <c r="B300" i="17" l="1"/>
  <c r="W168" i="67" l="1"/>
  <c r="F62" i="67"/>
  <c r="O62" i="67" s="1"/>
  <c r="W59" i="67" s="1"/>
  <c r="F55" i="67"/>
  <c r="O55" i="67" s="1"/>
  <c r="H49" i="67"/>
  <c r="S49" i="67" s="1"/>
  <c r="H48" i="67"/>
  <c r="S48" i="67" s="1"/>
  <c r="B166" i="67"/>
  <c r="B289" i="17"/>
  <c r="B283" i="17"/>
  <c r="B276" i="17"/>
  <c r="W228" i="17"/>
  <c r="B271" i="17"/>
  <c r="B262" i="17"/>
  <c r="B255" i="17"/>
  <c r="B245" i="17"/>
  <c r="W238" i="17"/>
  <c r="B235" i="17"/>
  <c r="B225" i="17"/>
  <c r="F70" i="67" l="1"/>
  <c r="S50" i="67"/>
  <c r="W47" i="67" s="1"/>
  <c r="F129" i="17" l="1"/>
  <c r="W30" i="17" l="1"/>
  <c r="B35" i="17"/>
  <c r="B107" i="56"/>
  <c r="B103" i="56"/>
  <c r="E28" i="82" l="1"/>
  <c r="S18" i="67" l="1"/>
  <c r="C9" i="56"/>
  <c r="B33" i="78"/>
  <c r="B17" i="78"/>
  <c r="B3" i="82" l="1"/>
  <c r="Q22" i="77"/>
  <c r="Q19" i="77"/>
  <c r="Q13" i="77"/>
  <c r="Q10" i="77"/>
  <c r="T148" i="17" l="1"/>
  <c r="B50" i="17" l="1"/>
  <c r="B26" i="17" l="1"/>
  <c r="J46" i="78" l="1"/>
  <c r="I47" i="78" s="1"/>
  <c r="B41" i="78"/>
  <c r="B30" i="10"/>
  <c r="B25" i="78"/>
  <c r="B9" i="78"/>
  <c r="A3" i="77" l="1"/>
  <c r="A2" i="77"/>
  <c r="A1" i="77"/>
  <c r="B126" i="67" l="1"/>
  <c r="B64" i="67"/>
  <c r="B122" i="67"/>
  <c r="B115" i="67"/>
  <c r="B72" i="67"/>
  <c r="B137" i="67"/>
  <c r="B57" i="67"/>
  <c r="B35" i="67"/>
  <c r="B52" i="67"/>
  <c r="B45" i="67"/>
  <c r="B150" i="67"/>
  <c r="B142" i="67"/>
  <c r="B77" i="67"/>
  <c r="B40" i="67"/>
  <c r="B23" i="67"/>
  <c r="B55" i="17" l="1"/>
  <c r="Q30" i="67" l="1"/>
  <c r="N30" i="67"/>
  <c r="O33" i="67"/>
  <c r="U30" i="67" l="1"/>
  <c r="W54" i="67"/>
  <c r="W25" i="67" l="1"/>
  <c r="C134" i="67" s="1"/>
  <c r="S70" i="67"/>
  <c r="W68" i="67" s="1"/>
  <c r="W139" i="67" s="1"/>
  <c r="W37" i="67"/>
  <c r="W29" i="56" l="1"/>
  <c r="M134" i="67"/>
  <c r="E135" i="67" s="1"/>
  <c r="N135" i="67" s="1"/>
  <c r="W129" i="67" s="1"/>
  <c r="D148" i="67" s="1"/>
  <c r="M148" i="67" s="1"/>
  <c r="W161" i="67"/>
  <c r="D156" i="67"/>
  <c r="M156" i="67" s="1"/>
  <c r="W74" i="67"/>
  <c r="W153" i="67" l="1"/>
  <c r="W145" i="67"/>
  <c r="B99" i="56"/>
  <c r="B94" i="56"/>
  <c r="B90" i="56"/>
  <c r="B85" i="56"/>
  <c r="B80" i="56"/>
  <c r="B74" i="56"/>
  <c r="B68" i="56"/>
  <c r="B64" i="56"/>
  <c r="B60" i="56"/>
  <c r="B50" i="56"/>
  <c r="B31" i="56"/>
  <c r="B11" i="56"/>
  <c r="B5" i="56"/>
  <c r="S36" i="56" l="1"/>
  <c r="M14" i="56"/>
  <c r="Q58" i="56"/>
  <c r="Q57" i="56"/>
  <c r="Q56" i="56"/>
  <c r="Q55" i="56"/>
  <c r="Q54" i="56"/>
  <c r="W53" i="56" l="1"/>
  <c r="A13" i="56" l="1"/>
  <c r="B207" i="17"/>
  <c r="Q200" i="17"/>
  <c r="B193" i="17"/>
  <c r="B159" i="17"/>
  <c r="B150" i="17"/>
  <c r="W147" i="17"/>
  <c r="B145" i="17"/>
  <c r="B137" i="17"/>
  <c r="V129" i="17"/>
  <c r="B124" i="17"/>
  <c r="B19" i="17"/>
  <c r="B12" i="17"/>
  <c r="B5" i="17"/>
  <c r="B43" i="17"/>
  <c r="V135" i="17" l="1"/>
  <c r="E166" i="17"/>
  <c r="O166" i="17" s="1"/>
  <c r="H175" i="17" s="1"/>
  <c r="H190" i="17" s="1"/>
  <c r="O191" i="17" s="1"/>
  <c r="T191" i="17" s="1"/>
  <c r="W188" i="17" s="1"/>
  <c r="A19" i="56"/>
  <c r="A29" i="56" s="1"/>
  <c r="A34" i="56" s="1"/>
  <c r="A40" i="56" s="1"/>
  <c r="A46" i="56" s="1"/>
  <c r="A53" i="56" s="1"/>
  <c r="O177" i="17" l="1"/>
  <c r="T177" i="17" s="1"/>
  <c r="W161" i="17" s="1"/>
  <c r="H183" i="17"/>
  <c r="O184" i="17" s="1"/>
  <c r="T184" i="17" s="1"/>
  <c r="W181" i="17" s="1"/>
  <c r="B94" i="10"/>
  <c r="N198" i="17" l="1"/>
  <c r="L200" i="17" s="1"/>
  <c r="T200" i="17" s="1"/>
  <c r="J203" i="17" s="1"/>
  <c r="W126" i="17"/>
  <c r="E203" i="17"/>
  <c r="L9" i="56"/>
  <c r="O203" i="17" l="1"/>
  <c r="E205" i="17" s="1"/>
  <c r="N205" i="17" s="1"/>
  <c r="W197" i="17" s="1"/>
  <c r="D212" i="17" s="1"/>
  <c r="M212" i="17" s="1"/>
  <c r="W210" i="17" s="1"/>
  <c r="Q9" i="56"/>
  <c r="W34" i="56"/>
  <c r="W7" i="56" l="1"/>
  <c r="W105" i="56"/>
  <c r="W66" i="56"/>
  <c r="P72" i="56" l="1"/>
  <c r="W71" i="56" s="1"/>
  <c r="B8" i="10" l="1"/>
  <c r="B9" i="10" l="1"/>
  <c r="E9" i="10" s="1"/>
  <c r="D9" i="10" l="1"/>
  <c r="C9" i="10"/>
  <c r="W13" i="56"/>
  <c r="F9" i="10" l="1"/>
  <c r="W92" i="56" l="1"/>
  <c r="W97" i="56" l="1"/>
  <c r="W101" i="56" s="1"/>
  <c r="L78" i="56"/>
  <c r="S78" i="56" l="1"/>
  <c r="W76" i="56" s="1"/>
  <c r="W83" i="56" s="1"/>
  <c r="W88" i="56" s="1"/>
  <c r="A10" i="10" l="1"/>
  <c r="A11" i="10" l="1"/>
  <c r="A12" i="10" l="1"/>
  <c r="A13" i="10" l="1"/>
  <c r="A14" i="10" l="1"/>
  <c r="A15" i="10" s="1"/>
  <c r="A16" i="10" s="1"/>
  <c r="A17" i="10" s="1"/>
  <c r="A18" i="10" l="1"/>
  <c r="A19" i="10" l="1"/>
  <c r="A20" i="10" l="1"/>
  <c r="A21" i="10" l="1"/>
  <c r="A22" i="10" s="1"/>
  <c r="A23" i="10" l="1"/>
  <c r="A24" i="10" s="1"/>
  <c r="A25" i="10" s="1"/>
  <c r="A26" i="10" s="1"/>
  <c r="A27" i="10" l="1"/>
  <c r="A31" i="10" l="1"/>
  <c r="A32" i="10" s="1"/>
  <c r="A33" i="10" s="1"/>
  <c r="A34" i="10" s="1"/>
  <c r="A35" i="10" s="1"/>
  <c r="A36" i="10" l="1"/>
  <c r="A40" i="10" s="1"/>
  <c r="A62" i="56" l="1"/>
  <c r="A41" i="10"/>
  <c r="A42" i="10" l="1"/>
  <c r="A43" i="10" l="1"/>
  <c r="A66" i="56"/>
  <c r="A44" i="10" l="1"/>
  <c r="A71" i="56"/>
  <c r="A76" i="56" s="1"/>
  <c r="A45" i="10" l="1"/>
  <c r="A46" i="10" l="1"/>
  <c r="A83" i="56"/>
  <c r="A47" i="10" l="1"/>
  <c r="B17" i="10"/>
  <c r="A88" i="56"/>
  <c r="A48" i="10" l="1"/>
  <c r="D17" i="10"/>
  <c r="C17" i="10"/>
  <c r="E17" i="10"/>
  <c r="A92" i="56"/>
  <c r="D48" i="10" l="1"/>
  <c r="F48" i="10" s="1"/>
  <c r="A53" i="10"/>
  <c r="C48" i="10"/>
  <c r="B48" i="10"/>
  <c r="F17" i="10"/>
  <c r="A97" i="56"/>
  <c r="B27" i="10" l="1"/>
  <c r="B53" i="10"/>
  <c r="E53" i="10" s="1"/>
  <c r="A54" i="10"/>
  <c r="A101" i="56"/>
  <c r="A105" i="56" s="1"/>
  <c r="A109" i="56" s="1"/>
  <c r="B26" i="10" s="1"/>
  <c r="D27" i="10" l="1"/>
  <c r="E27" i="10"/>
  <c r="C27" i="10"/>
  <c r="D26" i="10"/>
  <c r="E26" i="10"/>
  <c r="C26" i="10"/>
  <c r="A55" i="10"/>
  <c r="B24" i="10"/>
  <c r="B23" i="10"/>
  <c r="C23" i="10" s="1"/>
  <c r="B25" i="10"/>
  <c r="B22" i="10"/>
  <c r="C22" i="10" s="1"/>
  <c r="A7" i="78"/>
  <c r="B18" i="10"/>
  <c r="B19" i="10"/>
  <c r="B15" i="10"/>
  <c r="B16" i="10"/>
  <c r="B21" i="10"/>
  <c r="B20" i="10"/>
  <c r="B10" i="10"/>
  <c r="B11" i="10"/>
  <c r="B13" i="10"/>
  <c r="B12" i="10"/>
  <c r="B14" i="10"/>
  <c r="F27" i="10" l="1"/>
  <c r="F26" i="10"/>
  <c r="A56" i="10"/>
  <c r="C25" i="10"/>
  <c r="D25" i="10"/>
  <c r="E25" i="10"/>
  <c r="D24" i="10"/>
  <c r="C24" i="10"/>
  <c r="E24" i="10"/>
  <c r="D23" i="10"/>
  <c r="E23" i="10"/>
  <c r="E22" i="10"/>
  <c r="D22" i="10"/>
  <c r="A11" i="78"/>
  <c r="E19" i="10"/>
  <c r="C19" i="10"/>
  <c r="D19" i="10"/>
  <c r="E18" i="10"/>
  <c r="D18" i="10"/>
  <c r="C18" i="10"/>
  <c r="D20" i="10"/>
  <c r="C20" i="10"/>
  <c r="E20" i="10"/>
  <c r="C21" i="10"/>
  <c r="D21" i="10"/>
  <c r="E21" i="10"/>
  <c r="C16" i="10"/>
  <c r="E16" i="10"/>
  <c r="D16" i="10"/>
  <c r="E15" i="10"/>
  <c r="C15" i="10"/>
  <c r="D15" i="10"/>
  <c r="E12" i="10"/>
  <c r="D13" i="10"/>
  <c r="C13" i="10"/>
  <c r="E13" i="10"/>
  <c r="D11" i="10"/>
  <c r="E11" i="10"/>
  <c r="C11" i="10"/>
  <c r="D10" i="10"/>
  <c r="C10" i="10"/>
  <c r="E10" i="10"/>
  <c r="D14" i="10"/>
  <c r="C14" i="10"/>
  <c r="E14" i="10"/>
  <c r="A57" i="10" l="1"/>
  <c r="F24" i="10"/>
  <c r="F25" i="10"/>
  <c r="F22" i="10"/>
  <c r="F23" i="10"/>
  <c r="A19" i="78"/>
  <c r="F19" i="10"/>
  <c r="F18" i="10"/>
  <c r="F20" i="10"/>
  <c r="F15" i="10"/>
  <c r="F16" i="10"/>
  <c r="F21" i="10"/>
  <c r="F12" i="10"/>
  <c r="F11" i="10"/>
  <c r="F13" i="10"/>
  <c r="F10" i="10"/>
  <c r="F14" i="10"/>
  <c r="F28" i="10" l="1"/>
  <c r="A58" i="10"/>
  <c r="B33" i="10"/>
  <c r="A27" i="78"/>
  <c r="A59" i="10" l="1"/>
  <c r="A35" i="78"/>
  <c r="A43" i="78" s="1"/>
  <c r="A7" i="89" s="1"/>
  <c r="B32" i="10"/>
  <c r="B31" i="10"/>
  <c r="E31" i="10" s="1"/>
  <c r="F31" i="10" s="1"/>
  <c r="B34" i="10"/>
  <c r="D34" i="10" s="1"/>
  <c r="B35" i="10"/>
  <c r="D35" i="10" s="1"/>
  <c r="E33" i="10"/>
  <c r="C33" i="10"/>
  <c r="D33" i="10"/>
  <c r="B40" i="10" l="1"/>
  <c r="A60" i="10"/>
  <c r="A14" i="89"/>
  <c r="B41" i="10" s="1"/>
  <c r="F15" i="89"/>
  <c r="E34" i="10"/>
  <c r="F34" i="10" s="1"/>
  <c r="D32" i="10"/>
  <c r="E32" i="10"/>
  <c r="C32" i="10"/>
  <c r="C34" i="10"/>
  <c r="C35" i="10"/>
  <c r="E35" i="10"/>
  <c r="F35" i="10" s="1"/>
  <c r="F33" i="10"/>
  <c r="C41" i="10" l="1"/>
  <c r="D41" i="10"/>
  <c r="E41" i="10"/>
  <c r="E40" i="10"/>
  <c r="C40" i="10"/>
  <c r="D40" i="10"/>
  <c r="F32" i="10"/>
  <c r="A61" i="10"/>
  <c r="F37" i="89"/>
  <c r="F32" i="89"/>
  <c r="F44" i="89"/>
  <c r="F22" i="89"/>
  <c r="F49" i="89"/>
  <c r="F27" i="89"/>
  <c r="A21" i="89"/>
  <c r="F40" i="10" l="1"/>
  <c r="F41" i="10"/>
  <c r="A26" i="89"/>
  <c r="A31" i="89" s="1"/>
  <c r="A36" i="89" s="1"/>
  <c r="A43" i="89" s="1"/>
  <c r="A48" i="89" s="1"/>
  <c r="A16" i="17" s="1"/>
  <c r="B44" i="10"/>
  <c r="B42" i="10"/>
  <c r="B43" i="10"/>
  <c r="B47" i="10"/>
  <c r="B54" i="10"/>
  <c r="E54" i="10" s="1"/>
  <c r="A62" i="10"/>
  <c r="B46" i="10" l="1"/>
  <c r="C46" i="10" s="1"/>
  <c r="B45" i="10"/>
  <c r="D45" i="10" s="1"/>
  <c r="E43" i="10"/>
  <c r="C43" i="10"/>
  <c r="D43" i="10"/>
  <c r="E44" i="10"/>
  <c r="C44" i="10"/>
  <c r="D44" i="10"/>
  <c r="E47" i="10"/>
  <c r="D47" i="10"/>
  <c r="C47" i="10"/>
  <c r="E42" i="10"/>
  <c r="C42" i="10"/>
  <c r="D42" i="10"/>
  <c r="A63" i="10"/>
  <c r="A23" i="17"/>
  <c r="B36" i="10"/>
  <c r="D46" i="10" l="1"/>
  <c r="E45" i="10"/>
  <c r="F45" i="10" s="1"/>
  <c r="C45" i="10"/>
  <c r="E46" i="10"/>
  <c r="F47" i="10"/>
  <c r="F44" i="10"/>
  <c r="F43" i="10"/>
  <c r="F42" i="10"/>
  <c r="A30" i="17"/>
  <c r="B56" i="10" s="1"/>
  <c r="E56" i="10" s="1"/>
  <c r="B55" i="10"/>
  <c r="E55" i="10" s="1"/>
  <c r="A64" i="10"/>
  <c r="C36" i="10"/>
  <c r="D36" i="10"/>
  <c r="F46" i="10" l="1"/>
  <c r="F49" i="10" s="1"/>
  <c r="A39" i="17"/>
  <c r="A65" i="10"/>
  <c r="G49" i="10" l="1"/>
  <c r="R16" i="77"/>
  <c r="A47" i="17"/>
  <c r="B58" i="10" s="1"/>
  <c r="E58" i="10" s="1"/>
  <c r="B57" i="10"/>
  <c r="E57" i="10" s="1"/>
  <c r="A66" i="10"/>
  <c r="N18" i="77" l="1"/>
  <c r="M18" i="77"/>
  <c r="E18" i="77"/>
  <c r="I18" i="77"/>
  <c r="F18" i="77"/>
  <c r="G18" i="77"/>
  <c r="J18" i="77"/>
  <c r="K18" i="77"/>
  <c r="L18" i="77"/>
  <c r="H18" i="77"/>
  <c r="A52" i="17"/>
  <c r="F63" i="17" s="1"/>
  <c r="A67" i="10"/>
  <c r="O16" i="77" l="1"/>
  <c r="Q18" i="77" s="1"/>
  <c r="A57" i="17"/>
  <c r="B59" i="10"/>
  <c r="E59" i="10" s="1"/>
  <c r="A68" i="10"/>
  <c r="A62" i="17" l="1"/>
  <c r="F68" i="17"/>
  <c r="B60" i="10"/>
  <c r="E60" i="10" s="1"/>
  <c r="A69" i="10"/>
  <c r="A70" i="10" s="1"/>
  <c r="A71" i="10" s="1"/>
  <c r="A72" i="10" s="1"/>
  <c r="A67" i="17" l="1"/>
  <c r="F73" i="17"/>
  <c r="A73" i="10"/>
  <c r="B62" i="10"/>
  <c r="E62" i="10" s="1"/>
  <c r="B61" i="10"/>
  <c r="E61" i="10" s="1"/>
  <c r="A72" i="17" l="1"/>
  <c r="A74" i="10"/>
  <c r="D62" i="10"/>
  <c r="F62" i="10" s="1"/>
  <c r="C62" i="10"/>
  <c r="B63" i="10" l="1"/>
  <c r="E63" i="10" s="1"/>
  <c r="A77" i="17"/>
  <c r="B64" i="10" s="1"/>
  <c r="E64" i="10" s="1"/>
  <c r="A75" i="10"/>
  <c r="F92" i="17" l="1"/>
  <c r="A91" i="17"/>
  <c r="A96" i="17" s="1"/>
  <c r="A76" i="10"/>
  <c r="C64" i="10"/>
  <c r="D64" i="10"/>
  <c r="D63" i="10"/>
  <c r="C63" i="10"/>
  <c r="D61" i="10"/>
  <c r="C61" i="10"/>
  <c r="D55" i="10"/>
  <c r="C55" i="10"/>
  <c r="C58" i="10"/>
  <c r="D58" i="10"/>
  <c r="C53" i="10"/>
  <c r="D53" i="10"/>
  <c r="C57" i="10"/>
  <c r="D57" i="10"/>
  <c r="D60" i="10"/>
  <c r="C60" i="10"/>
  <c r="D56" i="10"/>
  <c r="C56" i="10"/>
  <c r="C54" i="10"/>
  <c r="D54" i="10"/>
  <c r="D59" i="10"/>
  <c r="C59" i="10"/>
  <c r="A103" i="17" l="1"/>
  <c r="A108" i="17" s="1"/>
  <c r="F104" i="17"/>
  <c r="B65" i="10"/>
  <c r="A77" i="10"/>
  <c r="F60" i="10"/>
  <c r="F61" i="10"/>
  <c r="F63" i="10"/>
  <c r="F57" i="10"/>
  <c r="F64" i="10"/>
  <c r="F58" i="10"/>
  <c r="F59" i="10"/>
  <c r="F56" i="10"/>
  <c r="F55" i="10"/>
  <c r="F54" i="10"/>
  <c r="F53" i="10"/>
  <c r="F122" i="17" l="1"/>
  <c r="A121" i="17"/>
  <c r="A126" i="17" s="1"/>
  <c r="A140" i="17" s="1"/>
  <c r="A147" i="17" s="1"/>
  <c r="A152" i="17" s="1"/>
  <c r="A161" i="17" s="1"/>
  <c r="E65" i="10"/>
  <c r="D65" i="10"/>
  <c r="C65" i="10"/>
  <c r="B66" i="10"/>
  <c r="B68" i="10"/>
  <c r="B69" i="10"/>
  <c r="A78" i="10"/>
  <c r="O190" i="17" l="1"/>
  <c r="O183" i="17"/>
  <c r="A181" i="17"/>
  <c r="A188" i="17" s="1"/>
  <c r="A197" i="17" s="1"/>
  <c r="A210" i="17" s="1"/>
  <c r="F65" i="10"/>
  <c r="B67" i="10"/>
  <c r="E66" i="10"/>
  <c r="C66" i="10"/>
  <c r="D66" i="10"/>
  <c r="E68" i="10"/>
  <c r="D68" i="10"/>
  <c r="C68" i="10"/>
  <c r="E69" i="10"/>
  <c r="D69" i="10"/>
  <c r="C69" i="10"/>
  <c r="A79" i="10"/>
  <c r="F66" i="10" l="1"/>
  <c r="D67" i="10"/>
  <c r="C67" i="10"/>
  <c r="E67" i="10"/>
  <c r="F69" i="10"/>
  <c r="F68" i="10"/>
  <c r="A218" i="17"/>
  <c r="B71" i="10" s="1"/>
  <c r="B70" i="10"/>
  <c r="A80" i="10"/>
  <c r="F67" i="10" l="1"/>
  <c r="C71" i="10"/>
  <c r="E71" i="10"/>
  <c r="D71" i="10"/>
  <c r="E70" i="10"/>
  <c r="D70" i="10"/>
  <c r="C70" i="10"/>
  <c r="A228" i="17"/>
  <c r="A81" i="10"/>
  <c r="F71" i="10" l="1"/>
  <c r="F70" i="10"/>
  <c r="A238" i="17"/>
  <c r="B73" i="10" s="1"/>
  <c r="B72" i="10"/>
  <c r="A82" i="10"/>
  <c r="E73" i="10" l="1"/>
  <c r="C73" i="10"/>
  <c r="D73" i="10"/>
  <c r="E72" i="10"/>
  <c r="C72" i="10"/>
  <c r="D72" i="10"/>
  <c r="A248" i="17"/>
  <c r="B74" i="10" s="1"/>
  <c r="A96" i="10"/>
  <c r="A97" i="10" s="1"/>
  <c r="A98" i="10" s="1"/>
  <c r="A99" i="10" s="1"/>
  <c r="A100" i="10" s="1"/>
  <c r="A101" i="10" s="1"/>
  <c r="A102" i="10" s="1"/>
  <c r="A103" i="10" s="1"/>
  <c r="A104" i="10" s="1"/>
  <c r="A105" i="10" s="1"/>
  <c r="A106" i="10" s="1"/>
  <c r="A107" i="10" s="1"/>
  <c r="A108" i="10" s="1"/>
  <c r="A109" i="10" s="1"/>
  <c r="F73" i="10" l="1"/>
  <c r="F72" i="10"/>
  <c r="E74" i="10"/>
  <c r="C74" i="10"/>
  <c r="D74" i="10"/>
  <c r="A258" i="17"/>
  <c r="B75" i="10" s="1"/>
  <c r="A110" i="10"/>
  <c r="F74" i="10" l="1"/>
  <c r="E75" i="10"/>
  <c r="C75" i="10"/>
  <c r="D75" i="10"/>
  <c r="A265" i="17"/>
  <c r="A111" i="10"/>
  <c r="F75" i="10" l="1"/>
  <c r="A273" i="17"/>
  <c r="B77" i="10" s="1"/>
  <c r="B76" i="10"/>
  <c r="A112" i="10"/>
  <c r="A113" i="10" s="1"/>
  <c r="E77" i="10" l="1"/>
  <c r="D77" i="10"/>
  <c r="C77" i="10"/>
  <c r="E76" i="10"/>
  <c r="D76" i="10"/>
  <c r="C76" i="10"/>
  <c r="A279" i="17"/>
  <c r="N45" i="78"/>
  <c r="F77" i="10" l="1"/>
  <c r="F76" i="10"/>
  <c r="A286" i="17"/>
  <c r="B79" i="10" s="1"/>
  <c r="B78" i="10"/>
  <c r="D47" i="78"/>
  <c r="E78" i="10" l="1"/>
  <c r="D78" i="10"/>
  <c r="C78" i="10"/>
  <c r="D79" i="10"/>
  <c r="E79" i="10"/>
  <c r="C79" i="10"/>
  <c r="A291" i="17"/>
  <c r="B80" i="10"/>
  <c r="L47" i="78"/>
  <c r="W43" i="78" s="1"/>
  <c r="E36" i="10" s="1"/>
  <c r="F36" i="10" s="1"/>
  <c r="F37" i="10" s="1"/>
  <c r="F79" i="10" l="1"/>
  <c r="F78" i="10"/>
  <c r="E80" i="10"/>
  <c r="C80" i="10"/>
  <c r="D80" i="10"/>
  <c r="A302" i="17"/>
  <c r="A310" i="17" s="1"/>
  <c r="B81" i="10" l="1"/>
  <c r="E81" i="10" s="1"/>
  <c r="F80" i="10"/>
  <c r="A25" i="67"/>
  <c r="B82" i="10"/>
  <c r="C81" i="10" l="1"/>
  <c r="D81" i="10"/>
  <c r="F81" i="10" s="1"/>
  <c r="C82" i="10"/>
  <c r="D82" i="10"/>
  <c r="E82" i="10"/>
  <c r="A37" i="67"/>
  <c r="A43" i="67" s="1"/>
  <c r="A47" i="67" s="1"/>
  <c r="A54" i="67" s="1"/>
  <c r="A59" i="67" s="1"/>
  <c r="A68" i="67" s="1"/>
  <c r="H38" i="67"/>
  <c r="G37" i="10"/>
  <c r="R13" i="77"/>
  <c r="N15" i="77" l="1"/>
  <c r="M15" i="77"/>
  <c r="L15" i="77"/>
  <c r="K15" i="77"/>
  <c r="F82" i="10"/>
  <c r="F92" i="10" s="1"/>
  <c r="A74" i="67"/>
  <c r="G155" i="67"/>
  <c r="G140" i="67"/>
  <c r="G75" i="67"/>
  <c r="E15" i="77"/>
  <c r="G15" i="77"/>
  <c r="I15" i="77"/>
  <c r="F15" i="77"/>
  <c r="J15" i="77"/>
  <c r="H15" i="77"/>
  <c r="G92" i="10" l="1"/>
  <c r="A80" i="67"/>
  <c r="O13" i="77"/>
  <c r="Q15" i="77" s="1"/>
  <c r="R19" i="77" l="1"/>
  <c r="A98" i="67"/>
  <c r="B104" i="10"/>
  <c r="C104" i="10" s="1"/>
  <c r="B103" i="10"/>
  <c r="D103" i="10" s="1"/>
  <c r="G28" i="10"/>
  <c r="R10" i="77"/>
  <c r="N12" i="77" l="1"/>
  <c r="L12" i="77"/>
  <c r="M12" i="77"/>
  <c r="L21" i="77"/>
  <c r="M21" i="77"/>
  <c r="E21" i="77"/>
  <c r="G21" i="77"/>
  <c r="K21" i="77"/>
  <c r="J21" i="77"/>
  <c r="F21" i="77"/>
  <c r="H21" i="77"/>
  <c r="I21" i="77"/>
  <c r="D104" i="10"/>
  <c r="A110" i="67"/>
  <c r="E104" i="10"/>
  <c r="C103" i="10"/>
  <c r="E103" i="10"/>
  <c r="F103" i="10" s="1"/>
  <c r="H12" i="77"/>
  <c r="I12" i="77"/>
  <c r="J12" i="77"/>
  <c r="E12" i="77"/>
  <c r="F12" i="77"/>
  <c r="K12" i="77"/>
  <c r="G12" i="77"/>
  <c r="F26" i="77" l="1"/>
  <c r="E26" i="77"/>
  <c r="O19" i="77"/>
  <c r="Q21" i="77" s="1"/>
  <c r="G26" i="77"/>
  <c r="B105" i="10"/>
  <c r="B106" i="10"/>
  <c r="F104" i="10"/>
  <c r="A117" i="67"/>
  <c r="O10" i="77"/>
  <c r="Q12" i="77" s="1"/>
  <c r="C105" i="10" l="1"/>
  <c r="E105" i="10"/>
  <c r="D105" i="10"/>
  <c r="F105" i="10" s="1"/>
  <c r="D106" i="10"/>
  <c r="C106" i="10"/>
  <c r="E106" i="10"/>
  <c r="A124" i="67"/>
  <c r="E27" i="77"/>
  <c r="F27" i="77" s="1"/>
  <c r="G27" i="77" s="1"/>
  <c r="B108" i="10" l="1"/>
  <c r="F106" i="10"/>
  <c r="A129" i="67"/>
  <c r="B107" i="10"/>
  <c r="E107" i="10" l="1"/>
  <c r="C107" i="10"/>
  <c r="D107" i="10"/>
  <c r="F107" i="10" s="1"/>
  <c r="G163" i="67"/>
  <c r="G147" i="67"/>
  <c r="A139" i="67"/>
  <c r="C108" i="10"/>
  <c r="E108" i="10"/>
  <c r="D108" i="10"/>
  <c r="F108" i="10" s="1"/>
  <c r="B102" i="10"/>
  <c r="B111" i="10" l="1"/>
  <c r="B112" i="10"/>
  <c r="B109" i="10"/>
  <c r="A145" i="67"/>
  <c r="A153" i="67" s="1"/>
  <c r="A161" i="67" s="1"/>
  <c r="A168" i="67" s="1"/>
  <c r="B110" i="10"/>
  <c r="B113" i="10"/>
  <c r="D102" i="10"/>
  <c r="C102" i="10"/>
  <c r="E102" i="10"/>
  <c r="B100" i="10"/>
  <c r="E100" i="10" s="1"/>
  <c r="B101" i="10"/>
  <c r="D101" i="10" s="1"/>
  <c r="B97" i="10"/>
  <c r="D97" i="10" s="1"/>
  <c r="B99" i="10"/>
  <c r="B98" i="10"/>
  <c r="D98" i="10" s="1"/>
  <c r="B96" i="10"/>
  <c r="E96" i="10" s="1"/>
  <c r="B95" i="10"/>
  <c r="C109" i="10" l="1"/>
  <c r="E109" i="10"/>
  <c r="D109" i="10"/>
  <c r="F109" i="10" s="1"/>
  <c r="D113" i="10"/>
  <c r="E113" i="10"/>
  <c r="C113" i="10"/>
  <c r="E112" i="10"/>
  <c r="D112" i="10"/>
  <c r="F112" i="10" s="1"/>
  <c r="C112" i="10"/>
  <c r="D110" i="10"/>
  <c r="C110" i="10"/>
  <c r="E110" i="10"/>
  <c r="D111" i="10"/>
  <c r="E111" i="10"/>
  <c r="C111" i="10"/>
  <c r="D100" i="10"/>
  <c r="F100" i="10" s="1"/>
  <c r="F102" i="10"/>
  <c r="C100" i="10"/>
  <c r="C101" i="10"/>
  <c r="C97" i="10"/>
  <c r="E101" i="10"/>
  <c r="F101" i="10" s="1"/>
  <c r="E97" i="10"/>
  <c r="F97" i="10" s="1"/>
  <c r="C99" i="10"/>
  <c r="D99" i="10"/>
  <c r="E99" i="10"/>
  <c r="D96" i="10"/>
  <c r="F96" i="10" s="1"/>
  <c r="C96" i="10"/>
  <c r="E98" i="10"/>
  <c r="F98" i="10" s="1"/>
  <c r="C98" i="10"/>
  <c r="E95" i="10"/>
  <c r="D95" i="10"/>
  <c r="C95" i="10"/>
  <c r="F110" i="10" l="1"/>
  <c r="F111" i="10"/>
  <c r="F113" i="10"/>
  <c r="F99" i="10"/>
  <c r="F95" i="10"/>
  <c r="F115" i="10" l="1"/>
  <c r="G115" i="10" s="1"/>
  <c r="R22" i="77" l="1"/>
  <c r="F117" i="10"/>
  <c r="F121" i="10"/>
  <c r="H115" i="10" l="1"/>
  <c r="H37" i="10"/>
  <c r="H92" i="10"/>
  <c r="H49" i="10"/>
  <c r="F118" i="10"/>
  <c r="F119" i="10" s="1"/>
  <c r="H28" i="10"/>
  <c r="N26" i="77"/>
  <c r="L24" i="77"/>
  <c r="L26" i="77" s="1"/>
  <c r="H24" i="77"/>
  <c r="M24" i="77"/>
  <c r="M26" i="77" s="1"/>
  <c r="J24" i="77"/>
  <c r="J26" i="77" s="1"/>
  <c r="R26" i="77"/>
  <c r="I24" i="77"/>
  <c r="I26" i="77" s="1"/>
  <c r="K24" i="77"/>
  <c r="K26" i="77" s="1"/>
  <c r="N28" i="77" l="1"/>
  <c r="H116" i="10"/>
  <c r="C10" i="77"/>
  <c r="F28" i="77"/>
  <c r="C16" i="77"/>
  <c r="C19" i="77"/>
  <c r="E28" i="77"/>
  <c r="E29" i="77" s="1"/>
  <c r="C13" i="77"/>
  <c r="G28" i="77"/>
  <c r="L28" i="77"/>
  <c r="J28" i="77"/>
  <c r="K28" i="77"/>
  <c r="M28" i="77"/>
  <c r="C22" i="77"/>
  <c r="I28" i="77"/>
  <c r="H26" i="77"/>
  <c r="O22" i="77"/>
  <c r="Q24" i="77" s="1"/>
  <c r="G119" i="10"/>
  <c r="R28" i="77"/>
  <c r="F29" i="77" l="1"/>
  <c r="G29" i="77" s="1"/>
  <c r="O26" i="77"/>
  <c r="H28" i="77"/>
  <c r="H27" i="77"/>
  <c r="I27" i="77" s="1"/>
  <c r="J27" i="77" s="1"/>
  <c r="K27" i="77" s="1"/>
  <c r="L27" i="77" s="1"/>
  <c r="M27" i="77" s="1"/>
  <c r="N27" i="77" s="1"/>
  <c r="O28" i="77" l="1"/>
  <c r="H29" i="77"/>
  <c r="I29" i="77" s="1"/>
  <c r="J29" i="77" s="1"/>
  <c r="K29" i="77" s="1"/>
  <c r="L29" i="77" s="1"/>
  <c r="M29" i="77" s="1"/>
  <c r="N29" i="77" s="1"/>
</calcChain>
</file>

<file path=xl/sharedStrings.xml><?xml version="1.0" encoding="utf-8"?>
<sst xmlns="http://schemas.openxmlformats.org/spreadsheetml/2006/main" count="119765" uniqueCount="35587">
  <si>
    <t>m</t>
  </si>
  <si>
    <t>x</t>
  </si>
  <si>
    <t>un</t>
  </si>
  <si>
    <t>t</t>
  </si>
  <si>
    <t>t.km</t>
  </si>
  <si>
    <t>km</t>
  </si>
  <si>
    <t>m³</t>
  </si>
  <si>
    <t>m²</t>
  </si>
  <si>
    <t>=</t>
  </si>
  <si>
    <t>t/m³  =</t>
  </si>
  <si>
    <t>h</t>
  </si>
  <si>
    <t>CÓDIGO</t>
  </si>
  <si>
    <t>UN</t>
  </si>
  <si>
    <t>ÍTEM</t>
  </si>
  <si>
    <t>DESCRIÇÃO</t>
  </si>
  <si>
    <t>QUANTIDADE</t>
  </si>
  <si>
    <t>-</t>
  </si>
  <si>
    <t>lados =</t>
  </si>
  <si>
    <t xml:space="preserve">Total de Serviços Preliminares  </t>
  </si>
  <si>
    <t>T</t>
  </si>
  <si>
    <t>M</t>
  </si>
  <si>
    <t>CODIGO</t>
  </si>
  <si>
    <t>UNID</t>
  </si>
  <si>
    <t>01.001.0001-0</t>
  </si>
  <si>
    <t>LIMITE DE PLASTICIDADE</t>
  </si>
  <si>
    <t>01.001.0002-0</t>
  </si>
  <si>
    <t>LIMITE DE LIQUIDEZ</t>
  </si>
  <si>
    <t>01.001.0003-0</t>
  </si>
  <si>
    <t>01.001.0004-0</t>
  </si>
  <si>
    <t>01.001.0005-0</t>
  </si>
  <si>
    <t>01.001.0006-0</t>
  </si>
  <si>
    <t>MASSA ESPECIFICA REAL</t>
  </si>
  <si>
    <t>01.001.0007-0</t>
  </si>
  <si>
    <t>MASSA ESPECIFICA APARENTE "IN SITU"</t>
  </si>
  <si>
    <t>01.001.0008-0</t>
  </si>
  <si>
    <t>UMIDADE NATURAL EM ESTUFA</t>
  </si>
  <si>
    <t>01.001.0009-0</t>
  </si>
  <si>
    <t>EQUIVALENTE DE AREIA</t>
  </si>
  <si>
    <t>01.001.0010-0</t>
  </si>
  <si>
    <t>01.001.0011-0</t>
  </si>
  <si>
    <t>01.001.0012-0</t>
  </si>
  <si>
    <t>01.001.0013-0</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</si>
  <si>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</si>
  <si>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</si>
  <si>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</si>
  <si>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</si>
  <si>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</si>
  <si>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</si>
  <si>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</si>
  <si>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</si>
  <si>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</si>
  <si>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</si>
  <si>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</si>
  <si>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</si>
  <si>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</si>
  <si>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</si>
  <si>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</si>
  <si>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</si>
  <si>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01.001.0027-0</t>
  </si>
  <si>
    <t>01.001.0028-0</t>
  </si>
  <si>
    <t>ADENSAMENTO EM AMOSTRA NATURAL</t>
  </si>
  <si>
    <t>01.001.0029-0</t>
  </si>
  <si>
    <t>ADENSAMENTO EM AMOSTRA MOLDADA</t>
  </si>
  <si>
    <t>01.001.0030-0</t>
  </si>
  <si>
    <t>01.001.0031-0</t>
  </si>
  <si>
    <t>01.001.0032-0</t>
  </si>
  <si>
    <t>01.001.0033-0</t>
  </si>
  <si>
    <t>01.001.0034-0</t>
  </si>
  <si>
    <t>01.001.0035-0</t>
  </si>
  <si>
    <t>01.001.0036-0</t>
  </si>
  <si>
    <t>01.001.0037-0</t>
  </si>
  <si>
    <t>01.001.0038-0</t>
  </si>
  <si>
    <t>01.001.0039-0</t>
  </si>
  <si>
    <t>01.001.0040-0</t>
  </si>
  <si>
    <t>01.001.0042-0</t>
  </si>
  <si>
    <t>01.001.0043-0</t>
  </si>
  <si>
    <t>01.001.0044-0</t>
  </si>
  <si>
    <t>01.001.0046-0</t>
  </si>
  <si>
    <t>01.001.0047-0</t>
  </si>
  <si>
    <t>01.001.0048-0</t>
  </si>
  <si>
    <t>01.001.0049-0</t>
  </si>
  <si>
    <t>01.001.0050-0</t>
  </si>
  <si>
    <t>01.001.0051-0</t>
  </si>
  <si>
    <t>01.001.0052-0</t>
  </si>
  <si>
    <t>01.001.0053-0</t>
  </si>
  <si>
    <t>01.001.0054-0</t>
  </si>
  <si>
    <t>01.001.0055-0</t>
  </si>
  <si>
    <t>01.001.0056-0</t>
  </si>
  <si>
    <t>01.001.0057-0</t>
  </si>
  <si>
    <t>01.001.0059-0</t>
  </si>
  <si>
    <t>01.001.0060-0</t>
  </si>
  <si>
    <t>01.001.0061-0</t>
  </si>
  <si>
    <t>01.001.0062-0</t>
  </si>
  <si>
    <t>ADENSAMENTO UNIDIMENSIONAL</t>
  </si>
  <si>
    <t>01.001.0063-0</t>
  </si>
  <si>
    <t>01.001.0064-0</t>
  </si>
  <si>
    <t>01.001.0065-0</t>
  </si>
  <si>
    <t>01.001.0066-0</t>
  </si>
  <si>
    <t>01.001.0068-0</t>
  </si>
  <si>
    <t>01.001.0069-0</t>
  </si>
  <si>
    <t>01.001.0071-0</t>
  </si>
  <si>
    <t>01.001.0073-0</t>
  </si>
  <si>
    <t>01.001.0075-1</t>
  </si>
  <si>
    <t>01.001.0076-0</t>
  </si>
  <si>
    <t>01.001.0077-0</t>
  </si>
  <si>
    <t>01.001.0081-0</t>
  </si>
  <si>
    <t>01.001.0082-0</t>
  </si>
  <si>
    <t>01.001.0083-0</t>
  </si>
  <si>
    <t>01.001.0084-0</t>
  </si>
  <si>
    <t>01.001.0085-0</t>
  </si>
  <si>
    <t>01.001.0086-0</t>
  </si>
  <si>
    <t>01.001.0087-0</t>
  </si>
  <si>
    <t>01.001.0088-0</t>
  </si>
  <si>
    <t>01.001.0089-0</t>
  </si>
  <si>
    <t>01.001.0090-0</t>
  </si>
  <si>
    <t>01.001.0091-0</t>
  </si>
  <si>
    <t>01.001.0092-0</t>
  </si>
  <si>
    <t>01.001.0093-0</t>
  </si>
  <si>
    <t>01.001.0094-0</t>
  </si>
  <si>
    <t>ESMAGAMENTO</t>
  </si>
  <si>
    <t>01.001.0095-0</t>
  </si>
  <si>
    <t>01.001.0096-0</t>
  </si>
  <si>
    <t>01.001.0097-0</t>
  </si>
  <si>
    <t>01.001.0098-0</t>
  </si>
  <si>
    <t>01.001.0121-0</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</si>
  <si>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</si>
  <si>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</si>
  <si>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</si>
  <si>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</si>
  <si>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</si>
  <si>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</si>
  <si>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</si>
  <si>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</si>
  <si>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</si>
  <si>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</si>
  <si>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</si>
  <si>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</si>
  <si>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</si>
  <si>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</si>
  <si>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</si>
  <si>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</si>
  <si>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</si>
  <si>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01.001.0143-0</t>
  </si>
  <si>
    <t>01.001.0144-0</t>
  </si>
  <si>
    <t>01.001.0145-0</t>
  </si>
  <si>
    <t>01.001.0147-0</t>
  </si>
  <si>
    <t>01.001.0148-0</t>
  </si>
  <si>
    <t>01.001.0149-0</t>
  </si>
  <si>
    <t>01.001.0150-0</t>
  </si>
  <si>
    <t>01.001.0151-0</t>
  </si>
  <si>
    <t>01.001.0152-0</t>
  </si>
  <si>
    <t>01.001.0160-0</t>
  </si>
  <si>
    <t>01.001.0161-0</t>
  </si>
  <si>
    <t>PONTO DE FULGOR CLEVELAND</t>
  </si>
  <si>
    <t>01.001.0162-0</t>
  </si>
  <si>
    <t>DUCTIBILIDADE A 25°C</t>
  </si>
  <si>
    <t>01.001.0163-0</t>
  </si>
  <si>
    <t>01.001.0164-0</t>
  </si>
  <si>
    <t>01.001.0165-0</t>
  </si>
  <si>
    <t>01.001.0166-0</t>
  </si>
  <si>
    <t>01.001.0167-0</t>
  </si>
  <si>
    <t>01.001.0168-0</t>
  </si>
  <si>
    <t>01.001.0169-0</t>
  </si>
  <si>
    <t>01.001.0170-0</t>
  </si>
  <si>
    <t>01.001.0171-0</t>
  </si>
  <si>
    <t>PONTO DE AMOLECIMENTO</t>
  </si>
  <si>
    <t>01.001.0172-0</t>
  </si>
  <si>
    <t>DENSIDADE A 25°C</t>
  </si>
  <si>
    <t>01.001.0173-0</t>
  </si>
  <si>
    <t>01.001.0174-0</t>
  </si>
  <si>
    <t>PONTO DE FULGOR TAG</t>
  </si>
  <si>
    <t>01.001.0175-0</t>
  </si>
  <si>
    <t>01.001.0176-0</t>
  </si>
  <si>
    <t>01.001.0177-0</t>
  </si>
  <si>
    <t>01.001.0178-0</t>
  </si>
  <si>
    <t>01.001.0179-0</t>
  </si>
  <si>
    <t>01.001.0180-0</t>
  </si>
  <si>
    <t>01.001.0181-0</t>
  </si>
  <si>
    <t>01.001.0182-0</t>
  </si>
  <si>
    <t>BETUME TOTAL</t>
  </si>
  <si>
    <t>01.001.0183-0</t>
  </si>
  <si>
    <t>01.001.0184-0</t>
  </si>
  <si>
    <t>01.001.0185-0</t>
  </si>
  <si>
    <t>01.001.0186-0</t>
  </si>
  <si>
    <t>01.001.0187-0</t>
  </si>
  <si>
    <t>01.001.0188-0</t>
  </si>
  <si>
    <t>DESEMULSIBILIDADE</t>
  </si>
  <si>
    <t>01.001.0189-0</t>
  </si>
  <si>
    <t>01.001.0190-0</t>
  </si>
  <si>
    <t>01.001.0191-0</t>
  </si>
  <si>
    <t>01.001.0192-0</t>
  </si>
  <si>
    <t>01.001.0193-0</t>
  </si>
  <si>
    <t>ENSAIO LCPC</t>
  </si>
  <si>
    <t>01.001.0194-0</t>
  </si>
  <si>
    <t>01.001.0195-0</t>
  </si>
  <si>
    <t>01.001.0196-0</t>
  </si>
  <si>
    <t>01.001.0197-0</t>
  </si>
  <si>
    <t>01.001.0198-0</t>
  </si>
  <si>
    <t>01.001.0199-0</t>
  </si>
  <si>
    <t>01.001.0200-0</t>
  </si>
  <si>
    <t>DENSIDADE APARENTE</t>
  </si>
  <si>
    <t>01.001.0201-0</t>
  </si>
  <si>
    <t>PERCENTAGEM DE VAZIOS RICE</t>
  </si>
  <si>
    <t>01.001.0202-0</t>
  </si>
  <si>
    <t>DOSAGEM MARSHALL</t>
  </si>
  <si>
    <t>01.001.0203-0</t>
  </si>
  <si>
    <t>01.001.0204-0</t>
  </si>
  <si>
    <t>01.001.0205-0</t>
  </si>
  <si>
    <t>01.001.0206-0</t>
  </si>
  <si>
    <t>01.001.0208-0</t>
  </si>
  <si>
    <t>01.001.0209-0</t>
  </si>
  <si>
    <t>01.001.0210-0</t>
  </si>
  <si>
    <t>01.001.0220-0</t>
  </si>
  <si>
    <t>ENSAIO NORMAL COMPLETO</t>
  </si>
  <si>
    <t>01.001.0221-0</t>
  </si>
  <si>
    <t>ENSAIO DE PEGA</t>
  </si>
  <si>
    <t>01.001.0222-0</t>
  </si>
  <si>
    <t>01.001.0223-0</t>
  </si>
  <si>
    <t>ENSAIO DE EXPANSIBILIDADE EM AUTO-CLAVE</t>
  </si>
  <si>
    <t>01.001.0224-0</t>
  </si>
  <si>
    <t>01.001.0225-0</t>
  </si>
  <si>
    <t>01.001.0226-0</t>
  </si>
  <si>
    <t>01.001.0227-0</t>
  </si>
  <si>
    <t>01.001.0228-0</t>
  </si>
  <si>
    <t>01.001.0229-0</t>
  </si>
  <si>
    <t>01.001.0230-0</t>
  </si>
  <si>
    <t>01.001.0231-0</t>
  </si>
  <si>
    <t>01.001.0232-0</t>
  </si>
  <si>
    <t>01.001.0233-0</t>
  </si>
  <si>
    <t>01.001.0234-0</t>
  </si>
  <si>
    <t>01.001.0235-0</t>
  </si>
  <si>
    <t>QUANTIDADE DE OXIDO DE FERRO</t>
  </si>
  <si>
    <t>01.001.0236-0</t>
  </si>
  <si>
    <t>01.001.0237-0</t>
  </si>
  <si>
    <t>01.001.0238-0</t>
  </si>
  <si>
    <t>01.001.0239-0</t>
  </si>
  <si>
    <t>01.001.0240-0</t>
  </si>
  <si>
    <t>01.001.0241-0</t>
  </si>
  <si>
    <t>01.001.0242-0</t>
  </si>
  <si>
    <t>01.001.0243-0</t>
  </si>
  <si>
    <t>01.001.0244-0</t>
  </si>
  <si>
    <t>QUANTIDADE DE SULFATO</t>
  </si>
  <si>
    <t>01.001.0245-0</t>
  </si>
  <si>
    <t>01.001.0246-0</t>
  </si>
  <si>
    <t>01.001.0247-0</t>
  </si>
  <si>
    <t>01.001.0248-0</t>
  </si>
  <si>
    <t>01.001.0249-0</t>
  </si>
  <si>
    <t>01.001.0250-0</t>
  </si>
  <si>
    <t>01.001.0251-0</t>
  </si>
  <si>
    <t>01.001.0252-0</t>
  </si>
  <si>
    <t>01.001.0253-0</t>
  </si>
  <si>
    <t>01.001.0254-0</t>
  </si>
  <si>
    <t>01.001.0255-0</t>
  </si>
  <si>
    <t>01.001.0256-0</t>
  </si>
  <si>
    <t>MODULO DE ELASTICIDADE</t>
  </si>
  <si>
    <t>01.001.0257-0</t>
  </si>
  <si>
    <t>01.001.0258-0</t>
  </si>
  <si>
    <t>01.001.0259-0</t>
  </si>
  <si>
    <t>01.001.0260-0</t>
  </si>
  <si>
    <t>01.001.0261-0</t>
  </si>
  <si>
    <t>01.001.0262-0</t>
  </si>
  <si>
    <t>PERMEABILIDADE</t>
  </si>
  <si>
    <t>01.001.0263-0</t>
  </si>
  <si>
    <t>01.001.0264-0</t>
  </si>
  <si>
    <t>01.001.0265-0</t>
  </si>
  <si>
    <t>01.001.0266-0</t>
  </si>
  <si>
    <t>01.001.0267-0</t>
  </si>
  <si>
    <t>01.001.0268-0</t>
  </si>
  <si>
    <t>01.001.0269-0</t>
  </si>
  <si>
    <t>01.001.0270-0</t>
  </si>
  <si>
    <t>01.001.0271-0</t>
  </si>
  <si>
    <t>01.001.0272-0</t>
  </si>
  <si>
    <t>01.001.0273-0</t>
  </si>
  <si>
    <t>01.001.0274-0</t>
  </si>
  <si>
    <t>01.001.0275-0</t>
  </si>
  <si>
    <t>01.001.0278-0</t>
  </si>
  <si>
    <t>FINURA</t>
  </si>
  <si>
    <t>01.001.0279-0</t>
  </si>
  <si>
    <t>ESTABILIDADE</t>
  </si>
  <si>
    <t>01.001.0280-0</t>
  </si>
  <si>
    <t>01.001.0281-0</t>
  </si>
  <si>
    <t>01.001.0290-0</t>
  </si>
  <si>
    <t>01.001.0298-0</t>
  </si>
  <si>
    <t>ENSAIO COMPLETO</t>
  </si>
  <si>
    <t>01.001.0300-0</t>
  </si>
  <si>
    <t>01.001.0301-0</t>
  </si>
  <si>
    <t>01.001.0302-0</t>
  </si>
  <si>
    <t>01.001.0303-0</t>
  </si>
  <si>
    <t>01.001.0304-0</t>
  </si>
  <si>
    <t>01.001.0305-0</t>
  </si>
  <si>
    <t>01.001.0306-0</t>
  </si>
  <si>
    <t>01.001.0307-0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</si>
  <si>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</si>
  <si>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</si>
  <si>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</si>
  <si>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</si>
  <si>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</si>
  <si>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</si>
  <si>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</si>
  <si>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</si>
  <si>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</si>
  <si>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</si>
  <si>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</si>
  <si>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</si>
  <si>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</si>
  <si>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</si>
  <si>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</si>
  <si>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</si>
  <si>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</si>
  <si>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</si>
  <si>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</si>
  <si>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</si>
  <si>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</si>
  <si>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</si>
  <si>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</si>
  <si>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</si>
  <si>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</si>
  <si>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</si>
  <si>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</si>
  <si>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</si>
  <si>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01.002.0060-0</t>
  </si>
  <si>
    <t>01.002.0061-0</t>
  </si>
  <si>
    <t>01.002.0062-0</t>
  </si>
  <si>
    <t>01.002.0063-0</t>
  </si>
  <si>
    <t>01.002.0064-0</t>
  </si>
  <si>
    <t>01.002.0065-0</t>
  </si>
  <si>
    <t>01.002.0066-0</t>
  </si>
  <si>
    <t>01.002.0067-0</t>
  </si>
  <si>
    <t>01.002.0075-0</t>
  </si>
  <si>
    <t>01.002.0076-0</t>
  </si>
  <si>
    <t>01.002.0077-0</t>
  </si>
  <si>
    <t>01.002.0078-0</t>
  </si>
  <si>
    <t>UR</t>
  </si>
  <si>
    <t>01.003.0001-0</t>
  </si>
  <si>
    <t>01.003.0002-0</t>
  </si>
  <si>
    <t>01.003.0003-0</t>
  </si>
  <si>
    <t>01.003.0006-0</t>
  </si>
  <si>
    <t>01.003.0021-0</t>
  </si>
  <si>
    <t>01.003.0022-0</t>
  </si>
  <si>
    <t>01.003.0023-0</t>
  </si>
  <si>
    <t>01.003.0030-0</t>
  </si>
  <si>
    <t>01.003.0050-0</t>
  </si>
  <si>
    <t>01.003.0052-0</t>
  </si>
  <si>
    <t>01.003.0054-0</t>
  </si>
  <si>
    <t>01.003.0056-0</t>
  </si>
  <si>
    <t>01.004.0001-0</t>
  </si>
  <si>
    <t>01.004.0002-0</t>
  </si>
  <si>
    <t>01.004.0003-0</t>
  </si>
  <si>
    <t>01.004.0004-0</t>
  </si>
  <si>
    <t>01.004.0005-0</t>
  </si>
  <si>
    <t>01.004.0012-0</t>
  </si>
  <si>
    <t>01.004.0013-0</t>
  </si>
  <si>
    <t>01.004.0014-0</t>
  </si>
  <si>
    <t>01.004.0015-0</t>
  </si>
  <si>
    <t>01.004.0016-0</t>
  </si>
  <si>
    <t>01.004.0021-0</t>
  </si>
  <si>
    <t>01.004.0022-0</t>
  </si>
  <si>
    <t>01.004.0023-0</t>
  </si>
  <si>
    <t>01.004.0024-0</t>
  </si>
  <si>
    <t>01.004.0025-0</t>
  </si>
  <si>
    <t>01.004.0035-0</t>
  </si>
  <si>
    <t>01.004.0037-0</t>
  </si>
  <si>
    <t>01.004.0039-0</t>
  </si>
  <si>
    <t>01.004.0041-0</t>
  </si>
  <si>
    <t>01.004.0043-0</t>
  </si>
  <si>
    <t>01.005.0001-0</t>
  </si>
  <si>
    <t>01.005.0003-0</t>
  </si>
  <si>
    <t>01.005.0004-0</t>
  </si>
  <si>
    <t>01.005.0005-0</t>
  </si>
  <si>
    <t>01.005.0006-0</t>
  </si>
  <si>
    <t>01.005.0007-0</t>
  </si>
  <si>
    <t>01.005.0008-0</t>
  </si>
  <si>
    <t>01.005.0009-0</t>
  </si>
  <si>
    <t>01.005.0020-0</t>
  </si>
  <si>
    <t>01.005.0021-0</t>
  </si>
  <si>
    <t>01.005.0022-0</t>
  </si>
  <si>
    <t>01.006.0001-0</t>
  </si>
  <si>
    <t>01.006.0002-0</t>
  </si>
  <si>
    <t>01.006.0003-0</t>
  </si>
  <si>
    <t>01.006.0004-0</t>
  </si>
  <si>
    <t>01.007.0010-0</t>
  </si>
  <si>
    <t>01.007.0020-0</t>
  </si>
  <si>
    <t>01.007.0025-0</t>
  </si>
  <si>
    <t>DIA</t>
  </si>
  <si>
    <t>01.007.0030-0</t>
  </si>
  <si>
    <t>01.008.0050-0</t>
  </si>
  <si>
    <t>01.008.0100-0</t>
  </si>
  <si>
    <t>01.008.0200-0</t>
  </si>
  <si>
    <t>01.009.0050-0</t>
  </si>
  <si>
    <t>01.009.0100-0</t>
  </si>
  <si>
    <t>01.009.0200-0</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</si>
  <si>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</si>
  <si>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</si>
  <si>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</si>
  <si>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</si>
  <si>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</si>
  <si>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</si>
  <si>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</si>
  <si>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</si>
  <si>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</si>
  <si>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</si>
  <si>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</si>
  <si>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</si>
  <si>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</si>
  <si>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</si>
  <si>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</si>
  <si>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</si>
  <si>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KM</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</si>
  <si>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</si>
  <si>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</si>
  <si>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</si>
  <si>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</si>
  <si>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</si>
  <si>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</si>
  <si>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</si>
  <si>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</si>
  <si>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</si>
  <si>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</si>
  <si>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</si>
  <si>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</si>
  <si>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</si>
  <si>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</si>
  <si>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</si>
  <si>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</si>
  <si>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</si>
  <si>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01.016.0100-0</t>
  </si>
  <si>
    <t>H</t>
  </si>
  <si>
    <t>01.016.0150-0</t>
  </si>
  <si>
    <t>01.016.0152-0</t>
  </si>
  <si>
    <t>01.016.0155-0</t>
  </si>
  <si>
    <t>01.016.0160-0</t>
  </si>
  <si>
    <t>01.016.0165-0</t>
  </si>
  <si>
    <t>01.016.0200-0</t>
  </si>
  <si>
    <t>01.016.0203-0</t>
  </si>
  <si>
    <t>01.016.0206-0</t>
  </si>
  <si>
    <t>01.016.0209-0</t>
  </si>
  <si>
    <t>01.016.0220-0</t>
  </si>
  <si>
    <t>01.016.0223-0</t>
  </si>
  <si>
    <t>01.016.0226-0</t>
  </si>
  <si>
    <t>01.016.0229-0</t>
  </si>
  <si>
    <t>01.016.0240-0</t>
  </si>
  <si>
    <t>01.016.0243-0</t>
  </si>
  <si>
    <t>01.016.0246-0</t>
  </si>
  <si>
    <t>01.016.0249-0</t>
  </si>
  <si>
    <t>01.017.0001-0</t>
  </si>
  <si>
    <t>01.017.0002-0</t>
  </si>
  <si>
    <t>01.017.0003-0</t>
  </si>
  <si>
    <t>01.017.0004-0</t>
  </si>
  <si>
    <t>01.017.0005-0</t>
  </si>
  <si>
    <t>01.017.0010-0</t>
  </si>
  <si>
    <t>01.018.0001-0</t>
  </si>
  <si>
    <t>01.018.0002-0</t>
  </si>
  <si>
    <t>02.001.0001-0</t>
  </si>
  <si>
    <t>02.001.0002-0</t>
  </si>
  <si>
    <t>02.001.0003-0</t>
  </si>
  <si>
    <t>02.003.0001-1</t>
  </si>
  <si>
    <t>02.004.0001-0</t>
  </si>
  <si>
    <t>02.004.0002-1</t>
  </si>
  <si>
    <t>02.004.0003-0</t>
  </si>
  <si>
    <t>02.004.0004-0</t>
  </si>
  <si>
    <t>02.004.0005-0</t>
  </si>
  <si>
    <t>02.004.0006-0</t>
  </si>
  <si>
    <t>02.004.0007-0</t>
  </si>
  <si>
    <t>02.004.0012-0</t>
  </si>
  <si>
    <t>02.004.0013-0</t>
  </si>
  <si>
    <t>02.006.0010-0</t>
  </si>
  <si>
    <t>02.006.0015-0</t>
  </si>
  <si>
    <t>02.006.0020-0</t>
  </si>
  <si>
    <t>02.006.0025-0</t>
  </si>
  <si>
    <t>02.006.0030-0</t>
  </si>
  <si>
    <t>02.010.0001-0</t>
  </si>
  <si>
    <t>02.010.0002-0</t>
  </si>
  <si>
    <t>02.011.0001-0</t>
  </si>
  <si>
    <t>02.011.0002-0</t>
  </si>
  <si>
    <t>02.011.0003-0</t>
  </si>
  <si>
    <t>02.011.0010-0</t>
  </si>
  <si>
    <t>02.015.0001-0</t>
  </si>
  <si>
    <t>02.016.0001-0</t>
  </si>
  <si>
    <t>02.016.0003-0</t>
  </si>
  <si>
    <t>02.016.0004-0</t>
  </si>
  <si>
    <t>02.016.0006-0</t>
  </si>
  <si>
    <t>02.016.0008-0</t>
  </si>
  <si>
    <t>02.016.0010-0</t>
  </si>
  <si>
    <t>02.020.0001-0</t>
  </si>
  <si>
    <t>02.020.0005-0</t>
  </si>
  <si>
    <t>02.020.0009-0</t>
  </si>
  <si>
    <t>02.030.0005-0</t>
  </si>
  <si>
    <t>02.030.0060-0</t>
  </si>
  <si>
    <t>02.025.0010-0</t>
  </si>
  <si>
    <t>02.025.0012-0</t>
  </si>
  <si>
    <t>02.025.0015-0</t>
  </si>
  <si>
    <t>02.025.0020-0</t>
  </si>
  <si>
    <t>02.025.0025-0</t>
  </si>
  <si>
    <t>02.025.0030-0</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</si>
  <si>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</si>
  <si>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</si>
  <si>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</si>
  <si>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</si>
  <si>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</si>
  <si>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</si>
  <si>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</si>
  <si>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</si>
  <si>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</si>
  <si>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</si>
  <si>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</si>
  <si>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</si>
  <si>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</si>
  <si>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</si>
  <si>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</si>
  <si>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</si>
  <si>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</si>
  <si>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</si>
  <si>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</si>
  <si>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</si>
  <si>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</si>
  <si>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</si>
  <si>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</si>
  <si>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</si>
  <si>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</si>
  <si>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</si>
  <si>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</si>
  <si>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</si>
  <si>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03.001.0098-0</t>
  </si>
  <si>
    <t>03.001.0100-0</t>
  </si>
  <si>
    <t>03.001.0101-0</t>
  </si>
  <si>
    <t>03.001.0102-0</t>
  </si>
  <si>
    <t>03.001.0110-0</t>
  </si>
  <si>
    <t>03.001.0111-0</t>
  </si>
  <si>
    <t>03.002.0001-1</t>
  </si>
  <si>
    <t>03.004.0001-1</t>
  </si>
  <si>
    <t>03.004.0002-0</t>
  </si>
  <si>
    <t>03.004.0003-0</t>
  </si>
  <si>
    <t>03.004.0012-0</t>
  </si>
  <si>
    <t>03.004.0013-0</t>
  </si>
  <si>
    <t>03.004.0020-1</t>
  </si>
  <si>
    <t>03.004.0021-0</t>
  </si>
  <si>
    <t>03.004.0022-0</t>
  </si>
  <si>
    <t>03.004.0023-0</t>
  </si>
  <si>
    <t>03.004.0024-0</t>
  </si>
  <si>
    <t>03.004.0025-0</t>
  </si>
  <si>
    <t>03.004.0028-0</t>
  </si>
  <si>
    <t>03.004.0030-0</t>
  </si>
  <si>
    <t>03.004.0031-0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</si>
  <si>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</si>
  <si>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</si>
  <si>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</si>
  <si>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</si>
  <si>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</si>
  <si>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</si>
  <si>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</si>
  <si>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</si>
  <si>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</si>
  <si>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</si>
  <si>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</si>
  <si>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</si>
  <si>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</si>
  <si>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</si>
  <si>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</si>
  <si>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</si>
  <si>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</si>
  <si>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</si>
  <si>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</si>
  <si>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</si>
  <si>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</si>
  <si>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</si>
  <si>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</si>
  <si>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</si>
  <si>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</si>
  <si>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</si>
  <si>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</si>
  <si>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</si>
  <si>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</si>
  <si>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</si>
  <si>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</si>
  <si>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</si>
  <si>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</si>
  <si>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</si>
  <si>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</si>
  <si>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</si>
  <si>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</si>
  <si>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</si>
  <si>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</si>
  <si>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</si>
  <si>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</si>
  <si>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</si>
  <si>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</si>
  <si>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</si>
  <si>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</si>
  <si>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</si>
  <si>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</si>
  <si>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03.009.0002-1</t>
  </si>
  <si>
    <t>03.009.0003-0</t>
  </si>
  <si>
    <t>03.009.0004-0</t>
  </si>
  <si>
    <t>03.009.0005-0</t>
  </si>
  <si>
    <t>03.009.0006-0</t>
  </si>
  <si>
    <t>03.009.0007-0</t>
  </si>
  <si>
    <t>03.009.0008-0</t>
  </si>
  <si>
    <t>03.009.0009-0</t>
  </si>
  <si>
    <t>03.009.0080-0</t>
  </si>
  <si>
    <t>03.010.0015-0</t>
  </si>
  <si>
    <t>03.010.0020-0</t>
  </si>
  <si>
    <t>03.010.0021-0</t>
  </si>
  <si>
    <t>03.010.0022-0</t>
  </si>
  <si>
    <t>03.010.0023-0</t>
  </si>
  <si>
    <t>03.010.0024-0</t>
  </si>
  <si>
    <t>03.010.0030-0</t>
  </si>
  <si>
    <t>03.010.0100-0</t>
  </si>
  <si>
    <t>03.010.0101-0</t>
  </si>
  <si>
    <t>03.010.0105-0</t>
  </si>
  <si>
    <t>03.010.0106-0</t>
  </si>
  <si>
    <t>03.011.0015-1</t>
  </si>
  <si>
    <t>03.012.0010-0</t>
  </si>
  <si>
    <t>03.013.0001-1</t>
  </si>
  <si>
    <t>03.013.0005-0</t>
  </si>
  <si>
    <t>03.013.0006-0</t>
  </si>
  <si>
    <t>03.014.0005-0</t>
  </si>
  <si>
    <t>03.015.0010-0</t>
  </si>
  <si>
    <t>03.015.0012-0</t>
  </si>
  <si>
    <t>03.016.0005-1</t>
  </si>
  <si>
    <t>03.016.0010-1</t>
  </si>
  <si>
    <t>03.016.0015-1</t>
  </si>
  <si>
    <t>03.016.0018-1</t>
  </si>
  <si>
    <t>03.016.0020-1</t>
  </si>
  <si>
    <t>03.016.0025-1</t>
  </si>
  <si>
    <t>03.016.0050-1</t>
  </si>
  <si>
    <t>03.016.0055-1</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</si>
  <si>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</si>
  <si>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</si>
  <si>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</si>
  <si>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</si>
  <si>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</si>
  <si>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</si>
  <si>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</si>
  <si>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</si>
  <si>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</si>
  <si>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</si>
  <si>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</si>
  <si>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</si>
  <si>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</si>
  <si>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</si>
  <si>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</si>
  <si>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</si>
  <si>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</si>
  <si>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03.021.0005-1</t>
  </si>
  <si>
    <t>03.022.0010-0</t>
  </si>
  <si>
    <t>03.025.0005-0</t>
  </si>
  <si>
    <t>03.025.0010-0</t>
  </si>
  <si>
    <t>03.025.0015-1</t>
  </si>
  <si>
    <t>03.025.0020-0</t>
  </si>
  <si>
    <t>03.025.0025-0</t>
  </si>
  <si>
    <t>03.025.0027-0</t>
  </si>
  <si>
    <t>03.025.0030-0</t>
  </si>
  <si>
    <t>03.025.0031-0</t>
  </si>
  <si>
    <t>03.025.0040-0</t>
  </si>
  <si>
    <t>03.026.0010-0</t>
  </si>
  <si>
    <t>03.026.0015-0</t>
  </si>
  <si>
    <t>03.026.0020-0</t>
  </si>
  <si>
    <t>03.030.0150-0</t>
  </si>
  <si>
    <t>03.030.0155-0</t>
  </si>
  <si>
    <t>03.030.0159-0</t>
  </si>
  <si>
    <t>03.036.0200-0</t>
  </si>
  <si>
    <t>03.036.0205-0</t>
  </si>
  <si>
    <t>03.036.0210-0</t>
  </si>
  <si>
    <t>03.036.0215-0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</si>
  <si>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</si>
  <si>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</si>
  <si>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</si>
  <si>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</si>
  <si>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</si>
  <si>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</si>
  <si>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</si>
  <si>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</si>
  <si>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</si>
  <si>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</si>
  <si>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</si>
  <si>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</si>
  <si>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</si>
  <si>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</si>
  <si>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</si>
  <si>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</si>
  <si>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</si>
  <si>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</si>
  <si>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</si>
  <si>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</si>
  <si>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</si>
  <si>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</si>
  <si>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</si>
  <si>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</si>
  <si>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</si>
  <si>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</si>
  <si>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</si>
  <si>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</si>
  <si>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</si>
  <si>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</si>
  <si>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</si>
  <si>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</si>
  <si>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</si>
  <si>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</si>
  <si>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</si>
  <si>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</si>
  <si>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</si>
  <si>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</si>
  <si>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</si>
  <si>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</si>
  <si>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</si>
  <si>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</si>
  <si>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</si>
  <si>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</si>
  <si>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</si>
  <si>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</si>
  <si>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03.025.0035-0</t>
  </si>
  <si>
    <t>03.025.0033-0</t>
  </si>
  <si>
    <t>03.025.0039-0</t>
  </si>
  <si>
    <t>04.005.0003-0</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</si>
  <si>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</si>
  <si>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</si>
  <si>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</si>
  <si>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</si>
  <si>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</si>
  <si>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</si>
  <si>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</si>
  <si>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</si>
  <si>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</si>
  <si>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</si>
  <si>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</si>
  <si>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</si>
  <si>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</si>
  <si>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</si>
  <si>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</si>
  <si>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</si>
  <si>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</si>
  <si>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</si>
  <si>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</si>
  <si>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</si>
  <si>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</si>
  <si>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</si>
  <si>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</si>
  <si>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</si>
  <si>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</si>
  <si>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</si>
  <si>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</si>
  <si>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</si>
  <si>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</si>
  <si>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</si>
  <si>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</si>
  <si>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</si>
  <si>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</si>
  <si>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</si>
  <si>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</si>
  <si>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</si>
  <si>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</si>
  <si>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</si>
  <si>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</si>
  <si>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</si>
  <si>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</si>
  <si>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</si>
  <si>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</si>
  <si>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</si>
  <si>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</si>
  <si>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</si>
  <si>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</si>
  <si>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</si>
  <si>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</si>
  <si>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</si>
  <si>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</si>
  <si>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</si>
  <si>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</si>
  <si>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04.005.0300-0</t>
  </si>
  <si>
    <t>04.005.0350-1</t>
  </si>
  <si>
    <t>04.006.0008-1</t>
  </si>
  <si>
    <t>04.006.0009-0</t>
  </si>
  <si>
    <t>04.006.0010-0</t>
  </si>
  <si>
    <t>04.006.0013-1</t>
  </si>
  <si>
    <t>04.006.0014-1</t>
  </si>
  <si>
    <t>04.007.0015-0</t>
  </si>
  <si>
    <t>04.007.0016-0</t>
  </si>
  <si>
    <t>04.007.0017-0</t>
  </si>
  <si>
    <t>04.007.0018-0</t>
  </si>
  <si>
    <t>04.007.0019-0</t>
  </si>
  <si>
    <t>04.008.0020-0</t>
  </si>
  <si>
    <t>04.008.0021-0</t>
  </si>
  <si>
    <t>04.009.0022-0</t>
  </si>
  <si>
    <t>04.009.0023-0</t>
  </si>
  <si>
    <t>04.010.0045-0</t>
  </si>
  <si>
    <t>04.010.0046-0</t>
  </si>
  <si>
    <t>04.010.0047-0</t>
  </si>
  <si>
    <t>04.011.0051-1</t>
  </si>
  <si>
    <t>04.011.0052-1</t>
  </si>
  <si>
    <t>04.011.0053-1</t>
  </si>
  <si>
    <t>04.011.0054-1</t>
  </si>
  <si>
    <t>04.011.0055-1</t>
  </si>
  <si>
    <t>04.011.0056-1</t>
  </si>
  <si>
    <t>04.011.0057-1</t>
  </si>
  <si>
    <t>04.011.0058-1</t>
  </si>
  <si>
    <t>04.012.0071-1</t>
  </si>
  <si>
    <t>04.012.0072-1</t>
  </si>
  <si>
    <t>04.012.0073-1</t>
  </si>
  <si>
    <t>04.012.0074-1</t>
  </si>
  <si>
    <t>04.012.0075-1</t>
  </si>
  <si>
    <t>04.012.0076-1</t>
  </si>
  <si>
    <t>04.012.0077-1</t>
  </si>
  <si>
    <t>04.012.0078-1</t>
  </si>
  <si>
    <t>04.013.0015-0</t>
  </si>
  <si>
    <t>04.014.0091-1</t>
  </si>
  <si>
    <t>04.015.0100-0</t>
  </si>
  <si>
    <t>04.015.0101-0</t>
  </si>
  <si>
    <t>04.015.0105-0</t>
  </si>
  <si>
    <t>04.015.0106-0</t>
  </si>
  <si>
    <t>04.015.0111-0</t>
  </si>
  <si>
    <t>04.018.0010-0</t>
  </si>
  <si>
    <t>04.018.0020-1</t>
  </si>
  <si>
    <t>04.020.0122-0</t>
  </si>
  <si>
    <t>04.020.0126-0</t>
  </si>
  <si>
    <t>04.020.0131-0</t>
  </si>
  <si>
    <t>04.020.0136-0</t>
  </si>
  <si>
    <t>04.021.0010-0</t>
  </si>
  <si>
    <t>04.021.0015-0</t>
  </si>
  <si>
    <t>04.021.0020-0</t>
  </si>
  <si>
    <t>04.021.0025-0</t>
  </si>
  <si>
    <t>04.025.0200-0</t>
  </si>
  <si>
    <t>04.025.0205-0</t>
  </si>
  <si>
    <t>04.025.0210-0</t>
  </si>
  <si>
    <t>04.025.0215-0</t>
  </si>
  <si>
    <t>05.001.0001-0</t>
  </si>
  <si>
    <t>05.001.0002-1</t>
  </si>
  <si>
    <t>05.001.0023-0</t>
  </si>
  <si>
    <t>05.001.0024-0</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</si>
  <si>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</si>
  <si>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</si>
  <si>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</si>
  <si>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</si>
  <si>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</si>
  <si>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</si>
  <si>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</si>
  <si>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</si>
  <si>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</si>
  <si>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</si>
  <si>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</si>
  <si>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</si>
  <si>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</si>
  <si>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</si>
  <si>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</si>
  <si>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</si>
  <si>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</si>
  <si>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05.001.0031-0</t>
  </si>
  <si>
    <t>05.001.0033-0</t>
  </si>
  <si>
    <t>05.001.0035-0</t>
  </si>
  <si>
    <t>05.001.0039-0</t>
  </si>
  <si>
    <t>05.001.0040-0</t>
  </si>
  <si>
    <t>05.001.0042-0</t>
  </si>
  <si>
    <t>05.001.0043-0</t>
  </si>
  <si>
    <t>05.001.0044-0</t>
  </si>
  <si>
    <t>05.001.0046-0</t>
  </si>
  <si>
    <t>05.001.0047-0</t>
  </si>
  <si>
    <t>05.001.0048-0</t>
  </si>
  <si>
    <t>05.001.0050-0</t>
  </si>
  <si>
    <t>05.001.0051-0</t>
  </si>
  <si>
    <t>05.001.0052-0</t>
  </si>
  <si>
    <t>05.001.0041-0</t>
  </si>
  <si>
    <t>05.001.0045-0</t>
  </si>
  <si>
    <t>05.001.0055-0</t>
  </si>
  <si>
    <t>05.001.0056-0</t>
  </si>
  <si>
    <t>05.001.0057-0</t>
  </si>
  <si>
    <t>05.001.0058-0</t>
  </si>
  <si>
    <t>05.001.0060-0</t>
  </si>
  <si>
    <t>05.001.0061-0</t>
  </si>
  <si>
    <t>05.001.0062-0</t>
  </si>
  <si>
    <t>05.001.0063-0</t>
  </si>
  <si>
    <t>05.001.0064-0</t>
  </si>
  <si>
    <t>05.001.0086-0</t>
  </si>
  <si>
    <t>05.001.0066-0</t>
  </si>
  <si>
    <t>05.001.0067-0</t>
  </si>
  <si>
    <t>05.001.0068-0</t>
  </si>
  <si>
    <t>05.001.0069-0</t>
  </si>
  <si>
    <t>05.001.0070-0</t>
  </si>
  <si>
    <t>05.001.0071-0</t>
  </si>
  <si>
    <t>05.001.0072-0</t>
  </si>
  <si>
    <t>05.001.0073-0</t>
  </si>
  <si>
    <t>05.001.0074-0</t>
  </si>
  <si>
    <t>05.001.0075-0</t>
  </si>
  <si>
    <t>05.001.0076-0</t>
  </si>
  <si>
    <t>05.001.0077-0</t>
  </si>
  <si>
    <t>05.001.0078-0</t>
  </si>
  <si>
    <t>05.001.0079-0</t>
  </si>
  <si>
    <t>05.001.0080-0</t>
  </si>
  <si>
    <t>05.001.0081-0</t>
  </si>
  <si>
    <t>05.001.0083-0</t>
  </si>
  <si>
    <t>05.001.0085-0</t>
  </si>
  <si>
    <t>05.001.0123-0</t>
  </si>
  <si>
    <t>05.001.0124-0</t>
  </si>
  <si>
    <t>KG</t>
  </si>
  <si>
    <t>05.001.0125-0</t>
  </si>
  <si>
    <t>05.001.0126-0</t>
  </si>
  <si>
    <t>05.001.0127-0</t>
  </si>
  <si>
    <t>05.001.0128-0</t>
  </si>
  <si>
    <t>05.001.0130-0</t>
  </si>
  <si>
    <t>05.001.0131-0</t>
  </si>
  <si>
    <t>05.001.0132-0</t>
  </si>
  <si>
    <t>05.001.0133-0</t>
  </si>
  <si>
    <t>05.001.0134-0</t>
  </si>
  <si>
    <t>05.001.0135-0</t>
  </si>
  <si>
    <t>05.001.0136-0</t>
  </si>
  <si>
    <t>05.001.0137-0</t>
  </si>
  <si>
    <t>05.001.0138-0</t>
  </si>
  <si>
    <t>05.001.0141-0</t>
  </si>
  <si>
    <t>05.001.0142-0</t>
  </si>
  <si>
    <t>05.001.0143-0</t>
  </si>
  <si>
    <t>05.001.0144-0</t>
  </si>
  <si>
    <t>05.001.0145-0</t>
  </si>
  <si>
    <t>05.001.0146-0</t>
  </si>
  <si>
    <t>05.001.0147-0</t>
  </si>
  <si>
    <t>05.001.0148-0</t>
  </si>
  <si>
    <t>ARRANCAMENTO DE CALHA QUEBRADA EM ENCOSTA</t>
  </si>
  <si>
    <t>05.001.0160-0</t>
  </si>
  <si>
    <t>05.001.0162-0</t>
  </si>
  <si>
    <t>05.001.0163-0</t>
  </si>
  <si>
    <t>05.001.0168-0</t>
  </si>
  <si>
    <t>05.001.0169-0</t>
  </si>
  <si>
    <t>05.001.0170-0</t>
  </si>
  <si>
    <t>05.001.0171-0</t>
  </si>
  <si>
    <t>05.001.0172-0</t>
  </si>
  <si>
    <t>05.001.0173-0</t>
  </si>
  <si>
    <t>05.001.0187-0</t>
  </si>
  <si>
    <t>05.001.0188-0</t>
  </si>
  <si>
    <t>05.001.0189-0</t>
  </si>
  <si>
    <t>05.001.0185-0</t>
  </si>
  <si>
    <t>05.001.0186-0</t>
  </si>
  <si>
    <t>05.001.0195-0</t>
  </si>
  <si>
    <t>05.001.0196-0</t>
  </si>
  <si>
    <t>05.001.0205-0</t>
  </si>
  <si>
    <t>05.001.0206-0</t>
  </si>
  <si>
    <t>05.001.0300-0</t>
  </si>
  <si>
    <t>05.001.0301-0</t>
  </si>
  <si>
    <t>05.001.0305-0</t>
  </si>
  <si>
    <t>05.001.0310-0</t>
  </si>
  <si>
    <t>05.001.0315-0</t>
  </si>
  <si>
    <t>05.001.0350-0</t>
  </si>
  <si>
    <t>05.001.0360-0</t>
  </si>
  <si>
    <t>05.001.0365-0</t>
  </si>
  <si>
    <t>05.001.0370-0</t>
  </si>
  <si>
    <t>05.001.0375-0</t>
  </si>
  <si>
    <t>05.001.0380-0</t>
  </si>
  <si>
    <t>05.001.0385-0</t>
  </si>
  <si>
    <t>05.001.0386-0</t>
  </si>
  <si>
    <t>05.001.0388-0</t>
  </si>
  <si>
    <t>05.001.0389-0</t>
  </si>
  <si>
    <t>05.001.0391-0</t>
  </si>
  <si>
    <t>05.001.0392-0</t>
  </si>
  <si>
    <t>05.001.0393-0</t>
  </si>
  <si>
    <t>05.001.0400-0</t>
  </si>
  <si>
    <t>05.001.0402-0</t>
  </si>
  <si>
    <t>05.001.0405-0</t>
  </si>
  <si>
    <t>05.001.0450-0</t>
  </si>
  <si>
    <t>05.001.0455-0</t>
  </si>
  <si>
    <t>05.001.0460-0</t>
  </si>
  <si>
    <t>05.001.0465-0</t>
  </si>
  <si>
    <t>05.001.0600-0</t>
  </si>
  <si>
    <t>05.001.0601-0</t>
  </si>
  <si>
    <t>05.001.0602-0</t>
  </si>
  <si>
    <t>05.001.0603-0</t>
  </si>
  <si>
    <t>05.001.0605-0</t>
  </si>
  <si>
    <t>05.001.0606-0</t>
  </si>
  <si>
    <t>05.001.0607-0</t>
  </si>
  <si>
    <t>05.001.0615-0</t>
  </si>
  <si>
    <t>05.001.0616-0</t>
  </si>
  <si>
    <t>05.001.0618-0</t>
  </si>
  <si>
    <t>05.001.0620-0</t>
  </si>
  <si>
    <t>05.001.0621-0</t>
  </si>
  <si>
    <t>05.001.0622-0</t>
  </si>
  <si>
    <t>05.001.0623-0</t>
  </si>
  <si>
    <t>05.001.0700-0</t>
  </si>
  <si>
    <t>05.001.0750-0</t>
  </si>
  <si>
    <t>05.001.0755-0</t>
  </si>
  <si>
    <t>05.001.0758-0</t>
  </si>
  <si>
    <t>05.001.0800-0</t>
  </si>
  <si>
    <t>POLIMENTO MANUAL DE PEITORIL DE MARMORITE</t>
  </si>
  <si>
    <t>05.001.0805-0</t>
  </si>
  <si>
    <t>05.001.0810-0</t>
  </si>
  <si>
    <t>05.001.0815-0</t>
  </si>
  <si>
    <t>05.001.0820-0</t>
  </si>
  <si>
    <t>05.001.0825-0</t>
  </si>
  <si>
    <t>05.001.0840-0</t>
  </si>
  <si>
    <t>05.001.0845-0</t>
  </si>
  <si>
    <t>05.001.0850-0</t>
  </si>
  <si>
    <t>05.001.0900-0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</si>
  <si>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</si>
  <si>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</si>
  <si>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</si>
  <si>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</si>
  <si>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</si>
  <si>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</si>
  <si>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</si>
  <si>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</si>
  <si>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</si>
  <si>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</si>
  <si>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</si>
  <si>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</si>
  <si>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</si>
  <si>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</si>
  <si>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</si>
  <si>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</si>
  <si>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</si>
  <si>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</si>
  <si>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</si>
  <si>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</si>
  <si>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</si>
  <si>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05.002.0100-0</t>
  </si>
  <si>
    <t>05.002.0101-0</t>
  </si>
  <si>
    <t>05.002.0102-0</t>
  </si>
  <si>
    <t>05.002.0105-0</t>
  </si>
  <si>
    <t>05.002.0106-0</t>
  </si>
  <si>
    <t>05.003.0010-1</t>
  </si>
  <si>
    <t>05.003.0011-0</t>
  </si>
  <si>
    <t>05.003.0015-1</t>
  </si>
  <si>
    <t>05.003.0016-1</t>
  </si>
  <si>
    <t>05.003.0017-1</t>
  </si>
  <si>
    <t>05.003.0020-0</t>
  </si>
  <si>
    <t>05.003.0021-0</t>
  </si>
  <si>
    <t>05.003.0022-0</t>
  </si>
  <si>
    <t>05.003.0090-0</t>
  </si>
  <si>
    <t>05.003.0091-0</t>
  </si>
  <si>
    <t>05.003.0092-0</t>
  </si>
  <si>
    <t>05.004.0010-0</t>
  </si>
  <si>
    <t>05.004.0025-0</t>
  </si>
  <si>
    <t>05.004.0026-0</t>
  </si>
  <si>
    <t>05.004.0027-0</t>
  </si>
  <si>
    <t>05.004.0028-0</t>
  </si>
  <si>
    <t>05.004.0030-0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</si>
  <si>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</si>
  <si>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</si>
  <si>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</si>
  <si>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</si>
  <si>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</si>
  <si>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</si>
  <si>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</si>
  <si>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</si>
  <si>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</si>
  <si>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</si>
  <si>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</si>
  <si>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</si>
  <si>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</si>
  <si>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</si>
  <si>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</si>
  <si>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</si>
  <si>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</si>
  <si>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</si>
  <si>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05.005.0050-0</t>
  </si>
  <si>
    <t>05.005.0053-0</t>
  </si>
  <si>
    <t>05.005.0055-0</t>
  </si>
  <si>
    <t>05.006.0001-1</t>
  </si>
  <si>
    <t>05.006.0002-1</t>
  </si>
  <si>
    <t>05.006.0004-0</t>
  </si>
  <si>
    <t>05.006.0010-0</t>
  </si>
  <si>
    <t>05.007.0001-1</t>
  </si>
  <si>
    <t>05.007.0002-1</t>
  </si>
  <si>
    <t>05.008.0001-0</t>
  </si>
  <si>
    <t>05.008.0002-0</t>
  </si>
  <si>
    <t>05.008.0003-0</t>
  </si>
  <si>
    <t>05.008.0005-0</t>
  </si>
  <si>
    <t>05.008.0006-0</t>
  </si>
  <si>
    <t>05.008.0008-1</t>
  </si>
  <si>
    <t>05.008.0010-0</t>
  </si>
  <si>
    <t>05.008.0012-0</t>
  </si>
  <si>
    <t>05.008.0013-0</t>
  </si>
  <si>
    <t>05.010.0001-0</t>
  </si>
  <si>
    <t>05.010.0005-0</t>
  </si>
  <si>
    <t>05.010.0006-0</t>
  </si>
  <si>
    <t>05.010.0020-0</t>
  </si>
  <si>
    <t>05.010.0021-0</t>
  </si>
  <si>
    <t>05.011.0001-0</t>
  </si>
  <si>
    <t>05.011.0002-0</t>
  </si>
  <si>
    <t>05.011.0006-0</t>
  </si>
  <si>
    <t>05.013.0001-0</t>
  </si>
  <si>
    <t>05.013.0002-0</t>
  </si>
  <si>
    <t>05.013.0003-0</t>
  </si>
  <si>
    <t>05.014.0001-0</t>
  </si>
  <si>
    <t>05.014.0005-0</t>
  </si>
  <si>
    <t>05.014.0009-0</t>
  </si>
  <si>
    <t>05.014.0015-0</t>
  </si>
  <si>
    <t>05.014.0020-0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</si>
  <si>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</si>
  <si>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</si>
  <si>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</si>
  <si>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</si>
  <si>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</si>
  <si>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</si>
  <si>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</si>
  <si>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</si>
  <si>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</si>
  <si>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</si>
  <si>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</si>
  <si>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</si>
  <si>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</si>
  <si>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</si>
  <si>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</si>
  <si>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05.020.0005-0</t>
  </si>
  <si>
    <t>05.020.0007-0</t>
  </si>
  <si>
    <t>05.020.0010-0</t>
  </si>
  <si>
    <t>05.020.0012-0</t>
  </si>
  <si>
    <t>05.020.0013-0</t>
  </si>
  <si>
    <t>05.020.0014-0</t>
  </si>
  <si>
    <t>05.020.0015-1</t>
  </si>
  <si>
    <t>05.020.0020-0</t>
  </si>
  <si>
    <t>05.020.0025-0</t>
  </si>
  <si>
    <t>05.020.0030-0</t>
  </si>
  <si>
    <t>05.021.0050-0</t>
  </si>
  <si>
    <t>05.021.0055-0</t>
  </si>
  <si>
    <t>05.021.0060-0</t>
  </si>
  <si>
    <t>05.021.0065-0</t>
  </si>
  <si>
    <t>05.021.0070-0</t>
  </si>
  <si>
    <t>05.021.0075-0</t>
  </si>
  <si>
    <t>05.021.0090-0</t>
  </si>
  <si>
    <t>05.021.0095-0</t>
  </si>
  <si>
    <t>05.021.0100-0</t>
  </si>
  <si>
    <t>05.022.0015-0</t>
  </si>
  <si>
    <t>05.022.0016-0</t>
  </si>
  <si>
    <t>05.022.0018-0</t>
  </si>
  <si>
    <t>05.022.0020-0</t>
  </si>
  <si>
    <t>05.022.0030-0</t>
  </si>
  <si>
    <t>05.022.0031-0</t>
  </si>
  <si>
    <t>05.022.0033-0</t>
  </si>
  <si>
    <t>05.022.0035-0</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</si>
  <si>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</si>
  <si>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</si>
  <si>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</si>
  <si>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</si>
  <si>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</si>
  <si>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</si>
  <si>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</si>
  <si>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</si>
  <si>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</si>
  <si>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</si>
  <si>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</si>
  <si>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</si>
  <si>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</si>
  <si>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</si>
  <si>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</si>
  <si>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</si>
  <si>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</si>
  <si>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</si>
  <si>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</si>
  <si>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</si>
  <si>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</si>
  <si>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05.025.0050-0</t>
  </si>
  <si>
    <t>05.025.0051-0</t>
  </si>
  <si>
    <t>05.025.0052-0</t>
  </si>
  <si>
    <t>05.025.0053-0</t>
  </si>
  <si>
    <t>05.026.0001-0</t>
  </si>
  <si>
    <t>05.026.0002-0</t>
  </si>
  <si>
    <t>05.026.0003-0</t>
  </si>
  <si>
    <t>05.026.0004-0</t>
  </si>
  <si>
    <t>05.028.0001-0</t>
  </si>
  <si>
    <t>05.028.0002-0</t>
  </si>
  <si>
    <t>05.028.0003-0</t>
  </si>
  <si>
    <t>05.028.0004-0</t>
  </si>
  <si>
    <t>05.028.0005-0</t>
  </si>
  <si>
    <t>05.028.0006-0</t>
  </si>
  <si>
    <t>05.028.0007-0</t>
  </si>
  <si>
    <t>05.028.0008-0</t>
  </si>
  <si>
    <t>05.030.0001-0</t>
  </si>
  <si>
    <t>05.032.0001-0</t>
  </si>
  <si>
    <t>05.033.0001-0</t>
  </si>
  <si>
    <t>05.033.0002-0</t>
  </si>
  <si>
    <t>05.033.0003-0</t>
  </si>
  <si>
    <t>05.035.0001-0</t>
  </si>
  <si>
    <t>05.035.0002-0</t>
  </si>
  <si>
    <t>05.035.0003-0</t>
  </si>
  <si>
    <t>05.035.0004-0</t>
  </si>
  <si>
    <t>05.035.0005-0</t>
  </si>
  <si>
    <t>05.035.0006-0</t>
  </si>
  <si>
    <t>05.035.0010-0</t>
  </si>
  <si>
    <t>05.035.0015-0</t>
  </si>
  <si>
    <t>05.035.0016-0</t>
  </si>
  <si>
    <t>05.038.0001-0</t>
  </si>
  <si>
    <t>05.040.0870-0</t>
  </si>
  <si>
    <t>05.041.0875-0</t>
  </si>
  <si>
    <t>05.042.0880-0</t>
  </si>
  <si>
    <t>05.050.0001-0</t>
  </si>
  <si>
    <t>05.050.0008-0</t>
  </si>
  <si>
    <t>05.054.0001-0</t>
  </si>
  <si>
    <t>05.054.0015-0</t>
  </si>
  <si>
    <t>05.055.0010-0</t>
  </si>
  <si>
    <t>05.055.0020-0</t>
  </si>
  <si>
    <t>05.056.0001-0</t>
  </si>
  <si>
    <t>05.056.0002-0</t>
  </si>
  <si>
    <t>05.058.0010-0</t>
  </si>
  <si>
    <t>05.075.0005-0</t>
  </si>
  <si>
    <t>05.075.0006-0</t>
  </si>
  <si>
    <t>05.075.0007-1</t>
  </si>
  <si>
    <t>05.075.0008-0</t>
  </si>
  <si>
    <t>05.077.0001-0</t>
  </si>
  <si>
    <t>05.080.0020-0</t>
  </si>
  <si>
    <t>05.080.0025-0</t>
  </si>
  <si>
    <t>05.080.0030-0</t>
  </si>
  <si>
    <t>05.080.0040-0</t>
  </si>
  <si>
    <t>05.080.0045-0</t>
  </si>
  <si>
    <t>05.080.0050-0</t>
  </si>
  <si>
    <t>05.080.0060-0</t>
  </si>
  <si>
    <t>05.080.0065-0</t>
  </si>
  <si>
    <t>05.080.0070-0</t>
  </si>
  <si>
    <t>05.081.0010-0</t>
  </si>
  <si>
    <t>05.081.0012-0</t>
  </si>
  <si>
    <t>05.081.0015-0</t>
  </si>
  <si>
    <t>05.081.0017-0</t>
  </si>
  <si>
    <t>05.081.0020-0</t>
  </si>
  <si>
    <t>05.081.0022-0</t>
  </si>
  <si>
    <t>05.081.0025-0</t>
  </si>
  <si>
    <t>05.081.0027-0</t>
  </si>
  <si>
    <t>05.081.0029-0</t>
  </si>
  <si>
    <t>05.085.0010-1</t>
  </si>
  <si>
    <t>05.085.0011-0</t>
  </si>
  <si>
    <t>05.085.0012-0</t>
  </si>
  <si>
    <t>05.085.0013-1</t>
  </si>
  <si>
    <t>05.085.0014-0</t>
  </si>
  <si>
    <t>05.085.0015-0</t>
  </si>
  <si>
    <t>05.085.0016-1</t>
  </si>
  <si>
    <t>05.085.0017-0</t>
  </si>
  <si>
    <t>05.085.0018-0</t>
  </si>
  <si>
    <t>05.085.0019-0</t>
  </si>
  <si>
    <t>05.085.0020-0</t>
  </si>
  <si>
    <t>05.085.0021-0</t>
  </si>
  <si>
    <t>05.090.0001-0</t>
  </si>
  <si>
    <t>05.090.0002-0</t>
  </si>
  <si>
    <t>05.095.0001-0</t>
  </si>
  <si>
    <t>05.095.0002-1</t>
  </si>
  <si>
    <t>05.098.0002-0</t>
  </si>
  <si>
    <t>05.099.0001-1</t>
  </si>
  <si>
    <t>05.099.0002-1</t>
  </si>
  <si>
    <t>05.099.0003-0</t>
  </si>
  <si>
    <t>05.099.0004-1</t>
  </si>
  <si>
    <t>05.100.0900-0</t>
  </si>
  <si>
    <t>05.105.0097-0</t>
  </si>
  <si>
    <t>05.105.0002-0</t>
  </si>
  <si>
    <t>05.105.0003-0</t>
  </si>
  <si>
    <t>05.105.0004-0</t>
  </si>
  <si>
    <t>05.105.0005-0</t>
  </si>
  <si>
    <t>05.105.0006-0</t>
  </si>
  <si>
    <t>05.105.0007-0</t>
  </si>
  <si>
    <t>05.105.0008-0</t>
  </si>
  <si>
    <t>05.105.0009-0</t>
  </si>
  <si>
    <t>05.105.0010-0</t>
  </si>
  <si>
    <t>05.105.0011-0</t>
  </si>
  <si>
    <t>05.105.0012-0</t>
  </si>
  <si>
    <t>05.105.0013-0</t>
  </si>
  <si>
    <t>05.105.0014-0</t>
  </si>
  <si>
    <t>05.105.0015-0</t>
  </si>
  <si>
    <t>05.105.0016-0</t>
  </si>
  <si>
    <t>05.105.0017-0</t>
  </si>
  <si>
    <t>05.105.0018-0</t>
  </si>
  <si>
    <t>05.105.0019-0</t>
  </si>
  <si>
    <t>05.105.0020-0</t>
  </si>
  <si>
    <t>05.105.0021-0</t>
  </si>
  <si>
    <t>05.105.0022-0</t>
  </si>
  <si>
    <t>05.105.0023-0</t>
  </si>
  <si>
    <t>05.105.0024-0</t>
  </si>
  <si>
    <t>05.105.0025-0</t>
  </si>
  <si>
    <t>05.105.0026-0</t>
  </si>
  <si>
    <t>05.105.0027-0</t>
  </si>
  <si>
    <t>05.105.0028-0</t>
  </si>
  <si>
    <t>05.105.0029-0</t>
  </si>
  <si>
    <t>05.105.0030-0</t>
  </si>
  <si>
    <t>05.105.0032-0</t>
  </si>
  <si>
    <t>05.105.0033-0</t>
  </si>
  <si>
    <t>05.105.0034-0</t>
  </si>
  <si>
    <t>05.105.0035-0</t>
  </si>
  <si>
    <t>05.105.0036-0</t>
  </si>
  <si>
    <t>05.105.0037-0</t>
  </si>
  <si>
    <t>05.105.0038-0</t>
  </si>
  <si>
    <t>05.105.0039-0</t>
  </si>
  <si>
    <t>05.105.0040-0</t>
  </si>
  <si>
    <t>05.105.0041-0</t>
  </si>
  <si>
    <t>05.105.0042-0</t>
  </si>
  <si>
    <t>05.105.0043-0</t>
  </si>
  <si>
    <t>05.105.0044-0</t>
  </si>
  <si>
    <t>05.105.0046-0</t>
  </si>
  <si>
    <t>05.105.0047-0</t>
  </si>
  <si>
    <t>05.105.0048-0</t>
  </si>
  <si>
    <t>05.105.0050-0</t>
  </si>
  <si>
    <t>05.105.0051-0</t>
  </si>
  <si>
    <t>05.105.0052-0</t>
  </si>
  <si>
    <t>05.105.0053-0</t>
  </si>
  <si>
    <t>05.105.0054-0</t>
  </si>
  <si>
    <t>05.105.0098-0</t>
  </si>
  <si>
    <t>06.001.0020-0</t>
  </si>
  <si>
    <t>06.001.0022-0</t>
  </si>
  <si>
    <t>06.001.0023-0</t>
  </si>
  <si>
    <t>06.001.0024-0</t>
  </si>
  <si>
    <t>06.001.0025-0</t>
  </si>
  <si>
    <t>06.001.0031-0</t>
  </si>
  <si>
    <t>06.001.0032-0</t>
  </si>
  <si>
    <t>06.001.0033-0</t>
  </si>
  <si>
    <t>06.001.0034-0</t>
  </si>
  <si>
    <t>06.001.0035-0</t>
  </si>
  <si>
    <t>06.001.0036-0</t>
  </si>
  <si>
    <t>06.001.0037-0</t>
  </si>
  <si>
    <t>06.001.0038-0</t>
  </si>
  <si>
    <t>06.001.0039-0</t>
  </si>
  <si>
    <t>06.001.0040-0</t>
  </si>
  <si>
    <t>06.001.0060-0</t>
  </si>
  <si>
    <t>06.001.0061-0</t>
  </si>
  <si>
    <t>06.001.0062-0</t>
  </si>
  <si>
    <t>06.001.0063-0</t>
  </si>
  <si>
    <t>06.001.0064-0</t>
  </si>
  <si>
    <t>06.001.0065-0</t>
  </si>
  <si>
    <t>06.001.0066-0</t>
  </si>
  <si>
    <t>06.001.0067-0</t>
  </si>
  <si>
    <t>06.001.0068-0</t>
  </si>
  <si>
    <t>06.001.0069-0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</si>
  <si>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</si>
  <si>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</si>
  <si>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</si>
  <si>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</si>
  <si>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</si>
  <si>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</si>
  <si>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</si>
  <si>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</si>
  <si>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</si>
  <si>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</si>
  <si>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</si>
  <si>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</si>
  <si>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</si>
  <si>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</si>
  <si>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</si>
  <si>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</si>
  <si>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</si>
  <si>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</si>
  <si>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</si>
  <si>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</si>
  <si>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</si>
  <si>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</si>
  <si>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</si>
  <si>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</si>
  <si>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</si>
  <si>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</si>
  <si>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</si>
  <si>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</si>
  <si>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</si>
  <si>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</si>
  <si>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</si>
  <si>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</si>
  <si>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</si>
  <si>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</si>
  <si>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</si>
  <si>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</si>
  <si>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</si>
  <si>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</si>
  <si>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</si>
  <si>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</si>
  <si>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</si>
  <si>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</si>
  <si>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</si>
  <si>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</si>
  <si>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</si>
  <si>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</si>
  <si>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</si>
  <si>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</si>
  <si>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</si>
  <si>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</si>
  <si>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</si>
  <si>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</si>
  <si>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</si>
  <si>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</si>
  <si>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06.001.0242-0</t>
  </si>
  <si>
    <t>06.001.0243-0</t>
  </si>
  <si>
    <t>06.001.0244-0</t>
  </si>
  <si>
    <t>06.001.0245-0</t>
  </si>
  <si>
    <t>06.001.0246-0</t>
  </si>
  <si>
    <t>06.001.0250-0</t>
  </si>
  <si>
    <t>06.001.0251-0</t>
  </si>
  <si>
    <t>06.001.0252-0</t>
  </si>
  <si>
    <t>06.001.0254-0</t>
  </si>
  <si>
    <t>06.001.0255-0</t>
  </si>
  <si>
    <t>06.001.0256-0</t>
  </si>
  <si>
    <t>06.001.0257-0</t>
  </si>
  <si>
    <t>06.001.0260-0</t>
  </si>
  <si>
    <t>06.001.0261-0</t>
  </si>
  <si>
    <t>06.001.0262-0</t>
  </si>
  <si>
    <t>06.001.0263-0</t>
  </si>
  <si>
    <t>06.001.0264-0</t>
  </si>
  <si>
    <t>06.001.0265-0</t>
  </si>
  <si>
    <t>06.001.0266-0</t>
  </si>
  <si>
    <t>06.001.0270-0</t>
  </si>
  <si>
    <t>06.001.0271-0</t>
  </si>
  <si>
    <t>06.001.0272-0</t>
  </si>
  <si>
    <t>06.001.0273-0</t>
  </si>
  <si>
    <t>06.001.0274-0</t>
  </si>
  <si>
    <t>06.001.0275-0</t>
  </si>
  <si>
    <t>06.001.0276-0</t>
  </si>
  <si>
    <t>06.001.0300-0</t>
  </si>
  <si>
    <t>06.001.0301-0</t>
  </si>
  <si>
    <t>06.001.0305-0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</si>
  <si>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</si>
  <si>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</si>
  <si>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</si>
  <si>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</si>
  <si>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</si>
  <si>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</si>
  <si>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</si>
  <si>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</si>
  <si>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</si>
  <si>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</si>
  <si>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</si>
  <si>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</si>
  <si>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</si>
  <si>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</si>
  <si>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</si>
  <si>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</si>
  <si>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</si>
  <si>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</si>
  <si>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</si>
  <si>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06.001.0510-0</t>
  </si>
  <si>
    <t>06.001.0511-0</t>
  </si>
  <si>
    <t>06.001.0512-0</t>
  </si>
  <si>
    <t>06.001.0513-0</t>
  </si>
  <si>
    <t>06.001.0514-0</t>
  </si>
  <si>
    <t>06.001.0515-0</t>
  </si>
  <si>
    <t>06.001.0516-0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</si>
  <si>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</si>
  <si>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</si>
  <si>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</si>
  <si>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</si>
  <si>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</si>
  <si>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</si>
  <si>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</si>
  <si>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</si>
  <si>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</si>
  <si>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</si>
  <si>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</si>
  <si>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</si>
  <si>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</si>
  <si>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</si>
  <si>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</si>
  <si>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</si>
  <si>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</si>
  <si>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</si>
  <si>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</si>
  <si>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</si>
  <si>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</si>
  <si>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</si>
  <si>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</si>
  <si>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</si>
  <si>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</si>
  <si>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</si>
  <si>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</si>
  <si>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</si>
  <si>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</si>
  <si>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</si>
  <si>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</si>
  <si>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</si>
  <si>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</si>
  <si>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</si>
  <si>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06.002.0010-0</t>
  </si>
  <si>
    <t>06.002.0011-0</t>
  </si>
  <si>
    <t>06.002.0012-0</t>
  </si>
  <si>
    <t>06.002.0013-0</t>
  </si>
  <si>
    <t>06.002.0014-0</t>
  </si>
  <si>
    <t>06.002.0015-0</t>
  </si>
  <si>
    <t>06.002.0016-0</t>
  </si>
  <si>
    <t>06.002.0017-0</t>
  </si>
  <si>
    <t>06.002.0018-0</t>
  </si>
  <si>
    <t>06.003.0010-0</t>
  </si>
  <si>
    <t>06.003.0011-0</t>
  </si>
  <si>
    <t>06.003.0012-0</t>
  </si>
  <si>
    <t>06.003.0013-0</t>
  </si>
  <si>
    <t>06.003.0015-0</t>
  </si>
  <si>
    <t>06.003.0017-0</t>
  </si>
  <si>
    <t>06.003.0050-0</t>
  </si>
  <si>
    <t>06.003.0053-0</t>
  </si>
  <si>
    <t>06.003.0055-0</t>
  </si>
  <si>
    <t>06.003.0057-0</t>
  </si>
  <si>
    <t>06.003.0058-0</t>
  </si>
  <si>
    <t>06.004.0062-0</t>
  </si>
  <si>
    <t>06.004.0064-0</t>
  </si>
  <si>
    <t>06.004.0066-0</t>
  </si>
  <si>
    <t>06.004.0068-0</t>
  </si>
  <si>
    <t>06.004.0070-0</t>
  </si>
  <si>
    <t>06.004.0072-0</t>
  </si>
  <si>
    <t>06.004.0074-0</t>
  </si>
  <si>
    <t>06.004.0076-0</t>
  </si>
  <si>
    <t>06.004.0078-0</t>
  </si>
  <si>
    <t>06.004.0080-0</t>
  </si>
  <si>
    <t>06.004.0092-0</t>
  </si>
  <si>
    <t>06.004.0094-0</t>
  </si>
  <si>
    <t>06.004.0096-0</t>
  </si>
  <si>
    <t>06.004.0098-0</t>
  </si>
  <si>
    <t>06.004.0100-0</t>
  </si>
  <si>
    <t>06.004.0102-0</t>
  </si>
  <si>
    <t>06.004.0104-0</t>
  </si>
  <si>
    <t>06.004.0106-0</t>
  </si>
  <si>
    <t>06.004.0108-0</t>
  </si>
  <si>
    <t>06.004.0110-0</t>
  </si>
  <si>
    <t>06.004.0122-0</t>
  </si>
  <si>
    <t>06.004.0124-0</t>
  </si>
  <si>
    <t>06.004.0126-0</t>
  </si>
  <si>
    <t>06.004.0128-0</t>
  </si>
  <si>
    <t>06.004.0130-0</t>
  </si>
  <si>
    <t>06.004.0132-0</t>
  </si>
  <si>
    <t>06.004.0134-0</t>
  </si>
  <si>
    <t>06.004.0136-0</t>
  </si>
  <si>
    <t>06.004.0138-0</t>
  </si>
  <si>
    <t>06.004.0140-0</t>
  </si>
  <si>
    <t>06.005.0030-0</t>
  </si>
  <si>
    <t>06.005.0035-0</t>
  </si>
  <si>
    <t>06.005.0040-0</t>
  </si>
  <si>
    <t>06.005.0045-0</t>
  </si>
  <si>
    <t>06.005.0050-0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</si>
  <si>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</si>
  <si>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</si>
  <si>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</si>
  <si>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</si>
  <si>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</si>
  <si>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</si>
  <si>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</si>
  <si>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</si>
  <si>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</si>
  <si>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</si>
  <si>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</si>
  <si>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</si>
  <si>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</si>
  <si>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</si>
  <si>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</si>
  <si>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</si>
  <si>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</si>
  <si>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</si>
  <si>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</si>
  <si>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</si>
  <si>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</si>
  <si>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</si>
  <si>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</si>
  <si>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</si>
  <si>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</si>
  <si>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</si>
  <si>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</si>
  <si>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</si>
  <si>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</si>
  <si>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</si>
  <si>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</si>
  <si>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</si>
  <si>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</si>
  <si>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</si>
  <si>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</si>
  <si>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</si>
  <si>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</si>
  <si>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</si>
  <si>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</si>
  <si>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</si>
  <si>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</si>
  <si>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</si>
  <si>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</si>
  <si>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</si>
  <si>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</si>
  <si>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</si>
  <si>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</si>
  <si>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</si>
  <si>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</si>
  <si>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</si>
  <si>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</si>
  <si>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</si>
  <si>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</si>
  <si>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</si>
  <si>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</si>
  <si>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</si>
  <si>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</si>
  <si>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</si>
  <si>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</si>
  <si>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</si>
  <si>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</si>
  <si>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</si>
  <si>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</si>
  <si>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</si>
  <si>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</si>
  <si>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</si>
  <si>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</si>
  <si>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</si>
  <si>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</si>
  <si>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</si>
  <si>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06.011.0101-0</t>
  </si>
  <si>
    <t>06.011.0102-0</t>
  </si>
  <si>
    <t>06.011.0103-0</t>
  </si>
  <si>
    <t>06.011.0104-0</t>
  </si>
  <si>
    <t>06.011.0105-0</t>
  </si>
  <si>
    <t>06.011.0106-0</t>
  </si>
  <si>
    <t>06.011.0107-0</t>
  </si>
  <si>
    <t>06.011.0108-0</t>
  </si>
  <si>
    <t>06.011.0109-0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</si>
  <si>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</si>
  <si>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</si>
  <si>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</si>
  <si>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</si>
  <si>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</si>
  <si>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</si>
  <si>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</si>
  <si>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</si>
  <si>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</si>
  <si>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</si>
  <si>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</si>
  <si>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</si>
  <si>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</si>
  <si>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</si>
  <si>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</si>
  <si>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</si>
  <si>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</si>
  <si>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</si>
  <si>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</si>
  <si>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</si>
  <si>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</si>
  <si>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</si>
  <si>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</si>
  <si>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</si>
  <si>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</si>
  <si>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</si>
  <si>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</si>
  <si>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</si>
  <si>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</si>
  <si>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</si>
  <si>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</si>
  <si>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</si>
  <si>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</si>
  <si>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</si>
  <si>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</si>
  <si>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</si>
  <si>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</si>
  <si>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</si>
  <si>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</si>
  <si>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</si>
  <si>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</si>
  <si>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</si>
  <si>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</si>
  <si>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</si>
  <si>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</si>
  <si>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</si>
  <si>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</si>
  <si>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</si>
  <si>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</si>
  <si>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</si>
  <si>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</si>
  <si>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</si>
  <si>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</si>
  <si>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</si>
  <si>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</si>
  <si>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</si>
  <si>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</si>
  <si>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</si>
  <si>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</si>
  <si>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</si>
  <si>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</si>
  <si>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06.011.0259-0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</si>
  <si>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</si>
  <si>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</si>
  <si>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</si>
  <si>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</si>
  <si>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</si>
  <si>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</si>
  <si>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</si>
  <si>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</si>
  <si>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</si>
  <si>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</si>
  <si>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</si>
  <si>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</si>
  <si>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</si>
  <si>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</si>
  <si>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</si>
  <si>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06.011.0320-0</t>
  </si>
  <si>
    <t>06.011.0321-0</t>
  </si>
  <si>
    <t>06.011.0322-0</t>
  </si>
  <si>
    <t>06.011.0324-0</t>
  </si>
  <si>
    <t>06.011.0325-0</t>
  </si>
  <si>
    <t>06.011.0326-0</t>
  </si>
  <si>
    <t>06.011.0328-0</t>
  </si>
  <si>
    <t>06.011.0341-0</t>
  </si>
  <si>
    <t>06.011.0342-0</t>
  </si>
  <si>
    <t>06.011.0343-0</t>
  </si>
  <si>
    <t>06.011.0344-0</t>
  </si>
  <si>
    <t>06.011.0345-0</t>
  </si>
  <si>
    <t>06.011.0346-0</t>
  </si>
  <si>
    <t>06.011.0348-0</t>
  </si>
  <si>
    <t>06.011.0350-0</t>
  </si>
  <si>
    <t>06.011.0351-0</t>
  </si>
  <si>
    <t>06.011.0352-0</t>
  </si>
  <si>
    <t>06.011.0354-0</t>
  </si>
  <si>
    <t>06.011.0355-0</t>
  </si>
  <si>
    <t>06.011.0356-0</t>
  </si>
  <si>
    <t>06.011.0358-0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</si>
  <si>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</si>
  <si>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</si>
  <si>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</si>
  <si>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</si>
  <si>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</si>
  <si>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</si>
  <si>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</si>
  <si>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</si>
  <si>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</si>
  <si>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</si>
  <si>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</si>
  <si>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</si>
  <si>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</si>
  <si>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</si>
  <si>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</si>
  <si>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</si>
  <si>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</si>
  <si>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</si>
  <si>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</si>
  <si>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</si>
  <si>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</si>
  <si>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</si>
  <si>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</si>
  <si>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</si>
  <si>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</si>
  <si>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</si>
  <si>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</si>
  <si>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</si>
  <si>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</si>
  <si>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</si>
  <si>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</si>
  <si>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</si>
  <si>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</si>
  <si>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</si>
  <si>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</si>
  <si>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</si>
  <si>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</si>
  <si>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</si>
  <si>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</si>
  <si>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</si>
  <si>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</si>
  <si>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</si>
  <si>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</si>
  <si>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</si>
  <si>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</si>
  <si>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</si>
  <si>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</si>
  <si>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</si>
  <si>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</si>
  <si>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</si>
  <si>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</si>
  <si>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</si>
  <si>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</si>
  <si>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</si>
  <si>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</si>
  <si>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</si>
  <si>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</si>
  <si>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</si>
  <si>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</si>
  <si>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</si>
  <si>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</si>
  <si>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</si>
  <si>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</si>
  <si>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</si>
  <si>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</si>
  <si>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</si>
  <si>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</si>
  <si>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</si>
  <si>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</si>
  <si>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</si>
  <si>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</si>
  <si>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</si>
  <si>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</si>
  <si>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</si>
  <si>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</si>
  <si>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</si>
  <si>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</si>
  <si>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</si>
  <si>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</si>
  <si>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</si>
  <si>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</si>
  <si>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</si>
  <si>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</si>
  <si>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</si>
  <si>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</si>
  <si>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</si>
  <si>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</si>
  <si>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</si>
  <si>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</si>
  <si>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</si>
  <si>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</si>
  <si>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</si>
  <si>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</si>
  <si>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</si>
  <si>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</si>
  <si>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</si>
  <si>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</si>
  <si>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</si>
  <si>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</si>
  <si>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</si>
  <si>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</si>
  <si>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</si>
  <si>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</si>
  <si>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</si>
  <si>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</si>
  <si>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</si>
  <si>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</si>
  <si>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</si>
  <si>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</si>
  <si>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</si>
  <si>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</si>
  <si>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</si>
  <si>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</si>
  <si>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</si>
  <si>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</si>
  <si>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</si>
  <si>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</si>
  <si>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</si>
  <si>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</si>
  <si>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</si>
  <si>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</si>
  <si>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</si>
  <si>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</si>
  <si>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</si>
  <si>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</si>
  <si>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</si>
  <si>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</si>
  <si>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</si>
  <si>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</si>
  <si>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06.014.0012-0</t>
  </si>
  <si>
    <t>06.014.0013-0</t>
  </si>
  <si>
    <t>06.014.0014-0</t>
  </si>
  <si>
    <t>06.014.0015-0</t>
  </si>
  <si>
    <t>06.014.0016-0</t>
  </si>
  <si>
    <t>06.014.0049-0</t>
  </si>
  <si>
    <t>06.014.0052-0</t>
  </si>
  <si>
    <t>06.014.0054-0</t>
  </si>
  <si>
    <t>06.014.0057-0</t>
  </si>
  <si>
    <t>06.014.0060-0</t>
  </si>
  <si>
    <t>06.014.0062-0</t>
  </si>
  <si>
    <t>06.014.0064-0</t>
  </si>
  <si>
    <t>06.014.0066-0</t>
  </si>
  <si>
    <t>06.014.0100-1</t>
  </si>
  <si>
    <t>06.014.0101-0</t>
  </si>
  <si>
    <t>06.014.0102-0</t>
  </si>
  <si>
    <t>06.014.0105-0</t>
  </si>
  <si>
    <t>06.015.0010-0</t>
  </si>
  <si>
    <t>06.015.0011-0</t>
  </si>
  <si>
    <t>06.015.0012-0</t>
  </si>
  <si>
    <t>06.015.0013-0</t>
  </si>
  <si>
    <t>06.015.0014-0</t>
  </si>
  <si>
    <t>06.015.0015-0</t>
  </si>
  <si>
    <t>06.015.0016-0</t>
  </si>
  <si>
    <t>06.015.0030-0</t>
  </si>
  <si>
    <t>06.015.0031-0</t>
  </si>
  <si>
    <t>06.016.0001-0</t>
  </si>
  <si>
    <t>06.016.0002-0</t>
  </si>
  <si>
    <t>06.016.0003-0</t>
  </si>
  <si>
    <t>06.016.0004-0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</si>
  <si>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</si>
  <si>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</si>
  <si>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</si>
  <si>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</si>
  <si>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</si>
  <si>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</si>
  <si>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</si>
  <si>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</si>
  <si>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</si>
  <si>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</si>
  <si>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</si>
  <si>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</si>
  <si>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</si>
  <si>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</si>
  <si>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</si>
  <si>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</si>
  <si>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</si>
  <si>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</si>
  <si>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</si>
  <si>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</si>
  <si>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</si>
  <si>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</si>
  <si>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</si>
  <si>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</si>
  <si>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</si>
  <si>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</si>
  <si>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</si>
  <si>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</si>
  <si>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</si>
  <si>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</si>
  <si>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</si>
  <si>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</si>
  <si>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</si>
  <si>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</si>
  <si>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</si>
  <si>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</si>
  <si>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</si>
  <si>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</si>
  <si>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</si>
  <si>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</si>
  <si>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</si>
  <si>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</si>
  <si>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</si>
  <si>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</si>
  <si>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</si>
  <si>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</si>
  <si>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</si>
  <si>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</si>
  <si>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</si>
  <si>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</si>
  <si>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</si>
  <si>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</si>
  <si>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</si>
  <si>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</si>
  <si>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</si>
  <si>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</si>
  <si>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</si>
  <si>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</si>
  <si>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</si>
  <si>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</si>
  <si>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</si>
  <si>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06.018.0001-0</t>
  </si>
  <si>
    <t>06.018.0002-0</t>
  </si>
  <si>
    <t>06.018.0003-0</t>
  </si>
  <si>
    <t>06.018.0005-0</t>
  </si>
  <si>
    <t>06.020.0515-0</t>
  </si>
  <si>
    <t>06.020.0516-0</t>
  </si>
  <si>
    <t>06.020.0517-0</t>
  </si>
  <si>
    <t>06.020.0518-0</t>
  </si>
  <si>
    <t>06.020.0519-0</t>
  </si>
  <si>
    <t>06.020.0520-0</t>
  </si>
  <si>
    <t>06.020.0525-0</t>
  </si>
  <si>
    <t>06.020.0526-0</t>
  </si>
  <si>
    <t>06.020.0527-0</t>
  </si>
  <si>
    <t>06.020.0528-0</t>
  </si>
  <si>
    <t>06.020.0529-0</t>
  </si>
  <si>
    <t>06.020.0530-0</t>
  </si>
  <si>
    <t>06.020.0531-0</t>
  </si>
  <si>
    <t>06.020.0534-0</t>
  </si>
  <si>
    <t>06.020.0536-0</t>
  </si>
  <si>
    <t>06.020.0545-0</t>
  </si>
  <si>
    <t>06.020.0546-0</t>
  </si>
  <si>
    <t>06.020.0547-0</t>
  </si>
  <si>
    <t>06.020.0548-0</t>
  </si>
  <si>
    <t>06.020.0549-0</t>
  </si>
  <si>
    <t>06.020.0551-0</t>
  </si>
  <si>
    <t>06.020.0553-0</t>
  </si>
  <si>
    <t>06.020.0566-0</t>
  </si>
  <si>
    <t>06.020.0567-0</t>
  </si>
  <si>
    <t>06.020.0569-0</t>
  </si>
  <si>
    <t>06.020.0570-0</t>
  </si>
  <si>
    <t>06.020.0572-0</t>
  </si>
  <si>
    <t>06.020.0574-0</t>
  </si>
  <si>
    <t>06.020.0576-0</t>
  </si>
  <si>
    <t>06.020.0578-0</t>
  </si>
  <si>
    <t>06.020.0580-0</t>
  </si>
  <si>
    <t>06.020.0582-0</t>
  </si>
  <si>
    <t>06.020.0584-0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</si>
  <si>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</si>
  <si>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</si>
  <si>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</si>
  <si>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</si>
  <si>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</si>
  <si>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</si>
  <si>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</si>
  <si>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</si>
  <si>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</si>
  <si>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</si>
  <si>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</si>
  <si>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</si>
  <si>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</si>
  <si>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</si>
  <si>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</si>
  <si>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</si>
  <si>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</si>
  <si>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</si>
  <si>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</si>
  <si>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</si>
  <si>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06.020.0636-0</t>
  </si>
  <si>
    <t>06.020.0637-0</t>
  </si>
  <si>
    <t>06.020.0638-0</t>
  </si>
  <si>
    <t>06.020.0639-0</t>
  </si>
  <si>
    <t>06.020.0640-0</t>
  </si>
  <si>
    <t>06.020.0641-0</t>
  </si>
  <si>
    <t>06.020.0642-0</t>
  </si>
  <si>
    <t>06.020.0643-0</t>
  </si>
  <si>
    <t>06.020.0645-0</t>
  </si>
  <si>
    <t>06.020.0655-0</t>
  </si>
  <si>
    <t>06.020.0656-0</t>
  </si>
  <si>
    <t>06.020.0657-0</t>
  </si>
  <si>
    <t>06.020.0658-0</t>
  </si>
  <si>
    <t>06.020.0659-0</t>
  </si>
  <si>
    <t>06.020.0661-0</t>
  </si>
  <si>
    <t>06.020.0663-0</t>
  </si>
  <si>
    <t>06.020.0676-0</t>
  </si>
  <si>
    <t>06.020.0677-0</t>
  </si>
  <si>
    <t>06.020.0679-0</t>
  </si>
  <si>
    <t>06.020.0681-0</t>
  </si>
  <si>
    <t>06.020.0683-0</t>
  </si>
  <si>
    <t>06.020.0685-0</t>
  </si>
  <si>
    <t>06.020.0687-0</t>
  </si>
  <si>
    <t>06.020.0689-0</t>
  </si>
  <si>
    <t>06.020.0690-0</t>
  </si>
  <si>
    <t>06.020.0691-0</t>
  </si>
  <si>
    <t>06.020.0692-0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</si>
  <si>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</si>
  <si>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</si>
  <si>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</si>
  <si>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</si>
  <si>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</si>
  <si>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</si>
  <si>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</si>
  <si>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</si>
  <si>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</si>
  <si>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</si>
  <si>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</si>
  <si>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</si>
  <si>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</si>
  <si>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</si>
  <si>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06.020.0735-0</t>
  </si>
  <si>
    <t>06.020.0736-0</t>
  </si>
  <si>
    <t>06.020.0737-0</t>
  </si>
  <si>
    <t>06.020.0738-0</t>
  </si>
  <si>
    <t>06.020.0739-0</t>
  </si>
  <si>
    <t>06.020.0740-0</t>
  </si>
  <si>
    <t>06.020.0745-0</t>
  </si>
  <si>
    <t>06.020.0746-0</t>
  </si>
  <si>
    <t>06.020.0747-0</t>
  </si>
  <si>
    <t>06.020.0748-0</t>
  </si>
  <si>
    <t>06.020.0749-0</t>
  </si>
  <si>
    <t>06.020.0750-0</t>
  </si>
  <si>
    <t>06.020.0751-0</t>
  </si>
  <si>
    <t>06.020.0752-0</t>
  </si>
  <si>
    <t>06.020.0754-0</t>
  </si>
  <si>
    <t>06.020.0760-0</t>
  </si>
  <si>
    <t>06.020.0761-0</t>
  </si>
  <si>
    <t>06.020.0762-0</t>
  </si>
  <si>
    <t>06.020.0763-0</t>
  </si>
  <si>
    <t>06.020.0764-0</t>
  </si>
  <si>
    <t>06.020.0766-0</t>
  </si>
  <si>
    <t>06.020.0768-0</t>
  </si>
  <si>
    <t>06.020.0781-0</t>
  </si>
  <si>
    <t>06.020.0782-0</t>
  </si>
  <si>
    <t>06.020.0784-0</t>
  </si>
  <si>
    <t>06.020.0786-0</t>
  </si>
  <si>
    <t>06.020.0788-0</t>
  </si>
  <si>
    <t>06.020.0790-0</t>
  </si>
  <si>
    <t>06.020.0792-0</t>
  </si>
  <si>
    <t>06.020.0794-0</t>
  </si>
  <si>
    <t>06.020.0795-0</t>
  </si>
  <si>
    <t>06.020.0796-0</t>
  </si>
  <si>
    <t>06.020.0797-0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</si>
  <si>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</si>
  <si>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</si>
  <si>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</si>
  <si>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</si>
  <si>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</si>
  <si>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</si>
  <si>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</si>
  <si>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</si>
  <si>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</si>
  <si>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</si>
  <si>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</si>
  <si>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</si>
  <si>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</si>
  <si>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</si>
  <si>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06.020.0905-0</t>
  </si>
  <si>
    <t>06.020.0906-0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</si>
  <si>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</si>
  <si>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</si>
  <si>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</si>
  <si>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</si>
  <si>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</si>
  <si>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</si>
  <si>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</si>
  <si>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</si>
  <si>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</si>
  <si>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</si>
  <si>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</si>
  <si>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</si>
  <si>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</si>
  <si>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</si>
  <si>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</si>
  <si>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</si>
  <si>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</si>
  <si>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</si>
  <si>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</si>
  <si>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</si>
  <si>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</si>
  <si>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</si>
  <si>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</si>
  <si>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</si>
  <si>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</si>
  <si>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</si>
  <si>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06.022.0010-0</t>
  </si>
  <si>
    <t>06.061.0105-0</t>
  </si>
  <si>
    <t>06.061.0110-0</t>
  </si>
  <si>
    <t>06.061.0115-0</t>
  </si>
  <si>
    <t>06.061.0120-0</t>
  </si>
  <si>
    <t>06.061.0150-0</t>
  </si>
  <si>
    <t>06.061.0155-0</t>
  </si>
  <si>
    <t>06.061.0160-0</t>
  </si>
  <si>
    <t>06.061.0165-0</t>
  </si>
  <si>
    <t>06.062.0001-0</t>
  </si>
  <si>
    <t>06.062.0002-0</t>
  </si>
  <si>
    <t>15.006.0035-0</t>
  </si>
  <si>
    <t>15.006.0040-0</t>
  </si>
  <si>
    <t>15.006.0045-0</t>
  </si>
  <si>
    <t>06.069.0010-0</t>
  </si>
  <si>
    <t>06.069.0015-0</t>
  </si>
  <si>
    <t>06.069.0020-0</t>
  </si>
  <si>
    <t>06.069.0025-0</t>
  </si>
  <si>
    <t>06.069.0030-0</t>
  </si>
  <si>
    <t>06.069.0035-0</t>
  </si>
  <si>
    <t>06.069.0040-0</t>
  </si>
  <si>
    <t>06.069.0045-0</t>
  </si>
  <si>
    <t>06.069.0050-0</t>
  </si>
  <si>
    <t>06.069.0055-0</t>
  </si>
  <si>
    <t>06.072.0001-0</t>
  </si>
  <si>
    <t>06.072.0003-0</t>
  </si>
  <si>
    <t>06.075.0010-0</t>
  </si>
  <si>
    <t>06.075.0012-0</t>
  </si>
  <si>
    <t>06.076.0005-0</t>
  </si>
  <si>
    <t>06.076.0010-0</t>
  </si>
  <si>
    <t>06.076.0015-0</t>
  </si>
  <si>
    <t>06.076.0020-0</t>
  </si>
  <si>
    <t>06.076.0025-0</t>
  </si>
  <si>
    <t>06.077.0005-0</t>
  </si>
  <si>
    <t>06.077.0010-0</t>
  </si>
  <si>
    <t>06.077.0015-0</t>
  </si>
  <si>
    <t>06.077.0020-0</t>
  </si>
  <si>
    <t>06.077.0025-0</t>
  </si>
  <si>
    <t>06.081.0010-0</t>
  </si>
  <si>
    <t>06.082.0010-0</t>
  </si>
  <si>
    <t>06.082.0015-0</t>
  </si>
  <si>
    <t>06.082.0020-0</t>
  </si>
  <si>
    <t>06.082.0050-0</t>
  </si>
  <si>
    <t>06.082.0053-0</t>
  </si>
  <si>
    <t>06.082.0055-0</t>
  </si>
  <si>
    <t>06.082.0070-0</t>
  </si>
  <si>
    <t>06.082.0075-0</t>
  </si>
  <si>
    <t>06.084.0005-0</t>
  </si>
  <si>
    <t>06.085.0010-0</t>
  </si>
  <si>
    <t>06.085.0015-0</t>
  </si>
  <si>
    <t>06.085.0020-0</t>
  </si>
  <si>
    <t>06.085.0025-0</t>
  </si>
  <si>
    <t>06.085.0040-0</t>
  </si>
  <si>
    <t>06.085.0045-0</t>
  </si>
  <si>
    <t>06.085.0050-1</t>
  </si>
  <si>
    <t>06.085.0055-0</t>
  </si>
  <si>
    <t>06.085.0058-0</t>
  </si>
  <si>
    <t>06.085.0060-0</t>
  </si>
  <si>
    <t>06.086.0010-0</t>
  </si>
  <si>
    <t>06.087.0010-0</t>
  </si>
  <si>
    <t>06.088.0010-0</t>
  </si>
  <si>
    <t>06.090.0010-0</t>
  </si>
  <si>
    <t>06.100.0010-0</t>
  </si>
  <si>
    <t>06.100.0011-0</t>
  </si>
  <si>
    <t>06.100.0012-0</t>
  </si>
  <si>
    <t>06.100.0020-0</t>
  </si>
  <si>
    <t>06.100.0030-0</t>
  </si>
  <si>
    <t>06.100.0040-0</t>
  </si>
  <si>
    <t>06.100.0050-0</t>
  </si>
  <si>
    <t>08.032.0001-0</t>
  </si>
  <si>
    <t>06.100.0080-0</t>
  </si>
  <si>
    <t>06.100.0085-0</t>
  </si>
  <si>
    <t>06.100.0090-0</t>
  </si>
  <si>
    <t>06.100.0095-0</t>
  </si>
  <si>
    <t>06.100.0100-0</t>
  </si>
  <si>
    <t>06.100.0105-0</t>
  </si>
  <si>
    <t>06.100.0110-0</t>
  </si>
  <si>
    <t>06.100.0115-0</t>
  </si>
  <si>
    <t>06.100.0150-0</t>
  </si>
  <si>
    <t>06.100.0155-0</t>
  </si>
  <si>
    <t>06.100.0160-0</t>
  </si>
  <si>
    <t>06.100.0165-0</t>
  </si>
  <si>
    <t>06.100.0170-0</t>
  </si>
  <si>
    <t>06.100.0175-0</t>
  </si>
  <si>
    <t>06.100.0180-0</t>
  </si>
  <si>
    <t>06.100.0185-0</t>
  </si>
  <si>
    <t>06.100.0190-0</t>
  </si>
  <si>
    <t>06.101.0001-0</t>
  </si>
  <si>
    <t>06.102.0010-0</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</si>
  <si>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</si>
  <si>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</si>
  <si>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</si>
  <si>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</si>
  <si>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</si>
  <si>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</si>
  <si>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</si>
  <si>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</si>
  <si>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</si>
  <si>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</si>
  <si>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</si>
  <si>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</si>
  <si>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</si>
  <si>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</si>
  <si>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</si>
  <si>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</si>
  <si>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</si>
  <si>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</si>
  <si>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</si>
  <si>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</si>
  <si>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</si>
  <si>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06.108.0005-0</t>
  </si>
  <si>
    <t>06.108.0006-0</t>
  </si>
  <si>
    <t>06.108.0007-0</t>
  </si>
  <si>
    <t>06.108.0008-0</t>
  </si>
  <si>
    <t>06.108.0009-0</t>
  </si>
  <si>
    <t>06.110.0001-0</t>
  </si>
  <si>
    <t>06.115.0001-0</t>
  </si>
  <si>
    <t>06.200.0051-0</t>
  </si>
  <si>
    <t>06.200.0052-0</t>
  </si>
  <si>
    <t>06.200.0053-0</t>
  </si>
  <si>
    <t>06.200.0054-0</t>
  </si>
  <si>
    <t>06.200.0055-0</t>
  </si>
  <si>
    <t>06.200.0056-0</t>
  </si>
  <si>
    <t>06.200.0057-0</t>
  </si>
  <si>
    <t>06.200.0058-0</t>
  </si>
  <si>
    <t>06.200.0060-0</t>
  </si>
  <si>
    <t>06.200.0062-0</t>
  </si>
  <si>
    <t>06.200.0064-0</t>
  </si>
  <si>
    <t>06.200.0065-0</t>
  </si>
  <si>
    <t>06.200.0066-0</t>
  </si>
  <si>
    <t>06.200.0067-0</t>
  </si>
  <si>
    <t>06.200.0068-0</t>
  </si>
  <si>
    <t>06.200.0071-0</t>
  </si>
  <si>
    <t>06.200.0072-0</t>
  </si>
  <si>
    <t>06.200.0073-0</t>
  </si>
  <si>
    <t>06.200.0074-0</t>
  </si>
  <si>
    <t>06.200.0075-0</t>
  </si>
  <si>
    <t>06.200.0076-0</t>
  </si>
  <si>
    <t>06.200.0078-0</t>
  </si>
  <si>
    <t>06.200.0080-0</t>
  </si>
  <si>
    <t>06.200.0081-0</t>
  </si>
  <si>
    <t>06.200.0083-0</t>
  </si>
  <si>
    <t>06.200.0084-0</t>
  </si>
  <si>
    <t>06.200.0085-0</t>
  </si>
  <si>
    <t>06.200.0086-0</t>
  </si>
  <si>
    <t>06.205.0055-0</t>
  </si>
  <si>
    <t>06.205.0056-0</t>
  </si>
  <si>
    <t>06.205.0057-0</t>
  </si>
  <si>
    <t>06.205.0058-0</t>
  </si>
  <si>
    <t>06.205.0059-0</t>
  </si>
  <si>
    <t>06.205.0060-0</t>
  </si>
  <si>
    <t>06.205.0061-0</t>
  </si>
  <si>
    <t>06.205.0062-0</t>
  </si>
  <si>
    <t>06.205.0063-0</t>
  </si>
  <si>
    <t>06.205.0064-0</t>
  </si>
  <si>
    <t>06.205.0073-0</t>
  </si>
  <si>
    <t>06.205.0074-0</t>
  </si>
  <si>
    <t>06.205.0075-0</t>
  </si>
  <si>
    <t>06.205.0076-0</t>
  </si>
  <si>
    <t>06.205.0077-0</t>
  </si>
  <si>
    <t>06.205.0078-0</t>
  </si>
  <si>
    <t>06.205.0079-0</t>
  </si>
  <si>
    <t>06.205.0080-0</t>
  </si>
  <si>
    <t>06.205.0081-0</t>
  </si>
  <si>
    <t>06.205.0091-0</t>
  </si>
  <si>
    <t>06.205.0092-0</t>
  </si>
  <si>
    <t>06.205.0093-0</t>
  </si>
  <si>
    <t>06.205.0094-0</t>
  </si>
  <si>
    <t>06.205.0095-0</t>
  </si>
  <si>
    <t>06.205.0096-0</t>
  </si>
  <si>
    <t>06.205.0097-0</t>
  </si>
  <si>
    <t>06.205.0098-0</t>
  </si>
  <si>
    <t>06.205.0099-0</t>
  </si>
  <si>
    <t>06.205.0100-0</t>
  </si>
  <si>
    <t>06.250.0012-0</t>
  </si>
  <si>
    <t>06.250.0013-0</t>
  </si>
  <si>
    <t>06.250.0014-0</t>
  </si>
  <si>
    <t>06.250.0015-0</t>
  </si>
  <si>
    <t>06.250.0016-0</t>
  </si>
  <si>
    <t>06.250.0017-0</t>
  </si>
  <si>
    <t>06.250.0018-0</t>
  </si>
  <si>
    <t>06.250.0020-0</t>
  </si>
  <si>
    <t>06.250.0021-0</t>
  </si>
  <si>
    <t>06.251.0031-0</t>
  </si>
  <si>
    <t>06.251.0032-0</t>
  </si>
  <si>
    <t>06.251.0033-0</t>
  </si>
  <si>
    <t>06.251.0034-0</t>
  </si>
  <si>
    <t>06.251.0035-0</t>
  </si>
  <si>
    <t>06.251.0036-0</t>
  </si>
  <si>
    <t>06.251.0037-0</t>
  </si>
  <si>
    <t>06.251.0038-0</t>
  </si>
  <si>
    <t>06.251.0039-0</t>
  </si>
  <si>
    <t>06.251.0041-0</t>
  </si>
  <si>
    <t>06.251.0042-0</t>
  </si>
  <si>
    <t>06.251.0043-0</t>
  </si>
  <si>
    <t>06.251.0044-0</t>
  </si>
  <si>
    <t>06.251.0045-0</t>
  </si>
  <si>
    <t>06.251.0046-0</t>
  </si>
  <si>
    <t>06.251.0047-0</t>
  </si>
  <si>
    <t>06.251.0048-0</t>
  </si>
  <si>
    <t>06.251.0049-0</t>
  </si>
  <si>
    <t>06.251.0051-0</t>
  </si>
  <si>
    <t>06.251.0052-0</t>
  </si>
  <si>
    <t>06.251.0053-0</t>
  </si>
  <si>
    <t>06.251.0054-0</t>
  </si>
  <si>
    <t>06.251.0055-0</t>
  </si>
  <si>
    <t>06.251.0056-0</t>
  </si>
  <si>
    <t>06.251.0057-0</t>
  </si>
  <si>
    <t>06.251.0058-0</t>
  </si>
  <si>
    <t>06.251.0059-0</t>
  </si>
  <si>
    <t>06.270.0001-0</t>
  </si>
  <si>
    <t>06.270.0002-0</t>
  </si>
  <si>
    <t>06.270.0003-0</t>
  </si>
  <si>
    <t>06.270.0020-0</t>
  </si>
  <si>
    <t>06.270.0021-0</t>
  </si>
  <si>
    <t>06.270.0022-0</t>
  </si>
  <si>
    <t>06.271.0010-0</t>
  </si>
  <si>
    <t>06.271.0011-0</t>
  </si>
  <si>
    <t>06.271.0012-0</t>
  </si>
  <si>
    <t>06.271.0013-0</t>
  </si>
  <si>
    <t>06.271.0014-0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</si>
  <si>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</si>
  <si>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</si>
  <si>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</si>
  <si>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</si>
  <si>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</si>
  <si>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</si>
  <si>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</si>
  <si>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</si>
  <si>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</si>
  <si>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</si>
  <si>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</si>
  <si>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</si>
  <si>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</si>
  <si>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</si>
  <si>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</si>
  <si>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</si>
  <si>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06.272.0002-0</t>
  </si>
  <si>
    <t>06.272.0003-0</t>
  </si>
  <si>
    <t>06.272.0004-0</t>
  </si>
  <si>
    <t>06.272.0005-0</t>
  </si>
  <si>
    <t>06.272.0006-0</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</si>
  <si>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</si>
  <si>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</si>
  <si>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</si>
  <si>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</si>
  <si>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</si>
  <si>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</si>
  <si>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</si>
  <si>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</si>
  <si>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</si>
  <si>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</si>
  <si>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</si>
  <si>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</si>
  <si>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</si>
  <si>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</si>
  <si>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</si>
  <si>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06.275.0001-0</t>
  </si>
  <si>
    <t>06.275.0002-0</t>
  </si>
  <si>
    <t>06.275.0003-0</t>
  </si>
  <si>
    <t>06.275.0020-0</t>
  </si>
  <si>
    <t>06.275.0021-0</t>
  </si>
  <si>
    <t>06.275.0022-0</t>
  </si>
  <si>
    <t>06.300.0001-0</t>
  </si>
  <si>
    <t>06.300.0002-0</t>
  </si>
  <si>
    <t>06.300.0003-0</t>
  </si>
  <si>
    <t>06.300.0004-0</t>
  </si>
  <si>
    <t>06.300.0005-0</t>
  </si>
  <si>
    <t>06.400.0001-0</t>
  </si>
  <si>
    <t>06.400.0002-0</t>
  </si>
  <si>
    <t>06.400.0003-0</t>
  </si>
  <si>
    <t>06.400.0004-0</t>
  </si>
  <si>
    <t>06.400.0005-0</t>
  </si>
  <si>
    <t>06.400.0006-0</t>
  </si>
  <si>
    <t>06.400.0010-0</t>
  </si>
  <si>
    <t>06.400.0011-0</t>
  </si>
  <si>
    <t>06.400.0012-0</t>
  </si>
  <si>
    <t>06.400.0013-0</t>
  </si>
  <si>
    <t>06.400.0014-0</t>
  </si>
  <si>
    <t>06.400.0015-0</t>
  </si>
  <si>
    <t>06.400.0020-0</t>
  </si>
  <si>
    <t>06.500.0010-0</t>
  </si>
  <si>
    <t>06.501.0010-0</t>
  </si>
  <si>
    <t>06.502.0010-0</t>
  </si>
  <si>
    <t>07.001.0010-1</t>
  </si>
  <si>
    <t>07.001.0015-1</t>
  </si>
  <si>
    <t>07.001.0020-1</t>
  </si>
  <si>
    <t>PASTA DE CAL</t>
  </si>
  <si>
    <t>07.001.0025-1</t>
  </si>
  <si>
    <t>PASTA DE GESSO</t>
  </si>
  <si>
    <t>07.001.0030-1</t>
  </si>
  <si>
    <t>07.001.0035-1</t>
  </si>
  <si>
    <t>07.001.0040-1</t>
  </si>
  <si>
    <t>07.001.0045-1</t>
  </si>
  <si>
    <t>07.001.0050-1</t>
  </si>
  <si>
    <t>07.001.0055-1</t>
  </si>
  <si>
    <t>07.001.0060-1</t>
  </si>
  <si>
    <t>07.001.0065-1</t>
  </si>
  <si>
    <t>07.001.0070-1</t>
  </si>
  <si>
    <t>07.001.0075-1</t>
  </si>
  <si>
    <t>07.001.0080-1</t>
  </si>
  <si>
    <t>07.001.0085-1</t>
  </si>
  <si>
    <t>07.001.0090-1</t>
  </si>
  <si>
    <t>07.001.0095-1</t>
  </si>
  <si>
    <t>07.001.0100-1</t>
  </si>
  <si>
    <t>07.001.0105-1</t>
  </si>
  <si>
    <t>07.001.0110-1</t>
  </si>
  <si>
    <t>07.001.0115-1</t>
  </si>
  <si>
    <t>07.001.0120-1</t>
  </si>
  <si>
    <t>07.001.0125-1</t>
  </si>
  <si>
    <t>07.001.0130-1</t>
  </si>
  <si>
    <t>07.001.0135-1</t>
  </si>
  <si>
    <t>07.001.0140-1</t>
  </si>
  <si>
    <t>07.001.0145-1</t>
  </si>
  <si>
    <t>07.001.0150-1</t>
  </si>
  <si>
    <t>07.001.0155-1</t>
  </si>
  <si>
    <t>07.002.0010-1</t>
  </si>
  <si>
    <t>07.002.0015-1</t>
  </si>
  <si>
    <t>07.002.0020-1</t>
  </si>
  <si>
    <t>07.002.0025-1</t>
  </si>
  <si>
    <t>07.002.0030-1</t>
  </si>
  <si>
    <t>07.002.0035-1</t>
  </si>
  <si>
    <t>07.002.0040-1</t>
  </si>
  <si>
    <t>07.002.0045-1</t>
  </si>
  <si>
    <t>07.003.0010-1</t>
  </si>
  <si>
    <t>07.003.0015-1</t>
  </si>
  <si>
    <t>07.005.0010-1</t>
  </si>
  <si>
    <t>07.005.0015-1</t>
  </si>
  <si>
    <t>07.005.0020-1</t>
  </si>
  <si>
    <t>07.006.0010-1</t>
  </si>
  <si>
    <t>07.006.0015-1</t>
  </si>
  <si>
    <t>07.006.0020-1</t>
  </si>
  <si>
    <t>07.006.0025-1</t>
  </si>
  <si>
    <t>07.007.0010-1</t>
  </si>
  <si>
    <t>07.007.0015-1</t>
  </si>
  <si>
    <t>07.007.0020-1</t>
  </si>
  <si>
    <t>07.007.0025-1</t>
  </si>
  <si>
    <t>07.008.0010-1</t>
  </si>
  <si>
    <t>07.009.0010-1</t>
  </si>
  <si>
    <t>07.009.0015-1</t>
  </si>
  <si>
    <t>07.009.0020-1</t>
  </si>
  <si>
    <t>07.030.0010-1</t>
  </si>
  <si>
    <t>07.050.0025-1</t>
  </si>
  <si>
    <t>SACO</t>
  </si>
  <si>
    <t>07.050.0030-1</t>
  </si>
  <si>
    <t>07.050.0035-1</t>
  </si>
  <si>
    <t>07.100.0010-1</t>
  </si>
  <si>
    <t>07.100.0015-1</t>
  </si>
  <si>
    <t>07.100.0020-1</t>
  </si>
  <si>
    <t>07.100.0025-1</t>
  </si>
  <si>
    <t>07.100.0040-1</t>
  </si>
  <si>
    <t>07.150.0010-1</t>
  </si>
  <si>
    <t>07.150.0020-1</t>
  </si>
  <si>
    <t>07.160.0012-1</t>
  </si>
  <si>
    <t>07.160.0020-1</t>
  </si>
  <si>
    <t>07.170.0010-1</t>
  </si>
  <si>
    <t>08.001.0001-0</t>
  </si>
  <si>
    <t>08.001.0008-0</t>
  </si>
  <si>
    <t>08.002.0001-0</t>
  </si>
  <si>
    <t>08.003.0001-0</t>
  </si>
  <si>
    <t>08.003.0002-0</t>
  </si>
  <si>
    <t>08.004.0001-0</t>
  </si>
  <si>
    <t>08.004.0002-0</t>
  </si>
  <si>
    <t>08.004.0003-0</t>
  </si>
  <si>
    <t>08.005.0001-0</t>
  </si>
  <si>
    <t>08.005.0002-0</t>
  </si>
  <si>
    <t>08.005.0003-0</t>
  </si>
  <si>
    <t>08.006.0003-0</t>
  </si>
  <si>
    <t>08.006.0004-0</t>
  </si>
  <si>
    <t>08.006.0010-0</t>
  </si>
  <si>
    <t>08.006.0011-0</t>
  </si>
  <si>
    <t>08.007.0001-0</t>
  </si>
  <si>
    <t>08.007.0002-0</t>
  </si>
  <si>
    <t>08.008.0001-0</t>
  </si>
  <si>
    <t>08.008.0002-0</t>
  </si>
  <si>
    <t>08.009.0003-0</t>
  </si>
  <si>
    <t>08.009.0005-0</t>
  </si>
  <si>
    <t>08.009.0010-0</t>
  </si>
  <si>
    <t>08.010.0001-0</t>
  </si>
  <si>
    <t>08.010.0005-0</t>
  </si>
  <si>
    <t>08.011.0001-0</t>
  </si>
  <si>
    <t>08.012.0001-0</t>
  </si>
  <si>
    <t>08.012.0003-0</t>
  </si>
  <si>
    <t>08.012.0004-0</t>
  </si>
  <si>
    <t>REASSENTAMENTO DE MEIO-FIO</t>
  </si>
  <si>
    <t>08.012.0005-0</t>
  </si>
  <si>
    <t>08.013.0005-0</t>
  </si>
  <si>
    <t>08.022.0002-0</t>
  </si>
  <si>
    <t>08.015.0002-0</t>
  </si>
  <si>
    <t>08.015.0003-0</t>
  </si>
  <si>
    <t>08.015.0005-0</t>
  </si>
  <si>
    <t>08.015.0008-0</t>
  </si>
  <si>
    <t>08.015.0040-0</t>
  </si>
  <si>
    <t>08.015.0042-0</t>
  </si>
  <si>
    <t>08.015.0016-0</t>
  </si>
  <si>
    <t>08.015.0018-0</t>
  </si>
  <si>
    <t>08.015.0050-0</t>
  </si>
  <si>
    <t>08.015.0051-0</t>
  </si>
  <si>
    <t>08.015.0052-0</t>
  </si>
  <si>
    <t>08.015.0053-0</t>
  </si>
  <si>
    <t>08.015.0054-0</t>
  </si>
  <si>
    <t>08.015.0055-0</t>
  </si>
  <si>
    <t>08.015.0070-0</t>
  </si>
  <si>
    <t>08.015.0071-0</t>
  </si>
  <si>
    <t>08.015.0072-0</t>
  </si>
  <si>
    <t>08.015.0073-0</t>
  </si>
  <si>
    <t>08.015.0074-0</t>
  </si>
  <si>
    <t>08.015.0075-0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</si>
  <si>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</si>
  <si>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</si>
  <si>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</si>
  <si>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</si>
  <si>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</si>
  <si>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</si>
  <si>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</si>
  <si>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</si>
  <si>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</si>
  <si>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</si>
  <si>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</si>
  <si>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</si>
  <si>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</si>
  <si>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</si>
  <si>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</si>
  <si>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</si>
  <si>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</si>
  <si>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</si>
  <si>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</si>
  <si>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</si>
  <si>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</si>
  <si>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</si>
  <si>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</si>
  <si>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</si>
  <si>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</si>
  <si>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</si>
  <si>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</si>
  <si>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</si>
  <si>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</si>
  <si>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</si>
  <si>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</si>
  <si>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</si>
  <si>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</si>
  <si>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</si>
  <si>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</si>
  <si>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</si>
  <si>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</si>
  <si>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</si>
  <si>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</si>
  <si>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</si>
  <si>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</si>
  <si>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</si>
  <si>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</si>
  <si>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</si>
  <si>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</si>
  <si>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</si>
  <si>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</si>
  <si>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</si>
  <si>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08.016.0001-0</t>
  </si>
  <si>
    <t>08.016.0002-0</t>
  </si>
  <si>
    <t>08.017.0006-0</t>
  </si>
  <si>
    <t>08.017.0010-0</t>
  </si>
  <si>
    <t>08.018.0001-0</t>
  </si>
  <si>
    <t>08.019.0001-0</t>
  </si>
  <si>
    <t>08.019.0002-0</t>
  </si>
  <si>
    <t>08.019.0003-0</t>
  </si>
  <si>
    <t>08.019.0004-0</t>
  </si>
  <si>
    <t>08.020.0008-0</t>
  </si>
  <si>
    <t>08.020.0010-0</t>
  </si>
  <si>
    <t>08.020.0012-0</t>
  </si>
  <si>
    <t>08.021.0001-0</t>
  </si>
  <si>
    <t>08.021.0002-0</t>
  </si>
  <si>
    <t>08.021.0003-0</t>
  </si>
  <si>
    <t>08.024.0002-0</t>
  </si>
  <si>
    <t>08.026.0001-0</t>
  </si>
  <si>
    <t>08.026.0002-0</t>
  </si>
  <si>
    <t>08.027.0035-0</t>
  </si>
  <si>
    <t>08.027.0036-0</t>
  </si>
  <si>
    <t>08.027.0037-0</t>
  </si>
  <si>
    <t>08.027.0040-0</t>
  </si>
  <si>
    <t>08.027.0041-0</t>
  </si>
  <si>
    <t>08.027.0042-0</t>
  </si>
  <si>
    <t>08.027.0048-0</t>
  </si>
  <si>
    <t>08.027.0051-0</t>
  </si>
  <si>
    <t>08.027.0082-0</t>
  </si>
  <si>
    <t>08.027.0085-0</t>
  </si>
  <si>
    <t>06.015.0060-0</t>
  </si>
  <si>
    <t>06.015.0061-0</t>
  </si>
  <si>
    <t>06.015.0070-0</t>
  </si>
  <si>
    <t>08.031.0005-0</t>
  </si>
  <si>
    <t>08.031.0006-0</t>
  </si>
  <si>
    <t>08.031.0007-0</t>
  </si>
  <si>
    <t>08.019.0009-0</t>
  </si>
  <si>
    <t>08.034.0001-0</t>
  </si>
  <si>
    <t>08.034.0005-0</t>
  </si>
  <si>
    <t>08.034.0010-0</t>
  </si>
  <si>
    <t>08.035.0001-0</t>
  </si>
  <si>
    <t>08.036.0001-0</t>
  </si>
  <si>
    <t>08.037.0010-0</t>
  </si>
  <si>
    <t>08.037.0011-0</t>
  </si>
  <si>
    <t>08.037.0012-0</t>
  </si>
  <si>
    <t>08.037.0013-0</t>
  </si>
  <si>
    <t>08.037.0014-0</t>
  </si>
  <si>
    <t>08.037.0015-0</t>
  </si>
  <si>
    <t>08.037.0054-0</t>
  </si>
  <si>
    <t>08.037.0056-0</t>
  </si>
  <si>
    <t>08.037.0057-0</t>
  </si>
  <si>
    <t>08.037.0058-0</t>
  </si>
  <si>
    <t>08.037.0059-0</t>
  </si>
  <si>
    <t>08.038.0001-0</t>
  </si>
  <si>
    <t>08.040.0005-0</t>
  </si>
  <si>
    <t>08.040.0010-0</t>
  </si>
  <si>
    <t>08.040.0015-0</t>
  </si>
  <si>
    <t>08.040.0020-0</t>
  </si>
  <si>
    <t>08.040.0025-0</t>
  </si>
  <si>
    <t>08.040.0030-0</t>
  </si>
  <si>
    <t>09.001.0001-1</t>
  </si>
  <si>
    <t>09.001.0002-0</t>
  </si>
  <si>
    <t>09.001.0003-1</t>
  </si>
  <si>
    <t>09.001.0004-0</t>
  </si>
  <si>
    <t>09.001.0020-0</t>
  </si>
  <si>
    <t>09.001.0025-0</t>
  </si>
  <si>
    <t>09.001.0030-0</t>
  </si>
  <si>
    <t>09.001.0035-0</t>
  </si>
  <si>
    <t>09.001.0040-0</t>
  </si>
  <si>
    <t>09.001.0045-0</t>
  </si>
  <si>
    <t>09.001.0050-0</t>
  </si>
  <si>
    <t>09.001.0055-0</t>
  </si>
  <si>
    <t>09.001.0060-0</t>
  </si>
  <si>
    <t>09.001.0065-0</t>
  </si>
  <si>
    <t>09.001.0070-0</t>
  </si>
  <si>
    <t>09.001.0075-0</t>
  </si>
  <si>
    <t>09.002.0001-0</t>
  </si>
  <si>
    <t>09.002.0002-0</t>
  </si>
  <si>
    <t>09.002.0003-0</t>
  </si>
  <si>
    <t>09.002.0010-0</t>
  </si>
  <si>
    <t>09.003.0006-0</t>
  </si>
  <si>
    <t>09.001.0080-0</t>
  </si>
  <si>
    <t>09.003.0008-0</t>
  </si>
  <si>
    <t>09.003.0009-0</t>
  </si>
  <si>
    <t>09.004.0001-0</t>
  </si>
  <si>
    <t>09.004.0002-0</t>
  </si>
  <si>
    <t>09.004.0005-0</t>
  </si>
  <si>
    <t>09.004.0010-0</t>
  </si>
  <si>
    <t>09.004.0011-0</t>
  </si>
  <si>
    <t>09.004.0050-0</t>
  </si>
  <si>
    <t>09.004.0013-0</t>
  </si>
  <si>
    <t>09.005.0001-0</t>
  </si>
  <si>
    <t>09.005.0002-0</t>
  </si>
  <si>
    <t>09.005.0003-0</t>
  </si>
  <si>
    <t>09.005.0008-0</t>
  </si>
  <si>
    <t>09.005.0009-0</t>
  </si>
  <si>
    <t>RETIRADA DE GRAMA EM PLACAS</t>
  </si>
  <si>
    <t>09.002.0032-0</t>
  </si>
  <si>
    <t>09.005.0011-0</t>
  </si>
  <si>
    <t>09.005.0012-0</t>
  </si>
  <si>
    <t>09.005.0100-0</t>
  </si>
  <si>
    <t>09.005.0105-0</t>
  </si>
  <si>
    <t>09.005.0110-0</t>
  </si>
  <si>
    <t>09.005.0115-0</t>
  </si>
  <si>
    <t>09.005.0120-0</t>
  </si>
  <si>
    <t>09.005.0125-0</t>
  </si>
  <si>
    <t>09.005.0020-0</t>
  </si>
  <si>
    <t>09.005.0021-0</t>
  </si>
  <si>
    <t>09.005.0022-0</t>
  </si>
  <si>
    <t>09.005.0023-0</t>
  </si>
  <si>
    <t>09.005.0024-0</t>
  </si>
  <si>
    <t>09.005.0025-0</t>
  </si>
  <si>
    <t>09.005.0026-0</t>
  </si>
  <si>
    <t>09.005.0027-0</t>
  </si>
  <si>
    <t>09.005.0028-0</t>
  </si>
  <si>
    <t>09.005.0029-0</t>
  </si>
  <si>
    <t>09.005.0030-0</t>
  </si>
  <si>
    <t>09.005.0032-0</t>
  </si>
  <si>
    <t>09.005.0033-0</t>
  </si>
  <si>
    <t>09.005.0034-0</t>
  </si>
  <si>
    <t>09.005.0035-0</t>
  </si>
  <si>
    <t>09.005.0036-0</t>
  </si>
  <si>
    <t>09.005.0007-0</t>
  </si>
  <si>
    <t>09.005.0041-0</t>
  </si>
  <si>
    <t>09.005.0038-0</t>
  </si>
  <si>
    <t>09.005.0052-0</t>
  </si>
  <si>
    <t>09.005.0053-0</t>
  </si>
  <si>
    <t>09.005.0054-0</t>
  </si>
  <si>
    <t>09.005.0059-0</t>
  </si>
  <si>
    <t>09.005.0060-0</t>
  </si>
  <si>
    <t>09.006.0030-0</t>
  </si>
  <si>
    <t>09.006.0003-0</t>
  </si>
  <si>
    <t>09.006.0010-0</t>
  </si>
  <si>
    <t>09.006.0015-0</t>
  </si>
  <si>
    <t>09.006.0006-0</t>
  </si>
  <si>
    <t>09.006.0007-0</t>
  </si>
  <si>
    <t>09.006.0008-0</t>
  </si>
  <si>
    <t>09.006.0009-0</t>
  </si>
  <si>
    <t>09.007.0001-0</t>
  </si>
  <si>
    <t>09.007.0002-0</t>
  </si>
  <si>
    <t>09.007.0003-0</t>
  </si>
  <si>
    <t>09.009.0001-0</t>
  </si>
  <si>
    <t>09.009.0002-0</t>
  </si>
  <si>
    <t>09.009.0003-0</t>
  </si>
  <si>
    <t>09.009.0004-0</t>
  </si>
  <si>
    <t>09.010.0001-0</t>
  </si>
  <si>
    <t>09.010.0002-0</t>
  </si>
  <si>
    <t>09.011.0001-0</t>
  </si>
  <si>
    <t>09.012.0001-0</t>
  </si>
  <si>
    <t>09.012.0002-0</t>
  </si>
  <si>
    <t>09.012.0003-0</t>
  </si>
  <si>
    <t>09.012.0004-0</t>
  </si>
  <si>
    <t>09.013.0001-0</t>
  </si>
  <si>
    <t>09.013.0002-0</t>
  </si>
  <si>
    <t>09.013.0010-0</t>
  </si>
  <si>
    <t>09.013.0015-0</t>
  </si>
  <si>
    <t>09.013.0016-0</t>
  </si>
  <si>
    <t>09.015.0003-0</t>
  </si>
  <si>
    <t>09.015.0005-0</t>
  </si>
  <si>
    <t>09.015.0006-0</t>
  </si>
  <si>
    <t>09.015.0007-0</t>
  </si>
  <si>
    <t>09.015.0008-0</t>
  </si>
  <si>
    <t>09.015.0010-0</t>
  </si>
  <si>
    <t>09.015.0015-0</t>
  </si>
  <si>
    <t>09.015.0020-0</t>
  </si>
  <si>
    <t>09.015.0025-0</t>
  </si>
  <si>
    <t>09.015.0030-0</t>
  </si>
  <si>
    <t>09.015.0032-0</t>
  </si>
  <si>
    <t>09.015.0034-0</t>
  </si>
  <si>
    <t>09.015.0036-0</t>
  </si>
  <si>
    <t>10.001.0004-1</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</si>
  <si>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</si>
  <si>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</si>
  <si>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</si>
  <si>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</si>
  <si>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</si>
  <si>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</si>
  <si>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</si>
  <si>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</si>
  <si>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</si>
  <si>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</si>
  <si>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</si>
  <si>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</si>
  <si>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</si>
  <si>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</si>
  <si>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</si>
  <si>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</si>
  <si>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</si>
  <si>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</si>
  <si>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</si>
  <si>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</si>
  <si>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</si>
  <si>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</si>
  <si>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</si>
  <si>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</si>
  <si>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</si>
  <si>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</si>
  <si>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</si>
  <si>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</si>
  <si>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</si>
  <si>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</si>
  <si>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</si>
  <si>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</si>
  <si>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</si>
  <si>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</si>
  <si>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</si>
  <si>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</si>
  <si>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</si>
  <si>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10.004.0130-0</t>
  </si>
  <si>
    <t>10.004.0135-0</t>
  </si>
  <si>
    <t>10.004.0140-0</t>
  </si>
  <si>
    <t>10.004.0145-0</t>
  </si>
  <si>
    <t>10.004.0149-0</t>
  </si>
  <si>
    <t>10.004.0165-0</t>
  </si>
  <si>
    <t>10.004.0170-0</t>
  </si>
  <si>
    <t>10.004.0175-0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</si>
  <si>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</si>
  <si>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</si>
  <si>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</si>
  <si>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</si>
  <si>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</si>
  <si>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</si>
  <si>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</si>
  <si>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</si>
  <si>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</si>
  <si>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</si>
  <si>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</si>
  <si>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</si>
  <si>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</si>
  <si>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</si>
  <si>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</si>
  <si>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</si>
  <si>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</si>
  <si>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</si>
  <si>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</si>
  <si>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</si>
  <si>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</si>
  <si>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</si>
  <si>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</si>
  <si>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</si>
  <si>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</si>
  <si>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</si>
  <si>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</si>
  <si>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</si>
  <si>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</si>
  <si>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</si>
  <si>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</si>
  <si>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</si>
  <si>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</si>
  <si>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</si>
  <si>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</si>
  <si>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</si>
  <si>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</si>
  <si>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</si>
  <si>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</si>
  <si>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</si>
  <si>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</si>
  <si>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</si>
  <si>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</si>
  <si>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</si>
  <si>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</si>
  <si>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</si>
  <si>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</si>
  <si>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</si>
  <si>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</si>
  <si>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</si>
  <si>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</si>
  <si>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</si>
  <si>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</si>
  <si>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</si>
  <si>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</si>
  <si>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</si>
  <si>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</si>
  <si>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</si>
  <si>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</si>
  <si>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</si>
  <si>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</si>
  <si>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</si>
  <si>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</si>
  <si>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</si>
  <si>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</si>
  <si>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</si>
  <si>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</si>
  <si>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</si>
  <si>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</si>
  <si>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</si>
  <si>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</si>
  <si>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</si>
  <si>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</si>
  <si>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</si>
  <si>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</si>
  <si>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</si>
  <si>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</si>
  <si>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</si>
  <si>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</si>
  <si>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</si>
  <si>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</si>
  <si>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</si>
  <si>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</si>
  <si>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</si>
  <si>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</si>
  <si>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</si>
  <si>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</si>
  <si>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</si>
  <si>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</si>
  <si>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</si>
  <si>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</si>
  <si>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</si>
  <si>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</si>
  <si>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</si>
  <si>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</si>
  <si>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</si>
  <si>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</si>
  <si>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</si>
  <si>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</si>
  <si>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</si>
  <si>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</si>
  <si>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</si>
  <si>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</si>
  <si>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</si>
  <si>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</si>
  <si>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</si>
  <si>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</si>
  <si>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</si>
  <si>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</si>
  <si>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</si>
  <si>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</si>
  <si>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</si>
  <si>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</si>
  <si>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</si>
  <si>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</si>
  <si>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</si>
  <si>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</si>
  <si>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</si>
  <si>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</si>
  <si>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</si>
  <si>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</si>
  <si>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</si>
  <si>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</si>
  <si>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</si>
  <si>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</si>
  <si>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</si>
  <si>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</si>
  <si>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</si>
  <si>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</si>
  <si>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</si>
  <si>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</si>
  <si>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</si>
  <si>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</si>
  <si>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</si>
  <si>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</si>
  <si>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</si>
  <si>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</si>
  <si>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</si>
  <si>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</si>
  <si>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</si>
  <si>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</si>
  <si>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</si>
  <si>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</si>
  <si>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</si>
  <si>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</si>
  <si>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</si>
  <si>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</si>
  <si>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</si>
  <si>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</si>
  <si>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</si>
  <si>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10.009.0015-1</t>
  </si>
  <si>
    <t>10.009.0016-0</t>
  </si>
  <si>
    <t>10.009.0017-0</t>
  </si>
  <si>
    <t>10.009.0018-0</t>
  </si>
  <si>
    <t>10.009.0019-0</t>
  </si>
  <si>
    <t>10.009.0020-0</t>
  </si>
  <si>
    <t>10.009.0021-0</t>
  </si>
  <si>
    <t>10.009.0022-0</t>
  </si>
  <si>
    <t>10.009.0023-0</t>
  </si>
  <si>
    <t>10.010.0001-1</t>
  </si>
  <si>
    <t>10.010.0002-0</t>
  </si>
  <si>
    <t>10.010.0003-1</t>
  </si>
  <si>
    <t>10.010.0004-1</t>
  </si>
  <si>
    <t>10.010.0005-1</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</si>
  <si>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</si>
  <si>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</si>
  <si>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</si>
  <si>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</si>
  <si>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</si>
  <si>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</si>
  <si>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</si>
  <si>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</si>
  <si>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</si>
  <si>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</si>
  <si>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</si>
  <si>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</si>
  <si>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</si>
  <si>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</si>
  <si>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</si>
  <si>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</si>
  <si>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</si>
  <si>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</si>
  <si>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</si>
  <si>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</si>
  <si>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10.011.0006-1</t>
  </si>
  <si>
    <t>10.011.0007-0</t>
  </si>
  <si>
    <t>10.011.0008-0</t>
  </si>
  <si>
    <t>10.011.0009-1</t>
  </si>
  <si>
    <t>10.011.0010-0</t>
  </si>
  <si>
    <t>10.011.0011-0</t>
  </si>
  <si>
    <t>10.012.0001-0</t>
  </si>
  <si>
    <t>10.012.0005-0</t>
  </si>
  <si>
    <t>10.012.0010-0</t>
  </si>
  <si>
    <t>10.012.0015-0</t>
  </si>
  <si>
    <t>10.012.0050-0</t>
  </si>
  <si>
    <t>10.012.0055-1</t>
  </si>
  <si>
    <t>10.012.0060-0</t>
  </si>
  <si>
    <t>10.012.0065-0</t>
  </si>
  <si>
    <t>10.012.0070-0</t>
  </si>
  <si>
    <t>10.012.0080-0</t>
  </si>
  <si>
    <t>10.013.0002-0</t>
  </si>
  <si>
    <t>10.013.0005-0</t>
  </si>
  <si>
    <t>10.014.0001-0</t>
  </si>
  <si>
    <t>10.014.0005-0</t>
  </si>
  <si>
    <t>10.014.0010-0</t>
  </si>
  <si>
    <t>10.014.0015-0</t>
  </si>
  <si>
    <t>10.015.0001-0</t>
  </si>
  <si>
    <t>10.015.0005-0</t>
  </si>
  <si>
    <t>10.015.0010-0</t>
  </si>
  <si>
    <t>10.015.0015-0</t>
  </si>
  <si>
    <t>10.016.0001-0</t>
  </si>
  <si>
    <t>10.017.0002-0</t>
  </si>
  <si>
    <t>10.017.0005-0</t>
  </si>
  <si>
    <t>10.017.0008-1</t>
  </si>
  <si>
    <t>10.017.0016-0</t>
  </si>
  <si>
    <t>10.017.0021-0</t>
  </si>
  <si>
    <t>10.028.0005-0</t>
  </si>
  <si>
    <t>10.028.0010-0</t>
  </si>
  <si>
    <t>10.028.0015-0</t>
  </si>
  <si>
    <t>10.028.0025-0</t>
  </si>
  <si>
    <t>10.028.0030-0</t>
  </si>
  <si>
    <t>10.028.0035-0</t>
  </si>
  <si>
    <t>10.028.0040-0</t>
  </si>
  <si>
    <t>10.028.0045-0</t>
  </si>
  <si>
    <t>10.028.0050-0</t>
  </si>
  <si>
    <t>10.060.0004-0</t>
  </si>
  <si>
    <t>10.065.0001-0</t>
  </si>
  <si>
    <t>10.065.0002-0</t>
  </si>
  <si>
    <t>10.065.0003-0</t>
  </si>
  <si>
    <t>10.065.0004-0</t>
  </si>
  <si>
    <t>10.070.0001-0</t>
  </si>
  <si>
    <t>10.080.0001-0</t>
  </si>
  <si>
    <t>11.001.0001-1</t>
  </si>
  <si>
    <t>11.001.0005-1</t>
  </si>
  <si>
    <t>11.001.0006-1</t>
  </si>
  <si>
    <t>11.001.0007-1</t>
  </si>
  <si>
    <t>11.001.0008-1</t>
  </si>
  <si>
    <t>11.001.0010-0</t>
  </si>
  <si>
    <t>11.001.0018-0</t>
  </si>
  <si>
    <t>11.001.0020-1</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</si>
  <si>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</si>
  <si>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</si>
  <si>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</si>
  <si>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</si>
  <si>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</si>
  <si>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</si>
  <si>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</si>
  <si>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</si>
  <si>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</si>
  <si>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</si>
  <si>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</si>
  <si>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</si>
  <si>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</si>
  <si>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</si>
  <si>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</si>
  <si>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</si>
  <si>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</si>
  <si>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</si>
  <si>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</si>
  <si>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</si>
  <si>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</si>
  <si>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</si>
  <si>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</si>
  <si>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</si>
  <si>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11.002.0040-1</t>
  </si>
  <si>
    <t>11.002.0041-0</t>
  </si>
  <si>
    <t>11.002.0042-0</t>
  </si>
  <si>
    <t>11.002.0043-1</t>
  </si>
  <si>
    <t>11.002.0044-0</t>
  </si>
  <si>
    <t>11.002.0045-0</t>
  </si>
  <si>
    <t>11.002.0060-0</t>
  </si>
  <si>
    <t>11.003.0001-1</t>
  </si>
  <si>
    <t>11.003.0002-0</t>
  </si>
  <si>
    <t>11.003.0003-1</t>
  </si>
  <si>
    <t>11.003.0005-1</t>
  </si>
  <si>
    <t>11.003.0010-0</t>
  </si>
  <si>
    <t>11.003.0014-1</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</si>
  <si>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</si>
  <si>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</si>
  <si>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</si>
  <si>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</si>
  <si>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</si>
  <si>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</si>
  <si>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</si>
  <si>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</si>
  <si>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</si>
  <si>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</si>
  <si>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</si>
  <si>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</si>
  <si>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</si>
  <si>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</si>
  <si>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</si>
  <si>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</si>
  <si>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</si>
  <si>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</si>
  <si>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</si>
  <si>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</si>
  <si>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</si>
  <si>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</si>
  <si>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</si>
  <si>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</si>
  <si>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</si>
  <si>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</si>
  <si>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</si>
  <si>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</si>
  <si>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</si>
  <si>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</si>
  <si>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</si>
  <si>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</si>
  <si>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11.005.0001-1</t>
  </si>
  <si>
    <t>11.005.0002-1</t>
  </si>
  <si>
    <t>11.005.0005-1</t>
  </si>
  <si>
    <t>11.005.0006-1</t>
  </si>
  <si>
    <t>11.005.0010-0</t>
  </si>
  <si>
    <t>11.005.0012-0</t>
  </si>
  <si>
    <t>11.005.0015-0</t>
  </si>
  <si>
    <t>11.005.0020-0</t>
  </si>
  <si>
    <t>11.005.0050-0</t>
  </si>
  <si>
    <t>11.005.0055-0</t>
  </si>
  <si>
    <t>11.008.0001-1</t>
  </si>
  <si>
    <t>11.008.0003-0</t>
  </si>
  <si>
    <t>11.008.0004-1</t>
  </si>
  <si>
    <t>11.009.0011-0</t>
  </si>
  <si>
    <t>11.009.0013-0</t>
  </si>
  <si>
    <t>11.009.0014-1</t>
  </si>
  <si>
    <t>11.009.0015-1</t>
  </si>
  <si>
    <t>11.010.0008-0</t>
  </si>
  <si>
    <t>11.010.0028-0</t>
  </si>
  <si>
    <t>11.010.0029-0</t>
  </si>
  <si>
    <t>11.010.0030-0</t>
  </si>
  <si>
    <t>11.010.0031-0</t>
  </si>
  <si>
    <t>11.010.0032-0</t>
  </si>
  <si>
    <t>11.010.0033-0</t>
  </si>
  <si>
    <t>11.010.0034-0</t>
  </si>
  <si>
    <t>11.010.0035-0</t>
  </si>
  <si>
    <t>11.010.0036-0</t>
  </si>
  <si>
    <t>11.010.0037-0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</si>
  <si>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</si>
  <si>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</si>
  <si>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</si>
  <si>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</si>
  <si>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</si>
  <si>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</si>
  <si>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</si>
  <si>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</si>
  <si>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</si>
  <si>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</si>
  <si>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</si>
  <si>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</si>
  <si>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</si>
  <si>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</si>
  <si>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</si>
  <si>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</si>
  <si>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</si>
  <si>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11.011.0029-0</t>
  </si>
  <si>
    <t>11.011.0030-1</t>
  </si>
  <si>
    <t>11.011.0031-1</t>
  </si>
  <si>
    <t>11.011.0035-0</t>
  </si>
  <si>
    <t>11.011.0036-0</t>
  </si>
  <si>
    <t>11.011.0037-0</t>
  </si>
  <si>
    <t>11.011.0040-0</t>
  </si>
  <si>
    <t>11.012.0018-0</t>
  </si>
  <si>
    <t>11.012.0020-0</t>
  </si>
  <si>
    <t>11.012.0025-1</t>
  </si>
  <si>
    <t>11.012.0030-0</t>
  </si>
  <si>
    <t>11.012.0035-0</t>
  </si>
  <si>
    <t>11.012.0045-0</t>
  </si>
  <si>
    <t>11.012.0050-0</t>
  </si>
  <si>
    <t>11.013.0003-1</t>
  </si>
  <si>
    <t>11.013.0005-0</t>
  </si>
  <si>
    <t>11.013.0006-0</t>
  </si>
  <si>
    <t>11.013.0009-0</t>
  </si>
  <si>
    <t>11.013.0070-1</t>
  </si>
  <si>
    <t>11.013.0100-0</t>
  </si>
  <si>
    <t>11.013.0130-0</t>
  </si>
  <si>
    <t>11.013.0014-0</t>
  </si>
  <si>
    <t>11.015.0001-0</t>
  </si>
  <si>
    <t>11.015.0003-0</t>
  </si>
  <si>
    <t>11.015.0004-0</t>
  </si>
  <si>
    <t>11.015.0020-0</t>
  </si>
  <si>
    <t>11.016.0001-0</t>
  </si>
  <si>
    <t>11.016.0002-1</t>
  </si>
  <si>
    <t>11.016.0003-0</t>
  </si>
  <si>
    <t>11.016.0004-0</t>
  </si>
  <si>
    <t>11.016.0005-0</t>
  </si>
  <si>
    <t>11.016.0006-0</t>
  </si>
  <si>
    <t>11.016.0020-0</t>
  </si>
  <si>
    <t>11.016.0022-0</t>
  </si>
  <si>
    <t>11.016.0505-1</t>
  </si>
  <si>
    <t>11.036.0001-1</t>
  </si>
  <si>
    <t>11.036.0002-1</t>
  </si>
  <si>
    <t>11.018.0020-0</t>
  </si>
  <si>
    <t>11.018.0021-0</t>
  </si>
  <si>
    <t>11.018.0025-0</t>
  </si>
  <si>
    <t>11.018.0026-0</t>
  </si>
  <si>
    <t>11.018.0030-0</t>
  </si>
  <si>
    <t>11.018.0031-0</t>
  </si>
  <si>
    <t>11.018.0050-0</t>
  </si>
  <si>
    <t>11.018.0051-0</t>
  </si>
  <si>
    <t>11.018.0052-0</t>
  </si>
  <si>
    <t>11.018.0053-0</t>
  </si>
  <si>
    <t>11.018.0054-0</t>
  </si>
  <si>
    <t>11.018.0060-0</t>
  </si>
  <si>
    <t>11.019.0001-0</t>
  </si>
  <si>
    <t>11.020.0001-0</t>
  </si>
  <si>
    <t>11.020.0002-0</t>
  </si>
  <si>
    <t>11.020.0003-0</t>
  </si>
  <si>
    <t>11.020.0006-0</t>
  </si>
  <si>
    <t>11.020.0007-1</t>
  </si>
  <si>
    <t>11.020.0011-1</t>
  </si>
  <si>
    <t>11.020.0012-0</t>
  </si>
  <si>
    <t>11.020.0015-0</t>
  </si>
  <si>
    <t>11.020.0020-0</t>
  </si>
  <si>
    <t>11.021.0010-1</t>
  </si>
  <si>
    <t>11.023.0001-0</t>
  </si>
  <si>
    <t>11.023.0002-0</t>
  </si>
  <si>
    <t>11.023.0003-0</t>
  </si>
  <si>
    <t>11.023.0005-0</t>
  </si>
  <si>
    <t>11.023.0006-0</t>
  </si>
  <si>
    <t>11.023.0007-0</t>
  </si>
  <si>
    <t>11.023.0008-0</t>
  </si>
  <si>
    <t>11.023.0009-0</t>
  </si>
  <si>
    <t>11.023.0010-0</t>
  </si>
  <si>
    <t>11.023.0011-0</t>
  </si>
  <si>
    <t>11.023.0013-0</t>
  </si>
  <si>
    <t>13.012.0010-0</t>
  </si>
  <si>
    <t>11.024.0001-1</t>
  </si>
  <si>
    <t>11.024.0002-0</t>
  </si>
  <si>
    <t>11.024.0005-0</t>
  </si>
  <si>
    <t>11.024.0008-0</t>
  </si>
  <si>
    <t>11.024.0010-1</t>
  </si>
  <si>
    <t>11.024.0012-0</t>
  </si>
  <si>
    <t>11.024.0015-0</t>
  </si>
  <si>
    <t>11.024.0018-0</t>
  </si>
  <si>
    <t>11.025.0002-0</t>
  </si>
  <si>
    <t>11.025.0006-0</t>
  </si>
  <si>
    <t>11.025.0009-0</t>
  </si>
  <si>
    <t>11.025.0012-0</t>
  </si>
  <si>
    <t>11.025.0013-0</t>
  </si>
  <si>
    <t>11.026.0010-0</t>
  </si>
  <si>
    <t>11.026.0015-0</t>
  </si>
  <si>
    <t>11.026.0016-0</t>
  </si>
  <si>
    <t>11.026.0020-0</t>
  </si>
  <si>
    <t>11.030.0020-0</t>
  </si>
  <si>
    <t>11.030.0050-0</t>
  </si>
  <si>
    <t>11.030.0080-0</t>
  </si>
  <si>
    <t>11.030.0110-0</t>
  </si>
  <si>
    <t>11.034.0005-0</t>
  </si>
  <si>
    <t>11.034.0010-0</t>
  </si>
  <si>
    <t>11.035.0001-1</t>
  </si>
  <si>
    <t>11.035.0002-1</t>
  </si>
  <si>
    <t>11.037.0001-0</t>
  </si>
  <si>
    <t>11.038.0001-0</t>
  </si>
  <si>
    <t>11.039.0001-0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</si>
  <si>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</si>
  <si>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</si>
  <si>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</si>
  <si>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</si>
  <si>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</si>
  <si>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</si>
  <si>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</si>
  <si>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</si>
  <si>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</si>
  <si>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</si>
  <si>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</si>
  <si>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</si>
  <si>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</si>
  <si>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</si>
  <si>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</si>
  <si>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</si>
  <si>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</si>
  <si>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</si>
  <si>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</si>
  <si>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</si>
  <si>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</si>
  <si>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</si>
  <si>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</si>
  <si>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</si>
  <si>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</si>
  <si>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</si>
  <si>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</si>
  <si>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</si>
  <si>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</si>
  <si>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11.044.0006-0</t>
  </si>
  <si>
    <t>11.044.0007-0</t>
  </si>
  <si>
    <t>11.044.0008-0</t>
  </si>
  <si>
    <t>11.044.0009-0</t>
  </si>
  <si>
    <t>11.044.0010-0</t>
  </si>
  <si>
    <t>11.044.0056-0</t>
  </si>
  <si>
    <t>11.044.0058-0</t>
  </si>
  <si>
    <t>11.044.0060-0</t>
  </si>
  <si>
    <t>11.045.0006-0</t>
  </si>
  <si>
    <t>11.045.0007-0</t>
  </si>
  <si>
    <t>11.045.0008-0</t>
  </si>
  <si>
    <t>11.045.0009-0</t>
  </si>
  <si>
    <t>11.045.0010-0</t>
  </si>
  <si>
    <t>11.046.0001-0</t>
  </si>
  <si>
    <t>11.046.0004-0</t>
  </si>
  <si>
    <t>11.046.0007-0</t>
  </si>
  <si>
    <t>11.046.0010-0</t>
  </si>
  <si>
    <t>11.046.0013-0</t>
  </si>
  <si>
    <t>11.046.0014-0</t>
  </si>
  <si>
    <t>11.047.0010-1</t>
  </si>
  <si>
    <t>11.047.0011-1</t>
  </si>
  <si>
    <t>11.047.0012-0</t>
  </si>
  <si>
    <t>11.047.0015-0</t>
  </si>
  <si>
    <t>11.047.0016-0</t>
  </si>
  <si>
    <t>11.047.0050-0</t>
  </si>
  <si>
    <t>11.050.0001-1</t>
  </si>
  <si>
    <t>11.050.0002-0</t>
  </si>
  <si>
    <t>11.055.0001-1</t>
  </si>
  <si>
    <t>11.055.0002-0</t>
  </si>
  <si>
    <t>11.060.0160-0</t>
  </si>
  <si>
    <t>11.060.0165-0</t>
  </si>
  <si>
    <t>11.060.0170-0</t>
  </si>
  <si>
    <t>11.060.0175-0</t>
  </si>
  <si>
    <t>11.060.0180-0</t>
  </si>
  <si>
    <t>11.060.0185-0</t>
  </si>
  <si>
    <t>11.060.0190-0</t>
  </si>
  <si>
    <t>11.060.0195-0</t>
  </si>
  <si>
    <t>11.061.0001-0</t>
  </si>
  <si>
    <t>11.061.0002-0</t>
  </si>
  <si>
    <t>11.090.0500-0</t>
  </si>
  <si>
    <t>11.090.0505-0</t>
  </si>
  <si>
    <t>11.090.0510-0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</si>
  <si>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</si>
  <si>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</si>
  <si>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</si>
  <si>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</si>
  <si>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</si>
  <si>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</si>
  <si>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</si>
  <si>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</si>
  <si>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</si>
  <si>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</si>
  <si>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</si>
  <si>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</si>
  <si>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</si>
  <si>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</si>
  <si>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</si>
  <si>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</si>
  <si>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</si>
  <si>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</si>
  <si>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</si>
  <si>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</si>
  <si>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</si>
  <si>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</si>
  <si>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</si>
  <si>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</si>
  <si>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</si>
  <si>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</si>
  <si>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</si>
  <si>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</si>
  <si>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</si>
  <si>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</si>
  <si>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</si>
  <si>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</si>
  <si>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</si>
  <si>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</si>
  <si>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</si>
  <si>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</si>
  <si>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</si>
  <si>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</si>
  <si>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</si>
  <si>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</si>
  <si>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</si>
  <si>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</si>
  <si>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</si>
  <si>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</si>
  <si>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</si>
  <si>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</si>
  <si>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</si>
  <si>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</si>
  <si>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</si>
  <si>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</si>
  <si>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</si>
  <si>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</si>
  <si>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12.004.0160-0</t>
  </si>
  <si>
    <t>12.005.0010-0</t>
  </si>
  <si>
    <t>12.005.0015-0</t>
  </si>
  <si>
    <t>12.005.0020-0</t>
  </si>
  <si>
    <t>12.005.0025-0</t>
  </si>
  <si>
    <t>12.005.0080-0</t>
  </si>
  <si>
    <t>12.005.0085-1</t>
  </si>
  <si>
    <t>12.005.0090-0</t>
  </si>
  <si>
    <t>12.005.0095-1</t>
  </si>
  <si>
    <t>12.005.0130-1</t>
  </si>
  <si>
    <t>12.005.0135-1</t>
  </si>
  <si>
    <t>12.005.0140-1</t>
  </si>
  <si>
    <t>12.006.0010-0</t>
  </si>
  <si>
    <t>12.007.0015-0</t>
  </si>
  <si>
    <t>12.007.0020-0</t>
  </si>
  <si>
    <t>12.007.0025-0</t>
  </si>
  <si>
    <t>12.007.0030-0</t>
  </si>
  <si>
    <t>12.007.0040-0</t>
  </si>
  <si>
    <t>12.007.0045-0</t>
  </si>
  <si>
    <t>12.008.0015-0</t>
  </si>
  <si>
    <t>12.009.0001-0</t>
  </si>
  <si>
    <t>12.009.0006-0</t>
  </si>
  <si>
    <t>12.010.0010-0</t>
  </si>
  <si>
    <t>12.010.0015-0</t>
  </si>
  <si>
    <t>12.010.0020-0</t>
  </si>
  <si>
    <t>12.012.0001-0</t>
  </si>
  <si>
    <t>12.012.0002-0</t>
  </si>
  <si>
    <t>12.013.0010-0</t>
  </si>
  <si>
    <t>12.015.0005-0</t>
  </si>
  <si>
    <t>12.015.0010-0</t>
  </si>
  <si>
    <t>12.015.0015-0</t>
  </si>
  <si>
    <t>12.015.0020-0</t>
  </si>
  <si>
    <t>12.015.0030-0</t>
  </si>
  <si>
    <t>12.015.0035-0</t>
  </si>
  <si>
    <t>12.015.0040-0</t>
  </si>
  <si>
    <t>12.015.0045-0</t>
  </si>
  <si>
    <t>12.015.0060-0</t>
  </si>
  <si>
    <t>12.015.0065-0</t>
  </si>
  <si>
    <t>12.015.0070-0</t>
  </si>
  <si>
    <t>12.015.0075-0</t>
  </si>
  <si>
    <t>12.020.0001-0</t>
  </si>
  <si>
    <t>12.025.0001-0</t>
  </si>
  <si>
    <t>12.030.0001-0</t>
  </si>
  <si>
    <t>12.050.0001-0</t>
  </si>
  <si>
    <t>12.050.0005-0</t>
  </si>
  <si>
    <t>12.050.0010-0</t>
  </si>
  <si>
    <t>12.050.0015-0</t>
  </si>
  <si>
    <t>12.050.0020-0</t>
  </si>
  <si>
    <t>13.001.0010-1</t>
  </si>
  <si>
    <t>13.001.0011-0</t>
  </si>
  <si>
    <t>13.001.0013-0</t>
  </si>
  <si>
    <t>13.001.0014-0</t>
  </si>
  <si>
    <t>13.001.0015-0</t>
  </si>
  <si>
    <t>13.001.0020-1</t>
  </si>
  <si>
    <t>13.001.0025-1</t>
  </si>
  <si>
    <t>13.001.0026-0</t>
  </si>
  <si>
    <t>13.001.0030-1</t>
  </si>
  <si>
    <t>13.001.0031-0</t>
  </si>
  <si>
    <t>13.001.0050-1</t>
  </si>
  <si>
    <t>13.001.0055-1</t>
  </si>
  <si>
    <t>13.001.0060-1</t>
  </si>
  <si>
    <t>13.002.0010-1</t>
  </si>
  <si>
    <t>13.002.0011-1</t>
  </si>
  <si>
    <t>13.002.0015-1</t>
  </si>
  <si>
    <t>13.002.0016-0</t>
  </si>
  <si>
    <t>13.002.0017-0</t>
  </si>
  <si>
    <t>13.003.0001-0</t>
  </si>
  <si>
    <t>13.010.0015-0</t>
  </si>
  <si>
    <t>13.003.0003-0</t>
  </si>
  <si>
    <t>13.003.0004-0</t>
  </si>
  <si>
    <t>13.003.0005-0</t>
  </si>
  <si>
    <t>13.004.0010-0</t>
  </si>
  <si>
    <t>13.004.0015-0</t>
  </si>
  <si>
    <t>13.005.0010-0</t>
  </si>
  <si>
    <t>13.005.0015-0</t>
  </si>
  <si>
    <t>13.005.0020-0</t>
  </si>
  <si>
    <t>13.006.0010-0</t>
  </si>
  <si>
    <t>13.006.0020-0</t>
  </si>
  <si>
    <t>13.006.0025-0</t>
  </si>
  <si>
    <t>13.010.0020-0</t>
  </si>
  <si>
    <t>13.008.0010-0</t>
  </si>
  <si>
    <t>13.008.0020-0</t>
  </si>
  <si>
    <t>13.009.0030-0</t>
  </si>
  <si>
    <t>13.011.0005-0</t>
  </si>
  <si>
    <t>13.025.0010-0</t>
  </si>
  <si>
    <t>13.022.0010-0</t>
  </si>
  <si>
    <t>13.022.0015-0</t>
  </si>
  <si>
    <t>13.022.0020-0</t>
  </si>
  <si>
    <t>13.022.0025-0</t>
  </si>
  <si>
    <t>13.022.0500-0</t>
  </si>
  <si>
    <t>13.024.0010-0</t>
  </si>
  <si>
    <t>13.025.0005-0</t>
  </si>
  <si>
    <t>13.025.0016-0</t>
  </si>
  <si>
    <t>13.025.0020-0</t>
  </si>
  <si>
    <t>13.025.0080-0</t>
  </si>
  <si>
    <t>13.026.0010-0</t>
  </si>
  <si>
    <t>13.030.0255-0</t>
  </si>
  <si>
    <t>13.030.0200-0</t>
  </si>
  <si>
    <t>13.030.0210-0</t>
  </si>
  <si>
    <t>13.035.0010-0</t>
  </si>
  <si>
    <t>13.035.0015-0</t>
  </si>
  <si>
    <t>13.035.0020-0</t>
  </si>
  <si>
    <t>13.035.0025-0</t>
  </si>
  <si>
    <t>13.045.0040-0</t>
  </si>
  <si>
    <t>13.045.0045-0</t>
  </si>
  <si>
    <t>13.045.0050-0</t>
  </si>
  <si>
    <t>13.045.0051-0</t>
  </si>
  <si>
    <t>13.045.0052-0</t>
  </si>
  <si>
    <t>13.045.0065-0</t>
  </si>
  <si>
    <t>13.045.0070-0</t>
  </si>
  <si>
    <t>13.050.0055-0</t>
  </si>
  <si>
    <t>13.050.0065-0</t>
  </si>
  <si>
    <t>13.050.0070-0</t>
  </si>
  <si>
    <t>13.065.0010-0</t>
  </si>
  <si>
    <t>13.065.0015-0</t>
  </si>
  <si>
    <t>13.065.0030-0</t>
  </si>
  <si>
    <t>13.157.0010-0</t>
  </si>
  <si>
    <t>13.160.0010-0</t>
  </si>
  <si>
    <t>13.165.0010-0</t>
  </si>
  <si>
    <t>13.170.0011-0</t>
  </si>
  <si>
    <t>13.170.0016-0</t>
  </si>
  <si>
    <t>13.170.0020-0</t>
  </si>
  <si>
    <t>13.170.0025-0</t>
  </si>
  <si>
    <t>13.180.0010-0</t>
  </si>
  <si>
    <t>13.180.0015-1</t>
  </si>
  <si>
    <t>13.190.0015-0</t>
  </si>
  <si>
    <t>13.195.0010-0</t>
  </si>
  <si>
    <t>13.195.0015-0</t>
  </si>
  <si>
    <t>13.200.0010-0</t>
  </si>
  <si>
    <t>13.200.0015-1</t>
  </si>
  <si>
    <t>13.200.0020-0</t>
  </si>
  <si>
    <t>13.200.0025-0</t>
  </si>
  <si>
    <t>13.301.0080-1</t>
  </si>
  <si>
    <t>13.301.0081-0</t>
  </si>
  <si>
    <t>13.301.0082-0</t>
  </si>
  <si>
    <t>13.301.0083-0</t>
  </si>
  <si>
    <t>13.301.0085-0</t>
  </si>
  <si>
    <t>13.301.0090-0</t>
  </si>
  <si>
    <t>13.301.0092-0</t>
  </si>
  <si>
    <t>13.301.0093-0</t>
  </si>
  <si>
    <t>13.301.0094-0</t>
  </si>
  <si>
    <t>13.301.0095-0</t>
  </si>
  <si>
    <t>13.301.0100-0</t>
  </si>
  <si>
    <t>13.301.0105-0</t>
  </si>
  <si>
    <t>13.301.0110-0</t>
  </si>
  <si>
    <t>13.301.0117-0</t>
  </si>
  <si>
    <t>13.301.0118-0</t>
  </si>
  <si>
    <t>13.301.0119-0</t>
  </si>
  <si>
    <t>13.301.0120-1</t>
  </si>
  <si>
    <t>13.301.0125-1</t>
  </si>
  <si>
    <t>13.301.0130-1</t>
  </si>
  <si>
    <t>13.301.0131-0</t>
  </si>
  <si>
    <t>13.301.0132-0</t>
  </si>
  <si>
    <t>13.301.0133-0</t>
  </si>
  <si>
    <t>13.301.0500-0</t>
  </si>
  <si>
    <t>13.301.0505-0</t>
  </si>
  <si>
    <t>13.330.0010-0</t>
  </si>
  <si>
    <t>13.330.0050-0</t>
  </si>
  <si>
    <t>13.330.0060-0</t>
  </si>
  <si>
    <t>13.330.0070-0</t>
  </si>
  <si>
    <t>13.330.0500-0</t>
  </si>
  <si>
    <t>13.335.0030-0</t>
  </si>
  <si>
    <t>13.330.0020-0</t>
  </si>
  <si>
    <t>13.330.0028-0</t>
  </si>
  <si>
    <t>13.330.0030-0</t>
  </si>
  <si>
    <t>13.330.0031-0</t>
  </si>
  <si>
    <t>13.330.0033-0</t>
  </si>
  <si>
    <t>13.330.0034-0</t>
  </si>
  <si>
    <t>13.330.0035-0</t>
  </si>
  <si>
    <t>13.330.0036-0</t>
  </si>
  <si>
    <t>13.345.0015-0</t>
  </si>
  <si>
    <t>13.345.0016-0</t>
  </si>
  <si>
    <t>13.345.0020-0</t>
  </si>
  <si>
    <t>13.345.0025-0</t>
  </si>
  <si>
    <t>13.345.0030-0</t>
  </si>
  <si>
    <t>13.345.0035-0</t>
  </si>
  <si>
    <t>13.345.0055-0</t>
  </si>
  <si>
    <t>13.345.0060-0</t>
  </si>
  <si>
    <t>13.345.0065-0</t>
  </si>
  <si>
    <t>13.365.0010-0</t>
  </si>
  <si>
    <t>13.365.0015-0</t>
  </si>
  <si>
    <t>13.365.0020-0</t>
  </si>
  <si>
    <t>13.365.0025-0</t>
  </si>
  <si>
    <t>13.365.0030-0</t>
  </si>
  <si>
    <t>13.365.0035-0</t>
  </si>
  <si>
    <t>13.365.0055-0</t>
  </si>
  <si>
    <t>13.365.0060-0</t>
  </si>
  <si>
    <t>13.365.0065-0</t>
  </si>
  <si>
    <t>13.370.0010-0</t>
  </si>
  <si>
    <t>13.370.0015-0</t>
  </si>
  <si>
    <t>13.370.0020-0</t>
  </si>
  <si>
    <t>13.370.0025-0</t>
  </si>
  <si>
    <t>13.370.0040-0</t>
  </si>
  <si>
    <t>13.370.0045-0</t>
  </si>
  <si>
    <t>13.370.0050-0</t>
  </si>
  <si>
    <t>13.370.0055-0</t>
  </si>
  <si>
    <t>13.370.0060-0</t>
  </si>
  <si>
    <t>13.371.0010-0</t>
  </si>
  <si>
    <t>13.371.0015-0</t>
  </si>
  <si>
    <t>13.371.0020-0</t>
  </si>
  <si>
    <t>13.371.0025-0</t>
  </si>
  <si>
    <t>13.373.0010-0</t>
  </si>
  <si>
    <t>13.375.0010-0</t>
  </si>
  <si>
    <t>13.375.0015-0</t>
  </si>
  <si>
    <t>13.380.0010-0</t>
  </si>
  <si>
    <t>13.380.0011-0</t>
  </si>
  <si>
    <t>13.380.0015-0</t>
  </si>
  <si>
    <t>13.380.0016-0</t>
  </si>
  <si>
    <t>13.380.0020-0</t>
  </si>
  <si>
    <t>13.380.0021-0</t>
  </si>
  <si>
    <t>13.380.0025-0</t>
  </si>
  <si>
    <t>13.380.0026-0</t>
  </si>
  <si>
    <t>13.381.0050-0</t>
  </si>
  <si>
    <t>13.381.0051-0</t>
  </si>
  <si>
    <t>13.381.0085-0</t>
  </si>
  <si>
    <t>13.382.0001-0</t>
  </si>
  <si>
    <t>13.383.0002-0</t>
  </si>
  <si>
    <t>13.383.0003-0</t>
  </si>
  <si>
    <t>13.384.0001-0</t>
  </si>
  <si>
    <t>13.384.0002-0</t>
  </si>
  <si>
    <t>13.385.0001-0</t>
  </si>
  <si>
    <t>13.385.0002-0</t>
  </si>
  <si>
    <t>13.385.0005-0</t>
  </si>
  <si>
    <t>13.385.0006-0</t>
  </si>
  <si>
    <t>13.385.0008-0</t>
  </si>
  <si>
    <t>13.385.0009-0</t>
  </si>
  <si>
    <t>13.390.0020-0</t>
  </si>
  <si>
    <t>13.390.0050-0</t>
  </si>
  <si>
    <t>13.391.0500-0</t>
  </si>
  <si>
    <t>13.395.0010-0</t>
  </si>
  <si>
    <t>13.395.0011-0</t>
  </si>
  <si>
    <t>13.395.0015-0</t>
  </si>
  <si>
    <t>13.398.0010-1</t>
  </si>
  <si>
    <t>13.398.0015-0</t>
  </si>
  <si>
    <t>13.398.0016-0</t>
  </si>
  <si>
    <t>13.398.0017-0</t>
  </si>
  <si>
    <t>13.398.0018-0</t>
  </si>
  <si>
    <t>13.398.0020-0</t>
  </si>
  <si>
    <t>13.398.0025-0</t>
  </si>
  <si>
    <t>13.398.0030-0</t>
  </si>
  <si>
    <t>13.410.0010-0</t>
  </si>
  <si>
    <t>13.410.0011-0</t>
  </si>
  <si>
    <t>13.410.0012-0</t>
  </si>
  <si>
    <t>13.411.0500-0</t>
  </si>
  <si>
    <t>13.413.0010-0</t>
  </si>
  <si>
    <t>13.413.0020-0</t>
  </si>
  <si>
    <t>13.413.0025-0</t>
  </si>
  <si>
    <t>13.413.0030-0</t>
  </si>
  <si>
    <t>13.415.0010-0</t>
  </si>
  <si>
    <t>13.415.0015-0</t>
  </si>
  <si>
    <t>13.415.0020-0</t>
  </si>
  <si>
    <t>13.460.0010-0</t>
  </si>
  <si>
    <t>13.460.0015-0</t>
  </si>
  <si>
    <t>13.468.0010-0</t>
  </si>
  <si>
    <t>13.469.0010-0</t>
  </si>
  <si>
    <t>14.001.0001-0</t>
  </si>
  <si>
    <t>14.001.0006-0</t>
  </si>
  <si>
    <t>14.001.0011-0</t>
  </si>
  <si>
    <t>14.001.0016-0</t>
  </si>
  <si>
    <t>14.001.0030-0</t>
  </si>
  <si>
    <t>14.001.0035-0</t>
  </si>
  <si>
    <t>14.001.0040-0</t>
  </si>
  <si>
    <t>14.001.0045-0</t>
  </si>
  <si>
    <t>14.001.0050-0</t>
  </si>
  <si>
    <t>14.001.0055-0</t>
  </si>
  <si>
    <t>14.001.0100-0</t>
  </si>
  <si>
    <t>14.001.0105-0</t>
  </si>
  <si>
    <t>14.001.0110-0</t>
  </si>
  <si>
    <t>14.001.0115-0</t>
  </si>
  <si>
    <t>14.001.0120-0</t>
  </si>
  <si>
    <t>14.001.0125-0</t>
  </si>
  <si>
    <t>14.001.0130-0</t>
  </si>
  <si>
    <t>14.002.0010-0</t>
  </si>
  <si>
    <t>14.002.0012-0</t>
  </si>
  <si>
    <t>14.002.0013-0</t>
  </si>
  <si>
    <t>14.002.0014-0</t>
  </si>
  <si>
    <t>14.002.0070-0</t>
  </si>
  <si>
    <t>14.002.0020-0</t>
  </si>
  <si>
    <t>14.002.0025-0</t>
  </si>
  <si>
    <t>14.002.0072-0</t>
  </si>
  <si>
    <t>14.002.0076-0</t>
  </si>
  <si>
    <t>14.002.0078-0</t>
  </si>
  <si>
    <t>14.002.0041-0</t>
  </si>
  <si>
    <t>14.002.0046-0</t>
  </si>
  <si>
    <t>14.002.0081-0</t>
  </si>
  <si>
    <t>14.002.0084-0</t>
  </si>
  <si>
    <t>14.002.0050-0</t>
  </si>
  <si>
    <t>14.002.0087-0</t>
  </si>
  <si>
    <t>14.002.0055-0</t>
  </si>
  <si>
    <t>14.002.0105-0</t>
  </si>
  <si>
    <t>14.002.0108-0</t>
  </si>
  <si>
    <t>14.002.0110-0</t>
  </si>
  <si>
    <t>14.002.0113-0</t>
  </si>
  <si>
    <t>14.002.0131-0</t>
  </si>
  <si>
    <t>14.002.0133-0</t>
  </si>
  <si>
    <t>14.002.0134-0</t>
  </si>
  <si>
    <t>14.002.0227-0</t>
  </si>
  <si>
    <t>14.002.0230-0</t>
  </si>
  <si>
    <t>14.002.0205-0</t>
  </si>
  <si>
    <t>14.002.0206-0</t>
  </si>
  <si>
    <t>14.002.0155-0</t>
  </si>
  <si>
    <t>14.002.0156-0</t>
  </si>
  <si>
    <t>14.002.0220-0</t>
  </si>
  <si>
    <t>14.002.0161-0</t>
  </si>
  <si>
    <t>14.002.0162-0</t>
  </si>
  <si>
    <t>14.002.0250-0</t>
  </si>
  <si>
    <t>14.002.0052-0</t>
  </si>
  <si>
    <t>14.002.0053-0</t>
  </si>
  <si>
    <t>14.002.0260-0</t>
  </si>
  <si>
    <t>14.003.0016-0</t>
  </si>
  <si>
    <t>14.003.0020-0</t>
  </si>
  <si>
    <t>14.003.0025-0</t>
  </si>
  <si>
    <t>14.003.0028-0</t>
  </si>
  <si>
    <t>14.003.0148-0</t>
  </si>
  <si>
    <t>14.003.0050-0</t>
  </si>
  <si>
    <t>14.003.0061-0</t>
  </si>
  <si>
    <t>14.003.0070-0</t>
  </si>
  <si>
    <t>14.003.0076-0</t>
  </si>
  <si>
    <t>14.003.0200-0</t>
  </si>
  <si>
    <t>14.003.0205-0</t>
  </si>
  <si>
    <t>14.003.0210-0</t>
  </si>
  <si>
    <t>14.003.0121-0</t>
  </si>
  <si>
    <t>14.003.0130-0</t>
  </si>
  <si>
    <t>14.003.0145-0</t>
  </si>
  <si>
    <t>14.003.0151-0</t>
  </si>
  <si>
    <t>14.003.0220-0</t>
  </si>
  <si>
    <t>14.003.0160-0</t>
  </si>
  <si>
    <t>14.003.0163-0</t>
  </si>
  <si>
    <t>14.003.0250-0</t>
  </si>
  <si>
    <t>14.003.0255-0</t>
  </si>
  <si>
    <t>14.003.0260-0</t>
  </si>
  <si>
    <t>14.004.0010-0</t>
  </si>
  <si>
    <t>14.004.0015-0</t>
  </si>
  <si>
    <t>14.004.0020-0</t>
  </si>
  <si>
    <t>14.004.0025-0</t>
  </si>
  <si>
    <t>14.004.0040-0</t>
  </si>
  <si>
    <t>14.004.0045-0</t>
  </si>
  <si>
    <t>14.004.0046-0</t>
  </si>
  <si>
    <t>14.004.0060-0</t>
  </si>
  <si>
    <t>14.004.0100-0</t>
  </si>
  <si>
    <t>14.004.0120-0</t>
  </si>
  <si>
    <t>14.004.0121-0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</si>
  <si>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</si>
  <si>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</si>
  <si>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</si>
  <si>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</si>
  <si>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</si>
  <si>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</si>
  <si>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</si>
  <si>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</si>
  <si>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</si>
  <si>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</si>
  <si>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</si>
  <si>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</si>
  <si>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</si>
  <si>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</si>
  <si>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</si>
  <si>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</si>
  <si>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</si>
  <si>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</si>
  <si>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</si>
  <si>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</si>
  <si>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</si>
  <si>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</si>
  <si>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</si>
  <si>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</si>
  <si>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</si>
  <si>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</si>
  <si>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</si>
  <si>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</si>
  <si>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</si>
  <si>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</si>
  <si>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</si>
  <si>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</si>
  <si>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</si>
  <si>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</si>
  <si>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14.006.0093-0</t>
  </si>
  <si>
    <t>14.006.0094-0</t>
  </si>
  <si>
    <t>14.006.0095-0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</si>
  <si>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</si>
  <si>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</si>
  <si>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</si>
  <si>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</si>
  <si>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</si>
  <si>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</si>
  <si>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</si>
  <si>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</si>
  <si>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</si>
  <si>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</si>
  <si>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</si>
  <si>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</si>
  <si>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</si>
  <si>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</si>
  <si>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</si>
  <si>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</si>
  <si>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</si>
  <si>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</si>
  <si>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</si>
  <si>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14.006.0240-0</t>
  </si>
  <si>
    <t>14.006.0255-0</t>
  </si>
  <si>
    <t>14.006.0220-0</t>
  </si>
  <si>
    <t>14.006.0225-0</t>
  </si>
  <si>
    <t>14.006.0245-0</t>
  </si>
  <si>
    <t>14.008.0050-0</t>
  </si>
  <si>
    <t>14.006.0235-0</t>
  </si>
  <si>
    <t>14.006.0238-0</t>
  </si>
  <si>
    <t>14.006.0260-0</t>
  </si>
  <si>
    <t>14.006.0265-0</t>
  </si>
  <si>
    <t>14.006.0270-0</t>
  </si>
  <si>
    <t>14.006.0275-0</t>
  </si>
  <si>
    <t>14.006.0285-0</t>
  </si>
  <si>
    <t>14.006.0290-0</t>
  </si>
  <si>
    <t>14.006.0295-0</t>
  </si>
  <si>
    <t>14.006.0297-0</t>
  </si>
  <si>
    <t>14.006.0299-0</t>
  </si>
  <si>
    <t>14.006.0301-0</t>
  </si>
  <si>
    <t>14.006.0303-0</t>
  </si>
  <si>
    <t>05.035.0013-0</t>
  </si>
  <si>
    <t>14.006.0355-0</t>
  </si>
  <si>
    <t>14.006.0360-0</t>
  </si>
  <si>
    <t>14.006.0362-0</t>
  </si>
  <si>
    <t>14.006.0370-0</t>
  </si>
  <si>
    <t>14.006.0372-0</t>
  </si>
  <si>
    <t>14.006.0373-0</t>
  </si>
  <si>
    <t>14.006.0375-0</t>
  </si>
  <si>
    <t>14.006.0380-0</t>
  </si>
  <si>
    <t>14.006.0385-0</t>
  </si>
  <si>
    <t>14.006.0371-0</t>
  </si>
  <si>
    <t>14.006.0400-0</t>
  </si>
  <si>
    <t>14.006.0401-0</t>
  </si>
  <si>
    <t>14.006.0405-0</t>
  </si>
  <si>
    <t>14.006.0407-0</t>
  </si>
  <si>
    <t>14.006.0408-0</t>
  </si>
  <si>
    <t>14.006.0409-0</t>
  </si>
  <si>
    <t>14.006.0415-0</t>
  </si>
  <si>
    <t>14.006.0417-0</t>
  </si>
  <si>
    <t>14.006.0420-0</t>
  </si>
  <si>
    <t>14.006.0422-1</t>
  </si>
  <si>
    <t>14.006.0423-0</t>
  </si>
  <si>
    <t>14.006.0424-0</t>
  </si>
  <si>
    <t>14.006.0426-0</t>
  </si>
  <si>
    <t>14.006.0428-0</t>
  </si>
  <si>
    <t>14.006.0430-0</t>
  </si>
  <si>
    <t>14.006.0609-0</t>
  </si>
  <si>
    <t>14.006.0612-0</t>
  </si>
  <si>
    <t>14.006.0615-0</t>
  </si>
  <si>
    <t>14.006.0624-0</t>
  </si>
  <si>
    <t>14.006.0627-0</t>
  </si>
  <si>
    <t>14.006.0630-0</t>
  </si>
  <si>
    <t>14.006.0633-0</t>
  </si>
  <si>
    <t>14.006.0636-0</t>
  </si>
  <si>
    <t>14.006.0639-0</t>
  </si>
  <si>
    <t>14.006.0645-0</t>
  </si>
  <si>
    <t>14.006.0648-0</t>
  </si>
  <si>
    <t>14.007.0005-0</t>
  </si>
  <si>
    <t>14.007.0010-0</t>
  </si>
  <si>
    <t>14.007.0015-0</t>
  </si>
  <si>
    <t>14.007.0020-0</t>
  </si>
  <si>
    <t>14.007.0025-0</t>
  </si>
  <si>
    <t>14.007.0030-0</t>
  </si>
  <si>
    <t>14.007.0035-0</t>
  </si>
  <si>
    <t>14.007.0040-0</t>
  </si>
  <si>
    <t>14.007.0045-0</t>
  </si>
  <si>
    <t>14.007.0050-0</t>
  </si>
  <si>
    <t>14.007.0055-0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</si>
  <si>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</si>
  <si>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</si>
  <si>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</si>
  <si>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</si>
  <si>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</si>
  <si>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</si>
  <si>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</si>
  <si>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</si>
  <si>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</si>
  <si>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</si>
  <si>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</si>
  <si>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</si>
  <si>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</si>
  <si>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</si>
  <si>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</si>
  <si>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</si>
  <si>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</si>
  <si>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</si>
  <si>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</si>
  <si>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</si>
  <si>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</si>
  <si>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</si>
  <si>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</si>
  <si>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</si>
  <si>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</si>
  <si>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</si>
  <si>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</si>
  <si>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</si>
  <si>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</si>
  <si>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</si>
  <si>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</si>
  <si>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</si>
  <si>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</si>
  <si>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</si>
  <si>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</si>
  <si>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</si>
  <si>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14.007.0270-0</t>
  </si>
  <si>
    <t>14.007.0274-0</t>
  </si>
  <si>
    <t>14.007.0276-0</t>
  </si>
  <si>
    <t>14.007.0278-0</t>
  </si>
  <si>
    <t>14.007.0280-0</t>
  </si>
  <si>
    <t>14.007.0282-0</t>
  </si>
  <si>
    <t>14.007.0284-0</t>
  </si>
  <si>
    <t>14.007.0288-0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</si>
  <si>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</si>
  <si>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</si>
  <si>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</si>
  <si>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</si>
  <si>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</si>
  <si>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</si>
  <si>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</si>
  <si>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</si>
  <si>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</si>
  <si>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</si>
  <si>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</si>
  <si>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</si>
  <si>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</si>
  <si>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</si>
  <si>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</si>
  <si>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</si>
  <si>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14.007.0318-0</t>
  </si>
  <si>
    <t>14.007.0320-0</t>
  </si>
  <si>
    <t>14.007.0322-0</t>
  </si>
  <si>
    <t>14.007.0324-0</t>
  </si>
  <si>
    <t>14.007.0326-0</t>
  </si>
  <si>
    <t>14.007.0328-0</t>
  </si>
  <si>
    <t>14.007.0330-0</t>
  </si>
  <si>
    <t>14.007.0332-0</t>
  </si>
  <si>
    <t>14.007.0334-0</t>
  </si>
  <si>
    <t>14.007.0335-0</t>
  </si>
  <si>
    <t>14.007.0336-0</t>
  </si>
  <si>
    <t>14.007.0337-0</t>
  </si>
  <si>
    <t>14.007.0338-0</t>
  </si>
  <si>
    <t>14.007.0287-0</t>
  </si>
  <si>
    <t>14.007.0340-0</t>
  </si>
  <si>
    <t>14.007.0289-0</t>
  </si>
  <si>
    <t>14.007.0342-0</t>
  </si>
  <si>
    <t>14.007.0344-0</t>
  </si>
  <si>
    <t>14.007.0345-0</t>
  </si>
  <si>
    <t>14.007.0346-0</t>
  </si>
  <si>
    <t>14.007.0347-0</t>
  </si>
  <si>
    <t>14.007.0348-0</t>
  </si>
  <si>
    <t>14.007.0360-0</t>
  </si>
  <si>
    <t>14.007.0365-0</t>
  </si>
  <si>
    <t>14.007.0267-0</t>
  </si>
  <si>
    <t>14.007.0268-0</t>
  </si>
  <si>
    <t>14.007.0269-0</t>
  </si>
  <si>
    <t>14.007.0277-0</t>
  </si>
  <si>
    <t>14.007.0279-0</t>
  </si>
  <si>
    <t>14.007.0281-0</t>
  </si>
  <si>
    <t>14.007.0283-0</t>
  </si>
  <si>
    <t>14.007.0390-0</t>
  </si>
  <si>
    <t>14.007.0396-0</t>
  </si>
  <si>
    <t>14.007.0400-0</t>
  </si>
  <si>
    <t>14.008.0010-0</t>
  </si>
  <si>
    <t>14.008.0015-0</t>
  </si>
  <si>
    <t>14.008.0020-0</t>
  </si>
  <si>
    <t>14.008.0025-0</t>
  </si>
  <si>
    <t>14.008.0030-0</t>
  </si>
  <si>
    <t>14.008.0035-0</t>
  </si>
  <si>
    <t>14.008.0045-0</t>
  </si>
  <si>
    <t>14.008.0070-0</t>
  </si>
  <si>
    <t>14.008.0075-0</t>
  </si>
  <si>
    <t>14.008.0080-0</t>
  </si>
  <si>
    <t>14.008.0090-0</t>
  </si>
  <si>
    <t>14.008.0092-0</t>
  </si>
  <si>
    <t>14.008.0065-0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</si>
  <si>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</si>
  <si>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</si>
  <si>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</si>
  <si>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</si>
  <si>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</si>
  <si>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</si>
  <si>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</si>
  <si>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</si>
  <si>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</si>
  <si>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</si>
  <si>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</si>
  <si>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</si>
  <si>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</si>
  <si>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</si>
  <si>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</si>
  <si>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</si>
  <si>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</si>
  <si>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</si>
  <si>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</si>
  <si>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</si>
  <si>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</si>
  <si>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</si>
  <si>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</si>
  <si>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14.010.0010-0</t>
  </si>
  <si>
    <t>14.010.0015-0</t>
  </si>
  <si>
    <t>15.001.0020-1</t>
  </si>
  <si>
    <t>15.001.0025-0</t>
  </si>
  <si>
    <t>15.001.0026-0</t>
  </si>
  <si>
    <t>15.001.0027-0</t>
  </si>
  <si>
    <t>15.001.0028-0</t>
  </si>
  <si>
    <t>15.001.0029-0</t>
  </si>
  <si>
    <t>15.001.0030-0</t>
  </si>
  <si>
    <t>15.001.0031-0</t>
  </si>
  <si>
    <t>15.001.0053-0</t>
  </si>
  <si>
    <t>15.001.0054-0</t>
  </si>
  <si>
    <t>15.001.0055-0</t>
  </si>
  <si>
    <t>15.001.0056-0</t>
  </si>
  <si>
    <t>15.001.0070-0</t>
  </si>
  <si>
    <t>15.001.0071-0</t>
  </si>
  <si>
    <t>15.001.0072-0</t>
  </si>
  <si>
    <t>15.001.0073-0</t>
  </si>
  <si>
    <t>15.001.0075-0</t>
  </si>
  <si>
    <t>15.001.0076-0</t>
  </si>
  <si>
    <t>15.001.0080-0</t>
  </si>
  <si>
    <t>15.001.0090-0</t>
  </si>
  <si>
    <t>15.001.0095-0</t>
  </si>
  <si>
    <t>15.001.0100-0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</si>
  <si>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</si>
  <si>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</si>
  <si>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</si>
  <si>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</si>
  <si>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</si>
  <si>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</si>
  <si>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</si>
  <si>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</si>
  <si>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</si>
  <si>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</si>
  <si>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</si>
  <si>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</si>
  <si>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</si>
  <si>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</si>
  <si>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</si>
  <si>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</si>
  <si>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</si>
  <si>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</si>
  <si>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</si>
  <si>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</si>
  <si>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15.003.0023-0</t>
  </si>
  <si>
    <t>15.003.0024-0</t>
  </si>
  <si>
    <t>15.003.0025-1</t>
  </si>
  <si>
    <t>15.003.0026-1</t>
  </si>
  <si>
    <t>15.003.0027-1</t>
  </si>
  <si>
    <t>15.003.0028-0</t>
  </si>
  <si>
    <t>15.003.0068-0</t>
  </si>
  <si>
    <t>15.003.0069-0</t>
  </si>
  <si>
    <t>15.003.0073-0</t>
  </si>
  <si>
    <t>15.003.0175-0</t>
  </si>
  <si>
    <t>15.003.0186-0</t>
  </si>
  <si>
    <t>15.003.0177-0</t>
  </si>
  <si>
    <t>15.003.0178-0</t>
  </si>
  <si>
    <t>15.003.0180-0</t>
  </si>
  <si>
    <t>15.003.0181-0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</si>
  <si>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</si>
  <si>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</si>
  <si>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</si>
  <si>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</si>
  <si>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</si>
  <si>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</si>
  <si>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</si>
  <si>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</si>
  <si>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</si>
  <si>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</si>
  <si>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</si>
  <si>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</si>
  <si>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</si>
  <si>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</si>
  <si>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</si>
  <si>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</si>
  <si>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</si>
  <si>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15.003.0380-0</t>
  </si>
  <si>
    <t>15.003.0390-0</t>
  </si>
  <si>
    <t>15.003.0391-0</t>
  </si>
  <si>
    <t>15.003.0392-0</t>
  </si>
  <si>
    <t>15.003.0393-0</t>
  </si>
  <si>
    <t>15.003.0394-0</t>
  </si>
  <si>
    <t>15.003.0395-0</t>
  </si>
  <si>
    <t>15.003.0396-0</t>
  </si>
  <si>
    <t>15.003.0397-0</t>
  </si>
  <si>
    <t>15.003.0398-0</t>
  </si>
  <si>
    <t>15.003.0400-0</t>
  </si>
  <si>
    <t>15.003.0405-0</t>
  </si>
  <si>
    <t>15.003.0410-0</t>
  </si>
  <si>
    <t>15.003.0415-0</t>
  </si>
  <si>
    <t>15.003.0420-0</t>
  </si>
  <si>
    <t>15.003.0421-0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</si>
  <si>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</si>
  <si>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</si>
  <si>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</si>
  <si>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</si>
  <si>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</si>
  <si>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</si>
  <si>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</si>
  <si>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</si>
  <si>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</si>
  <si>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</si>
  <si>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</si>
  <si>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</si>
  <si>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</si>
  <si>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</si>
  <si>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</si>
  <si>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</si>
  <si>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</si>
  <si>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</si>
  <si>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</si>
  <si>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</si>
  <si>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</si>
  <si>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</si>
  <si>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</si>
  <si>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</si>
  <si>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</si>
  <si>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</si>
  <si>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</si>
  <si>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</si>
  <si>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</si>
  <si>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15.004.0080-0</t>
  </si>
  <si>
    <t>15.004.0085-0</t>
  </si>
  <si>
    <t>15.004.0086-0</t>
  </si>
  <si>
    <t>15.004.0090-0</t>
  </si>
  <si>
    <t>15.004.0102-1</t>
  </si>
  <si>
    <t>15.004.0105-0</t>
  </si>
  <si>
    <t>15.004.0108-0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</si>
  <si>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</si>
  <si>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</si>
  <si>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</si>
  <si>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</si>
  <si>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</si>
  <si>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</si>
  <si>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</si>
  <si>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</si>
  <si>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</si>
  <si>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</si>
  <si>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</si>
  <si>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</si>
  <si>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</si>
  <si>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</si>
  <si>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</si>
  <si>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</si>
  <si>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</si>
  <si>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</si>
  <si>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</si>
  <si>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</si>
  <si>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</si>
  <si>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</si>
  <si>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</si>
  <si>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</si>
  <si>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</si>
  <si>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</si>
  <si>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</si>
  <si>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</si>
  <si>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</si>
  <si>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</si>
  <si>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</si>
  <si>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</si>
  <si>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</si>
  <si>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</si>
  <si>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</si>
  <si>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</si>
  <si>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</si>
  <si>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</si>
  <si>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</si>
  <si>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</si>
  <si>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</si>
  <si>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</si>
  <si>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</si>
  <si>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</si>
  <si>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</si>
  <si>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</si>
  <si>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15.006.0010-0</t>
  </si>
  <si>
    <t>15.006.0012-0</t>
  </si>
  <si>
    <t>15.006.0015-0</t>
  </si>
  <si>
    <t>15.006.0016-0</t>
  </si>
  <si>
    <t>15.007.0210-0</t>
  </si>
  <si>
    <t>15.007.0334-0</t>
  </si>
  <si>
    <t>15.007.0208-0</t>
  </si>
  <si>
    <t>15.007.0250-0</t>
  </si>
  <si>
    <t>15.007.0255-0</t>
  </si>
  <si>
    <t>15.007.0338-0</t>
  </si>
  <si>
    <t>15.007.0340-0</t>
  </si>
  <si>
    <t>15.007.0345-0</t>
  </si>
  <si>
    <t>15.007.0347-0</t>
  </si>
  <si>
    <t>15.007.0350-0</t>
  </si>
  <si>
    <t>15.007.0351-0</t>
  </si>
  <si>
    <t>15.007.0280-0</t>
  </si>
  <si>
    <t>15.007.0285-0</t>
  </si>
  <si>
    <t>15.007.0290-0</t>
  </si>
  <si>
    <t>15.007.0295-0</t>
  </si>
  <si>
    <t>15.007.0357-0</t>
  </si>
  <si>
    <t>15.007.0359-0</t>
  </si>
  <si>
    <t>15.007.0495-0</t>
  </si>
  <si>
    <t>15.007.0498-0</t>
  </si>
  <si>
    <t>15.007.0501-0</t>
  </si>
  <si>
    <t>15.007.0504-0</t>
  </si>
  <si>
    <t>15.007.0507-0</t>
  </si>
  <si>
    <t>15.007.0511-0</t>
  </si>
  <si>
    <t>15.007.0514-0</t>
  </si>
  <si>
    <t>15.007.0517-0</t>
  </si>
  <si>
    <t>15.007.0550-0</t>
  </si>
  <si>
    <t>15.007.0552-0</t>
  </si>
  <si>
    <t>15.007.0554-0</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</si>
  <si>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</si>
  <si>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</si>
  <si>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</si>
  <si>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</si>
  <si>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</si>
  <si>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</si>
  <si>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</si>
  <si>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</si>
  <si>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</si>
  <si>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</si>
  <si>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</si>
  <si>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</si>
  <si>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</si>
  <si>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</si>
  <si>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</si>
  <si>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</si>
  <si>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</si>
  <si>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15.007.0680-0</t>
  </si>
  <si>
    <t>15.007.0682-0</t>
  </si>
  <si>
    <t>15.007.0684-0</t>
  </si>
  <si>
    <t>15.007.0686-0</t>
  </si>
  <si>
    <t>15.007.0688-0</t>
  </si>
  <si>
    <t>15.007.0689-0</t>
  </si>
  <si>
    <t>15.007.0696-0</t>
  </si>
  <si>
    <t>15.007.0697-0</t>
  </si>
  <si>
    <t>15.007.0699-0</t>
  </si>
  <si>
    <t>15.007.0705-0</t>
  </si>
  <si>
    <t>15.007.0710-0</t>
  </si>
  <si>
    <t>15.007.0711-0</t>
  </si>
  <si>
    <t>15.007.0712-0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</si>
  <si>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</si>
  <si>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</si>
  <si>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</si>
  <si>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</si>
  <si>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</si>
  <si>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</si>
  <si>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</si>
  <si>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</si>
  <si>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</si>
  <si>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</si>
  <si>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</si>
  <si>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</si>
  <si>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</si>
  <si>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</si>
  <si>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</si>
  <si>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</si>
  <si>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</si>
  <si>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</si>
  <si>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</si>
  <si>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</si>
  <si>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</si>
  <si>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</si>
  <si>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</si>
  <si>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</si>
  <si>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</si>
  <si>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</si>
  <si>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</si>
  <si>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</si>
  <si>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</si>
  <si>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</si>
  <si>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</si>
  <si>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</si>
  <si>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</si>
  <si>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</si>
  <si>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</si>
  <si>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</si>
  <si>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</si>
  <si>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</si>
  <si>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</si>
  <si>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</si>
  <si>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</si>
  <si>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15.008.0391-0</t>
  </si>
  <si>
    <t>15.008.0392-0</t>
  </si>
  <si>
    <t>15.008.0393-0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</si>
  <si>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</si>
  <si>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</si>
  <si>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</si>
  <si>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</si>
  <si>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</si>
  <si>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</si>
  <si>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</si>
  <si>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</si>
  <si>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</si>
  <si>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</si>
  <si>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</si>
  <si>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</si>
  <si>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</si>
  <si>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</si>
  <si>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</si>
  <si>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</si>
  <si>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15.010.0010-0</t>
  </si>
  <si>
    <t>15.010.0012-0</t>
  </si>
  <si>
    <t>15.010.0030-0</t>
  </si>
  <si>
    <t>15.010.0031-0</t>
  </si>
  <si>
    <t>15.010.0032-0</t>
  </si>
  <si>
    <t>15.010.0040-0</t>
  </si>
  <si>
    <t>15.010.0041-0</t>
  </si>
  <si>
    <t>15.010.0042-0</t>
  </si>
  <si>
    <t>15.010.0043-0</t>
  </si>
  <si>
    <t>15.010.0045-0</t>
  </si>
  <si>
    <t>15.010.0046-0</t>
  </si>
  <si>
    <t>15.011.0130-0</t>
  </si>
  <si>
    <t>15.011.0132-0</t>
  </si>
  <si>
    <t>15.011.0134-0</t>
  </si>
  <si>
    <t>15.011.0136-0</t>
  </si>
  <si>
    <t>15.011.0138-0</t>
  </si>
  <si>
    <t>15.011.0160-0</t>
  </si>
  <si>
    <t>15.011.0014-0</t>
  </si>
  <si>
    <t>15.011.0017-0</t>
  </si>
  <si>
    <t>15.011.0009-0</t>
  </si>
  <si>
    <t>15.011.0012-0</t>
  </si>
  <si>
    <t>15.011.0070-0</t>
  </si>
  <si>
    <t>15.011.0071-0</t>
  </si>
  <si>
    <t>15.011.0072-0</t>
  </si>
  <si>
    <t>15.012.0060-0</t>
  </si>
  <si>
    <t>L</t>
  </si>
  <si>
    <t>18.045.0010-0</t>
  </si>
  <si>
    <t>18.045.0011-0</t>
  </si>
  <si>
    <t>18.045.0012-0</t>
  </si>
  <si>
    <t>18.045.0013-0</t>
  </si>
  <si>
    <t>18.045.0015-0</t>
  </si>
  <si>
    <t>18.045.0016-0</t>
  </si>
  <si>
    <t>18.045.0017-1</t>
  </si>
  <si>
    <t>18.045.0018-0</t>
  </si>
  <si>
    <t>18.045.0025-0</t>
  </si>
  <si>
    <t>18.045.0026-0</t>
  </si>
  <si>
    <t>18.045.0027-0</t>
  </si>
  <si>
    <t>18.045.0028-0</t>
  </si>
  <si>
    <t>18.045.0030-0</t>
  </si>
  <si>
    <t>18.045.0031-0</t>
  </si>
  <si>
    <t>18.045.0032-0</t>
  </si>
  <si>
    <t>18.045.0035-0</t>
  </si>
  <si>
    <t>15.014.0005-0</t>
  </si>
  <si>
    <t>15.014.0010-0</t>
  </si>
  <si>
    <t>15.014.0015-0</t>
  </si>
  <si>
    <t>15.014.0020-0</t>
  </si>
  <si>
    <t>15.014.0025-0</t>
  </si>
  <si>
    <t>15.015.0020-0</t>
  </si>
  <si>
    <t>15.015.0025-0</t>
  </si>
  <si>
    <t>15.015.0035-0</t>
  </si>
  <si>
    <t>15.015.0040-0</t>
  </si>
  <si>
    <t>15.015.0050-0</t>
  </si>
  <si>
    <t>15.015.0055-0</t>
  </si>
  <si>
    <t>15.015.0065-0</t>
  </si>
  <si>
    <t>15.015.0070-0</t>
  </si>
  <si>
    <t>15.015.0080-0</t>
  </si>
  <si>
    <t>15.015.0085-0</t>
  </si>
  <si>
    <t>15.015.0095-0</t>
  </si>
  <si>
    <t>15.015.0100-0</t>
  </si>
  <si>
    <t>15.015.0104-0</t>
  </si>
  <si>
    <t>15.015.0107-0</t>
  </si>
  <si>
    <t>15.015.0114-0</t>
  </si>
  <si>
    <t>15.015.0119-0</t>
  </si>
  <si>
    <t>15.015.0123-0</t>
  </si>
  <si>
    <t>15.015.0127-0</t>
  </si>
  <si>
    <t>15.015.0130-0</t>
  </si>
  <si>
    <t>15.015.0135-0</t>
  </si>
  <si>
    <t>15.015.0140-0</t>
  </si>
  <si>
    <t>15.015.0150-0</t>
  </si>
  <si>
    <t>15.015.0155-0</t>
  </si>
  <si>
    <t>15.015.0160-0</t>
  </si>
  <si>
    <t>15.015.0171-0</t>
  </si>
  <si>
    <t>15.015.0173-0</t>
  </si>
  <si>
    <t>15.015.0175-0</t>
  </si>
  <si>
    <t>15.015.0177-0</t>
  </si>
  <si>
    <t>15.015.0179-0</t>
  </si>
  <si>
    <t>15.015.0250-0</t>
  </si>
  <si>
    <t>15.015.0260-0</t>
  </si>
  <si>
    <t>15.015.0270-0</t>
  </si>
  <si>
    <t>15.015.0280-0</t>
  </si>
  <si>
    <t>15.015.0290-0</t>
  </si>
  <si>
    <t>15.015.0300-0</t>
  </si>
  <si>
    <t>15.015.0310-0</t>
  </si>
  <si>
    <t>15.015.0320-0</t>
  </si>
  <si>
    <t>15.015.0213-0</t>
  </si>
  <si>
    <t>15.015.0203-0</t>
  </si>
  <si>
    <t>15.015.0205-0</t>
  </si>
  <si>
    <t>15.015.0207-0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</si>
  <si>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</si>
  <si>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</si>
  <si>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</si>
  <si>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</si>
  <si>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</si>
  <si>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</si>
  <si>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</si>
  <si>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</si>
  <si>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</si>
  <si>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</si>
  <si>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</si>
  <si>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</si>
  <si>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</si>
  <si>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</si>
  <si>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</si>
  <si>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</si>
  <si>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</si>
  <si>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</si>
  <si>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</si>
  <si>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</si>
  <si>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</si>
  <si>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</si>
  <si>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</si>
  <si>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</si>
  <si>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</si>
  <si>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</si>
  <si>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</si>
  <si>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</si>
  <si>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</si>
  <si>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</si>
  <si>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</si>
  <si>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</si>
  <si>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</si>
  <si>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</si>
  <si>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</si>
  <si>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</si>
  <si>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</si>
  <si>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</si>
  <si>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</si>
  <si>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</si>
  <si>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</si>
  <si>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</si>
  <si>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</si>
  <si>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</si>
  <si>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</si>
  <si>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</si>
  <si>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</si>
  <si>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</si>
  <si>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</si>
  <si>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</si>
  <si>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</si>
  <si>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</si>
  <si>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</si>
  <si>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</si>
  <si>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</si>
  <si>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</si>
  <si>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</si>
  <si>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</si>
  <si>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15.017.0330-0</t>
  </si>
  <si>
    <t>15.017.0335-0</t>
  </si>
  <si>
    <t>15.017.0340-0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</si>
  <si>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</si>
  <si>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</si>
  <si>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</si>
  <si>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</si>
  <si>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</si>
  <si>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</si>
  <si>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</si>
  <si>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</si>
  <si>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</si>
  <si>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</si>
  <si>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</si>
  <si>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</si>
  <si>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</si>
  <si>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</si>
  <si>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</si>
  <si>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</si>
  <si>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</si>
  <si>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</si>
  <si>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</si>
  <si>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</si>
  <si>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</si>
  <si>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15.018.0120-0</t>
  </si>
  <si>
    <t>15.018.0125-0</t>
  </si>
  <si>
    <t>15.018.0130-0</t>
  </si>
  <si>
    <t>15.018.0136-0</t>
  </si>
  <si>
    <t>15.018.0140-0</t>
  </si>
  <si>
    <t>15.018.0145-0</t>
  </si>
  <si>
    <t>15.018.0150-0</t>
  </si>
  <si>
    <t>15.018.0155-0</t>
  </si>
  <si>
    <t>15.018.0160-0</t>
  </si>
  <si>
    <t>15.018.0165-0</t>
  </si>
  <si>
    <t>15.018.0170-0</t>
  </si>
  <si>
    <t>15.018.0175-0</t>
  </si>
  <si>
    <t>15.018.0180-0</t>
  </si>
  <si>
    <t>15.018.0472-0</t>
  </si>
  <si>
    <t>15.018.0477-0</t>
  </si>
  <si>
    <t>15.018.0479-0</t>
  </si>
  <si>
    <t>15.018.0480-0</t>
  </si>
  <si>
    <t>15.018.0450-0</t>
  </si>
  <si>
    <t>15.018.0455-0</t>
  </si>
  <si>
    <t>15.018.0460-0</t>
  </si>
  <si>
    <t>15.018.0465-0</t>
  </si>
  <si>
    <t>15.018.0250-0</t>
  </si>
  <si>
    <t>15.018.0255-0</t>
  </si>
  <si>
    <t>15.018.0260-0</t>
  </si>
  <si>
    <t>15.018.0265-0</t>
  </si>
  <si>
    <t>15.018.0270-0</t>
  </si>
  <si>
    <t>15.018.0275-0</t>
  </si>
  <si>
    <t>15.018.0280-0</t>
  </si>
  <si>
    <t>15.019.0010-0</t>
  </si>
  <si>
    <t>15.019.0015-0</t>
  </si>
  <si>
    <t>15.019.0020-0</t>
  </si>
  <si>
    <t>15.019.0025-0</t>
  </si>
  <si>
    <t>15.019.0030-0</t>
  </si>
  <si>
    <t>15.019.0035-0</t>
  </si>
  <si>
    <t>15.019.0040-0</t>
  </si>
  <si>
    <t>15.019.0045-0</t>
  </si>
  <si>
    <t>15.019.0050-0</t>
  </si>
  <si>
    <t>15.019.0055-0</t>
  </si>
  <si>
    <t>15.019.0060-0</t>
  </si>
  <si>
    <t>15.019.0065-0</t>
  </si>
  <si>
    <t>15.019.0070-0</t>
  </si>
  <si>
    <t>15.020.0010-0</t>
  </si>
  <si>
    <t>15.020.0033-0</t>
  </si>
  <si>
    <t>15.020.0029-0</t>
  </si>
  <si>
    <t>15.020.0037-0</t>
  </si>
  <si>
    <t>15.020.0038-0</t>
  </si>
  <si>
    <t>15.020.0045-0</t>
  </si>
  <si>
    <t>15.020.0050-0</t>
  </si>
  <si>
    <t>15.020.0055-0</t>
  </si>
  <si>
    <t>15.020.0058-0</t>
  </si>
  <si>
    <t>15.020.0060-0</t>
  </si>
  <si>
    <t>15.020.0061-0</t>
  </si>
  <si>
    <t>15.020.0075-0</t>
  </si>
  <si>
    <t>15.020.0078-0</t>
  </si>
  <si>
    <t>15.020.0080-0</t>
  </si>
  <si>
    <t>15.028.0001-0</t>
  </si>
  <si>
    <t>15.028.0003-0</t>
  </si>
  <si>
    <t>15.028.0005-0</t>
  </si>
  <si>
    <t>15.028.0010-0</t>
  </si>
  <si>
    <t>15.028.0015-0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</si>
  <si>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</si>
  <si>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</si>
  <si>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</si>
  <si>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</si>
  <si>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</si>
  <si>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</si>
  <si>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</si>
  <si>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</si>
  <si>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</si>
  <si>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</si>
  <si>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</si>
  <si>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</si>
  <si>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</si>
  <si>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</si>
  <si>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</si>
  <si>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</si>
  <si>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</si>
  <si>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</si>
  <si>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</si>
  <si>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</si>
  <si>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</si>
  <si>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</si>
  <si>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</si>
  <si>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</si>
  <si>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</si>
  <si>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</si>
  <si>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</si>
  <si>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</si>
  <si>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</si>
  <si>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</si>
  <si>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</si>
  <si>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</si>
  <si>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</si>
  <si>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</si>
  <si>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</si>
  <si>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</si>
  <si>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</si>
  <si>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</si>
  <si>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</si>
  <si>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</si>
  <si>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</si>
  <si>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</si>
  <si>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</si>
  <si>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</si>
  <si>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</si>
  <si>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</si>
  <si>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</si>
  <si>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</si>
  <si>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</si>
  <si>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</si>
  <si>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</si>
  <si>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</si>
  <si>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</si>
  <si>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</si>
  <si>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</si>
  <si>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</si>
  <si>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</si>
  <si>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</si>
  <si>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</si>
  <si>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</si>
  <si>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</si>
  <si>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</si>
  <si>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</si>
  <si>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</si>
  <si>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</si>
  <si>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</si>
  <si>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</si>
  <si>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</si>
  <si>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</si>
  <si>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</si>
  <si>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</si>
  <si>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</si>
  <si>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</si>
  <si>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</si>
  <si>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</si>
  <si>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</si>
  <si>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</si>
  <si>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</si>
  <si>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</si>
  <si>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</si>
  <si>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</si>
  <si>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</si>
  <si>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</si>
  <si>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</si>
  <si>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</si>
  <si>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</si>
  <si>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</si>
  <si>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</si>
  <si>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</si>
  <si>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</si>
  <si>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</si>
  <si>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</si>
  <si>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</si>
  <si>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</si>
  <si>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</si>
  <si>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</si>
  <si>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</si>
  <si>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</si>
  <si>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</si>
  <si>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</si>
  <si>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</si>
  <si>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</si>
  <si>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</si>
  <si>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</si>
  <si>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</si>
  <si>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</si>
  <si>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</si>
  <si>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</si>
  <si>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</si>
  <si>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</si>
  <si>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</si>
  <si>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</si>
  <si>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</si>
  <si>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</si>
  <si>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</si>
  <si>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</si>
  <si>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</si>
  <si>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</si>
  <si>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</si>
  <si>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</si>
  <si>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</si>
  <si>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</si>
  <si>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</si>
  <si>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</si>
  <si>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</si>
  <si>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</si>
  <si>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</si>
  <si>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</si>
  <si>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</si>
  <si>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</si>
  <si>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</si>
  <si>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</si>
  <si>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</si>
  <si>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15.036.0081-0</t>
  </si>
  <si>
    <t>15.036.0082-0</t>
  </si>
  <si>
    <t>15.036.0084-0</t>
  </si>
  <si>
    <t>15.036.0086-0</t>
  </si>
  <si>
    <t>15.036.0088-0</t>
  </si>
  <si>
    <t>15.036.0090-0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</si>
  <si>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</si>
  <si>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</si>
  <si>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</si>
  <si>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</si>
  <si>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</si>
  <si>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</si>
  <si>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</si>
  <si>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</si>
  <si>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</si>
  <si>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</si>
  <si>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</si>
  <si>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</si>
  <si>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</si>
  <si>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</si>
  <si>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</si>
  <si>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</si>
  <si>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</si>
  <si>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</si>
  <si>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15.036.0130-0</t>
  </si>
  <si>
    <t>15.036.0135-0</t>
  </si>
  <si>
    <t>15.036.0140-0</t>
  </si>
  <si>
    <t>15.036.0141-0</t>
  </si>
  <si>
    <t>15.037.0010-0</t>
  </si>
  <si>
    <t>15.037.0011-0</t>
  </si>
  <si>
    <t>15.037.0012-0</t>
  </si>
  <si>
    <t>15.037.0013-0</t>
  </si>
  <si>
    <t>15.037.0014-0</t>
  </si>
  <si>
    <t>15.037.0015-0</t>
  </si>
  <si>
    <t>15.037.0016-0</t>
  </si>
  <si>
    <t>15.037.0017-0</t>
  </si>
  <si>
    <t>15.041.0001-0</t>
  </si>
  <si>
    <t>15.041.0002-0</t>
  </si>
  <si>
    <t>15.041.0003-0</t>
  </si>
  <si>
    <t>15.041.0004-0</t>
  </si>
  <si>
    <t>15.041.0005-0</t>
  </si>
  <si>
    <t>15.041.0006-0</t>
  </si>
  <si>
    <t>15.041.0007-0</t>
  </si>
  <si>
    <t>15.041.0008-0</t>
  </si>
  <si>
    <t>15.041.0009-0</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</si>
  <si>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</si>
  <si>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</si>
  <si>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</si>
  <si>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</si>
  <si>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</si>
  <si>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</si>
  <si>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</si>
  <si>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</si>
  <si>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</si>
  <si>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</si>
  <si>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</si>
  <si>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</si>
  <si>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</si>
  <si>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</si>
  <si>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</si>
  <si>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</si>
  <si>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</si>
  <si>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</si>
  <si>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</si>
  <si>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</si>
  <si>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</si>
  <si>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</si>
  <si>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</si>
  <si>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</si>
  <si>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</si>
  <si>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</si>
  <si>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</si>
  <si>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</si>
  <si>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</si>
  <si>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</si>
  <si>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</si>
  <si>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</si>
  <si>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</si>
  <si>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</si>
  <si>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</si>
  <si>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</si>
  <si>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</si>
  <si>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</si>
  <si>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</si>
  <si>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</si>
  <si>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</si>
  <si>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</si>
  <si>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</si>
  <si>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</si>
  <si>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</si>
  <si>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</si>
  <si>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</si>
  <si>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</si>
  <si>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</si>
  <si>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</si>
  <si>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</si>
  <si>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</si>
  <si>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</si>
  <si>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</si>
  <si>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</si>
  <si>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</si>
  <si>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</si>
  <si>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</si>
  <si>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</si>
  <si>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</si>
  <si>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</si>
  <si>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</si>
  <si>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</si>
  <si>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</si>
  <si>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</si>
  <si>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</si>
  <si>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</si>
  <si>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</si>
  <si>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</si>
  <si>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</si>
  <si>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</si>
  <si>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</si>
  <si>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</si>
  <si>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15.046.0010-0</t>
  </si>
  <si>
    <t>15.046.0011-0</t>
  </si>
  <si>
    <t>15.046.0012-0</t>
  </si>
  <si>
    <t>15.046.0013-0</t>
  </si>
  <si>
    <t>15.046.0014-0</t>
  </si>
  <si>
    <t>15.046.0015-0</t>
  </si>
  <si>
    <t>15.046.0016-0</t>
  </si>
  <si>
    <t>15.046.0017-0</t>
  </si>
  <si>
    <t>15.046.0018-0</t>
  </si>
  <si>
    <t>15.047.0010-0</t>
  </si>
  <si>
    <t>15.047.0011-0</t>
  </si>
  <si>
    <t>15.047.0012-0</t>
  </si>
  <si>
    <t>15.047.0013-0</t>
  </si>
  <si>
    <t>15.047.0014-0</t>
  </si>
  <si>
    <t>15.047.0015-0</t>
  </si>
  <si>
    <t>15.047.0016-0</t>
  </si>
  <si>
    <t>15.047.0017-0</t>
  </si>
  <si>
    <t>15.047.0018-0</t>
  </si>
  <si>
    <t>15.058.0010-0</t>
  </si>
  <si>
    <t>15.058.0015-0</t>
  </si>
  <si>
    <t>15.058.0020-0</t>
  </si>
  <si>
    <t>15.058.0050-0</t>
  </si>
  <si>
    <t>15.058.0055-0</t>
  </si>
  <si>
    <t>15.058.0060-0</t>
  </si>
  <si>
    <t>15.065.0010-0</t>
  </si>
  <si>
    <t>15.065.0011-0</t>
  </si>
  <si>
    <t>15.065.0015-0</t>
  </si>
  <si>
    <t>15.065.0016-0</t>
  </si>
  <si>
    <t>15.065.0020-0</t>
  </si>
  <si>
    <t>15.065.0021-0</t>
  </si>
  <si>
    <t>15.065.0025-0</t>
  </si>
  <si>
    <t>15.065.0026-0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</si>
  <si>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</si>
  <si>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</si>
  <si>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</si>
  <si>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</si>
  <si>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</si>
  <si>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</si>
  <si>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</si>
  <si>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</si>
  <si>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</si>
  <si>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</si>
  <si>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</si>
  <si>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</si>
  <si>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</si>
  <si>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</si>
  <si>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</si>
  <si>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</si>
  <si>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</si>
  <si>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</si>
  <si>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</si>
  <si>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</si>
  <si>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</si>
  <si>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</si>
  <si>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</si>
  <si>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</si>
  <si>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</si>
  <si>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</si>
  <si>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</si>
  <si>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</si>
  <si>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</si>
  <si>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</si>
  <si>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</si>
  <si>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</si>
  <si>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</si>
  <si>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</si>
  <si>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</si>
  <si>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</si>
  <si>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</si>
  <si>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</si>
  <si>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</si>
  <si>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</si>
  <si>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</si>
  <si>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</si>
  <si>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</si>
  <si>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</si>
  <si>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</si>
  <si>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</si>
  <si>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</si>
  <si>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</si>
  <si>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</si>
  <si>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</si>
  <si>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</si>
  <si>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</si>
  <si>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</si>
  <si>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</si>
  <si>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</si>
  <si>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15.067.0001-0</t>
  </si>
  <si>
    <t>15.067.0010-0</t>
  </si>
  <si>
    <t>15.067.0020-0</t>
  </si>
  <si>
    <t>15.067.0030-0</t>
  </si>
  <si>
    <t>15.067.0040-0</t>
  </si>
  <si>
    <t>15.067.0050-0</t>
  </si>
  <si>
    <t>15.067.0060-0</t>
  </si>
  <si>
    <t>15.067.0070-0</t>
  </si>
  <si>
    <t>15.067.0080-0</t>
  </si>
  <si>
    <t>15.067.0090-0</t>
  </si>
  <si>
    <t>15.067.0100-0</t>
  </si>
  <si>
    <t>15.067.0110-0</t>
  </si>
  <si>
    <t>15.067.0120-0</t>
  </si>
  <si>
    <t>15.067.0130-0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</si>
  <si>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</si>
  <si>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</si>
  <si>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</si>
  <si>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</si>
  <si>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</si>
  <si>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</si>
  <si>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</si>
  <si>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</si>
  <si>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</si>
  <si>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</si>
  <si>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</si>
  <si>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</si>
  <si>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</si>
  <si>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</si>
  <si>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</si>
  <si>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</si>
  <si>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</si>
  <si>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</si>
  <si>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15.069.0001-0</t>
  </si>
  <si>
    <t>15.069.0010-0</t>
  </si>
  <si>
    <t>15.069.0020-0</t>
  </si>
  <si>
    <t>15.070.0010-0</t>
  </si>
  <si>
    <t>15.070.0011-0</t>
  </si>
  <si>
    <t>15.070.0012-0</t>
  </si>
  <si>
    <t>15.070.0013-0</t>
  </si>
  <si>
    <t>15.071.0010-0</t>
  </si>
  <si>
    <t>15.071.0011-0</t>
  </si>
  <si>
    <t>15.071.0012-1</t>
  </si>
  <si>
    <t>15.075.0010-0</t>
  </si>
  <si>
    <t>15.075.0011-0</t>
  </si>
  <si>
    <t>15.080.0010-0</t>
  </si>
  <si>
    <t>15.080.0011-0</t>
  </si>
  <si>
    <t>15.080.0012-0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</si>
  <si>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</si>
  <si>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</si>
  <si>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</si>
  <si>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</si>
  <si>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</si>
  <si>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</si>
  <si>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</si>
  <si>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</si>
  <si>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</si>
  <si>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</si>
  <si>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</si>
  <si>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</si>
  <si>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</si>
  <si>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</si>
  <si>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</si>
  <si>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</si>
  <si>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</si>
  <si>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</si>
  <si>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</si>
  <si>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</si>
  <si>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</si>
  <si>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</si>
  <si>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</si>
  <si>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</si>
  <si>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</si>
  <si>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</si>
  <si>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</si>
  <si>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</si>
  <si>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</si>
  <si>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</si>
  <si>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</si>
  <si>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</si>
  <si>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</si>
  <si>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</si>
  <si>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</si>
  <si>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</si>
  <si>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16.001.0110-0</t>
  </si>
  <si>
    <t>16.001.0115-0</t>
  </si>
  <si>
    <t>16.001.0116-0</t>
  </si>
  <si>
    <t>16.001.0117-0</t>
  </si>
  <si>
    <t>16.001.0118-0</t>
  </si>
  <si>
    <t>16.001.0119-0</t>
  </si>
  <si>
    <t>16.002.0005-0</t>
  </si>
  <si>
    <t>16.002.0010-0</t>
  </si>
  <si>
    <t>16.002.0015-0</t>
  </si>
  <si>
    <t>16.002.0025-0</t>
  </si>
  <si>
    <t>16.002.0012-0</t>
  </si>
  <si>
    <t>16.003.0004-0</t>
  </si>
  <si>
    <t>16.004.0015-0</t>
  </si>
  <si>
    <t>16.004.0018-0</t>
  </si>
  <si>
    <t>16.004.0025-0</t>
  </si>
  <si>
    <t>16.004.0030-0</t>
  </si>
  <si>
    <t>16.004.0035-0</t>
  </si>
  <si>
    <t>16.004.0040-0</t>
  </si>
  <si>
    <t>16.004.0042-0</t>
  </si>
  <si>
    <t>16.004.0045-0</t>
  </si>
  <si>
    <t>16.004.0050-0</t>
  </si>
  <si>
    <t>16.004.0055-0</t>
  </si>
  <si>
    <t>16.005.0001-0</t>
  </si>
  <si>
    <t>16.005.0004-0</t>
  </si>
  <si>
    <t>16.005.0005-0</t>
  </si>
  <si>
    <t>16.005.0006-0</t>
  </si>
  <si>
    <t>16.005.0007-0</t>
  </si>
  <si>
    <t>16.005.0008-0</t>
  </si>
  <si>
    <t>16.005.0015-0</t>
  </si>
  <si>
    <t>16.005.0025-0</t>
  </si>
  <si>
    <t>16.005.0027-0</t>
  </si>
  <si>
    <t>16.006.0001-0</t>
  </si>
  <si>
    <t>16.007.0011-0</t>
  </si>
  <si>
    <t>16.007.0012-0</t>
  </si>
  <si>
    <t>16.007.0013-0</t>
  </si>
  <si>
    <t>16.007.0014-0</t>
  </si>
  <si>
    <t>16.007.0015-0</t>
  </si>
  <si>
    <t>16.007.0016-0</t>
  </si>
  <si>
    <t>16.007.0017-0</t>
  </si>
  <si>
    <t>16.007.0018-0</t>
  </si>
  <si>
    <t>16.007.0025-0</t>
  </si>
  <si>
    <t>16.009.0001-0</t>
  </si>
  <si>
    <t>16.009.0002-0</t>
  </si>
  <si>
    <t>16.013.0001-0</t>
  </si>
  <si>
    <t>16.013.0002-0</t>
  </si>
  <si>
    <t>16.013.0004-0</t>
  </si>
  <si>
    <t>16.013.0005-0</t>
  </si>
  <si>
    <t>16.013.0006-0</t>
  </si>
  <si>
    <t>16.020.0002-0</t>
  </si>
  <si>
    <t>16.021.0002-0</t>
  </si>
  <si>
    <t>16.022.0004-0</t>
  </si>
  <si>
    <t>16.023.0004-0</t>
  </si>
  <si>
    <t>16.023.0005-0</t>
  </si>
  <si>
    <t>16.024.0004-0</t>
  </si>
  <si>
    <t>16.026.0001-0</t>
  </si>
  <si>
    <t>16.026.0002-0</t>
  </si>
  <si>
    <t>16.027.0001-0</t>
  </si>
  <si>
    <t>16.028.0015-0</t>
  </si>
  <si>
    <t>16.028.0020-0</t>
  </si>
  <si>
    <t>16.029.0001-0</t>
  </si>
  <si>
    <t>16.030.0001-0</t>
  </si>
  <si>
    <t>16.030.0010-0</t>
  </si>
  <si>
    <t>16.031.0025-0</t>
  </si>
  <si>
    <t>16.032.0001-0</t>
  </si>
  <si>
    <t>16.033.0002-0</t>
  </si>
  <si>
    <t>16.034.0003-0</t>
  </si>
  <si>
    <t>17.012.0010-0</t>
  </si>
  <si>
    <t>17.012.0011-0</t>
  </si>
  <si>
    <t>17.012.0012-0</t>
  </si>
  <si>
    <t>17.012.0013-0</t>
  </si>
  <si>
    <t>17.012.0015-0</t>
  </si>
  <si>
    <t>17.012.0030-0</t>
  </si>
  <si>
    <t>17.012.0040-0</t>
  </si>
  <si>
    <t>17.013.0030-0</t>
  </si>
  <si>
    <t>17.013.0031-0</t>
  </si>
  <si>
    <t>17.013.0070-0</t>
  </si>
  <si>
    <t>17.013.0095-1</t>
  </si>
  <si>
    <t>17.017.0010-0</t>
  </si>
  <si>
    <t>17.017.0020-0</t>
  </si>
  <si>
    <t>17.017.0030-0</t>
  </si>
  <si>
    <t>17.017.0040-0</t>
  </si>
  <si>
    <t>17.017.0041-0</t>
  </si>
  <si>
    <t>17.017.0042-0</t>
  </si>
  <si>
    <t>17.017.0050-0</t>
  </si>
  <si>
    <t>17.017.0060-0</t>
  </si>
  <si>
    <t>17.017.0061-0</t>
  </si>
  <si>
    <t>17.017.0062-0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</si>
  <si>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</si>
  <si>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</si>
  <si>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</si>
  <si>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</si>
  <si>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</si>
  <si>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</si>
  <si>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</si>
  <si>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</si>
  <si>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</si>
  <si>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</si>
  <si>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</si>
  <si>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</si>
  <si>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</si>
  <si>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</si>
  <si>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</si>
  <si>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</si>
  <si>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</si>
  <si>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17.017.0300-1</t>
  </si>
  <si>
    <t>17.017.0301-0</t>
  </si>
  <si>
    <t>17.017.0320-0</t>
  </si>
  <si>
    <t>17.017.0321-0</t>
  </si>
  <si>
    <t>17.017.0350-0</t>
  </si>
  <si>
    <t>17.017.0360-0</t>
  </si>
  <si>
    <t>17.017.0361-0</t>
  </si>
  <si>
    <t>17.017.0362-0</t>
  </si>
  <si>
    <t>17.018.0010-0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</si>
  <si>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</si>
  <si>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</si>
  <si>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</si>
  <si>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</si>
  <si>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</si>
  <si>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</si>
  <si>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</si>
  <si>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</si>
  <si>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</si>
  <si>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</si>
  <si>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</si>
  <si>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</si>
  <si>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</si>
  <si>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</si>
  <si>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</si>
  <si>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</si>
  <si>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</si>
  <si>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17.020.0010-0</t>
  </si>
  <si>
    <t>17.020.0021-0</t>
  </si>
  <si>
    <t>17.020.0030-1</t>
  </si>
  <si>
    <t>17.020.0040-0</t>
  </si>
  <si>
    <t>17.020.0050-0</t>
  </si>
  <si>
    <t>17.020.0060-0</t>
  </si>
  <si>
    <t>17.020.0061-0</t>
  </si>
  <si>
    <t>17.020.0070-0</t>
  </si>
  <si>
    <t>17.020.0071-0</t>
  </si>
  <si>
    <t>17.020.0075-0</t>
  </si>
  <si>
    <t>17.025.0010-0</t>
  </si>
  <si>
    <t>17.025.0040-1</t>
  </si>
  <si>
    <t>17.025.0041-0</t>
  </si>
  <si>
    <t>17.035.0010-0</t>
  </si>
  <si>
    <t>17.035.0020-0</t>
  </si>
  <si>
    <t>17.035.0030-0</t>
  </si>
  <si>
    <t>17.035.0040-0</t>
  </si>
  <si>
    <t>17.035.0045-0</t>
  </si>
  <si>
    <t>17.040.0020-0</t>
  </si>
  <si>
    <t>17.040.0021-0</t>
  </si>
  <si>
    <t>17.040.0022-0</t>
  </si>
  <si>
    <t>17.040.0024-0</t>
  </si>
  <si>
    <t>18.002.0010-0</t>
  </si>
  <si>
    <t>18.002.0012-0</t>
  </si>
  <si>
    <t>18.002.0015-0</t>
  </si>
  <si>
    <t>18.002.0016-0</t>
  </si>
  <si>
    <t>18.002.0019-0</t>
  </si>
  <si>
    <t>18.002.0022-0</t>
  </si>
  <si>
    <t>18.002.0023-0</t>
  </si>
  <si>
    <t>18.002.0026-0</t>
  </si>
  <si>
    <t>18.002.0027-0</t>
  </si>
  <si>
    <t>18.002.0030-0</t>
  </si>
  <si>
    <t>18.002.0031-0</t>
  </si>
  <si>
    <t>18.002.0040-0</t>
  </si>
  <si>
    <t>18.002.0055-0</t>
  </si>
  <si>
    <t>18.002.0065-0</t>
  </si>
  <si>
    <t>18.002.0080-0</t>
  </si>
  <si>
    <t>18.002.0085-0</t>
  </si>
  <si>
    <t>18.003.0003-0</t>
  </si>
  <si>
    <t>18.003.0005-0</t>
  </si>
  <si>
    <t>18.004.0001-0</t>
  </si>
  <si>
    <t>18.004.0005-0</t>
  </si>
  <si>
    <t>18.005.0015-0</t>
  </si>
  <si>
    <t>18.005.0018-0</t>
  </si>
  <si>
    <t>18.005.0027-0</t>
  </si>
  <si>
    <t>18.005.0035-0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</si>
  <si>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</si>
  <si>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</si>
  <si>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</si>
  <si>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</si>
  <si>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</si>
  <si>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</si>
  <si>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</si>
  <si>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</si>
  <si>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</si>
  <si>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</si>
  <si>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</si>
  <si>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</si>
  <si>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</si>
  <si>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</si>
  <si>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18.006.0050-0</t>
  </si>
  <si>
    <t>18.006.0052-0</t>
  </si>
  <si>
    <t>18.006.0054-0</t>
  </si>
  <si>
    <t>18.006.0056-0</t>
  </si>
  <si>
    <t>18.007.0039-0</t>
  </si>
  <si>
    <t>18.007.0041-0</t>
  </si>
  <si>
    <t>18.007.0042-0</t>
  </si>
  <si>
    <t>18.007.0043-0</t>
  </si>
  <si>
    <t>18.007.0045-0</t>
  </si>
  <si>
    <t>18.007.0049-0</t>
  </si>
  <si>
    <t>18.007.0051-0</t>
  </si>
  <si>
    <t>18.008.0005-0</t>
  </si>
  <si>
    <t>18.008.0007-0</t>
  </si>
  <si>
    <t>18.009.0058-0</t>
  </si>
  <si>
    <t>18.009.0060-0</t>
  </si>
  <si>
    <t>18.009.0065-0</t>
  </si>
  <si>
    <t>18.009.0066-0</t>
  </si>
  <si>
    <t>18.009.0070-0</t>
  </si>
  <si>
    <t>18.009.0073-0</t>
  </si>
  <si>
    <t>18.009.0074-0</t>
  </si>
  <si>
    <t>18.009.0076-0</t>
  </si>
  <si>
    <t>18.009.0078-0</t>
  </si>
  <si>
    <t>18.009.0079-0</t>
  </si>
  <si>
    <t>18.009.0080-0</t>
  </si>
  <si>
    <t>18.009.0086-0</t>
  </si>
  <si>
    <t>18.011.0003-0</t>
  </si>
  <si>
    <t>18.011.0005-0</t>
  </si>
  <si>
    <t>18.012.0090-0</t>
  </si>
  <si>
    <t>18.012.0093-0</t>
  </si>
  <si>
    <t>18.012.0096-0</t>
  </si>
  <si>
    <t>18.012.0100-0</t>
  </si>
  <si>
    <t>18.012.0102-0</t>
  </si>
  <si>
    <t>18.013.0106-0</t>
  </si>
  <si>
    <t>18.013.0108-0</t>
  </si>
  <si>
    <t>18.013.0109-0</t>
  </si>
  <si>
    <t>18.013.0110-0</t>
  </si>
  <si>
    <t>18.013.0111-0</t>
  </si>
  <si>
    <t>18.013.0112-0</t>
  </si>
  <si>
    <t>18.013.0113-0</t>
  </si>
  <si>
    <t>18.013.0115-0</t>
  </si>
  <si>
    <t>18.013.0117-0</t>
  </si>
  <si>
    <t>18.013.0118-0</t>
  </si>
  <si>
    <t>18.013.0119-0</t>
  </si>
  <si>
    <t>18.013.0121-0</t>
  </si>
  <si>
    <t>18.013.0123-0</t>
  </si>
  <si>
    <t>18.013.0124-0</t>
  </si>
  <si>
    <t>18.013.0127-0</t>
  </si>
  <si>
    <t>18.013.0128-0</t>
  </si>
  <si>
    <t>18.013.0130-0</t>
  </si>
  <si>
    <t>18.013.0133-0</t>
  </si>
  <si>
    <t>18.013.0136-0</t>
  </si>
  <si>
    <t>18.013.0140-0</t>
  </si>
  <si>
    <t>18.013.0143-0</t>
  </si>
  <si>
    <t>18.013.0144-0</t>
  </si>
  <si>
    <t>18.013.0146-0</t>
  </si>
  <si>
    <t>18.013.0148-0</t>
  </si>
  <si>
    <t>18.013.0155-0</t>
  </si>
  <si>
    <t>18.013.0156-0</t>
  </si>
  <si>
    <t>18.013.0158-0</t>
  </si>
  <si>
    <t>18.007.0060-0</t>
  </si>
  <si>
    <t>18.007.0065-0</t>
  </si>
  <si>
    <t>18.007.0070-0</t>
  </si>
  <si>
    <t>18.007.0075-0</t>
  </si>
  <si>
    <t>18.007.0080-0</t>
  </si>
  <si>
    <t>18.015.0060-0</t>
  </si>
  <si>
    <t>18.015.0070-0</t>
  </si>
  <si>
    <t>18.015.0072-0</t>
  </si>
  <si>
    <t>18.015.0074-0</t>
  </si>
  <si>
    <t>18.015.0076-0</t>
  </si>
  <si>
    <t>18.015.0078-0</t>
  </si>
  <si>
    <t>18.015.0080-0</t>
  </si>
  <si>
    <t>18.015.0081-0</t>
  </si>
  <si>
    <t>18.015.0082-0</t>
  </si>
  <si>
    <t>18.015.0083-0</t>
  </si>
  <si>
    <t>18.015.0084-0</t>
  </si>
  <si>
    <t>18.015.0085-0</t>
  </si>
  <si>
    <t>18.016.0010-0</t>
  </si>
  <si>
    <t>18.016.0015-0</t>
  </si>
  <si>
    <t>18.016.0020-0</t>
  </si>
  <si>
    <t>18.016.0025-0</t>
  </si>
  <si>
    <t>18.016.0030-0</t>
  </si>
  <si>
    <t>18.016.0035-0</t>
  </si>
  <si>
    <t>18.016.0040-0</t>
  </si>
  <si>
    <t>18.016.0042-0</t>
  </si>
  <si>
    <t>18.016.0045-0</t>
  </si>
  <si>
    <t>18.016.0050-0</t>
  </si>
  <si>
    <t>18.016.0051-0</t>
  </si>
  <si>
    <t>18.016.0060-0</t>
  </si>
  <si>
    <t>18.017.0020-0</t>
  </si>
  <si>
    <t>18.017.0021-0</t>
  </si>
  <si>
    <t>18.017.0022-0</t>
  </si>
  <si>
    <t>18.019.0010-0</t>
  </si>
  <si>
    <t>18.019.0012-0</t>
  </si>
  <si>
    <t>18.021.0025-0</t>
  </si>
  <si>
    <t>18.021.0030-0</t>
  </si>
  <si>
    <t>18.021.0035-0</t>
  </si>
  <si>
    <t>18.021.0040-0</t>
  </si>
  <si>
    <t>18.022.0010-0</t>
  </si>
  <si>
    <t>18.022.0011-0</t>
  </si>
  <si>
    <t>18.022.0012-0</t>
  </si>
  <si>
    <t>PAR</t>
  </si>
  <si>
    <t>18.022.0013-0</t>
  </si>
  <si>
    <t>18.022.0015-0</t>
  </si>
  <si>
    <t>18.023.0010-0</t>
  </si>
  <si>
    <t>18.023.0011-0</t>
  </si>
  <si>
    <t>18.023.0012-0</t>
  </si>
  <si>
    <t>18.023.0013-0</t>
  </si>
  <si>
    <t>18.023.0014-0</t>
  </si>
  <si>
    <t>18.023.0020-0</t>
  </si>
  <si>
    <t>18.024.0001-0</t>
  </si>
  <si>
    <t>18.024.0002-0</t>
  </si>
  <si>
    <t>18.024.0010-0</t>
  </si>
  <si>
    <t>18.025.0001-0</t>
  </si>
  <si>
    <t>18.025.0005-0</t>
  </si>
  <si>
    <t>18.026.0008-0</t>
  </si>
  <si>
    <t>18.026.0010-0</t>
  </si>
  <si>
    <t>18.026.0012-0</t>
  </si>
  <si>
    <t>18.026.0015-0</t>
  </si>
  <si>
    <t>18.026.0020-0</t>
  </si>
  <si>
    <t>18.027.0089-0</t>
  </si>
  <si>
    <t>18.027.0095-0</t>
  </si>
  <si>
    <t>18.027.0100-0</t>
  </si>
  <si>
    <t>18.027.0110-0</t>
  </si>
  <si>
    <t>18.027.0112-0</t>
  </si>
  <si>
    <t>18.027.0120-0</t>
  </si>
  <si>
    <t>18.027.0125-0</t>
  </si>
  <si>
    <t>18.027.0130-0</t>
  </si>
  <si>
    <t>18.027.0135-0</t>
  </si>
  <si>
    <t>18.027.0140-0</t>
  </si>
  <si>
    <t>18.260.0070-0</t>
  </si>
  <si>
    <t>18.027.0302-0</t>
  </si>
  <si>
    <t>18.027.0312-0</t>
  </si>
  <si>
    <t>18.027.0322-0</t>
  </si>
  <si>
    <t>18.027.0332-0</t>
  </si>
  <si>
    <t>18.027.0305-0</t>
  </si>
  <si>
    <t>18.027.0315-0</t>
  </si>
  <si>
    <t>18.027.0325-0</t>
  </si>
  <si>
    <t>18.027.0335-0</t>
  </si>
  <si>
    <t>18.027.0445-0</t>
  </si>
  <si>
    <t>18.027.0455-0</t>
  </si>
  <si>
    <t>18.027.0457-0</t>
  </si>
  <si>
    <t>18.027.0460-0</t>
  </si>
  <si>
    <t>18.028.0001-0</t>
  </si>
  <si>
    <t>18.028.0005-0</t>
  </si>
  <si>
    <t>18.028.0010-0</t>
  </si>
  <si>
    <t>18.028.0015-0</t>
  </si>
  <si>
    <t>18.028.0020-0</t>
  </si>
  <si>
    <t>18.028.0025-0</t>
  </si>
  <si>
    <t>18.028.0030-0</t>
  </si>
  <si>
    <t>18.028.0035-0</t>
  </si>
  <si>
    <t>18.028.0040-0</t>
  </si>
  <si>
    <t>18.028.0050-0</t>
  </si>
  <si>
    <t>18.029.0005-0</t>
  </si>
  <si>
    <t>18.029.0010-0</t>
  </si>
  <si>
    <t>18.029.0012-0</t>
  </si>
  <si>
    <t>18.029.0015-0</t>
  </si>
  <si>
    <t>18.029.0020-0</t>
  </si>
  <si>
    <t>18.029.0025-0</t>
  </si>
  <si>
    <t>18.029.0030-0</t>
  </si>
  <si>
    <t>18.029.0035-0</t>
  </si>
  <si>
    <t>18.029.0040-0</t>
  </si>
  <si>
    <t>18.029.0070-0</t>
  </si>
  <si>
    <t>18.029.0075-0</t>
  </si>
  <si>
    <t>18.029.0080-0</t>
  </si>
  <si>
    <t>18.029.0085-0</t>
  </si>
  <si>
    <t>18.029.0105-0</t>
  </si>
  <si>
    <t>18.029.0110-0</t>
  </si>
  <si>
    <t>18.029.0115-0</t>
  </si>
  <si>
    <t>18.029.0120-0</t>
  </si>
  <si>
    <t>18.029.0125-0</t>
  </si>
  <si>
    <t>18.029.0130-0</t>
  </si>
  <si>
    <t>18.030.0001-0</t>
  </si>
  <si>
    <t>18.030.0002-0</t>
  </si>
  <si>
    <t>18.030.0003-0</t>
  </si>
  <si>
    <t>18.030.0004-0</t>
  </si>
  <si>
    <t>18.030.0005-0</t>
  </si>
  <si>
    <t>18.030.0006-0</t>
  </si>
  <si>
    <t>18.030.0007-0</t>
  </si>
  <si>
    <t>18.030.0008-0</t>
  </si>
  <si>
    <t>18.030.0009-0</t>
  </si>
  <si>
    <t>18.030.0010-0</t>
  </si>
  <si>
    <t>18.031.0010-0</t>
  </si>
  <si>
    <t>18.031.0015-0</t>
  </si>
  <si>
    <t>18.031.0016-0</t>
  </si>
  <si>
    <t>18.031.0020-0</t>
  </si>
  <si>
    <t>18.031.0025-0</t>
  </si>
  <si>
    <t>18.032.0012-0</t>
  </si>
  <si>
    <t>18.032.0015-0</t>
  </si>
  <si>
    <t>18.032.0020-0</t>
  </si>
  <si>
    <t>18.032.0025-0</t>
  </si>
  <si>
    <t>18.032.0030-0</t>
  </si>
  <si>
    <t>18.033.0010-0</t>
  </si>
  <si>
    <t>18.033.0015-0</t>
  </si>
  <si>
    <t>18.035.0005-0</t>
  </si>
  <si>
    <t>18.035.0010-0</t>
  </si>
  <si>
    <t>18.050.0015-0</t>
  </si>
  <si>
    <t>18.050.0020-0</t>
  </si>
  <si>
    <t>18.050.0050-0</t>
  </si>
  <si>
    <t>18.050.0055-0</t>
  </si>
  <si>
    <t>18.050.0060-0</t>
  </si>
  <si>
    <t>18.050.0100-0</t>
  </si>
  <si>
    <t>18.070.0005-0</t>
  </si>
  <si>
    <t>18.070.0010-0</t>
  </si>
  <si>
    <t>18.070.0040-0</t>
  </si>
  <si>
    <t>18.080.0020-0</t>
  </si>
  <si>
    <t>18.100.0025-0</t>
  </si>
  <si>
    <t>18.100.0030-0</t>
  </si>
  <si>
    <t>18.100.0035-0</t>
  </si>
  <si>
    <t>18.105.0001-0</t>
  </si>
  <si>
    <t>18.200.0001-0</t>
  </si>
  <si>
    <t>18.200.0002-0</t>
  </si>
  <si>
    <t>18.200.0003-0</t>
  </si>
  <si>
    <t>18.200.0004-0</t>
  </si>
  <si>
    <t>18.200.0005-0</t>
  </si>
  <si>
    <t>18.200.0010-0</t>
  </si>
  <si>
    <t>18.200.0015-0</t>
  </si>
  <si>
    <t>18.260.0040-0</t>
  </si>
  <si>
    <t>18.260.0045-0</t>
  </si>
  <si>
    <t>18.260.0046-0</t>
  </si>
  <si>
    <t>18.260.0050-0</t>
  </si>
  <si>
    <t>18.027.0142-0</t>
  </si>
  <si>
    <t>18.027.0143-0</t>
  </si>
  <si>
    <t>18.260.0065-0</t>
  </si>
  <si>
    <t>18.265.0001-0</t>
  </si>
  <si>
    <t>18.270.0010-0</t>
  </si>
  <si>
    <t>18.270.0020-0</t>
  </si>
  <si>
    <t>18.270.0025-0</t>
  </si>
  <si>
    <t>18.270.0030-0</t>
  </si>
  <si>
    <t>18.270.0035-0</t>
  </si>
  <si>
    <t>19.001.0001-2</t>
  </si>
  <si>
    <t>19.001.0004-2</t>
  </si>
  <si>
    <t>19.001.0012-2</t>
  </si>
  <si>
    <t>19.001.0038-2</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</si>
  <si>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</si>
  <si>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</si>
  <si>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</si>
  <si>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</si>
  <si>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</si>
  <si>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</si>
  <si>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</si>
  <si>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</si>
  <si>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</si>
  <si>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</si>
  <si>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</si>
  <si>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</si>
  <si>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</si>
  <si>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</si>
  <si>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</si>
  <si>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</si>
  <si>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</si>
  <si>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</si>
  <si>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</si>
  <si>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</si>
  <si>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</si>
  <si>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</si>
  <si>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</si>
  <si>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</si>
  <si>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</si>
  <si>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</si>
  <si>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</si>
  <si>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</si>
  <si>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19.004.0020-3</t>
  </si>
  <si>
    <t>19.004.0020-4</t>
  </si>
  <si>
    <t>19.004.0021-2</t>
  </si>
  <si>
    <t>19.004.0021-3</t>
  </si>
  <si>
    <t>19.004.0021-4</t>
  </si>
  <si>
    <t>19.004.0022-2</t>
  </si>
  <si>
    <t>19.004.0022-3</t>
  </si>
  <si>
    <t>19.004.0022-4</t>
  </si>
  <si>
    <t>19.004.0023-2</t>
  </si>
  <si>
    <t>19.004.0023-3</t>
  </si>
  <si>
    <t>19.004.0023-4</t>
  </si>
  <si>
    <t>19.004.0024-2</t>
  </si>
  <si>
    <t>19.004.0024-3</t>
  </si>
  <si>
    <t>19.004.0024-4</t>
  </si>
  <si>
    <t>19.004.0025-2</t>
  </si>
  <si>
    <t>19.004.0025-3</t>
  </si>
  <si>
    <t>19.004.0025-4</t>
  </si>
  <si>
    <t>19.004.0026-2</t>
  </si>
  <si>
    <t>19.004.0026-3</t>
  </si>
  <si>
    <t>19.004.0026-4</t>
  </si>
  <si>
    <t>19.004.0030-2</t>
  </si>
  <si>
    <t>19.004.0030-3</t>
  </si>
  <si>
    <t>19.004.0030-4</t>
  </si>
  <si>
    <t>19.004.0031-2</t>
  </si>
  <si>
    <t>19.004.0031-3</t>
  </si>
  <si>
    <t>19.004.0031-4</t>
  </si>
  <si>
    <t>19.004.0046-2</t>
  </si>
  <si>
    <t>19.004.0046-3</t>
  </si>
  <si>
    <t>19.004.0046-4</t>
  </si>
  <si>
    <t>19.004.0047-2</t>
  </si>
  <si>
    <t>19.004.0047-3</t>
  </si>
  <si>
    <t>19.004.0047-4</t>
  </si>
  <si>
    <t>19.004.0044-2</t>
  </si>
  <si>
    <t>19.004.0044-3</t>
  </si>
  <si>
    <t>19.004.0044-4</t>
  </si>
  <si>
    <t>19.004.0045-2</t>
  </si>
  <si>
    <t>19.004.0045-3</t>
  </si>
  <si>
    <t>19.004.0045-4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</si>
  <si>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</si>
  <si>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</si>
  <si>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</si>
  <si>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</si>
  <si>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</si>
  <si>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</si>
  <si>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</si>
  <si>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</si>
  <si>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</si>
  <si>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</si>
  <si>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</si>
  <si>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</si>
  <si>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</si>
  <si>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</si>
  <si>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</si>
  <si>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19.004.0070-2</t>
  </si>
  <si>
    <t>19.004.0070-3</t>
  </si>
  <si>
    <t>19.004.0070-4</t>
  </si>
  <si>
    <t>19.004.0075-2</t>
  </si>
  <si>
    <t>19.004.0075-4</t>
  </si>
  <si>
    <t>19.004.0080-2</t>
  </si>
  <si>
    <t>19.004.0080-4</t>
  </si>
  <si>
    <t>19.004.0081-2</t>
  </si>
  <si>
    <t>19.004.0081-4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</si>
  <si>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</si>
  <si>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</si>
  <si>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</si>
  <si>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</si>
  <si>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</si>
  <si>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</si>
  <si>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</si>
  <si>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</si>
  <si>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</si>
  <si>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</si>
  <si>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</si>
  <si>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</si>
  <si>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</si>
  <si>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</si>
  <si>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</si>
  <si>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</si>
  <si>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</si>
  <si>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19.005.0037-2</t>
  </si>
  <si>
    <t>19.005.0037-4</t>
  </si>
  <si>
    <t>19.005.0038-2</t>
  </si>
  <si>
    <t>19.005.0038-4</t>
  </si>
  <si>
    <t>19.005.0039-2</t>
  </si>
  <si>
    <t>19.005.0039-4</t>
  </si>
  <si>
    <t>19.005.0006-2</t>
  </si>
  <si>
    <t>19.005.0006-3</t>
  </si>
  <si>
    <t>19.005.0006-4</t>
  </si>
  <si>
    <t>19.005.0007-2</t>
  </si>
  <si>
    <t>19.005.0007-3</t>
  </si>
  <si>
    <t>19.005.0007-4</t>
  </si>
  <si>
    <t>19.005.0008-2</t>
  </si>
  <si>
    <t>19.005.0008-3</t>
  </si>
  <si>
    <t>19.005.0008-4</t>
  </si>
  <si>
    <t>19.005.0012-2</t>
  </si>
  <si>
    <t>19.005.0012-3</t>
  </si>
  <si>
    <t>19.005.0012-4</t>
  </si>
  <si>
    <t>19.005.0014-2</t>
  </si>
  <si>
    <t>19.005.0014-3</t>
  </si>
  <si>
    <t>19.005.0014-4</t>
  </si>
  <si>
    <t>19.005.0015-2</t>
  </si>
  <si>
    <t>19.005.0015-4</t>
  </si>
  <si>
    <t>19.005.0016-2</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</si>
  <si>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</si>
  <si>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</si>
  <si>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</si>
  <si>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</si>
  <si>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</si>
  <si>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</si>
  <si>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</si>
  <si>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</si>
  <si>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</si>
  <si>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</si>
  <si>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</si>
  <si>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</si>
  <si>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</si>
  <si>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</si>
  <si>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</si>
  <si>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</si>
  <si>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</si>
  <si>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</si>
  <si>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</si>
  <si>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</si>
  <si>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</si>
  <si>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</si>
  <si>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</si>
  <si>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19.005.0030-2</t>
  </si>
  <si>
    <t>19.005.0030-3</t>
  </si>
  <si>
    <t>19.005.0030-4</t>
  </si>
  <si>
    <t>19.005.0033-2</t>
  </si>
  <si>
    <t>19.005.0033-3</t>
  </si>
  <si>
    <t>19.005.0033-4</t>
  </si>
  <si>
    <t>19.005.0040-2</t>
  </si>
  <si>
    <t>19.005.0040-4</t>
  </si>
  <si>
    <t>19.005.0045-2</t>
  </si>
  <si>
    <t>19.005.0045-4</t>
  </si>
  <si>
    <t>19.005.0050-2</t>
  </si>
  <si>
    <t>19.005.0050-4</t>
  </si>
  <si>
    <t>19.006.0001-2</t>
  </si>
  <si>
    <t>19.006.0001-4</t>
  </si>
  <si>
    <t>19.006.0002-2</t>
  </si>
  <si>
    <t>19.006.0002-3</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</si>
  <si>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</si>
  <si>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</si>
  <si>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</si>
  <si>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</si>
  <si>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</si>
  <si>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</si>
  <si>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</si>
  <si>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</si>
  <si>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</si>
  <si>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</si>
  <si>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</si>
  <si>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</si>
  <si>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</si>
  <si>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</si>
  <si>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</si>
  <si>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</si>
  <si>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</si>
  <si>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</si>
  <si>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</si>
  <si>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</si>
  <si>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</si>
  <si>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</si>
  <si>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</si>
  <si>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</si>
  <si>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</si>
  <si>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</si>
  <si>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</si>
  <si>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</si>
  <si>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</si>
  <si>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</si>
  <si>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</si>
  <si>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</si>
  <si>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</si>
  <si>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</si>
  <si>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</si>
  <si>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</si>
  <si>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</si>
  <si>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</si>
  <si>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</si>
  <si>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</si>
  <si>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</si>
  <si>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</si>
  <si>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</si>
  <si>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</si>
  <si>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</si>
  <si>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19.006.0022-2</t>
  </si>
  <si>
    <t>19.006.0022-3</t>
  </si>
  <si>
    <t>19.006.0022-4</t>
  </si>
  <si>
    <t>19.006.0023-2</t>
  </si>
  <si>
    <t>19.006.0023-4</t>
  </si>
  <si>
    <t>19.006.0030-2</t>
  </si>
  <si>
    <t>19.006.0030-4</t>
  </si>
  <si>
    <t>19.006.0032-2</t>
  </si>
  <si>
    <t>19.006.0032-4</t>
  </si>
  <si>
    <t>19.006.0034-2</t>
  </si>
  <si>
    <t>19.006.0034-4</t>
  </si>
  <si>
    <t>19.006.0035-2</t>
  </si>
  <si>
    <t>19.006.0035-4</t>
  </si>
  <si>
    <t>19.006.0040-2</t>
  </si>
  <si>
    <t>19.006.0040-4</t>
  </si>
  <si>
    <t>19.006.0045-2</t>
  </si>
  <si>
    <t>19.006.0045-3</t>
  </si>
  <si>
    <t>19.006.0045-4</t>
  </si>
  <si>
    <t>19.006.0050-2</t>
  </si>
  <si>
    <t>19.006.0050-4</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</si>
  <si>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</si>
  <si>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</si>
  <si>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</si>
  <si>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</si>
  <si>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</si>
  <si>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</si>
  <si>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</si>
  <si>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</si>
  <si>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</si>
  <si>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</si>
  <si>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</si>
  <si>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</si>
  <si>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</si>
  <si>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</si>
  <si>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</si>
  <si>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</si>
  <si>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</si>
  <si>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</si>
  <si>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</si>
  <si>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</si>
  <si>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</si>
  <si>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</si>
  <si>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</si>
  <si>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</si>
  <si>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</si>
  <si>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</si>
  <si>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</si>
  <si>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</si>
  <si>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</si>
  <si>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19.007.0017-3</t>
  </si>
  <si>
    <t>19.007.0017-4</t>
  </si>
  <si>
    <t>19.007.0025-2</t>
  </si>
  <si>
    <t>19.007.0025-4</t>
  </si>
  <si>
    <t>19.008.0001-2</t>
  </si>
  <si>
    <t>19.008.0001-3</t>
  </si>
  <si>
    <t>19.008.0001-4</t>
  </si>
  <si>
    <t>19.008.0002-2</t>
  </si>
  <si>
    <t>19.008.0002-3</t>
  </si>
  <si>
    <t>19.008.0002-4</t>
  </si>
  <si>
    <t>19.008.0003-2</t>
  </si>
  <si>
    <t>19.008.0003-3</t>
  </si>
  <si>
    <t>19.008.0003-4</t>
  </si>
  <si>
    <t>19.008.0004-2</t>
  </si>
  <si>
    <t>19.008.0004-3</t>
  </si>
  <si>
    <t>19.008.0004-4</t>
  </si>
  <si>
    <t>19.008.0010-2</t>
  </si>
  <si>
    <t>19.008.0010-4</t>
  </si>
  <si>
    <t>19.009.0001-2</t>
  </si>
  <si>
    <t>19.009.0001-4</t>
  </si>
  <si>
    <t>19.009.0002-2</t>
  </si>
  <si>
    <t>19.009.0002-4</t>
  </si>
  <si>
    <t>19.009.0004-2</t>
  </si>
  <si>
    <t>19.009.0004-4</t>
  </si>
  <si>
    <t>19.009.0005-2</t>
  </si>
  <si>
    <t>19.009.0005-4</t>
  </si>
  <si>
    <t>19.009.0008-2</t>
  </si>
  <si>
    <t>19.009.0008-4</t>
  </si>
  <si>
    <t>19.009.0010-2</t>
  </si>
  <si>
    <t>19.009.0010-4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</si>
  <si>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</si>
  <si>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</si>
  <si>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</si>
  <si>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</si>
  <si>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</si>
  <si>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</si>
  <si>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</si>
  <si>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</si>
  <si>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</si>
  <si>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</si>
  <si>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</si>
  <si>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</si>
  <si>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</si>
  <si>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</si>
  <si>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</si>
  <si>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</si>
  <si>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</si>
  <si>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</si>
  <si>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</si>
  <si>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</si>
  <si>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</si>
  <si>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</si>
  <si>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</si>
  <si>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</si>
  <si>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</si>
  <si>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</si>
  <si>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</si>
  <si>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</si>
  <si>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</si>
  <si>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</si>
  <si>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</si>
  <si>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</si>
  <si>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</si>
  <si>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</si>
  <si>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</si>
  <si>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</si>
  <si>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</si>
  <si>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</si>
  <si>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</si>
  <si>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</si>
  <si>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</si>
  <si>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</si>
  <si>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</si>
  <si>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</si>
  <si>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</si>
  <si>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</si>
  <si>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</si>
  <si>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</si>
  <si>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</si>
  <si>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</si>
  <si>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</si>
  <si>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</si>
  <si>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</si>
  <si>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</si>
  <si>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19.011.0018-3</t>
  </si>
  <si>
    <t>19.011.0018-4</t>
  </si>
  <si>
    <t>19.011.0019-2</t>
  </si>
  <si>
    <t>19.011.0019-4</t>
  </si>
  <si>
    <t>19.011.0025-2</t>
  </si>
  <si>
    <t>19.011.0025-4</t>
  </si>
  <si>
    <t>19.011.0030-2</t>
  </si>
  <si>
    <t>19.011.0030-4</t>
  </si>
  <si>
    <t>20.004.0001-0</t>
  </si>
  <si>
    <t>20.004.0002-0</t>
  </si>
  <si>
    <t>20.004.0033-1</t>
  </si>
  <si>
    <t>20.004.0034-0</t>
  </si>
  <si>
    <t>20.004.0005-0</t>
  </si>
  <si>
    <t>20.004.0006-0</t>
  </si>
  <si>
    <t>20.004.0007-0</t>
  </si>
  <si>
    <t>20.004.0122-0</t>
  </si>
  <si>
    <t>20.004.0125-0</t>
  </si>
  <si>
    <t>20.004.0010-0</t>
  </si>
  <si>
    <t>20.004.0011-0</t>
  </si>
  <si>
    <t>20.004.0012-0</t>
  </si>
  <si>
    <t>20.004.0013-0</t>
  </si>
  <si>
    <t>20.004.0015-0</t>
  </si>
  <si>
    <t>20.004.0016-0</t>
  </si>
  <si>
    <t>20.004.0017-0</t>
  </si>
  <si>
    <t>20.004.0018-0</t>
  </si>
  <si>
    <t>20.004.0019-0</t>
  </si>
  <si>
    <t>20.005.0001-0</t>
  </si>
  <si>
    <t>20.005.0002-1</t>
  </si>
  <si>
    <t>20.005.0003-1</t>
  </si>
  <si>
    <t>20.005.0004-0</t>
  </si>
  <si>
    <t>20.005.0005-0</t>
  </si>
  <si>
    <t>20.005.0006-0</t>
  </si>
  <si>
    <t>20.005.0007-0</t>
  </si>
  <si>
    <t>20.005.0008-0</t>
  </si>
  <si>
    <t>20.005.0009-0</t>
  </si>
  <si>
    <t>20.005.0010-0</t>
  </si>
  <si>
    <t>20.006.0001-0</t>
  </si>
  <si>
    <t>20.006.0002-0</t>
  </si>
  <si>
    <t>20.006.0003-0</t>
  </si>
  <si>
    <t>20.007.0001-0</t>
  </si>
  <si>
    <t>20.007.0002-0</t>
  </si>
  <si>
    <t>20.008.0001-0</t>
  </si>
  <si>
    <t>20.008.0002-0</t>
  </si>
  <si>
    <t>20.008.0003-0</t>
  </si>
  <si>
    <t>20.008.0004-0</t>
  </si>
  <si>
    <t>20.009.0001-1</t>
  </si>
  <si>
    <t>20.009.0002-1</t>
  </si>
  <si>
    <t>20.009.0100-0</t>
  </si>
  <si>
    <t>20.009.0105-0</t>
  </si>
  <si>
    <t>20.009.0110-0</t>
  </si>
  <si>
    <t>20.009.0115-0</t>
  </si>
  <si>
    <t>20.009.0007-0</t>
  </si>
  <si>
    <t>20.009.0008-0</t>
  </si>
  <si>
    <t>20.009.0012-0</t>
  </si>
  <si>
    <t>20.009.0014-0</t>
  </si>
  <si>
    <t>20.009.0015-0</t>
  </si>
  <si>
    <t>20.015.0010-0</t>
  </si>
  <si>
    <t>20.009.0017-0</t>
  </si>
  <si>
    <t>20.009.0020-0</t>
  </si>
  <si>
    <t>20.009.0021-0</t>
  </si>
  <si>
    <t>20.009.0025-0</t>
  </si>
  <si>
    <t>20.009.0028-0</t>
  </si>
  <si>
    <t>20.009.0030-0</t>
  </si>
  <si>
    <t>20.009.0033-0</t>
  </si>
  <si>
    <t>20.009.0040-0</t>
  </si>
  <si>
    <t>20.009.0042-0</t>
  </si>
  <si>
    <t>20.009.0045-0</t>
  </si>
  <si>
    <t>20.009.0048-0</t>
  </si>
  <si>
    <t>20.009.0060-0</t>
  </si>
  <si>
    <t>20.009.0063-0</t>
  </si>
  <si>
    <t>20.009.0065-0</t>
  </si>
  <si>
    <t>20.009.0068-0</t>
  </si>
  <si>
    <t>20.010.0001-0</t>
  </si>
  <si>
    <t>20.010.0002-0</t>
  </si>
  <si>
    <t>20.010.0003-0</t>
  </si>
  <si>
    <t>20.010.0004-0</t>
  </si>
  <si>
    <t>20.011.0001-0</t>
  </si>
  <si>
    <t>20.012.0001-0</t>
  </si>
  <si>
    <t>20.012.0002-0</t>
  </si>
  <si>
    <t>20.012.0003-0</t>
  </si>
  <si>
    <t>20.012.0004-0</t>
  </si>
  <si>
    <t>LIMPEZA MANUAL DE MEIOS-FIOS E SARJETAS</t>
  </si>
  <si>
    <t>20.012.0005-0</t>
  </si>
  <si>
    <t>20.012.0006-0</t>
  </si>
  <si>
    <t>20.012.0008-0</t>
  </si>
  <si>
    <t>20.012.0009-0</t>
  </si>
  <si>
    <t>20.012.0010-0</t>
  </si>
  <si>
    <t>20.012.0011-0</t>
  </si>
  <si>
    <t>20.012.0013-0</t>
  </si>
  <si>
    <t>20.012.0015-0</t>
  </si>
  <si>
    <t>20.012.0020-0</t>
  </si>
  <si>
    <t>20.012.0025-0</t>
  </si>
  <si>
    <t>20.012.0030-0</t>
  </si>
  <si>
    <t>LIMPEZA DE DESCIDA D'AGUA EM DEGRAUS</t>
  </si>
  <si>
    <t>20.012.0035-0</t>
  </si>
  <si>
    <t>LIMPEZA DE BUEIRO DE GREIDE</t>
  </si>
  <si>
    <t>20.012.0036-0</t>
  </si>
  <si>
    <t>LIMPEZA DE BUEIRO DE GROTA</t>
  </si>
  <si>
    <t>20.013.0005-0</t>
  </si>
  <si>
    <t>20.016.0003-0</t>
  </si>
  <si>
    <t>20.016.0004-0</t>
  </si>
  <si>
    <t>20.016.0005-0</t>
  </si>
  <si>
    <t>20.020.0001-0</t>
  </si>
  <si>
    <t>20.020.0002-0</t>
  </si>
  <si>
    <t>20.020.0003-0</t>
  </si>
  <si>
    <t>20.020.0007-0</t>
  </si>
  <si>
    <t>20.020.0008-0</t>
  </si>
  <si>
    <t>20.020.0009-0</t>
  </si>
  <si>
    <t>20.020.0010-0</t>
  </si>
  <si>
    <t>20.023.0001-0</t>
  </si>
  <si>
    <t>20.023.0002-0</t>
  </si>
  <si>
    <t>20.023.0003-0</t>
  </si>
  <si>
    <t>20.023.0004-0</t>
  </si>
  <si>
    <t>20.023.0005-0</t>
  </si>
  <si>
    <t>20.023.0006-0</t>
  </si>
  <si>
    <t>20.023.0007-0</t>
  </si>
  <si>
    <t>20.024.0001-0</t>
  </si>
  <si>
    <t>20.024.0005-0</t>
  </si>
  <si>
    <t>20.024.0006-0</t>
  </si>
  <si>
    <t>20.024.0007-0</t>
  </si>
  <si>
    <t>20.024.0008-0</t>
  </si>
  <si>
    <t>20.025.0001-0</t>
  </si>
  <si>
    <t>20.026.0001-0</t>
  </si>
  <si>
    <t>20.026.0002-0</t>
  </si>
  <si>
    <t>20.026.0003-0</t>
  </si>
  <si>
    <t>20.026.0007-0</t>
  </si>
  <si>
    <t>20.026.0008-0</t>
  </si>
  <si>
    <t>20.026.0009-0</t>
  </si>
  <si>
    <t>20.026.0013-0</t>
  </si>
  <si>
    <t>20.026.0014-0</t>
  </si>
  <si>
    <t>20.026.0015-0</t>
  </si>
  <si>
    <t>20.027.0001-0</t>
  </si>
  <si>
    <t>20.027.0002-0</t>
  </si>
  <si>
    <t>20.027.0003-0</t>
  </si>
  <si>
    <t>20.027.0004-0</t>
  </si>
  <si>
    <t>20.027.0005-0</t>
  </si>
  <si>
    <t>20.027.0006-0</t>
  </si>
  <si>
    <t>20.028.0001-0</t>
  </si>
  <si>
    <t>20.028.0002-0</t>
  </si>
  <si>
    <t>20.028.0003-0</t>
  </si>
  <si>
    <t>20.028.0004-0</t>
  </si>
  <si>
    <t>20.028.0005-0</t>
  </si>
  <si>
    <t>20.028.0006-0</t>
  </si>
  <si>
    <t>20.028.0010-0</t>
  </si>
  <si>
    <t>20.028.0014-0</t>
  </si>
  <si>
    <t>20.028.0015-0</t>
  </si>
  <si>
    <t>20.028.0016-0</t>
  </si>
  <si>
    <t>20.028.0020-0</t>
  </si>
  <si>
    <t>20.029.0001-0</t>
  </si>
  <si>
    <t>20.030.0001-0</t>
  </si>
  <si>
    <t>20.030.0002-0</t>
  </si>
  <si>
    <t>20.030.0003-0</t>
  </si>
  <si>
    <t>20.031.0001-0</t>
  </si>
  <si>
    <t>20.031.0002-0</t>
  </si>
  <si>
    <t>20.031.0003-0</t>
  </si>
  <si>
    <t>20.032.0001-0</t>
  </si>
  <si>
    <t>20.032.0002-0</t>
  </si>
  <si>
    <t>20.032.0003-0</t>
  </si>
  <si>
    <t>20.033.0001-0</t>
  </si>
  <si>
    <t>20.033.0002-0</t>
  </si>
  <si>
    <t>20.033.0003-0</t>
  </si>
  <si>
    <t>20.034.0001-0</t>
  </si>
  <si>
    <t>20.034.0002-0</t>
  </si>
  <si>
    <t>20.034.0003-0</t>
  </si>
  <si>
    <t>20.035.0001-0</t>
  </si>
  <si>
    <t>20.035.0002-0</t>
  </si>
  <si>
    <t>20.035.0003-0</t>
  </si>
  <si>
    <t>20.036.0001-0</t>
  </si>
  <si>
    <t>20.036.0002-0</t>
  </si>
  <si>
    <t>20.036.0003-0</t>
  </si>
  <si>
    <t>20.037.0001-0</t>
  </si>
  <si>
    <t>20.037.0002-0</t>
  </si>
  <si>
    <t>20.037.0003-0</t>
  </si>
  <si>
    <t>20.040.0002-0</t>
  </si>
  <si>
    <t>20.040.0003-0</t>
  </si>
  <si>
    <t>20.040.0005-0</t>
  </si>
  <si>
    <t>20.040.0008-0</t>
  </si>
  <si>
    <t>20.041.0002-0</t>
  </si>
  <si>
    <t>20.041.0003-0</t>
  </si>
  <si>
    <t>20.041.0005-0</t>
  </si>
  <si>
    <t>20.041.0008-0</t>
  </si>
  <si>
    <t>20.067.0070-0</t>
  </si>
  <si>
    <t>20.067.0072-0</t>
  </si>
  <si>
    <t>20.067.0074-0</t>
  </si>
  <si>
    <t>20.067.0076-0</t>
  </si>
  <si>
    <t>20.067.0078-0</t>
  </si>
  <si>
    <t>20.067.0084-0</t>
  </si>
  <si>
    <t>20.067.0086-0</t>
  </si>
  <si>
    <t>20.067.0088-0</t>
  </si>
  <si>
    <t>20.067.0090-0</t>
  </si>
  <si>
    <t>20.067.0092-0</t>
  </si>
  <si>
    <t>20.067.0098-0</t>
  </si>
  <si>
    <t>20.067.0100-0</t>
  </si>
  <si>
    <t>20.067.0102-0</t>
  </si>
  <si>
    <t>20.067.0104-0</t>
  </si>
  <si>
    <t>20.067.0106-0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</si>
  <si>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</si>
  <si>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</si>
  <si>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</si>
  <si>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</si>
  <si>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</si>
  <si>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</si>
  <si>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</si>
  <si>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</si>
  <si>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</si>
  <si>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</si>
  <si>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</si>
  <si>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</si>
  <si>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</si>
  <si>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</si>
  <si>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</si>
  <si>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</si>
  <si>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</si>
  <si>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</si>
  <si>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</si>
  <si>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</si>
  <si>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</si>
  <si>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</si>
  <si>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</si>
  <si>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</si>
  <si>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</si>
  <si>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</si>
  <si>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</si>
  <si>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</si>
  <si>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</si>
  <si>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</si>
  <si>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</si>
  <si>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</si>
  <si>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</si>
  <si>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</si>
  <si>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</si>
  <si>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</si>
  <si>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</si>
  <si>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</si>
  <si>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</si>
  <si>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</si>
  <si>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</si>
  <si>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</si>
  <si>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</si>
  <si>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</si>
  <si>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</si>
  <si>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</si>
  <si>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</si>
  <si>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</si>
  <si>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</si>
  <si>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</si>
  <si>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</si>
  <si>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</si>
  <si>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</si>
  <si>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</si>
  <si>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</si>
  <si>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</si>
  <si>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</si>
  <si>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</si>
  <si>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</si>
  <si>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</si>
  <si>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</si>
  <si>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</si>
  <si>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</si>
  <si>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</si>
  <si>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</si>
  <si>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</si>
  <si>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</si>
  <si>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</si>
  <si>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</si>
  <si>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</si>
  <si>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</si>
  <si>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</si>
  <si>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</si>
  <si>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</si>
  <si>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</si>
  <si>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</si>
  <si>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</si>
  <si>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</si>
  <si>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</si>
  <si>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</si>
  <si>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</si>
  <si>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</si>
  <si>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</si>
  <si>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</si>
  <si>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</si>
  <si>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</si>
  <si>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</si>
  <si>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</si>
  <si>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</si>
  <si>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</si>
  <si>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</si>
  <si>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</si>
  <si>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</si>
  <si>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</si>
  <si>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</si>
  <si>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</si>
  <si>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</si>
  <si>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</si>
  <si>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</si>
  <si>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</si>
  <si>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</si>
  <si>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</si>
  <si>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</si>
  <si>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</si>
  <si>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</si>
  <si>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</si>
  <si>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</si>
  <si>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</si>
  <si>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</si>
  <si>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</si>
  <si>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</si>
  <si>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</si>
  <si>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</si>
  <si>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</si>
  <si>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</si>
  <si>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</si>
  <si>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</si>
  <si>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</si>
  <si>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</si>
  <si>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</si>
  <si>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</si>
  <si>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</si>
  <si>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</si>
  <si>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</si>
  <si>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</si>
  <si>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</si>
  <si>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</si>
  <si>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</si>
  <si>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</si>
  <si>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</si>
  <si>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</si>
  <si>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</si>
  <si>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</si>
  <si>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</si>
  <si>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</si>
  <si>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</si>
  <si>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</si>
  <si>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</si>
  <si>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</si>
  <si>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</si>
  <si>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</si>
  <si>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</si>
  <si>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</si>
  <si>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</si>
  <si>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</si>
  <si>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</si>
  <si>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</si>
  <si>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</si>
  <si>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</si>
  <si>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</si>
  <si>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</si>
  <si>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</si>
  <si>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</si>
  <si>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</si>
  <si>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</si>
  <si>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</si>
  <si>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</si>
  <si>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</si>
  <si>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</si>
  <si>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</si>
  <si>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</si>
  <si>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</si>
  <si>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</si>
  <si>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</si>
  <si>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</si>
  <si>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</si>
  <si>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</si>
  <si>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</si>
  <si>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</si>
  <si>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</si>
  <si>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</si>
  <si>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</si>
  <si>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</si>
  <si>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</si>
  <si>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</si>
  <si>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</si>
  <si>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</si>
  <si>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</si>
  <si>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</si>
  <si>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</si>
  <si>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</si>
  <si>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</si>
  <si>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</si>
  <si>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</si>
  <si>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</si>
  <si>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</si>
  <si>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</si>
  <si>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</si>
  <si>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</si>
  <si>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</si>
  <si>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</si>
  <si>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</si>
  <si>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</si>
  <si>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</si>
  <si>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</si>
  <si>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</si>
  <si>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</si>
  <si>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</si>
  <si>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</si>
  <si>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</si>
  <si>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</si>
  <si>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</si>
  <si>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</si>
  <si>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</si>
  <si>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</si>
  <si>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</si>
  <si>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</si>
  <si>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</si>
  <si>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</si>
  <si>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</si>
  <si>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</si>
  <si>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</si>
  <si>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</si>
  <si>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</si>
  <si>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</si>
  <si>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</si>
  <si>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</si>
  <si>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</si>
  <si>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</si>
  <si>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</si>
  <si>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</si>
  <si>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</si>
  <si>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20.090.0001-1</t>
  </si>
  <si>
    <t>20.090.0005-1</t>
  </si>
  <si>
    <t>20.090.0006-0</t>
  </si>
  <si>
    <t>20.091.0001-1</t>
  </si>
  <si>
    <t>20.092.0001-0</t>
  </si>
  <si>
    <t>20.093.0001-0</t>
  </si>
  <si>
    <t>20.096.0001-0</t>
  </si>
  <si>
    <t>20.097.0001-0</t>
  </si>
  <si>
    <t>20.097.0002-0</t>
  </si>
  <si>
    <t>20.097.0003-0</t>
  </si>
  <si>
    <t>20.097.0004-0</t>
  </si>
  <si>
    <t>20.097.0005-0</t>
  </si>
  <si>
    <t>20.098.0001-0</t>
  </si>
  <si>
    <t>20.099.0001-0</t>
  </si>
  <si>
    <t>20.101.0011-0</t>
  </si>
  <si>
    <t>20.101.0013-0</t>
  </si>
  <si>
    <t>20.102.0003-0</t>
  </si>
  <si>
    <t>20.102.0004-0</t>
  </si>
  <si>
    <t>20.102.0006-0</t>
  </si>
  <si>
    <t>20.102.0007-0</t>
  </si>
  <si>
    <t>20.102.0008-0</t>
  </si>
  <si>
    <t>20.103.0001-0</t>
  </si>
  <si>
    <t>20.104.0001-0</t>
  </si>
  <si>
    <t>20.105.0001-0</t>
  </si>
  <si>
    <t>20.105.0005-0</t>
  </si>
  <si>
    <t>20.106.0001-0</t>
  </si>
  <si>
    <t>20.107.0001-0</t>
  </si>
  <si>
    <t>20.111.0001-0</t>
  </si>
  <si>
    <t>20.111.0006-0</t>
  </si>
  <si>
    <t>20.111.0007-0</t>
  </si>
  <si>
    <t>20.111.0008-0</t>
  </si>
  <si>
    <t>20.111.0009-0</t>
  </si>
  <si>
    <t>20.112.0010-0</t>
  </si>
  <si>
    <t>20.112.0011-0</t>
  </si>
  <si>
    <t>20.112.0013-0</t>
  </si>
  <si>
    <t>20.112.0014-0</t>
  </si>
  <si>
    <t>20.113.0010-0</t>
  </si>
  <si>
    <t>20.113.0011-0</t>
  </si>
  <si>
    <t>20.113.0012-0</t>
  </si>
  <si>
    <t>20.113.0013-0</t>
  </si>
  <si>
    <t>20.113.0014-0</t>
  </si>
  <si>
    <t>20.114.0010-0</t>
  </si>
  <si>
    <t>20.114.0011-0</t>
  </si>
  <si>
    <t>20.114.0012-0</t>
  </si>
  <si>
    <t>20.114.0013-0</t>
  </si>
  <si>
    <t>20.114.0014-0</t>
  </si>
  <si>
    <t>20.115.0010-0</t>
  </si>
  <si>
    <t>20.115.0011-0</t>
  </si>
  <si>
    <t>20.115.0012-0</t>
  </si>
  <si>
    <t>20.115.0013-0</t>
  </si>
  <si>
    <t>20.115.0014-0</t>
  </si>
  <si>
    <t>20.170.0001-0</t>
  </si>
  <si>
    <t>20.175.0010-1</t>
  </si>
  <si>
    <t>20.175.0002-1</t>
  </si>
  <si>
    <t>20.175.0003-0</t>
  </si>
  <si>
    <t>20.175.0004-0</t>
  </si>
  <si>
    <t>20.175.0005-0</t>
  </si>
  <si>
    <t>20.175.0006-0</t>
  </si>
  <si>
    <t>20.175.0007-0</t>
  </si>
  <si>
    <t>20.180.0001-0</t>
  </si>
  <si>
    <t>20.180.0002-0</t>
  </si>
  <si>
    <t>20.181.0001-0</t>
  </si>
  <si>
    <t>20.181.0005-1</t>
  </si>
  <si>
    <t>20.181.0006-1</t>
  </si>
  <si>
    <t>20.183.0001-1</t>
  </si>
  <si>
    <t>20.198.0001-0</t>
  </si>
  <si>
    <t>21.001.0010-0</t>
  </si>
  <si>
    <t>21.001.0015-0</t>
  </si>
  <si>
    <t>21.001.0020-0</t>
  </si>
  <si>
    <t>21.001.0021-0</t>
  </si>
  <si>
    <t>21.001.0025-0</t>
  </si>
  <si>
    <t>21.001.0060-0</t>
  </si>
  <si>
    <t>21.001.0062-0</t>
  </si>
  <si>
    <t>21.001.0065-0</t>
  </si>
  <si>
    <t>21.001.0070-0</t>
  </si>
  <si>
    <t>21.001.0075-0</t>
  </si>
  <si>
    <t>21.001.0080-0</t>
  </si>
  <si>
    <t>21.001.0090-0</t>
  </si>
  <si>
    <t>21.001.0150-0</t>
  </si>
  <si>
    <t>21.001.0155-0</t>
  </si>
  <si>
    <t>21.001.0160-0</t>
  </si>
  <si>
    <t>21.001.0165-0</t>
  </si>
  <si>
    <t>21.001.0170-0</t>
  </si>
  <si>
    <t>21.001.0175-0</t>
  </si>
  <si>
    <t>21.001.0180-0</t>
  </si>
  <si>
    <t>21.001.0185-0</t>
  </si>
  <si>
    <t>21.001.0190-0</t>
  </si>
  <si>
    <t>21.004.0095-0</t>
  </si>
  <si>
    <t>21.004.0100-0</t>
  </si>
  <si>
    <t>21.004.0101-0</t>
  </si>
  <si>
    <t>21.004.0102-0</t>
  </si>
  <si>
    <t>21.004.0105-0</t>
  </si>
  <si>
    <t>21.004.0108-0</t>
  </si>
  <si>
    <t>21.004.0110-0</t>
  </si>
  <si>
    <t>21.004.0120-0</t>
  </si>
  <si>
    <t>21.004.0125-0</t>
  </si>
  <si>
    <t>21.004.0130-0</t>
  </si>
  <si>
    <t>21.004.0135-0</t>
  </si>
  <si>
    <t>21.004.0140-0</t>
  </si>
  <si>
    <t>21.004.0141-0</t>
  </si>
  <si>
    <t>21.004.0142-0</t>
  </si>
  <si>
    <t>21.004.0143-0</t>
  </si>
  <si>
    <t>21.004.0144-0</t>
  </si>
  <si>
    <t>21.004.0150-0</t>
  </si>
  <si>
    <t>21.004.0153-0</t>
  </si>
  <si>
    <t>21.004.0155-0</t>
  </si>
  <si>
    <t>21.004.0158-0</t>
  </si>
  <si>
    <t>21.004.0160-0</t>
  </si>
  <si>
    <t>21.004.0165-0</t>
  </si>
  <si>
    <t>21.004.0168-0</t>
  </si>
  <si>
    <t>21.004.0170-0</t>
  </si>
  <si>
    <t>21.004.0175-0</t>
  </si>
  <si>
    <t>21.004.0185-0</t>
  </si>
  <si>
    <t>21.004.0186-0</t>
  </si>
  <si>
    <t>21.004.0187-0</t>
  </si>
  <si>
    <t>21.004.0188-0</t>
  </si>
  <si>
    <t>21.005.0010-0</t>
  </si>
  <si>
    <t>21.005.0011-0</t>
  </si>
  <si>
    <t>21.005.0015-0</t>
  </si>
  <si>
    <t>21.005.0016-0</t>
  </si>
  <si>
    <t>21.005.0020-0</t>
  </si>
  <si>
    <t>21.005.0050-0</t>
  </si>
  <si>
    <t>21.007.0010-0</t>
  </si>
  <si>
    <t>21.007.0015-0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</si>
  <si>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</si>
  <si>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</si>
  <si>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</si>
  <si>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</si>
  <si>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</si>
  <si>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</si>
  <si>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</si>
  <si>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</si>
  <si>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</si>
  <si>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</si>
  <si>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</si>
  <si>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</si>
  <si>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</si>
  <si>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</si>
  <si>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</si>
  <si>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</si>
  <si>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</si>
  <si>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</si>
  <si>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</si>
  <si>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</si>
  <si>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</si>
  <si>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</si>
  <si>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</si>
  <si>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</si>
  <si>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</si>
  <si>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21.010.0005-0</t>
  </si>
  <si>
    <t>21.010.0010-0</t>
  </si>
  <si>
    <t>21.010.0015-0</t>
  </si>
  <si>
    <t>21.010.0020-0</t>
  </si>
  <si>
    <t>21.010.0025-0</t>
  </si>
  <si>
    <t>21.010.0030-0</t>
  </si>
  <si>
    <t>21.010.0035-0</t>
  </si>
  <si>
    <t>21.010.0040-0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</si>
  <si>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</si>
  <si>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</si>
  <si>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</si>
  <si>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</si>
  <si>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</si>
  <si>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</si>
  <si>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</si>
  <si>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</si>
  <si>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</si>
  <si>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</si>
  <si>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</si>
  <si>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</si>
  <si>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</si>
  <si>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</si>
  <si>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</si>
  <si>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</si>
  <si>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</si>
  <si>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</si>
  <si>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</si>
  <si>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</si>
  <si>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21.013.0010-0</t>
  </si>
  <si>
    <t>21.015.0179-0</t>
  </si>
  <si>
    <t>21.015.0181-0</t>
  </si>
  <si>
    <t>21.015.0182-0</t>
  </si>
  <si>
    <t>21.015.0201-0</t>
  </si>
  <si>
    <t>21.015.0210-0</t>
  </si>
  <si>
    <t>21.015.0220-0</t>
  </si>
  <si>
    <t>21.018.0010-0</t>
  </si>
  <si>
    <t>21.018.0012-0</t>
  </si>
  <si>
    <t>21.018.0015-0</t>
  </si>
  <si>
    <t>21.018.0018-0</t>
  </si>
  <si>
    <t>21.018.0020-0</t>
  </si>
  <si>
    <t>21.018.0021-0</t>
  </si>
  <si>
    <t>21.018.0022-0</t>
  </si>
  <si>
    <t>21.018.0023-0</t>
  </si>
  <si>
    <t>21.018.0025-0</t>
  </si>
  <si>
    <t>21.018.0030-0</t>
  </si>
  <si>
    <t>21.018.0031-0</t>
  </si>
  <si>
    <t>21.018.0032-0</t>
  </si>
  <si>
    <t>21.020.0090-0</t>
  </si>
  <si>
    <t>21.020.0095-0</t>
  </si>
  <si>
    <t>21.024.0010-0</t>
  </si>
  <si>
    <t>21.024.0015-0</t>
  </si>
  <si>
    <t>21.024.0020-0</t>
  </si>
  <si>
    <t>21.024.0025-0</t>
  </si>
  <si>
    <t>21.024.0030-0</t>
  </si>
  <si>
    <t>21.024.0035-0</t>
  </si>
  <si>
    <t>21.024.0040-0</t>
  </si>
  <si>
    <t>21.020.0106-0</t>
  </si>
  <si>
    <t>21.020.0107-0</t>
  </si>
  <si>
    <t>21.028.0001-0</t>
  </si>
  <si>
    <t>21.028.0002-0</t>
  </si>
  <si>
    <t>21.028.0003-0</t>
  </si>
  <si>
    <t>21.028.0004-0</t>
  </si>
  <si>
    <t>21.035.0007-0</t>
  </si>
  <si>
    <t>21.035.0008-0</t>
  </si>
  <si>
    <t>21.035.0009-0</t>
  </si>
  <si>
    <t>21.035.0010-0</t>
  </si>
  <si>
    <t>21.035.0012-0</t>
  </si>
  <si>
    <t>21.100.0021-0</t>
  </si>
  <si>
    <t>21.100.0030-0</t>
  </si>
  <si>
    <t>21.100.0031-0</t>
  </si>
  <si>
    <t>21.100.0040-0</t>
  </si>
  <si>
    <t>21.100.0041-0</t>
  </si>
  <si>
    <t>21.100.0060-0</t>
  </si>
  <si>
    <t>21.100.0100-0</t>
  </si>
  <si>
    <t>21.100.0101-0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</si>
  <si>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</si>
  <si>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</si>
  <si>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</si>
  <si>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</si>
  <si>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</si>
  <si>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</si>
  <si>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</si>
  <si>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</si>
  <si>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</si>
  <si>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</si>
  <si>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</si>
  <si>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</si>
  <si>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</si>
  <si>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</si>
  <si>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</si>
  <si>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</si>
  <si>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</si>
  <si>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21.101.0010-0</t>
  </si>
  <si>
    <t>21.102.0010-0</t>
  </si>
  <si>
    <t>21.103.0010-0</t>
  </si>
  <si>
    <t>22.005.0005-0</t>
  </si>
  <si>
    <t>22.005.0015-0</t>
  </si>
  <si>
    <t>22.005.0020-0</t>
  </si>
  <si>
    <t>22.005.0025-0</t>
  </si>
  <si>
    <t>22.005.0030-0</t>
  </si>
  <si>
    <t>22.005.0035-0</t>
  </si>
  <si>
    <t>22.005.0040-0</t>
  </si>
  <si>
    <t>22.005.0045-0</t>
  </si>
  <si>
    <t>22.005.0050-0</t>
  </si>
  <si>
    <t>22.005.0055-0</t>
  </si>
  <si>
    <t>22.005.0060-0</t>
  </si>
  <si>
    <t>22.010.0010-0</t>
  </si>
  <si>
    <t>22.010.0015-0</t>
  </si>
  <si>
    <t>22.010.0020-0</t>
  </si>
  <si>
    <t>22.013.0005-0</t>
  </si>
  <si>
    <t>22.013.0010-0</t>
  </si>
  <si>
    <t>22.013.0015-0</t>
  </si>
  <si>
    <t>22.013.0020-0</t>
  </si>
  <si>
    <t>22.013.0025-0</t>
  </si>
  <si>
    <t>22.016.0005-0</t>
  </si>
  <si>
    <t>22.016.0010-0</t>
  </si>
  <si>
    <t>22.016.0015-0</t>
  </si>
  <si>
    <t>22.016.0020-0</t>
  </si>
  <si>
    <t>22.016.0025-0</t>
  </si>
  <si>
    <t>22.016.0030-0</t>
  </si>
  <si>
    <t>22.020.0005-0</t>
  </si>
  <si>
    <t>22.020.0010-0</t>
  </si>
  <si>
    <t>22.020.0015-0</t>
  </si>
  <si>
    <t>22.020.0030-0</t>
  </si>
  <si>
    <t>22.020.0035-0</t>
  </si>
  <si>
    <t>22.020.0040-0</t>
  </si>
  <si>
    <t>22.020.0045-0</t>
  </si>
  <si>
    <t>22.020.0050-0</t>
  </si>
  <si>
    <t>22.020.0055-0</t>
  </si>
  <si>
    <t>22.025.0005-0</t>
  </si>
  <si>
    <t>22.025.0010-0</t>
  </si>
  <si>
    <t>22.025.0015-0</t>
  </si>
  <si>
    <t>22.026.0010-0</t>
  </si>
  <si>
    <t>22.028.0005-0</t>
  </si>
  <si>
    <t>22.028.0010-0</t>
  </si>
  <si>
    <t>22.028.0015-0</t>
  </si>
  <si>
    <t>22.028.0025-0</t>
  </si>
  <si>
    <t>22.030.0010-0</t>
  </si>
  <si>
    <t>22.030.0015-0</t>
  </si>
  <si>
    <t>22.040.0005-0</t>
  </si>
  <si>
    <t>22.040.0010-0</t>
  </si>
  <si>
    <t>22.040.0015-0</t>
  </si>
  <si>
    <t>22.040.0020-0</t>
  </si>
  <si>
    <t>ST</t>
  </si>
  <si>
    <t>22.040.0025-0</t>
  </si>
  <si>
    <t>22.040.0030-0</t>
  </si>
  <si>
    <t>22.040.0035-0</t>
  </si>
  <si>
    <t>22.040.0040-0</t>
  </si>
  <si>
    <t>22.040.0045-0</t>
  </si>
  <si>
    <t>22.040.0050-0</t>
  </si>
  <si>
    <t>22.040.0055-0</t>
  </si>
  <si>
    <t>EMPILHAMENTO MANUAL DE TORETES</t>
  </si>
  <si>
    <t>22.050.0005-0</t>
  </si>
  <si>
    <t>22.050.0010-0</t>
  </si>
  <si>
    <t>22.050.0015-0</t>
  </si>
  <si>
    <t>22.050.0020-0</t>
  </si>
  <si>
    <t>22.050.0025-0</t>
  </si>
  <si>
    <t>22.050.0030-0</t>
  </si>
  <si>
    <t>22.050.0035-0</t>
  </si>
  <si>
    <t>54.001.0007-1</t>
  </si>
  <si>
    <t>TACO DE CANELA 2,5 X 10 X 10CM</t>
  </si>
  <si>
    <t>54.001.0010-1</t>
  </si>
  <si>
    <t>54.001.0013-1</t>
  </si>
  <si>
    <t>54.001.0069-1</t>
  </si>
  <si>
    <t>54.001.0070-1</t>
  </si>
  <si>
    <t>54.001.0071-1</t>
  </si>
  <si>
    <t>54.001.0073-1</t>
  </si>
  <si>
    <t>54.001.0074-1</t>
  </si>
  <si>
    <t>54.001.0077-1</t>
  </si>
  <si>
    <t>54.001.0081-1</t>
  </si>
  <si>
    <t>54.001.0082-1</t>
  </si>
  <si>
    <t>54.001.0100-1</t>
  </si>
  <si>
    <t>FORMA DE MAD. P/MOLDAGEM</t>
  </si>
  <si>
    <t>54.001.0104-1</t>
  </si>
  <si>
    <t>54.001.0117-1</t>
  </si>
  <si>
    <t>WAGON DRILL.</t>
  </si>
  <si>
    <t>54.001.0126-1</t>
  </si>
  <si>
    <t>54.001.0127-1</t>
  </si>
  <si>
    <t>54.001.0128-1</t>
  </si>
  <si>
    <t>54.001.0129-1</t>
  </si>
  <si>
    <t>54.001.0132-1</t>
  </si>
  <si>
    <t>54.001.0133-1</t>
  </si>
  <si>
    <t>54.001.0134-1</t>
  </si>
  <si>
    <t>54.001.0135-1</t>
  </si>
  <si>
    <t>54.001.0136-1</t>
  </si>
  <si>
    <t>54.001.0137-1</t>
  </si>
  <si>
    <t>54.001.0138-1</t>
  </si>
  <si>
    <t>54.001.0139-1</t>
  </si>
  <si>
    <t>54.001.0140-1</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</si>
  <si>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</si>
  <si>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</si>
  <si>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</si>
  <si>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</si>
  <si>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</si>
  <si>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</si>
  <si>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</si>
  <si>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</si>
  <si>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</si>
  <si>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</si>
  <si>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</si>
  <si>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</si>
  <si>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</si>
  <si>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</si>
  <si>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55.001.0010-1</t>
  </si>
  <si>
    <t>55.001.0011-1</t>
  </si>
  <si>
    <t>55.001.0012-1</t>
  </si>
  <si>
    <t>55.001.0013-1</t>
  </si>
  <si>
    <t>55.010.0001-1</t>
  </si>
  <si>
    <t>55.010.0003-1</t>
  </si>
  <si>
    <t>55.019.0010-1</t>
  </si>
  <si>
    <t>55.100.0002-1</t>
  </si>
  <si>
    <t>55.100.0003-1</t>
  </si>
  <si>
    <t>55.100.0004-1</t>
  </si>
  <si>
    <t>55.100.0005-1</t>
  </si>
  <si>
    <t>55.100.0017-1</t>
  </si>
  <si>
    <t>55.100.0019-1</t>
  </si>
  <si>
    <t>55.100.0023-1</t>
  </si>
  <si>
    <t>55.100.0027-1</t>
  </si>
  <si>
    <t>55.100.0029-1</t>
  </si>
  <si>
    <t>55.100.0031-1</t>
  </si>
  <si>
    <t>55.100.0032-1</t>
  </si>
  <si>
    <t>55.100.0033-1</t>
  </si>
  <si>
    <t>55.100.0034-1</t>
  </si>
  <si>
    <t>55.100.0035-1</t>
  </si>
  <si>
    <t>55.100.0036-1</t>
  </si>
  <si>
    <t>55.100.0037-1</t>
  </si>
  <si>
    <t>55.100.0038-1</t>
  </si>
  <si>
    <t>55.100.0039-1</t>
  </si>
  <si>
    <t>CUSTO IMPRODUTIVO - WAGON DRILL</t>
  </si>
  <si>
    <t>55.100.0046-1</t>
  </si>
  <si>
    <t>55.100.0047-1</t>
  </si>
  <si>
    <t>55.100.0048-1</t>
  </si>
  <si>
    <t>55.100.0049-1</t>
  </si>
  <si>
    <t>55.100.0050-1</t>
  </si>
  <si>
    <t>55.100.0051-1</t>
  </si>
  <si>
    <t>55.100.0056-1</t>
  </si>
  <si>
    <t>55.100.0058-1</t>
  </si>
  <si>
    <t>55.100.0059-1</t>
  </si>
  <si>
    <t>55.100.0060-1</t>
  </si>
  <si>
    <t>55.100.0061-1</t>
  </si>
  <si>
    <t>55.100.0063-1</t>
  </si>
  <si>
    <t>TELA GALVANIZADA 7,5</t>
  </si>
  <si>
    <t>55.100.0064-1</t>
  </si>
  <si>
    <t>ARAME GALVANIZADO Nº 10</t>
  </si>
  <si>
    <t>55.100.0065-1</t>
  </si>
  <si>
    <t>55.100.0067-1</t>
  </si>
  <si>
    <t>55.100.0068-1</t>
  </si>
  <si>
    <t>55.100.0069-1</t>
  </si>
  <si>
    <t>55.100.0070-1</t>
  </si>
  <si>
    <t>55.100.0071-1</t>
  </si>
  <si>
    <t>55.100.0072-1</t>
  </si>
  <si>
    <t>58.002.0138-1</t>
  </si>
  <si>
    <t>58.002.0150-1</t>
  </si>
  <si>
    <t>58.002.0155-1</t>
  </si>
  <si>
    <t>58.002.0304-1</t>
  </si>
  <si>
    <t>58.002.0306-1</t>
  </si>
  <si>
    <t>58.002.0307-1</t>
  </si>
  <si>
    <t>58.002.0313-1</t>
  </si>
  <si>
    <t>58.002.0315-1</t>
  </si>
  <si>
    <t>58.002.0316-1</t>
  </si>
  <si>
    <t>58.002.0318-1</t>
  </si>
  <si>
    <t>58.002.0319-1</t>
  </si>
  <si>
    <t>58.002.0322-1</t>
  </si>
  <si>
    <t>58.002.0325-1</t>
  </si>
  <si>
    <t>58.002.0326-1</t>
  </si>
  <si>
    <t>58.002.0327-1</t>
  </si>
  <si>
    <t>58.002.0328-1</t>
  </si>
  <si>
    <t>58.002.0329-1</t>
  </si>
  <si>
    <t>58.002.0330-1</t>
  </si>
  <si>
    <t>58.002.0331-1</t>
  </si>
  <si>
    <t>58.002.0332-1</t>
  </si>
  <si>
    <t>58.002.0333-1</t>
  </si>
  <si>
    <t>58.002.0336-1</t>
  </si>
  <si>
    <t>UN/T</t>
  </si>
  <si>
    <t>58.002.0337-1</t>
  </si>
  <si>
    <t>58.002.0339-1</t>
  </si>
  <si>
    <t>58.002.0343-1</t>
  </si>
  <si>
    <t>58.002.0350-1</t>
  </si>
  <si>
    <t>58.002.0352-1</t>
  </si>
  <si>
    <t>58.002.0355-1</t>
  </si>
  <si>
    <t>58.002.0357-1</t>
  </si>
  <si>
    <t>58.002.0376-1</t>
  </si>
  <si>
    <t>58.002.0400-1</t>
  </si>
  <si>
    <t>58.002.0401-1</t>
  </si>
  <si>
    <t>58.002.0402-1</t>
  </si>
  <si>
    <t>58.002.0407-1</t>
  </si>
  <si>
    <t>CAIBRO 2"X3"</t>
  </si>
  <si>
    <t>58.002.0412-1</t>
  </si>
  <si>
    <t>58.002.0425-1</t>
  </si>
  <si>
    <t>58.002.0428-1</t>
  </si>
  <si>
    <t>58.002.0429-1</t>
  </si>
  <si>
    <t>58.002.0430-1</t>
  </si>
  <si>
    <t>58.002.0431-1</t>
  </si>
  <si>
    <t>58.002.0432-1</t>
  </si>
  <si>
    <t>58.002.0433-1</t>
  </si>
  <si>
    <t>58.002.0434-1</t>
  </si>
  <si>
    <t>58.002.0435-1</t>
  </si>
  <si>
    <t>58.002.0436-1</t>
  </si>
  <si>
    <t>59.003.0010-1</t>
  </si>
  <si>
    <t>59.003.0050-1</t>
  </si>
  <si>
    <t>ESTACA MANGUE</t>
  </si>
  <si>
    <t>59.003.0060-1</t>
  </si>
  <si>
    <t>MINI-MCV - SOLO COMPACTADO EM EQUIPAMENTO MINIATURA</t>
  </si>
  <si>
    <t>01.001.0078-0</t>
  </si>
  <si>
    <t>01.001.0139-0</t>
  </si>
  <si>
    <t>01.001.0140-0</t>
  </si>
  <si>
    <t>01.001.0141-0</t>
  </si>
  <si>
    <t>VISCOSIDADE ESPECIFICA ENGLER</t>
  </si>
  <si>
    <t>01.001.0400-0</t>
  </si>
  <si>
    <t>01.001.0405-0</t>
  </si>
  <si>
    <t>01.001.0410-0</t>
  </si>
  <si>
    <t>01.002.0044-0</t>
  </si>
  <si>
    <t>01.002.0045-0</t>
  </si>
  <si>
    <t>01.002.0046-0</t>
  </si>
  <si>
    <t>01.002.0068-0</t>
  </si>
  <si>
    <t>01.002.0069-0</t>
  </si>
  <si>
    <t>01.002.0070-0</t>
  </si>
  <si>
    <t>01.002.0079-0</t>
  </si>
  <si>
    <t>01.002.0080-0</t>
  </si>
  <si>
    <t>01.002.0081-0</t>
  </si>
  <si>
    <t>01.002.0082-0</t>
  </si>
  <si>
    <t>01.002.0083-0</t>
  </si>
  <si>
    <t>01.002.0084-0</t>
  </si>
  <si>
    <t>01.002.0085-0</t>
  </si>
  <si>
    <t>01.003.0005-0</t>
  </si>
  <si>
    <t>01.003.0011-0</t>
  </si>
  <si>
    <t>01.003.0012-0</t>
  </si>
  <si>
    <t>01.003.0013-0</t>
  </si>
  <si>
    <t>01.003.0029-0</t>
  </si>
  <si>
    <t>01.003.0032-0</t>
  </si>
  <si>
    <t>01.003.0034-0</t>
  </si>
  <si>
    <t>01.003.0036-0</t>
  </si>
  <si>
    <t>01.003.0038-0</t>
  </si>
  <si>
    <t>01.003.0040-0</t>
  </si>
  <si>
    <t>01.004.0011-0</t>
  </si>
  <si>
    <t>01.004.0017-0</t>
  </si>
  <si>
    <t>01.004.0031-0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</si>
  <si>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</si>
  <si>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</si>
  <si>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</si>
  <si>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</si>
  <si>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</si>
  <si>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</si>
  <si>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</si>
  <si>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</si>
  <si>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</si>
  <si>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</si>
  <si>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</si>
  <si>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</si>
  <si>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</si>
  <si>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</si>
  <si>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</si>
  <si>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01.005.0013-0</t>
  </si>
  <si>
    <t>01.005.0014-0</t>
  </si>
  <si>
    <t>01.006.0010-0</t>
  </si>
  <si>
    <t>01.007.0080-0</t>
  </si>
  <si>
    <t>01.007.0081-0</t>
  </si>
  <si>
    <t>01.016.0080-0</t>
  </si>
  <si>
    <t>01.016.0081-0</t>
  </si>
  <si>
    <t>01.016.0082-0</t>
  </si>
  <si>
    <t>01.016.0083-0</t>
  </si>
  <si>
    <t>01.016.0084-0</t>
  </si>
  <si>
    <t>01.016.0085-0</t>
  </si>
  <si>
    <t>01.016.0086-0</t>
  </si>
  <si>
    <t>01.016.0087-0</t>
  </si>
  <si>
    <t>01.016.0090-0</t>
  </si>
  <si>
    <t>01.016.0092-0</t>
  </si>
  <si>
    <t>01.016.0190-0</t>
  </si>
  <si>
    <t>01.019.0040-0</t>
  </si>
  <si>
    <t>01.019.0045-0</t>
  </si>
  <si>
    <t>01.019.0050-0</t>
  </si>
  <si>
    <t>01.019.0055-0</t>
  </si>
  <si>
    <t>01.019.0060-0</t>
  </si>
  <si>
    <t>01.019.0065-0</t>
  </si>
  <si>
    <t>01.019.0070-0</t>
  </si>
  <si>
    <t>01.019.0075-0</t>
  </si>
  <si>
    <t>01.019.0080-0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</si>
  <si>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</si>
  <si>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</si>
  <si>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</si>
  <si>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</si>
  <si>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</si>
  <si>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</si>
  <si>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</si>
  <si>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</si>
  <si>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</si>
  <si>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</si>
  <si>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</si>
  <si>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</si>
  <si>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</si>
  <si>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</si>
  <si>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</si>
  <si>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</si>
  <si>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</si>
  <si>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</si>
  <si>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</si>
  <si>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</si>
  <si>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</si>
  <si>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</si>
  <si>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</si>
  <si>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</si>
  <si>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</si>
  <si>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</si>
  <si>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</si>
  <si>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</si>
  <si>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</si>
  <si>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</si>
  <si>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</si>
  <si>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</si>
  <si>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</si>
  <si>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</si>
  <si>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</si>
  <si>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</si>
  <si>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</si>
  <si>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</si>
  <si>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</si>
  <si>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</si>
  <si>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</si>
  <si>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</si>
  <si>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</si>
  <si>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</si>
  <si>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</si>
  <si>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</si>
  <si>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</si>
  <si>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</si>
  <si>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</si>
  <si>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</si>
  <si>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</si>
  <si>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</si>
  <si>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</si>
  <si>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</si>
  <si>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</si>
  <si>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</si>
  <si>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</si>
  <si>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</si>
  <si>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</si>
  <si>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</si>
  <si>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</si>
  <si>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</si>
  <si>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</si>
  <si>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</si>
  <si>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</si>
  <si>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</si>
  <si>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</si>
  <si>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</si>
  <si>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</si>
  <si>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</si>
  <si>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</si>
  <si>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</si>
  <si>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</si>
  <si>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</si>
  <si>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</si>
  <si>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</si>
  <si>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</si>
  <si>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</si>
  <si>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</si>
  <si>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</si>
  <si>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</si>
  <si>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</si>
  <si>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</si>
  <si>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</si>
  <si>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</si>
  <si>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</si>
  <si>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</si>
  <si>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</si>
  <si>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</si>
  <si>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</si>
  <si>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</si>
  <si>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</si>
  <si>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</si>
  <si>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</si>
  <si>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</si>
  <si>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</si>
  <si>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</si>
  <si>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</si>
  <si>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</si>
  <si>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</si>
  <si>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</si>
  <si>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</si>
  <si>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</si>
  <si>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</si>
  <si>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</si>
  <si>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</si>
  <si>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</si>
  <si>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</si>
  <si>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</si>
  <si>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</si>
  <si>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</si>
  <si>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</si>
  <si>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</si>
  <si>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</si>
  <si>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</si>
  <si>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</si>
  <si>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</si>
  <si>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</si>
  <si>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</si>
  <si>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</si>
  <si>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</si>
  <si>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</si>
  <si>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</si>
  <si>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</si>
  <si>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</si>
  <si>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</si>
  <si>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</si>
  <si>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</si>
  <si>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</si>
  <si>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</si>
  <si>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</si>
  <si>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</si>
  <si>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</si>
  <si>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</si>
  <si>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</si>
  <si>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</si>
  <si>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</si>
  <si>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</si>
  <si>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</si>
  <si>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</si>
  <si>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</si>
  <si>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</si>
  <si>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</si>
  <si>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</si>
  <si>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</si>
  <si>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</si>
  <si>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</si>
  <si>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</si>
  <si>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</si>
  <si>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</si>
  <si>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</si>
  <si>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</si>
  <si>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</si>
  <si>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</si>
  <si>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</si>
  <si>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</si>
  <si>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</si>
  <si>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</si>
  <si>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</si>
  <si>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</si>
  <si>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</si>
  <si>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</si>
  <si>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</si>
  <si>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</si>
  <si>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</si>
  <si>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</si>
  <si>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</si>
  <si>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</si>
  <si>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</si>
  <si>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</si>
  <si>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</si>
  <si>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</si>
  <si>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</si>
  <si>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</si>
  <si>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</si>
  <si>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</si>
  <si>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</si>
  <si>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</si>
  <si>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</si>
  <si>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</si>
  <si>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</si>
  <si>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</si>
  <si>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</si>
  <si>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</si>
  <si>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</si>
  <si>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</si>
  <si>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</si>
  <si>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</si>
  <si>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</si>
  <si>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</si>
  <si>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</si>
  <si>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</si>
  <si>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</si>
  <si>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</si>
  <si>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</si>
  <si>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</si>
  <si>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</si>
  <si>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</si>
  <si>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</si>
  <si>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</si>
  <si>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</si>
  <si>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</si>
  <si>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</si>
  <si>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</si>
  <si>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</si>
  <si>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</si>
  <si>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</si>
  <si>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</si>
  <si>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</si>
  <si>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</si>
  <si>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</si>
  <si>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</si>
  <si>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</si>
  <si>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</si>
  <si>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</si>
  <si>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</si>
  <si>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</si>
  <si>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</si>
  <si>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</si>
  <si>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</si>
  <si>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</si>
  <si>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</si>
  <si>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</si>
  <si>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</si>
  <si>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</si>
  <si>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</si>
  <si>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</si>
  <si>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</si>
  <si>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</si>
  <si>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02.002.0005-0</t>
  </si>
  <si>
    <t>02.002.0006-0</t>
  </si>
  <si>
    <t>02.002.0007-0</t>
  </si>
  <si>
    <t>02.002.0010-0</t>
  </si>
  <si>
    <t>02.002.0011-0</t>
  </si>
  <si>
    <t>02.002.0012-0</t>
  </si>
  <si>
    <t>02.004.0010-0</t>
  </si>
  <si>
    <t>02.006.0050-0</t>
  </si>
  <si>
    <t>02.011.0014-0</t>
  </si>
  <si>
    <t>02.020.0002-0</t>
  </si>
  <si>
    <t>02.020.0003-0</t>
  </si>
  <si>
    <t>02.030.0010-0</t>
  </si>
  <si>
    <t>02.030.0020-0</t>
  </si>
  <si>
    <t>02.030.0025-0</t>
  </si>
  <si>
    <t>02.030.0035-0</t>
  </si>
  <si>
    <t>02.030.0040-0</t>
  </si>
  <si>
    <t>02.050.0001-0</t>
  </si>
  <si>
    <t>03.001.0096-0</t>
  </si>
  <si>
    <t>03.001.0099-0</t>
  </si>
  <si>
    <t>03.009.0015-0</t>
  </si>
  <si>
    <t>03.009.0020-0</t>
  </si>
  <si>
    <t>03.009.0025-0</t>
  </si>
  <si>
    <t>03.009.0030-0</t>
  </si>
  <si>
    <t>03.009.0035-0</t>
  </si>
  <si>
    <t>03.010.0016-0</t>
  </si>
  <si>
    <t>03.010.0017-0</t>
  </si>
  <si>
    <t>03.010.0018-0</t>
  </si>
  <si>
    <t>03.010.0019-0</t>
  </si>
  <si>
    <t>03.010.0035-0</t>
  </si>
  <si>
    <t>03.010.0040-0</t>
  </si>
  <si>
    <t>03.010.0045-0</t>
  </si>
  <si>
    <t>03.010.0049-0</t>
  </si>
  <si>
    <t>03.013.0002-0</t>
  </si>
  <si>
    <t>03.014.0010-0</t>
  </si>
  <si>
    <t>03.015.0014-0</t>
  </si>
  <si>
    <t>03.015.0016-0</t>
  </si>
  <si>
    <t>03.015.0025-0</t>
  </si>
  <si>
    <t>03.015.0026-0</t>
  </si>
  <si>
    <t>03.023.0010-1</t>
  </si>
  <si>
    <t>03.025.0036-0</t>
  </si>
  <si>
    <t>03.025.0037-0</t>
  </si>
  <si>
    <t>03.025.0038-0</t>
  </si>
  <si>
    <t>04.005.0170-0</t>
  </si>
  <si>
    <t>04.005.0171-0</t>
  </si>
  <si>
    <t>04.005.0172-0</t>
  </si>
  <si>
    <t>04.005.0180-0</t>
  </si>
  <si>
    <t>04.005.0495-0</t>
  </si>
  <si>
    <t>04.005.0501-0</t>
  </si>
  <si>
    <t>04.005.0502-0</t>
  </si>
  <si>
    <t>04.005.0503-0</t>
  </si>
  <si>
    <t>04.005.0504-0</t>
  </si>
  <si>
    <t>04.005.0505-0</t>
  </si>
  <si>
    <t>04.005.0506-0</t>
  </si>
  <si>
    <t>04.005.0507-0</t>
  </si>
  <si>
    <t>04.005.0508-0</t>
  </si>
  <si>
    <t>04.006.0012-0</t>
  </si>
  <si>
    <t>04.006.0020-0</t>
  </si>
  <si>
    <t>04.007.0050-0</t>
  </si>
  <si>
    <t>04.014.0095-0</t>
  </si>
  <si>
    <t>04.018.0012-0</t>
  </si>
  <si>
    <t>04.018.0015-0</t>
  </si>
  <si>
    <t>04.018.0025-0</t>
  </si>
  <si>
    <t>04.018.0030-0</t>
  </si>
  <si>
    <t>05.001.0022-0</t>
  </si>
  <si>
    <t>05.001.0025-0</t>
  </si>
  <si>
    <t>05.001.0027-0</t>
  </si>
  <si>
    <t>05.001.0049-0</t>
  </si>
  <si>
    <t>05.001.0059-0</t>
  </si>
  <si>
    <t>05.001.0082-0</t>
  </si>
  <si>
    <t>05.001.0084-0</t>
  </si>
  <si>
    <t>05.001.0087-0</t>
  </si>
  <si>
    <t>05.001.0088-0</t>
  </si>
  <si>
    <t>05.001.0089-0</t>
  </si>
  <si>
    <t>05.001.0090-0</t>
  </si>
  <si>
    <t>05.001.0095-0</t>
  </si>
  <si>
    <t>05.001.0100-0</t>
  </si>
  <si>
    <t>05.001.0105-0</t>
  </si>
  <si>
    <t>05.001.0106-0</t>
  </si>
  <si>
    <t>05.001.0149-0</t>
  </si>
  <si>
    <t>05.001.0155-0</t>
  </si>
  <si>
    <t>05.001.0158-0</t>
  </si>
  <si>
    <t>05.001.0164-0</t>
  </si>
  <si>
    <t>05.001.0177-0</t>
  </si>
  <si>
    <t>05.001.0178-0</t>
  </si>
  <si>
    <t>05.001.0179-0</t>
  </si>
  <si>
    <t>TXM</t>
  </si>
  <si>
    <t>05.001.0250-0</t>
  </si>
  <si>
    <t>05.001.0320-0</t>
  </si>
  <si>
    <t>05.001.0325-0</t>
  </si>
  <si>
    <t>LIMPEZA DE PISOS CIMENTADOS</t>
  </si>
  <si>
    <t>05.001.0366-0</t>
  </si>
  <si>
    <t>LIMPEZA DE PISOS DE BORRACHA</t>
  </si>
  <si>
    <t>LIMPEZA DE PEITORIS</t>
  </si>
  <si>
    <t>LIMPEZA DE PISOS VINILICOS</t>
  </si>
  <si>
    <t>05.001.0387-0</t>
  </si>
  <si>
    <t>LIMPEZA DE PISOS DE PEDRA</t>
  </si>
  <si>
    <t>LAVAGEM DE TAPETES EXECUTADA NO LOCAL</t>
  </si>
  <si>
    <t>LIMPEZA DE CALHA EM ENCOSTA</t>
  </si>
  <si>
    <t>05.001.0410-0</t>
  </si>
  <si>
    <t>05.001.0415-0</t>
  </si>
  <si>
    <t>APICOAMENTO DE CONCRETO OU PISO CIMENTADO</t>
  </si>
  <si>
    <t>05.001.0608-0</t>
  </si>
  <si>
    <t>05.001.0609-0</t>
  </si>
  <si>
    <t>05.001.0612-0</t>
  </si>
  <si>
    <t>05.001.0613-0</t>
  </si>
  <si>
    <t>05.001.0680-0</t>
  </si>
  <si>
    <t>CORTE EM TETO DE GESSO COM MAQUITA</t>
  </si>
  <si>
    <t>05.001.0690-0</t>
  </si>
  <si>
    <t>05.001.0802-0</t>
  </si>
  <si>
    <t>05.001.0876-0</t>
  </si>
  <si>
    <t>05.001.0950-0</t>
  </si>
  <si>
    <t>05.001.0955-0</t>
  </si>
  <si>
    <t>05.001.0960-0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</si>
  <si>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</si>
  <si>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</si>
  <si>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</si>
  <si>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</si>
  <si>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</si>
  <si>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</si>
  <si>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</si>
  <si>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</si>
  <si>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</si>
  <si>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</si>
  <si>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</si>
  <si>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</si>
  <si>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</si>
  <si>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</si>
  <si>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</si>
  <si>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</si>
  <si>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</si>
  <si>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</si>
  <si>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</si>
  <si>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</si>
  <si>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</si>
  <si>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</si>
  <si>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</si>
  <si>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</si>
  <si>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</si>
  <si>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</si>
  <si>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</si>
  <si>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</si>
  <si>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</si>
  <si>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</si>
  <si>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</si>
  <si>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</si>
  <si>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</si>
  <si>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</si>
  <si>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05.005.0046-0</t>
  </si>
  <si>
    <t>05.006.0015-0</t>
  </si>
  <si>
    <t>05.007.0007-0</t>
  </si>
  <si>
    <t>05.007.0015-0</t>
  </si>
  <si>
    <t>05.008.0004-0</t>
  </si>
  <si>
    <t>05.008.0009-0</t>
  </si>
  <si>
    <t>05.009.0002-0</t>
  </si>
  <si>
    <t>05.009.0003-0</t>
  </si>
  <si>
    <t>05.009.0004-0</t>
  </si>
  <si>
    <t>05.009.0010-0</t>
  </si>
  <si>
    <t>05.009.0015-0</t>
  </si>
  <si>
    <t>05.012.0001-0</t>
  </si>
  <si>
    <t>05.012.0005-0</t>
  </si>
  <si>
    <t>05.014.0023-0</t>
  </si>
  <si>
    <t>05.014.0025-0</t>
  </si>
  <si>
    <t>05.016.0005-0</t>
  </si>
  <si>
    <t>05.016.0006-0</t>
  </si>
  <si>
    <t>05.021.0030-0</t>
  </si>
  <si>
    <t>05.027.0001-0</t>
  </si>
  <si>
    <t>05.027.0003-0</t>
  </si>
  <si>
    <t>05.027.0005-0</t>
  </si>
  <si>
    <t>05.027.0007-0</t>
  </si>
  <si>
    <t>05.027.0009-0</t>
  </si>
  <si>
    <t>05.027.0011-0</t>
  </si>
  <si>
    <t>05.030.0005-0</t>
  </si>
  <si>
    <t>05.035.0007-0</t>
  </si>
  <si>
    <t>05.035.0008-0</t>
  </si>
  <si>
    <t>05.035.0009-0</t>
  </si>
  <si>
    <t>05.035.0011-0</t>
  </si>
  <si>
    <t>05.035.0012-0</t>
  </si>
  <si>
    <t>05.035.0019-0</t>
  </si>
  <si>
    <t>05.035.0020-0</t>
  </si>
  <si>
    <t>05.035.0021-0</t>
  </si>
  <si>
    <t>05.035.0025-0</t>
  </si>
  <si>
    <t>05.039.0001-0</t>
  </si>
  <si>
    <t>05.039.0005-0</t>
  </si>
  <si>
    <t>05.039.0010-0</t>
  </si>
  <si>
    <t>05.042.0881-0</t>
  </si>
  <si>
    <t>05.042.0882-0</t>
  </si>
  <si>
    <t>05.050.0003-0</t>
  </si>
  <si>
    <t>05.051.0010-0</t>
  </si>
  <si>
    <t>05.054.0003-0</t>
  </si>
  <si>
    <t>05.054.0025-0</t>
  </si>
  <si>
    <t>05.054.0030-0</t>
  </si>
  <si>
    <t>05.054.0035-0</t>
  </si>
  <si>
    <t>05.054.0040-0</t>
  </si>
  <si>
    <t>05.054.0045-0</t>
  </si>
  <si>
    <t>05.054.0050-0</t>
  </si>
  <si>
    <t>05.054.0055-0</t>
  </si>
  <si>
    <t>05.055.0022-0</t>
  </si>
  <si>
    <t>05.055.0024-0</t>
  </si>
  <si>
    <t>05.055.0030-0</t>
  </si>
  <si>
    <t>05.055.0040-0</t>
  </si>
  <si>
    <t>05.057.0010-0</t>
  </si>
  <si>
    <t>05.058.0011-0</t>
  </si>
  <si>
    <t>05.058.0020-0</t>
  </si>
  <si>
    <t>05.058.0030-0</t>
  </si>
  <si>
    <t>05.077.0010-0</t>
  </si>
  <si>
    <t>05.081.0031-0</t>
  </si>
  <si>
    <t>05.081.0032-0</t>
  </si>
  <si>
    <t>05.081.0033-0</t>
  </si>
  <si>
    <t>05.081.0050-0</t>
  </si>
  <si>
    <t>05.081.0051-0</t>
  </si>
  <si>
    <t>05.081.0052-0</t>
  </si>
  <si>
    <t>05.082.0001-0</t>
  </si>
  <si>
    <t>05.097.0001-0</t>
  </si>
  <si>
    <t>05.105.0031-0</t>
  </si>
  <si>
    <t>05.105.0049-0</t>
  </si>
  <si>
    <t>05.105.0055-0</t>
  </si>
  <si>
    <t>05.105.0057-0</t>
  </si>
  <si>
    <t>05.105.0058-0</t>
  </si>
  <si>
    <t>05.105.0059-0</t>
  </si>
  <si>
    <t>05.105.0060-0</t>
  </si>
  <si>
    <t>05.105.0061-0</t>
  </si>
  <si>
    <t>05.105.0062-0</t>
  </si>
  <si>
    <t>05.105.0066-0</t>
  </si>
  <si>
    <t>05.105.0069-0</t>
  </si>
  <si>
    <t>05.105.0070-0</t>
  </si>
  <si>
    <t>05.105.0071-0</t>
  </si>
  <si>
    <t>05.105.0072-0</t>
  </si>
  <si>
    <t>05.105.0073-0</t>
  </si>
  <si>
    <t>05.105.0074-0</t>
  </si>
  <si>
    <t>05.105.0075-0</t>
  </si>
  <si>
    <t>05.105.0080-0</t>
  </si>
  <si>
    <t>05.105.0081-0</t>
  </si>
  <si>
    <t>05.105.0095-0</t>
  </si>
  <si>
    <t>05.105.0096-0</t>
  </si>
  <si>
    <t>05.105.0100-0</t>
  </si>
  <si>
    <t>05.105.0101-0</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</si>
  <si>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</si>
  <si>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</si>
  <si>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</si>
  <si>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</si>
  <si>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</si>
  <si>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</si>
  <si>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</si>
  <si>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</si>
  <si>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</si>
  <si>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</si>
  <si>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</si>
  <si>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</si>
  <si>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</si>
  <si>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</si>
  <si>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</si>
  <si>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</si>
  <si>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</si>
  <si>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</si>
  <si>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</si>
  <si>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</si>
  <si>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</si>
  <si>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</si>
  <si>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</si>
  <si>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</si>
  <si>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</si>
  <si>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</si>
  <si>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</si>
  <si>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</si>
  <si>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</si>
  <si>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</si>
  <si>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</si>
  <si>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</si>
  <si>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</si>
  <si>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</si>
  <si>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</si>
  <si>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</si>
  <si>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</si>
  <si>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</si>
  <si>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</si>
  <si>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</si>
  <si>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</si>
  <si>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</si>
  <si>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</si>
  <si>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</si>
  <si>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</si>
  <si>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</si>
  <si>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</si>
  <si>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</si>
  <si>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</si>
  <si>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</si>
  <si>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</si>
  <si>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</si>
  <si>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</si>
  <si>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</si>
  <si>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</si>
  <si>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</si>
  <si>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</si>
  <si>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</si>
  <si>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</si>
  <si>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</si>
  <si>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</si>
  <si>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</si>
  <si>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</si>
  <si>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</si>
  <si>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</si>
  <si>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</si>
  <si>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05.105.0187-0</t>
  </si>
  <si>
    <t>05.105.0188-0</t>
  </si>
  <si>
    <t>05.105.0190-0</t>
  </si>
  <si>
    <t>05.105.0195-0</t>
  </si>
  <si>
    <t>05.105.0200-0</t>
  </si>
  <si>
    <t>05.105.0201-0</t>
  </si>
  <si>
    <t>05.105.0202-0</t>
  </si>
  <si>
    <t>05.205.0010-0</t>
  </si>
  <si>
    <t>05.205.0011-0</t>
  </si>
  <si>
    <t>05.205.0012-0</t>
  </si>
  <si>
    <t>05.205.0013-0</t>
  </si>
  <si>
    <t>06.001.0030-0</t>
  </si>
  <si>
    <t>06.001.0041-0</t>
  </si>
  <si>
    <t>06.001.0042-0</t>
  </si>
  <si>
    <t>06.001.0059-0</t>
  </si>
  <si>
    <t>06.001.0070-0</t>
  </si>
  <si>
    <t>06.001.0071-0</t>
  </si>
  <si>
    <t>06.001.0233-0</t>
  </si>
  <si>
    <t>06.001.0235-0</t>
  </si>
  <si>
    <t>06.001.0237-0</t>
  </si>
  <si>
    <t>06.001.0247-0</t>
  </si>
  <si>
    <t>06.001.0248-0</t>
  </si>
  <si>
    <t>06.001.0258-0</t>
  </si>
  <si>
    <t>06.001.0259-0</t>
  </si>
  <si>
    <t>06.001.0267-0</t>
  </si>
  <si>
    <t>06.001.0268-0</t>
  </si>
  <si>
    <t>06.001.0269-0</t>
  </si>
  <si>
    <t>06.001.0306-0</t>
  </si>
  <si>
    <t>06.001.0307-0</t>
  </si>
  <si>
    <t>06.001.0308-0</t>
  </si>
  <si>
    <t>06.001.0309-0</t>
  </si>
  <si>
    <t>06.001.0310-0</t>
  </si>
  <si>
    <t>06.001.0311-0</t>
  </si>
  <si>
    <t>06.001.0312-0</t>
  </si>
  <si>
    <t>06.001.0313-0</t>
  </si>
  <si>
    <t>06.001.0314-0</t>
  </si>
  <si>
    <t>06.001.0315-0</t>
  </si>
  <si>
    <t>06.001.0316-0</t>
  </si>
  <si>
    <t>06.001.0317-0</t>
  </si>
  <si>
    <t>06.001.0318-0</t>
  </si>
  <si>
    <t>06.001.0509-0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</si>
  <si>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</si>
  <si>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</si>
  <si>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</si>
  <si>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</si>
  <si>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</si>
  <si>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</si>
  <si>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</si>
  <si>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</si>
  <si>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</si>
  <si>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</si>
  <si>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</si>
  <si>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</si>
  <si>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</si>
  <si>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</si>
  <si>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</si>
  <si>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</si>
  <si>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</si>
  <si>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06.001.0662-0</t>
  </si>
  <si>
    <t>06.001.0663-0</t>
  </si>
  <si>
    <t>06.001.0664-0</t>
  </si>
  <si>
    <t>06.001.0665-0</t>
  </si>
  <si>
    <t>06.001.0666-0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</si>
  <si>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</si>
  <si>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</si>
  <si>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</si>
  <si>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</si>
  <si>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</si>
  <si>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</si>
  <si>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</si>
  <si>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</si>
  <si>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</si>
  <si>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</si>
  <si>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</si>
  <si>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</si>
  <si>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</si>
  <si>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</si>
  <si>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</si>
  <si>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</si>
  <si>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</si>
  <si>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</si>
  <si>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</si>
  <si>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</si>
  <si>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</si>
  <si>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</si>
  <si>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</si>
  <si>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</si>
  <si>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</si>
  <si>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</si>
  <si>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</si>
  <si>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</si>
  <si>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</si>
  <si>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</si>
  <si>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</si>
  <si>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</si>
  <si>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</si>
  <si>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</si>
  <si>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</si>
  <si>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</si>
  <si>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</si>
  <si>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</si>
  <si>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</si>
  <si>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</si>
  <si>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</si>
  <si>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</si>
  <si>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</si>
  <si>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</si>
  <si>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</si>
  <si>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</si>
  <si>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</si>
  <si>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</si>
  <si>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</si>
  <si>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</si>
  <si>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</si>
  <si>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</si>
  <si>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</si>
  <si>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</si>
  <si>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</si>
  <si>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</si>
  <si>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</si>
  <si>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</si>
  <si>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</si>
  <si>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</si>
  <si>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</si>
  <si>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</si>
  <si>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</si>
  <si>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</si>
  <si>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</si>
  <si>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</si>
  <si>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</si>
  <si>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</si>
  <si>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</si>
  <si>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</si>
  <si>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</si>
  <si>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</si>
  <si>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</si>
  <si>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</si>
  <si>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</si>
  <si>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06.003.0060-0</t>
  </si>
  <si>
    <t>06.003.0062-0</t>
  </si>
  <si>
    <t>06.003.0064-0</t>
  </si>
  <si>
    <t>06.003.0066-0</t>
  </si>
  <si>
    <t>06.003.0068-0</t>
  </si>
  <si>
    <t>06.004.0060-0</t>
  </si>
  <si>
    <t>06.004.0082-0</t>
  </si>
  <si>
    <t>06.004.0084-0</t>
  </si>
  <si>
    <t>06.004.0090-0</t>
  </si>
  <si>
    <t>06.004.0112-0</t>
  </si>
  <si>
    <t>06.004.0114-0</t>
  </si>
  <si>
    <t>06.004.0120-0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</si>
  <si>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</si>
  <si>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</si>
  <si>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</si>
  <si>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</si>
  <si>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</si>
  <si>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</si>
  <si>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</si>
  <si>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</si>
  <si>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</si>
  <si>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</si>
  <si>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</si>
  <si>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</si>
  <si>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</si>
  <si>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</si>
  <si>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</si>
  <si>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</si>
  <si>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</si>
  <si>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</si>
  <si>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</si>
  <si>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</si>
  <si>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</si>
  <si>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</si>
  <si>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</si>
  <si>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</si>
  <si>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</si>
  <si>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</si>
  <si>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</si>
  <si>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</si>
  <si>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</si>
  <si>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</si>
  <si>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</si>
  <si>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</si>
  <si>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</si>
  <si>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</si>
  <si>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</si>
  <si>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</si>
  <si>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</si>
  <si>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06.006.0091-0</t>
  </si>
  <si>
    <t>06.008.0050-0</t>
  </si>
  <si>
    <t>06.008.0053-0</t>
  </si>
  <si>
    <t>06.008.0055-0</t>
  </si>
  <si>
    <t>06.008.0056-0</t>
  </si>
  <si>
    <t>06.008.0058-0</t>
  </si>
  <si>
    <t>06.008.0060-0</t>
  </si>
  <si>
    <t>06.008.0062-0</t>
  </si>
  <si>
    <t>06.008.0065-0</t>
  </si>
  <si>
    <t>06.008.0068-0</t>
  </si>
  <si>
    <t>06.008.0070-0</t>
  </si>
  <si>
    <t>06.008.0072-0</t>
  </si>
  <si>
    <t>06.008.0100-0</t>
  </si>
  <si>
    <t>06.008.0105-0</t>
  </si>
  <si>
    <t>06.009.0030-0</t>
  </si>
  <si>
    <t>06.009.0033-0</t>
  </si>
  <si>
    <t>06.009.0035-0</t>
  </si>
  <si>
    <t>06.010.0010-0</t>
  </si>
  <si>
    <t>06.010.0011-0</t>
  </si>
  <si>
    <t>06.010.0015-0</t>
  </si>
  <si>
    <t>06.010.0016-0</t>
  </si>
  <si>
    <t>06.010.0020-0</t>
  </si>
  <si>
    <t>06.010.0021-0</t>
  </si>
  <si>
    <t>06.010.0030-0</t>
  </si>
  <si>
    <t>06.010.0031-0</t>
  </si>
  <si>
    <t>06.010.0040-0</t>
  </si>
  <si>
    <t>06.010.0041-0</t>
  </si>
  <si>
    <t>06.011.0110-0</t>
  </si>
  <si>
    <t>06.011.0140-0</t>
  </si>
  <si>
    <t>06.011.0200-0</t>
  </si>
  <si>
    <t>06.011.0230-0</t>
  </si>
  <si>
    <t>06.011.0258-0</t>
  </si>
  <si>
    <t>06.011.0260-0</t>
  </si>
  <si>
    <t>06.011.0319-0</t>
  </si>
  <si>
    <t>06.011.0347-0</t>
  </si>
  <si>
    <t>06.011.0349-0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</si>
  <si>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</si>
  <si>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</si>
  <si>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</si>
  <si>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</si>
  <si>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</si>
  <si>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</si>
  <si>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</si>
  <si>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</si>
  <si>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</si>
  <si>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</si>
  <si>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</si>
  <si>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</si>
  <si>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</si>
  <si>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</si>
  <si>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</si>
  <si>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</si>
  <si>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</si>
  <si>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</si>
  <si>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</si>
  <si>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</si>
  <si>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</si>
  <si>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</si>
  <si>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</si>
  <si>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</si>
  <si>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</si>
  <si>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</si>
  <si>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</si>
  <si>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</si>
  <si>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</si>
  <si>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</si>
  <si>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</si>
  <si>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</si>
  <si>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</si>
  <si>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</si>
  <si>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</si>
  <si>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</si>
  <si>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</si>
  <si>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</si>
  <si>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</si>
  <si>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</si>
  <si>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</si>
  <si>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</si>
  <si>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</si>
  <si>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</si>
  <si>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</si>
  <si>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</si>
  <si>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</si>
  <si>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</si>
  <si>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</si>
  <si>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</si>
  <si>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</si>
  <si>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</si>
  <si>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</si>
  <si>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</si>
  <si>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</si>
  <si>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</si>
  <si>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</si>
  <si>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</si>
  <si>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</si>
  <si>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</si>
  <si>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</si>
  <si>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</si>
  <si>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</si>
  <si>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</si>
  <si>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</si>
  <si>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</si>
  <si>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</si>
  <si>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</si>
  <si>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</si>
  <si>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</si>
  <si>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</si>
  <si>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</si>
  <si>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</si>
  <si>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</si>
  <si>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</si>
  <si>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</si>
  <si>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</si>
  <si>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</si>
  <si>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06.014.0059-0</t>
  </si>
  <si>
    <t>06.014.0068-0</t>
  </si>
  <si>
    <t>06.014.0110-0</t>
  </si>
  <si>
    <t>06.014.0112-0</t>
  </si>
  <si>
    <t>06.014.0114-0</t>
  </si>
  <si>
    <t>06.014.0116-0</t>
  </si>
  <si>
    <t>06.014.0118-0</t>
  </si>
  <si>
    <t>06.014.0120-0</t>
  </si>
  <si>
    <t>06.014.0122-0</t>
  </si>
  <si>
    <t>06.014.0124-0</t>
  </si>
  <si>
    <t>06.014.0126-0</t>
  </si>
  <si>
    <t>06.014.0128-0</t>
  </si>
  <si>
    <t>06.014.0130-0</t>
  </si>
  <si>
    <t>06.014.0132-0</t>
  </si>
  <si>
    <t>06.016.0006-0</t>
  </si>
  <si>
    <t>06.016.0007-0</t>
  </si>
  <si>
    <t>06.018.0006-0</t>
  </si>
  <si>
    <t>06.018.0007-0</t>
  </si>
  <si>
    <t>06.018.0008-0</t>
  </si>
  <si>
    <t>06.018.0009-0</t>
  </si>
  <si>
    <t>06.020.0510-0</t>
  </si>
  <si>
    <t>06.020.0511-0</t>
  </si>
  <si>
    <t>06.020.0512-0</t>
  </si>
  <si>
    <t>06.020.0521-0</t>
  </si>
  <si>
    <t>06.020.0522-0</t>
  </si>
  <si>
    <t>06.020.0538-0</t>
  </si>
  <si>
    <t>06.020.0540-0</t>
  </si>
  <si>
    <t>06.020.0555-0</t>
  </si>
  <si>
    <t>06.020.0557-0</t>
  </si>
  <si>
    <t>06.020.0559-0</t>
  </si>
  <si>
    <t>06.020.0560-0</t>
  </si>
  <si>
    <t>06.020.0565-0</t>
  </si>
  <si>
    <t>06.020.0568-0</t>
  </si>
  <si>
    <t>06.020.0586-0</t>
  </si>
  <si>
    <t>06.020.0588-0</t>
  </si>
  <si>
    <t>06.020.0592-0</t>
  </si>
  <si>
    <t>06.020.0631-0</t>
  </si>
  <si>
    <t>06.020.0632-0</t>
  </si>
  <si>
    <t>06.020.0647-0</t>
  </si>
  <si>
    <t>06.020.0649-0</t>
  </si>
  <si>
    <t>06.020.0665-0</t>
  </si>
  <si>
    <t>06.020.0667-0</t>
  </si>
  <si>
    <t>06.020.0669-0</t>
  </si>
  <si>
    <t>06.020.0670-0</t>
  </si>
  <si>
    <t>06.020.0675-0</t>
  </si>
  <si>
    <t>06.020.0678-0</t>
  </si>
  <si>
    <t>06.020.0694-0</t>
  </si>
  <si>
    <t>06.020.0696-0</t>
  </si>
  <si>
    <t>06.020.0700-0</t>
  </si>
  <si>
    <t>06.020.0725-0</t>
  </si>
  <si>
    <t>06.020.0726-0</t>
  </si>
  <si>
    <t>06.020.0727-0</t>
  </si>
  <si>
    <t>06.020.0741-0</t>
  </si>
  <si>
    <t>06.020.0742-0</t>
  </si>
  <si>
    <t>06.020.0756-0</t>
  </si>
  <si>
    <t>06.020.0758-0</t>
  </si>
  <si>
    <t>06.020.0770-0</t>
  </si>
  <si>
    <t>06.020.0772-0</t>
  </si>
  <si>
    <t>06.020.0774-0</t>
  </si>
  <si>
    <t>06.020.0775-0</t>
  </si>
  <si>
    <t>06.020.0780-0</t>
  </si>
  <si>
    <t>06.020.0783-0</t>
  </si>
  <si>
    <t>06.020.0798-0</t>
  </si>
  <si>
    <t>06.020.0799-0</t>
  </si>
  <si>
    <t>06.020.0800-0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</si>
  <si>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</si>
  <si>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</si>
  <si>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</si>
  <si>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</si>
  <si>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</si>
  <si>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</si>
  <si>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</si>
  <si>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</si>
  <si>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</si>
  <si>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</si>
  <si>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</si>
  <si>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</si>
  <si>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</si>
  <si>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</si>
  <si>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</si>
  <si>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</si>
  <si>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</si>
  <si>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</si>
  <si>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</si>
  <si>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</si>
  <si>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</si>
  <si>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</si>
  <si>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</si>
  <si>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</si>
  <si>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</si>
  <si>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</si>
  <si>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</si>
  <si>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</si>
  <si>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</si>
  <si>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</si>
  <si>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</si>
  <si>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</si>
  <si>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</si>
  <si>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</si>
  <si>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</si>
  <si>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</si>
  <si>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</si>
  <si>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</si>
  <si>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</si>
  <si>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</si>
  <si>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</si>
  <si>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</si>
  <si>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</si>
  <si>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</si>
  <si>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</si>
  <si>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</si>
  <si>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</si>
  <si>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</si>
  <si>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</si>
  <si>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</si>
  <si>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</si>
  <si>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</si>
  <si>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</si>
  <si>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</si>
  <si>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</si>
  <si>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</si>
  <si>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</si>
  <si>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</si>
  <si>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</si>
  <si>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</si>
  <si>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</si>
  <si>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</si>
  <si>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</si>
  <si>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</si>
  <si>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</si>
  <si>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</si>
  <si>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</si>
  <si>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</si>
  <si>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</si>
  <si>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</si>
  <si>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</si>
  <si>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</si>
  <si>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</si>
  <si>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</si>
  <si>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</si>
  <si>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</si>
  <si>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</si>
  <si>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</si>
  <si>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</si>
  <si>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</si>
  <si>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</si>
  <si>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06.061.0170-0</t>
  </si>
  <si>
    <t>06.061.0171-0</t>
  </si>
  <si>
    <t>06.061.0172-0</t>
  </si>
  <si>
    <t>06.061.0173-0</t>
  </si>
  <si>
    <t>06.061.0174-0</t>
  </si>
  <si>
    <t>06.061.0176-0</t>
  </si>
  <si>
    <t>06.061.0177-0</t>
  </si>
  <si>
    <t>06.063.0012-0</t>
  </si>
  <si>
    <t>06.063.0013-0</t>
  </si>
  <si>
    <t>06.063.0014-0</t>
  </si>
  <si>
    <t>06.063.0015-0</t>
  </si>
  <si>
    <t>06.063.0016-0</t>
  </si>
  <si>
    <t>06.063.0017-0</t>
  </si>
  <si>
    <t>06.063.0018-0</t>
  </si>
  <si>
    <t>06.063.0019-0</t>
  </si>
  <si>
    <t>06.063.0021-0</t>
  </si>
  <si>
    <t>06.063.0023-0</t>
  </si>
  <si>
    <t>06.069.0005-0</t>
  </si>
  <si>
    <t>06.069.0006-0</t>
  </si>
  <si>
    <t>06.069.0008-0</t>
  </si>
  <si>
    <t>06.069.0009-0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</si>
  <si>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</si>
  <si>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</si>
  <si>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</si>
  <si>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</si>
  <si>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</si>
  <si>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</si>
  <si>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</si>
  <si>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</si>
  <si>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</si>
  <si>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</si>
  <si>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</si>
  <si>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</si>
  <si>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</si>
  <si>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</si>
  <si>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</si>
  <si>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</si>
  <si>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06.085.0030-0</t>
  </si>
  <si>
    <t>06.085.0035-0</t>
  </si>
  <si>
    <t>06.085.0065-0</t>
  </si>
  <si>
    <t>06.085.0070-0</t>
  </si>
  <si>
    <t>06.085.0072-0</t>
  </si>
  <si>
    <t>06.085.0074-0</t>
  </si>
  <si>
    <t>06.095.0010-0</t>
  </si>
  <si>
    <t>06.095.0013-0</t>
  </si>
  <si>
    <t>06.095.0015-0</t>
  </si>
  <si>
    <t>06.095.0018-0</t>
  </si>
  <si>
    <t>06.095.0020-0</t>
  </si>
  <si>
    <t>06.095.0022-0</t>
  </si>
  <si>
    <t>06.095.0025-0</t>
  </si>
  <si>
    <t>06.095.0028-0</t>
  </si>
  <si>
    <t>06.095.0030-0</t>
  </si>
  <si>
    <t>06.100.0056-0</t>
  </si>
  <si>
    <t>06.100.0058-0</t>
  </si>
  <si>
    <t>06.100.0060-0</t>
  </si>
  <si>
    <t>06.100.0062-0</t>
  </si>
  <si>
    <t>06.100.0064-0</t>
  </si>
  <si>
    <t>06.100.0068-0</t>
  </si>
  <si>
    <t>06.100.0079-0</t>
  </si>
  <si>
    <t>06.100.0082-0</t>
  </si>
  <si>
    <t>06.100.0087-0</t>
  </si>
  <si>
    <t>06.100.0092-0</t>
  </si>
  <si>
    <t>06.100.0130-0</t>
  </si>
  <si>
    <t>06.100.0132-0</t>
  </si>
  <si>
    <t>06.100.0134-0</t>
  </si>
  <si>
    <t>06.100.0136-0</t>
  </si>
  <si>
    <t>06.100.0138-0</t>
  </si>
  <si>
    <t>06.100.0140-0</t>
  </si>
  <si>
    <t>06.100.0142-0</t>
  </si>
  <si>
    <t>06.100.0144-0</t>
  </si>
  <si>
    <t>06.100.0148-0</t>
  </si>
  <si>
    <t>06.100.0187-0</t>
  </si>
  <si>
    <t>06.106.0011-0</t>
  </si>
  <si>
    <t>06.106.0012-0</t>
  </si>
  <si>
    <t>06.106.0014-0</t>
  </si>
  <si>
    <t>06.200.0030-0</t>
  </si>
  <si>
    <t>06.200.0033-0</t>
  </si>
  <si>
    <t>06.200.0035-0</t>
  </si>
  <si>
    <t>06.200.0059-0</t>
  </si>
  <si>
    <t>06.200.0077-0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</si>
  <si>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</si>
  <si>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</si>
  <si>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</si>
  <si>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</si>
  <si>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</si>
  <si>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</si>
  <si>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</si>
  <si>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</si>
  <si>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</si>
  <si>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</si>
  <si>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</si>
  <si>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</si>
  <si>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</si>
  <si>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</si>
  <si>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</si>
  <si>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</si>
  <si>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</si>
  <si>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</si>
  <si>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</si>
  <si>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</si>
  <si>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</si>
  <si>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</si>
  <si>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</si>
  <si>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</si>
  <si>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</si>
  <si>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</si>
  <si>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</si>
  <si>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</si>
  <si>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</si>
  <si>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</si>
  <si>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</si>
  <si>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</si>
  <si>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</si>
  <si>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</si>
  <si>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</si>
  <si>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</si>
  <si>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</si>
  <si>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</si>
  <si>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</si>
  <si>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</si>
  <si>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</si>
  <si>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</si>
  <si>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</si>
  <si>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</si>
  <si>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</si>
  <si>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</si>
  <si>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</si>
  <si>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</si>
  <si>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</si>
  <si>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</si>
  <si>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</si>
  <si>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</si>
  <si>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</si>
  <si>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</si>
  <si>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</si>
  <si>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</si>
  <si>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</si>
  <si>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</si>
  <si>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</si>
  <si>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</si>
  <si>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</si>
  <si>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</si>
  <si>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</si>
  <si>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</si>
  <si>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</si>
  <si>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</si>
  <si>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</si>
  <si>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</si>
  <si>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</si>
  <si>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</si>
  <si>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</si>
  <si>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</si>
  <si>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</si>
  <si>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</si>
  <si>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</si>
  <si>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</si>
  <si>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</si>
  <si>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</si>
  <si>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</si>
  <si>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</si>
  <si>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</si>
  <si>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</si>
  <si>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</si>
  <si>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</si>
  <si>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</si>
  <si>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</si>
  <si>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</si>
  <si>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</si>
  <si>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</si>
  <si>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</si>
  <si>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</si>
  <si>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</si>
  <si>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</si>
  <si>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</si>
  <si>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</si>
  <si>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</si>
  <si>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</si>
  <si>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</si>
  <si>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</si>
  <si>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</si>
  <si>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</si>
  <si>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</si>
  <si>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</si>
  <si>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</si>
  <si>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</si>
  <si>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</si>
  <si>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</si>
  <si>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</si>
  <si>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</si>
  <si>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</si>
  <si>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</si>
  <si>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</si>
  <si>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</si>
  <si>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</si>
  <si>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</si>
  <si>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</si>
  <si>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</si>
  <si>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</si>
  <si>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</si>
  <si>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</si>
  <si>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</si>
  <si>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</si>
  <si>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</si>
  <si>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</si>
  <si>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</si>
  <si>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</si>
  <si>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</si>
  <si>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</si>
  <si>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</si>
  <si>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</si>
  <si>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</si>
  <si>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</si>
  <si>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</si>
  <si>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</si>
  <si>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</si>
  <si>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</si>
  <si>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</si>
  <si>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</si>
  <si>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</si>
  <si>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</si>
  <si>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</si>
  <si>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</si>
  <si>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</si>
  <si>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</si>
  <si>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</si>
  <si>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</si>
  <si>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</si>
  <si>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</si>
  <si>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</si>
  <si>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</si>
  <si>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</si>
  <si>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</si>
  <si>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</si>
  <si>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</si>
  <si>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</si>
  <si>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</si>
  <si>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</si>
  <si>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</si>
  <si>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</si>
  <si>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</si>
  <si>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</si>
  <si>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</si>
  <si>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</si>
  <si>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</si>
  <si>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</si>
  <si>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</si>
  <si>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</si>
  <si>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</si>
  <si>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</si>
  <si>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</si>
  <si>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</si>
  <si>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</si>
  <si>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</si>
  <si>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</si>
  <si>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</si>
  <si>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</si>
  <si>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</si>
  <si>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</si>
  <si>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</si>
  <si>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</si>
  <si>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</si>
  <si>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</si>
  <si>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</si>
  <si>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</si>
  <si>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</si>
  <si>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</si>
  <si>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</si>
  <si>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</si>
  <si>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</si>
  <si>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</si>
  <si>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</si>
  <si>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</si>
  <si>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</si>
  <si>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</si>
  <si>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</si>
  <si>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</si>
  <si>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</si>
  <si>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</si>
  <si>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</si>
  <si>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</si>
  <si>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</si>
  <si>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</si>
  <si>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</si>
  <si>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</si>
  <si>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</si>
  <si>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</si>
  <si>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</si>
  <si>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</si>
  <si>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</si>
  <si>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</si>
  <si>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</si>
  <si>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</si>
  <si>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</si>
  <si>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</si>
  <si>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</si>
  <si>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</si>
  <si>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</si>
  <si>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</si>
  <si>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</si>
  <si>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</si>
  <si>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</si>
  <si>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</si>
  <si>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</si>
  <si>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</si>
  <si>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</si>
  <si>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</si>
  <si>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</si>
  <si>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</si>
  <si>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</si>
  <si>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</si>
  <si>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</si>
  <si>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</si>
  <si>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</si>
  <si>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</si>
  <si>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</si>
  <si>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</si>
  <si>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</si>
  <si>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</si>
  <si>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</si>
  <si>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</si>
  <si>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</si>
  <si>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</si>
  <si>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</si>
  <si>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</si>
  <si>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</si>
  <si>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</si>
  <si>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</si>
  <si>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</si>
  <si>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</si>
  <si>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</si>
  <si>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</si>
  <si>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</si>
  <si>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</si>
  <si>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</si>
  <si>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</si>
  <si>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</si>
  <si>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</si>
  <si>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</si>
  <si>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</si>
  <si>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</si>
  <si>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</si>
  <si>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</si>
  <si>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</si>
  <si>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</si>
  <si>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</si>
  <si>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</si>
  <si>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</si>
  <si>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</si>
  <si>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</si>
  <si>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</si>
  <si>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</si>
  <si>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</si>
  <si>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</si>
  <si>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</si>
  <si>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</si>
  <si>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</si>
  <si>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</si>
  <si>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</si>
  <si>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</si>
  <si>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</si>
  <si>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</si>
  <si>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</si>
  <si>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</si>
  <si>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</si>
  <si>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</si>
  <si>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</si>
  <si>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</si>
  <si>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</si>
  <si>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</si>
  <si>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</si>
  <si>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</si>
  <si>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</si>
  <si>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</si>
  <si>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</si>
  <si>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</si>
  <si>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</si>
  <si>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</si>
  <si>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</si>
  <si>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</si>
  <si>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</si>
  <si>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</si>
  <si>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</si>
  <si>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</si>
  <si>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</si>
  <si>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</si>
  <si>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</si>
  <si>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</si>
  <si>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</si>
  <si>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</si>
  <si>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</si>
  <si>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</si>
  <si>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</si>
  <si>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</si>
  <si>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</si>
  <si>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</si>
  <si>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</si>
  <si>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</si>
  <si>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</si>
  <si>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</si>
  <si>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</si>
  <si>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</si>
  <si>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</si>
  <si>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</si>
  <si>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</si>
  <si>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</si>
  <si>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</si>
  <si>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</si>
  <si>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</si>
  <si>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</si>
  <si>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</si>
  <si>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</si>
  <si>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</si>
  <si>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</si>
  <si>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</si>
  <si>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</si>
  <si>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</si>
  <si>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</si>
  <si>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</si>
  <si>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</si>
  <si>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</si>
  <si>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</si>
  <si>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</si>
  <si>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</si>
  <si>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</si>
  <si>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</si>
  <si>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</si>
  <si>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</si>
  <si>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</si>
  <si>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</si>
  <si>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</si>
  <si>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</si>
  <si>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</si>
  <si>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</si>
  <si>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</si>
  <si>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</si>
  <si>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</si>
  <si>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</si>
  <si>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</si>
  <si>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</si>
  <si>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</si>
  <si>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</si>
  <si>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</si>
  <si>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</si>
  <si>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</si>
  <si>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</si>
  <si>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</si>
  <si>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</si>
  <si>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</si>
  <si>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</si>
  <si>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</si>
  <si>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</si>
  <si>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</si>
  <si>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</si>
  <si>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</si>
  <si>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</si>
  <si>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</si>
  <si>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</si>
  <si>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</si>
  <si>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</si>
  <si>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</si>
  <si>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</si>
  <si>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</si>
  <si>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</si>
  <si>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</si>
  <si>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</si>
  <si>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</si>
  <si>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</si>
  <si>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</si>
  <si>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</si>
  <si>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</si>
  <si>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</si>
  <si>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</si>
  <si>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06.205.0050-0</t>
  </si>
  <si>
    <t>06.205.0051-0</t>
  </si>
  <si>
    <t>06.205.0052-0</t>
  </si>
  <si>
    <t>06.205.0053-0</t>
  </si>
  <si>
    <t>06.205.0054-0</t>
  </si>
  <si>
    <t>06.205.0065-0</t>
  </si>
  <si>
    <t>06.205.0066-0</t>
  </si>
  <si>
    <t>06.205.0067-0</t>
  </si>
  <si>
    <t>06.205.0068-0</t>
  </si>
  <si>
    <t>06.205.0069-0</t>
  </si>
  <si>
    <t>06.205.0070-0</t>
  </si>
  <si>
    <t>06.205.0071-0</t>
  </si>
  <si>
    <t>06.205.0072-0</t>
  </si>
  <si>
    <t>06.205.0082-0</t>
  </si>
  <si>
    <t>06.205.0083-0</t>
  </si>
  <si>
    <t>06.205.0084-0</t>
  </si>
  <si>
    <t>06.205.0085-0</t>
  </si>
  <si>
    <t>06.205.0086-0</t>
  </si>
  <si>
    <t>06.205.0087-0</t>
  </si>
  <si>
    <t>06.205.0088-0</t>
  </si>
  <si>
    <t>06.205.0089-0</t>
  </si>
  <si>
    <t>06.205.0090-0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</si>
  <si>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</si>
  <si>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</si>
  <si>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</si>
  <si>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</si>
  <si>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</si>
  <si>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</si>
  <si>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</si>
  <si>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</si>
  <si>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</si>
  <si>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</si>
  <si>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</si>
  <si>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</si>
  <si>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</si>
  <si>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</si>
  <si>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</si>
  <si>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</si>
  <si>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</si>
  <si>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</si>
  <si>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</si>
  <si>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</si>
  <si>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</si>
  <si>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</si>
  <si>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</si>
  <si>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</si>
  <si>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</si>
  <si>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</si>
  <si>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</si>
  <si>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</si>
  <si>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</si>
  <si>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</si>
  <si>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</si>
  <si>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</si>
  <si>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</si>
  <si>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</si>
  <si>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</si>
  <si>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</si>
  <si>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</si>
  <si>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</si>
  <si>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</si>
  <si>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</si>
  <si>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</si>
  <si>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</si>
  <si>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</si>
  <si>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</si>
  <si>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</si>
  <si>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</si>
  <si>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</si>
  <si>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</si>
  <si>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</si>
  <si>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</si>
  <si>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</si>
  <si>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</si>
  <si>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</si>
  <si>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</si>
  <si>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</si>
  <si>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</si>
  <si>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</si>
  <si>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</si>
  <si>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</si>
  <si>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</si>
  <si>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</si>
  <si>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</si>
  <si>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</si>
  <si>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</si>
  <si>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</si>
  <si>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</si>
  <si>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</si>
  <si>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</si>
  <si>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</si>
  <si>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</si>
  <si>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</si>
  <si>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</si>
  <si>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</si>
  <si>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</si>
  <si>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</si>
  <si>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</si>
  <si>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</si>
  <si>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06.251.0030-0</t>
  </si>
  <si>
    <t>06.251.0040-0</t>
  </si>
  <si>
    <t>06.251.0050-0</t>
  </si>
  <si>
    <t>06.251.0060-0</t>
  </si>
  <si>
    <t>06.251.0061-0</t>
  </si>
  <si>
    <t>06.251.0062-0</t>
  </si>
  <si>
    <t>06.251.0063-0</t>
  </si>
  <si>
    <t>06.251.0064-0</t>
  </si>
  <si>
    <t>06.251.0065-0</t>
  </si>
  <si>
    <t>06.251.0066-0</t>
  </si>
  <si>
    <t>06.251.0067-0</t>
  </si>
  <si>
    <t>06.251.0068-0</t>
  </si>
  <si>
    <t>06.251.0069-0</t>
  </si>
  <si>
    <t>06.270.0036-0</t>
  </si>
  <si>
    <t>06.270.0037-0</t>
  </si>
  <si>
    <t>06.270.0038-0</t>
  </si>
  <si>
    <t>06.270.0041-0</t>
  </si>
  <si>
    <t>06.270.0042-0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</si>
  <si>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</si>
  <si>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</si>
  <si>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</si>
  <si>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</si>
  <si>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</si>
  <si>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</si>
  <si>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</si>
  <si>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</si>
  <si>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</si>
  <si>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</si>
  <si>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</si>
  <si>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</si>
  <si>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</si>
  <si>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</si>
  <si>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</si>
  <si>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</si>
  <si>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</si>
  <si>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</si>
  <si>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</si>
  <si>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</si>
  <si>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</si>
  <si>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</si>
  <si>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</si>
  <si>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</si>
  <si>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</si>
  <si>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</si>
  <si>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</si>
  <si>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</si>
  <si>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</si>
  <si>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</si>
  <si>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</si>
  <si>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</si>
  <si>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</si>
  <si>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</si>
  <si>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</si>
  <si>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</si>
  <si>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</si>
  <si>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</si>
  <si>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</si>
  <si>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06.271.0016-0</t>
  </si>
  <si>
    <t>06.271.0018-0</t>
  </si>
  <si>
    <t>06.271.0021-0</t>
  </si>
  <si>
    <t>06.271.0022-0</t>
  </si>
  <si>
    <t>06.271.0023-0</t>
  </si>
  <si>
    <t>06.271.0024-0</t>
  </si>
  <si>
    <t>06.271.0025-0</t>
  </si>
  <si>
    <t>06.271.0026-0</t>
  </si>
  <si>
    <t>06.271.0027-0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</si>
  <si>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</si>
  <si>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</si>
  <si>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</si>
  <si>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</si>
  <si>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</si>
  <si>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</si>
  <si>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</si>
  <si>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</si>
  <si>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</si>
  <si>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</si>
  <si>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</si>
  <si>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</si>
  <si>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</si>
  <si>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</si>
  <si>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</si>
  <si>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06.502.0020-0</t>
  </si>
  <si>
    <t>06.502.0030-0</t>
  </si>
  <si>
    <t>06.502.0040-0</t>
  </si>
  <si>
    <t>PASTA DE CIMENTO COMUM</t>
  </si>
  <si>
    <t>PASTA DE CIMENTO BRANCO</t>
  </si>
  <si>
    <t>07.001.0160-1</t>
  </si>
  <si>
    <t>07.005.0025-1</t>
  </si>
  <si>
    <t>07.005.0030-1</t>
  </si>
  <si>
    <t>07.005.0035-1</t>
  </si>
  <si>
    <t>07.180.0010-1</t>
  </si>
  <si>
    <t>08.001.0002-1</t>
  </si>
  <si>
    <t>08.001.0004-0</t>
  </si>
  <si>
    <t>08.001.0005-0</t>
  </si>
  <si>
    <t>08.001.0009-0</t>
  </si>
  <si>
    <t>08.003.0005-0</t>
  </si>
  <si>
    <t>08.003.0010-0</t>
  </si>
  <si>
    <t>08.003.0015-0</t>
  </si>
  <si>
    <t>08.003.0030-0</t>
  </si>
  <si>
    <t>08.003.0035-0</t>
  </si>
  <si>
    <t>08.004.0008-0</t>
  </si>
  <si>
    <t>08.006.0001-0</t>
  </si>
  <si>
    <t>08.006.0005-0</t>
  </si>
  <si>
    <t>08.006.0006-0</t>
  </si>
  <si>
    <t>08.006.0015-0</t>
  </si>
  <si>
    <t>LEVANTAMENTO E REASSENTAMENTO DE MEIO-FIO</t>
  </si>
  <si>
    <t>08.013.0010-0</t>
  </si>
  <si>
    <t>08.013.0015-0</t>
  </si>
  <si>
    <t>08.015.0004-0</t>
  </si>
  <si>
    <t>08.015.0020-0</t>
  </si>
  <si>
    <t>08.015.0022-0</t>
  </si>
  <si>
    <t>08.015.0025-0</t>
  </si>
  <si>
    <t>08.015.0045-0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</si>
  <si>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</si>
  <si>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</si>
  <si>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</si>
  <si>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</si>
  <si>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</si>
  <si>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</si>
  <si>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</si>
  <si>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</si>
  <si>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</si>
  <si>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</si>
  <si>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</si>
  <si>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</si>
  <si>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</si>
  <si>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</si>
  <si>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</si>
  <si>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</si>
  <si>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</si>
  <si>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08.015.0310-0</t>
  </si>
  <si>
    <t>08.015.0315-0</t>
  </si>
  <si>
    <t>08.015.0320-0</t>
  </si>
  <si>
    <t>08.015.0325-0</t>
  </si>
  <si>
    <t>08.015.0350-0</t>
  </si>
  <si>
    <t>08.015.0360-0</t>
  </si>
  <si>
    <t>08.015.0361-0</t>
  </si>
  <si>
    <t>08.015.0363-0</t>
  </si>
  <si>
    <t>08.015.0400-0</t>
  </si>
  <si>
    <t>08.015.0410-0</t>
  </si>
  <si>
    <t>08.017.0020-0</t>
  </si>
  <si>
    <t>08.018.0005-0</t>
  </si>
  <si>
    <t>08.018.0010-0</t>
  </si>
  <si>
    <t>08.018.0020-0</t>
  </si>
  <si>
    <t>08.018.0023-0</t>
  </si>
  <si>
    <t>08.018.0050-0</t>
  </si>
  <si>
    <t>08.019.0010-0</t>
  </si>
  <si>
    <t>08.020.0018-0</t>
  </si>
  <si>
    <t>08.020.0020-0</t>
  </si>
  <si>
    <t>08.020.0022-0</t>
  </si>
  <si>
    <t>08.020.0024-0</t>
  </si>
  <si>
    <t>08.020.0030-0</t>
  </si>
  <si>
    <t>08.020.0035-0</t>
  </si>
  <si>
    <t>08.020.0040-0</t>
  </si>
  <si>
    <t>08.026.0005-0</t>
  </si>
  <si>
    <t>08.026.0010-0</t>
  </si>
  <si>
    <t>08.027.0045-0</t>
  </si>
  <si>
    <t>08.027.0054-0</t>
  </si>
  <si>
    <t>08.027.0057-0</t>
  </si>
  <si>
    <t>08.027.0060-0</t>
  </si>
  <si>
    <t>08.027.0063-0</t>
  </si>
  <si>
    <t>08.027.0066-0</t>
  </si>
  <si>
    <t>08.027.0069-0</t>
  </si>
  <si>
    <t>08.027.0072-0</t>
  </si>
  <si>
    <t>08.027.0075-0</t>
  </si>
  <si>
    <t>08.027.0078-0</t>
  </si>
  <si>
    <t>08.027.0079-0</t>
  </si>
  <si>
    <t>08.027.0083-0</t>
  </si>
  <si>
    <t>08.027.0088-0</t>
  </si>
  <si>
    <t>08.027.0089-0</t>
  </si>
  <si>
    <t>08.027.0090-0</t>
  </si>
  <si>
    <t>08.027.0095-0</t>
  </si>
  <si>
    <t>08.027.0096-0</t>
  </si>
  <si>
    <t>08.027.0098-0</t>
  </si>
  <si>
    <t>08.027.0099-0</t>
  </si>
  <si>
    <t>08.027.0102-0</t>
  </si>
  <si>
    <t>08.028.0010-0</t>
  </si>
  <si>
    <t>08.028.0015-0</t>
  </si>
  <si>
    <t>08.034.0002-0</t>
  </si>
  <si>
    <t>08.034.0020-0</t>
  </si>
  <si>
    <t>08.034.0025-0</t>
  </si>
  <si>
    <t>08.035.0005-0</t>
  </si>
  <si>
    <t>08.036.0002-0</t>
  </si>
  <si>
    <t>08.037.0040-0</t>
  </si>
  <si>
    <t>08.037.0041-0</t>
  </si>
  <si>
    <t>08.037.0042-0</t>
  </si>
  <si>
    <t>08.037.0043-0</t>
  </si>
  <si>
    <t>08.037.0044-0</t>
  </si>
  <si>
    <t>08.037.0045-0</t>
  </si>
  <si>
    <t>08.037.0047-0</t>
  </si>
  <si>
    <t>08.037.0048-0</t>
  </si>
  <si>
    <t>08.037.0049-0</t>
  </si>
  <si>
    <t>08.037.0050-0</t>
  </si>
  <si>
    <t>08.037.0051-0</t>
  </si>
  <si>
    <t>08.037.0052-0</t>
  </si>
  <si>
    <t>08.037.0055-0</t>
  </si>
  <si>
    <t>08.050.0001-0</t>
  </si>
  <si>
    <t>08.050.0004-0</t>
  </si>
  <si>
    <t>09.001.0100-0</t>
  </si>
  <si>
    <t>09.002.0012-0</t>
  </si>
  <si>
    <t>09.002.0015-0</t>
  </si>
  <si>
    <t>09.002.0017-0</t>
  </si>
  <si>
    <t>09.002.0019-0</t>
  </si>
  <si>
    <t>09.002.0021-0</t>
  </si>
  <si>
    <t>09.002.0023-0</t>
  </si>
  <si>
    <t>09.002.0030-0</t>
  </si>
  <si>
    <t>09.002.0050-0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</si>
  <si>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</si>
  <si>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</si>
  <si>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</si>
  <si>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</si>
  <si>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</si>
  <si>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</si>
  <si>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</si>
  <si>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</si>
  <si>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</si>
  <si>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</si>
  <si>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</si>
  <si>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</si>
  <si>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</si>
  <si>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</si>
  <si>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</si>
  <si>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</si>
  <si>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</si>
  <si>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</si>
  <si>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</si>
  <si>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09.004.0003-0</t>
  </si>
  <si>
    <t>09.004.0004-0</t>
  </si>
  <si>
    <t>09.004.0015-0</t>
  </si>
  <si>
    <t>09.004.0017-0</t>
  </si>
  <si>
    <t>09.004.0019-0</t>
  </si>
  <si>
    <t>09.004.0020-0</t>
  </si>
  <si>
    <t>09.004.0023-0</t>
  </si>
  <si>
    <t>09.004.0025-0</t>
  </si>
  <si>
    <t>09.004.0028-0</t>
  </si>
  <si>
    <t>09.004.0051-0</t>
  </si>
  <si>
    <t>09.004.0055-0</t>
  </si>
  <si>
    <t>09.004.0056-0</t>
  </si>
  <si>
    <t>09.004.0060-0</t>
  </si>
  <si>
    <t>REVOLVIMENTO DE SOLO ATE 10CM DE PROFUNDIDADE</t>
  </si>
  <si>
    <t>REVOLVIMENTO DE SOLO ATE 20CM DE PROFUNDIDADE</t>
  </si>
  <si>
    <t>09.005.0004-0</t>
  </si>
  <si>
    <t>09.005.0005-0</t>
  </si>
  <si>
    <t>09.005.0006-0</t>
  </si>
  <si>
    <t>09.005.0037-0</t>
  </si>
  <si>
    <t>09.005.0039-0</t>
  </si>
  <si>
    <t>09.005.0061-0</t>
  </si>
  <si>
    <t>PODA DE ARBUSTOS TIPO CERCA VIVA</t>
  </si>
  <si>
    <t>09.005.0130-0</t>
  </si>
  <si>
    <t>09.005.0135-0</t>
  </si>
  <si>
    <t>09.005.0140-0</t>
  </si>
  <si>
    <t>09.005.0145-0</t>
  </si>
  <si>
    <t>09.005.0150-0</t>
  </si>
  <si>
    <t>09.005.0155-0</t>
  </si>
  <si>
    <t>09.006.0020-0</t>
  </si>
  <si>
    <t>09.006.0032-0</t>
  </si>
  <si>
    <t>09.007.0010-0</t>
  </si>
  <si>
    <t>09.007.0015-0</t>
  </si>
  <si>
    <t>RETIRADA DE COBERTURA VEGETAL DE PISO DE JUNTA SECA</t>
  </si>
  <si>
    <t>09.007.0030-0</t>
  </si>
  <si>
    <t>09.007.0035-0</t>
  </si>
  <si>
    <t>RETIRADA DE GALHOS SECOS E DE PARASITAS EM ARVORES</t>
  </si>
  <si>
    <t>09.008.0010-0</t>
  </si>
  <si>
    <t>09.009.0010-0</t>
  </si>
  <si>
    <t>09.012.0010-0</t>
  </si>
  <si>
    <t>09.012.0015-0</t>
  </si>
  <si>
    <t>09.013.0020-0</t>
  </si>
  <si>
    <t>09.013.0030-0</t>
  </si>
  <si>
    <t>09.013.0035-0</t>
  </si>
  <si>
    <t>09.013.0040-0</t>
  </si>
  <si>
    <t>09.014.0015-0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</si>
  <si>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</si>
  <si>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</si>
  <si>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</si>
  <si>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</si>
  <si>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</si>
  <si>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</si>
  <si>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</si>
  <si>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</si>
  <si>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</si>
  <si>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</si>
  <si>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</si>
  <si>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</si>
  <si>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</si>
  <si>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</si>
  <si>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</si>
  <si>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</si>
  <si>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</si>
  <si>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</si>
  <si>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</si>
  <si>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</si>
  <si>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</si>
  <si>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</si>
  <si>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</si>
  <si>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</si>
  <si>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</si>
  <si>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</si>
  <si>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</si>
  <si>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</si>
  <si>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</si>
  <si>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</si>
  <si>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</si>
  <si>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</si>
  <si>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</si>
  <si>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</si>
  <si>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</si>
  <si>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</si>
  <si>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</si>
  <si>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</si>
  <si>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</si>
  <si>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</si>
  <si>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</si>
  <si>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09.026.0010-0</t>
  </si>
  <si>
    <t>09.026.0015-0</t>
  </si>
  <si>
    <t>09.026.0020-0</t>
  </si>
  <si>
    <t>09.026.0025-0</t>
  </si>
  <si>
    <t>09.026.0030-0</t>
  </si>
  <si>
    <t>09.026.0035-0</t>
  </si>
  <si>
    <t>09.026.0040-0</t>
  </si>
  <si>
    <t>09.026.0045-0</t>
  </si>
  <si>
    <t>10.001.0010-0</t>
  </si>
  <si>
    <t>10.001.0015-0</t>
  </si>
  <si>
    <t>10.003.0050-0</t>
  </si>
  <si>
    <t>10.003.0051-0</t>
  </si>
  <si>
    <t>10.003.0055-0</t>
  </si>
  <si>
    <t>10.003.0056-0</t>
  </si>
  <si>
    <t>10.003.0080-0</t>
  </si>
  <si>
    <t>10.003.0082-0</t>
  </si>
  <si>
    <t>10.003.0084-0</t>
  </si>
  <si>
    <t>10.004.0180-0</t>
  </si>
  <si>
    <t>10.004.0181-0</t>
  </si>
  <si>
    <t>10.004.0182-0</t>
  </si>
  <si>
    <t>10.004.0183-0</t>
  </si>
  <si>
    <t>10.004.0184-0</t>
  </si>
  <si>
    <t>10.004.0185-0</t>
  </si>
  <si>
    <t>10.004.0186-0</t>
  </si>
  <si>
    <t>10.004.0187-0</t>
  </si>
  <si>
    <t>10.010.0008-0</t>
  </si>
  <si>
    <t>10.010.0009-0</t>
  </si>
  <si>
    <t>10.011.0020-0</t>
  </si>
  <si>
    <t>10.012.0100-0</t>
  </si>
  <si>
    <t>10.012.0101-0</t>
  </si>
  <si>
    <t>10.012.0105-0</t>
  </si>
  <si>
    <t>10.012.0107-0</t>
  </si>
  <si>
    <t>10.012.0110-0</t>
  </si>
  <si>
    <t>10.012.0112-0</t>
  </si>
  <si>
    <t>10.012.0115-0</t>
  </si>
  <si>
    <t>10.012.0120-0</t>
  </si>
  <si>
    <t>10.012.0150-0</t>
  </si>
  <si>
    <t>10.012.0155-0</t>
  </si>
  <si>
    <t>10.012.0160-0</t>
  </si>
  <si>
    <t>10.014.0020-0</t>
  </si>
  <si>
    <t>10.014.0021-0</t>
  </si>
  <si>
    <t>10.014.0022-0</t>
  </si>
  <si>
    <t>10.017.0013-0</t>
  </si>
  <si>
    <t>11.001.0013-1</t>
  </si>
  <si>
    <t>11.001.0019-0</t>
  </si>
  <si>
    <t>11.001.0030-0</t>
  </si>
  <si>
    <t>11.003.0006-0</t>
  </si>
  <si>
    <t>11.003.0007-0</t>
  </si>
  <si>
    <t>11.003.0008-0</t>
  </si>
  <si>
    <t>11.003.0015-0</t>
  </si>
  <si>
    <t>11.003.0020-0</t>
  </si>
  <si>
    <t>11.003.0050-0</t>
  </si>
  <si>
    <t>11.003.0052-0</t>
  </si>
  <si>
    <t>11.003.0054-0</t>
  </si>
  <si>
    <t>11.003.0056-0</t>
  </si>
  <si>
    <t>11.003.0060-0</t>
  </si>
  <si>
    <t>11.003.0062-0</t>
  </si>
  <si>
    <t>11.003.0064-0</t>
  </si>
  <si>
    <t>11.003.0066-0</t>
  </si>
  <si>
    <t>11.003.0070-0</t>
  </si>
  <si>
    <t>11.003.0072-0</t>
  </si>
  <si>
    <t>11.003.0074-0</t>
  </si>
  <si>
    <t>11.003.0076-0</t>
  </si>
  <si>
    <t>11.004.0100-0</t>
  </si>
  <si>
    <t>11.004.0200-0</t>
  </si>
  <si>
    <t>11.009.0012-0</t>
  </si>
  <si>
    <t>11.010.0038-0</t>
  </si>
  <si>
    <t>11.010.0039-0</t>
  </si>
  <si>
    <t>11.010.0060-0</t>
  </si>
  <si>
    <t>11.010.0081-0</t>
  </si>
  <si>
    <t>11.010.0082-0</t>
  </si>
  <si>
    <t>11.010.0083-0</t>
  </si>
  <si>
    <t>11.010.0084-0</t>
  </si>
  <si>
    <t>11.010.0085-0</t>
  </si>
  <si>
    <t>11.010.0086-0</t>
  </si>
  <si>
    <t>11.010.0087-0</t>
  </si>
  <si>
    <t>11.010.0088-0</t>
  </si>
  <si>
    <t>11.010.0089-0</t>
  </si>
  <si>
    <t>11.010.0090-0</t>
  </si>
  <si>
    <t>11.010.0091-0</t>
  </si>
  <si>
    <t>11.010.0092-0</t>
  </si>
  <si>
    <t>11.011.0028-0</t>
  </si>
  <si>
    <t>11.012.0015-0</t>
  </si>
  <si>
    <t>11.012.0016-0</t>
  </si>
  <si>
    <t>11.012.0017-0</t>
  </si>
  <si>
    <t>11.012.0019-0</t>
  </si>
  <si>
    <t>11.012.0021-0</t>
  </si>
  <si>
    <t>11.012.0040-0</t>
  </si>
  <si>
    <t>11.012.0060-0</t>
  </si>
  <si>
    <t>11.012.0061-0</t>
  </si>
  <si>
    <t>11.012.0062-0</t>
  </si>
  <si>
    <t>11.012.0063-0</t>
  </si>
  <si>
    <t>11.012.0064-0</t>
  </si>
  <si>
    <t>11.012.0065-0</t>
  </si>
  <si>
    <t>11.012.0066-0</t>
  </si>
  <si>
    <t>11.012.0070-0</t>
  </si>
  <si>
    <t>11.012.0075-0</t>
  </si>
  <si>
    <t>11.012.0080-0</t>
  </si>
  <si>
    <t>11.012.0085-0</t>
  </si>
  <si>
    <t>11.012.0090-0</t>
  </si>
  <si>
    <t>11.012.0095-0</t>
  </si>
  <si>
    <t>11.013.0015-0</t>
  </si>
  <si>
    <t>11.013.0016-0</t>
  </si>
  <si>
    <t>11.013.0059-0</t>
  </si>
  <si>
    <t>11.013.0060-0</t>
  </si>
  <si>
    <t>11.013.0061-0</t>
  </si>
  <si>
    <t>11.013.0062-0</t>
  </si>
  <si>
    <t>11.013.0063-0</t>
  </si>
  <si>
    <t>11.013.0064-0</t>
  </si>
  <si>
    <t>11.013.0065-0</t>
  </si>
  <si>
    <t>11.013.0066-0</t>
  </si>
  <si>
    <t>11.013.0067-0</t>
  </si>
  <si>
    <t>11.013.0068-0</t>
  </si>
  <si>
    <t>11.013.0069-0</t>
  </si>
  <si>
    <t>11.013.0075-0</t>
  </si>
  <si>
    <t>11.013.0080-0</t>
  </si>
  <si>
    <t>11.013.0105-0</t>
  </si>
  <si>
    <t>11.013.0110-0</t>
  </si>
  <si>
    <t>11.013.0135-0</t>
  </si>
  <si>
    <t>11.013.0140-0</t>
  </si>
  <si>
    <t>11.015.0019-0</t>
  </si>
  <si>
    <t>11.015.0021-0</t>
  </si>
  <si>
    <t>11.015.0022-0</t>
  </si>
  <si>
    <t>11.015.0030-0</t>
  </si>
  <si>
    <t>11.016.0007-0</t>
  </si>
  <si>
    <t>11.016.0030-0</t>
  </si>
  <si>
    <t>11.016.0040-0</t>
  </si>
  <si>
    <t>11.016.0045-0</t>
  </si>
  <si>
    <t>11.016.0047-0</t>
  </si>
  <si>
    <t>11.016.0100-0</t>
  </si>
  <si>
    <t>11.016.0101-0</t>
  </si>
  <si>
    <t>11.016.0200-0</t>
  </si>
  <si>
    <t>11.016.0201-0</t>
  </si>
  <si>
    <t>11.018.0075-0</t>
  </si>
  <si>
    <t>11.018.0080-0</t>
  </si>
  <si>
    <t>11.018.0085-0</t>
  </si>
  <si>
    <t>11.018.0090-0</t>
  </si>
  <si>
    <t>11.019.0005-0</t>
  </si>
  <si>
    <t>11.019.0010-0</t>
  </si>
  <si>
    <t>11.019.0015-0</t>
  </si>
  <si>
    <t>11.025.0014-0</t>
  </si>
  <si>
    <t>11.026.0025-0</t>
  </si>
  <si>
    <t>11.026.0030-0</t>
  </si>
  <si>
    <t>11.026.0032-0</t>
  </si>
  <si>
    <t>11.026.0033-0</t>
  </si>
  <si>
    <t>11.026.0035-0</t>
  </si>
  <si>
    <t>11.026.0040-0</t>
  </si>
  <si>
    <t>11.030.0025-0</t>
  </si>
  <si>
    <t>11.030.0030-0</t>
  </si>
  <si>
    <t>11.030.0055-0</t>
  </si>
  <si>
    <t>11.030.0060-0</t>
  </si>
  <si>
    <t>11.030.0085-0</t>
  </si>
  <si>
    <t>11.030.0090-0</t>
  </si>
  <si>
    <t>11.030.0115-0</t>
  </si>
  <si>
    <t>11.030.0120-0</t>
  </si>
  <si>
    <t>11.031.0005-0</t>
  </si>
  <si>
    <t>11.031.0006-0</t>
  </si>
  <si>
    <t>11.031.0010-0</t>
  </si>
  <si>
    <t>11.031.0011-0</t>
  </si>
  <si>
    <t>11.031.0050-0</t>
  </si>
  <si>
    <t>11.031.0051-0</t>
  </si>
  <si>
    <t>11.032.0005-0</t>
  </si>
  <si>
    <t>11.035.0005-0</t>
  </si>
  <si>
    <t>11.035.0010-0</t>
  </si>
  <si>
    <t>11.035.0015-0</t>
  </si>
  <si>
    <t>11.035.0020-0</t>
  </si>
  <si>
    <t>11.040.0100-0</t>
  </si>
  <si>
    <t>11.040.0105-0</t>
  </si>
  <si>
    <t>11.040.0120-0</t>
  </si>
  <si>
    <t>11.040.0130-0</t>
  </si>
  <si>
    <t>11.046.0015-0</t>
  </si>
  <si>
    <t>11.046.0060-0</t>
  </si>
  <si>
    <t>11.046.0105-0</t>
  </si>
  <si>
    <t>11.046.0110-0</t>
  </si>
  <si>
    <t>11.046.0115-0</t>
  </si>
  <si>
    <t>11.046.0180-0</t>
  </si>
  <si>
    <t>BOMBEAMENTO PARA CONCRETO DE ALTO DESEMPENHO</t>
  </si>
  <si>
    <t>11.048.0010-1</t>
  </si>
  <si>
    <t>11.048.0015-1</t>
  </si>
  <si>
    <t>11.048.0020-1</t>
  </si>
  <si>
    <t>11.048.0025-1</t>
  </si>
  <si>
    <t>11.048.0030-1</t>
  </si>
  <si>
    <t>11.048.0035-1</t>
  </si>
  <si>
    <t>11.048.0040-1</t>
  </si>
  <si>
    <t>11.048.0050-0</t>
  </si>
  <si>
    <t>11.048.0055-0</t>
  </si>
  <si>
    <t>11.048.0060-0</t>
  </si>
  <si>
    <t>11.050.0010-0</t>
  </si>
  <si>
    <t>11.055.0010-0</t>
  </si>
  <si>
    <t>11.056.0010-0</t>
  </si>
  <si>
    <t>11.056.0030-0</t>
  </si>
  <si>
    <t>11.057.0010-0</t>
  </si>
  <si>
    <t>11.060.0200-0</t>
  </si>
  <si>
    <t>11.060.0205-0</t>
  </si>
  <si>
    <t>11.060.0410-0</t>
  </si>
  <si>
    <t>11.060.0415-0</t>
  </si>
  <si>
    <t>11.080.0010-0</t>
  </si>
  <si>
    <t>11.090.0515-0</t>
  </si>
  <si>
    <t>11.090.0520-0</t>
  </si>
  <si>
    <t>11.090.0530-0</t>
  </si>
  <si>
    <t>11.090.0535-0</t>
  </si>
  <si>
    <t>11.090.0600-0</t>
  </si>
  <si>
    <t>11.090.0610-0</t>
  </si>
  <si>
    <t>11.090.0611-0</t>
  </si>
  <si>
    <t>11.090.0620-0</t>
  </si>
  <si>
    <t>11.091.0001-0</t>
  </si>
  <si>
    <t>11.092.0001-0</t>
  </si>
  <si>
    <t>12.002.0100-0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</si>
  <si>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</si>
  <si>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</si>
  <si>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</si>
  <si>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</si>
  <si>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</si>
  <si>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</si>
  <si>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</si>
  <si>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</si>
  <si>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</si>
  <si>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</si>
  <si>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</si>
  <si>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</si>
  <si>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</si>
  <si>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</si>
  <si>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</si>
  <si>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</si>
  <si>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</si>
  <si>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</si>
  <si>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</si>
  <si>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</si>
  <si>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12.005.0030-0</t>
  </si>
  <si>
    <t>12.005.0035-0</t>
  </si>
  <si>
    <t>12.005.0040-0</t>
  </si>
  <si>
    <t>12.005.0045-0</t>
  </si>
  <si>
    <t>12.005.0100-0</t>
  </si>
  <si>
    <t>12.005.0103-1</t>
  </si>
  <si>
    <t>12.005.0105-0</t>
  </si>
  <si>
    <t>12.005.0107-1</t>
  </si>
  <si>
    <t>12.005.0110-0</t>
  </si>
  <si>
    <t>12.005.0112-1</t>
  </si>
  <si>
    <t>12.005.0115-0</t>
  </si>
  <si>
    <t>12.005.0117-1</t>
  </si>
  <si>
    <t>12.005.0120-0</t>
  </si>
  <si>
    <t>12.005.0122-1</t>
  </si>
  <si>
    <t>12.005.0124-0</t>
  </si>
  <si>
    <t>12.005.0126-1</t>
  </si>
  <si>
    <t>12.005.0160-0</t>
  </si>
  <si>
    <t>12.005.0165-0</t>
  </si>
  <si>
    <t>12.005.0170-0</t>
  </si>
  <si>
    <t>12.005.0175-0</t>
  </si>
  <si>
    <t>12.005.0185-0</t>
  </si>
  <si>
    <t>12.005.0190-0</t>
  </si>
  <si>
    <t>12.005.0195-0</t>
  </si>
  <si>
    <t>12.005.0200-0</t>
  </si>
  <si>
    <t>12.008.0020-0</t>
  </si>
  <si>
    <t>12.009.0002-0</t>
  </si>
  <si>
    <t>12.009.0003-0</t>
  </si>
  <si>
    <t>12.011.0001-0</t>
  </si>
  <si>
    <t>12.011.0005-0</t>
  </si>
  <si>
    <t>12.015.0006-0</t>
  </si>
  <si>
    <t>12.015.0014-0</t>
  </si>
  <si>
    <t>12.015.0016-0</t>
  </si>
  <si>
    <t>12.015.0021-0</t>
  </si>
  <si>
    <t>12.015.0031-0</t>
  </si>
  <si>
    <t>12.015.0036-0</t>
  </si>
  <si>
    <t>12.015.0041-0</t>
  </si>
  <si>
    <t>12.015.0046-0</t>
  </si>
  <si>
    <t>12.015.0061-0</t>
  </si>
  <si>
    <t>12.015.0066-0</t>
  </si>
  <si>
    <t>12.015.0071-0</t>
  </si>
  <si>
    <t>12.015.0076-0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</si>
  <si>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</si>
  <si>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</si>
  <si>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</si>
  <si>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</si>
  <si>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</si>
  <si>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</si>
  <si>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</si>
  <si>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</si>
  <si>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</si>
  <si>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</si>
  <si>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</si>
  <si>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</si>
  <si>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</si>
  <si>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</si>
  <si>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</si>
  <si>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</si>
  <si>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12.035.0001-0</t>
  </si>
  <si>
    <t>12.035.0002-0</t>
  </si>
  <si>
    <t>12.035.0005-0</t>
  </si>
  <si>
    <t>12.035.0010-0</t>
  </si>
  <si>
    <t>12.035.0015-0</t>
  </si>
  <si>
    <t>12.035.0020-0</t>
  </si>
  <si>
    <t>12.042.0001-0</t>
  </si>
  <si>
    <t>12.043.0001-0</t>
  </si>
  <si>
    <t>13.001.0035-0</t>
  </si>
  <si>
    <t>13.001.0036-0</t>
  </si>
  <si>
    <t>13.001.0040-0</t>
  </si>
  <si>
    <t>13.001.0041-0</t>
  </si>
  <si>
    <t>13.001.0065-1</t>
  </si>
  <si>
    <t>13.001.0100-0</t>
  </si>
  <si>
    <t>13.001.0105-0</t>
  </si>
  <si>
    <t>13.001.0106-0</t>
  </si>
  <si>
    <t>13.001.0107-0</t>
  </si>
  <si>
    <t>13.003.0010-0</t>
  </si>
  <si>
    <t>13.005.0025-0</t>
  </si>
  <si>
    <t>13.009.0050-0</t>
  </si>
  <si>
    <t>13.009.0051-0</t>
  </si>
  <si>
    <t>13.010.0025-0</t>
  </si>
  <si>
    <t>13.010.0029-0</t>
  </si>
  <si>
    <t>13.010.0049-0</t>
  </si>
  <si>
    <t>13.011.0010-0</t>
  </si>
  <si>
    <t>13.022.0027-0</t>
  </si>
  <si>
    <t>13.022.0029-0</t>
  </si>
  <si>
    <t>13.022.0035-0</t>
  </si>
  <si>
    <t>13.022.0040-0</t>
  </si>
  <si>
    <t>13.024.0011-0</t>
  </si>
  <si>
    <t>13.024.0015-0</t>
  </si>
  <si>
    <t>13.024.0016-0</t>
  </si>
  <si>
    <t>13.024.0018-0</t>
  </si>
  <si>
    <t>13.024.0019-0</t>
  </si>
  <si>
    <t>13.024.0020-0</t>
  </si>
  <si>
    <t>13.024.0021-0</t>
  </si>
  <si>
    <t>13.025.0055-0</t>
  </si>
  <si>
    <t>13.025.0058-0</t>
  </si>
  <si>
    <t>13.025.0059-0</t>
  </si>
  <si>
    <t>13.025.0060-0</t>
  </si>
  <si>
    <t>13.025.0061-0</t>
  </si>
  <si>
    <t>13.026.0011-0</t>
  </si>
  <si>
    <t>13.026.0015-0</t>
  </si>
  <si>
    <t>13.030.0250-0</t>
  </si>
  <si>
    <t>13.030.0251-0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</si>
  <si>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</si>
  <si>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</si>
  <si>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</si>
  <si>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</si>
  <si>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</si>
  <si>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</si>
  <si>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</si>
  <si>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</si>
  <si>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</si>
  <si>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</si>
  <si>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</si>
  <si>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</si>
  <si>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</si>
  <si>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</si>
  <si>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</si>
  <si>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</si>
  <si>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</si>
  <si>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13.036.0010-0</t>
  </si>
  <si>
    <t>13.036.0011-0</t>
  </si>
  <si>
    <t>13.036.0015-0</t>
  </si>
  <si>
    <t>13.036.0016-0</t>
  </si>
  <si>
    <t>13.036.0050-0</t>
  </si>
  <si>
    <t>13.036.0051-0</t>
  </si>
  <si>
    <t>13.036.0080-0</t>
  </si>
  <si>
    <t>13.036.0081-0</t>
  </si>
  <si>
    <t>13.045.0054-0</t>
  </si>
  <si>
    <t>13.045.0066-0</t>
  </si>
  <si>
    <t>13.045.0071-0</t>
  </si>
  <si>
    <t>13.045.0075-0</t>
  </si>
  <si>
    <t>13.045.0076-0</t>
  </si>
  <si>
    <t>13.045.0080-0</t>
  </si>
  <si>
    <t>13.045.0081-0</t>
  </si>
  <si>
    <t>13.075.0010-0</t>
  </si>
  <si>
    <t>13.080.0005-0</t>
  </si>
  <si>
    <t>13.080.0020-0</t>
  </si>
  <si>
    <t>13.168.0010-0</t>
  </si>
  <si>
    <t>13.168.0015-0</t>
  </si>
  <si>
    <t>13.168.0020-0</t>
  </si>
  <si>
    <t>13.170.0018-0</t>
  </si>
  <si>
    <t>13.175.0010-0</t>
  </si>
  <si>
    <t>13.175.0012-0</t>
  </si>
  <si>
    <t>13.175.0015-0</t>
  </si>
  <si>
    <t>13.175.0016-0</t>
  </si>
  <si>
    <t>13.187.0010-0</t>
  </si>
  <si>
    <t>13.193.0010-0</t>
  </si>
  <si>
    <t>13.195.0030-0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</si>
  <si>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</si>
  <si>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</si>
  <si>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</si>
  <si>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</si>
  <si>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</si>
  <si>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</si>
  <si>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</si>
  <si>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</si>
  <si>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</si>
  <si>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</si>
  <si>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</si>
  <si>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</si>
  <si>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</si>
  <si>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</si>
  <si>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</si>
  <si>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</si>
  <si>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</si>
  <si>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</si>
  <si>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</si>
  <si>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</si>
  <si>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</si>
  <si>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</si>
  <si>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</si>
  <si>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</si>
  <si>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</si>
  <si>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</si>
  <si>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</si>
  <si>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</si>
  <si>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</si>
  <si>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</si>
  <si>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</si>
  <si>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</si>
  <si>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</si>
  <si>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</si>
  <si>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</si>
  <si>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</si>
  <si>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</si>
  <si>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</si>
  <si>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</si>
  <si>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</si>
  <si>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</si>
  <si>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</si>
  <si>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</si>
  <si>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</si>
  <si>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</si>
  <si>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</si>
  <si>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</si>
  <si>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</si>
  <si>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</si>
  <si>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</si>
  <si>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</si>
  <si>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</si>
  <si>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</si>
  <si>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</si>
  <si>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</si>
  <si>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</si>
  <si>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</si>
  <si>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</si>
  <si>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</si>
  <si>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</si>
  <si>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</si>
  <si>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</si>
  <si>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</si>
  <si>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</si>
  <si>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</si>
  <si>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</si>
  <si>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</si>
  <si>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</si>
  <si>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</si>
  <si>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</si>
  <si>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</si>
  <si>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</si>
  <si>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</si>
  <si>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</si>
  <si>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</si>
  <si>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</si>
  <si>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</si>
  <si>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</si>
  <si>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</si>
  <si>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</si>
  <si>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</si>
  <si>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</si>
  <si>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</si>
  <si>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</si>
  <si>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</si>
  <si>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</si>
  <si>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</si>
  <si>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13.197.0010-0</t>
  </si>
  <si>
    <t>13.199.0010-0</t>
  </si>
  <si>
    <t>13.199.0015-0</t>
  </si>
  <si>
    <t>13.200.0030-0</t>
  </si>
  <si>
    <t>13.205.0010-0</t>
  </si>
  <si>
    <t>13.205.0015-0</t>
  </si>
  <si>
    <t>13.205.0020-0</t>
  </si>
  <si>
    <t>13.205.0025-0</t>
  </si>
  <si>
    <t>13.301.0115-0</t>
  </si>
  <si>
    <t>13.301.0134-0</t>
  </si>
  <si>
    <t>13.301.0140-0</t>
  </si>
  <si>
    <t>13.301.0510-0</t>
  </si>
  <si>
    <t>13.302.0010-0</t>
  </si>
  <si>
    <t>13.330.0012-0</t>
  </si>
  <si>
    <t>13.330.0015-0</t>
  </si>
  <si>
    <t>13.330.0018-0</t>
  </si>
  <si>
    <t>13.330.0022-0</t>
  </si>
  <si>
    <t>13.330.0023-0</t>
  </si>
  <si>
    <t>13.330.0024-0</t>
  </si>
  <si>
    <t>13.330.0025-0</t>
  </si>
  <si>
    <t>13.330.0051-0</t>
  </si>
  <si>
    <t>13.330.0061-0</t>
  </si>
  <si>
    <t>13.330.0071-0</t>
  </si>
  <si>
    <t>13.330.0075-0</t>
  </si>
  <si>
    <t>13.330.0076-0</t>
  </si>
  <si>
    <t>13.330.0078-0</t>
  </si>
  <si>
    <t>13.330.0079-0</t>
  </si>
  <si>
    <t>13.330.0100-0</t>
  </si>
  <si>
    <t>13.330.0101-0</t>
  </si>
  <si>
    <t>13.330.0110-0</t>
  </si>
  <si>
    <t>13.330.0111-0</t>
  </si>
  <si>
    <t>13.331.0015-0</t>
  </si>
  <si>
    <t>13.331.0016-0</t>
  </si>
  <si>
    <t>13.331.0017-0</t>
  </si>
  <si>
    <t>13.331.0050-0</t>
  </si>
  <si>
    <t>13.331.0051-0</t>
  </si>
  <si>
    <t>13.332.0010-0</t>
  </si>
  <si>
    <t>13.332.0011-0</t>
  </si>
  <si>
    <t>13.332.0012-0</t>
  </si>
  <si>
    <t>13.333.0010-0</t>
  </si>
  <si>
    <t>13.333.0011-0</t>
  </si>
  <si>
    <t>13.333.0015-0</t>
  </si>
  <si>
    <t>13.333.0016-0</t>
  </si>
  <si>
    <t>13.345.0017-0</t>
  </si>
  <si>
    <t>13.345.0018-0</t>
  </si>
  <si>
    <t>13.345.0021-0</t>
  </si>
  <si>
    <t>13.345.0026-0</t>
  </si>
  <si>
    <t>13.345.0031-0</t>
  </si>
  <si>
    <t>13.345.0036-0</t>
  </si>
  <si>
    <t>13.345.0040-0</t>
  </si>
  <si>
    <t>13.345.0041-0</t>
  </si>
  <si>
    <t>13.345.0056-0</t>
  </si>
  <si>
    <t>13.345.0061-0</t>
  </si>
  <si>
    <t>13.345.0066-0</t>
  </si>
  <si>
    <t>13.348.0010-0</t>
  </si>
  <si>
    <t>13.348.0011-0</t>
  </si>
  <si>
    <t>13.348.0012-0</t>
  </si>
  <si>
    <t>13.348.0030-0</t>
  </si>
  <si>
    <t>13.348.0031-0</t>
  </si>
  <si>
    <t>13.348.0040-0</t>
  </si>
  <si>
    <t>13.348.0041-0</t>
  </si>
  <si>
    <t>13.348.0045-0</t>
  </si>
  <si>
    <t>13.348.0046-0</t>
  </si>
  <si>
    <t>13.348.0050-0</t>
  </si>
  <si>
    <t>13.348.0051-0</t>
  </si>
  <si>
    <t>13.348.0055-0</t>
  </si>
  <si>
    <t>13.348.0056-0</t>
  </si>
  <si>
    <t>13.348.0070-0</t>
  </si>
  <si>
    <t>13.348.0071-0</t>
  </si>
  <si>
    <t>13.348.0075-0</t>
  </si>
  <si>
    <t>13.348.0076-0</t>
  </si>
  <si>
    <t>13.348.0080-0</t>
  </si>
  <si>
    <t>13.348.0081-0</t>
  </si>
  <si>
    <t>13.365.0011-0</t>
  </si>
  <si>
    <t>13.365.0016-0</t>
  </si>
  <si>
    <t>13.365.0021-0</t>
  </si>
  <si>
    <t>13.365.0026-0</t>
  </si>
  <si>
    <t>13.365.0031-0</t>
  </si>
  <si>
    <t>13.365.0036-0</t>
  </si>
  <si>
    <t>13.365.0056-0</t>
  </si>
  <si>
    <t>13.365.0061-0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</si>
  <si>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</si>
  <si>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</si>
  <si>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</si>
  <si>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</si>
  <si>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</si>
  <si>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</si>
  <si>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</si>
  <si>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</si>
  <si>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</si>
  <si>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</si>
  <si>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</si>
  <si>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</si>
  <si>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</si>
  <si>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</si>
  <si>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</si>
  <si>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</si>
  <si>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</si>
  <si>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</si>
  <si>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</si>
  <si>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</si>
  <si>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</si>
  <si>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</si>
  <si>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</si>
  <si>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</si>
  <si>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</si>
  <si>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</si>
  <si>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</si>
  <si>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</si>
  <si>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</si>
  <si>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</si>
  <si>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</si>
  <si>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</si>
  <si>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</si>
  <si>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</si>
  <si>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</si>
  <si>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</si>
  <si>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</si>
  <si>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</si>
  <si>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13.369.0026-0</t>
  </si>
  <si>
    <t>13.373.0020-0</t>
  </si>
  <si>
    <t>13.373.0021-0</t>
  </si>
  <si>
    <t>13.373.0025-0</t>
  </si>
  <si>
    <t>13.373.0026-0</t>
  </si>
  <si>
    <t>13.373.0030-0</t>
  </si>
  <si>
    <t>13.373.0031-0</t>
  </si>
  <si>
    <t>13.373.0035-0</t>
  </si>
  <si>
    <t>13.373.0036-0</t>
  </si>
  <si>
    <t>13.380.0012-0</t>
  </si>
  <si>
    <t>13.380.0013-0</t>
  </si>
  <si>
    <t>13.380.0100-0</t>
  </si>
  <si>
    <t>13.380.0101-0</t>
  </si>
  <si>
    <t>JUNTA GRAMADA COM 5CM DE LARGURA</t>
  </si>
  <si>
    <t>JUNTA GRAMADA COM 8CM DE LARGURA</t>
  </si>
  <si>
    <t>13.385.0003-0</t>
  </si>
  <si>
    <t>13.385.0007-0</t>
  </si>
  <si>
    <t>13.385.0010-0</t>
  </si>
  <si>
    <t>13.385.0050-0</t>
  </si>
  <si>
    <t>13.385.0051-0</t>
  </si>
  <si>
    <t>13.385.0055-0</t>
  </si>
  <si>
    <t>13.385.0056-0</t>
  </si>
  <si>
    <t>13.385.0100-0</t>
  </si>
  <si>
    <t>13.385.0101-0</t>
  </si>
  <si>
    <t>13.390.0025-0</t>
  </si>
  <si>
    <t>13.390.0027-0</t>
  </si>
  <si>
    <t>13.390.0028-0</t>
  </si>
  <si>
    <t>13.390.0030-0</t>
  </si>
  <si>
    <t>13.390.0031-0</t>
  </si>
  <si>
    <t>13.390.0035-0</t>
  </si>
  <si>
    <t>13.390.0037-0</t>
  </si>
  <si>
    <t>13.390.0040-0</t>
  </si>
  <si>
    <t>13.390.0042-0</t>
  </si>
  <si>
    <t>13.390.0045-0</t>
  </si>
  <si>
    <t>13.390.0047-0</t>
  </si>
  <si>
    <t>13.390.0048-0</t>
  </si>
  <si>
    <t>13.390.0055-0</t>
  </si>
  <si>
    <t>13.390.0058-0</t>
  </si>
  <si>
    <t>13.390.0070-0</t>
  </si>
  <si>
    <t>13.390.0075-0</t>
  </si>
  <si>
    <t>13.395.0020-0</t>
  </si>
  <si>
    <t>13.395.0025-0</t>
  </si>
  <si>
    <t>13.395.0026-0</t>
  </si>
  <si>
    <t>13.410.0015-0</t>
  </si>
  <si>
    <t>13.410.0020-0</t>
  </si>
  <si>
    <t>13.410.0025-0</t>
  </si>
  <si>
    <t>13.410.0030-0</t>
  </si>
  <si>
    <t>13.413.0011-0</t>
  </si>
  <si>
    <t>13.413.0012-0</t>
  </si>
  <si>
    <t>13.413.0013-0</t>
  </si>
  <si>
    <t>13.413.0021-0</t>
  </si>
  <si>
    <t>13.413.0026-0</t>
  </si>
  <si>
    <t>13.413.0027-0</t>
  </si>
  <si>
    <t>13.413.0028-0</t>
  </si>
  <si>
    <t>13.413.0031-0</t>
  </si>
  <si>
    <t>13.413.0035-0</t>
  </si>
  <si>
    <t>13.413.0036-0</t>
  </si>
  <si>
    <t>13.415.0011-0</t>
  </si>
  <si>
    <t>13.416.0010-0</t>
  </si>
  <si>
    <t>13.416.0015-0</t>
  </si>
  <si>
    <t>13.440.0015-0</t>
  </si>
  <si>
    <t>13.440.0025-0</t>
  </si>
  <si>
    <t>13.440.0030-0</t>
  </si>
  <si>
    <t>13.440.0035-0</t>
  </si>
  <si>
    <t>13.460.0020-0</t>
  </si>
  <si>
    <t>13.462.0010-0</t>
  </si>
  <si>
    <t>13.462.0015-0</t>
  </si>
  <si>
    <t>13.462.0020-0</t>
  </si>
  <si>
    <t>13.462.0025-0</t>
  </si>
  <si>
    <t>14.001.0002-0</t>
  </si>
  <si>
    <t>14.001.0065-0</t>
  </si>
  <si>
    <t>14.001.0070-0</t>
  </si>
  <si>
    <t>14.001.0072-0</t>
  </si>
  <si>
    <t>14.001.0076-0</t>
  </si>
  <si>
    <t>14.001.0080-0</t>
  </si>
  <si>
    <t>14.001.0250-0</t>
  </si>
  <si>
    <t>14.001.0255-0</t>
  </si>
  <si>
    <t>14.001.0258-0</t>
  </si>
  <si>
    <t>14.001.0260-0</t>
  </si>
  <si>
    <t>14.001.0265-0</t>
  </si>
  <si>
    <t>14.001.0300-0</t>
  </si>
  <si>
    <t>14.002.0054-0</t>
  </si>
  <si>
    <t>14.002.0058-0</t>
  </si>
  <si>
    <t>14.002.0059-0</t>
  </si>
  <si>
    <t>14.002.0071-0</t>
  </si>
  <si>
    <t>14.002.0082-0</t>
  </si>
  <si>
    <t>14.002.0085-0</t>
  </si>
  <si>
    <t>14.002.0088-0</t>
  </si>
  <si>
    <t>14.002.0089-0</t>
  </si>
  <si>
    <t>14.002.0092-0</t>
  </si>
  <si>
    <t>14.002.0095-0</t>
  </si>
  <si>
    <t>14.002.0096-0</t>
  </si>
  <si>
    <t>14.002.0097-0</t>
  </si>
  <si>
    <t>14.002.0098-0</t>
  </si>
  <si>
    <t>14.002.0099-0</t>
  </si>
  <si>
    <t>14.002.0120-0</t>
  </si>
  <si>
    <t>14.002.0125-0</t>
  </si>
  <si>
    <t>14.002.0132-0</t>
  </si>
  <si>
    <t>14.002.0158-0</t>
  </si>
  <si>
    <t>14.002.0166-0</t>
  </si>
  <si>
    <t>14.002.0180-0</t>
  </si>
  <si>
    <t>14.002.0182-0</t>
  </si>
  <si>
    <t>14.002.0184-0</t>
  </si>
  <si>
    <t>14.002.0186-0</t>
  </si>
  <si>
    <t>14.002.0187-0</t>
  </si>
  <si>
    <t>14.002.0188-0</t>
  </si>
  <si>
    <t>14.002.0189-0</t>
  </si>
  <si>
    <t>14.002.0191-0</t>
  </si>
  <si>
    <t>14.002.0192-0</t>
  </si>
  <si>
    <t>14.002.0193-0</t>
  </si>
  <si>
    <t>14.002.0194-0</t>
  </si>
  <si>
    <t>14.002.0195-0</t>
  </si>
  <si>
    <t>14.002.0196-0</t>
  </si>
  <si>
    <t>14.002.0197-0</t>
  </si>
  <si>
    <t>14.002.0198-0</t>
  </si>
  <si>
    <t>14.002.0199-0</t>
  </si>
  <si>
    <t>14.002.0200-0</t>
  </si>
  <si>
    <t>14.002.0207-1</t>
  </si>
  <si>
    <t>14.002.0208-0</t>
  </si>
  <si>
    <t>14.002.0209-0</t>
  </si>
  <si>
    <t>14.002.0210-0</t>
  </si>
  <si>
    <t>14.002.0211-0</t>
  </si>
  <si>
    <t>14.002.0212-0</t>
  </si>
  <si>
    <t>14.002.0213-0</t>
  </si>
  <si>
    <t>14.002.0214-0</t>
  </si>
  <si>
    <t>14.002.0225-0</t>
  </si>
  <si>
    <t>14.002.0232-0</t>
  </si>
  <si>
    <t>14.002.0235-0</t>
  </si>
  <si>
    <t>14.002.0240-0</t>
  </si>
  <si>
    <t>14.002.0242-0</t>
  </si>
  <si>
    <t>14.002.0244-0</t>
  </si>
  <si>
    <t>14.002.0246-0</t>
  </si>
  <si>
    <t>14.002.0254-0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</si>
  <si>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</si>
  <si>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</si>
  <si>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</si>
  <si>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</si>
  <si>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</si>
  <si>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</si>
  <si>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</si>
  <si>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</si>
  <si>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</si>
  <si>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</si>
  <si>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</si>
  <si>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</si>
  <si>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</si>
  <si>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</si>
  <si>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</si>
  <si>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</si>
  <si>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</si>
  <si>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</si>
  <si>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</si>
  <si>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</si>
  <si>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</si>
  <si>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</si>
  <si>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</si>
  <si>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</si>
  <si>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</si>
  <si>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</si>
  <si>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</si>
  <si>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</si>
  <si>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14.002.0444-0</t>
  </si>
  <si>
    <t>14.002.0452-0</t>
  </si>
  <si>
    <t>14.002.0454-0</t>
  </si>
  <si>
    <t>14.002.0456-0</t>
  </si>
  <si>
    <t>14.002.0466-0</t>
  </si>
  <si>
    <t>14.002.0468-0</t>
  </si>
  <si>
    <t>14.002.0470-0</t>
  </si>
  <si>
    <t>14.002.0472-0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</si>
  <si>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</si>
  <si>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</si>
  <si>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</si>
  <si>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</si>
  <si>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</si>
  <si>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</si>
  <si>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</si>
  <si>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</si>
  <si>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</si>
  <si>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</si>
  <si>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</si>
  <si>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</si>
  <si>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</si>
  <si>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</si>
  <si>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</si>
  <si>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</si>
  <si>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</si>
  <si>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</si>
  <si>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</si>
  <si>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</si>
  <si>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</si>
  <si>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</si>
  <si>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</si>
  <si>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</si>
  <si>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</si>
  <si>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</si>
  <si>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</si>
  <si>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</si>
  <si>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</si>
  <si>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</si>
  <si>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</si>
  <si>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</si>
  <si>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</si>
  <si>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</si>
  <si>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14.003.0017-0</t>
  </si>
  <si>
    <t>14.003.0021-0</t>
  </si>
  <si>
    <t>14.003.0026-0</t>
  </si>
  <si>
    <t>14.003.0029-0</t>
  </si>
  <si>
    <t>14.003.0051-0</t>
  </si>
  <si>
    <t>14.003.0062-0</t>
  </si>
  <si>
    <t>14.003.0071-0</t>
  </si>
  <si>
    <t>14.003.0077-0</t>
  </si>
  <si>
    <t>14.003.0122-0</t>
  </si>
  <si>
    <t>14.003.0131-0</t>
  </si>
  <si>
    <t>14.003.0146-0</t>
  </si>
  <si>
    <t>14.003.0149-0</t>
  </si>
  <si>
    <t>14.003.0152-0</t>
  </si>
  <si>
    <t>14.003.0153-0</t>
  </si>
  <si>
    <t>14.003.0154-0</t>
  </si>
  <si>
    <t>14.003.0156-0</t>
  </si>
  <si>
    <t>14.003.0157-0</t>
  </si>
  <si>
    <t>14.003.0161-0</t>
  </si>
  <si>
    <t>14.003.0164-0</t>
  </si>
  <si>
    <t>14.003.0165-0</t>
  </si>
  <si>
    <t>14.003.0201-0</t>
  </si>
  <si>
    <t>14.003.0206-0</t>
  </si>
  <si>
    <t>14.003.0211-0</t>
  </si>
  <si>
    <t>14.003.0221-0</t>
  </si>
  <si>
    <t>14.003.0225-0</t>
  </si>
  <si>
    <t>14.003.0226-0</t>
  </si>
  <si>
    <t>14.003.0230-0</t>
  </si>
  <si>
    <t>14.003.0231-0</t>
  </si>
  <si>
    <t>14.003.0240-0</t>
  </si>
  <si>
    <t>14.003.0243-0</t>
  </si>
  <si>
    <t>14.003.0245-0</t>
  </si>
  <si>
    <t>14.003.0265-0</t>
  </si>
  <si>
    <t>14.003.0300-0</t>
  </si>
  <si>
    <t>14.004.0030-0</t>
  </si>
  <si>
    <t>14.004.0047-0</t>
  </si>
  <si>
    <t>14.004.0048-0</t>
  </si>
  <si>
    <t>14.004.0050-0</t>
  </si>
  <si>
    <t>14.004.0070-0</t>
  </si>
  <si>
    <t>14.004.0073-0</t>
  </si>
  <si>
    <t>14.004.0150-0</t>
  </si>
  <si>
    <t>14.004.0155-0</t>
  </si>
  <si>
    <t>14.004.0160-0</t>
  </si>
  <si>
    <t>14.004.0200-0</t>
  </si>
  <si>
    <t>14.005.0010-0</t>
  </si>
  <si>
    <t>14.005.0015-0</t>
  </si>
  <si>
    <t>14.005.0020-0</t>
  </si>
  <si>
    <t>14.005.0025-0</t>
  </si>
  <si>
    <t>14.006.0005-0</t>
  </si>
  <si>
    <t>14.006.0008-0</t>
  </si>
  <si>
    <t>14.006.0091-0</t>
  </si>
  <si>
    <t>14.006.0092-0</t>
  </si>
  <si>
    <t>14.006.0100-0</t>
  </si>
  <si>
    <t>14.006.0232-0</t>
  </si>
  <si>
    <t>14.006.0233-0</t>
  </si>
  <si>
    <t>14.006.0234-0</t>
  </si>
  <si>
    <t>14.006.0237-0</t>
  </si>
  <si>
    <t>14.006.0286-0</t>
  </si>
  <si>
    <t>14.006.0288-0</t>
  </si>
  <si>
    <t>14.006.0305-0</t>
  </si>
  <si>
    <t>14.006.0310-0</t>
  </si>
  <si>
    <t>14.006.0353-0</t>
  </si>
  <si>
    <t>14.006.0374-0</t>
  </si>
  <si>
    <t>14.006.0399-0</t>
  </si>
  <si>
    <t>14.006.0440-0</t>
  </si>
  <si>
    <t>14.006.0445-0</t>
  </si>
  <si>
    <t>14.006.0680-0</t>
  </si>
  <si>
    <t>14.006.0685-0</t>
  </si>
  <si>
    <t>14.006.0695-0</t>
  </si>
  <si>
    <t>14.007.0038-0</t>
  </si>
  <si>
    <t>14.007.0057-0</t>
  </si>
  <si>
    <t>14.007.0286-0</t>
  </si>
  <si>
    <t>14.008.0052-0</t>
  </si>
  <si>
    <t>14.008.0055-0</t>
  </si>
  <si>
    <t>14.008.0093-0</t>
  </si>
  <si>
    <t>14.008.0095-0</t>
  </si>
  <si>
    <t>14.008.0096-0</t>
  </si>
  <si>
    <t>14.008.0097-0</t>
  </si>
  <si>
    <t>15.001.0032-0</t>
  </si>
  <si>
    <t>15.001.0033-0</t>
  </si>
  <si>
    <t>15.001.0034-0</t>
  </si>
  <si>
    <t>15.001.0035-0</t>
  </si>
  <si>
    <t>15.001.0057-0</t>
  </si>
  <si>
    <t>15.001.0060-0</t>
  </si>
  <si>
    <t>15.001.0061-0</t>
  </si>
  <si>
    <t>15.001.0077-0</t>
  </si>
  <si>
    <t>15.001.0078-0</t>
  </si>
  <si>
    <t>15.001.0079-0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</si>
  <si>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</si>
  <si>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</si>
  <si>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</si>
  <si>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</si>
  <si>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</si>
  <si>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</si>
  <si>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</si>
  <si>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</si>
  <si>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</si>
  <si>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</si>
  <si>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</si>
  <si>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</si>
  <si>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</si>
  <si>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</si>
  <si>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</si>
  <si>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</si>
  <si>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</si>
  <si>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</si>
  <si>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</si>
  <si>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</si>
  <si>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</si>
  <si>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</si>
  <si>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</si>
  <si>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</si>
  <si>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</si>
  <si>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</si>
  <si>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</si>
  <si>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</si>
  <si>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</si>
  <si>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</si>
  <si>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</si>
  <si>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</si>
  <si>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</si>
  <si>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</si>
  <si>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</si>
  <si>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</si>
  <si>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</si>
  <si>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</si>
  <si>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</si>
  <si>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</si>
  <si>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</si>
  <si>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</si>
  <si>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</si>
  <si>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</si>
  <si>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</si>
  <si>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</si>
  <si>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</si>
  <si>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</si>
  <si>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</si>
  <si>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</si>
  <si>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</si>
  <si>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</si>
  <si>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</si>
  <si>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</si>
  <si>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</si>
  <si>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</si>
  <si>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</si>
  <si>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</si>
  <si>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</si>
  <si>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</si>
  <si>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</si>
  <si>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</si>
  <si>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</si>
  <si>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</si>
  <si>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</si>
  <si>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</si>
  <si>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</si>
  <si>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</si>
  <si>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</si>
  <si>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</si>
  <si>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</si>
  <si>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</si>
  <si>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</si>
  <si>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</si>
  <si>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</si>
  <si>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</si>
  <si>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</si>
  <si>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</si>
  <si>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</si>
  <si>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</si>
  <si>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</si>
  <si>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</si>
  <si>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</si>
  <si>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</si>
  <si>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</si>
  <si>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</si>
  <si>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</si>
  <si>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</si>
  <si>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</si>
  <si>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</si>
  <si>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</si>
  <si>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</si>
  <si>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</si>
  <si>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</si>
  <si>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</si>
  <si>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</si>
  <si>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</si>
  <si>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</si>
  <si>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</si>
  <si>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</si>
  <si>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</si>
  <si>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</si>
  <si>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</si>
  <si>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</si>
  <si>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</si>
  <si>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</si>
  <si>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</si>
  <si>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15.003.0066-0</t>
  </si>
  <si>
    <t>15.003.0185-0</t>
  </si>
  <si>
    <t>15.003.0190-0</t>
  </si>
  <si>
    <t>15.003.0192-0</t>
  </si>
  <si>
    <t>15.003.0193-0</t>
  </si>
  <si>
    <t>15.003.0194-0</t>
  </si>
  <si>
    <t>15.003.0200-0</t>
  </si>
  <si>
    <t>15.003.0202-0</t>
  </si>
  <si>
    <t>15.003.0204-0</t>
  </si>
  <si>
    <t>15.003.0206-0</t>
  </si>
  <si>
    <t>15.003.0208-0</t>
  </si>
  <si>
    <t>15.003.0210-0</t>
  </si>
  <si>
    <t>15.003.0212-0</t>
  </si>
  <si>
    <t>15.003.0214-0</t>
  </si>
  <si>
    <t>15.003.0216-0</t>
  </si>
  <si>
    <t>15.003.0375-0</t>
  </si>
  <si>
    <t>15.003.0377-0</t>
  </si>
  <si>
    <t>15.003.0379-0</t>
  </si>
  <si>
    <t>15.003.0381-0</t>
  </si>
  <si>
    <t>15.003.0500-0</t>
  </si>
  <si>
    <t>15.003.0505-0</t>
  </si>
  <si>
    <t>15.003.0510-0</t>
  </si>
  <si>
    <t>15.003.0515-0</t>
  </si>
  <si>
    <t>15.003.0550-0</t>
  </si>
  <si>
    <t>15.003.0552-0</t>
  </si>
  <si>
    <t>15.003.0600-0</t>
  </si>
  <si>
    <t>15.003.0650-0</t>
  </si>
  <si>
    <t>15.004.0051-0</t>
  </si>
  <si>
    <t>15.004.0103-0</t>
  </si>
  <si>
    <t>15.004.0110-0</t>
  </si>
  <si>
    <t>15.004.0300-0</t>
  </si>
  <si>
    <t>15.004.0305-0</t>
  </si>
  <si>
    <t>15.004.0310-0</t>
  </si>
  <si>
    <t>15.004.0315-0</t>
  </si>
  <si>
    <t>15.004.0320-0</t>
  </si>
  <si>
    <t>15.004.0325-0</t>
  </si>
  <si>
    <t>15.004.0330-0</t>
  </si>
  <si>
    <t>15.004.0335-0</t>
  </si>
  <si>
    <t>15.004.0600-0</t>
  </si>
  <si>
    <t>15.004.0620-0</t>
  </si>
  <si>
    <t>15.004.0700-0</t>
  </si>
  <si>
    <t>15.004.0705-0</t>
  </si>
  <si>
    <t>15.004.0710-0</t>
  </si>
  <si>
    <t>15.004.0715-0</t>
  </si>
  <si>
    <t>15.004.0720-0</t>
  </si>
  <si>
    <t>15.005.0253-0</t>
  </si>
  <si>
    <t>15.005.0255-0</t>
  </si>
  <si>
    <t>15.005.0260-0</t>
  </si>
  <si>
    <t>15.005.0275-0</t>
  </si>
  <si>
    <t>15.005.0278-0</t>
  </si>
  <si>
    <t>15.005.0280-0</t>
  </si>
  <si>
    <t>15.007.0209-0</t>
  </si>
  <si>
    <t>15.007.0214-0</t>
  </si>
  <si>
    <t>15.007.0216-0</t>
  </si>
  <si>
    <t>15.007.0218-0</t>
  </si>
  <si>
    <t>15.007.0260-0</t>
  </si>
  <si>
    <t>15.007.0400-0</t>
  </si>
  <si>
    <t>15.007.0405-0</t>
  </si>
  <si>
    <t>15.007.0410-0</t>
  </si>
  <si>
    <t>15.007.0415-0</t>
  </si>
  <si>
    <t>15.007.0420-0</t>
  </si>
  <si>
    <t>15.007.0425-0</t>
  </si>
  <si>
    <t>15.007.0430-0</t>
  </si>
  <si>
    <t>15.007.0435-0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</si>
  <si>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</si>
  <si>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</si>
  <si>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</si>
  <si>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</si>
  <si>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</si>
  <si>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</si>
  <si>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</si>
  <si>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</si>
  <si>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</si>
  <si>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</si>
  <si>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</si>
  <si>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</si>
  <si>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</si>
  <si>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</si>
  <si>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</si>
  <si>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</si>
  <si>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</si>
  <si>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</si>
  <si>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</si>
  <si>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</si>
  <si>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</si>
  <si>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</si>
  <si>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</si>
  <si>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</si>
  <si>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</si>
  <si>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</si>
  <si>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</si>
  <si>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</si>
  <si>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</si>
  <si>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</si>
  <si>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</si>
  <si>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</si>
  <si>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</si>
  <si>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</si>
  <si>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</si>
  <si>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</si>
  <si>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</si>
  <si>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</si>
  <si>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15.008.0320-0</t>
  </si>
  <si>
    <t>15.008.0321-0</t>
  </si>
  <si>
    <t>15.010.0035-0</t>
  </si>
  <si>
    <t>15.010.0036-0</t>
  </si>
  <si>
    <t>15.010.0047-0</t>
  </si>
  <si>
    <t>15.010.0048-0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</si>
  <si>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</si>
  <si>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</si>
  <si>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</si>
  <si>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</si>
  <si>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</si>
  <si>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</si>
  <si>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</si>
  <si>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</si>
  <si>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</si>
  <si>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</si>
  <si>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</si>
  <si>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</si>
  <si>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</si>
  <si>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</si>
  <si>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15.011.0021-0</t>
  </si>
  <si>
    <t>15.011.0024-0</t>
  </si>
  <si>
    <t>15.011.0027-0</t>
  </si>
  <si>
    <t>15.011.0030-0</t>
  </si>
  <si>
    <t>15.011.0073-0</t>
  </si>
  <si>
    <t>15.011.0074-0</t>
  </si>
  <si>
    <t>15.011.0075-0</t>
  </si>
  <si>
    <t>15.011.0076-0</t>
  </si>
  <si>
    <t>15.011.0077-0</t>
  </si>
  <si>
    <t>15.011.0078-0</t>
  </si>
  <si>
    <t>15.011.0079-0</t>
  </si>
  <si>
    <t>15.011.0081-0</t>
  </si>
  <si>
    <t>15.011.0084-0</t>
  </si>
  <si>
    <t>15.011.0087-0</t>
  </si>
  <si>
    <t>15.011.0093-0</t>
  </si>
  <si>
    <t>15.011.0150-0</t>
  </si>
  <si>
    <t>15.011.0152-0</t>
  </si>
  <si>
    <t>15.011.0154-0</t>
  </si>
  <si>
    <t>15.011.0156-0</t>
  </si>
  <si>
    <t>15.011.0158-0</t>
  </si>
  <si>
    <t>15.011.0162-0</t>
  </si>
  <si>
    <t>15.014.0030-0</t>
  </si>
  <si>
    <t>15.014.0035-0</t>
  </si>
  <si>
    <t>15.014.0100-0</t>
  </si>
  <si>
    <t>15.014.0105-0</t>
  </si>
  <si>
    <t>15.014.0115-0</t>
  </si>
  <si>
    <t>15.014.0120-0</t>
  </si>
  <si>
    <t>15.014.0130-0</t>
  </si>
  <si>
    <t>15.014.0140-0</t>
  </si>
  <si>
    <t>15.014.0145-0</t>
  </si>
  <si>
    <t>15.015.0021-0</t>
  </si>
  <si>
    <t>15.015.0022-0</t>
  </si>
  <si>
    <t>15.015.0026-0</t>
  </si>
  <si>
    <t>15.015.0027-0</t>
  </si>
  <si>
    <t>15.015.0036-0</t>
  </si>
  <si>
    <t>15.015.0037-0</t>
  </si>
  <si>
    <t>15.015.0041-0</t>
  </si>
  <si>
    <t>15.015.0042-0</t>
  </si>
  <si>
    <t>15.015.0051-0</t>
  </si>
  <si>
    <t>15.015.0052-0</t>
  </si>
  <si>
    <t>15.015.0056-0</t>
  </si>
  <si>
    <t>15.015.0057-0</t>
  </si>
  <si>
    <t>15.015.0066-0</t>
  </si>
  <si>
    <t>15.015.0067-0</t>
  </si>
  <si>
    <t>15.015.0071-0</t>
  </si>
  <si>
    <t>15.015.0072-0</t>
  </si>
  <si>
    <t>15.015.0081-0</t>
  </si>
  <si>
    <t>15.015.0082-0</t>
  </si>
  <si>
    <t>15.015.0086-0</t>
  </si>
  <si>
    <t>15.015.0087-0</t>
  </si>
  <si>
    <t>15.015.0096-0</t>
  </si>
  <si>
    <t>15.015.0097-0</t>
  </si>
  <si>
    <t>15.015.0101-0</t>
  </si>
  <si>
    <t>15.015.0102-0</t>
  </si>
  <si>
    <t>15.015.0105-0</t>
  </si>
  <si>
    <t>15.015.0106-0</t>
  </si>
  <si>
    <t>15.015.0108-0</t>
  </si>
  <si>
    <t>15.015.0109-0</t>
  </si>
  <si>
    <t>15.015.0117-0</t>
  </si>
  <si>
    <t>15.015.0118-0</t>
  </si>
  <si>
    <t>15.015.0121-0</t>
  </si>
  <si>
    <t>15.015.0122-0</t>
  </si>
  <si>
    <t>15.015.0124-0</t>
  </si>
  <si>
    <t>15.015.0126-0</t>
  </si>
  <si>
    <t>15.015.0128-0</t>
  </si>
  <si>
    <t>15.015.0129-0</t>
  </si>
  <si>
    <t>15.015.0131-0</t>
  </si>
  <si>
    <t>15.015.0132-0</t>
  </si>
  <si>
    <t>15.015.0136-0</t>
  </si>
  <si>
    <t>15.015.0137-0</t>
  </si>
  <si>
    <t>15.015.0141-0</t>
  </si>
  <si>
    <t>15.015.0142-0</t>
  </si>
  <si>
    <t>15.015.0151-0</t>
  </si>
  <si>
    <t>15.015.0152-0</t>
  </si>
  <si>
    <t>15.015.0156-0</t>
  </si>
  <si>
    <t>15.015.0157-0</t>
  </si>
  <si>
    <t>15.015.0161-0</t>
  </si>
  <si>
    <t>15.015.0162-0</t>
  </si>
  <si>
    <t>15.015.0199-0</t>
  </si>
  <si>
    <t>15.015.0204-0</t>
  </si>
  <si>
    <t>15.015.0208-0</t>
  </si>
  <si>
    <t>15.015.0214-0</t>
  </si>
  <si>
    <t>15.015.0215-0</t>
  </si>
  <si>
    <t>15.015.0220-0</t>
  </si>
  <si>
    <t>15.015.0221-0</t>
  </si>
  <si>
    <t>15.015.0222-0</t>
  </si>
  <si>
    <t>15.015.0225-0</t>
  </si>
  <si>
    <t>15.015.0226-0</t>
  </si>
  <si>
    <t>15.015.0227-0</t>
  </si>
  <si>
    <t>15.015.0251-0</t>
  </si>
  <si>
    <t>15.015.0255-0</t>
  </si>
  <si>
    <t>15.015.0256-0</t>
  </si>
  <si>
    <t>15.015.0257-0</t>
  </si>
  <si>
    <t>15.015.0258-0</t>
  </si>
  <si>
    <t>15.015.0261-0</t>
  </si>
  <si>
    <t>15.015.0265-0</t>
  </si>
  <si>
    <t>15.015.0266-0</t>
  </si>
  <si>
    <t>15.015.0267-0</t>
  </si>
  <si>
    <t>15.015.0268-0</t>
  </si>
  <si>
    <t>15.015.0271-0</t>
  </si>
  <si>
    <t>15.015.0275-0</t>
  </si>
  <si>
    <t>15.015.0276-0</t>
  </si>
  <si>
    <t>15.015.0277-0</t>
  </si>
  <si>
    <t>15.015.0278-0</t>
  </si>
  <si>
    <t>15.015.0281-0</t>
  </si>
  <si>
    <t>15.015.0285-0</t>
  </si>
  <si>
    <t>15.015.0286-0</t>
  </si>
  <si>
    <t>15.015.0287-0</t>
  </si>
  <si>
    <t>15.015.0288-0</t>
  </si>
  <si>
    <t>15.015.0291-0</t>
  </si>
  <si>
    <t>15.015.0295-0</t>
  </si>
  <si>
    <t>15.015.0296-0</t>
  </si>
  <si>
    <t>15.015.0297-0</t>
  </si>
  <si>
    <t>15.015.0298-0</t>
  </si>
  <si>
    <t>15.015.0301-0</t>
  </si>
  <si>
    <t>15.015.0305-0</t>
  </si>
  <si>
    <t>15.015.0306-0</t>
  </si>
  <si>
    <t>15.015.0307-0</t>
  </si>
  <si>
    <t>15.015.0308-0</t>
  </si>
  <si>
    <t>15.015.0311-0</t>
  </si>
  <si>
    <t>15.015.0315-0</t>
  </si>
  <si>
    <t>15.015.0316-0</t>
  </si>
  <si>
    <t>15.015.0317-0</t>
  </si>
  <si>
    <t>15.015.0318-0</t>
  </si>
  <si>
    <t>15.015.0321-0</t>
  </si>
  <si>
    <t>15.015.0325-0</t>
  </si>
  <si>
    <t>15.015.0326-0</t>
  </si>
  <si>
    <t>15.015.0327-0</t>
  </si>
  <si>
    <t>15.015.0328-0</t>
  </si>
  <si>
    <t>15.015.0400-0</t>
  </si>
  <si>
    <t>15.017.0327-0</t>
  </si>
  <si>
    <t>15.017.0331-0</t>
  </si>
  <si>
    <t>15.017.0332-0</t>
  </si>
  <si>
    <t>15.017.0333-0</t>
  </si>
  <si>
    <t>15.017.0337-0</t>
  </si>
  <si>
    <t>15.017.0338-0</t>
  </si>
  <si>
    <t>15.018.0117-0</t>
  </si>
  <si>
    <t>15.018.0118-0</t>
  </si>
  <si>
    <t>15.018.0119-0</t>
  </si>
  <si>
    <t>15.018.0133-0</t>
  </si>
  <si>
    <t>15.018.0466-0</t>
  </si>
  <si>
    <t>15.018.0467-0</t>
  </si>
  <si>
    <t>15.018.0468-0</t>
  </si>
  <si>
    <t>15.018.0469-0</t>
  </si>
  <si>
    <t>15.018.0470-0</t>
  </si>
  <si>
    <t>15.018.0471-0</t>
  </si>
  <si>
    <t>15.018.0473-0</t>
  </si>
  <si>
    <t>15.018.0474-0</t>
  </si>
  <si>
    <t>15.018.0475-0</t>
  </si>
  <si>
    <t>15.018.0476-0</t>
  </si>
  <si>
    <t>15.018.0478-0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</si>
  <si>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</si>
  <si>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</si>
  <si>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</si>
  <si>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</si>
  <si>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</si>
  <si>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</si>
  <si>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</si>
  <si>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</si>
  <si>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</si>
  <si>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</si>
  <si>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</si>
  <si>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</si>
  <si>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</si>
  <si>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</si>
  <si>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</si>
  <si>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</si>
  <si>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</si>
  <si>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</si>
  <si>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</si>
  <si>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</si>
  <si>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</si>
  <si>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</si>
  <si>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</si>
  <si>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</si>
  <si>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</si>
  <si>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</si>
  <si>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</si>
  <si>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</si>
  <si>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</si>
  <si>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</si>
  <si>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</si>
  <si>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</si>
  <si>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</si>
  <si>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</si>
  <si>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</si>
  <si>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</si>
  <si>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</si>
  <si>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</si>
  <si>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</si>
  <si>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</si>
  <si>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</si>
  <si>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</si>
  <si>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</si>
  <si>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</si>
  <si>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</si>
  <si>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</si>
  <si>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</si>
  <si>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</si>
  <si>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</si>
  <si>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</si>
  <si>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</si>
  <si>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</si>
  <si>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</si>
  <si>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</si>
  <si>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</si>
  <si>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</si>
  <si>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</si>
  <si>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</si>
  <si>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</si>
  <si>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</si>
  <si>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</si>
  <si>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</si>
  <si>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</si>
  <si>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</si>
  <si>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</si>
  <si>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</si>
  <si>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</si>
  <si>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</si>
  <si>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</si>
  <si>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</si>
  <si>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</si>
  <si>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</si>
  <si>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</si>
  <si>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</si>
  <si>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</si>
  <si>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</si>
  <si>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</si>
  <si>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</si>
  <si>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</si>
  <si>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</si>
  <si>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</si>
  <si>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</si>
  <si>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</si>
  <si>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</si>
  <si>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</si>
  <si>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</si>
  <si>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</si>
  <si>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</si>
  <si>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</si>
  <si>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</si>
  <si>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</si>
  <si>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</si>
  <si>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</si>
  <si>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</si>
  <si>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</si>
  <si>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</si>
  <si>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</si>
  <si>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</si>
  <si>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</si>
  <si>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</si>
  <si>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</si>
  <si>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</si>
  <si>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</si>
  <si>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</si>
  <si>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</si>
  <si>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</si>
  <si>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</si>
  <si>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</si>
  <si>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</si>
  <si>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</si>
  <si>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</si>
  <si>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</si>
  <si>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</si>
  <si>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</si>
  <si>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</si>
  <si>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</si>
  <si>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</si>
  <si>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</si>
  <si>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</si>
  <si>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</si>
  <si>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</si>
  <si>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</si>
  <si>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</si>
  <si>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</si>
  <si>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</si>
  <si>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</si>
  <si>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</si>
  <si>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</si>
  <si>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</si>
  <si>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</si>
  <si>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</si>
  <si>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</si>
  <si>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</si>
  <si>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</si>
  <si>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</si>
  <si>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</si>
  <si>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</si>
  <si>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</si>
  <si>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</si>
  <si>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</si>
  <si>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</si>
  <si>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</si>
  <si>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</si>
  <si>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</si>
  <si>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</si>
  <si>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</si>
  <si>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</si>
  <si>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</si>
  <si>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</si>
  <si>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</si>
  <si>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</si>
  <si>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</si>
  <si>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</si>
  <si>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</si>
  <si>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</si>
  <si>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</si>
  <si>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</si>
  <si>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</si>
  <si>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</si>
  <si>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</si>
  <si>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</si>
  <si>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</si>
  <si>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</si>
  <si>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</si>
  <si>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</si>
  <si>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</si>
  <si>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</si>
  <si>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</si>
  <si>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</si>
  <si>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</si>
  <si>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</si>
  <si>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</si>
  <si>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</si>
  <si>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</si>
  <si>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</si>
  <si>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</si>
  <si>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</si>
  <si>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</si>
  <si>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</si>
  <si>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</si>
  <si>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</si>
  <si>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</si>
  <si>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</si>
  <si>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</si>
  <si>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</si>
  <si>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</si>
  <si>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</si>
  <si>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</si>
  <si>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</si>
  <si>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</si>
  <si>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</si>
  <si>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</si>
  <si>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</si>
  <si>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</si>
  <si>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</si>
  <si>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</si>
  <si>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</si>
  <si>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</si>
  <si>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</si>
  <si>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</si>
  <si>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</si>
  <si>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</si>
  <si>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</si>
  <si>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</si>
  <si>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</si>
  <si>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</si>
  <si>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</si>
  <si>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</si>
  <si>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</si>
  <si>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</si>
  <si>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</si>
  <si>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</si>
  <si>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</si>
  <si>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</si>
  <si>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</si>
  <si>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</si>
  <si>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</si>
  <si>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</si>
  <si>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</si>
  <si>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</si>
  <si>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</si>
  <si>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</si>
  <si>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</si>
  <si>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</si>
  <si>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</si>
  <si>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</si>
  <si>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</si>
  <si>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</si>
  <si>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</si>
  <si>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</si>
  <si>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</si>
  <si>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</si>
  <si>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</si>
  <si>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</si>
  <si>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</si>
  <si>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</si>
  <si>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</si>
  <si>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</si>
  <si>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</si>
  <si>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</si>
  <si>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</si>
  <si>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</si>
  <si>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</si>
  <si>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</si>
  <si>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</si>
  <si>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</si>
  <si>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</si>
  <si>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</si>
  <si>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</si>
  <si>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</si>
  <si>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</si>
  <si>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</si>
  <si>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</si>
  <si>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</si>
  <si>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</si>
  <si>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</si>
  <si>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</si>
  <si>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</si>
  <si>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</si>
  <si>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</si>
  <si>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</si>
  <si>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</si>
  <si>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</si>
  <si>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</si>
  <si>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</si>
  <si>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</si>
  <si>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</si>
  <si>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</si>
  <si>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</si>
  <si>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</si>
  <si>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</si>
  <si>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</si>
  <si>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</si>
  <si>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</si>
  <si>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</si>
  <si>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</si>
  <si>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</si>
  <si>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</si>
  <si>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</si>
  <si>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</si>
  <si>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</si>
  <si>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</si>
  <si>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</si>
  <si>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</si>
  <si>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</si>
  <si>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</si>
  <si>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</si>
  <si>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</si>
  <si>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</si>
  <si>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</si>
  <si>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</si>
  <si>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</si>
  <si>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</si>
  <si>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</si>
  <si>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</si>
  <si>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</si>
  <si>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</si>
  <si>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</si>
  <si>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</si>
  <si>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</si>
  <si>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</si>
  <si>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</si>
  <si>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</si>
  <si>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</si>
  <si>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</si>
  <si>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</si>
  <si>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</si>
  <si>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</si>
  <si>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</si>
  <si>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</si>
  <si>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</si>
  <si>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</si>
  <si>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</si>
  <si>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</si>
  <si>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</si>
  <si>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</si>
  <si>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</si>
  <si>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</si>
  <si>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</si>
  <si>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</si>
  <si>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</si>
  <si>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</si>
  <si>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</si>
  <si>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</si>
  <si>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</si>
  <si>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</si>
  <si>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</si>
  <si>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</si>
  <si>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</si>
  <si>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</si>
  <si>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</si>
  <si>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</si>
  <si>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</si>
  <si>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</si>
  <si>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</si>
  <si>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</si>
  <si>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</si>
  <si>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</si>
  <si>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</si>
  <si>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</si>
  <si>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</si>
  <si>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</si>
  <si>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</si>
  <si>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</si>
  <si>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</si>
  <si>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</si>
  <si>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</si>
  <si>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</si>
  <si>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</si>
  <si>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</si>
  <si>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</si>
  <si>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</si>
  <si>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</si>
  <si>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</si>
  <si>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</si>
  <si>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</si>
  <si>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</si>
  <si>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</si>
  <si>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</si>
  <si>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</si>
  <si>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</si>
  <si>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</si>
  <si>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</si>
  <si>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</si>
  <si>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</si>
  <si>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</si>
  <si>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</si>
  <si>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</si>
  <si>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</si>
  <si>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</si>
  <si>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</si>
  <si>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</si>
  <si>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</si>
  <si>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</si>
  <si>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</si>
  <si>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</si>
  <si>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</si>
  <si>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</si>
  <si>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</si>
  <si>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</si>
  <si>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</si>
  <si>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</si>
  <si>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</si>
  <si>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</si>
  <si>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</si>
  <si>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</si>
  <si>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</si>
  <si>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</si>
  <si>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</si>
  <si>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</si>
  <si>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</si>
  <si>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</si>
  <si>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</si>
  <si>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</si>
  <si>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</si>
  <si>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</si>
  <si>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</si>
  <si>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</si>
  <si>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</si>
  <si>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</si>
  <si>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</si>
  <si>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</si>
  <si>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</si>
  <si>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</si>
  <si>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</si>
  <si>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</si>
  <si>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</si>
  <si>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</si>
  <si>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</si>
  <si>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</si>
  <si>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</si>
  <si>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</si>
  <si>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</si>
  <si>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</si>
  <si>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</si>
  <si>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</si>
  <si>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15.019.0068-0</t>
  </si>
  <si>
    <t>15.019.0069-0</t>
  </si>
  <si>
    <t>15.019.0081-0</t>
  </si>
  <si>
    <t>15.019.0082-0</t>
  </si>
  <si>
    <t>15.019.0090-0</t>
  </si>
  <si>
    <t>15.019.0095-0</t>
  </si>
  <si>
    <t>15.019.0100-0</t>
  </si>
  <si>
    <t>15.019.0110-0</t>
  </si>
  <si>
    <t>15.020.0027-0</t>
  </si>
  <si>
    <t>15.020.0028-0</t>
  </si>
  <si>
    <t>15.020.0031-0</t>
  </si>
  <si>
    <t>15.020.0034-0</t>
  </si>
  <si>
    <t>15.020.0036-0</t>
  </si>
  <si>
    <t>15.020.0039-0</t>
  </si>
  <si>
    <t>15.020.0044-0</t>
  </si>
  <si>
    <t>15.020.0070-0</t>
  </si>
  <si>
    <t>15.020.0072-0</t>
  </si>
  <si>
    <t>15.020.0090-0</t>
  </si>
  <si>
    <t>15.020.0095-0</t>
  </si>
  <si>
    <t>15.020.0100-0</t>
  </si>
  <si>
    <t>15.020.0150-0</t>
  </si>
  <si>
    <t>15.020.0153-0</t>
  </si>
  <si>
    <t>15.020.0155-0</t>
  </si>
  <si>
    <t>15.020.0158-0</t>
  </si>
  <si>
    <t>15.020.0160-0</t>
  </si>
  <si>
    <t>15.020.0163-0</t>
  </si>
  <si>
    <t>15.020.0165-0</t>
  </si>
  <si>
    <t>15.020.0168-0</t>
  </si>
  <si>
    <t>15.020.0170-0</t>
  </si>
  <si>
    <t>15.020.0173-0</t>
  </si>
  <si>
    <t>15.020.0178-0</t>
  </si>
  <si>
    <t>15.028.0017-0</t>
  </si>
  <si>
    <t>15.028.0018-0</t>
  </si>
  <si>
    <t>15.028.0020-0</t>
  </si>
  <si>
    <t>15.028.0025-0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</si>
  <si>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</si>
  <si>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</si>
  <si>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</si>
  <si>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</si>
  <si>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</si>
  <si>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</si>
  <si>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</si>
  <si>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</si>
  <si>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</si>
  <si>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</si>
  <si>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</si>
  <si>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</si>
  <si>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</si>
  <si>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</si>
  <si>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</si>
  <si>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</si>
  <si>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</si>
  <si>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</si>
  <si>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</si>
  <si>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</si>
  <si>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</si>
  <si>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15.036.0001-0</t>
  </si>
  <si>
    <t>15.036.0002-0</t>
  </si>
  <si>
    <t>15.036.0003-0</t>
  </si>
  <si>
    <t>15.036.0078-0</t>
  </si>
  <si>
    <t>15.036.0079-0</t>
  </si>
  <si>
    <t>15.036.0080-0</t>
  </si>
  <si>
    <t>15.036.0092-0</t>
  </si>
  <si>
    <t>15.036.0100-0</t>
  </si>
  <si>
    <t>15.036.0105-0</t>
  </si>
  <si>
    <t>15.036.0110-0</t>
  </si>
  <si>
    <t>15.036.0143-0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</si>
  <si>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</si>
  <si>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</si>
  <si>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</si>
  <si>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</si>
  <si>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</si>
  <si>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</si>
  <si>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</si>
  <si>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</si>
  <si>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</si>
  <si>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</si>
  <si>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</si>
  <si>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</si>
  <si>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</si>
  <si>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</si>
  <si>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</si>
  <si>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</si>
  <si>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</si>
  <si>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</si>
  <si>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15.038.0031-0</t>
  </si>
  <si>
    <t>15.038.0032-0</t>
  </si>
  <si>
    <t>15.038.0033-0</t>
  </si>
  <si>
    <t>15.038.0034-0</t>
  </si>
  <si>
    <t>15.038.0035-0</t>
  </si>
  <si>
    <t>15.038.0036-0</t>
  </si>
  <si>
    <t>15.038.0037-0</t>
  </si>
  <si>
    <t>15.038.0040-0</t>
  </si>
  <si>
    <t>15.038.0041-0</t>
  </si>
  <si>
    <t>15.038.0042-0</t>
  </si>
  <si>
    <t>15.038.0043-0</t>
  </si>
  <si>
    <t>15.038.0044-0</t>
  </si>
  <si>
    <t>15.038.0045-0</t>
  </si>
  <si>
    <t>15.038.0050-0</t>
  </si>
  <si>
    <t>15.038.0051-0</t>
  </si>
  <si>
    <t>15.038.0052-0</t>
  </si>
  <si>
    <t>15.038.0053-0</t>
  </si>
  <si>
    <t>15.038.0054-0</t>
  </si>
  <si>
    <t>15.038.0055-0</t>
  </si>
  <si>
    <t>15.038.0056-0</t>
  </si>
  <si>
    <t>15.038.0057-0</t>
  </si>
  <si>
    <t>15.038.0058-0</t>
  </si>
  <si>
    <t>15.038.0060-0</t>
  </si>
  <si>
    <t>15.038.0061-0</t>
  </si>
  <si>
    <t>15.038.0062-0</t>
  </si>
  <si>
    <t>15.038.0063-0</t>
  </si>
  <si>
    <t>15.038.0064-0</t>
  </si>
  <si>
    <t>15.038.0065-0</t>
  </si>
  <si>
    <t>15.038.0070-0</t>
  </si>
  <si>
    <t>15.038.0071-0</t>
  </si>
  <si>
    <t>15.038.0072-0</t>
  </si>
  <si>
    <t>15.038.0073-0</t>
  </si>
  <si>
    <t>15.038.0074-0</t>
  </si>
  <si>
    <t>15.038.0075-0</t>
  </si>
  <si>
    <t>15.038.0080-0</t>
  </si>
  <si>
    <t>15.038.0081-0</t>
  </si>
  <si>
    <t>15.038.0085-0</t>
  </si>
  <si>
    <t>15.038.0086-0</t>
  </si>
  <si>
    <t>15.038.0087-0</t>
  </si>
  <si>
    <t>15.038.0088-0</t>
  </si>
  <si>
    <t>15.038.0089-0</t>
  </si>
  <si>
    <t>15.038.0090-0</t>
  </si>
  <si>
    <t>15.038.0100-0</t>
  </si>
  <si>
    <t>15.038.0101-0</t>
  </si>
  <si>
    <t>15.038.0102-0</t>
  </si>
  <si>
    <t>15.038.0103-0</t>
  </si>
  <si>
    <t>15.038.0104-0</t>
  </si>
  <si>
    <t>15.038.0105-0</t>
  </si>
  <si>
    <t>15.038.0106-0</t>
  </si>
  <si>
    <t>15.038.0107-0</t>
  </si>
  <si>
    <t>15.038.0108-0</t>
  </si>
  <si>
    <t>15.038.0115-0</t>
  </si>
  <si>
    <t>15.038.0116-0</t>
  </si>
  <si>
    <t>15.038.0120-0</t>
  </si>
  <si>
    <t>15.038.0121-0</t>
  </si>
  <si>
    <t>15.038.0122-0</t>
  </si>
  <si>
    <t>15.038.0130-0</t>
  </si>
  <si>
    <t>15.038.0131-0</t>
  </si>
  <si>
    <t>15.038.0132-0</t>
  </si>
  <si>
    <t>15.038.0133-0</t>
  </si>
  <si>
    <t>15.038.0134-0</t>
  </si>
  <si>
    <t>15.038.0135-0</t>
  </si>
  <si>
    <t>15.038.0140-0</t>
  </si>
  <si>
    <t>15.038.0141-0</t>
  </si>
  <si>
    <t>15.038.0142-0</t>
  </si>
  <si>
    <t>15.038.0143-0</t>
  </si>
  <si>
    <t>15.038.0144-0</t>
  </si>
  <si>
    <t>15.038.0145-0</t>
  </si>
  <si>
    <t>15.038.0150-0</t>
  </si>
  <si>
    <t>15.038.0151-0</t>
  </si>
  <si>
    <t>15.038.0152-0</t>
  </si>
  <si>
    <t>15.038.0153-0</t>
  </si>
  <si>
    <t>15.038.0154-0</t>
  </si>
  <si>
    <t>15.038.0155-0</t>
  </si>
  <si>
    <t>15.038.0160-0</t>
  </si>
  <si>
    <t>15.038.0161-0</t>
  </si>
  <si>
    <t>15.038.0162-0</t>
  </si>
  <si>
    <t>15.038.0165-0</t>
  </si>
  <si>
    <t>15.038.0166-0</t>
  </si>
  <si>
    <t>15.038.0170-0</t>
  </si>
  <si>
    <t>15.038.0171-0</t>
  </si>
  <si>
    <t>15.038.0172-0</t>
  </si>
  <si>
    <t>15.038.0173-0</t>
  </si>
  <si>
    <t>15.038.0174-0</t>
  </si>
  <si>
    <t>15.038.0175-0</t>
  </si>
  <si>
    <t>15.038.0176-0</t>
  </si>
  <si>
    <t>15.038.0177-0</t>
  </si>
  <si>
    <t>15.038.0178-0</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</si>
  <si>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</si>
  <si>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</si>
  <si>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</si>
  <si>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</si>
  <si>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</si>
  <si>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</si>
  <si>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</si>
  <si>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</si>
  <si>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</si>
  <si>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</si>
  <si>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</si>
  <si>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</si>
  <si>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</si>
  <si>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</si>
  <si>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</si>
  <si>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</si>
  <si>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</si>
  <si>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</si>
  <si>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</si>
  <si>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</si>
  <si>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</si>
  <si>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</si>
  <si>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</si>
  <si>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</si>
  <si>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</si>
  <si>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</si>
  <si>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</si>
  <si>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</si>
  <si>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</si>
  <si>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</si>
  <si>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</si>
  <si>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15.038.0241-0</t>
  </si>
  <si>
    <t>15.038.0242-0</t>
  </si>
  <si>
    <t>15.038.0243-0</t>
  </si>
  <si>
    <t>15.038.0244-0</t>
  </si>
  <si>
    <t>15.038.0245-0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</si>
  <si>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</si>
  <si>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</si>
  <si>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</si>
  <si>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</si>
  <si>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</si>
  <si>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</si>
  <si>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</si>
  <si>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</si>
  <si>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</si>
  <si>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</si>
  <si>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</si>
  <si>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</si>
  <si>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</si>
  <si>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</si>
  <si>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</si>
  <si>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</si>
  <si>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</si>
  <si>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</si>
  <si>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</si>
  <si>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</si>
  <si>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</si>
  <si>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</si>
  <si>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</si>
  <si>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15.038.0281-0</t>
  </si>
  <si>
    <t>15.038.0282-0</t>
  </si>
  <si>
    <t>15.038.0283-0</t>
  </si>
  <si>
    <t>15.038.0284-0</t>
  </si>
  <si>
    <t>15.038.0285-0</t>
  </si>
  <si>
    <t>15.038.0286-0</t>
  </si>
  <si>
    <t>15.038.0287-0</t>
  </si>
  <si>
    <t>15.038.0288-0</t>
  </si>
  <si>
    <t>15.038.0290-0</t>
  </si>
  <si>
    <t>15.038.0291-0</t>
  </si>
  <si>
    <t>15.038.0292-0</t>
  </si>
  <si>
    <t>15.038.0293-0</t>
  </si>
  <si>
    <t>15.038.0294-0</t>
  </si>
  <si>
    <t>15.038.0295-0</t>
  </si>
  <si>
    <t>15.038.0296-0</t>
  </si>
  <si>
    <t>15.038.0297-0</t>
  </si>
  <si>
    <t>15.038.0298-0</t>
  </si>
  <si>
    <t>15.038.0300-0</t>
  </si>
  <si>
    <t>15.038.0301-0</t>
  </si>
  <si>
    <t>15.038.0302-0</t>
  </si>
  <si>
    <t>15.038.0303-0</t>
  </si>
  <si>
    <t>15.038.0304-0</t>
  </si>
  <si>
    <t>15.038.0305-0</t>
  </si>
  <si>
    <t>15.038.0306-0</t>
  </si>
  <si>
    <t>15.038.0307-0</t>
  </si>
  <si>
    <t>15.038.0308-0</t>
  </si>
  <si>
    <t>15.038.0320-0</t>
  </si>
  <si>
    <t>15.038.0321-0</t>
  </si>
  <si>
    <t>15.038.0322-0</t>
  </si>
  <si>
    <t>15.038.0323-0</t>
  </si>
  <si>
    <t>15.038.0324-0</t>
  </si>
  <si>
    <t>15.038.0325-0</t>
  </si>
  <si>
    <t>15.038.0326-0</t>
  </si>
  <si>
    <t>15.038.0327-0</t>
  </si>
  <si>
    <t>15.038.0328-0</t>
  </si>
  <si>
    <t>15.038.0335-0</t>
  </si>
  <si>
    <t>15.038.0336-0</t>
  </si>
  <si>
    <t>15.038.0337-0</t>
  </si>
  <si>
    <t>15.038.0338-0</t>
  </si>
  <si>
    <t>15.038.0339-0</t>
  </si>
  <si>
    <t>15.038.0340-0</t>
  </si>
  <si>
    <t>15.038.0341-0</t>
  </si>
  <si>
    <t>15.038.0342-0</t>
  </si>
  <si>
    <t>15.038.0343-0</t>
  </si>
  <si>
    <t>15.038.0350-0</t>
  </si>
  <si>
    <t>15.038.0351-0</t>
  </si>
  <si>
    <t>15.038.0355-0</t>
  </si>
  <si>
    <t>15.038.0356-0</t>
  </si>
  <si>
    <t>15.038.0357-0</t>
  </si>
  <si>
    <t>15.038.0358-0</t>
  </si>
  <si>
    <t>15.038.0359-0</t>
  </si>
  <si>
    <t>15.038.0360-0</t>
  </si>
  <si>
    <t>15.038.0361-0</t>
  </si>
  <si>
    <t>15.038.0362-0</t>
  </si>
  <si>
    <t>15.038.0363-0</t>
  </si>
  <si>
    <t>15.038.0365-0</t>
  </si>
  <si>
    <t>15.038.0366-0</t>
  </si>
  <si>
    <t>15.038.0367-0</t>
  </si>
  <si>
    <t>15.038.0368-0</t>
  </si>
  <si>
    <t>15.038.0375-0</t>
  </si>
  <si>
    <t>15.038.0376-0</t>
  </si>
  <si>
    <t>15.038.0377-0</t>
  </si>
  <si>
    <t>15.038.0385-0</t>
  </si>
  <si>
    <t>15.038.0386-0</t>
  </si>
  <si>
    <t>15.038.0387-0</t>
  </si>
  <si>
    <t>15.038.0388-0</t>
  </si>
  <si>
    <t>15.038.0389-0</t>
  </si>
  <si>
    <t>15.038.0390-0</t>
  </si>
  <si>
    <t>15.038.0391-0</t>
  </si>
  <si>
    <t>15.038.0392-0</t>
  </si>
  <si>
    <t>15.038.0393-0</t>
  </si>
  <si>
    <t>15.038.0400-0</t>
  </si>
  <si>
    <t>15.038.0401-0</t>
  </si>
  <si>
    <t>15.038.0402-0</t>
  </si>
  <si>
    <t>15.038.0403-0</t>
  </si>
  <si>
    <t>15.038.0404-0</t>
  </si>
  <si>
    <t>15.038.0405-0</t>
  </si>
  <si>
    <t>15.038.0406-0</t>
  </si>
  <si>
    <t>15.038.0407-0</t>
  </si>
  <si>
    <t>15.038.0408-0</t>
  </si>
  <si>
    <t>15.038.0409-0</t>
  </si>
  <si>
    <t>15.038.0415-0</t>
  </si>
  <si>
    <t>15.038.0416-0</t>
  </si>
  <si>
    <t>15.038.0420-0</t>
  </si>
  <si>
    <t>15.038.0421-0</t>
  </si>
  <si>
    <t>15.038.0422-0</t>
  </si>
  <si>
    <t>15.038.0423-0</t>
  </si>
  <si>
    <t>15.038.0424-0</t>
  </si>
  <si>
    <t>15.038.0425-0</t>
  </si>
  <si>
    <t>15.038.0426-0</t>
  </si>
  <si>
    <t>15.038.0427-0</t>
  </si>
  <si>
    <t>15.038.0428-0</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</si>
  <si>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</si>
  <si>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</si>
  <si>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</si>
  <si>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</si>
  <si>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</si>
  <si>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</si>
  <si>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</si>
  <si>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</si>
  <si>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</si>
  <si>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</si>
  <si>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</si>
  <si>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</si>
  <si>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</si>
  <si>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</si>
  <si>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</si>
  <si>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</si>
  <si>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</si>
  <si>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</si>
  <si>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</si>
  <si>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</si>
  <si>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</si>
  <si>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</si>
  <si>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</si>
  <si>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</si>
  <si>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</si>
  <si>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15.041.0020-0</t>
  </si>
  <si>
    <t>15.041.0025-0</t>
  </si>
  <si>
    <t>15.041.0030-0</t>
  </si>
  <si>
    <t>15.041.0035-0</t>
  </si>
  <si>
    <t>15.075.0020-0</t>
  </si>
  <si>
    <t>15.075.0025-0</t>
  </si>
  <si>
    <t>16.001.0102-0</t>
  </si>
  <si>
    <t>16.001.0103-0</t>
  </si>
  <si>
    <t>16.003.0020-0</t>
  </si>
  <si>
    <t>16.003.0030-0</t>
  </si>
  <si>
    <t>16.003.0050-0</t>
  </si>
  <si>
    <t>16.004.0047-0</t>
  </si>
  <si>
    <t>16.004.0070-0</t>
  </si>
  <si>
    <t>16.005.0012-0</t>
  </si>
  <si>
    <t>16.005.0018-0</t>
  </si>
  <si>
    <t>16.005.0028-0</t>
  </si>
  <si>
    <t>16.005.0030-0</t>
  </si>
  <si>
    <t>16.005.0035-0</t>
  </si>
  <si>
    <t>16.005.0050-0</t>
  </si>
  <si>
    <t>16.005.0052-0</t>
  </si>
  <si>
    <t>16.005.0054-0</t>
  </si>
  <si>
    <t>16.005.0056-0</t>
  </si>
  <si>
    <t>16.005.0058-0</t>
  </si>
  <si>
    <t>16.005.0060-0</t>
  </si>
  <si>
    <t>16.005.0070-0</t>
  </si>
  <si>
    <t>16.005.0075-0</t>
  </si>
  <si>
    <t>16.007.0021-0</t>
  </si>
  <si>
    <t>16.007.0023-0</t>
  </si>
  <si>
    <t>16.007.0027-0</t>
  </si>
  <si>
    <t>16.007.0030-0</t>
  </si>
  <si>
    <t>16.007.0038-0</t>
  </si>
  <si>
    <t>16.008.0005-0</t>
  </si>
  <si>
    <t>16.008.0030-0</t>
  </si>
  <si>
    <t>16.009.0005-0</t>
  </si>
  <si>
    <t>16.010.0005-0</t>
  </si>
  <si>
    <t>16.010.0010-0</t>
  </si>
  <si>
    <t>16.010.0015-0</t>
  </si>
  <si>
    <t>16.011.0005-0</t>
  </si>
  <si>
    <t>16.011.0015-0</t>
  </si>
  <si>
    <t>16.011.0030-0</t>
  </si>
  <si>
    <t>16.011.0045-0</t>
  </si>
  <si>
    <t>16.011.0050-0</t>
  </si>
  <si>
    <t>16.012.0005-0</t>
  </si>
  <si>
    <t>16.013.0007-0</t>
  </si>
  <si>
    <t>16.013.0009-0</t>
  </si>
  <si>
    <t>16.013.0010-0</t>
  </si>
  <si>
    <t>16.013.0015-0</t>
  </si>
  <si>
    <t>16.015.0001-0</t>
  </si>
  <si>
    <t>16.015.0005-0</t>
  </si>
  <si>
    <t>16.015.0010-0</t>
  </si>
  <si>
    <t>16.020.0001-0</t>
  </si>
  <si>
    <t>16.020.0003-0</t>
  </si>
  <si>
    <t>16.020.0004-0</t>
  </si>
  <si>
    <t>16.020.0005-0</t>
  </si>
  <si>
    <t>16.020.0006-0</t>
  </si>
  <si>
    <t>16.020.0008-0</t>
  </si>
  <si>
    <t>16.020.0009-0</t>
  </si>
  <si>
    <t>16.020.0012-0</t>
  </si>
  <si>
    <t>16.021.0003-0</t>
  </si>
  <si>
    <t>16.021.0005-0</t>
  </si>
  <si>
    <t>16.022.0002-0</t>
  </si>
  <si>
    <t>16.022.0006-0</t>
  </si>
  <si>
    <t>16.022.0010-0</t>
  </si>
  <si>
    <t>16.022.0012-0</t>
  </si>
  <si>
    <t>16.024.0005-0</t>
  </si>
  <si>
    <t>16.024.0006-0</t>
  </si>
  <si>
    <t>16.024.0007-0</t>
  </si>
  <si>
    <t>16.024.0009-0</t>
  </si>
  <si>
    <t>16.024.0015-0</t>
  </si>
  <si>
    <t>16.025.0015-0</t>
  </si>
  <si>
    <t>16.026.0005-0</t>
  </si>
  <si>
    <t>16.026.0010-0</t>
  </si>
  <si>
    <t>16.028.0022-0</t>
  </si>
  <si>
    <t>16.028.0023-0</t>
  </si>
  <si>
    <t>16.028.0026-0</t>
  </si>
  <si>
    <t>16.028.0030-0</t>
  </si>
  <si>
    <t>16.030.0005-0</t>
  </si>
  <si>
    <t>16.030.0007-0</t>
  </si>
  <si>
    <t>16.030.0009-0</t>
  </si>
  <si>
    <t>16.030.0013-0</t>
  </si>
  <si>
    <t>16.030.0030-0</t>
  </si>
  <si>
    <t>16.034.0006-0</t>
  </si>
  <si>
    <t>16.035.0005-0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</si>
  <si>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</si>
  <si>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</si>
  <si>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</si>
  <si>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</si>
  <si>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</si>
  <si>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</si>
  <si>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</si>
  <si>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</si>
  <si>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</si>
  <si>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</si>
  <si>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</si>
  <si>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</si>
  <si>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</si>
  <si>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</si>
  <si>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</si>
  <si>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</si>
  <si>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</si>
  <si>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</si>
  <si>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17.014.0010-0</t>
  </si>
  <si>
    <t>17.014.0015-0</t>
  </si>
  <si>
    <t>17.017.0053-0</t>
  </si>
  <si>
    <t>17.017.0070-0</t>
  </si>
  <si>
    <t>17.017.0245-0</t>
  </si>
  <si>
    <t>17.017.0365-0</t>
  </si>
  <si>
    <t>17.018.0015-0</t>
  </si>
  <si>
    <t>17.018.0190-0</t>
  </si>
  <si>
    <t>17.018.0200-0</t>
  </si>
  <si>
    <t>17.018.0210-0</t>
  </si>
  <si>
    <t>17.018.0250-0</t>
  </si>
  <si>
    <t>17.018.0251-0</t>
  </si>
  <si>
    <t>17.018.0252-0</t>
  </si>
  <si>
    <t>17.018.0253-0</t>
  </si>
  <si>
    <t>17.018.0254-0</t>
  </si>
  <si>
    <t>17.018.0260-0</t>
  </si>
  <si>
    <t>17.020.0072-0</t>
  </si>
  <si>
    <t>17.025.0005-1</t>
  </si>
  <si>
    <t>17.025.0006-0</t>
  </si>
  <si>
    <t>17.025.0007-0</t>
  </si>
  <si>
    <t>17.025.0008-0</t>
  </si>
  <si>
    <t>17.025.0009-0</t>
  </si>
  <si>
    <t>17.040.0050-0</t>
  </si>
  <si>
    <t>18.002.0013-0</t>
  </si>
  <si>
    <t>18.002.0014-0</t>
  </si>
  <si>
    <t>18.002.0028-0</t>
  </si>
  <si>
    <t>18.002.0029-0</t>
  </si>
  <si>
    <t>18.002.0070-0</t>
  </si>
  <si>
    <t>18.002.0090-0</t>
  </si>
  <si>
    <t>18.003.0007-0</t>
  </si>
  <si>
    <t>18.003.0015-0</t>
  </si>
  <si>
    <t>18.003.0020-0</t>
  </si>
  <si>
    <t>18.005.0010-0</t>
  </si>
  <si>
    <t>18.005.0012-0</t>
  </si>
  <si>
    <t>18.005.0013-0</t>
  </si>
  <si>
    <t>18.005.0030-0</t>
  </si>
  <si>
    <t>18.006.0043-0</t>
  </si>
  <si>
    <t>18.009.0101-0</t>
  </si>
  <si>
    <t>18.009.0102-0</t>
  </si>
  <si>
    <t>18.009.0105-0</t>
  </si>
  <si>
    <t>18.009.0110-0</t>
  </si>
  <si>
    <t>18.009.0115-0</t>
  </si>
  <si>
    <t>18.013.0165-0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</si>
  <si>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</si>
  <si>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</si>
  <si>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</si>
  <si>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</si>
  <si>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</si>
  <si>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</si>
  <si>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</si>
  <si>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</si>
  <si>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</si>
  <si>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</si>
  <si>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</si>
  <si>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</si>
  <si>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</si>
  <si>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</si>
  <si>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18.015.0062-0</t>
  </si>
  <si>
    <t>18.015.0064-0</t>
  </si>
  <si>
    <t>18.015.0066-0</t>
  </si>
  <si>
    <t>18.016.0001-0</t>
  </si>
  <si>
    <t>18.016.0002-0</t>
  </si>
  <si>
    <t>18.016.0003-0</t>
  </si>
  <si>
    <t>18.016.0004-0</t>
  </si>
  <si>
    <t>18.016.0005-0</t>
  </si>
  <si>
    <t>18.016.0006-0</t>
  </si>
  <si>
    <t>18.016.0007-0</t>
  </si>
  <si>
    <t>18.016.0008-0</t>
  </si>
  <si>
    <t>18.016.0027-0</t>
  </si>
  <si>
    <t>18.016.0055-0</t>
  </si>
  <si>
    <t>18.016.0070-0</t>
  </si>
  <si>
    <t>18.016.0080-0</t>
  </si>
  <si>
    <t>18.016.0100-0</t>
  </si>
  <si>
    <t>18.016.0105-0</t>
  </si>
  <si>
    <t>18.016.0106-0</t>
  </si>
  <si>
    <t>18.016.0110-0</t>
  </si>
  <si>
    <t>18.016.0111-0</t>
  </si>
  <si>
    <t>18.016.0120-0</t>
  </si>
  <si>
    <t>18.016.0130-0</t>
  </si>
  <si>
    <t>18.017.0025-0</t>
  </si>
  <si>
    <t>18.017.0028-0</t>
  </si>
  <si>
    <t>18.017.0030-0</t>
  </si>
  <si>
    <t>18.017.0035-0</t>
  </si>
  <si>
    <t>18.017.0050-0</t>
  </si>
  <si>
    <t>18.017.0055-0</t>
  </si>
  <si>
    <t>18.017.0070-0</t>
  </si>
  <si>
    <t>18.017.0075-0</t>
  </si>
  <si>
    <t>18.017.0080-0</t>
  </si>
  <si>
    <t>18.018.0010-0</t>
  </si>
  <si>
    <t>18.018.0015-0</t>
  </si>
  <si>
    <t>18.018.0018-0</t>
  </si>
  <si>
    <t>18.018.0020-0</t>
  </si>
  <si>
    <t>18.018.0025-0</t>
  </si>
  <si>
    <t>18.018.0030-0</t>
  </si>
  <si>
    <t>18.018.0032-0</t>
  </si>
  <si>
    <t>18.018.0050-0</t>
  </si>
  <si>
    <t>18.018.0070-0</t>
  </si>
  <si>
    <t>18.018.0080-0</t>
  </si>
  <si>
    <t>18.018.0090-0</t>
  </si>
  <si>
    <t>18.018.0100-0</t>
  </si>
  <si>
    <t>18.021.0042-0</t>
  </si>
  <si>
    <t>18.021.0043-0</t>
  </si>
  <si>
    <t>18.021.0045-0</t>
  </si>
  <si>
    <t>18.021.0060-0</t>
  </si>
  <si>
    <t>18.021.0065-0</t>
  </si>
  <si>
    <t>18.021.0070-0</t>
  </si>
  <si>
    <t>18.021.0100-0</t>
  </si>
  <si>
    <t>18.021.0105-0</t>
  </si>
  <si>
    <t>18.024.0050-0</t>
  </si>
  <si>
    <t>18.025.0010-0</t>
  </si>
  <si>
    <t>18.025.0050-0</t>
  </si>
  <si>
    <t>18.025.0055-0</t>
  </si>
  <si>
    <t>18.025.0060-0</t>
  </si>
  <si>
    <t>18.025.0065-0</t>
  </si>
  <si>
    <t>18.025.0070-0</t>
  </si>
  <si>
    <t>18.025.0075-0</t>
  </si>
  <si>
    <t>18.025.0080-0</t>
  </si>
  <si>
    <t>18.025.0085-0</t>
  </si>
  <si>
    <t>18.025.0090-0</t>
  </si>
  <si>
    <t>18.025.0095-0</t>
  </si>
  <si>
    <t>18.025.0150-0</t>
  </si>
  <si>
    <t>18.026.0025-0</t>
  </si>
  <si>
    <t>18.026.0030-0</t>
  </si>
  <si>
    <t>18.027.0040-0</t>
  </si>
  <si>
    <t>18.027.0045-0</t>
  </si>
  <si>
    <t>18.027.0070-0</t>
  </si>
  <si>
    <t>18.027.0072-0</t>
  </si>
  <si>
    <t>18.027.0075-0</t>
  </si>
  <si>
    <t>18.027.0077-0</t>
  </si>
  <si>
    <t>18.027.0097-0</t>
  </si>
  <si>
    <t>18.027.0105-0</t>
  </si>
  <si>
    <t>18.027.0300-0</t>
  </si>
  <si>
    <t>18.027.0301-0</t>
  </si>
  <si>
    <t>18.027.0303-0</t>
  </si>
  <si>
    <t>18.027.0304-0</t>
  </si>
  <si>
    <t>18.027.0310-0</t>
  </si>
  <si>
    <t>18.027.0311-0</t>
  </si>
  <si>
    <t>18.027.0313-0</t>
  </si>
  <si>
    <t>18.027.0314-0</t>
  </si>
  <si>
    <t>18.027.0320-0</t>
  </si>
  <si>
    <t>18.027.0321-0</t>
  </si>
  <si>
    <t>18.027.0323-0</t>
  </si>
  <si>
    <t>18.027.0324-0</t>
  </si>
  <si>
    <t>18.027.0330-0</t>
  </si>
  <si>
    <t>18.027.0331-0</t>
  </si>
  <si>
    <t>18.027.0333-0</t>
  </si>
  <si>
    <t>18.027.0334-0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</si>
  <si>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</si>
  <si>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</si>
  <si>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</si>
  <si>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</si>
  <si>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</si>
  <si>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</si>
  <si>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</si>
  <si>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</si>
  <si>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</si>
  <si>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</si>
  <si>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</si>
  <si>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</si>
  <si>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</si>
  <si>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</si>
  <si>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</si>
  <si>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</si>
  <si>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</si>
  <si>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</si>
  <si>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</si>
  <si>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</si>
  <si>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</si>
  <si>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</si>
  <si>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</si>
  <si>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</si>
  <si>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</si>
  <si>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</si>
  <si>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</si>
  <si>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</si>
  <si>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</si>
  <si>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</si>
  <si>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</si>
  <si>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</si>
  <si>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</si>
  <si>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</si>
  <si>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</si>
  <si>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</si>
  <si>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</si>
  <si>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</si>
  <si>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</si>
  <si>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</si>
  <si>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</si>
  <si>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</si>
  <si>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</si>
  <si>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</si>
  <si>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</si>
  <si>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</si>
  <si>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</si>
  <si>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</si>
  <si>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</si>
  <si>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</si>
  <si>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</si>
  <si>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</si>
  <si>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</si>
  <si>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</si>
  <si>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</si>
  <si>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</si>
  <si>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</si>
  <si>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</si>
  <si>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</si>
  <si>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</si>
  <si>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</si>
  <si>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</si>
  <si>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</si>
  <si>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</si>
  <si>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</si>
  <si>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</si>
  <si>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</si>
  <si>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</si>
  <si>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</si>
  <si>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</si>
  <si>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</si>
  <si>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</si>
  <si>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</si>
  <si>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</si>
  <si>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</si>
  <si>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18.029.0037-0</t>
  </si>
  <si>
    <t>18.029.0086-0</t>
  </si>
  <si>
    <t>18.030.0500-0</t>
  </si>
  <si>
    <t>TR</t>
  </si>
  <si>
    <t>18.030.0510-0</t>
  </si>
  <si>
    <t>18.030.0520-0</t>
  </si>
  <si>
    <t>18.030.0530-0</t>
  </si>
  <si>
    <t>18.030.0540-0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</si>
  <si>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</si>
  <si>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</si>
  <si>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</si>
  <si>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</si>
  <si>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</si>
  <si>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</si>
  <si>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</si>
  <si>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</si>
  <si>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</si>
  <si>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</si>
  <si>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</si>
  <si>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</si>
  <si>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</si>
  <si>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</si>
  <si>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</si>
  <si>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</si>
  <si>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</si>
  <si>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</si>
  <si>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</si>
  <si>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</si>
  <si>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</si>
  <si>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</si>
  <si>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</si>
  <si>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18.032.0014-0</t>
  </si>
  <si>
    <t>18.033.0020-0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</si>
  <si>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</si>
  <si>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</si>
  <si>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</si>
  <si>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</si>
  <si>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</si>
  <si>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</si>
  <si>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</si>
  <si>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</si>
  <si>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</si>
  <si>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</si>
  <si>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</si>
  <si>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</si>
  <si>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</si>
  <si>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</si>
  <si>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</si>
  <si>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18.034.0120-0</t>
  </si>
  <si>
    <t>18.034.0130-0</t>
  </si>
  <si>
    <t>18.034.0140-0</t>
  </si>
  <si>
    <t>18.034.0150-0</t>
  </si>
  <si>
    <t>18.034.0160-0</t>
  </si>
  <si>
    <t>18.036.0001-0</t>
  </si>
  <si>
    <t>18.037.0100-0</t>
  </si>
  <si>
    <t>18.037.0110-0</t>
  </si>
  <si>
    <t>18.037.0120-0</t>
  </si>
  <si>
    <t>18.037.0130-0</t>
  </si>
  <si>
    <t>18.037.0140-0</t>
  </si>
  <si>
    <t>18.037.0150-0</t>
  </si>
  <si>
    <t>18.037.0160-0</t>
  </si>
  <si>
    <t>18.037.0170-0</t>
  </si>
  <si>
    <t>18.037.0180-0</t>
  </si>
  <si>
    <t>18.037.0200-0</t>
  </si>
  <si>
    <t>18.038.0010-0</t>
  </si>
  <si>
    <t>18.038.0020-0</t>
  </si>
  <si>
    <t>18.038.0030-0</t>
  </si>
  <si>
    <t>18.038.0035-0</t>
  </si>
  <si>
    <t>18.038.0045-0</t>
  </si>
  <si>
    <t>18.040.0010-0</t>
  </si>
  <si>
    <t>18.040.0015-0</t>
  </si>
  <si>
    <t>18.040.0020-0</t>
  </si>
  <si>
    <t>18.040.0025-0</t>
  </si>
  <si>
    <t>18.045.0029-0</t>
  </si>
  <si>
    <t>18.045.0033-0</t>
  </si>
  <si>
    <t>18.050.0001-0</t>
  </si>
  <si>
    <t>18.050.0005-0</t>
  </si>
  <si>
    <t>18.050.0012-0</t>
  </si>
  <si>
    <t>18.050.0025-0</t>
  </si>
  <si>
    <t>18.050.0030-0</t>
  </si>
  <si>
    <t>18.050.0065-0</t>
  </si>
  <si>
    <t>18.050.0070-0</t>
  </si>
  <si>
    <t>18.050.0115-0</t>
  </si>
  <si>
    <t>18.050.0120-0</t>
  </si>
  <si>
    <t>18.050.0130-0</t>
  </si>
  <si>
    <t>18.050.0135-0</t>
  </si>
  <si>
    <t>18.050.0140-0</t>
  </si>
  <si>
    <t>18.050.0145-0</t>
  </si>
  <si>
    <t>18.050.0150-0</t>
  </si>
  <si>
    <t>18.050.0200-0</t>
  </si>
  <si>
    <t>18.050.0210-0</t>
  </si>
  <si>
    <t>18.065.0010-0</t>
  </si>
  <si>
    <t>18.065.0015-0</t>
  </si>
  <si>
    <t>18.065.0050-0</t>
  </si>
  <si>
    <t>18.065.0055-0</t>
  </si>
  <si>
    <t>18.065.0060-0</t>
  </si>
  <si>
    <t>18.065.0065-0</t>
  </si>
  <si>
    <t>18.065.0070-0</t>
  </si>
  <si>
    <t>18.065.0075-0</t>
  </si>
  <si>
    <t>18.070.0044-0</t>
  </si>
  <si>
    <t>18.070.0045-0</t>
  </si>
  <si>
    <t>18.070.0046-0</t>
  </si>
  <si>
    <t>18.070.0047-0</t>
  </si>
  <si>
    <t>18.070.0048-0</t>
  </si>
  <si>
    <t>18.070.0049-0</t>
  </si>
  <si>
    <t>18.070.0100-0</t>
  </si>
  <si>
    <t>18.070.0105-0</t>
  </si>
  <si>
    <t>18.080.0025-0</t>
  </si>
  <si>
    <t>18.080.0026-0</t>
  </si>
  <si>
    <t>18.080.0027-0</t>
  </si>
  <si>
    <t>18.080.0028-0</t>
  </si>
  <si>
    <t>18.080.0029-0</t>
  </si>
  <si>
    <t>18.080.0030-0</t>
  </si>
  <si>
    <t>18.080.0050-0</t>
  </si>
  <si>
    <t>18.080.0055-0</t>
  </si>
  <si>
    <t>18.081.0020-0</t>
  </si>
  <si>
    <t>18.081.0021-0</t>
  </si>
  <si>
    <t>18.081.0050-0</t>
  </si>
  <si>
    <t>18.081.0051-0</t>
  </si>
  <si>
    <t>18.081.0052-0</t>
  </si>
  <si>
    <t>18.081.0053-0</t>
  </si>
  <si>
    <t>18.081.0054-0</t>
  </si>
  <si>
    <t>18.081.0055-0</t>
  </si>
  <si>
    <t>18.081.0100-0</t>
  </si>
  <si>
    <t>18.081.0105-0</t>
  </si>
  <si>
    <t>18.082.0020-0</t>
  </si>
  <si>
    <t>18.082.0021-0</t>
  </si>
  <si>
    <t>18.082.0050-0</t>
  </si>
  <si>
    <t>18.082.0051-0</t>
  </si>
  <si>
    <t>18.082.0052-0</t>
  </si>
  <si>
    <t>18.082.0053-0</t>
  </si>
  <si>
    <t>18.082.0054-0</t>
  </si>
  <si>
    <t>18.082.0055-0</t>
  </si>
  <si>
    <t>18.082.0100-0</t>
  </si>
  <si>
    <t>18.082.0105-0</t>
  </si>
  <si>
    <t>18.083.0020-0</t>
  </si>
  <si>
    <t>18.083.0021-0</t>
  </si>
  <si>
    <t>18.083.0050-0</t>
  </si>
  <si>
    <t>18.083.0051-0</t>
  </si>
  <si>
    <t>18.083.0052-0</t>
  </si>
  <si>
    <t>18.083.0053-0</t>
  </si>
  <si>
    <t>18.083.0054-0</t>
  </si>
  <si>
    <t>18.083.0055-0</t>
  </si>
  <si>
    <t>18.083.0100-0</t>
  </si>
  <si>
    <t>18.083.0105-0</t>
  </si>
  <si>
    <t>18.084.0020-0</t>
  </si>
  <si>
    <t>18.084.0021-0</t>
  </si>
  <si>
    <t>18.084.0050-0</t>
  </si>
  <si>
    <t>18.084.0051-0</t>
  </si>
  <si>
    <t>18.084.0052-0</t>
  </si>
  <si>
    <t>18.084.0053-0</t>
  </si>
  <si>
    <t>18.084.0054-0</t>
  </si>
  <si>
    <t>18.084.0055-0</t>
  </si>
  <si>
    <t>18.084.0100-0</t>
  </si>
  <si>
    <t>18.084.0105-0</t>
  </si>
  <si>
    <t>18.200.0020-0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</si>
  <si>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</si>
  <si>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</si>
  <si>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</si>
  <si>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</si>
  <si>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</si>
  <si>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</si>
  <si>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</si>
  <si>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</si>
  <si>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</si>
  <si>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</si>
  <si>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</si>
  <si>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</si>
  <si>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</si>
  <si>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</si>
  <si>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</si>
  <si>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</si>
  <si>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</si>
  <si>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</si>
  <si>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</si>
  <si>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18.250.0046-0</t>
  </si>
  <si>
    <t>18.250.0047-0</t>
  </si>
  <si>
    <t>18.250.0048-0</t>
  </si>
  <si>
    <t>18.250.0049-0</t>
  </si>
  <si>
    <t>18.250.0050-0</t>
  </si>
  <si>
    <t>18.250.0051-0</t>
  </si>
  <si>
    <t>18.250.0052-0</t>
  </si>
  <si>
    <t>18.250.0053-0</t>
  </si>
  <si>
    <t>18.250.0054-0</t>
  </si>
  <si>
    <t>18.250.0055-0</t>
  </si>
  <si>
    <t>18.250.0056-0</t>
  </si>
  <si>
    <t>18.250.0057-0</t>
  </si>
  <si>
    <t>18.250.0058-0</t>
  </si>
  <si>
    <t>18.250.0070-0</t>
  </si>
  <si>
    <t>18.250.0075-0</t>
  </si>
  <si>
    <t>18.250.0080-0</t>
  </si>
  <si>
    <t>19.004.0037-2</t>
  </si>
  <si>
    <t>19.004.0037-3</t>
  </si>
  <si>
    <t>19.004.0037-4</t>
  </si>
  <si>
    <t>19.004.0040-2</t>
  </si>
  <si>
    <t>19.004.0040-3</t>
  </si>
  <si>
    <t>19.004.0040-4</t>
  </si>
  <si>
    <t>19.004.0048-2</t>
  </si>
  <si>
    <t>19.004.0048-3</t>
  </si>
  <si>
    <t>19.004.0048-4</t>
  </si>
  <si>
    <t>19.004.0049-2</t>
  </si>
  <si>
    <t>19.004.0049-3</t>
  </si>
  <si>
    <t>19.004.0049-4</t>
  </si>
  <si>
    <t>19.004.0050-2</t>
  </si>
  <si>
    <t>19.004.0050-4</t>
  </si>
  <si>
    <t>19.004.0085-2</t>
  </si>
  <si>
    <t>19.004.0085-4</t>
  </si>
  <si>
    <t>19.004.0087-2</t>
  </si>
  <si>
    <t>19.004.0087-4</t>
  </si>
  <si>
    <t>19.004.0210-0</t>
  </si>
  <si>
    <t>19.004.0211-0</t>
  </si>
  <si>
    <t>19.004.0212-0</t>
  </si>
  <si>
    <t>19.004.0250-0</t>
  </si>
  <si>
    <t>19.004.0251-0</t>
  </si>
  <si>
    <t>19.004.0252-0</t>
  </si>
  <si>
    <t>19.004.0400-0</t>
  </si>
  <si>
    <t>19.004.0401-0</t>
  </si>
  <si>
    <t>19.004.0402-0</t>
  </si>
  <si>
    <t>19.004.0405-0</t>
  </si>
  <si>
    <t>19.004.0406-0</t>
  </si>
  <si>
    <t>19.004.0407-0</t>
  </si>
  <si>
    <t>19.004.0500-0</t>
  </si>
  <si>
    <t>19.004.0501-0</t>
  </si>
  <si>
    <t>19.005.0010-2</t>
  </si>
  <si>
    <t>19.005.0010-3</t>
  </si>
  <si>
    <t>19.005.0010-4</t>
  </si>
  <si>
    <t>19.005.0034-2</t>
  </si>
  <si>
    <t>19.005.0034-3</t>
  </si>
  <si>
    <t>19.005.0034-4</t>
  </si>
  <si>
    <t>19.005.0035-2</t>
  </si>
  <si>
    <t>19.005.0035-4</t>
  </si>
  <si>
    <t>19.005.0036-2</t>
  </si>
  <si>
    <t>19.005.0036-4</t>
  </si>
  <si>
    <t>19.005.0042-2</t>
  </si>
  <si>
    <t>19.005.0042-3</t>
  </si>
  <si>
    <t>19.005.0042-4</t>
  </si>
  <si>
    <t>19.006.0008-3</t>
  </si>
  <si>
    <t>19.006.0021-2</t>
  </si>
  <si>
    <t>19.006.0021-3</t>
  </si>
  <si>
    <t>19.006.0021-4</t>
  </si>
  <si>
    <t>19.006.0025-2</t>
  </si>
  <si>
    <t>19.006.0025-3</t>
  </si>
  <si>
    <t>19.006.0025-4</t>
  </si>
  <si>
    <t>19.006.0026-2</t>
  </si>
  <si>
    <t>19.006.0026-3</t>
  </si>
  <si>
    <t>19.006.0026-4</t>
  </si>
  <si>
    <t>19.006.0027-2</t>
  </si>
  <si>
    <t>19.006.0027-3</t>
  </si>
  <si>
    <t>19.006.0027-4</t>
  </si>
  <si>
    <t>19.006.0028-2</t>
  </si>
  <si>
    <t>19.006.0028-3</t>
  </si>
  <si>
    <t>19.006.0028-4</t>
  </si>
  <si>
    <t>19.009.0011-2</t>
  </si>
  <si>
    <t>19.009.0011-4</t>
  </si>
  <si>
    <t>19.011.0040-2</t>
  </si>
  <si>
    <t>19.011.0040-3</t>
  </si>
  <si>
    <t>19.011.0040-4</t>
  </si>
  <si>
    <t>19.011.0045-2</t>
  </si>
  <si>
    <t>19.011.0045-4</t>
  </si>
  <si>
    <t>19.011.0050-2</t>
  </si>
  <si>
    <t>19.011.0050-4</t>
  </si>
  <si>
    <t>20.004.0020-0</t>
  </si>
  <si>
    <t>20.004.0021-0</t>
  </si>
  <si>
    <t>20.004.0022-0</t>
  </si>
  <si>
    <t>20.004.0023-0</t>
  </si>
  <si>
    <t>20.004.0025-0</t>
  </si>
  <si>
    <t>20.004.0027-0</t>
  </si>
  <si>
    <t>20.004.0028-0</t>
  </si>
  <si>
    <t>20.004.0030-0</t>
  </si>
  <si>
    <t>20.004.0036-0</t>
  </si>
  <si>
    <t>LIMPEZA DE JAZIDAS</t>
  </si>
  <si>
    <t>20.004.0038-0</t>
  </si>
  <si>
    <t>20.004.0040-0</t>
  </si>
  <si>
    <t>20.004.0045-0</t>
  </si>
  <si>
    <t>20.004.0100-0</t>
  </si>
  <si>
    <t>20.004.0102-0</t>
  </si>
  <si>
    <t>20.004.0105-0</t>
  </si>
  <si>
    <t>20.004.0127-0</t>
  </si>
  <si>
    <t>20.004.0130-0</t>
  </si>
  <si>
    <t>20.004.0131-0</t>
  </si>
  <si>
    <t>LIMPEZA DE RUA COM AR COMPRIMIDO</t>
  </si>
  <si>
    <t>20.004.0132-0</t>
  </si>
  <si>
    <t>20.004.0135-0</t>
  </si>
  <si>
    <t>20.004.0136-0</t>
  </si>
  <si>
    <t>20.006.0100-0</t>
  </si>
  <si>
    <t>20.008.0010-0</t>
  </si>
  <si>
    <t>20.008.0015-0</t>
  </si>
  <si>
    <t>20.009.0009-0</t>
  </si>
  <si>
    <t>20.009.0010-0</t>
  </si>
  <si>
    <t>20.009.0050-0</t>
  </si>
  <si>
    <t>20.009.0080-0</t>
  </si>
  <si>
    <t>LIMPEZA MANUAL DE CAIXA DE RALO</t>
  </si>
  <si>
    <t>LIMPEZA DE CAIXA COLETORA</t>
  </si>
  <si>
    <t>20.012.0050-0</t>
  </si>
  <si>
    <t>20.015.0015-0</t>
  </si>
  <si>
    <t>20.023.0050-0</t>
  </si>
  <si>
    <t>20.028.0008-0</t>
  </si>
  <si>
    <t>20.038.0010-0</t>
  </si>
  <si>
    <t>20.038.0015-0</t>
  </si>
  <si>
    <t>20.067.0080-0</t>
  </si>
  <si>
    <t>20.067.0082-0</t>
  </si>
  <si>
    <t>20.067.0094-0</t>
  </si>
  <si>
    <t>20.067.0096-0</t>
  </si>
  <si>
    <t>20.067.0108-0</t>
  </si>
  <si>
    <t>20.067.0110-0</t>
  </si>
  <si>
    <t>20.097.0010-0</t>
  </si>
  <si>
    <t>20.097.0011-0</t>
  </si>
  <si>
    <t>20.100.0001-0</t>
  </si>
  <si>
    <t>20.100.0005-0</t>
  </si>
  <si>
    <t>20.100.0010-0</t>
  </si>
  <si>
    <t>20.100.0011-0</t>
  </si>
  <si>
    <t>20.100.0012-0</t>
  </si>
  <si>
    <t>20.100.0013-0</t>
  </si>
  <si>
    <t>20.100.0015-0</t>
  </si>
  <si>
    <t>20.100.0016-0</t>
  </si>
  <si>
    <t>20.100.0030-0</t>
  </si>
  <si>
    <t>20.100.0050-0</t>
  </si>
  <si>
    <t>20.100.0060-0</t>
  </si>
  <si>
    <t>20.100.0070-0</t>
  </si>
  <si>
    <t>20.100.0075-0</t>
  </si>
  <si>
    <t>20.100.0080-0</t>
  </si>
  <si>
    <t>20.100.0085-0</t>
  </si>
  <si>
    <t>20.100.0090-0</t>
  </si>
  <si>
    <t>20.100.0095-0</t>
  </si>
  <si>
    <t>20.104.0005-0</t>
  </si>
  <si>
    <t>20.105.0004-0</t>
  </si>
  <si>
    <t>20.111.0010-0</t>
  </si>
  <si>
    <t>20.112.0015-0</t>
  </si>
  <si>
    <t>20.113.0015-0</t>
  </si>
  <si>
    <t>20.114.0015-0</t>
  </si>
  <si>
    <t>20.115.0015-0</t>
  </si>
  <si>
    <t>20.116.0005-0</t>
  </si>
  <si>
    <t>20.116.0006-0</t>
  </si>
  <si>
    <t>20.116.0007-0</t>
  </si>
  <si>
    <t>20.116.0008-0</t>
  </si>
  <si>
    <t>20.116.0012-0</t>
  </si>
  <si>
    <t>20.116.0013-0</t>
  </si>
  <si>
    <t>20.116.0014-0</t>
  </si>
  <si>
    <t>20.116.0020-0</t>
  </si>
  <si>
    <t>20.170.0002-0</t>
  </si>
  <si>
    <t>20.170.0005-0</t>
  </si>
  <si>
    <t>20.170.0015-0</t>
  </si>
  <si>
    <t>20.175.0015-0</t>
  </si>
  <si>
    <t>20.176.0010-0</t>
  </si>
  <si>
    <t>21.001.0095-0</t>
  </si>
  <si>
    <t>21.002.0010-0</t>
  </si>
  <si>
    <t>21.002.0015-0</t>
  </si>
  <si>
    <t>21.002.0020-0</t>
  </si>
  <si>
    <t>21.002.0025-0</t>
  </si>
  <si>
    <t>21.002.0030-0</t>
  </si>
  <si>
    <t>21.002.0035-0</t>
  </si>
  <si>
    <t>21.002.0040-0</t>
  </si>
  <si>
    <t>21.002.0045-0</t>
  </si>
  <si>
    <t>21.003.0052-0</t>
  </si>
  <si>
    <t>21.003.0053-0</t>
  </si>
  <si>
    <t>21.003.0054-0</t>
  </si>
  <si>
    <t>21.003.0055-0</t>
  </si>
  <si>
    <t>21.003.0056-0</t>
  </si>
  <si>
    <t>21.003.0057-0</t>
  </si>
  <si>
    <t>21.003.0065-0</t>
  </si>
  <si>
    <t>21.003.0070-0</t>
  </si>
  <si>
    <t>21.003.0072-0</t>
  </si>
  <si>
    <t>21.003.0075-0</t>
  </si>
  <si>
    <t>21.003.0078-0</t>
  </si>
  <si>
    <t>21.003.0085-0</t>
  </si>
  <si>
    <t>RETIRADA DE TRANSFORMADORES DE 5 ATE 112,5KVA</t>
  </si>
  <si>
    <t>RETIRADA DE CONJUNTO DE ATERRAMENTO</t>
  </si>
  <si>
    <t>RETIRADA DE EQUIPAMENTO DE COMANDO DE CIRCUITO</t>
  </si>
  <si>
    <t>21.004.0190-0</t>
  </si>
  <si>
    <t>21.004.0200-0</t>
  </si>
  <si>
    <t>RETIRADA DE POSTE DE MADEIRA</t>
  </si>
  <si>
    <t>21.010.0045-0</t>
  </si>
  <si>
    <t>21.015.0184-0</t>
  </si>
  <si>
    <t>21.015.0186-0</t>
  </si>
  <si>
    <t>21.015.0188-0</t>
  </si>
  <si>
    <t>21.015.0190-0</t>
  </si>
  <si>
    <t>21.015.0192-0</t>
  </si>
  <si>
    <t>21.015.0194-0</t>
  </si>
  <si>
    <t>21.015.0196-0</t>
  </si>
  <si>
    <t>21.015.0198-0</t>
  </si>
  <si>
    <t>21.015.0205-0</t>
  </si>
  <si>
    <t>21.015.0207-0</t>
  </si>
  <si>
    <t>ATERRAMENTO DE CAIXA HAND-HOLE</t>
  </si>
  <si>
    <t>21.015.0208-0</t>
  </si>
  <si>
    <t>21.015.0209-0</t>
  </si>
  <si>
    <t>21.015.0230-0</t>
  </si>
  <si>
    <t>21.015.0235-0</t>
  </si>
  <si>
    <t>21.018.0035-0</t>
  </si>
  <si>
    <t>21.018.0040-0</t>
  </si>
  <si>
    <t>21.018.0045-0</t>
  </si>
  <si>
    <t>21.018.0050-0</t>
  </si>
  <si>
    <t>21.019.0078-0</t>
  </si>
  <si>
    <t>21.019.0090-0</t>
  </si>
  <si>
    <t>21.019.0095-0</t>
  </si>
  <si>
    <t>21.019.0105-0</t>
  </si>
  <si>
    <t>21.019.0110-0</t>
  </si>
  <si>
    <t>21.020.0050-0</t>
  </si>
  <si>
    <t>21.020.0055-0</t>
  </si>
  <si>
    <t>21.020.0060-0</t>
  </si>
  <si>
    <t>21.020.0065-0</t>
  </si>
  <si>
    <t>21.020.0070-0</t>
  </si>
  <si>
    <t>21.020.0075-0</t>
  </si>
  <si>
    <t>21.020.0080-0</t>
  </si>
  <si>
    <t>21.020.0085-0</t>
  </si>
  <si>
    <t>21.021.0010-0</t>
  </si>
  <si>
    <t>21.021.0015-0</t>
  </si>
  <si>
    <t>21.024.0100-0</t>
  </si>
  <si>
    <t>21.024.0105-0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</si>
  <si>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</si>
  <si>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</si>
  <si>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</si>
  <si>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</si>
  <si>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</si>
  <si>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</si>
  <si>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</si>
  <si>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</si>
  <si>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</si>
  <si>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</si>
  <si>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</si>
  <si>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</si>
  <si>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</si>
  <si>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</si>
  <si>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</si>
  <si>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</si>
  <si>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</si>
  <si>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</si>
  <si>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</si>
  <si>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</si>
  <si>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</si>
  <si>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21.026.0350-0</t>
  </si>
  <si>
    <t>21.026.0450-0</t>
  </si>
  <si>
    <t>21.027.0010-0</t>
  </si>
  <si>
    <t>21.027.0020-0</t>
  </si>
  <si>
    <t>21.027.0025-0</t>
  </si>
  <si>
    <t>21.027.0050-0</t>
  </si>
  <si>
    <t>21.027.0060-0</t>
  </si>
  <si>
    <t>21.028.0010-0</t>
  </si>
  <si>
    <t>21.028.0015-0</t>
  </si>
  <si>
    <t>21.028.0020-0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</si>
  <si>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</si>
  <si>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</si>
  <si>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</si>
  <si>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</si>
  <si>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</si>
  <si>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</si>
  <si>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</si>
  <si>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</si>
  <si>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</si>
  <si>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</si>
  <si>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</si>
  <si>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</si>
  <si>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</si>
  <si>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</si>
  <si>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</si>
  <si>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21.028.0140-0</t>
  </si>
  <si>
    <t>21.028.0145-0</t>
  </si>
  <si>
    <t>21.028.0150-0</t>
  </si>
  <si>
    <t>21.029.0010-0</t>
  </si>
  <si>
    <t>21.029.0015-0</t>
  </si>
  <si>
    <t>21.029.0020-0</t>
  </si>
  <si>
    <t>21.030.0050-0</t>
  </si>
  <si>
    <t>21.030.0055-0</t>
  </si>
  <si>
    <t>21.030.0060-0</t>
  </si>
  <si>
    <t>21.030.0065-0</t>
  </si>
  <si>
    <t>21.030.0070-0</t>
  </si>
  <si>
    <t>21.030.0075-0</t>
  </si>
  <si>
    <t>21.030.0080-0</t>
  </si>
  <si>
    <t>21.030.0085-0</t>
  </si>
  <si>
    <t>21.030.0090-0</t>
  </si>
  <si>
    <t>21.030.0100-0</t>
  </si>
  <si>
    <t>21.030.0105-0</t>
  </si>
  <si>
    <t>21.031.0010-0</t>
  </si>
  <si>
    <t>21.031.0015-0</t>
  </si>
  <si>
    <t>21.031.0020-0</t>
  </si>
  <si>
    <t>21.031.0025-0</t>
  </si>
  <si>
    <t>21.031.0030-0</t>
  </si>
  <si>
    <t>21.031.0035-0</t>
  </si>
  <si>
    <t>21.031.0040-0</t>
  </si>
  <si>
    <t>21.035.0014-0</t>
  </si>
  <si>
    <t>21.035.0050-0</t>
  </si>
  <si>
    <t>21.035.0100-0</t>
  </si>
  <si>
    <t>21.035.0103-0</t>
  </si>
  <si>
    <t>21.035.0105-0</t>
  </si>
  <si>
    <t>21.035.0150-0</t>
  </si>
  <si>
    <t>21.035.0160-0</t>
  </si>
  <si>
    <t>21.035.0200-0</t>
  </si>
  <si>
    <t>21.035.0205-0</t>
  </si>
  <si>
    <t>21.035.0220-0</t>
  </si>
  <si>
    <t>21.035.0230-0</t>
  </si>
  <si>
    <t>21.035.0235-0</t>
  </si>
  <si>
    <t>21.035.0250-0</t>
  </si>
  <si>
    <t>21.036.0010-0</t>
  </si>
  <si>
    <t>21.036.0015-0</t>
  </si>
  <si>
    <t>21.036.0020-0</t>
  </si>
  <si>
    <t>21.036.0025-0</t>
  </si>
  <si>
    <t>21.036.0050-0</t>
  </si>
  <si>
    <t>21.036.0055-0</t>
  </si>
  <si>
    <t>21.036.0060-0</t>
  </si>
  <si>
    <t>21.036.0065-0</t>
  </si>
  <si>
    <t>21.036.0070-0</t>
  </si>
  <si>
    <t>21.036.0075-0</t>
  </si>
  <si>
    <t>21.036.0080-0</t>
  </si>
  <si>
    <t>21.037.0010-0</t>
  </si>
  <si>
    <t>21.037.0015-0</t>
  </si>
  <si>
    <t>21.037.0020-0</t>
  </si>
  <si>
    <t>21.037.0050-0</t>
  </si>
  <si>
    <t>21.037.0100-0</t>
  </si>
  <si>
    <t>21.037.0105-0</t>
  </si>
  <si>
    <t>21.037.0108-0</t>
  </si>
  <si>
    <t>21.037.0120-0</t>
  </si>
  <si>
    <t>21.037.0125-0</t>
  </si>
  <si>
    <t>21.037.0130-0</t>
  </si>
  <si>
    <t>21.037.0135-0</t>
  </si>
  <si>
    <t>21.038.0010-0</t>
  </si>
  <si>
    <t>21.038.0050-0</t>
  </si>
  <si>
    <t>21.038.0055-0</t>
  </si>
  <si>
    <t>21.038.0060-0</t>
  </si>
  <si>
    <t>21.040.0010-0</t>
  </si>
  <si>
    <t>21.040.0100-0</t>
  </si>
  <si>
    <t>21.040.0110-0</t>
  </si>
  <si>
    <t>21.040.0120-0</t>
  </si>
  <si>
    <t>21.040.0130-0</t>
  </si>
  <si>
    <t>21.042.0015-0</t>
  </si>
  <si>
    <t>21.042.0030-0</t>
  </si>
  <si>
    <t>21.042.0040-0</t>
  </si>
  <si>
    <t>21.042.0045-0</t>
  </si>
  <si>
    <t>21.042.0065-0</t>
  </si>
  <si>
    <t>21.042.0070-0</t>
  </si>
  <si>
    <t>21.042.0085-0</t>
  </si>
  <si>
    <t>21.042.0115-0</t>
  </si>
  <si>
    <t>21.042.0125-0</t>
  </si>
  <si>
    <t>21.042.0135-0</t>
  </si>
  <si>
    <t>21.042.0140-0</t>
  </si>
  <si>
    <t>21.042.0145-0</t>
  </si>
  <si>
    <t>21.042.0165-0</t>
  </si>
  <si>
    <t>21.045.0050-0</t>
  </si>
  <si>
    <t>21.045.0055-0</t>
  </si>
  <si>
    <t>21.045.0070-0</t>
  </si>
  <si>
    <t>21.045.0080-0</t>
  </si>
  <si>
    <t>21.045.0085-0</t>
  </si>
  <si>
    <t>21.045.0090-0</t>
  </si>
  <si>
    <t>21.045.0105-0</t>
  </si>
  <si>
    <t>21.045.0110-0</t>
  </si>
  <si>
    <t>21.045.0125-0</t>
  </si>
  <si>
    <t>21.045.0135-0</t>
  </si>
  <si>
    <t>21.045.0140-0</t>
  </si>
  <si>
    <t>21.045.0145-0</t>
  </si>
  <si>
    <t>21.045.0150-0</t>
  </si>
  <si>
    <t>21.045.0160-0</t>
  </si>
  <si>
    <t>21.046.0010-0</t>
  </si>
  <si>
    <t>21.046.0020-0</t>
  </si>
  <si>
    <t>21.046.0025-0</t>
  </si>
  <si>
    <t>21.046.0035-0</t>
  </si>
  <si>
    <t>21.046.0040-0</t>
  </si>
  <si>
    <t>21.046.0045-0</t>
  </si>
  <si>
    <t>21.046.0050-0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</si>
  <si>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</si>
  <si>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</si>
  <si>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</si>
  <si>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</si>
  <si>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</si>
  <si>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</si>
  <si>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</si>
  <si>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</si>
  <si>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</si>
  <si>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</si>
  <si>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</si>
  <si>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</si>
  <si>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</si>
  <si>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</si>
  <si>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</si>
  <si>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</si>
  <si>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21.050.0010-0</t>
  </si>
  <si>
    <t>21.050.0015-0</t>
  </si>
  <si>
    <t>21.050.0020-0</t>
  </si>
  <si>
    <t>21.050.0025-0</t>
  </si>
  <si>
    <t>21.050.0035-0</t>
  </si>
  <si>
    <t>21.050.0040-0</t>
  </si>
  <si>
    <t>21.050.0045-0</t>
  </si>
  <si>
    <t>21.050.0050-0</t>
  </si>
  <si>
    <t>21.050.0060-0</t>
  </si>
  <si>
    <t>21.050.0065-0</t>
  </si>
  <si>
    <t>21.050.0070-0</t>
  </si>
  <si>
    <t>21.050.0075-0</t>
  </si>
  <si>
    <t>21.050.0080-0</t>
  </si>
  <si>
    <t>21.050.0085-0</t>
  </si>
  <si>
    <t>21.050.0090-0</t>
  </si>
  <si>
    <t>21.050.0095-0</t>
  </si>
  <si>
    <t>21.050.0100-0</t>
  </si>
  <si>
    <t>21.050.0105-0</t>
  </si>
  <si>
    <t>21.050.0110-0</t>
  </si>
  <si>
    <t>21.050.0120-0</t>
  </si>
  <si>
    <t>21.050.0125-0</t>
  </si>
  <si>
    <t>21.051.0010-0</t>
  </si>
  <si>
    <t>21.051.0030-0</t>
  </si>
  <si>
    <t>21.051.0040-0</t>
  </si>
  <si>
    <t>21.100.0070-0</t>
  </si>
  <si>
    <t>21.100.0110-0</t>
  </si>
  <si>
    <t>22.005.0070-0</t>
  </si>
  <si>
    <t>22.005.0075-0</t>
  </si>
  <si>
    <t>22.005.0080-0</t>
  </si>
  <si>
    <t>22.005.0085-0</t>
  </si>
  <si>
    <t>22.010.0030-0</t>
  </si>
  <si>
    <t>ABERTURA OU CAPINA DE FAIXAS DE 1,00M DE LARGURA</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</si>
  <si>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</si>
  <si>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</si>
  <si>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</si>
  <si>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</si>
  <si>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</si>
  <si>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</si>
  <si>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</si>
  <si>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</si>
  <si>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</si>
  <si>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</si>
  <si>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</si>
  <si>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</si>
  <si>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</si>
  <si>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</si>
  <si>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</si>
  <si>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</si>
  <si>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</si>
  <si>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22.028.0035-0</t>
  </si>
  <si>
    <t>22.028.0040-0</t>
  </si>
  <si>
    <t>22.028.0050-0</t>
  </si>
  <si>
    <t>22.030.0030-0</t>
  </si>
  <si>
    <t>ARRANCAMENTO E REPLANTIO DE ARBUSTO COM ATE 2M DE ALTURA</t>
  </si>
  <si>
    <t>22.030.0035-0</t>
  </si>
  <si>
    <t>22.030.0040-0</t>
  </si>
  <si>
    <t>22.030.0045-0</t>
  </si>
  <si>
    <t>22.030.0050-0</t>
  </si>
  <si>
    <t>22.030.0055-0</t>
  </si>
  <si>
    <t>22.030.0060-0</t>
  </si>
  <si>
    <t>22.030.0065-0</t>
  </si>
  <si>
    <t>22.030.0070-0</t>
  </si>
  <si>
    <t>22.030.0075-0</t>
  </si>
  <si>
    <t>22.030.0080-0</t>
  </si>
  <si>
    <t>22.030.0085-0</t>
  </si>
  <si>
    <t>22.030.0090-0</t>
  </si>
  <si>
    <t>22.030.0095-0</t>
  </si>
  <si>
    <t>22.030.0100-0</t>
  </si>
  <si>
    <t>22.030.0105-0</t>
  </si>
  <si>
    <t>54.001.0011-1</t>
  </si>
  <si>
    <t>54.001.0150-1</t>
  </si>
  <si>
    <t>ARRUELA BORRACHA PARA FLANGE 450MM</t>
  </si>
  <si>
    <t>54.001.0151-1</t>
  </si>
  <si>
    <t>ARRUELA DE BORRACHA PARA FLANGE 1400MM</t>
  </si>
  <si>
    <t>54.001.0152-1</t>
  </si>
  <si>
    <t>ARRUELA DE BORRACHA PARA FLANGE 1500MM</t>
  </si>
  <si>
    <t>54.001.0154-1</t>
  </si>
  <si>
    <t>DESGASTE DE DENTES E PORTA DENTES</t>
  </si>
  <si>
    <t>refeitório</t>
  </si>
  <si>
    <t>54.001.0160-1</t>
  </si>
  <si>
    <t>21.050.0055-0</t>
  </si>
  <si>
    <t>11.016.0102-0</t>
  </si>
  <si>
    <t>06.201.0281-0</t>
  </si>
  <si>
    <t>06.201.0280-0</t>
  </si>
  <si>
    <t>06.201.0279-0</t>
  </si>
  <si>
    <t>06.201.0278-0</t>
  </si>
  <si>
    <t>06.201.0277-0</t>
  </si>
  <si>
    <t>06.201.0276-0</t>
  </si>
  <si>
    <t>06.201.0275-0</t>
  </si>
  <si>
    <t>06.201.0274-0</t>
  </si>
  <si>
    <t>06.201.0271-0</t>
  </si>
  <si>
    <t>06.201.0265-0</t>
  </si>
  <si>
    <t>06.201.0264-0</t>
  </si>
  <si>
    <t>06.201.0261-0</t>
  </si>
  <si>
    <t>06.201.0260-0</t>
  </si>
  <si>
    <t>06.201.0259-0</t>
  </si>
  <si>
    <t>06.201.0258-0</t>
  </si>
  <si>
    <t>06.201.0257-0</t>
  </si>
  <si>
    <t>06.201.0256-0</t>
  </si>
  <si>
    <t>06.201.0255-0</t>
  </si>
  <si>
    <t>06.201.0251-0</t>
  </si>
  <si>
    <t>05.205.9999-0</t>
  </si>
  <si>
    <t>05.205.0018-0</t>
  </si>
  <si>
    <t>05.205.0017-0</t>
  </si>
  <si>
    <t>05.205.0016-0</t>
  </si>
  <si>
    <t>05.205.0015-0</t>
  </si>
  <si>
    <t>05.105.9999-0</t>
  </si>
  <si>
    <t>05.105.0206-0</t>
  </si>
  <si>
    <t>05.105.0205-0</t>
  </si>
  <si>
    <t>05.105.0204-0</t>
  </si>
  <si>
    <t>05.103.9999-0</t>
  </si>
  <si>
    <t>05.100.9999-0</t>
  </si>
  <si>
    <t>01.050.9999-0</t>
  </si>
  <si>
    <t>PRECO</t>
  </si>
  <si>
    <t>ha</t>
  </si>
  <si>
    <t>06.201.0252-0</t>
  </si>
  <si>
    <t>06.201.0253-0</t>
  </si>
  <si>
    <t>06.201.0254-0</t>
  </si>
  <si>
    <t>06.201.0262-0</t>
  </si>
  <si>
    <t>06.201.0263-0</t>
  </si>
  <si>
    <t>06.201.0266-0</t>
  </si>
  <si>
    <t>06.201.0272-0</t>
  </si>
  <si>
    <t>06.201.0273-0</t>
  </si>
  <si>
    <t>almoxarifado</t>
  </si>
  <si>
    <t>un x mês</t>
  </si>
  <si>
    <t>+</t>
  </si>
  <si>
    <t>(</t>
  </si>
  <si>
    <t>m )</t>
  </si>
  <si>
    <t>lados x</t>
  </si>
  <si>
    <t>guarita</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</si>
  <si>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</si>
  <si>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</si>
  <si>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</si>
  <si>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</si>
  <si>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</si>
  <si>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</si>
  <si>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</si>
  <si>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</si>
  <si>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</si>
  <si>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</si>
  <si>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</si>
  <si>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</si>
  <si>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</si>
  <si>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</si>
  <si>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</si>
  <si>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</si>
  <si>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</si>
  <si>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</si>
  <si>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</si>
  <si>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</si>
  <si>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</si>
  <si>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</si>
  <si>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</si>
  <si>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</si>
  <si>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</si>
  <si>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</si>
  <si>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</si>
  <si>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</si>
  <si>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</si>
  <si>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</si>
  <si>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</si>
  <si>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</si>
  <si>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</si>
  <si>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</si>
  <si>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</si>
  <si>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</si>
  <si>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</si>
  <si>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</si>
  <si>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</si>
  <si>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</si>
  <si>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</si>
  <si>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</si>
  <si>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</si>
  <si>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</si>
  <si>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</si>
  <si>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</si>
  <si>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</si>
  <si>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</si>
  <si>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</si>
  <si>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</si>
  <si>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</si>
  <si>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</si>
  <si>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</si>
  <si>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</si>
  <si>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</si>
  <si>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</si>
  <si>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</si>
  <si>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</si>
  <si>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</si>
  <si>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</si>
  <si>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</si>
  <si>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</si>
  <si>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</si>
  <si>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</si>
  <si>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</si>
  <si>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</si>
  <si>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</si>
  <si>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</si>
  <si>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</si>
  <si>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</si>
  <si>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</si>
  <si>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</si>
  <si>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</si>
  <si>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</si>
  <si>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</si>
  <si>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</si>
  <si>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</si>
  <si>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</si>
  <si>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</si>
  <si>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</si>
  <si>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</si>
  <si>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</si>
  <si>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</si>
  <si>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</si>
  <si>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</si>
  <si>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</si>
  <si>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</si>
  <si>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</si>
  <si>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</si>
  <si>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</si>
  <si>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</si>
  <si>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</si>
  <si>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</si>
  <si>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</si>
  <si>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</si>
  <si>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</si>
  <si>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</si>
  <si>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</si>
  <si>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</si>
  <si>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</si>
  <si>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</si>
  <si>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</si>
  <si>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</si>
  <si>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</si>
  <si>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</si>
  <si>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</si>
  <si>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</si>
  <si>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</si>
  <si>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</si>
  <si>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</si>
  <si>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</si>
  <si>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</si>
  <si>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</si>
  <si>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</si>
  <si>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</si>
  <si>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</si>
  <si>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</si>
  <si>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</si>
  <si>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</si>
  <si>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</si>
  <si>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</si>
  <si>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</si>
  <si>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</si>
  <si>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</si>
  <si>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</si>
  <si>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</si>
  <si>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</si>
  <si>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</si>
  <si>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</si>
  <si>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</si>
  <si>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</si>
  <si>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</si>
  <si>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</si>
  <si>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</si>
  <si>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</si>
  <si>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</si>
  <si>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</si>
  <si>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</si>
  <si>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</si>
  <si>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</si>
  <si>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</si>
  <si>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</si>
  <si>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</si>
  <si>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</si>
  <si>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</si>
  <si>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</si>
  <si>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</si>
  <si>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</si>
  <si>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</si>
  <si>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</si>
  <si>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</si>
  <si>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</si>
  <si>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</si>
  <si>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</si>
  <si>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</si>
  <si>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</si>
  <si>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</si>
  <si>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</si>
  <si>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</si>
  <si>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</si>
  <si>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</si>
  <si>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</si>
  <si>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</si>
  <si>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</si>
  <si>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</si>
  <si>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</si>
  <si>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</si>
  <si>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</si>
  <si>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</si>
  <si>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</si>
  <si>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</si>
  <si>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</si>
  <si>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</si>
  <si>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</si>
  <si>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</si>
  <si>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</si>
  <si>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</si>
  <si>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</si>
  <si>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</si>
  <si>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</si>
  <si>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</si>
  <si>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</si>
  <si>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</si>
  <si>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</si>
  <si>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</si>
  <si>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</si>
  <si>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</si>
  <si>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</si>
  <si>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</si>
  <si>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</si>
  <si>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</si>
  <si>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</si>
  <si>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</si>
  <si>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</si>
  <si>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</si>
  <si>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</si>
  <si>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</si>
  <si>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</si>
  <si>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</si>
  <si>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</si>
  <si>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</si>
  <si>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</si>
  <si>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</si>
  <si>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</si>
  <si>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</si>
  <si>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</si>
  <si>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</si>
  <si>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</si>
  <si>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</si>
  <si>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</si>
  <si>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</si>
  <si>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</si>
  <si>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</si>
  <si>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</si>
  <si>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</si>
  <si>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</si>
  <si>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</si>
  <si>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</si>
  <si>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</si>
  <si>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</si>
  <si>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</si>
  <si>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</si>
  <si>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</si>
  <si>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</si>
  <si>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</si>
  <si>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</si>
  <si>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</si>
  <si>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</si>
  <si>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</si>
  <si>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</si>
  <si>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</si>
  <si>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</si>
  <si>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</si>
  <si>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</si>
  <si>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</si>
  <si>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</si>
  <si>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</si>
  <si>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</si>
  <si>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</si>
  <si>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</si>
  <si>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</si>
  <si>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</si>
  <si>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</si>
  <si>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</si>
  <si>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</si>
  <si>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</si>
  <si>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</si>
  <si>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</si>
  <si>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</si>
  <si>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</si>
  <si>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</si>
  <si>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</si>
  <si>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</si>
  <si>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</si>
  <si>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</si>
  <si>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</si>
  <si>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</si>
  <si>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</si>
  <si>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</si>
  <si>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</si>
  <si>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</si>
  <si>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</si>
  <si>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</si>
  <si>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</si>
  <si>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</si>
  <si>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</si>
  <si>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</si>
  <si>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</si>
  <si>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</si>
  <si>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</si>
  <si>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</si>
  <si>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</si>
  <si>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</si>
  <si>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</si>
  <si>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</si>
  <si>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</si>
  <si>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</si>
  <si>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</si>
  <si>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</si>
  <si>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</si>
  <si>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</si>
  <si>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</si>
  <si>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</si>
  <si>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</si>
  <si>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</si>
  <si>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</si>
  <si>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</si>
  <si>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</si>
  <si>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</si>
  <si>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</si>
  <si>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</si>
  <si>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</si>
  <si>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</si>
  <si>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</si>
  <si>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</si>
  <si>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</si>
  <si>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</si>
  <si>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</si>
  <si>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</si>
  <si>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</si>
  <si>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</si>
  <si>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</si>
  <si>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</si>
  <si>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</si>
  <si>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</si>
  <si>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</si>
  <si>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</si>
  <si>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</si>
  <si>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</si>
  <si>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</si>
  <si>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</si>
  <si>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</si>
  <si>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</si>
  <si>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</si>
  <si>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</si>
  <si>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</si>
  <si>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</si>
  <si>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</si>
  <si>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</si>
  <si>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</si>
  <si>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</si>
  <si>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</si>
  <si>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</si>
  <si>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</si>
  <si>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</si>
  <si>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</si>
  <si>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</si>
  <si>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</si>
  <si>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</si>
  <si>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</si>
  <si>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</si>
  <si>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</si>
  <si>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</si>
  <si>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</si>
  <si>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</si>
  <si>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</si>
  <si>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</si>
  <si>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</si>
  <si>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</si>
  <si>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</si>
  <si>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</si>
  <si>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</si>
  <si>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</si>
  <si>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</si>
  <si>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</si>
  <si>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</si>
  <si>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</si>
  <si>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</si>
  <si>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</si>
  <si>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</si>
  <si>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</si>
  <si>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</si>
  <si>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</si>
  <si>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</si>
  <si>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01.005.0001-A</t>
  </si>
  <si>
    <t>01.005.0003-A</t>
  </si>
  <si>
    <t>01.005.0004-A</t>
  </si>
  <si>
    <t>01.005.0005-A</t>
  </si>
  <si>
    <t>01.005.0006-A</t>
  </si>
  <si>
    <t>01.005.0007-A</t>
  </si>
  <si>
    <t>01.005.0008-A</t>
  </si>
  <si>
    <t>01.005.0009-A</t>
  </si>
  <si>
    <t>01.005.0013-A</t>
  </si>
  <si>
    <t>01.005.0014-A</t>
  </si>
  <si>
    <t>01.005.0020-A</t>
  </si>
  <si>
    <t>01.005.0021-A</t>
  </si>
  <si>
    <t>01.005.0022-A</t>
  </si>
  <si>
    <t>01.006.0001-A</t>
  </si>
  <si>
    <t>01.006.0002-A</t>
  </si>
  <si>
    <t>01.006.0003-A</t>
  </si>
  <si>
    <t>01.006.0004-A</t>
  </si>
  <si>
    <t>01.006.0010-A</t>
  </si>
  <si>
    <t>01.007.0010-A</t>
  </si>
  <si>
    <t>01.007.0020-A</t>
  </si>
  <si>
    <t>01.007.0025-A</t>
  </si>
  <si>
    <t>01.007.0030-A</t>
  </si>
  <si>
    <t>01.007.0080-A</t>
  </si>
  <si>
    <t>01.007.0081-A</t>
  </si>
  <si>
    <t>01.008.0050-A</t>
  </si>
  <si>
    <t>01.008.0100-A</t>
  </si>
  <si>
    <t>01.008.0200-A</t>
  </si>
  <si>
    <t>01.009.0050-A</t>
  </si>
  <si>
    <t>01.009.0100-A</t>
  </si>
  <si>
    <t>01.009.0200-A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</si>
  <si>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</si>
  <si>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</si>
  <si>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</si>
  <si>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</si>
  <si>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</si>
  <si>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</si>
  <si>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</si>
  <si>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</si>
  <si>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</si>
  <si>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</si>
  <si>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</si>
  <si>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</si>
  <si>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</si>
  <si>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</si>
  <si>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</si>
  <si>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</si>
  <si>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</si>
  <si>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</si>
  <si>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</si>
  <si>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</si>
  <si>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</si>
  <si>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</si>
  <si>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</si>
  <si>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</si>
  <si>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</si>
  <si>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</si>
  <si>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</si>
  <si>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</si>
  <si>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</si>
  <si>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</si>
  <si>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</si>
  <si>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</si>
  <si>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</si>
  <si>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</si>
  <si>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</si>
  <si>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</si>
  <si>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</si>
  <si>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</si>
  <si>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</si>
  <si>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</si>
  <si>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</si>
  <si>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</si>
  <si>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</si>
  <si>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</si>
  <si>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</si>
  <si>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</si>
  <si>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</si>
  <si>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</si>
  <si>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</si>
  <si>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</si>
  <si>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</si>
  <si>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</si>
  <si>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</si>
  <si>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</si>
  <si>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</si>
  <si>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</si>
  <si>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</si>
  <si>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</si>
  <si>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</si>
  <si>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</si>
  <si>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</si>
  <si>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01.017.0001-A</t>
  </si>
  <si>
    <t>01.017.0002-A</t>
  </si>
  <si>
    <t>01.017.0003-A</t>
  </si>
  <si>
    <t>01.017.0004-A</t>
  </si>
  <si>
    <t>01.017.0005-A</t>
  </si>
  <si>
    <t>01.017.0010-A</t>
  </si>
  <si>
    <t>01.018.0001-A</t>
  </si>
  <si>
    <t>01.018.0002-A</t>
  </si>
  <si>
    <t>01.019.0040-A</t>
  </si>
  <si>
    <t>01.019.0045-A</t>
  </si>
  <si>
    <t>01.019.0050-A</t>
  </si>
  <si>
    <t>01.019.0055-A</t>
  </si>
  <si>
    <t>01.019.0060-A</t>
  </si>
  <si>
    <t>01.019.0065-A</t>
  </si>
  <si>
    <t>01.019.0070-A</t>
  </si>
  <si>
    <t>01.019.0075-A</t>
  </si>
  <si>
    <t>01.019.0080-A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</si>
  <si>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</si>
  <si>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</si>
  <si>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</si>
  <si>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</si>
  <si>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</si>
  <si>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</si>
  <si>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</si>
  <si>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</si>
  <si>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</si>
  <si>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</si>
  <si>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</si>
  <si>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</si>
  <si>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</si>
  <si>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</si>
  <si>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</si>
  <si>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</si>
  <si>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</si>
  <si>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</si>
  <si>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</si>
  <si>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</si>
  <si>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</si>
  <si>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</si>
  <si>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</si>
  <si>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</si>
  <si>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</si>
  <si>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</si>
  <si>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</si>
  <si>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</si>
  <si>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</si>
  <si>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</si>
  <si>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</si>
  <si>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</si>
  <si>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</si>
  <si>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</si>
  <si>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</si>
  <si>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</si>
  <si>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</si>
  <si>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</si>
  <si>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</si>
  <si>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</si>
  <si>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</si>
  <si>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</si>
  <si>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</si>
  <si>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</si>
  <si>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</si>
  <si>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</si>
  <si>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</si>
  <si>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</si>
  <si>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</si>
  <si>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</si>
  <si>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</si>
  <si>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</si>
  <si>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</si>
  <si>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</si>
  <si>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</si>
  <si>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</si>
  <si>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</si>
  <si>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</si>
  <si>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</si>
  <si>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</si>
  <si>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</si>
  <si>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</si>
  <si>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</si>
  <si>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</si>
  <si>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</si>
  <si>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</si>
  <si>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</si>
  <si>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</si>
  <si>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</si>
  <si>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</si>
  <si>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</si>
  <si>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</si>
  <si>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</si>
  <si>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</si>
  <si>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</si>
  <si>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</si>
  <si>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</si>
  <si>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</si>
  <si>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</si>
  <si>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</si>
  <si>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</si>
  <si>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</si>
  <si>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</si>
  <si>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</si>
  <si>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</si>
  <si>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</si>
  <si>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</si>
  <si>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</si>
  <si>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</si>
  <si>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</si>
  <si>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</si>
  <si>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</si>
  <si>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</si>
  <si>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</si>
  <si>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</si>
  <si>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</si>
  <si>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</si>
  <si>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</si>
  <si>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</si>
  <si>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</si>
  <si>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</si>
  <si>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</si>
  <si>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</si>
  <si>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</si>
  <si>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</si>
  <si>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</si>
  <si>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</si>
  <si>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</si>
  <si>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</si>
  <si>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</si>
  <si>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</si>
  <si>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</si>
  <si>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</si>
  <si>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</si>
  <si>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</si>
  <si>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</si>
  <si>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</si>
  <si>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</si>
  <si>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</si>
  <si>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</si>
  <si>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</si>
  <si>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</si>
  <si>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</si>
  <si>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</si>
  <si>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</si>
  <si>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</si>
  <si>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</si>
  <si>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</si>
  <si>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</si>
  <si>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</si>
  <si>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</si>
  <si>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</si>
  <si>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</si>
  <si>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</si>
  <si>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</si>
  <si>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</si>
  <si>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</si>
  <si>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</si>
  <si>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</si>
  <si>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</si>
  <si>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</si>
  <si>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</si>
  <si>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</si>
  <si>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</si>
  <si>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</si>
  <si>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</si>
  <si>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</si>
  <si>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</si>
  <si>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</si>
  <si>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</si>
  <si>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</si>
  <si>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</si>
  <si>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</si>
  <si>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</si>
  <si>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</si>
  <si>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</si>
  <si>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</si>
  <si>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</si>
  <si>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</si>
  <si>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</si>
  <si>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</si>
  <si>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</si>
  <si>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</si>
  <si>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</si>
  <si>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</si>
  <si>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</si>
  <si>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</si>
  <si>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</si>
  <si>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</si>
  <si>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</si>
  <si>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</si>
  <si>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</si>
  <si>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</si>
  <si>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</si>
  <si>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</si>
  <si>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</si>
  <si>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</si>
  <si>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</si>
  <si>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</si>
  <si>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</si>
  <si>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</si>
  <si>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</si>
  <si>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</si>
  <si>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</si>
  <si>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</si>
  <si>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</si>
  <si>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</si>
  <si>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</si>
  <si>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</si>
  <si>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</si>
  <si>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</si>
  <si>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</si>
  <si>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</si>
  <si>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</si>
  <si>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</si>
  <si>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</si>
  <si>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</si>
  <si>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</si>
  <si>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</si>
  <si>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</si>
  <si>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</si>
  <si>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</si>
  <si>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</si>
  <si>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</si>
  <si>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</si>
  <si>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</si>
  <si>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</si>
  <si>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</si>
  <si>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</si>
  <si>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</si>
  <si>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</si>
  <si>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</si>
  <si>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</si>
  <si>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</si>
  <si>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</si>
  <si>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</si>
  <si>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</si>
  <si>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</si>
  <si>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</si>
  <si>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</si>
  <si>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</si>
  <si>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</si>
  <si>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</si>
  <si>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</si>
  <si>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</si>
  <si>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</si>
  <si>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</si>
  <si>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</si>
  <si>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</si>
  <si>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</si>
  <si>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02.001.0001-A</t>
  </si>
  <si>
    <t>02.001.0002-A</t>
  </si>
  <si>
    <t>02.001.0003-A</t>
  </si>
  <si>
    <t>02.002.0005-A</t>
  </si>
  <si>
    <t>02.002.0006-A</t>
  </si>
  <si>
    <t>02.002.0007-A</t>
  </si>
  <si>
    <t>02.002.0010-A</t>
  </si>
  <si>
    <t>02.002.0011-A</t>
  </si>
  <si>
    <t>02.002.0012-A</t>
  </si>
  <si>
    <t>02.003.0001-B</t>
  </si>
  <si>
    <t>02.004.0001-A</t>
  </si>
  <si>
    <t>02.004.0002-B</t>
  </si>
  <si>
    <t>02.004.0003-A</t>
  </si>
  <si>
    <t>02.004.0004-A</t>
  </si>
  <si>
    <t>02.004.0005-A</t>
  </si>
  <si>
    <t>02.004.0006-A</t>
  </si>
  <si>
    <t>02.004.0007-A</t>
  </si>
  <si>
    <t>02.004.0010-A</t>
  </si>
  <si>
    <t>02.004.0012-A</t>
  </si>
  <si>
    <t>02.004.0013-A</t>
  </si>
  <si>
    <t>02.006.0010-A</t>
  </si>
  <si>
    <t>02.006.0015-A</t>
  </si>
  <si>
    <t>02.006.0020-A</t>
  </si>
  <si>
    <t>02.006.0025-A</t>
  </si>
  <si>
    <t>02.006.0030-A</t>
  </si>
  <si>
    <t>02.006.0050-A</t>
  </si>
  <si>
    <t>02.010.0001-A</t>
  </si>
  <si>
    <t>02.010.0002-A</t>
  </si>
  <si>
    <t>02.011.0001-A</t>
  </si>
  <si>
    <t>02.011.0002-A</t>
  </si>
  <si>
    <t>02.011.0003-A</t>
  </si>
  <si>
    <t>02.011.0010-A</t>
  </si>
  <si>
    <t>02.011.0014-A</t>
  </si>
  <si>
    <t>02.015.0001-A</t>
  </si>
  <si>
    <t>02.016.0001-A</t>
  </si>
  <si>
    <t>02.016.0003-A</t>
  </si>
  <si>
    <t>02.016.0004-A</t>
  </si>
  <si>
    <t>02.016.0006-A</t>
  </si>
  <si>
    <t>02.016.0008-A</t>
  </si>
  <si>
    <t>02.016.0010-A</t>
  </si>
  <si>
    <t>02.020.0001-A</t>
  </si>
  <si>
    <t>02.020.0002-A</t>
  </si>
  <si>
    <t>02.020.0003-A</t>
  </si>
  <si>
    <t>02.020.0005-A</t>
  </si>
  <si>
    <t>02.020.0009-A</t>
  </si>
  <si>
    <t>02.025.0010-A</t>
  </si>
  <si>
    <t>02.025.0012-A</t>
  </si>
  <si>
    <t>02.025.0015-A</t>
  </si>
  <si>
    <t>02.025.0020-A</t>
  </si>
  <si>
    <t>02.025.0025-A</t>
  </si>
  <si>
    <t>02.025.0030-A</t>
  </si>
  <si>
    <t>02.030.0005-A</t>
  </si>
  <si>
    <t>02.030.0010-A</t>
  </si>
  <si>
    <t>02.030.0020-A</t>
  </si>
  <si>
    <t>02.030.0025-A</t>
  </si>
  <si>
    <t>02.030.0035-A</t>
  </si>
  <si>
    <t>02.030.0040-A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</si>
  <si>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</si>
  <si>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</si>
  <si>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</si>
  <si>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</si>
  <si>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</si>
  <si>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</si>
  <si>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</si>
  <si>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</si>
  <si>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</si>
  <si>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</si>
  <si>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</si>
  <si>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</si>
  <si>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</si>
  <si>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</si>
  <si>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</si>
  <si>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</si>
  <si>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</si>
  <si>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</si>
  <si>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</si>
  <si>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</si>
  <si>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</si>
  <si>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</si>
  <si>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</si>
  <si>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</si>
  <si>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</si>
  <si>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</si>
  <si>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</si>
  <si>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</si>
  <si>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</si>
  <si>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</si>
  <si>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</si>
  <si>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</si>
  <si>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</si>
  <si>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</si>
  <si>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</si>
  <si>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</si>
  <si>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</si>
  <si>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</si>
  <si>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03.002.0001-B</t>
  </si>
  <si>
    <t>03.004.0001-B</t>
  </si>
  <si>
    <t>03.004.0002-A</t>
  </si>
  <si>
    <t>03.004.0003-A</t>
  </si>
  <si>
    <t>03.004.0012-A</t>
  </si>
  <si>
    <t>03.004.0013-A</t>
  </si>
  <si>
    <t>03.004.0020-B</t>
  </si>
  <si>
    <t>03.004.0021-A</t>
  </si>
  <si>
    <t>03.004.0022-A</t>
  </si>
  <si>
    <t>03.004.0023-A</t>
  </si>
  <si>
    <t>03.004.0024-A</t>
  </si>
  <si>
    <t>03.004.0025-A</t>
  </si>
  <si>
    <t>03.004.0028-A</t>
  </si>
  <si>
    <t>03.004.0030-A</t>
  </si>
  <si>
    <t>03.004.0031-A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</si>
  <si>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</si>
  <si>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</si>
  <si>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</si>
  <si>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</si>
  <si>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</si>
  <si>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</si>
  <si>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</si>
  <si>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</si>
  <si>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</si>
  <si>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</si>
  <si>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</si>
  <si>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</si>
  <si>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</si>
  <si>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</si>
  <si>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</si>
  <si>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</si>
  <si>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</si>
  <si>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</si>
  <si>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</si>
  <si>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</si>
  <si>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03.007.0004-B</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</si>
  <si>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</si>
  <si>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</si>
  <si>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</si>
  <si>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</si>
  <si>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</si>
  <si>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</si>
  <si>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</si>
  <si>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</si>
  <si>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</si>
  <si>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</si>
  <si>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</si>
  <si>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</si>
  <si>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</si>
  <si>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</si>
  <si>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</si>
  <si>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</si>
  <si>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</si>
  <si>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</si>
  <si>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</si>
  <si>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</si>
  <si>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</si>
  <si>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</si>
  <si>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</si>
  <si>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</si>
  <si>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</si>
  <si>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</si>
  <si>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</si>
  <si>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03.009.0002-B</t>
  </si>
  <si>
    <t>03.009.0003-A</t>
  </si>
  <si>
    <t>03.009.0004-A</t>
  </si>
  <si>
    <t>03.009.0005-A</t>
  </si>
  <si>
    <t>03.009.0006-A</t>
  </si>
  <si>
    <t>03.009.0007-A</t>
  </si>
  <si>
    <t>03.009.0008-A</t>
  </si>
  <si>
    <t>03.009.0009-A</t>
  </si>
  <si>
    <t>03.009.0015-A</t>
  </si>
  <si>
    <t>03.009.0020-A</t>
  </si>
  <si>
    <t>03.009.0025-A</t>
  </si>
  <si>
    <t>03.009.0030-A</t>
  </si>
  <si>
    <t>03.009.0035-A</t>
  </si>
  <si>
    <t>03.009.0080-A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</si>
  <si>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</si>
  <si>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</si>
  <si>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</si>
  <si>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</si>
  <si>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</si>
  <si>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</si>
  <si>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</si>
  <si>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</si>
  <si>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</si>
  <si>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</si>
  <si>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</si>
  <si>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</si>
  <si>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</si>
  <si>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</si>
  <si>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</si>
  <si>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</si>
  <si>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</si>
  <si>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</si>
  <si>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</si>
  <si>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03.011.0015-B</t>
  </si>
  <si>
    <t>03.012.0010-A</t>
  </si>
  <si>
    <t>03.013.0001-B</t>
  </si>
  <si>
    <t>03.013.0002-A</t>
  </si>
  <si>
    <t>03.013.0005-A</t>
  </si>
  <si>
    <t>03.013.0006-A</t>
  </si>
  <si>
    <t>03.014.0005-A</t>
  </si>
  <si>
    <t>03.014.0010-A</t>
  </si>
  <si>
    <t>03.015.0010-A</t>
  </si>
  <si>
    <t>03.015.0012-A</t>
  </si>
  <si>
    <t>03.015.0014-A</t>
  </si>
  <si>
    <t>03.015.0016-A</t>
  </si>
  <si>
    <t>03.015.0025-A</t>
  </si>
  <si>
    <t>03.015.0026-A</t>
  </si>
  <si>
    <t>03.016.0005-B</t>
  </si>
  <si>
    <t>03.016.0010-B</t>
  </si>
  <si>
    <t>03.016.0015-B</t>
  </si>
  <si>
    <t>03.016.0018-B</t>
  </si>
  <si>
    <t>03.016.0020-B</t>
  </si>
  <si>
    <t>03.016.0025-B</t>
  </si>
  <si>
    <t>03.016.0050-B</t>
  </si>
  <si>
    <t>03.016.0055-B</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</si>
  <si>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</si>
  <si>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</si>
  <si>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</si>
  <si>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</si>
  <si>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</si>
  <si>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</si>
  <si>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</si>
  <si>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</si>
  <si>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</si>
  <si>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</si>
  <si>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</si>
  <si>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</si>
  <si>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</si>
  <si>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</si>
  <si>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</si>
  <si>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</si>
  <si>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</si>
  <si>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03.021.0005-B</t>
  </si>
  <si>
    <t>03.022.0010-A</t>
  </si>
  <si>
    <t>03.023.0010-B</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</si>
  <si>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</si>
  <si>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</si>
  <si>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</si>
  <si>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</si>
  <si>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</si>
  <si>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</si>
  <si>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</si>
  <si>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</si>
  <si>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</si>
  <si>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</si>
  <si>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</si>
  <si>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</si>
  <si>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</si>
  <si>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</si>
  <si>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</si>
  <si>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03.026.0010-A</t>
  </si>
  <si>
    <t>03.026.0015-A</t>
  </si>
  <si>
    <t>03.026.0020-A</t>
  </si>
  <si>
    <t>03.030.0150-A</t>
  </si>
  <si>
    <t>03.030.0155-A</t>
  </si>
  <si>
    <t>03.030.0159-A</t>
  </si>
  <si>
    <t>03.036.0200-A</t>
  </si>
  <si>
    <t>03.036.0205-A</t>
  </si>
  <si>
    <t>03.036.0210-A</t>
  </si>
  <si>
    <t>03.036.0215-A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</si>
  <si>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</si>
  <si>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</si>
  <si>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</si>
  <si>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</si>
  <si>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</si>
  <si>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</si>
  <si>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</si>
  <si>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</si>
  <si>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</si>
  <si>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</si>
  <si>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</si>
  <si>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</si>
  <si>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</si>
  <si>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</si>
  <si>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</si>
  <si>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</si>
  <si>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</si>
  <si>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</si>
  <si>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</si>
  <si>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</si>
  <si>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</si>
  <si>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</si>
  <si>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</si>
  <si>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</si>
  <si>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</si>
  <si>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</si>
  <si>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</si>
  <si>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</si>
  <si>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</si>
  <si>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</si>
  <si>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</si>
  <si>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</si>
  <si>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</si>
  <si>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</si>
  <si>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</si>
  <si>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</si>
  <si>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</si>
  <si>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</si>
  <si>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</si>
  <si>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</si>
  <si>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</si>
  <si>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</si>
  <si>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</si>
  <si>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</si>
  <si>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</si>
  <si>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</si>
  <si>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</si>
  <si>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</si>
  <si>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</si>
  <si>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</si>
  <si>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</si>
  <si>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</si>
  <si>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</si>
  <si>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</si>
  <si>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</si>
  <si>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</si>
  <si>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</si>
  <si>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</si>
  <si>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</si>
  <si>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</si>
  <si>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</si>
  <si>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</si>
  <si>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</si>
  <si>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</si>
  <si>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</si>
  <si>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</si>
  <si>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</si>
  <si>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</si>
  <si>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</si>
  <si>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</si>
  <si>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</si>
  <si>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</si>
  <si>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</si>
  <si>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</si>
  <si>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</si>
  <si>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</si>
  <si>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</si>
  <si>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</si>
  <si>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</si>
  <si>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</si>
  <si>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</si>
  <si>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</si>
  <si>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</si>
  <si>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</si>
  <si>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</si>
  <si>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</si>
  <si>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</si>
  <si>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</si>
  <si>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</si>
  <si>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</si>
  <si>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</si>
  <si>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</si>
  <si>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</si>
  <si>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</si>
  <si>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</si>
  <si>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</si>
  <si>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</si>
  <si>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</si>
  <si>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</si>
  <si>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</si>
  <si>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</si>
  <si>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</si>
  <si>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</si>
  <si>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</si>
  <si>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</si>
  <si>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</si>
  <si>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</si>
  <si>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</si>
  <si>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</si>
  <si>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</si>
  <si>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</si>
  <si>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</si>
  <si>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</si>
  <si>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</si>
  <si>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</si>
  <si>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04.006.0008-B</t>
  </si>
  <si>
    <t>04.006.0009-A</t>
  </si>
  <si>
    <t>04.006.0010-A</t>
  </si>
  <si>
    <t>04.006.0012-A</t>
  </si>
  <si>
    <t>04.006.0013-B</t>
  </si>
  <si>
    <t>04.006.0014-B</t>
  </si>
  <si>
    <t>04.006.0020-A</t>
  </si>
  <si>
    <t>04.007.0015-A</t>
  </si>
  <si>
    <t>04.007.0016-A</t>
  </si>
  <si>
    <t>04.007.0017-A</t>
  </si>
  <si>
    <t>04.007.0018-A</t>
  </si>
  <si>
    <t>04.007.0019-A</t>
  </si>
  <si>
    <t>04.007.0050-A</t>
  </si>
  <si>
    <t>04.008.0020-A</t>
  </si>
  <si>
    <t>04.008.0021-A</t>
  </si>
  <si>
    <t>04.009.0022-A</t>
  </si>
  <si>
    <t>04.009.0023-A</t>
  </si>
  <si>
    <t>04.010.0045-A</t>
  </si>
  <si>
    <t>04.010.0046-A</t>
  </si>
  <si>
    <t>04.010.0047-A</t>
  </si>
  <si>
    <t>04.011.0051-B</t>
  </si>
  <si>
    <t>04.011.0052-B</t>
  </si>
  <si>
    <t>04.011.0053-B</t>
  </si>
  <si>
    <t>04.011.0054-B</t>
  </si>
  <si>
    <t>04.011.0055-B</t>
  </si>
  <si>
    <t>04.011.0056-B</t>
  </si>
  <si>
    <t>04.011.0057-B</t>
  </si>
  <si>
    <t>04.011.0058-B</t>
  </si>
  <si>
    <t>04.012.0071-B</t>
  </si>
  <si>
    <t>04.012.0072-B</t>
  </si>
  <si>
    <t>04.012.0073-B</t>
  </si>
  <si>
    <t>04.012.0074-B</t>
  </si>
  <si>
    <t>04.012.0075-B</t>
  </si>
  <si>
    <t>04.012.0076-B</t>
  </si>
  <si>
    <t>04.012.0077-B</t>
  </si>
  <si>
    <t>04.012.0078-B</t>
  </si>
  <si>
    <t>04.013.0015-A</t>
  </si>
  <si>
    <t>04.014.0091-B</t>
  </si>
  <si>
    <t>04.014.0095-A</t>
  </si>
  <si>
    <t>04.015.0100-A</t>
  </si>
  <si>
    <t>04.015.0101-A</t>
  </si>
  <si>
    <t>04.015.0105-A</t>
  </si>
  <si>
    <t>04.015.0106-A</t>
  </si>
  <si>
    <t>04.015.0111-A</t>
  </si>
  <si>
    <t>04.018.0010-A</t>
  </si>
  <si>
    <t>04.018.0012-A</t>
  </si>
  <si>
    <t>04.018.0015-A</t>
  </si>
  <si>
    <t>04.018.0020-B</t>
  </si>
  <si>
    <t>04.018.0025-A</t>
  </si>
  <si>
    <t>04.018.0030-A</t>
  </si>
  <si>
    <t>04.020.0122-A</t>
  </si>
  <si>
    <t>04.020.0126-A</t>
  </si>
  <si>
    <t>04.020.0131-A</t>
  </si>
  <si>
    <t>04.020.0136-A</t>
  </si>
  <si>
    <t>04.021.0010-A</t>
  </si>
  <si>
    <t>04.021.0015-A</t>
  </si>
  <si>
    <t>04.021.0020-A</t>
  </si>
  <si>
    <t>04.021.0025-A</t>
  </si>
  <si>
    <t>04.025.0200-A</t>
  </si>
  <si>
    <t>04.025.0205-A</t>
  </si>
  <si>
    <t>04.025.0210-A</t>
  </si>
  <si>
    <t>04.025.0215-A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</si>
  <si>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</si>
  <si>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</si>
  <si>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</si>
  <si>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</si>
  <si>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</si>
  <si>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</si>
  <si>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</si>
  <si>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</si>
  <si>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</si>
  <si>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</si>
  <si>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</si>
  <si>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</si>
  <si>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</si>
  <si>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</si>
  <si>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</si>
  <si>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</si>
  <si>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</si>
  <si>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</si>
  <si>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</si>
  <si>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</si>
  <si>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</si>
  <si>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</si>
  <si>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</si>
  <si>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</si>
  <si>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</si>
  <si>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</si>
  <si>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</si>
  <si>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</si>
  <si>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</si>
  <si>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</si>
  <si>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</si>
  <si>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</si>
  <si>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</si>
  <si>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</si>
  <si>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</si>
  <si>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</si>
  <si>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</si>
  <si>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</si>
  <si>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</si>
  <si>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</si>
  <si>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</si>
  <si>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</si>
  <si>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</si>
  <si>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</si>
  <si>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</si>
  <si>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</si>
  <si>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</si>
  <si>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</si>
  <si>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</si>
  <si>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</si>
  <si>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</si>
  <si>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</si>
  <si>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</si>
  <si>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</si>
  <si>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</si>
  <si>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</si>
  <si>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</si>
  <si>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</si>
  <si>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</si>
  <si>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</si>
  <si>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</si>
  <si>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</si>
  <si>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</si>
  <si>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</si>
  <si>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</si>
  <si>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</si>
  <si>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</si>
  <si>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</si>
  <si>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</si>
  <si>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</si>
  <si>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</si>
  <si>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</si>
  <si>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</si>
  <si>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</si>
  <si>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</si>
  <si>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</si>
  <si>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</si>
  <si>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</si>
  <si>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</si>
  <si>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</si>
  <si>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</si>
  <si>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</si>
  <si>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</si>
  <si>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</si>
  <si>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</si>
  <si>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</si>
  <si>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</si>
  <si>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</si>
  <si>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</si>
  <si>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</si>
  <si>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</si>
  <si>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</si>
  <si>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</si>
  <si>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</si>
  <si>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</si>
  <si>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</si>
  <si>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</si>
  <si>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</si>
  <si>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</si>
  <si>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</si>
  <si>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</si>
  <si>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</si>
  <si>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</si>
  <si>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</si>
  <si>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</si>
  <si>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</si>
  <si>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</si>
  <si>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</si>
  <si>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</si>
  <si>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</si>
  <si>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</si>
  <si>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</si>
  <si>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</si>
  <si>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</si>
  <si>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</si>
  <si>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</si>
  <si>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</si>
  <si>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</si>
  <si>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</si>
  <si>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</si>
  <si>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</si>
  <si>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</si>
  <si>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</si>
  <si>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</si>
  <si>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</si>
  <si>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</si>
  <si>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</si>
  <si>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</si>
  <si>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</si>
  <si>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</si>
  <si>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</si>
  <si>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</si>
  <si>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</si>
  <si>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</si>
  <si>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</si>
  <si>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</si>
  <si>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</si>
  <si>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</si>
  <si>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</si>
  <si>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</si>
  <si>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</si>
  <si>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</si>
  <si>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</si>
  <si>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</si>
  <si>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</si>
  <si>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</si>
  <si>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</si>
  <si>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</si>
  <si>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</si>
  <si>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</si>
  <si>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</si>
  <si>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</si>
  <si>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</si>
  <si>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</si>
  <si>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</si>
  <si>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</si>
  <si>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</si>
  <si>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</si>
  <si>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</si>
  <si>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</si>
  <si>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</si>
  <si>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</si>
  <si>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</si>
  <si>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</si>
  <si>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</si>
  <si>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</si>
  <si>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</si>
  <si>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</si>
  <si>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</si>
  <si>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</si>
  <si>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</si>
  <si>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</si>
  <si>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</si>
  <si>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</si>
  <si>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</si>
  <si>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</si>
  <si>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</si>
  <si>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</si>
  <si>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</si>
  <si>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</si>
  <si>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</si>
  <si>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</si>
  <si>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</si>
  <si>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</si>
  <si>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</si>
  <si>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</si>
  <si>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</si>
  <si>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</si>
  <si>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</si>
  <si>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</si>
  <si>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</si>
  <si>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</si>
  <si>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</si>
  <si>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</si>
  <si>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</si>
  <si>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</si>
  <si>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</si>
  <si>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</si>
  <si>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</si>
  <si>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</si>
  <si>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</si>
  <si>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</si>
  <si>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</si>
  <si>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</si>
  <si>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</si>
  <si>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</si>
  <si>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</si>
  <si>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</si>
  <si>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</si>
  <si>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</si>
  <si>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</si>
  <si>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</si>
  <si>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</si>
  <si>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</si>
  <si>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</si>
  <si>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</si>
  <si>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</si>
  <si>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</si>
  <si>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</si>
  <si>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</si>
  <si>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</si>
  <si>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</si>
  <si>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</si>
  <si>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</si>
  <si>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</si>
  <si>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</si>
  <si>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</si>
  <si>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</si>
  <si>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</si>
  <si>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</si>
  <si>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</si>
  <si>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</si>
  <si>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</si>
  <si>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</si>
  <si>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</si>
  <si>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</si>
  <si>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</si>
  <si>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</si>
  <si>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</si>
  <si>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</si>
  <si>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</si>
  <si>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</si>
  <si>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</si>
  <si>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</si>
  <si>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05.003.0010-B</t>
  </si>
  <si>
    <t>05.003.0011-A</t>
  </si>
  <si>
    <t>05.003.0015-B</t>
  </si>
  <si>
    <t>05.003.0016-B</t>
  </si>
  <si>
    <t>05.003.0017-B</t>
  </si>
  <si>
    <t>05.003.0020-A</t>
  </si>
  <si>
    <t>05.003.0021-A</t>
  </si>
  <si>
    <t>05.003.0022-A</t>
  </si>
  <si>
    <t>05.003.0090-A</t>
  </si>
  <si>
    <t>05.003.0091-A</t>
  </si>
  <si>
    <t>05.003.0092-A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</si>
  <si>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</si>
  <si>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</si>
  <si>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</si>
  <si>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</si>
  <si>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</si>
  <si>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</si>
  <si>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</si>
  <si>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</si>
  <si>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</si>
  <si>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</si>
  <si>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</si>
  <si>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</si>
  <si>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</si>
  <si>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</si>
  <si>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</si>
  <si>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</si>
  <si>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</si>
  <si>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</si>
  <si>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</si>
  <si>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</si>
  <si>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</si>
  <si>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</si>
  <si>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</si>
  <si>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</si>
  <si>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</si>
  <si>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</si>
  <si>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</si>
  <si>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</si>
  <si>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</si>
  <si>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</si>
  <si>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</si>
  <si>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</si>
  <si>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</si>
  <si>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</si>
  <si>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</si>
  <si>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</si>
  <si>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</si>
  <si>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</si>
  <si>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</si>
  <si>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</si>
  <si>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</si>
  <si>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</si>
  <si>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</si>
  <si>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05.006.0001-B</t>
  </si>
  <si>
    <t>05.006.0002-B</t>
  </si>
  <si>
    <t>05.006.0004-A</t>
  </si>
  <si>
    <t>05.006.0010-A</t>
  </si>
  <si>
    <t>05.006.0015-A</t>
  </si>
  <si>
    <t>05.007.0001-B</t>
  </si>
  <si>
    <t>05.007.0002-B</t>
  </si>
  <si>
    <t>05.007.0007-A</t>
  </si>
  <si>
    <t>05.007.0015-A</t>
  </si>
  <si>
    <t>05.008.0001-A</t>
  </si>
  <si>
    <t>05.008.0002-A</t>
  </si>
  <si>
    <t>05.008.0003-A</t>
  </si>
  <si>
    <t>05.008.0004-A</t>
  </si>
  <si>
    <t>05.008.0005-A</t>
  </si>
  <si>
    <t>05.008.0006-A</t>
  </si>
  <si>
    <t>05.008.0008-B</t>
  </si>
  <si>
    <t>05.008.0009-A</t>
  </si>
  <si>
    <t>05.008.0010-A</t>
  </si>
  <si>
    <t>05.008.0012-A</t>
  </si>
  <si>
    <t>05.008.0013-A</t>
  </si>
  <si>
    <t>05.009.0002-A</t>
  </si>
  <si>
    <t>05.009.0003-A</t>
  </si>
  <si>
    <t>05.009.0004-A</t>
  </si>
  <si>
    <t>05.009.0010-A</t>
  </si>
  <si>
    <t>05.009.0015-A</t>
  </si>
  <si>
    <t>05.010.0001-A</t>
  </si>
  <si>
    <t>05.010.0005-A</t>
  </si>
  <si>
    <t>05.010.0006-A</t>
  </si>
  <si>
    <t>05.010.0020-A</t>
  </si>
  <si>
    <t>05.010.0021-A</t>
  </si>
  <si>
    <t>05.011.0001-A</t>
  </si>
  <si>
    <t>05.011.0002-A</t>
  </si>
  <si>
    <t>05.011.0006-A</t>
  </si>
  <si>
    <t>05.012.0001-A</t>
  </si>
  <si>
    <t>05.012.0005-A</t>
  </si>
  <si>
    <t>05.013.0001-A</t>
  </si>
  <si>
    <t>05.013.0002-A</t>
  </si>
  <si>
    <t>05.013.0003-A</t>
  </si>
  <si>
    <t>05.014.0001-A</t>
  </si>
  <si>
    <t>05.014.0005-A</t>
  </si>
  <si>
    <t>05.014.0009-A</t>
  </si>
  <si>
    <t>05.014.0015-A</t>
  </si>
  <si>
    <t>05.014.0020-A</t>
  </si>
  <si>
    <t>05.014.0023-A</t>
  </si>
  <si>
    <t>05.014.0025-A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</si>
  <si>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</si>
  <si>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</si>
  <si>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</si>
  <si>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</si>
  <si>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</si>
  <si>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</si>
  <si>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</si>
  <si>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</si>
  <si>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</si>
  <si>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</si>
  <si>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</si>
  <si>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</si>
  <si>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</si>
  <si>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</si>
  <si>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</si>
  <si>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05.016.0005-A</t>
  </si>
  <si>
    <t>05.016.0006-A</t>
  </si>
  <si>
    <t>05.020.0005-A</t>
  </si>
  <si>
    <t>05.020.0007-A</t>
  </si>
  <si>
    <t>05.020.0010-A</t>
  </si>
  <si>
    <t>05.020.0012-A</t>
  </si>
  <si>
    <t>05.020.0013-A</t>
  </si>
  <si>
    <t>05.020.0014-A</t>
  </si>
  <si>
    <t>05.020.0015-B</t>
  </si>
  <si>
    <t>05.020.0020-A</t>
  </si>
  <si>
    <t>05.020.0025-A</t>
  </si>
  <si>
    <t>05.020.0030-A</t>
  </si>
  <si>
    <t>05.021.0030-A</t>
  </si>
  <si>
    <t>05.021.0050-A</t>
  </si>
  <si>
    <t>05.021.0055-A</t>
  </si>
  <si>
    <t>05.021.0060-A</t>
  </si>
  <si>
    <t>05.021.0065-A</t>
  </si>
  <si>
    <t>05.021.0070-A</t>
  </si>
  <si>
    <t>05.021.0075-A</t>
  </si>
  <si>
    <t>05.021.0090-A</t>
  </si>
  <si>
    <t>05.021.0095-A</t>
  </si>
  <si>
    <t>05.021.0100-A</t>
  </si>
  <si>
    <t>05.022.0015-A</t>
  </si>
  <si>
    <t>05.022.0016-A</t>
  </si>
  <si>
    <t>05.022.0018-A</t>
  </si>
  <si>
    <t>05.022.0020-A</t>
  </si>
  <si>
    <t>05.022.0030-A</t>
  </si>
  <si>
    <t>05.022.0031-A</t>
  </si>
  <si>
    <t>05.022.0033-A</t>
  </si>
  <si>
    <t>05.022.0035-A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</si>
  <si>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</si>
  <si>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</si>
  <si>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</si>
  <si>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</si>
  <si>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</si>
  <si>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</si>
  <si>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</si>
  <si>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</si>
  <si>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</si>
  <si>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</si>
  <si>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</si>
  <si>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</si>
  <si>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</si>
  <si>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</si>
  <si>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</si>
  <si>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</si>
  <si>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</si>
  <si>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</si>
  <si>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</si>
  <si>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</si>
  <si>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</si>
  <si>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</si>
  <si>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</si>
  <si>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</si>
  <si>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</si>
  <si>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05.026.0001-A</t>
  </si>
  <si>
    <t>05.026.0002-A</t>
  </si>
  <si>
    <t>05.026.0003-A</t>
  </si>
  <si>
    <t>05.026.0004-A</t>
  </si>
  <si>
    <t>05.027.0001-A</t>
  </si>
  <si>
    <t>05.027.0003-A</t>
  </si>
  <si>
    <t>05.027.0005-A</t>
  </si>
  <si>
    <t>05.027.0007-A</t>
  </si>
  <si>
    <t>05.027.0009-A</t>
  </si>
  <si>
    <t>05.027.0011-A</t>
  </si>
  <si>
    <t>05.028.0001-A</t>
  </si>
  <si>
    <t>05.028.0002-A</t>
  </si>
  <si>
    <t>05.028.0003-A</t>
  </si>
  <si>
    <t>05.028.0004-A</t>
  </si>
  <si>
    <t>05.028.0005-A</t>
  </si>
  <si>
    <t>05.028.0006-A</t>
  </si>
  <si>
    <t>05.028.0007-A</t>
  </si>
  <si>
    <t>05.028.0008-A</t>
  </si>
  <si>
    <t>05.030.0001-A</t>
  </si>
  <si>
    <t>05.030.0005-A</t>
  </si>
  <si>
    <t>05.032.0001-A</t>
  </si>
  <si>
    <t>05.033.0001-A</t>
  </si>
  <si>
    <t>05.033.0002-A</t>
  </si>
  <si>
    <t>05.033.0003-A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</si>
  <si>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</si>
  <si>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</si>
  <si>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</si>
  <si>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</si>
  <si>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</si>
  <si>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</si>
  <si>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</si>
  <si>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</si>
  <si>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</si>
  <si>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</si>
  <si>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</si>
  <si>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</si>
  <si>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</si>
  <si>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</si>
  <si>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</si>
  <si>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</si>
  <si>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</si>
  <si>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</si>
  <si>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</si>
  <si>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05.038.0001-A</t>
  </si>
  <si>
    <t>05.039.0001-A</t>
  </si>
  <si>
    <t>05.039.0005-A</t>
  </si>
  <si>
    <t>05.039.0010-A</t>
  </si>
  <si>
    <t>05.040.0870-A</t>
  </si>
  <si>
    <t>05.041.0875-A</t>
  </si>
  <si>
    <t>05.042.0880-A</t>
  </si>
  <si>
    <t>05.042.0881-A</t>
  </si>
  <si>
    <t>05.042.0882-A</t>
  </si>
  <si>
    <t>05.050.0001-A</t>
  </si>
  <si>
    <t>05.050.0003-A</t>
  </si>
  <si>
    <t>05.050.0008-A</t>
  </si>
  <si>
    <t>05.051.0010-A</t>
  </si>
  <si>
    <t>05.054.0001-A</t>
  </si>
  <si>
    <t>05.054.0003-A</t>
  </si>
  <si>
    <t>05.054.0015-A</t>
  </si>
  <si>
    <t>05.054.0025-A</t>
  </si>
  <si>
    <t>05.054.0030-A</t>
  </si>
  <si>
    <t>05.054.0035-A</t>
  </si>
  <si>
    <t>05.054.0040-A</t>
  </si>
  <si>
    <t>05.054.0045-A</t>
  </si>
  <si>
    <t>05.054.0050-A</t>
  </si>
  <si>
    <t>05.054.0055-A</t>
  </si>
  <si>
    <t>05.055.0010-A</t>
  </si>
  <si>
    <t>05.055.0020-A</t>
  </si>
  <si>
    <t>05.055.0022-A</t>
  </si>
  <si>
    <t>05.055.0024-A</t>
  </si>
  <si>
    <t>05.055.0030-A</t>
  </si>
  <si>
    <t>05.055.0040-A</t>
  </si>
  <si>
    <t>05.056.0001-A</t>
  </si>
  <si>
    <t>05.056.0002-A</t>
  </si>
  <si>
    <t>05.057.0010-A</t>
  </si>
  <si>
    <t>05.058.0010-A</t>
  </si>
  <si>
    <t>05.058.0011-A</t>
  </si>
  <si>
    <t>05.058.0020-A</t>
  </si>
  <si>
    <t>05.058.0030-A</t>
  </si>
  <si>
    <t>05.075.0005-A</t>
  </si>
  <si>
    <t>05.075.0006-A</t>
  </si>
  <si>
    <t>05.075.0007-B</t>
  </si>
  <si>
    <t>05.075.0008-A</t>
  </si>
  <si>
    <t>05.077.0001-A</t>
  </si>
  <si>
    <t>05.077.0010-A</t>
  </si>
  <si>
    <t>05.080.0020-A</t>
  </si>
  <si>
    <t>05.080.0025-A</t>
  </si>
  <si>
    <t>05.080.0030-A</t>
  </si>
  <si>
    <t>05.080.0040-A</t>
  </si>
  <si>
    <t>05.080.0045-A</t>
  </si>
  <si>
    <t>05.080.0050-A</t>
  </si>
  <si>
    <t>05.080.0060-A</t>
  </si>
  <si>
    <t>05.080.0065-A</t>
  </si>
  <si>
    <t>05.080.0070-A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</si>
  <si>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</si>
  <si>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</si>
  <si>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</si>
  <si>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</si>
  <si>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</si>
  <si>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</si>
  <si>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</si>
  <si>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</si>
  <si>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</si>
  <si>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</si>
  <si>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</si>
  <si>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</si>
  <si>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</si>
  <si>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</si>
  <si>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</si>
  <si>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05.082.0001-A</t>
  </si>
  <si>
    <t>05.085.0010-B</t>
  </si>
  <si>
    <t>05.085.0011-A</t>
  </si>
  <si>
    <t>05.085.0012-A</t>
  </si>
  <si>
    <t>05.085.0013-B</t>
  </si>
  <si>
    <t>05.085.0014-A</t>
  </si>
  <si>
    <t>05.085.0015-A</t>
  </si>
  <si>
    <t>05.085.0016-B</t>
  </si>
  <si>
    <t>05.085.0017-A</t>
  </si>
  <si>
    <t>05.085.0018-A</t>
  </si>
  <si>
    <t>05.085.0019-A</t>
  </si>
  <si>
    <t>05.085.0020-A</t>
  </si>
  <si>
    <t>05.085.0021-A</t>
  </si>
  <si>
    <t>05.090.0001-A</t>
  </si>
  <si>
    <t>05.090.0002-A</t>
  </si>
  <si>
    <t>05.095.0001-A</t>
  </si>
  <si>
    <t>05.095.0002-B</t>
  </si>
  <si>
    <t>05.097.0001-A</t>
  </si>
  <si>
    <t>05.098.0002-A</t>
  </si>
  <si>
    <t>05.099.0001-B</t>
  </si>
  <si>
    <t>05.099.0002-B</t>
  </si>
  <si>
    <t>05.099.0003-A</t>
  </si>
  <si>
    <t>05.099.0004-B</t>
  </si>
  <si>
    <t>05.100.0900-A</t>
  </si>
  <si>
    <t>05.100.9999-A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</si>
  <si>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</si>
  <si>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</si>
  <si>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</si>
  <si>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</si>
  <si>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</si>
  <si>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</si>
  <si>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</si>
  <si>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</si>
  <si>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</si>
  <si>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</si>
  <si>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</si>
  <si>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</si>
  <si>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</si>
  <si>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</si>
  <si>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</si>
  <si>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</si>
  <si>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</si>
  <si>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</si>
  <si>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</si>
  <si>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</si>
  <si>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</si>
  <si>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</si>
  <si>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</si>
  <si>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</si>
  <si>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</si>
  <si>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</si>
  <si>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</si>
  <si>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</si>
  <si>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</si>
  <si>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</si>
  <si>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</si>
  <si>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</si>
  <si>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</si>
  <si>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</si>
  <si>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</si>
  <si>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</si>
  <si>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</si>
  <si>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</si>
  <si>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</si>
  <si>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</si>
  <si>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</si>
  <si>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</si>
  <si>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</si>
  <si>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</si>
  <si>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</si>
  <si>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</si>
  <si>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</si>
  <si>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</si>
  <si>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</si>
  <si>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</si>
  <si>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</si>
  <si>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</si>
  <si>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</si>
  <si>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</si>
  <si>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</si>
  <si>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</si>
  <si>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</si>
  <si>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</si>
  <si>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</si>
  <si>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</si>
  <si>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</si>
  <si>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</si>
  <si>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</si>
  <si>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</si>
  <si>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</si>
  <si>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</si>
  <si>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</si>
  <si>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</si>
  <si>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</si>
  <si>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</si>
  <si>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</si>
  <si>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</si>
  <si>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</si>
  <si>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</si>
  <si>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</si>
  <si>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</si>
  <si>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</si>
  <si>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</si>
  <si>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</si>
  <si>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</si>
  <si>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</si>
  <si>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</si>
  <si>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</si>
  <si>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</si>
  <si>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</si>
  <si>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</si>
  <si>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</si>
  <si>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</si>
  <si>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</si>
  <si>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</si>
  <si>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</si>
  <si>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</si>
  <si>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</si>
  <si>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</si>
  <si>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</si>
  <si>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</si>
  <si>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</si>
  <si>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</si>
  <si>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</si>
  <si>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</si>
  <si>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</si>
  <si>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</si>
  <si>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</si>
  <si>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</si>
  <si>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</si>
  <si>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</si>
  <si>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</si>
  <si>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</si>
  <si>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</si>
  <si>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</si>
  <si>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</si>
  <si>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</si>
  <si>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</si>
  <si>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</si>
  <si>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</si>
  <si>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</si>
  <si>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</si>
  <si>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</si>
  <si>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</si>
  <si>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</si>
  <si>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</si>
  <si>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</si>
  <si>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</si>
  <si>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</si>
  <si>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</si>
  <si>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</si>
  <si>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</si>
  <si>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</si>
  <si>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</si>
  <si>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</si>
  <si>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</si>
  <si>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</si>
  <si>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</si>
  <si>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</si>
  <si>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</si>
  <si>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</si>
  <si>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</si>
  <si>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</si>
  <si>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</si>
  <si>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</si>
  <si>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</si>
  <si>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</si>
  <si>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</si>
  <si>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</si>
  <si>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</si>
  <si>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</si>
  <si>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</si>
  <si>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</si>
  <si>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</si>
  <si>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</si>
  <si>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</si>
  <si>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</si>
  <si>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</si>
  <si>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05.205.0010-A</t>
  </si>
  <si>
    <t>05.205.0011-A</t>
  </si>
  <si>
    <t>05.205.0012-A</t>
  </si>
  <si>
    <t>05.205.0013-A</t>
  </si>
  <si>
    <t>05.205.0015-A</t>
  </si>
  <si>
    <t>05.205.0016-A</t>
  </si>
  <si>
    <t>05.205.0017-A</t>
  </si>
  <si>
    <t>05.205.0018-A</t>
  </si>
  <si>
    <t>05.205.9999-A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</si>
  <si>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</si>
  <si>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</si>
  <si>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</si>
  <si>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</si>
  <si>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</si>
  <si>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</si>
  <si>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</si>
  <si>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</si>
  <si>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</si>
  <si>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</si>
  <si>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</si>
  <si>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</si>
  <si>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</si>
  <si>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</si>
  <si>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</si>
  <si>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</si>
  <si>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</si>
  <si>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</si>
  <si>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</si>
  <si>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</si>
  <si>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</si>
  <si>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</si>
  <si>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</si>
  <si>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</si>
  <si>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</si>
  <si>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</si>
  <si>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</si>
  <si>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</si>
  <si>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</si>
  <si>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</si>
  <si>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</si>
  <si>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</si>
  <si>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</si>
  <si>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</si>
  <si>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</si>
  <si>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</si>
  <si>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</si>
  <si>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</si>
  <si>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</si>
  <si>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</si>
  <si>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</si>
  <si>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</si>
  <si>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</si>
  <si>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</si>
  <si>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</si>
  <si>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</si>
  <si>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</si>
  <si>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</si>
  <si>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</si>
  <si>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</si>
  <si>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</si>
  <si>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</si>
  <si>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</si>
  <si>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</si>
  <si>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</si>
  <si>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</si>
  <si>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</si>
  <si>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</si>
  <si>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</si>
  <si>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</si>
  <si>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</si>
  <si>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</si>
  <si>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</si>
  <si>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</si>
  <si>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</si>
  <si>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</si>
  <si>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</si>
  <si>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</si>
  <si>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</si>
  <si>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</si>
  <si>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</si>
  <si>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</si>
  <si>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</si>
  <si>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</si>
  <si>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</si>
  <si>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</si>
  <si>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</si>
  <si>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</si>
  <si>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</si>
  <si>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</si>
  <si>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</si>
  <si>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</si>
  <si>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</si>
  <si>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</si>
  <si>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</si>
  <si>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</si>
  <si>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</si>
  <si>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</si>
  <si>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</si>
  <si>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</si>
  <si>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</si>
  <si>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</si>
  <si>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</si>
  <si>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</si>
  <si>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</si>
  <si>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</si>
  <si>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</si>
  <si>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</si>
  <si>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</si>
  <si>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</si>
  <si>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</si>
  <si>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</si>
  <si>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</si>
  <si>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</si>
  <si>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</si>
  <si>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</si>
  <si>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</si>
  <si>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</si>
  <si>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</si>
  <si>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</si>
  <si>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</si>
  <si>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</si>
  <si>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</si>
  <si>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</si>
  <si>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</si>
  <si>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</si>
  <si>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</si>
  <si>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</si>
  <si>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</si>
  <si>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</si>
  <si>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</si>
  <si>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</si>
  <si>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</si>
  <si>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</si>
  <si>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</si>
  <si>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</si>
  <si>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</si>
  <si>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</si>
  <si>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</si>
  <si>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</si>
  <si>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</si>
  <si>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</si>
  <si>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</si>
  <si>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</si>
  <si>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</si>
  <si>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</si>
  <si>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</si>
  <si>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</si>
  <si>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</si>
  <si>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</si>
  <si>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</si>
  <si>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</si>
  <si>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</si>
  <si>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</si>
  <si>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</si>
  <si>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</si>
  <si>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</si>
  <si>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</si>
  <si>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</si>
  <si>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</si>
  <si>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</si>
  <si>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</si>
  <si>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</si>
  <si>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</si>
  <si>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</si>
  <si>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</si>
  <si>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</si>
  <si>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</si>
  <si>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</si>
  <si>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</si>
  <si>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</si>
  <si>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</si>
  <si>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</si>
  <si>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</si>
  <si>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</si>
  <si>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</si>
  <si>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</si>
  <si>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</si>
  <si>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</si>
  <si>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</si>
  <si>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</si>
  <si>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</si>
  <si>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</si>
  <si>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</si>
  <si>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</si>
  <si>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</si>
  <si>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</si>
  <si>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</si>
  <si>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</si>
  <si>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</si>
  <si>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</si>
  <si>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</si>
  <si>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</si>
  <si>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</si>
  <si>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</si>
  <si>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</si>
  <si>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</si>
  <si>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</si>
  <si>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</si>
  <si>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</si>
  <si>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</si>
  <si>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</si>
  <si>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</si>
  <si>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</si>
  <si>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</si>
  <si>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</si>
  <si>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</si>
  <si>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</si>
  <si>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</si>
  <si>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</si>
  <si>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</si>
  <si>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</si>
  <si>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</si>
  <si>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</si>
  <si>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</si>
  <si>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</si>
  <si>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</si>
  <si>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</si>
  <si>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</si>
  <si>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</si>
  <si>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</si>
  <si>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</si>
  <si>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</si>
  <si>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</si>
  <si>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</si>
  <si>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</si>
  <si>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</si>
  <si>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</si>
  <si>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</si>
  <si>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</si>
  <si>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</si>
  <si>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</si>
  <si>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</si>
  <si>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</si>
  <si>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</si>
  <si>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</si>
  <si>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</si>
  <si>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</si>
  <si>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</si>
  <si>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</si>
  <si>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</si>
  <si>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</si>
  <si>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</si>
  <si>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</si>
  <si>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</si>
  <si>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</si>
  <si>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</si>
  <si>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</si>
  <si>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</si>
  <si>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</si>
  <si>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</si>
  <si>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</si>
  <si>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</si>
  <si>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</si>
  <si>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</si>
  <si>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</si>
  <si>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</si>
  <si>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</si>
  <si>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</si>
  <si>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</si>
  <si>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</si>
  <si>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</si>
  <si>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</si>
  <si>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</si>
  <si>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</si>
  <si>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</si>
  <si>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</si>
  <si>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</si>
  <si>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</si>
  <si>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</si>
  <si>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</si>
  <si>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</si>
  <si>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</si>
  <si>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</si>
  <si>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</si>
  <si>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</si>
  <si>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</si>
  <si>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</si>
  <si>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</si>
  <si>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</si>
  <si>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</si>
  <si>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</si>
  <si>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</si>
  <si>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</si>
  <si>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</si>
  <si>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</si>
  <si>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</si>
  <si>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</si>
  <si>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</si>
  <si>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</si>
  <si>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</si>
  <si>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</si>
  <si>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</si>
  <si>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</si>
  <si>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</si>
  <si>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</si>
  <si>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</si>
  <si>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</si>
  <si>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</si>
  <si>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</si>
  <si>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</si>
  <si>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</si>
  <si>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</si>
  <si>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</si>
  <si>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</si>
  <si>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</si>
  <si>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</si>
  <si>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</si>
  <si>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</si>
  <si>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</si>
  <si>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</si>
  <si>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</si>
  <si>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</si>
  <si>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</si>
  <si>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</si>
  <si>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</si>
  <si>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</si>
  <si>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</si>
  <si>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</si>
  <si>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</si>
  <si>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</si>
  <si>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</si>
  <si>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</si>
  <si>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</si>
  <si>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</si>
  <si>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</si>
  <si>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</si>
  <si>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</si>
  <si>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</si>
  <si>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</si>
  <si>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</si>
  <si>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</si>
  <si>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</si>
  <si>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</si>
  <si>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</si>
  <si>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</si>
  <si>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</si>
  <si>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</si>
  <si>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</si>
  <si>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</si>
  <si>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</si>
  <si>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</si>
  <si>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</si>
  <si>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</si>
  <si>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</si>
  <si>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</si>
  <si>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</si>
  <si>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</si>
  <si>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</si>
  <si>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</si>
  <si>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</si>
  <si>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</si>
  <si>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</si>
  <si>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</si>
  <si>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</si>
  <si>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</si>
  <si>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</si>
  <si>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</si>
  <si>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</si>
  <si>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</si>
  <si>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</si>
  <si>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</si>
  <si>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</si>
  <si>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</si>
  <si>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</si>
  <si>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</si>
  <si>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</si>
  <si>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</si>
  <si>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</si>
  <si>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</si>
  <si>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</si>
  <si>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</si>
  <si>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</si>
  <si>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</si>
  <si>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</si>
  <si>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</si>
  <si>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</si>
  <si>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</si>
  <si>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</si>
  <si>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</si>
  <si>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</si>
  <si>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</si>
  <si>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</si>
  <si>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</si>
  <si>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</si>
  <si>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</si>
  <si>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</si>
  <si>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</si>
  <si>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</si>
  <si>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</si>
  <si>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</si>
  <si>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</si>
  <si>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</si>
  <si>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</si>
  <si>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</si>
  <si>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</si>
  <si>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</si>
  <si>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</si>
  <si>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</si>
  <si>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</si>
  <si>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</si>
  <si>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</si>
  <si>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</si>
  <si>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</si>
  <si>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06.005.0030-A</t>
  </si>
  <si>
    <t>06.005.0035-A</t>
  </si>
  <si>
    <t>06.005.0040-A</t>
  </si>
  <si>
    <t>06.005.0045-A</t>
  </si>
  <si>
    <t>06.005.0050-A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</si>
  <si>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</si>
  <si>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</si>
  <si>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</si>
  <si>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</si>
  <si>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</si>
  <si>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</si>
  <si>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</si>
  <si>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</si>
  <si>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</si>
  <si>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</si>
  <si>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</si>
  <si>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</si>
  <si>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</si>
  <si>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</si>
  <si>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</si>
  <si>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</si>
  <si>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</si>
  <si>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</si>
  <si>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</si>
  <si>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</si>
  <si>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</si>
  <si>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</si>
  <si>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</si>
  <si>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</si>
  <si>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</si>
  <si>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</si>
  <si>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</si>
  <si>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</si>
  <si>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</si>
  <si>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</si>
  <si>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</si>
  <si>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</si>
  <si>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</si>
  <si>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</si>
  <si>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</si>
  <si>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</si>
  <si>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</si>
  <si>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</si>
  <si>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</si>
  <si>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</si>
  <si>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</si>
  <si>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</si>
  <si>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</si>
  <si>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</si>
  <si>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</si>
  <si>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06.008.0050-A</t>
  </si>
  <si>
    <t>06.008.0053-A</t>
  </si>
  <si>
    <t>06.008.0055-A</t>
  </si>
  <si>
    <t>06.008.0056-A</t>
  </si>
  <si>
    <t>06.008.0058-A</t>
  </si>
  <si>
    <t>06.008.0060-A</t>
  </si>
  <si>
    <t>06.008.0062-A</t>
  </si>
  <si>
    <t>06.008.0065-A</t>
  </si>
  <si>
    <t>06.008.0068-A</t>
  </si>
  <si>
    <t>06.008.0070-A</t>
  </si>
  <si>
    <t>06.008.0072-A</t>
  </si>
  <si>
    <t>06.008.0100-A</t>
  </si>
  <si>
    <t>06.008.0105-A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</si>
  <si>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</si>
  <si>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</si>
  <si>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</si>
  <si>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</si>
  <si>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</si>
  <si>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</si>
  <si>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</si>
  <si>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</si>
  <si>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</si>
  <si>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</si>
  <si>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</si>
  <si>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</si>
  <si>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</si>
  <si>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</si>
  <si>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</si>
  <si>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</si>
  <si>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</si>
  <si>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</si>
  <si>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</si>
  <si>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</si>
  <si>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</si>
  <si>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</si>
  <si>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</si>
  <si>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</si>
  <si>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</si>
  <si>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</si>
  <si>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</si>
  <si>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</si>
  <si>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</si>
  <si>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06.010.0010-A</t>
  </si>
  <si>
    <t>06.010.0011-A</t>
  </si>
  <si>
    <t>06.010.0015-A</t>
  </si>
  <si>
    <t>06.010.0016-A</t>
  </si>
  <si>
    <t>06.010.0020-A</t>
  </si>
  <si>
    <t>06.010.0021-A</t>
  </si>
  <si>
    <t>06.010.0030-A</t>
  </si>
  <si>
    <t>06.010.0031-A</t>
  </si>
  <si>
    <t>06.010.0040-A</t>
  </si>
  <si>
    <t>06.010.0041-A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</si>
  <si>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</si>
  <si>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</si>
  <si>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</si>
  <si>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</si>
  <si>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</si>
  <si>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</si>
  <si>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</si>
  <si>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</si>
  <si>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</si>
  <si>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</si>
  <si>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</si>
  <si>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</si>
  <si>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</si>
  <si>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</si>
  <si>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</si>
  <si>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</si>
  <si>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</si>
  <si>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</si>
  <si>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</si>
  <si>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</si>
  <si>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</si>
  <si>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</si>
  <si>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</si>
  <si>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</si>
  <si>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</si>
  <si>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</si>
  <si>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</si>
  <si>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</si>
  <si>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</si>
  <si>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</si>
  <si>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</si>
  <si>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</si>
  <si>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</si>
  <si>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</si>
  <si>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</si>
  <si>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</si>
  <si>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</si>
  <si>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</si>
  <si>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</si>
  <si>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</si>
  <si>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</si>
  <si>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</si>
  <si>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</si>
  <si>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</si>
  <si>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</si>
  <si>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</si>
  <si>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</si>
  <si>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</si>
  <si>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</si>
  <si>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</si>
  <si>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</si>
  <si>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</si>
  <si>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</si>
  <si>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</si>
  <si>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</si>
  <si>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</si>
  <si>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</si>
  <si>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</si>
  <si>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</si>
  <si>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</si>
  <si>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</si>
  <si>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</si>
  <si>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</si>
  <si>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</si>
  <si>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</si>
  <si>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</si>
  <si>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</si>
  <si>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</si>
  <si>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</si>
  <si>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</si>
  <si>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</si>
  <si>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</si>
  <si>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</si>
  <si>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</si>
  <si>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</si>
  <si>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</si>
  <si>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</si>
  <si>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</si>
  <si>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</si>
  <si>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</si>
  <si>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</si>
  <si>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</si>
  <si>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</si>
  <si>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</si>
  <si>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</si>
  <si>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</si>
  <si>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</si>
  <si>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</si>
  <si>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</si>
  <si>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</si>
  <si>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</si>
  <si>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</si>
  <si>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</si>
  <si>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</si>
  <si>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</si>
  <si>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</si>
  <si>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</si>
  <si>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</si>
  <si>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</si>
  <si>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</si>
  <si>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</si>
  <si>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</si>
  <si>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</si>
  <si>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</si>
  <si>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</si>
  <si>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</si>
  <si>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</si>
  <si>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</si>
  <si>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</si>
  <si>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</si>
  <si>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</si>
  <si>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</si>
  <si>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</si>
  <si>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</si>
  <si>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</si>
  <si>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</si>
  <si>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</si>
  <si>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</si>
  <si>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</si>
  <si>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</si>
  <si>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</si>
  <si>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</si>
  <si>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</si>
  <si>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</si>
  <si>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</si>
  <si>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</si>
  <si>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</si>
  <si>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</si>
  <si>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</si>
  <si>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</si>
  <si>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</si>
  <si>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</si>
  <si>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</si>
  <si>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</si>
  <si>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</si>
  <si>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</si>
  <si>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</si>
  <si>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</si>
  <si>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</si>
  <si>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</si>
  <si>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</si>
  <si>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</si>
  <si>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</si>
  <si>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</si>
  <si>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</si>
  <si>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</si>
  <si>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</si>
  <si>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</si>
  <si>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</si>
  <si>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</si>
  <si>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</si>
  <si>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</si>
  <si>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</si>
  <si>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</si>
  <si>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</si>
  <si>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</si>
  <si>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</si>
  <si>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</si>
  <si>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</si>
  <si>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</si>
  <si>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</si>
  <si>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</si>
  <si>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</si>
  <si>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</si>
  <si>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</si>
  <si>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</si>
  <si>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</si>
  <si>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</si>
  <si>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</si>
  <si>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</si>
  <si>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</si>
  <si>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</si>
  <si>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</si>
  <si>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</si>
  <si>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</si>
  <si>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</si>
  <si>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</si>
  <si>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</si>
  <si>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</si>
  <si>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</si>
  <si>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</si>
  <si>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</si>
  <si>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</si>
  <si>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</si>
  <si>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</si>
  <si>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</si>
  <si>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</si>
  <si>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</si>
  <si>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</si>
  <si>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</si>
  <si>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</si>
  <si>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</si>
  <si>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</si>
  <si>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</si>
  <si>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</si>
  <si>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</si>
  <si>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</si>
  <si>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</si>
  <si>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</si>
  <si>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</si>
  <si>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</si>
  <si>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</si>
  <si>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</si>
  <si>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</si>
  <si>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</si>
  <si>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</si>
  <si>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</si>
  <si>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</si>
  <si>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</si>
  <si>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</si>
  <si>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</si>
  <si>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</si>
  <si>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</si>
  <si>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</si>
  <si>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</si>
  <si>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</si>
  <si>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</si>
  <si>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</si>
  <si>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</si>
  <si>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</si>
  <si>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</si>
  <si>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</si>
  <si>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</si>
  <si>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</si>
  <si>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</si>
  <si>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</si>
  <si>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</si>
  <si>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</si>
  <si>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</si>
  <si>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</si>
  <si>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</si>
  <si>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</si>
  <si>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</si>
  <si>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</si>
  <si>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</si>
  <si>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</si>
  <si>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</si>
  <si>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</si>
  <si>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</si>
  <si>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</si>
  <si>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</si>
  <si>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</si>
  <si>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</si>
  <si>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</si>
  <si>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</si>
  <si>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</si>
  <si>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</si>
  <si>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</si>
  <si>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</si>
  <si>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</si>
  <si>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</si>
  <si>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</si>
  <si>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</si>
  <si>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</si>
  <si>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</si>
  <si>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</si>
  <si>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</si>
  <si>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</si>
  <si>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</si>
  <si>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</si>
  <si>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</si>
  <si>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</si>
  <si>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</si>
  <si>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</si>
  <si>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</si>
  <si>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</si>
  <si>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</si>
  <si>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</si>
  <si>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</si>
  <si>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</si>
  <si>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</si>
  <si>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</si>
  <si>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</si>
  <si>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</si>
  <si>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</si>
  <si>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</si>
  <si>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</si>
  <si>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</si>
  <si>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</si>
  <si>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</si>
  <si>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</si>
  <si>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</si>
  <si>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</si>
  <si>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</si>
  <si>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</si>
  <si>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</si>
  <si>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</si>
  <si>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</si>
  <si>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</si>
  <si>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</si>
  <si>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</si>
  <si>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</si>
  <si>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</si>
  <si>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</si>
  <si>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</si>
  <si>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</si>
  <si>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</si>
  <si>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</si>
  <si>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</si>
  <si>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</si>
  <si>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</si>
  <si>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</si>
  <si>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</si>
  <si>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</si>
  <si>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</si>
  <si>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</si>
  <si>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</si>
  <si>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</si>
  <si>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</si>
  <si>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</si>
  <si>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</si>
  <si>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</si>
  <si>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</si>
  <si>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</si>
  <si>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</si>
  <si>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</si>
  <si>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</si>
  <si>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</si>
  <si>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</si>
  <si>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</si>
  <si>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</si>
  <si>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</si>
  <si>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</si>
  <si>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</si>
  <si>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</si>
  <si>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</si>
  <si>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</si>
  <si>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</si>
  <si>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</si>
  <si>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</si>
  <si>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</si>
  <si>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</si>
  <si>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</si>
  <si>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</si>
  <si>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</si>
  <si>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</si>
  <si>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</si>
  <si>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</si>
  <si>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</si>
  <si>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</si>
  <si>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</si>
  <si>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</si>
  <si>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</si>
  <si>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</si>
  <si>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</si>
  <si>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</si>
  <si>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</si>
  <si>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</si>
  <si>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</si>
  <si>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</si>
  <si>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</si>
  <si>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</si>
  <si>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</si>
  <si>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</si>
  <si>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06.015.0010-A</t>
  </si>
  <si>
    <t>06.015.0011-A</t>
  </si>
  <si>
    <t>06.015.0012-A</t>
  </si>
  <si>
    <t>06.015.0013-A</t>
  </si>
  <si>
    <t>06.015.0014-A</t>
  </si>
  <si>
    <t>06.015.0015-A</t>
  </si>
  <si>
    <t>06.015.0016-A</t>
  </si>
  <si>
    <t>06.015.0030-A</t>
  </si>
  <si>
    <t>06.015.0031-A</t>
  </si>
  <si>
    <t>06.015.0060-A</t>
  </si>
  <si>
    <t>06.015.0061-A</t>
  </si>
  <si>
    <t>06.015.0070-A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</si>
  <si>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</si>
  <si>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</si>
  <si>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</si>
  <si>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</si>
  <si>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</si>
  <si>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</si>
  <si>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</si>
  <si>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</si>
  <si>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</si>
  <si>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</si>
  <si>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</si>
  <si>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</si>
  <si>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</si>
  <si>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</si>
  <si>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</si>
  <si>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</si>
  <si>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</si>
  <si>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</si>
  <si>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</si>
  <si>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</si>
  <si>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</si>
  <si>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</si>
  <si>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</si>
  <si>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</si>
  <si>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</si>
  <si>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</si>
  <si>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</si>
  <si>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</si>
  <si>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</si>
  <si>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</si>
  <si>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</si>
  <si>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</si>
  <si>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</si>
  <si>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</si>
  <si>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</si>
  <si>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</si>
  <si>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</si>
  <si>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</si>
  <si>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</si>
  <si>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</si>
  <si>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</si>
  <si>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</si>
  <si>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</si>
  <si>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</si>
  <si>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</si>
  <si>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</si>
  <si>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</si>
  <si>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</si>
  <si>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</si>
  <si>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</si>
  <si>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</si>
  <si>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</si>
  <si>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</si>
  <si>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</si>
  <si>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</si>
  <si>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</si>
  <si>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</si>
  <si>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</si>
  <si>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</si>
  <si>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</si>
  <si>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</si>
  <si>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</si>
  <si>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</si>
  <si>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</si>
  <si>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</si>
  <si>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</si>
  <si>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</si>
  <si>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06.018.0001-A</t>
  </si>
  <si>
    <t>06.018.0002-A</t>
  </si>
  <si>
    <t>06.018.0003-A</t>
  </si>
  <si>
    <t>06.018.0005-A</t>
  </si>
  <si>
    <t>06.018.0006-A</t>
  </si>
  <si>
    <t>06.018.0007-A</t>
  </si>
  <si>
    <t>06.018.0008-A</t>
  </si>
  <si>
    <t>06.018.0009-A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</si>
  <si>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</si>
  <si>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</si>
  <si>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</si>
  <si>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</si>
  <si>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</si>
  <si>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</si>
  <si>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</si>
  <si>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</si>
  <si>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</si>
  <si>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</si>
  <si>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</si>
  <si>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</si>
  <si>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</si>
  <si>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</si>
  <si>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</si>
  <si>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</si>
  <si>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</si>
  <si>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</si>
  <si>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</si>
  <si>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</si>
  <si>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</si>
  <si>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</si>
  <si>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</si>
  <si>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</si>
  <si>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</si>
  <si>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</si>
  <si>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</si>
  <si>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</si>
  <si>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</si>
  <si>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</si>
  <si>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</si>
  <si>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</si>
  <si>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</si>
  <si>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</si>
  <si>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</si>
  <si>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</si>
  <si>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</si>
  <si>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</si>
  <si>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</si>
  <si>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</si>
  <si>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</si>
  <si>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</si>
  <si>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</si>
  <si>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</si>
  <si>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</si>
  <si>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</si>
  <si>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</si>
  <si>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</si>
  <si>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</si>
  <si>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</si>
  <si>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</si>
  <si>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</si>
  <si>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</si>
  <si>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</si>
  <si>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</si>
  <si>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</si>
  <si>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</si>
  <si>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</si>
  <si>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</si>
  <si>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</si>
  <si>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</si>
  <si>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</si>
  <si>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</si>
  <si>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</si>
  <si>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</si>
  <si>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</si>
  <si>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</si>
  <si>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</si>
  <si>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</si>
  <si>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</si>
  <si>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</si>
  <si>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</si>
  <si>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</si>
  <si>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</si>
  <si>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</si>
  <si>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</si>
  <si>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</si>
  <si>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</si>
  <si>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</si>
  <si>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</si>
  <si>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</si>
  <si>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</si>
  <si>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</si>
  <si>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</si>
  <si>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</si>
  <si>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</si>
  <si>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</si>
  <si>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</si>
  <si>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</si>
  <si>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</si>
  <si>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</si>
  <si>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</si>
  <si>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</si>
  <si>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</si>
  <si>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</si>
  <si>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</si>
  <si>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</si>
  <si>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</si>
  <si>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</si>
  <si>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</si>
  <si>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</si>
  <si>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</si>
  <si>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</si>
  <si>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</si>
  <si>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</si>
  <si>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</si>
  <si>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</si>
  <si>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</si>
  <si>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</si>
  <si>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</si>
  <si>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</si>
  <si>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</si>
  <si>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</si>
  <si>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</si>
  <si>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</si>
  <si>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</si>
  <si>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</si>
  <si>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</si>
  <si>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</si>
  <si>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</si>
  <si>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</si>
  <si>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</si>
  <si>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</si>
  <si>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</si>
  <si>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</si>
  <si>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</si>
  <si>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</si>
  <si>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</si>
  <si>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</si>
  <si>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</si>
  <si>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</si>
  <si>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</si>
  <si>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</si>
  <si>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</si>
  <si>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</si>
  <si>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</si>
  <si>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</si>
  <si>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</si>
  <si>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</si>
  <si>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</si>
  <si>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</si>
  <si>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</si>
  <si>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</si>
  <si>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</si>
  <si>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</si>
  <si>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</si>
  <si>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</si>
  <si>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</si>
  <si>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</si>
  <si>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</si>
  <si>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</si>
  <si>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</si>
  <si>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</si>
  <si>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</si>
  <si>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</si>
  <si>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</si>
  <si>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</si>
  <si>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</si>
  <si>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</si>
  <si>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</si>
  <si>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</si>
  <si>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</si>
  <si>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</si>
  <si>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</si>
  <si>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</si>
  <si>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</si>
  <si>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</si>
  <si>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</si>
  <si>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</si>
  <si>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</si>
  <si>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</si>
  <si>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</si>
  <si>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</si>
  <si>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</si>
  <si>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</si>
  <si>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</si>
  <si>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</si>
  <si>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</si>
  <si>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</si>
  <si>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</si>
  <si>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</si>
  <si>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</si>
  <si>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</si>
  <si>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</si>
  <si>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</si>
  <si>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</si>
  <si>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</si>
  <si>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</si>
  <si>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</si>
  <si>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</si>
  <si>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</si>
  <si>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</si>
  <si>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</si>
  <si>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</si>
  <si>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</si>
  <si>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</si>
  <si>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</si>
  <si>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</si>
  <si>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</si>
  <si>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</si>
  <si>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</si>
  <si>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</si>
  <si>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</si>
  <si>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</si>
  <si>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</si>
  <si>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</si>
  <si>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</si>
  <si>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</si>
  <si>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</si>
  <si>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</si>
  <si>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</si>
  <si>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</si>
  <si>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</si>
  <si>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</si>
  <si>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</si>
  <si>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</si>
  <si>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</si>
  <si>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</si>
  <si>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</si>
  <si>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</si>
  <si>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</si>
  <si>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</si>
  <si>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</si>
  <si>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</si>
  <si>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</si>
  <si>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</si>
  <si>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</si>
  <si>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</si>
  <si>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</si>
  <si>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</si>
  <si>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</si>
  <si>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</si>
  <si>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</si>
  <si>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</si>
  <si>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</si>
  <si>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</si>
  <si>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</si>
  <si>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</si>
  <si>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</si>
  <si>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</si>
  <si>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</si>
  <si>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</si>
  <si>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</si>
  <si>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</si>
  <si>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</si>
  <si>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</si>
  <si>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</si>
  <si>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</si>
  <si>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</si>
  <si>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</si>
  <si>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</si>
  <si>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</si>
  <si>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</si>
  <si>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</si>
  <si>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</si>
  <si>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</si>
  <si>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</si>
  <si>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</si>
  <si>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</si>
  <si>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</si>
  <si>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</si>
  <si>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</si>
  <si>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</si>
  <si>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</si>
  <si>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</si>
  <si>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</si>
  <si>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</si>
  <si>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</si>
  <si>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</si>
  <si>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</si>
  <si>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</si>
  <si>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</si>
  <si>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</si>
  <si>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</si>
  <si>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</si>
  <si>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</si>
  <si>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</si>
  <si>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</si>
  <si>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</si>
  <si>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</si>
  <si>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</si>
  <si>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</si>
  <si>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</si>
  <si>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</si>
  <si>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</si>
  <si>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</si>
  <si>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</si>
  <si>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</si>
  <si>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</si>
  <si>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</si>
  <si>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</si>
  <si>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</si>
  <si>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</si>
  <si>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</si>
  <si>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</si>
  <si>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06.022.0010-A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</si>
  <si>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</si>
  <si>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</si>
  <si>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</si>
  <si>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</si>
  <si>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</si>
  <si>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</si>
  <si>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</si>
  <si>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</si>
  <si>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</si>
  <si>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</si>
  <si>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</si>
  <si>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</si>
  <si>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</si>
  <si>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</si>
  <si>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</si>
  <si>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06.062.0001-A</t>
  </si>
  <si>
    <t>06.062.0002-A</t>
  </si>
  <si>
    <t>06.063.0012-A</t>
  </si>
  <si>
    <t>06.063.0013-A</t>
  </si>
  <si>
    <t>06.063.0014-A</t>
  </si>
  <si>
    <t>06.063.0015-A</t>
  </si>
  <si>
    <t>06.063.0016-A</t>
  </si>
  <si>
    <t>06.063.0017-A</t>
  </si>
  <si>
    <t>06.063.0018-A</t>
  </si>
  <si>
    <t>06.063.0019-A</t>
  </si>
  <si>
    <t>06.063.0021-A</t>
  </si>
  <si>
    <t>06.063.0023-A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</si>
  <si>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</si>
  <si>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</si>
  <si>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</si>
  <si>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</si>
  <si>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</si>
  <si>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</si>
  <si>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</si>
  <si>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</si>
  <si>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</si>
  <si>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</si>
  <si>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</si>
  <si>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</si>
  <si>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</si>
  <si>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</si>
  <si>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</si>
  <si>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</si>
  <si>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</si>
  <si>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</si>
  <si>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</si>
  <si>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</si>
  <si>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</si>
  <si>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</si>
  <si>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</si>
  <si>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</si>
  <si>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</si>
  <si>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</si>
  <si>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</si>
  <si>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</si>
  <si>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</si>
  <si>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</si>
  <si>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06.072.0001-A</t>
  </si>
  <si>
    <t>06.072.0003-A</t>
  </si>
  <si>
    <t>06.075.0010-A</t>
  </si>
  <si>
    <t>06.075.0012-A</t>
  </si>
  <si>
    <t>06.076.0005-A</t>
  </si>
  <si>
    <t>06.076.0010-A</t>
  </si>
  <si>
    <t>06.076.0015-A</t>
  </si>
  <si>
    <t>06.076.0020-A</t>
  </si>
  <si>
    <t>06.076.0025-A</t>
  </si>
  <si>
    <t>06.077.0005-A</t>
  </si>
  <si>
    <t>06.077.0010-A</t>
  </si>
  <si>
    <t>06.077.0015-A</t>
  </si>
  <si>
    <t>06.077.0020-A</t>
  </si>
  <si>
    <t>06.077.0025-A</t>
  </si>
  <si>
    <t>06.081.0010-A</t>
  </si>
  <si>
    <t>06.082.0010-A</t>
  </si>
  <si>
    <t>06.082.0015-A</t>
  </si>
  <si>
    <t>06.082.0020-A</t>
  </si>
  <si>
    <t>06.082.0050-A</t>
  </si>
  <si>
    <t>06.082.0053-A</t>
  </si>
  <si>
    <t>06.082.0055-A</t>
  </si>
  <si>
    <t>06.082.0070-A</t>
  </si>
  <si>
    <t>06.082.0075-A</t>
  </si>
  <si>
    <t>06.084.0005-A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</si>
  <si>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</si>
  <si>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</si>
  <si>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</si>
  <si>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</si>
  <si>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</si>
  <si>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</si>
  <si>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</si>
  <si>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</si>
  <si>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</si>
  <si>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</si>
  <si>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</si>
  <si>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</si>
  <si>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</si>
  <si>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</si>
  <si>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</si>
  <si>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</si>
  <si>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06.086.0010-A</t>
  </si>
  <si>
    <t>06.087.0010-A</t>
  </si>
  <si>
    <t>06.088.0010-A</t>
  </si>
  <si>
    <t>06.090.0010-A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</si>
  <si>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</si>
  <si>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</si>
  <si>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</si>
  <si>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</si>
  <si>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</si>
  <si>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</si>
  <si>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</si>
  <si>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</si>
  <si>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</si>
  <si>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</si>
  <si>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</si>
  <si>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</si>
  <si>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</si>
  <si>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</si>
  <si>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</si>
  <si>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</si>
  <si>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</si>
  <si>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</si>
  <si>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</si>
  <si>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</si>
  <si>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</si>
  <si>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</si>
  <si>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</si>
  <si>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</si>
  <si>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</si>
  <si>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</si>
  <si>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</si>
  <si>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</si>
  <si>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</si>
  <si>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</si>
  <si>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</si>
  <si>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</si>
  <si>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</si>
  <si>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</si>
  <si>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</si>
  <si>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</si>
  <si>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</si>
  <si>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</si>
  <si>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</si>
  <si>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</si>
  <si>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</si>
  <si>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</si>
  <si>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</si>
  <si>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</si>
  <si>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</si>
  <si>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</si>
  <si>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</si>
  <si>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</si>
  <si>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</si>
  <si>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</si>
  <si>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</si>
  <si>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</si>
  <si>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</si>
  <si>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06.101.0001-A</t>
  </si>
  <si>
    <t>06.102.0010-A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</si>
  <si>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</si>
  <si>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</si>
  <si>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</si>
  <si>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</si>
  <si>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</si>
  <si>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</si>
  <si>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</si>
  <si>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</si>
  <si>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</si>
  <si>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</si>
  <si>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</si>
  <si>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</si>
  <si>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</si>
  <si>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</si>
  <si>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</si>
  <si>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</si>
  <si>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</si>
  <si>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</si>
  <si>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</si>
  <si>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</si>
  <si>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</si>
  <si>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06.106.0011-A</t>
  </si>
  <si>
    <t>06.106.0012-A</t>
  </si>
  <si>
    <t>06.106.0014-A</t>
  </si>
  <si>
    <t>06.108.0005-A</t>
  </si>
  <si>
    <t>06.108.0006-A</t>
  </si>
  <si>
    <t>06.108.0007-A</t>
  </si>
  <si>
    <t>06.108.0008-A</t>
  </si>
  <si>
    <t>06.108.0009-A</t>
  </si>
  <si>
    <t>06.110.0001-A</t>
  </si>
  <si>
    <t>06.115.0001-A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</si>
  <si>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</si>
  <si>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</si>
  <si>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</si>
  <si>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</si>
  <si>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</si>
  <si>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</si>
  <si>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</si>
  <si>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</si>
  <si>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</si>
  <si>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</si>
  <si>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</si>
  <si>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</si>
  <si>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</si>
  <si>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</si>
  <si>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</si>
  <si>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</si>
  <si>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</si>
  <si>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</si>
  <si>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</si>
  <si>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</si>
  <si>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</si>
  <si>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</si>
  <si>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</si>
  <si>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</si>
  <si>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</si>
  <si>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</si>
  <si>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</si>
  <si>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</si>
  <si>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</si>
  <si>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</si>
  <si>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</si>
  <si>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</si>
  <si>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</si>
  <si>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</si>
  <si>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</si>
  <si>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</si>
  <si>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</si>
  <si>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</si>
  <si>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</si>
  <si>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</si>
  <si>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</si>
  <si>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</si>
  <si>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</si>
  <si>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</si>
  <si>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</si>
  <si>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</si>
  <si>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</si>
  <si>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</si>
  <si>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</si>
  <si>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</si>
  <si>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</si>
  <si>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</si>
  <si>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</si>
  <si>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</si>
  <si>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</si>
  <si>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</si>
  <si>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</si>
  <si>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</si>
  <si>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</si>
  <si>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</si>
  <si>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</si>
  <si>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</si>
  <si>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</si>
  <si>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</si>
  <si>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</si>
  <si>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</si>
  <si>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</si>
  <si>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</si>
  <si>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</si>
  <si>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</si>
  <si>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</si>
  <si>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</si>
  <si>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</si>
  <si>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</si>
  <si>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</si>
  <si>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</si>
  <si>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</si>
  <si>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</si>
  <si>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</si>
  <si>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</si>
  <si>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</si>
  <si>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</si>
  <si>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</si>
  <si>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</si>
  <si>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</si>
  <si>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</si>
  <si>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</si>
  <si>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</si>
  <si>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</si>
  <si>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</si>
  <si>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</si>
  <si>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</si>
  <si>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</si>
  <si>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</si>
  <si>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</si>
  <si>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</si>
  <si>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</si>
  <si>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</si>
  <si>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</si>
  <si>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</si>
  <si>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</si>
  <si>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</si>
  <si>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</si>
  <si>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</si>
  <si>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</si>
  <si>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</si>
  <si>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</si>
  <si>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</si>
  <si>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</si>
  <si>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</si>
  <si>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</si>
  <si>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</si>
  <si>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</si>
  <si>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</si>
  <si>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</si>
  <si>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</si>
  <si>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</si>
  <si>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</si>
  <si>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</si>
  <si>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</si>
  <si>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</si>
  <si>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</si>
  <si>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</si>
  <si>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</si>
  <si>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</si>
  <si>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</si>
  <si>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</si>
  <si>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</si>
  <si>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</si>
  <si>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</si>
  <si>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</si>
  <si>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</si>
  <si>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</si>
  <si>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</si>
  <si>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</si>
  <si>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</si>
  <si>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</si>
  <si>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</si>
  <si>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</si>
  <si>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</si>
  <si>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</si>
  <si>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</si>
  <si>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</si>
  <si>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</si>
  <si>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</si>
  <si>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</si>
  <si>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</si>
  <si>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</si>
  <si>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</si>
  <si>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</si>
  <si>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</si>
  <si>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</si>
  <si>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</si>
  <si>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</si>
  <si>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</si>
  <si>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</si>
  <si>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</si>
  <si>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</si>
  <si>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</si>
  <si>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</si>
  <si>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</si>
  <si>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</si>
  <si>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</si>
  <si>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</si>
  <si>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</si>
  <si>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</si>
  <si>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</si>
  <si>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</si>
  <si>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</si>
  <si>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</si>
  <si>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</si>
  <si>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</si>
  <si>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</si>
  <si>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</si>
  <si>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</si>
  <si>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</si>
  <si>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</si>
  <si>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</si>
  <si>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</si>
  <si>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</si>
  <si>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</si>
  <si>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</si>
  <si>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</si>
  <si>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</si>
  <si>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</si>
  <si>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</si>
  <si>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</si>
  <si>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</si>
  <si>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</si>
  <si>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</si>
  <si>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</si>
  <si>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</si>
  <si>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</si>
  <si>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</si>
  <si>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</si>
  <si>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</si>
  <si>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</si>
  <si>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</si>
  <si>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</si>
  <si>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</si>
  <si>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</si>
  <si>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</si>
  <si>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</si>
  <si>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</si>
  <si>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</si>
  <si>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</si>
  <si>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</si>
  <si>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</si>
  <si>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</si>
  <si>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</si>
  <si>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</si>
  <si>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</si>
  <si>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</si>
  <si>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</si>
  <si>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</si>
  <si>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</si>
  <si>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</si>
  <si>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</si>
  <si>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</si>
  <si>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</si>
  <si>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</si>
  <si>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</si>
  <si>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</si>
  <si>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</si>
  <si>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</si>
  <si>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</si>
  <si>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</si>
  <si>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</si>
  <si>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</si>
  <si>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</si>
  <si>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</si>
  <si>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</si>
  <si>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</si>
  <si>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</si>
  <si>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</si>
  <si>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</si>
  <si>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</si>
  <si>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</si>
  <si>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</si>
  <si>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</si>
  <si>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</si>
  <si>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</si>
  <si>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</si>
  <si>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</si>
  <si>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</si>
  <si>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</si>
  <si>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</si>
  <si>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</si>
  <si>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</si>
  <si>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</si>
  <si>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</si>
  <si>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</si>
  <si>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</si>
  <si>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</si>
  <si>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</si>
  <si>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</si>
  <si>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</si>
  <si>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</si>
  <si>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</si>
  <si>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</si>
  <si>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</si>
  <si>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</si>
  <si>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</si>
  <si>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</si>
  <si>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</si>
  <si>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</si>
  <si>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</si>
  <si>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</si>
  <si>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</si>
  <si>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</si>
  <si>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</si>
  <si>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</si>
  <si>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</si>
  <si>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</si>
  <si>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</si>
  <si>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</si>
  <si>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</si>
  <si>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</si>
  <si>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</si>
  <si>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</si>
  <si>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</si>
  <si>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</si>
  <si>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</si>
  <si>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</si>
  <si>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</si>
  <si>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</si>
  <si>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</si>
  <si>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</si>
  <si>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</si>
  <si>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</si>
  <si>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</si>
  <si>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</si>
  <si>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</si>
  <si>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</si>
  <si>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</si>
  <si>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</si>
  <si>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</si>
  <si>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</si>
  <si>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</si>
  <si>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</si>
  <si>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</si>
  <si>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</si>
  <si>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</si>
  <si>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</si>
  <si>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</si>
  <si>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</si>
  <si>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</si>
  <si>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</si>
  <si>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</si>
  <si>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</si>
  <si>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</si>
  <si>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</si>
  <si>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</si>
  <si>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</si>
  <si>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</si>
  <si>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</si>
  <si>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</si>
  <si>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</si>
  <si>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</si>
  <si>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</si>
  <si>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</si>
  <si>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</si>
  <si>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</si>
  <si>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</si>
  <si>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</si>
  <si>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</si>
  <si>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</si>
  <si>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</si>
  <si>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</si>
  <si>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</si>
  <si>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</si>
  <si>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</si>
  <si>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</si>
  <si>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</si>
  <si>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</si>
  <si>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</si>
  <si>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</si>
  <si>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</si>
  <si>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</si>
  <si>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</si>
  <si>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</si>
  <si>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</si>
  <si>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</si>
  <si>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</si>
  <si>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</si>
  <si>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</si>
  <si>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</si>
  <si>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</si>
  <si>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</si>
  <si>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</si>
  <si>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</si>
  <si>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</si>
  <si>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</si>
  <si>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</si>
  <si>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</si>
  <si>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</si>
  <si>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</si>
  <si>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</si>
  <si>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</si>
  <si>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</si>
  <si>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</si>
  <si>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</si>
  <si>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</si>
  <si>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</si>
  <si>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</si>
  <si>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</si>
  <si>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</si>
  <si>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</si>
  <si>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</si>
  <si>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</si>
  <si>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</si>
  <si>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</si>
  <si>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</si>
  <si>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</si>
  <si>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</si>
  <si>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</si>
  <si>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</si>
  <si>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</si>
  <si>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</si>
  <si>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</si>
  <si>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</si>
  <si>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</si>
  <si>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</si>
  <si>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</si>
  <si>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</si>
  <si>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</si>
  <si>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</si>
  <si>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</si>
  <si>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</si>
  <si>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</si>
  <si>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</si>
  <si>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</si>
  <si>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</si>
  <si>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</si>
  <si>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</si>
  <si>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</si>
  <si>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</si>
  <si>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</si>
  <si>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</si>
  <si>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</si>
  <si>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</si>
  <si>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</si>
  <si>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</si>
  <si>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</si>
  <si>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</si>
  <si>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</si>
  <si>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</si>
  <si>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</si>
  <si>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</si>
  <si>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</si>
  <si>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</si>
  <si>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</si>
  <si>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</si>
  <si>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</si>
  <si>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</si>
  <si>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</si>
  <si>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</si>
  <si>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</si>
  <si>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</si>
  <si>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</si>
  <si>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</si>
  <si>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</si>
  <si>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</si>
  <si>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</si>
  <si>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</si>
  <si>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</si>
  <si>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</si>
  <si>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</si>
  <si>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</si>
  <si>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</si>
  <si>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</si>
  <si>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</si>
  <si>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</si>
  <si>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</si>
  <si>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</si>
  <si>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</si>
  <si>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</si>
  <si>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</si>
  <si>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</si>
  <si>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</si>
  <si>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</si>
  <si>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</si>
  <si>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</si>
  <si>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</si>
  <si>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</si>
  <si>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</si>
  <si>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</si>
  <si>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</si>
  <si>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</si>
  <si>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</si>
  <si>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</si>
  <si>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</si>
  <si>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</si>
  <si>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</si>
  <si>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</si>
  <si>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</si>
  <si>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</si>
  <si>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</si>
  <si>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</si>
  <si>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</si>
  <si>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</si>
  <si>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</si>
  <si>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</si>
  <si>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</si>
  <si>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</si>
  <si>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</si>
  <si>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</si>
  <si>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</si>
  <si>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</si>
  <si>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</si>
  <si>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</si>
  <si>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</si>
  <si>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</si>
  <si>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</si>
  <si>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</si>
  <si>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</si>
  <si>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</si>
  <si>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</si>
  <si>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</si>
  <si>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</si>
  <si>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</si>
  <si>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</si>
  <si>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</si>
  <si>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</si>
  <si>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</si>
  <si>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</si>
  <si>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</si>
  <si>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</si>
  <si>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</si>
  <si>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</si>
  <si>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</si>
  <si>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</si>
  <si>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</si>
  <si>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</si>
  <si>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</si>
  <si>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</si>
  <si>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</si>
  <si>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</si>
  <si>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</si>
  <si>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</si>
  <si>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</si>
  <si>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</si>
  <si>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</si>
  <si>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</si>
  <si>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</si>
  <si>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</si>
  <si>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</si>
  <si>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</si>
  <si>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</si>
  <si>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</si>
  <si>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</si>
  <si>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</si>
  <si>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</si>
  <si>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</si>
  <si>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</si>
  <si>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</si>
  <si>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</si>
  <si>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</si>
  <si>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</si>
  <si>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</si>
  <si>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</si>
  <si>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</si>
  <si>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</si>
  <si>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</si>
  <si>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</si>
  <si>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</si>
  <si>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</si>
  <si>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</si>
  <si>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</si>
  <si>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</si>
  <si>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</si>
  <si>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</si>
  <si>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</si>
  <si>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</si>
  <si>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</si>
  <si>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</si>
  <si>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</si>
  <si>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</si>
  <si>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</si>
  <si>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</si>
  <si>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</si>
  <si>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</si>
  <si>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</si>
  <si>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</si>
  <si>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</si>
  <si>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</si>
  <si>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</si>
  <si>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</si>
  <si>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</si>
  <si>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</si>
  <si>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</si>
  <si>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</si>
  <si>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</si>
  <si>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</si>
  <si>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</si>
  <si>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</si>
  <si>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</si>
  <si>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</si>
  <si>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</si>
  <si>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</si>
  <si>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</si>
  <si>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</si>
  <si>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</si>
  <si>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</si>
  <si>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</si>
  <si>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</si>
  <si>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</si>
  <si>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</si>
  <si>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</si>
  <si>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</si>
  <si>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</si>
  <si>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</si>
  <si>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</si>
  <si>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</si>
  <si>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</si>
  <si>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</si>
  <si>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</si>
  <si>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</si>
  <si>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</si>
  <si>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</si>
  <si>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</si>
  <si>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</si>
  <si>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</si>
  <si>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</si>
  <si>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</si>
  <si>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</si>
  <si>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</si>
  <si>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</si>
  <si>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</si>
  <si>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</si>
  <si>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</si>
  <si>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</si>
  <si>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</si>
  <si>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</si>
  <si>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</si>
  <si>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</si>
  <si>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</si>
  <si>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</si>
  <si>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</si>
  <si>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</si>
  <si>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</si>
  <si>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</si>
  <si>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</si>
  <si>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</si>
  <si>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</si>
  <si>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</si>
  <si>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</si>
  <si>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</si>
  <si>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</si>
  <si>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</si>
  <si>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</si>
  <si>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</si>
  <si>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</si>
  <si>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</si>
  <si>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</si>
  <si>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</si>
  <si>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</si>
  <si>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</si>
  <si>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</si>
  <si>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</si>
  <si>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</si>
  <si>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</si>
  <si>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</si>
  <si>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</si>
  <si>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</si>
  <si>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</si>
  <si>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</si>
  <si>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</si>
  <si>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</si>
  <si>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06.270.0001-A</t>
  </si>
  <si>
    <t>06.270.0002-A</t>
  </si>
  <si>
    <t>06.270.0003-A</t>
  </si>
  <si>
    <t>06.270.0020-A</t>
  </si>
  <si>
    <t>06.270.0021-A</t>
  </si>
  <si>
    <t>06.270.0022-A</t>
  </si>
  <si>
    <t>06.270.0036-A</t>
  </si>
  <si>
    <t>06.270.0037-A</t>
  </si>
  <si>
    <t>06.270.0038-A</t>
  </si>
  <si>
    <t>06.270.0041-A</t>
  </si>
  <si>
    <t>06.270.0042-A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</si>
  <si>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</si>
  <si>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</si>
  <si>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</si>
  <si>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</si>
  <si>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</si>
  <si>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</si>
  <si>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</si>
  <si>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</si>
  <si>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</si>
  <si>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</si>
  <si>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</si>
  <si>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</si>
  <si>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</si>
  <si>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</si>
  <si>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</si>
  <si>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</si>
  <si>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</si>
  <si>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</si>
  <si>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</si>
  <si>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</si>
  <si>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</si>
  <si>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</si>
  <si>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</si>
  <si>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</si>
  <si>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</si>
  <si>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</si>
  <si>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</si>
  <si>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</si>
  <si>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</si>
  <si>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</si>
  <si>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</si>
  <si>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</si>
  <si>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</si>
  <si>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</si>
  <si>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</si>
  <si>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</si>
  <si>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</si>
  <si>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</si>
  <si>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</si>
  <si>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</si>
  <si>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</si>
  <si>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</si>
  <si>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</si>
  <si>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</si>
  <si>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</si>
  <si>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</si>
  <si>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</si>
  <si>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</si>
  <si>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</si>
  <si>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</si>
  <si>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</si>
  <si>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</si>
  <si>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</si>
  <si>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</si>
  <si>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</si>
  <si>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</si>
  <si>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</si>
  <si>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</si>
  <si>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</si>
  <si>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</si>
  <si>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</si>
  <si>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</si>
  <si>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</si>
  <si>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</si>
  <si>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</si>
  <si>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</si>
  <si>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</si>
  <si>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</si>
  <si>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</si>
  <si>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</si>
  <si>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</si>
  <si>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</si>
  <si>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</si>
  <si>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</si>
  <si>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</si>
  <si>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</si>
  <si>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</si>
  <si>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</si>
  <si>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</si>
  <si>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</si>
  <si>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</si>
  <si>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</si>
  <si>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</si>
  <si>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</si>
  <si>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</si>
  <si>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</si>
  <si>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</si>
  <si>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</si>
  <si>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</si>
  <si>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</si>
  <si>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</si>
  <si>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</si>
  <si>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</si>
  <si>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</si>
  <si>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</si>
  <si>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</si>
  <si>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</si>
  <si>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</si>
  <si>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</si>
  <si>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</si>
  <si>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</si>
  <si>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</si>
  <si>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</si>
  <si>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</si>
  <si>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06.275.0001-A</t>
  </si>
  <si>
    <t>06.275.0002-A</t>
  </si>
  <si>
    <t>06.275.0003-A</t>
  </si>
  <si>
    <t>06.275.0020-A</t>
  </si>
  <si>
    <t>06.275.0021-A</t>
  </si>
  <si>
    <t>06.275.0022-A</t>
  </si>
  <si>
    <t>06.300.0001-A</t>
  </si>
  <si>
    <t>06.300.0002-A</t>
  </si>
  <si>
    <t>06.300.0003-A</t>
  </si>
  <si>
    <t>06.300.0004-A</t>
  </si>
  <si>
    <t>06.300.0005-A</t>
  </si>
  <si>
    <t>06.400.0001-A</t>
  </si>
  <si>
    <t>06.400.0002-A</t>
  </si>
  <si>
    <t>06.400.0003-A</t>
  </si>
  <si>
    <t>06.400.0004-A</t>
  </si>
  <si>
    <t>06.400.0005-A</t>
  </si>
  <si>
    <t>06.400.0006-A</t>
  </si>
  <si>
    <t>06.400.0010-A</t>
  </si>
  <si>
    <t>06.400.0011-A</t>
  </si>
  <si>
    <t>06.400.0012-A</t>
  </si>
  <si>
    <t>06.400.0013-A</t>
  </si>
  <si>
    <t>06.400.0014-A</t>
  </si>
  <si>
    <t>06.400.0015-A</t>
  </si>
  <si>
    <t>06.400.0020-A</t>
  </si>
  <si>
    <t>06.500.0010-A</t>
  </si>
  <si>
    <t>06.501.0010-A</t>
  </si>
  <si>
    <t>06.502.0010-A</t>
  </si>
  <si>
    <t>06.502.0020-A</t>
  </si>
  <si>
    <t>06.502.0030-A</t>
  </si>
  <si>
    <t>06.502.0040-A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</si>
  <si>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</si>
  <si>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</si>
  <si>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</si>
  <si>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</si>
  <si>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</si>
  <si>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</si>
  <si>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</si>
  <si>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</si>
  <si>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</si>
  <si>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</si>
  <si>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</si>
  <si>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</si>
  <si>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</si>
  <si>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</si>
  <si>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</si>
  <si>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</si>
  <si>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</si>
  <si>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</si>
  <si>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</si>
  <si>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</si>
  <si>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</si>
  <si>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</si>
  <si>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</si>
  <si>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</si>
  <si>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</si>
  <si>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</si>
  <si>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</si>
  <si>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</si>
  <si>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</si>
  <si>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</si>
  <si>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</si>
  <si>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07.002.0010-B</t>
  </si>
  <si>
    <t>07.002.0015-B</t>
  </si>
  <si>
    <t>07.002.0020-B</t>
  </si>
  <si>
    <t>07.002.0025-B</t>
  </si>
  <si>
    <t>07.002.0030-B</t>
  </si>
  <si>
    <t>07.002.0035-B</t>
  </si>
  <si>
    <t>07.002.0040-B</t>
  </si>
  <si>
    <t>07.002.0045-B</t>
  </si>
  <si>
    <t>07.003.0010-B</t>
  </si>
  <si>
    <t>07.003.0015-B</t>
  </si>
  <si>
    <t>07.005.0010-B</t>
  </si>
  <si>
    <t>07.005.0015-B</t>
  </si>
  <si>
    <t>07.005.0020-B</t>
  </si>
  <si>
    <t>07.005.0025-B</t>
  </si>
  <si>
    <t>07.005.0030-B</t>
  </si>
  <si>
    <t>07.005.0035-B</t>
  </si>
  <si>
    <t>07.006.0010-B</t>
  </si>
  <si>
    <t>07.006.0015-B</t>
  </si>
  <si>
    <t>07.006.0020-B</t>
  </si>
  <si>
    <t>07.006.0025-B</t>
  </si>
  <si>
    <t>07.007.0010-B</t>
  </si>
  <si>
    <t>07.007.0015-B</t>
  </si>
  <si>
    <t>07.007.0020-B</t>
  </si>
  <si>
    <t>07.007.0025-B</t>
  </si>
  <si>
    <t>07.008.0010-B</t>
  </si>
  <si>
    <t>07.009.0010-B</t>
  </si>
  <si>
    <t>07.009.0015-B</t>
  </si>
  <si>
    <t>07.009.0020-B</t>
  </si>
  <si>
    <t>07.030.0010-B</t>
  </si>
  <si>
    <t>07.050.0025-B</t>
  </si>
  <si>
    <t>07.050.0030-B</t>
  </si>
  <si>
    <t>07.050.0035-B</t>
  </si>
  <si>
    <t>07.100.0010-B</t>
  </si>
  <si>
    <t>07.100.0015-B</t>
  </si>
  <si>
    <t>07.100.0020-B</t>
  </si>
  <si>
    <t>07.100.0025-B</t>
  </si>
  <si>
    <t>07.100.0040-B</t>
  </si>
  <si>
    <t>07.150.0010-B</t>
  </si>
  <si>
    <t>07.150.0020-B</t>
  </si>
  <si>
    <t>07.160.0012-B</t>
  </si>
  <si>
    <t>07.160.0020-B</t>
  </si>
  <si>
    <t>07.170.0010-B</t>
  </si>
  <si>
    <t>07.180.0010-B</t>
  </si>
  <si>
    <t>08.001.0001-A</t>
  </si>
  <si>
    <t>08.001.0002-B</t>
  </si>
  <si>
    <t>08.001.0004-A</t>
  </si>
  <si>
    <t>08.001.0005-A</t>
  </si>
  <si>
    <t>08.001.0008-A</t>
  </si>
  <si>
    <t>08.001.0009-A</t>
  </si>
  <si>
    <t>08.002.0001-A</t>
  </si>
  <si>
    <t>08.003.0001-A</t>
  </si>
  <si>
    <t>08.003.0002-A</t>
  </si>
  <si>
    <t>08.003.0005-A</t>
  </si>
  <si>
    <t>08.003.0030-A</t>
  </si>
  <si>
    <t>08.003.0035-A</t>
  </si>
  <si>
    <t>08.004.0001-A</t>
  </si>
  <si>
    <t>08.004.0002-A</t>
  </si>
  <si>
    <t>08.004.0003-A</t>
  </si>
  <si>
    <t>08.004.0008-A</t>
  </si>
  <si>
    <t>08.005.0001-A</t>
  </si>
  <si>
    <t>08.005.0002-A</t>
  </si>
  <si>
    <t>08.005.0003-A</t>
  </si>
  <si>
    <t>08.006.0001-A</t>
  </si>
  <si>
    <t>08.006.0003-A</t>
  </si>
  <si>
    <t>08.006.0004-A</t>
  </si>
  <si>
    <t>08.006.0005-A</t>
  </si>
  <si>
    <t>08.006.0006-A</t>
  </si>
  <si>
    <t>08.006.0010-A</t>
  </si>
  <si>
    <t>08.006.0011-A</t>
  </si>
  <si>
    <t>08.006.0015-A</t>
  </si>
  <si>
    <t>08.007.0001-A</t>
  </si>
  <si>
    <t>08.007.0002-A</t>
  </si>
  <si>
    <t>08.008.0001-A</t>
  </si>
  <si>
    <t>08.008.0002-A</t>
  </si>
  <si>
    <t>08.009.0003-A</t>
  </si>
  <si>
    <t>08.009.0005-A</t>
  </si>
  <si>
    <t>08.009.0010-A</t>
  </si>
  <si>
    <t>08.010.0001-A</t>
  </si>
  <si>
    <t>08.010.0005-A</t>
  </si>
  <si>
    <t>08.011.0001-A</t>
  </si>
  <si>
    <t>08.012.0001-A</t>
  </si>
  <si>
    <t>08.012.0003-A</t>
  </si>
  <si>
    <t>08.012.0004-A</t>
  </si>
  <si>
    <t>08.012.0005-A</t>
  </si>
  <si>
    <t>08.013.0005-A</t>
  </si>
  <si>
    <t>08.013.0010-A</t>
  </si>
  <si>
    <t>08.013.0015-A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</si>
  <si>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</si>
  <si>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</si>
  <si>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</si>
  <si>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</si>
  <si>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</si>
  <si>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</si>
  <si>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</si>
  <si>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</si>
  <si>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</si>
  <si>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</si>
  <si>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</si>
  <si>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</si>
  <si>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</si>
  <si>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</si>
  <si>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</si>
  <si>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</si>
  <si>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</si>
  <si>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</si>
  <si>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</si>
  <si>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</si>
  <si>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</si>
  <si>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</si>
  <si>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</si>
  <si>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</si>
  <si>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</si>
  <si>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</si>
  <si>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</si>
  <si>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</si>
  <si>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</si>
  <si>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</si>
  <si>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</si>
  <si>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</si>
  <si>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</si>
  <si>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</si>
  <si>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</si>
  <si>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</si>
  <si>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</si>
  <si>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</si>
  <si>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</si>
  <si>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</si>
  <si>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</si>
  <si>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</si>
  <si>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</si>
  <si>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</si>
  <si>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</si>
  <si>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</si>
  <si>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</si>
  <si>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</si>
  <si>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</si>
  <si>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</si>
  <si>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</si>
  <si>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</si>
  <si>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</si>
  <si>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</si>
  <si>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</si>
  <si>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</si>
  <si>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</si>
  <si>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</si>
  <si>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</si>
  <si>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</si>
  <si>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</si>
  <si>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</si>
  <si>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</si>
  <si>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</si>
  <si>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</si>
  <si>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</si>
  <si>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</si>
  <si>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</si>
  <si>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</si>
  <si>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</si>
  <si>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</si>
  <si>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</si>
  <si>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</si>
  <si>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</si>
  <si>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</si>
  <si>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</si>
  <si>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</si>
  <si>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</si>
  <si>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</si>
  <si>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</si>
  <si>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</si>
  <si>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</si>
  <si>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</si>
  <si>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</si>
  <si>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</si>
  <si>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</si>
  <si>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</si>
  <si>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</si>
  <si>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</si>
  <si>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</si>
  <si>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</si>
  <si>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</si>
  <si>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</si>
  <si>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</si>
  <si>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</si>
  <si>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</si>
  <si>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</si>
  <si>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</si>
  <si>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</si>
  <si>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08.016.0001-A</t>
  </si>
  <si>
    <t>08.016.0002-A</t>
  </si>
  <si>
    <t>08.017.0006-A</t>
  </si>
  <si>
    <t>08.017.0010-A</t>
  </si>
  <si>
    <t>08.017.0020-A</t>
  </si>
  <si>
    <t>08.018.0001-A</t>
  </si>
  <si>
    <t>08.018.0005-A</t>
  </si>
  <si>
    <t>08.018.0010-A</t>
  </si>
  <si>
    <t>08.018.0020-A</t>
  </si>
  <si>
    <t>08.018.0023-A</t>
  </si>
  <si>
    <t>08.018.0050-A</t>
  </si>
  <si>
    <t>08.019.0001-A</t>
  </si>
  <si>
    <t>08.019.0002-A</t>
  </si>
  <si>
    <t>08.019.0003-A</t>
  </si>
  <si>
    <t>08.019.0004-A</t>
  </si>
  <si>
    <t>08.019.0009-A</t>
  </si>
  <si>
    <t>08.019.0010-A</t>
  </si>
  <si>
    <t>08.020.0008-A</t>
  </si>
  <si>
    <t>08.020.0010-A</t>
  </si>
  <si>
    <t>08.020.0012-A</t>
  </si>
  <si>
    <t>08.020.0018-A</t>
  </si>
  <si>
    <t>08.020.0020-A</t>
  </si>
  <si>
    <t>08.020.0022-A</t>
  </si>
  <si>
    <t>08.020.0024-A</t>
  </si>
  <si>
    <t>08.020.0030-A</t>
  </si>
  <si>
    <t>08.020.0035-A</t>
  </si>
  <si>
    <t>08.020.0040-A</t>
  </si>
  <si>
    <t>08.021.0001-A</t>
  </si>
  <si>
    <t>08.021.0002-A</t>
  </si>
  <si>
    <t>08.021.0003-A</t>
  </si>
  <si>
    <t>08.022.0002-A</t>
  </si>
  <si>
    <t>08.024.0002-A</t>
  </si>
  <si>
    <t>08.026.0001-A</t>
  </si>
  <si>
    <t>08.026.0002-A</t>
  </si>
  <si>
    <t>08.026.0005-A</t>
  </si>
  <si>
    <t>08.026.0010-A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</si>
  <si>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</si>
  <si>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</si>
  <si>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</si>
  <si>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</si>
  <si>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</si>
  <si>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</si>
  <si>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</si>
  <si>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</si>
  <si>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</si>
  <si>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</si>
  <si>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</si>
  <si>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</si>
  <si>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</si>
  <si>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</si>
  <si>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</si>
  <si>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</si>
  <si>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</si>
  <si>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</si>
  <si>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</si>
  <si>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</si>
  <si>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</si>
  <si>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</si>
  <si>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</si>
  <si>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</si>
  <si>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</si>
  <si>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</si>
  <si>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</si>
  <si>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</si>
  <si>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</si>
  <si>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</si>
  <si>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08.028.0010-A</t>
  </si>
  <si>
    <t>08.028.0015-A</t>
  </si>
  <si>
    <t>08.031.0005-A</t>
  </si>
  <si>
    <t>08.031.0006-A</t>
  </si>
  <si>
    <t>08.031.0007-A</t>
  </si>
  <si>
    <t>08.032.0001-A</t>
  </si>
  <si>
    <t>08.034.0001-A</t>
  </si>
  <si>
    <t>08.034.0002-A</t>
  </si>
  <si>
    <t>08.034.0005-A</t>
  </si>
  <si>
    <t>08.034.0010-A</t>
  </si>
  <si>
    <t>08.034.0020-A</t>
  </si>
  <si>
    <t>08.034.0025-A</t>
  </si>
  <si>
    <t>08.035.0001-A</t>
  </si>
  <si>
    <t>08.035.0005-A</t>
  </si>
  <si>
    <t>08.036.0001-A</t>
  </si>
  <si>
    <t>08.036.0002-A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</si>
  <si>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</si>
  <si>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</si>
  <si>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</si>
  <si>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</si>
  <si>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</si>
  <si>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</si>
  <si>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</si>
  <si>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</si>
  <si>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</si>
  <si>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</si>
  <si>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</si>
  <si>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</si>
  <si>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</si>
  <si>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</si>
  <si>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</si>
  <si>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</si>
  <si>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</si>
  <si>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</si>
  <si>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</si>
  <si>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</si>
  <si>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</si>
  <si>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</si>
  <si>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</si>
  <si>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</si>
  <si>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08.038.0001-A</t>
  </si>
  <si>
    <t>08.040.0005-A</t>
  </si>
  <si>
    <t>08.040.0010-A</t>
  </si>
  <si>
    <t>08.040.0015-A</t>
  </si>
  <si>
    <t>08.040.0020-A</t>
  </si>
  <si>
    <t>08.040.0025-A</t>
  </si>
  <si>
    <t>08.040.0030-A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</si>
  <si>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</si>
  <si>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</si>
  <si>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</si>
  <si>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</si>
  <si>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</si>
  <si>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</si>
  <si>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</si>
  <si>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</si>
  <si>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</si>
  <si>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</si>
  <si>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</si>
  <si>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</si>
  <si>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</si>
  <si>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</si>
  <si>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</si>
  <si>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</si>
  <si>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</si>
  <si>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</si>
  <si>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</si>
  <si>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</si>
  <si>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09.002.0001-A</t>
  </si>
  <si>
    <t>09.002.0002-A</t>
  </si>
  <si>
    <t>09.002.0003-A</t>
  </si>
  <si>
    <t>09.002.0010-A</t>
  </si>
  <si>
    <t>09.002.0012-A</t>
  </si>
  <si>
    <t>09.002.0015-A</t>
  </si>
  <si>
    <t>09.002.0017-A</t>
  </si>
  <si>
    <t>09.002.0019-A</t>
  </si>
  <si>
    <t>09.002.0021-A</t>
  </si>
  <si>
    <t>09.002.0023-A</t>
  </si>
  <si>
    <t>09.002.0030-A</t>
  </si>
  <si>
    <t>09.002.0032-A</t>
  </si>
  <si>
    <t>09.002.0050-A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</si>
  <si>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</si>
  <si>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</si>
  <si>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</si>
  <si>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</si>
  <si>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</si>
  <si>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</si>
  <si>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</si>
  <si>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</si>
  <si>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</si>
  <si>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</si>
  <si>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</si>
  <si>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</si>
  <si>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</si>
  <si>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</si>
  <si>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</si>
  <si>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</si>
  <si>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</si>
  <si>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</si>
  <si>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</si>
  <si>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</si>
  <si>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</si>
  <si>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</si>
  <si>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</si>
  <si>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</si>
  <si>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</si>
  <si>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</si>
  <si>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</si>
  <si>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</si>
  <si>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</si>
  <si>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</si>
  <si>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</si>
  <si>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</si>
  <si>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</si>
  <si>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</si>
  <si>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</si>
  <si>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</si>
  <si>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</si>
  <si>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</si>
  <si>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</si>
  <si>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</si>
  <si>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</si>
  <si>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</si>
  <si>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</si>
  <si>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</si>
  <si>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</si>
  <si>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</si>
  <si>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</si>
  <si>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</si>
  <si>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</si>
  <si>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</si>
  <si>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</si>
  <si>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</si>
  <si>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</si>
  <si>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</si>
  <si>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</si>
  <si>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</si>
  <si>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</si>
  <si>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</si>
  <si>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</si>
  <si>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</si>
  <si>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</si>
  <si>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</si>
  <si>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</si>
  <si>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</si>
  <si>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</si>
  <si>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</si>
  <si>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</si>
  <si>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</si>
  <si>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</si>
  <si>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</si>
  <si>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</si>
  <si>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</si>
  <si>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</si>
  <si>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</si>
  <si>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</si>
  <si>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</si>
  <si>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</si>
  <si>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</si>
  <si>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</si>
  <si>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</si>
  <si>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</si>
  <si>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</si>
  <si>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</si>
  <si>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</si>
  <si>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</si>
  <si>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</si>
  <si>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</si>
  <si>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</si>
  <si>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</si>
  <si>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</si>
  <si>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</si>
  <si>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09.006.0003-A</t>
  </si>
  <si>
    <t>09.006.0006-A</t>
  </si>
  <si>
    <t>09.006.0007-A</t>
  </si>
  <si>
    <t>09.006.0008-A</t>
  </si>
  <si>
    <t>09.006.0009-A</t>
  </si>
  <si>
    <t>09.006.0010-A</t>
  </si>
  <si>
    <t>09.006.0015-A</t>
  </si>
  <si>
    <t>09.006.0020-A</t>
  </si>
  <si>
    <t>09.006.0030-A</t>
  </si>
  <si>
    <t>09.006.0032-A</t>
  </si>
  <si>
    <t>09.007.0001-A</t>
  </si>
  <si>
    <t>09.007.0002-A</t>
  </si>
  <si>
    <t>09.007.0003-A</t>
  </si>
  <si>
    <t>09.007.0010-A</t>
  </si>
  <si>
    <t>09.007.0015-A</t>
  </si>
  <si>
    <t>09.007.0030-A</t>
  </si>
  <si>
    <t>09.007.0035-A</t>
  </si>
  <si>
    <t>09.008.0010-A</t>
  </si>
  <si>
    <t>09.009.0001-A</t>
  </si>
  <si>
    <t>09.009.0002-A</t>
  </si>
  <si>
    <t>09.009.0003-A</t>
  </si>
  <si>
    <t>09.009.0004-A</t>
  </si>
  <si>
    <t>09.009.0010-A</t>
  </si>
  <si>
    <t>09.010.0001-A</t>
  </si>
  <si>
    <t>09.010.0002-A</t>
  </si>
  <si>
    <t>09.011.0001-A</t>
  </si>
  <si>
    <t>09.012.0001-A</t>
  </si>
  <si>
    <t>09.012.0002-A</t>
  </si>
  <si>
    <t>09.012.0003-A</t>
  </si>
  <si>
    <t>09.012.0004-A</t>
  </si>
  <si>
    <t>09.012.0010-A</t>
  </si>
  <si>
    <t>09.012.0015-A</t>
  </si>
  <si>
    <t>09.013.0001-A</t>
  </si>
  <si>
    <t>09.013.0002-A</t>
  </si>
  <si>
    <t>09.013.0010-A</t>
  </si>
  <si>
    <t>09.013.0015-A</t>
  </si>
  <si>
    <t>09.013.0016-A</t>
  </si>
  <si>
    <t>09.013.0020-A</t>
  </si>
  <si>
    <t>09.013.0030-A</t>
  </si>
  <si>
    <t>09.013.0035-A</t>
  </si>
  <si>
    <t>09.013.0040-A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</si>
  <si>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</si>
  <si>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</si>
  <si>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</si>
  <si>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</si>
  <si>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</si>
  <si>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</si>
  <si>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</si>
  <si>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</si>
  <si>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</si>
  <si>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</si>
  <si>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</si>
  <si>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</si>
  <si>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</si>
  <si>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</si>
  <si>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</si>
  <si>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</si>
  <si>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</si>
  <si>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</si>
  <si>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</si>
  <si>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</si>
  <si>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</si>
  <si>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</si>
  <si>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</si>
  <si>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</si>
  <si>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</si>
  <si>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</si>
  <si>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</si>
  <si>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</si>
  <si>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</si>
  <si>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</si>
  <si>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</si>
  <si>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</si>
  <si>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</si>
  <si>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</si>
  <si>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</si>
  <si>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</si>
  <si>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</si>
  <si>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</si>
  <si>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</si>
  <si>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</si>
  <si>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</si>
  <si>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</si>
  <si>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</si>
  <si>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</si>
  <si>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</si>
  <si>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</si>
  <si>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</si>
  <si>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</si>
  <si>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</si>
  <si>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</si>
  <si>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</si>
  <si>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</si>
  <si>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</si>
  <si>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</si>
  <si>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</si>
  <si>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09.026.0010-A</t>
  </si>
  <si>
    <t>09.026.0015-A</t>
  </si>
  <si>
    <t>09.026.0020-A</t>
  </si>
  <si>
    <t>09.026.0025-A</t>
  </si>
  <si>
    <t>09.026.0030-A</t>
  </si>
  <si>
    <t>09.026.0035-A</t>
  </si>
  <si>
    <t>09.026.0040-A</t>
  </si>
  <si>
    <t>09.026.0045-A</t>
  </si>
  <si>
    <t>10.001.0004-B</t>
  </si>
  <si>
    <t>10.001.0010-A</t>
  </si>
  <si>
    <t>10.001.0015-A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</si>
  <si>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</si>
  <si>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</si>
  <si>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</si>
  <si>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</si>
  <si>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</si>
  <si>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</si>
  <si>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</si>
  <si>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</si>
  <si>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</si>
  <si>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</si>
  <si>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</si>
  <si>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</si>
  <si>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</si>
  <si>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</si>
  <si>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</si>
  <si>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</si>
  <si>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</si>
  <si>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</si>
  <si>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</si>
  <si>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</si>
  <si>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</si>
  <si>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</si>
  <si>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</si>
  <si>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</si>
  <si>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</si>
  <si>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</si>
  <si>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</si>
  <si>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</si>
  <si>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</si>
  <si>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</si>
  <si>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</si>
  <si>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</si>
  <si>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</si>
  <si>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</si>
  <si>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</si>
  <si>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</si>
  <si>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</si>
  <si>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</si>
  <si>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</si>
  <si>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</si>
  <si>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</si>
  <si>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</si>
  <si>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</si>
  <si>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</si>
  <si>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</si>
  <si>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</si>
  <si>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</si>
  <si>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</si>
  <si>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</si>
  <si>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</si>
  <si>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</si>
  <si>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</si>
  <si>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</si>
  <si>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</si>
  <si>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</si>
  <si>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</si>
  <si>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</si>
  <si>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</si>
  <si>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</si>
  <si>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</si>
  <si>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</si>
  <si>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</si>
  <si>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</si>
  <si>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</si>
  <si>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</si>
  <si>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</si>
  <si>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</si>
  <si>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</si>
  <si>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</si>
  <si>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</si>
  <si>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</si>
  <si>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</si>
  <si>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</si>
  <si>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</si>
  <si>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</si>
  <si>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</si>
  <si>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</si>
  <si>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</si>
  <si>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</si>
  <si>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</si>
  <si>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</si>
  <si>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</si>
  <si>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</si>
  <si>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</si>
  <si>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</si>
  <si>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</si>
  <si>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</si>
  <si>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</si>
  <si>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</si>
  <si>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</si>
  <si>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</si>
  <si>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</si>
  <si>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</si>
  <si>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</si>
  <si>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</si>
  <si>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</si>
  <si>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</si>
  <si>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</si>
  <si>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</si>
  <si>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</si>
  <si>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</si>
  <si>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</si>
  <si>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</si>
  <si>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</si>
  <si>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</si>
  <si>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</si>
  <si>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</si>
  <si>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</si>
  <si>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</si>
  <si>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</si>
  <si>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</si>
  <si>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</si>
  <si>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</si>
  <si>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</si>
  <si>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</si>
  <si>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</si>
  <si>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</si>
  <si>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</si>
  <si>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</si>
  <si>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</si>
  <si>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</si>
  <si>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</si>
  <si>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</si>
  <si>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</si>
  <si>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</si>
  <si>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</si>
  <si>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</si>
  <si>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</si>
  <si>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</si>
  <si>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</si>
  <si>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</si>
  <si>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</si>
  <si>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</si>
  <si>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</si>
  <si>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</si>
  <si>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</si>
  <si>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</si>
  <si>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</si>
  <si>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</si>
  <si>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</si>
  <si>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</si>
  <si>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</si>
  <si>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</si>
  <si>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</si>
  <si>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</si>
  <si>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</si>
  <si>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</si>
  <si>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</si>
  <si>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</si>
  <si>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</si>
  <si>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</si>
  <si>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</si>
  <si>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</si>
  <si>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</si>
  <si>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</si>
  <si>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</si>
  <si>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</si>
  <si>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</si>
  <si>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</si>
  <si>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</si>
  <si>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</si>
  <si>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</si>
  <si>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</si>
  <si>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</si>
  <si>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</si>
  <si>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</si>
  <si>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</si>
  <si>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</si>
  <si>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</si>
  <si>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</si>
  <si>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</si>
  <si>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</si>
  <si>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</si>
  <si>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</si>
  <si>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</si>
  <si>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</si>
  <si>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</si>
  <si>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</si>
  <si>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</si>
  <si>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</si>
  <si>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</si>
  <si>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</si>
  <si>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</si>
  <si>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</si>
  <si>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</si>
  <si>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</si>
  <si>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</si>
  <si>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</si>
  <si>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</si>
  <si>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</si>
  <si>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</si>
  <si>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</si>
  <si>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</si>
  <si>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</si>
  <si>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</si>
  <si>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</si>
  <si>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</si>
  <si>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</si>
  <si>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</si>
  <si>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</si>
  <si>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</si>
  <si>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</si>
  <si>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</si>
  <si>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</si>
  <si>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</si>
  <si>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</si>
  <si>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</si>
  <si>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</si>
  <si>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</si>
  <si>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</si>
  <si>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10.009.0015-B</t>
  </si>
  <si>
    <t>10.009.0016-A</t>
  </si>
  <si>
    <t>10.009.0017-A</t>
  </si>
  <si>
    <t>10.009.0018-A</t>
  </si>
  <si>
    <t>10.009.0019-A</t>
  </si>
  <si>
    <t>10.009.0020-A</t>
  </si>
  <si>
    <t>10.009.0021-A</t>
  </si>
  <si>
    <t>10.009.0022-A</t>
  </si>
  <si>
    <t>10.009.0023-A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</si>
  <si>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</si>
  <si>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</si>
  <si>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</si>
  <si>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</si>
  <si>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</si>
  <si>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</si>
  <si>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</si>
  <si>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</si>
  <si>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</si>
  <si>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</si>
  <si>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</si>
  <si>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</si>
  <si>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</si>
  <si>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</si>
  <si>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</si>
  <si>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</si>
  <si>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</si>
  <si>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</si>
  <si>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</si>
  <si>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</si>
  <si>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</si>
  <si>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</si>
  <si>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</si>
  <si>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</si>
  <si>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</si>
  <si>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</si>
  <si>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</si>
  <si>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10.011.0006-B</t>
  </si>
  <si>
    <t>10.011.0007-A</t>
  </si>
  <si>
    <t>10.011.0008-A</t>
  </si>
  <si>
    <t>10.011.0009-B</t>
  </si>
  <si>
    <t>10.011.0010-A</t>
  </si>
  <si>
    <t>10.011.0011-A</t>
  </si>
  <si>
    <t>10.011.0020-A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</si>
  <si>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</si>
  <si>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</si>
  <si>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</si>
  <si>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</si>
  <si>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</si>
  <si>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</si>
  <si>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</si>
  <si>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</si>
  <si>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</si>
  <si>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</si>
  <si>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</si>
  <si>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</si>
  <si>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</si>
  <si>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</si>
  <si>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</si>
  <si>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</si>
  <si>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</si>
  <si>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</si>
  <si>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</si>
  <si>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</si>
  <si>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</si>
  <si>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10.013.0002-A</t>
  </si>
  <si>
    <t>10.013.0005-A</t>
  </si>
  <si>
    <t>10.014.0001-A</t>
  </si>
  <si>
    <t>10.014.0005-A</t>
  </si>
  <si>
    <t>10.014.0010-A</t>
  </si>
  <si>
    <t>10.014.0015-A</t>
  </si>
  <si>
    <t>10.014.0020-A</t>
  </si>
  <si>
    <t>10.014.0021-A</t>
  </si>
  <si>
    <t>10.014.0022-A</t>
  </si>
  <si>
    <t>10.015.0001-A</t>
  </si>
  <si>
    <t>10.015.0005-A</t>
  </si>
  <si>
    <t>10.015.0010-A</t>
  </si>
  <si>
    <t>10.015.0015-A</t>
  </si>
  <si>
    <t>10.016.0001-A</t>
  </si>
  <si>
    <t>10.017.0002-A</t>
  </si>
  <si>
    <t>10.017.0005-A</t>
  </si>
  <si>
    <t>10.017.0008-B</t>
  </si>
  <si>
    <t>10.017.0013-A</t>
  </si>
  <si>
    <t>10.017.0016-A</t>
  </si>
  <si>
    <t>10.017.0021-A</t>
  </si>
  <si>
    <t>10.028.0005-A</t>
  </si>
  <si>
    <t>10.028.0010-A</t>
  </si>
  <si>
    <t>10.028.0015-A</t>
  </si>
  <si>
    <t>10.028.0025-A</t>
  </si>
  <si>
    <t>10.028.0030-A</t>
  </si>
  <si>
    <t>10.028.0035-A</t>
  </si>
  <si>
    <t>10.028.0040-A</t>
  </si>
  <si>
    <t>10.028.0045-A</t>
  </si>
  <si>
    <t>10.028.0050-A</t>
  </si>
  <si>
    <t>10.060.0004-A</t>
  </si>
  <si>
    <t>10.065.0001-A</t>
  </si>
  <si>
    <t>10.065.0002-A</t>
  </si>
  <si>
    <t>10.065.0003-A</t>
  </si>
  <si>
    <t>10.065.0004-A</t>
  </si>
  <si>
    <t>10.070.0001-A</t>
  </si>
  <si>
    <t>10.080.0001-A</t>
  </si>
  <si>
    <t>11.001.0001-B</t>
  </si>
  <si>
    <t>11.001.0005-B</t>
  </si>
  <si>
    <t>11.001.0006-B</t>
  </si>
  <si>
    <t>11.001.0007-B</t>
  </si>
  <si>
    <t>11.001.0008-B</t>
  </si>
  <si>
    <t>11.001.0010-A</t>
  </si>
  <si>
    <t>11.001.0013-B</t>
  </si>
  <si>
    <t>11.001.0018-A</t>
  </si>
  <si>
    <t>11.001.0019-A</t>
  </si>
  <si>
    <t>11.001.0020-B</t>
  </si>
  <si>
    <t>11.001.0030-A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</si>
  <si>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</si>
  <si>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</si>
  <si>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</si>
  <si>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</si>
  <si>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</si>
  <si>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</si>
  <si>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</si>
  <si>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</si>
  <si>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</si>
  <si>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</si>
  <si>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</si>
  <si>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</si>
  <si>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</si>
  <si>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</si>
  <si>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</si>
  <si>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</si>
  <si>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</si>
  <si>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</si>
  <si>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</si>
  <si>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</si>
  <si>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</si>
  <si>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</si>
  <si>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</si>
  <si>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</si>
  <si>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</si>
  <si>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</si>
  <si>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</si>
  <si>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</si>
  <si>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</si>
  <si>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</si>
  <si>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</si>
  <si>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</si>
  <si>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</si>
  <si>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</si>
  <si>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</si>
  <si>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</si>
  <si>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</si>
  <si>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</si>
  <si>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</si>
  <si>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</si>
  <si>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</si>
  <si>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</si>
  <si>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</si>
  <si>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</si>
  <si>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</si>
  <si>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</si>
  <si>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</si>
  <si>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</si>
  <si>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</si>
  <si>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</si>
  <si>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</si>
  <si>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</si>
  <si>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</si>
  <si>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</si>
  <si>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</si>
  <si>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</si>
  <si>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</si>
  <si>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</si>
  <si>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</si>
  <si>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</si>
  <si>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</si>
  <si>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</si>
  <si>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</si>
  <si>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</si>
  <si>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</si>
  <si>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</si>
  <si>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</si>
  <si>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</si>
  <si>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</si>
  <si>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</si>
  <si>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</si>
  <si>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</si>
  <si>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</si>
  <si>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</si>
  <si>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</si>
  <si>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</si>
  <si>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</si>
  <si>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</si>
  <si>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</si>
  <si>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</si>
  <si>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</si>
  <si>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</si>
  <si>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</si>
  <si>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</si>
  <si>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</si>
  <si>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</si>
  <si>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</si>
  <si>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</si>
  <si>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11.005.0001-B</t>
  </si>
  <si>
    <t>11.005.0002-B</t>
  </si>
  <si>
    <t>11.005.0005-B</t>
  </si>
  <si>
    <t>11.005.0006-B</t>
  </si>
  <si>
    <t>11.005.0010-A</t>
  </si>
  <si>
    <t>11.005.0012-A</t>
  </si>
  <si>
    <t>11.005.0015-A</t>
  </si>
  <si>
    <t>11.005.0020-A</t>
  </si>
  <si>
    <t>11.005.0050-A</t>
  </si>
  <si>
    <t>11.005.0055-A</t>
  </si>
  <si>
    <t>11.008.0001-B</t>
  </si>
  <si>
    <t>11.008.0003-A</t>
  </si>
  <si>
    <t>11.008.0004-B</t>
  </si>
  <si>
    <t>11.009.0011-A</t>
  </si>
  <si>
    <t>11.009.0012-A</t>
  </si>
  <si>
    <t>11.009.0013-A</t>
  </si>
  <si>
    <t>11.009.0014-B</t>
  </si>
  <si>
    <t>11.009.0015-B</t>
  </si>
  <si>
    <t>11.010.0008-A</t>
  </si>
  <si>
    <t>11.010.0028-A</t>
  </si>
  <si>
    <t>11.010.0029-A</t>
  </si>
  <si>
    <t>11.010.0030-A</t>
  </si>
  <si>
    <t>11.010.0031-A</t>
  </si>
  <si>
    <t>11.010.0032-A</t>
  </si>
  <si>
    <t>11.010.0033-A</t>
  </si>
  <si>
    <t>11.010.0034-A</t>
  </si>
  <si>
    <t>11.010.0035-A</t>
  </si>
  <si>
    <t>11.010.0036-A</t>
  </si>
  <si>
    <t>11.010.0037-A</t>
  </si>
  <si>
    <t>11.010.0038-A</t>
  </si>
  <si>
    <t>11.010.0039-A</t>
  </si>
  <si>
    <t>11.010.0060-A</t>
  </si>
  <si>
    <t>11.010.0081-A</t>
  </si>
  <si>
    <t>11.010.0082-A</t>
  </si>
  <si>
    <t>11.010.0083-A</t>
  </si>
  <si>
    <t>11.010.0084-A</t>
  </si>
  <si>
    <t>11.010.0085-A</t>
  </si>
  <si>
    <t>11.010.0086-A</t>
  </si>
  <si>
    <t>11.010.0087-A</t>
  </si>
  <si>
    <t>11.010.0088-A</t>
  </si>
  <si>
    <t>11.010.0089-A</t>
  </si>
  <si>
    <t>11.010.0090-A</t>
  </si>
  <si>
    <t>11.010.0091-A</t>
  </si>
  <si>
    <t>11.010.0092-A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</si>
  <si>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</si>
  <si>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</si>
  <si>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</si>
  <si>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</si>
  <si>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</si>
  <si>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</si>
  <si>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</si>
  <si>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</si>
  <si>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</si>
  <si>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</si>
  <si>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</si>
  <si>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</si>
  <si>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</si>
  <si>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</si>
  <si>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</si>
  <si>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</si>
  <si>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</si>
  <si>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</si>
  <si>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</si>
  <si>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</si>
  <si>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</si>
  <si>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</si>
  <si>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</si>
  <si>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</si>
  <si>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</si>
  <si>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</si>
  <si>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</si>
  <si>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</si>
  <si>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</si>
  <si>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</si>
  <si>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</si>
  <si>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</si>
  <si>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</si>
  <si>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</si>
  <si>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</si>
  <si>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</si>
  <si>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</si>
  <si>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</si>
  <si>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</si>
  <si>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</si>
  <si>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</si>
  <si>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</si>
  <si>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</si>
  <si>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</si>
  <si>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</si>
  <si>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</si>
  <si>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</si>
  <si>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</si>
  <si>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</si>
  <si>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</si>
  <si>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</si>
  <si>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</si>
  <si>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</si>
  <si>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</si>
  <si>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</si>
  <si>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</si>
  <si>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</si>
  <si>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</si>
  <si>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</si>
  <si>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</si>
  <si>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</si>
  <si>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</si>
  <si>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</si>
  <si>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</si>
  <si>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</si>
  <si>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</si>
  <si>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</si>
  <si>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</si>
  <si>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</si>
  <si>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</si>
  <si>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</si>
  <si>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</si>
  <si>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</si>
  <si>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</si>
  <si>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</si>
  <si>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</si>
  <si>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</si>
  <si>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</si>
  <si>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11.015.0001-A</t>
  </si>
  <si>
    <t>11.015.0003-A</t>
  </si>
  <si>
    <t>11.015.0004-A</t>
  </si>
  <si>
    <t>11.015.0019-A</t>
  </si>
  <si>
    <t>11.015.0020-A</t>
  </si>
  <si>
    <t>11.015.0021-A</t>
  </si>
  <si>
    <t>11.015.0022-A</t>
  </si>
  <si>
    <t>11.015.0030-A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</si>
  <si>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</si>
  <si>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</si>
  <si>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</si>
  <si>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</si>
  <si>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</si>
  <si>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</si>
  <si>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</si>
  <si>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</si>
  <si>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</si>
  <si>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</si>
  <si>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</si>
  <si>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</si>
  <si>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</si>
  <si>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</si>
  <si>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</si>
  <si>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</si>
  <si>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</si>
  <si>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</si>
  <si>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</si>
  <si>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</si>
  <si>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</si>
  <si>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</si>
  <si>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</si>
  <si>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</si>
  <si>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</si>
  <si>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</si>
  <si>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</si>
  <si>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</si>
  <si>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</si>
  <si>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</si>
  <si>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</si>
  <si>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</si>
  <si>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</si>
  <si>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</si>
  <si>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</si>
  <si>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11.019.0001-A</t>
  </si>
  <si>
    <t>11.019.0005-A</t>
  </si>
  <si>
    <t>11.019.0010-A</t>
  </si>
  <si>
    <t>11.019.0015-A</t>
  </si>
  <si>
    <t>11.020.0001-A</t>
  </si>
  <si>
    <t>11.020.0002-A</t>
  </si>
  <si>
    <t>11.020.0003-A</t>
  </si>
  <si>
    <t>11.020.0006-A</t>
  </si>
  <si>
    <t>11.020.0007-B</t>
  </si>
  <si>
    <t>11.020.0011-B</t>
  </si>
  <si>
    <t>11.020.0012-A</t>
  </si>
  <si>
    <t>11.020.0015-A</t>
  </si>
  <si>
    <t>11.020.0020-A</t>
  </si>
  <si>
    <t>11.021.0010-B</t>
  </si>
  <si>
    <t>11.023.0001-A</t>
  </si>
  <si>
    <t>11.023.0002-A</t>
  </si>
  <si>
    <t>11.023.0003-A</t>
  </si>
  <si>
    <t>11.023.0005-A</t>
  </si>
  <si>
    <t>11.023.0006-A</t>
  </si>
  <si>
    <t>11.023.0007-A</t>
  </si>
  <si>
    <t>11.023.0008-A</t>
  </si>
  <si>
    <t>11.023.0009-A</t>
  </si>
  <si>
    <t>11.023.0010-A</t>
  </si>
  <si>
    <t>11.023.0011-A</t>
  </si>
  <si>
    <t>11.023.0013-A</t>
  </si>
  <si>
    <t>11.024.0001-B</t>
  </si>
  <si>
    <t>11.024.0002-A</t>
  </si>
  <si>
    <t>11.024.0005-A</t>
  </si>
  <si>
    <t>11.024.0008-A</t>
  </si>
  <si>
    <t>11.024.0010-B</t>
  </si>
  <si>
    <t>11.024.0012-A</t>
  </si>
  <si>
    <t>11.024.0015-A</t>
  </si>
  <si>
    <t>11.024.0018-A</t>
  </si>
  <si>
    <t>11.025.0002-A</t>
  </si>
  <si>
    <t>11.025.0006-A</t>
  </si>
  <si>
    <t>11.025.0009-A</t>
  </si>
  <si>
    <t>11.025.0012-A</t>
  </si>
  <si>
    <t>11.025.0013-A</t>
  </si>
  <si>
    <t>11.025.0014-A</t>
  </si>
  <si>
    <t>11.026.0010-A</t>
  </si>
  <si>
    <t>11.026.0015-A</t>
  </si>
  <si>
    <t>11.026.0016-A</t>
  </si>
  <si>
    <t>11.026.0020-A</t>
  </si>
  <si>
    <t>11.026.0025-A</t>
  </si>
  <si>
    <t>11.026.0030-A</t>
  </si>
  <si>
    <t>11.026.0032-A</t>
  </si>
  <si>
    <t>11.026.0033-A</t>
  </si>
  <si>
    <t>11.026.0035-A</t>
  </si>
  <si>
    <t>11.026.0040-A</t>
  </si>
  <si>
    <t>11.030.0020-A</t>
  </si>
  <si>
    <t>11.030.0025-A</t>
  </si>
  <si>
    <t>11.030.0030-A</t>
  </si>
  <si>
    <t>11.030.0050-A</t>
  </si>
  <si>
    <t>11.030.0055-A</t>
  </si>
  <si>
    <t>11.030.0060-A</t>
  </si>
  <si>
    <t>11.030.0080-A</t>
  </si>
  <si>
    <t>11.030.0085-A</t>
  </si>
  <si>
    <t>11.030.0090-A</t>
  </si>
  <si>
    <t>11.030.0110-A</t>
  </si>
  <si>
    <t>11.030.0115-A</t>
  </si>
  <si>
    <t>11.030.0120-A</t>
  </si>
  <si>
    <t>11.031.0005-A</t>
  </si>
  <si>
    <t>11.031.0006-A</t>
  </si>
  <si>
    <t>11.031.0010-A</t>
  </si>
  <si>
    <t>11.031.0011-A</t>
  </si>
  <si>
    <t>11.031.0050-A</t>
  </si>
  <si>
    <t>11.031.0051-A</t>
  </si>
  <si>
    <t>11.032.0005-A</t>
  </si>
  <si>
    <t>11.034.0005-A</t>
  </si>
  <si>
    <t>11.034.0010-A</t>
  </si>
  <si>
    <t>11.035.0001-B</t>
  </si>
  <si>
    <t>11.035.0002-B</t>
  </si>
  <si>
    <t>11.035.0005-A</t>
  </si>
  <si>
    <t>11.035.0010-A</t>
  </si>
  <si>
    <t>11.035.0015-A</t>
  </si>
  <si>
    <t>11.035.0020-A</t>
  </si>
  <si>
    <t>11.036.0001-B</t>
  </si>
  <si>
    <t>11.036.0002-B</t>
  </si>
  <si>
    <t>11.037.0001-A</t>
  </si>
  <si>
    <t>11.038.0001-A</t>
  </si>
  <si>
    <t>11.039.0001-A</t>
  </si>
  <si>
    <t>11.040.0100-A</t>
  </si>
  <si>
    <t>11.040.0105-A</t>
  </si>
  <si>
    <t>11.040.0120-A</t>
  </si>
  <si>
    <t>11.040.0130-A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</si>
  <si>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</si>
  <si>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</si>
  <si>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</si>
  <si>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</si>
  <si>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</si>
  <si>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</si>
  <si>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</si>
  <si>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</si>
  <si>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</si>
  <si>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</si>
  <si>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</si>
  <si>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</si>
  <si>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</si>
  <si>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</si>
  <si>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</si>
  <si>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</si>
  <si>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</si>
  <si>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</si>
  <si>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</si>
  <si>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</si>
  <si>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</si>
  <si>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</si>
  <si>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</si>
  <si>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</si>
  <si>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</si>
  <si>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</si>
  <si>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</si>
  <si>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</si>
  <si>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</si>
  <si>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11.044.0006-A</t>
  </si>
  <si>
    <t>11.044.0007-A</t>
  </si>
  <si>
    <t>11.044.0008-A</t>
  </si>
  <si>
    <t>11.044.0009-A</t>
  </si>
  <si>
    <t>11.044.0010-A</t>
  </si>
  <si>
    <t>11.044.0056-A</t>
  </si>
  <si>
    <t>11.044.0058-A</t>
  </si>
  <si>
    <t>11.044.0060-A</t>
  </si>
  <si>
    <t>11.045.0006-A</t>
  </si>
  <si>
    <t>11.045.0007-A</t>
  </si>
  <si>
    <t>11.045.0008-A</t>
  </si>
  <si>
    <t>11.045.0009-A</t>
  </si>
  <si>
    <t>11.045.0010-A</t>
  </si>
  <si>
    <t>11.046.0001-A</t>
  </si>
  <si>
    <t>11.046.0004-A</t>
  </si>
  <si>
    <t>11.046.0007-A</t>
  </si>
  <si>
    <t>11.046.0010-A</t>
  </si>
  <si>
    <t>11.046.0013-A</t>
  </si>
  <si>
    <t>11.046.0014-A</t>
  </si>
  <si>
    <t>11.046.0015-A</t>
  </si>
  <si>
    <t>11.046.0060-A</t>
  </si>
  <si>
    <t>11.046.0105-A</t>
  </si>
  <si>
    <t>11.046.0110-A</t>
  </si>
  <si>
    <t>11.046.0115-A</t>
  </si>
  <si>
    <t>11.046.0180-A</t>
  </si>
  <si>
    <t>11.047.0010-B</t>
  </si>
  <si>
    <t>11.047.0011-B</t>
  </si>
  <si>
    <t>11.047.0012-A</t>
  </si>
  <si>
    <t>11.047.0015-A</t>
  </si>
  <si>
    <t>11.047.0016-A</t>
  </si>
  <si>
    <t>11.047.0050-A</t>
  </si>
  <si>
    <t>11.048.0010-B</t>
  </si>
  <si>
    <t>11.048.0015-B</t>
  </si>
  <si>
    <t>11.048.0020-B</t>
  </si>
  <si>
    <t>11.048.0025-B</t>
  </si>
  <si>
    <t>11.048.0030-B</t>
  </si>
  <si>
    <t>11.048.0035-B</t>
  </si>
  <si>
    <t>11.048.0040-B</t>
  </si>
  <si>
    <t>11.048.0050-A</t>
  </si>
  <si>
    <t>11.048.0055-A</t>
  </si>
  <si>
    <t>11.048.0060-A</t>
  </si>
  <si>
    <t>11.050.0001-B</t>
  </si>
  <si>
    <t>11.050.0002-A</t>
  </si>
  <si>
    <t>11.050.0010-A</t>
  </si>
  <si>
    <t>11.055.0001-B</t>
  </si>
  <si>
    <t>11.055.0002-A</t>
  </si>
  <si>
    <t>11.055.0010-A</t>
  </si>
  <si>
    <t>11.056.0010-A</t>
  </si>
  <si>
    <t>11.056.0030-A</t>
  </si>
  <si>
    <t>11.057.0010-A</t>
  </si>
  <si>
    <t>11.060.0160-A</t>
  </si>
  <si>
    <t>11.060.0165-A</t>
  </si>
  <si>
    <t>11.060.0170-A</t>
  </si>
  <si>
    <t>11.060.0175-A</t>
  </si>
  <si>
    <t>11.060.0180-A</t>
  </si>
  <si>
    <t>11.060.0185-A</t>
  </si>
  <si>
    <t>11.060.0190-A</t>
  </si>
  <si>
    <t>11.060.0195-A</t>
  </si>
  <si>
    <t>11.060.0200-A</t>
  </si>
  <si>
    <t>11.060.0205-A</t>
  </si>
  <si>
    <t>11.060.0410-A</t>
  </si>
  <si>
    <t>11.060.0415-A</t>
  </si>
  <si>
    <t>11.061.0001-A</t>
  </si>
  <si>
    <t>11.061.0002-A</t>
  </si>
  <si>
    <t>11.080.0010-A</t>
  </si>
  <si>
    <t>11.090.0500-A</t>
  </si>
  <si>
    <t>11.090.0505-A</t>
  </si>
  <si>
    <t>11.090.0510-A</t>
  </si>
  <si>
    <t>11.090.0515-A</t>
  </si>
  <si>
    <t>11.090.0520-A</t>
  </si>
  <si>
    <t>11.090.0530-A</t>
  </si>
  <si>
    <t>11.090.0535-A</t>
  </si>
  <si>
    <t>11.090.0600-A</t>
  </si>
  <si>
    <t>11.090.0610-A</t>
  </si>
  <si>
    <t>11.090.0611-A</t>
  </si>
  <si>
    <t>11.090.0620-A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</si>
  <si>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</si>
  <si>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</si>
  <si>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</si>
  <si>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</si>
  <si>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</si>
  <si>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</si>
  <si>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</si>
  <si>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</si>
  <si>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</si>
  <si>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</si>
  <si>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</si>
  <si>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</si>
  <si>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</si>
  <si>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</si>
  <si>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</si>
  <si>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</si>
  <si>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</si>
  <si>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</si>
  <si>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</si>
  <si>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</si>
  <si>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</si>
  <si>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</si>
  <si>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</si>
  <si>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</si>
  <si>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</si>
  <si>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</si>
  <si>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</si>
  <si>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</si>
  <si>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</si>
  <si>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</si>
  <si>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</si>
  <si>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</si>
  <si>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</si>
  <si>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</si>
  <si>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</si>
  <si>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</si>
  <si>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</si>
  <si>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</si>
  <si>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</si>
  <si>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</si>
  <si>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</si>
  <si>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</si>
  <si>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</si>
  <si>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</si>
  <si>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</si>
  <si>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</si>
  <si>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</si>
  <si>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</si>
  <si>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</si>
  <si>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</si>
  <si>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</si>
  <si>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</si>
  <si>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</si>
  <si>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</si>
  <si>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</si>
  <si>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</si>
  <si>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</si>
  <si>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</si>
  <si>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</si>
  <si>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</si>
  <si>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</si>
  <si>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</si>
  <si>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</si>
  <si>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</si>
  <si>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</si>
  <si>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</si>
  <si>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</si>
  <si>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</si>
  <si>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</si>
  <si>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</si>
  <si>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</si>
  <si>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</si>
  <si>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</si>
  <si>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</si>
  <si>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</si>
  <si>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12.004.0160-A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</si>
  <si>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</si>
  <si>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</si>
  <si>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</si>
  <si>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</si>
  <si>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</si>
  <si>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</si>
  <si>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</si>
  <si>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</si>
  <si>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</si>
  <si>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</si>
  <si>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</si>
  <si>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</si>
  <si>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</si>
  <si>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</si>
  <si>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</si>
  <si>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</si>
  <si>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</si>
  <si>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</si>
  <si>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</si>
  <si>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</si>
  <si>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</si>
  <si>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</si>
  <si>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</si>
  <si>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</si>
  <si>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</si>
  <si>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</si>
  <si>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</si>
  <si>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</si>
  <si>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</si>
  <si>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</si>
  <si>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</si>
  <si>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</si>
  <si>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</si>
  <si>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</si>
  <si>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</si>
  <si>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12.006.0010-A</t>
  </si>
  <si>
    <t>12.007.0015-A</t>
  </si>
  <si>
    <t>12.007.0020-A</t>
  </si>
  <si>
    <t>12.007.0025-A</t>
  </si>
  <si>
    <t>12.007.0030-A</t>
  </si>
  <si>
    <t>12.007.0040-A</t>
  </si>
  <si>
    <t>12.007.0045-A</t>
  </si>
  <si>
    <t>12.008.0015-A</t>
  </si>
  <si>
    <t>12.008.0020-A</t>
  </si>
  <si>
    <t>12.009.0001-A</t>
  </si>
  <si>
    <t>12.009.0002-A</t>
  </si>
  <si>
    <t>12.009.0003-A</t>
  </si>
  <si>
    <t>12.009.0006-A</t>
  </si>
  <si>
    <t>12.010.0010-A</t>
  </si>
  <si>
    <t>12.010.0015-A</t>
  </si>
  <si>
    <t>12.010.0020-A</t>
  </si>
  <si>
    <t>12.011.0001-A</t>
  </si>
  <si>
    <t>12.011.0005-A</t>
  </si>
  <si>
    <t>12.012.0001-A</t>
  </si>
  <si>
    <t>12.012.0002-A</t>
  </si>
  <si>
    <t>12.013.0010-A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</si>
  <si>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</si>
  <si>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</si>
  <si>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</si>
  <si>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</si>
  <si>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</si>
  <si>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</si>
  <si>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</si>
  <si>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</si>
  <si>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</si>
  <si>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</si>
  <si>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</si>
  <si>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</si>
  <si>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</si>
  <si>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</si>
  <si>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</si>
  <si>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</si>
  <si>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</si>
  <si>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</si>
  <si>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</si>
  <si>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</si>
  <si>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</si>
  <si>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</si>
  <si>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</si>
  <si>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</si>
  <si>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</si>
  <si>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</si>
  <si>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</si>
  <si>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</si>
  <si>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</si>
  <si>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</si>
  <si>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</si>
  <si>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</si>
  <si>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</si>
  <si>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</si>
  <si>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</si>
  <si>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</si>
  <si>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</si>
  <si>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</si>
  <si>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</si>
  <si>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</si>
  <si>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</si>
  <si>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12.025.0001-A</t>
  </si>
  <si>
    <t>12.030.0001-A</t>
  </si>
  <si>
    <t>12.035.0001-A</t>
  </si>
  <si>
    <t>12.035.0002-A</t>
  </si>
  <si>
    <t>12.035.0005-A</t>
  </si>
  <si>
    <t>12.035.0010-A</t>
  </si>
  <si>
    <t>12.035.0015-A</t>
  </si>
  <si>
    <t>12.035.0020-A</t>
  </si>
  <si>
    <t>12.042.0001-A</t>
  </si>
  <si>
    <t>12.043.0001-A</t>
  </si>
  <si>
    <t>12.050.0001-A</t>
  </si>
  <si>
    <t>12.050.0005-A</t>
  </si>
  <si>
    <t>12.050.0010-A</t>
  </si>
  <si>
    <t>12.050.0015-A</t>
  </si>
  <si>
    <t>12.050.0020-A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</si>
  <si>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</si>
  <si>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</si>
  <si>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</si>
  <si>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</si>
  <si>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</si>
  <si>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</si>
  <si>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</si>
  <si>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</si>
  <si>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</si>
  <si>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</si>
  <si>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</si>
  <si>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</si>
  <si>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</si>
  <si>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</si>
  <si>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</si>
  <si>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</si>
  <si>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</si>
  <si>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</si>
  <si>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</si>
  <si>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</si>
  <si>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</si>
  <si>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</si>
  <si>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13.002.0010-B</t>
  </si>
  <si>
    <t>13.002.0011-B</t>
  </si>
  <si>
    <t>13.002.0015-B</t>
  </si>
  <si>
    <t>13.002.0016-A</t>
  </si>
  <si>
    <t>13.002.0017-A</t>
  </si>
  <si>
    <t>13.003.0001-A</t>
  </si>
  <si>
    <t>13.003.0003-A</t>
  </si>
  <si>
    <t>13.003.0004-A</t>
  </si>
  <si>
    <t>13.003.0005-A</t>
  </si>
  <si>
    <t>13.003.0010-A</t>
  </si>
  <si>
    <t>13.004.0010-A</t>
  </si>
  <si>
    <t>13.004.0015-A</t>
  </si>
  <si>
    <t>13.005.0010-A</t>
  </si>
  <si>
    <t>13.005.0015-A</t>
  </si>
  <si>
    <t>13.005.0020-A</t>
  </si>
  <si>
    <t>13.005.0025-A</t>
  </si>
  <si>
    <t>13.006.0010-A</t>
  </si>
  <si>
    <t>13.006.0020-A</t>
  </si>
  <si>
    <t>13.006.0025-A</t>
  </si>
  <si>
    <t>13.008.0010-A</t>
  </si>
  <si>
    <t>13.008.0020-A</t>
  </si>
  <si>
    <t>13.009.0030-A</t>
  </si>
  <si>
    <t>13.009.0050-A</t>
  </si>
  <si>
    <t>13.009.0051-A</t>
  </si>
  <si>
    <t>13.010.0015-A</t>
  </si>
  <si>
    <t>13.010.0020-A</t>
  </si>
  <si>
    <t>13.010.0025-A</t>
  </si>
  <si>
    <t>13.010.0029-A</t>
  </si>
  <si>
    <t>13.010.0049-A</t>
  </si>
  <si>
    <t>13.011.0005-A</t>
  </si>
  <si>
    <t>13.011.0010-A</t>
  </si>
  <si>
    <t>13.012.0010-A</t>
  </si>
  <si>
    <t>13.022.0010-A</t>
  </si>
  <si>
    <t>13.022.0015-A</t>
  </si>
  <si>
    <t>13.022.0020-A</t>
  </si>
  <si>
    <t>13.022.0025-A</t>
  </si>
  <si>
    <t>13.022.0027-A</t>
  </si>
  <si>
    <t>13.022.0029-A</t>
  </si>
  <si>
    <t>13.022.0035-A</t>
  </si>
  <si>
    <t>13.022.0040-A</t>
  </si>
  <si>
    <t>13.022.0500-A</t>
  </si>
  <si>
    <t>13.024.0010-A</t>
  </si>
  <si>
    <t>13.024.0011-A</t>
  </si>
  <si>
    <t>13.024.0015-A</t>
  </si>
  <si>
    <t>13.024.0016-A</t>
  </si>
  <si>
    <t>13.024.0018-A</t>
  </si>
  <si>
    <t>13.024.0019-A</t>
  </si>
  <si>
    <t>13.024.0020-A</t>
  </si>
  <si>
    <t>13.024.0021-A</t>
  </si>
  <si>
    <t>13.025.0005-A</t>
  </si>
  <si>
    <t>13.025.0010-A</t>
  </si>
  <si>
    <t>13.025.0016-A</t>
  </si>
  <si>
    <t>13.025.0020-A</t>
  </si>
  <si>
    <t>13.025.0055-A</t>
  </si>
  <si>
    <t>13.025.0058-A</t>
  </si>
  <si>
    <t>13.025.0059-A</t>
  </si>
  <si>
    <t>13.025.0060-A</t>
  </si>
  <si>
    <t>13.025.0061-A</t>
  </si>
  <si>
    <t>13.025.0080-A</t>
  </si>
  <si>
    <t>13.026.0010-A</t>
  </si>
  <si>
    <t>13.026.0011-A</t>
  </si>
  <si>
    <t>13.026.0015-A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</si>
  <si>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</si>
  <si>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</si>
  <si>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</si>
  <si>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</si>
  <si>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</si>
  <si>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</si>
  <si>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</si>
  <si>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</si>
  <si>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</si>
  <si>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</si>
  <si>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</si>
  <si>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</si>
  <si>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</si>
  <si>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</si>
  <si>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</si>
  <si>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</si>
  <si>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</si>
  <si>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</si>
  <si>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</si>
  <si>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</si>
  <si>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</si>
  <si>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</si>
  <si>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13.035.0010-A</t>
  </si>
  <si>
    <t>13.035.0015-A</t>
  </si>
  <si>
    <t>13.035.0020-A</t>
  </si>
  <si>
    <t>13.035.0025-A</t>
  </si>
  <si>
    <t>13.036.0010-A</t>
  </si>
  <si>
    <t>13.036.0011-A</t>
  </si>
  <si>
    <t>13.036.0015-A</t>
  </si>
  <si>
    <t>13.036.0016-A</t>
  </si>
  <si>
    <t>13.036.0050-A</t>
  </si>
  <si>
    <t>13.036.0051-A</t>
  </si>
  <si>
    <t>13.036.0080-A</t>
  </si>
  <si>
    <t>13.036.0081-A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</si>
  <si>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</si>
  <si>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</si>
  <si>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</si>
  <si>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</si>
  <si>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</si>
  <si>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</si>
  <si>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</si>
  <si>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</si>
  <si>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</si>
  <si>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</si>
  <si>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</si>
  <si>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</si>
  <si>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</si>
  <si>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</si>
  <si>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13.050.0055-A</t>
  </si>
  <si>
    <t>13.050.0065-A</t>
  </si>
  <si>
    <t>13.050.0070-A</t>
  </si>
  <si>
    <t>13.065.0010-A</t>
  </si>
  <si>
    <t>13.065.0015-A</t>
  </si>
  <si>
    <t>13.065.0030-A</t>
  </si>
  <si>
    <t>13.075.0010-A</t>
  </si>
  <si>
    <t>13.080.0005-A</t>
  </si>
  <si>
    <t>13.080.0020-A</t>
  </si>
  <si>
    <t>13.157.0010-A</t>
  </si>
  <si>
    <t>13.160.0010-A</t>
  </si>
  <si>
    <t>13.165.0010-A</t>
  </si>
  <si>
    <t>13.168.0010-A</t>
  </si>
  <si>
    <t>13.168.0015-A</t>
  </si>
  <si>
    <t>13.168.0020-A</t>
  </si>
  <si>
    <t>13.170.0011-A</t>
  </si>
  <si>
    <t>13.170.0016-A</t>
  </si>
  <si>
    <t>13.170.0018-A</t>
  </si>
  <si>
    <t>13.170.0020-A</t>
  </si>
  <si>
    <t>13.170.0025-A</t>
  </si>
  <si>
    <t>13.175.0010-A</t>
  </si>
  <si>
    <t>13.175.0012-A</t>
  </si>
  <si>
    <t>13.175.0015-A</t>
  </si>
  <si>
    <t>13.175.0016-A</t>
  </si>
  <si>
    <t>13.180.0010-A</t>
  </si>
  <si>
    <t>13.180.0015-B</t>
  </si>
  <si>
    <t>13.187.0010-A</t>
  </si>
  <si>
    <t>13.190.0015-A</t>
  </si>
  <si>
    <t>13.193.0010-A</t>
  </si>
  <si>
    <t>13.195.0010-A</t>
  </si>
  <si>
    <t>13.195.0015-A</t>
  </si>
  <si>
    <t>13.195.0030-A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</si>
  <si>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</si>
  <si>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</si>
  <si>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</si>
  <si>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</si>
  <si>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</si>
  <si>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</si>
  <si>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</si>
  <si>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</si>
  <si>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</si>
  <si>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</si>
  <si>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</si>
  <si>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</si>
  <si>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</si>
  <si>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</si>
  <si>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</si>
  <si>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</si>
  <si>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</si>
  <si>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</si>
  <si>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</si>
  <si>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</si>
  <si>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</si>
  <si>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</si>
  <si>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</si>
  <si>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</si>
  <si>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</si>
  <si>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</si>
  <si>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</si>
  <si>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</si>
  <si>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</si>
  <si>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</si>
  <si>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</si>
  <si>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</si>
  <si>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</si>
  <si>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</si>
  <si>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</si>
  <si>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</si>
  <si>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</si>
  <si>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</si>
  <si>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</si>
  <si>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</si>
  <si>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</si>
  <si>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</si>
  <si>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</si>
  <si>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</si>
  <si>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</si>
  <si>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</si>
  <si>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</si>
  <si>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</si>
  <si>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</si>
  <si>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</si>
  <si>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</si>
  <si>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</si>
  <si>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</si>
  <si>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</si>
  <si>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</si>
  <si>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</si>
  <si>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</si>
  <si>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</si>
  <si>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</si>
  <si>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</si>
  <si>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</si>
  <si>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</si>
  <si>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</si>
  <si>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</si>
  <si>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</si>
  <si>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</si>
  <si>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</si>
  <si>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</si>
  <si>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</si>
  <si>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</si>
  <si>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</si>
  <si>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</si>
  <si>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</si>
  <si>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</si>
  <si>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</si>
  <si>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</si>
  <si>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</si>
  <si>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</si>
  <si>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</si>
  <si>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</si>
  <si>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</si>
  <si>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</si>
  <si>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</si>
  <si>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</si>
  <si>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</si>
  <si>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</si>
  <si>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</si>
  <si>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13.197.0010-A</t>
  </si>
  <si>
    <t>13.199.0010-A</t>
  </si>
  <si>
    <t>13.199.0015-A</t>
  </si>
  <si>
    <t>13.200.0010-A</t>
  </si>
  <si>
    <t>13.200.0015-B</t>
  </si>
  <si>
    <t>13.200.0020-A</t>
  </si>
  <si>
    <t>13.200.0025-A</t>
  </si>
  <si>
    <t>13.200.0030-A</t>
  </si>
  <si>
    <t>13.205.0010-A</t>
  </si>
  <si>
    <t>13.205.0015-A</t>
  </si>
  <si>
    <t>13.205.0020-A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</si>
  <si>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</si>
  <si>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</si>
  <si>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</si>
  <si>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</si>
  <si>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</si>
  <si>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</si>
  <si>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</si>
  <si>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</si>
  <si>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</si>
  <si>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</si>
  <si>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</si>
  <si>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</si>
  <si>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</si>
  <si>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</si>
  <si>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</si>
  <si>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</si>
  <si>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</si>
  <si>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</si>
  <si>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</si>
  <si>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</si>
  <si>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</si>
  <si>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</si>
  <si>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</si>
  <si>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</si>
  <si>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</si>
  <si>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</si>
  <si>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</si>
  <si>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</si>
  <si>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</si>
  <si>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</si>
  <si>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</si>
  <si>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</si>
  <si>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</si>
  <si>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</si>
  <si>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</si>
  <si>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</si>
  <si>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</si>
  <si>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</si>
  <si>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</si>
  <si>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</si>
  <si>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</si>
  <si>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</si>
  <si>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</si>
  <si>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</si>
  <si>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</si>
  <si>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</si>
  <si>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</si>
  <si>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</si>
  <si>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</si>
  <si>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</si>
  <si>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</si>
  <si>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</si>
  <si>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</si>
  <si>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</si>
  <si>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</si>
  <si>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</si>
  <si>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</si>
  <si>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</si>
  <si>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</si>
  <si>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</si>
  <si>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</si>
  <si>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13.331.0015-A</t>
  </si>
  <si>
    <t>13.331.0016-A</t>
  </si>
  <si>
    <t>13.331.0017-A</t>
  </si>
  <si>
    <t>13.331.0050-A</t>
  </si>
  <si>
    <t>13.331.0051-A</t>
  </si>
  <si>
    <t>13.332.0010-A</t>
  </si>
  <si>
    <t>13.332.0011-A</t>
  </si>
  <si>
    <t>13.332.0012-A</t>
  </si>
  <si>
    <t>13.333.0010-A</t>
  </si>
  <si>
    <t>13.333.0011-A</t>
  </si>
  <si>
    <t>13.333.0015-A</t>
  </si>
  <si>
    <t>13.333.0016-A</t>
  </si>
  <si>
    <t>13.335.0030-A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</si>
  <si>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</si>
  <si>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</si>
  <si>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</si>
  <si>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</si>
  <si>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</si>
  <si>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</si>
  <si>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</si>
  <si>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</si>
  <si>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</si>
  <si>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</si>
  <si>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</si>
  <si>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</si>
  <si>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</si>
  <si>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</si>
  <si>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</si>
  <si>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</si>
  <si>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</si>
  <si>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</si>
  <si>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</si>
  <si>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</si>
  <si>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</si>
  <si>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</si>
  <si>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</si>
  <si>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</si>
  <si>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</si>
  <si>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</si>
  <si>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</si>
  <si>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</si>
  <si>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</si>
  <si>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</si>
  <si>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</si>
  <si>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</si>
  <si>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</si>
  <si>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</si>
  <si>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</si>
  <si>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</si>
  <si>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</si>
  <si>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</si>
  <si>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</si>
  <si>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</si>
  <si>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</si>
  <si>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</si>
  <si>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</si>
  <si>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</si>
  <si>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</si>
  <si>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</si>
  <si>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</si>
  <si>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</si>
  <si>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</si>
  <si>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</si>
  <si>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</si>
  <si>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</si>
  <si>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</si>
  <si>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</si>
  <si>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</si>
  <si>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</si>
  <si>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</si>
  <si>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</si>
  <si>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</si>
  <si>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</si>
  <si>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</si>
  <si>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</si>
  <si>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</si>
  <si>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</si>
  <si>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</si>
  <si>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</si>
  <si>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</si>
  <si>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</si>
  <si>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</si>
  <si>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</si>
  <si>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</si>
  <si>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</si>
  <si>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</si>
  <si>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</si>
  <si>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</si>
  <si>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</si>
  <si>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</si>
  <si>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</si>
  <si>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</si>
  <si>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13.366.0010-A</t>
  </si>
  <si>
    <t>13.366.0011-A</t>
  </si>
  <si>
    <t>13.368.0010-A</t>
  </si>
  <si>
    <t>13.368.0011-A</t>
  </si>
  <si>
    <t>13.368.0012-A</t>
  </si>
  <si>
    <t>13.368.0013-A</t>
  </si>
  <si>
    <t>13.368.0015-A</t>
  </si>
  <si>
    <t>13.368.0016-A</t>
  </si>
  <si>
    <t>13.369.0010-A</t>
  </si>
  <si>
    <t>13.369.0011-A</t>
  </si>
  <si>
    <t>13.369.0015-A</t>
  </si>
  <si>
    <t>13.369.0016-A</t>
  </si>
  <si>
    <t>13.369.0020-A</t>
  </si>
  <si>
    <t>13.369.0021-A</t>
  </si>
  <si>
    <t>13.369.0025-A</t>
  </si>
  <si>
    <t>13.369.0026-A</t>
  </si>
  <si>
    <t>13.370.0010-A</t>
  </si>
  <si>
    <t>13.370.0015-A</t>
  </si>
  <si>
    <t>13.370.0020-A</t>
  </si>
  <si>
    <t>13.370.0025-A</t>
  </si>
  <si>
    <t>13.370.0040-A</t>
  </si>
  <si>
    <t>13.370.0045-A</t>
  </si>
  <si>
    <t>13.370.0050-A</t>
  </si>
  <si>
    <t>13.370.0055-A</t>
  </si>
  <si>
    <t>13.370.0060-A</t>
  </si>
  <si>
    <t>13.371.0010-A</t>
  </si>
  <si>
    <t>13.371.0015-A</t>
  </si>
  <si>
    <t>13.371.0020-A</t>
  </si>
  <si>
    <t>13.371.0025-A</t>
  </si>
  <si>
    <t>13.373.0010-A</t>
  </si>
  <si>
    <t>13.373.0020-A</t>
  </si>
  <si>
    <t>13.373.0021-A</t>
  </si>
  <si>
    <t>13.373.0025-A</t>
  </si>
  <si>
    <t>13.373.0026-A</t>
  </si>
  <si>
    <t>13.373.0030-A</t>
  </si>
  <si>
    <t>13.373.0031-A</t>
  </si>
  <si>
    <t>13.373.0035-A</t>
  </si>
  <si>
    <t>13.373.0036-A</t>
  </si>
  <si>
    <t>13.375.0010-A</t>
  </si>
  <si>
    <t>13.375.0015-A</t>
  </si>
  <si>
    <t>13.380.0010-A</t>
  </si>
  <si>
    <t>13.380.0011-A</t>
  </si>
  <si>
    <t>13.380.0012-A</t>
  </si>
  <si>
    <t>13.380.0013-A</t>
  </si>
  <si>
    <t>13.380.0015-A</t>
  </si>
  <si>
    <t>13.380.0016-A</t>
  </si>
  <si>
    <t>13.380.0020-A</t>
  </si>
  <si>
    <t>13.380.0021-A</t>
  </si>
  <si>
    <t>13.380.0025-A</t>
  </si>
  <si>
    <t>13.380.0026-A</t>
  </si>
  <si>
    <t>13.380.0100-A</t>
  </si>
  <si>
    <t>13.380.0101-A</t>
  </si>
  <si>
    <t>13.381.0050-A</t>
  </si>
  <si>
    <t>13.381.0051-A</t>
  </si>
  <si>
    <t>13.381.0085-A</t>
  </si>
  <si>
    <t>13.382.0001-A</t>
  </si>
  <si>
    <t>13.383.0002-A</t>
  </si>
  <si>
    <t>13.383.0003-A</t>
  </si>
  <si>
    <t>13.384.0001-A</t>
  </si>
  <si>
    <t>13.384.0002-A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</si>
  <si>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</si>
  <si>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</si>
  <si>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</si>
  <si>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</si>
  <si>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</si>
  <si>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</si>
  <si>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</si>
  <si>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</si>
  <si>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</si>
  <si>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</si>
  <si>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</si>
  <si>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</si>
  <si>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</si>
  <si>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</si>
  <si>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</si>
  <si>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</si>
  <si>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</si>
  <si>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</si>
  <si>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</si>
  <si>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</si>
  <si>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</si>
  <si>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</si>
  <si>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</si>
  <si>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</si>
  <si>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</si>
  <si>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</si>
  <si>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</si>
  <si>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</si>
  <si>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</si>
  <si>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</si>
  <si>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</si>
  <si>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</si>
  <si>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</si>
  <si>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13.391.0500-A</t>
  </si>
  <si>
    <t>13.395.0010-A</t>
  </si>
  <si>
    <t>13.395.0011-A</t>
  </si>
  <si>
    <t>13.395.0015-A</t>
  </si>
  <si>
    <t>13.395.0020-A</t>
  </si>
  <si>
    <t>13.395.0025-A</t>
  </si>
  <si>
    <t>13.395.0026-A</t>
  </si>
  <si>
    <t>13.398.0010-B</t>
  </si>
  <si>
    <t>13.398.0015-A</t>
  </si>
  <si>
    <t>13.398.0016-A</t>
  </si>
  <si>
    <t>13.398.0017-A</t>
  </si>
  <si>
    <t>13.398.0018-A</t>
  </si>
  <si>
    <t>13.398.0020-A</t>
  </si>
  <si>
    <t>13.398.0025-A</t>
  </si>
  <si>
    <t>13.398.0030-A</t>
  </si>
  <si>
    <t>13.410.0010-A</t>
  </si>
  <si>
    <t>13.410.0011-A</t>
  </si>
  <si>
    <t>13.410.0012-A</t>
  </si>
  <si>
    <t>13.410.0015-A</t>
  </si>
  <si>
    <t>13.410.0020-A</t>
  </si>
  <si>
    <t>13.410.0025-A</t>
  </si>
  <si>
    <t>13.410.0030-A</t>
  </si>
  <si>
    <t>13.411.0500-A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</si>
  <si>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</si>
  <si>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</si>
  <si>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</si>
  <si>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</si>
  <si>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</si>
  <si>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</si>
  <si>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</si>
  <si>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</si>
  <si>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</si>
  <si>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</si>
  <si>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</si>
  <si>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</si>
  <si>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</si>
  <si>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</si>
  <si>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13.415.0010-A</t>
  </si>
  <si>
    <t>13.415.0011-A</t>
  </si>
  <si>
    <t>13.415.0015-A</t>
  </si>
  <si>
    <t>13.415.0020-A</t>
  </si>
  <si>
    <t>13.416.0010-A</t>
  </si>
  <si>
    <t>13.416.0015-A</t>
  </si>
  <si>
    <t>13.440.0015-A</t>
  </si>
  <si>
    <t>13.440.0025-A</t>
  </si>
  <si>
    <t>13.440.0030-A</t>
  </si>
  <si>
    <t>13.440.0035-A</t>
  </si>
  <si>
    <t>13.460.0010-A</t>
  </si>
  <si>
    <t>13.460.0015-A</t>
  </si>
  <si>
    <t>13.460.0020-A</t>
  </si>
  <si>
    <t>13.462.0010-A</t>
  </si>
  <si>
    <t>13.462.0015-A</t>
  </si>
  <si>
    <t>13.462.0020-A</t>
  </si>
  <si>
    <t>13.462.0025-A</t>
  </si>
  <si>
    <t>13.468.0010-A</t>
  </si>
  <si>
    <t>13.469.0010-A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</si>
  <si>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</si>
  <si>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</si>
  <si>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</si>
  <si>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</si>
  <si>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</si>
  <si>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</si>
  <si>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</si>
  <si>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</si>
  <si>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</si>
  <si>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</si>
  <si>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</si>
  <si>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</si>
  <si>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</si>
  <si>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</si>
  <si>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</si>
  <si>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</si>
  <si>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</si>
  <si>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</si>
  <si>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</si>
  <si>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</si>
  <si>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</si>
  <si>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</si>
  <si>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</si>
  <si>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14.001.0250-A</t>
  </si>
  <si>
    <t>14.001.0255-A</t>
  </si>
  <si>
    <t>14.001.0258-A</t>
  </si>
  <si>
    <t>14.001.0260-A</t>
  </si>
  <si>
    <t>14.001.0265-A</t>
  </si>
  <si>
    <t>14.001.0300-A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</si>
  <si>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</si>
  <si>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</si>
  <si>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</si>
  <si>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</si>
  <si>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</si>
  <si>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</si>
  <si>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</si>
  <si>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</si>
  <si>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</si>
  <si>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</si>
  <si>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</si>
  <si>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</si>
  <si>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</si>
  <si>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</si>
  <si>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</si>
  <si>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</si>
  <si>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</si>
  <si>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</si>
  <si>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</si>
  <si>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</si>
  <si>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</si>
  <si>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</si>
  <si>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</si>
  <si>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</si>
  <si>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</si>
  <si>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</si>
  <si>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</si>
  <si>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</si>
  <si>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</si>
  <si>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</si>
  <si>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</si>
  <si>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</si>
  <si>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</si>
  <si>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</si>
  <si>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</si>
  <si>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</si>
  <si>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</si>
  <si>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</si>
  <si>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</si>
  <si>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</si>
  <si>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</si>
  <si>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</si>
  <si>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</si>
  <si>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</si>
  <si>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</si>
  <si>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</si>
  <si>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</si>
  <si>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</si>
  <si>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</si>
  <si>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</si>
  <si>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</si>
  <si>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</si>
  <si>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</si>
  <si>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</si>
  <si>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</si>
  <si>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</si>
  <si>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</si>
  <si>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</si>
  <si>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</si>
  <si>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</si>
  <si>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</si>
  <si>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</si>
  <si>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</si>
  <si>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</si>
  <si>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</si>
  <si>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</si>
  <si>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</si>
  <si>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</si>
  <si>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</si>
  <si>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</si>
  <si>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</si>
  <si>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</si>
  <si>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</si>
  <si>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</si>
  <si>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</si>
  <si>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</si>
  <si>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</si>
  <si>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</si>
  <si>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</si>
  <si>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</si>
  <si>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</si>
  <si>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</si>
  <si>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</si>
  <si>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</si>
  <si>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</si>
  <si>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</si>
  <si>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</si>
  <si>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</si>
  <si>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</si>
  <si>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</si>
  <si>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</si>
  <si>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</si>
  <si>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</si>
  <si>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</si>
  <si>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</si>
  <si>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</si>
  <si>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</si>
  <si>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</si>
  <si>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</si>
  <si>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</si>
  <si>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</si>
  <si>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</si>
  <si>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</si>
  <si>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</si>
  <si>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</si>
  <si>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</si>
  <si>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</si>
  <si>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</si>
  <si>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</si>
  <si>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</si>
  <si>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</si>
  <si>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</si>
  <si>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</si>
  <si>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</si>
  <si>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</si>
  <si>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</si>
  <si>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</si>
  <si>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14.002.0444-A</t>
  </si>
  <si>
    <t>14.002.0452-A</t>
  </si>
  <si>
    <t>14.002.0454-A</t>
  </si>
  <si>
    <t>14.002.0456-A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</si>
  <si>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</si>
  <si>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</si>
  <si>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</si>
  <si>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</si>
  <si>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</si>
  <si>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</si>
  <si>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</si>
  <si>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</si>
  <si>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</si>
  <si>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</si>
  <si>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</si>
  <si>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</si>
  <si>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</si>
  <si>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</si>
  <si>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</si>
  <si>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</si>
  <si>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</si>
  <si>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</si>
  <si>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</si>
  <si>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</si>
  <si>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</si>
  <si>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</si>
  <si>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</si>
  <si>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</si>
  <si>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</si>
  <si>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</si>
  <si>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</si>
  <si>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</si>
  <si>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</si>
  <si>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</si>
  <si>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</si>
  <si>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</si>
  <si>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</si>
  <si>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</si>
  <si>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</si>
  <si>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</si>
  <si>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</si>
  <si>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</si>
  <si>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</si>
  <si>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</si>
  <si>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</si>
  <si>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</si>
  <si>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</si>
  <si>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</si>
  <si>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</si>
  <si>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</si>
  <si>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</si>
  <si>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</si>
  <si>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</si>
  <si>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</si>
  <si>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</si>
  <si>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</si>
  <si>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</si>
  <si>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</si>
  <si>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</si>
  <si>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</si>
  <si>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</si>
  <si>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</si>
  <si>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</si>
  <si>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</si>
  <si>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</si>
  <si>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</si>
  <si>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</si>
  <si>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</si>
  <si>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</si>
  <si>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</si>
  <si>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</si>
  <si>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</si>
  <si>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</si>
  <si>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</si>
  <si>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</si>
  <si>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</si>
  <si>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</si>
  <si>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</si>
  <si>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</si>
  <si>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</si>
  <si>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</si>
  <si>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</si>
  <si>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</si>
  <si>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</si>
  <si>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</si>
  <si>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</si>
  <si>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</si>
  <si>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</si>
  <si>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</si>
  <si>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</si>
  <si>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14.003.0241-0</t>
  </si>
  <si>
    <t>14.003.0241-A</t>
  </si>
  <si>
    <t>14.003.0243-A</t>
  </si>
  <si>
    <t>14.003.0245-A</t>
  </si>
  <si>
    <t>14.003.0250-A</t>
  </si>
  <si>
    <t>14.003.0255-A</t>
  </si>
  <si>
    <t>14.003.0260-A</t>
  </si>
  <si>
    <t>14.003.0265-A</t>
  </si>
  <si>
    <t>14.003.0300-A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</si>
  <si>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</si>
  <si>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</si>
  <si>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</si>
  <si>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</si>
  <si>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</si>
  <si>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</si>
  <si>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</si>
  <si>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</si>
  <si>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</si>
  <si>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</si>
  <si>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</si>
  <si>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</si>
  <si>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</si>
  <si>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</si>
  <si>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</si>
  <si>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</si>
  <si>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</si>
  <si>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</si>
  <si>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</si>
  <si>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</si>
  <si>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</si>
  <si>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14.005.0010-A</t>
  </si>
  <si>
    <t>14.005.0015-A</t>
  </si>
  <si>
    <t>14.005.0020-A</t>
  </si>
  <si>
    <t>14.005.0025-A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</si>
  <si>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</si>
  <si>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</si>
  <si>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</si>
  <si>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</si>
  <si>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</si>
  <si>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</si>
  <si>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</si>
  <si>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</si>
  <si>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</si>
  <si>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</si>
  <si>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</si>
  <si>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</si>
  <si>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</si>
  <si>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</si>
  <si>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</si>
  <si>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</si>
  <si>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</si>
  <si>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</si>
  <si>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</si>
  <si>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</si>
  <si>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</si>
  <si>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</si>
  <si>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</si>
  <si>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</si>
  <si>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</si>
  <si>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</si>
  <si>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</si>
  <si>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</si>
  <si>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</si>
  <si>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</si>
  <si>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</si>
  <si>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</si>
  <si>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</si>
  <si>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</si>
  <si>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</si>
  <si>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</si>
  <si>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</si>
  <si>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</si>
  <si>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</si>
  <si>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</si>
  <si>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</si>
  <si>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</si>
  <si>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</si>
  <si>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</si>
  <si>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</si>
  <si>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</si>
  <si>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</si>
  <si>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</si>
  <si>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</si>
  <si>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</si>
  <si>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</si>
  <si>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</si>
  <si>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</si>
  <si>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</si>
  <si>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</si>
  <si>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</si>
  <si>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</si>
  <si>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</si>
  <si>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</si>
  <si>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</si>
  <si>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</si>
  <si>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</si>
  <si>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</si>
  <si>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</si>
  <si>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</si>
  <si>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</si>
  <si>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</si>
  <si>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</si>
  <si>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</si>
  <si>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</si>
  <si>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</si>
  <si>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</si>
  <si>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</si>
  <si>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</si>
  <si>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</si>
  <si>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</si>
  <si>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</si>
  <si>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</si>
  <si>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</si>
  <si>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</si>
  <si>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</si>
  <si>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</si>
  <si>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</si>
  <si>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</si>
  <si>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</si>
  <si>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</si>
  <si>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</si>
  <si>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</si>
  <si>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</si>
  <si>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</si>
  <si>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</si>
  <si>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</si>
  <si>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</si>
  <si>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</si>
  <si>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</si>
  <si>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</si>
  <si>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</si>
  <si>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</si>
  <si>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</si>
  <si>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</si>
  <si>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</si>
  <si>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</si>
  <si>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</si>
  <si>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</si>
  <si>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</si>
  <si>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</si>
  <si>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</si>
  <si>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</si>
  <si>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</si>
  <si>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</si>
  <si>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</si>
  <si>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</si>
  <si>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</si>
  <si>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</si>
  <si>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</si>
  <si>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</si>
  <si>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</si>
  <si>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</si>
  <si>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</si>
  <si>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</si>
  <si>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</si>
  <si>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</si>
  <si>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</si>
  <si>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</si>
  <si>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</si>
  <si>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</si>
  <si>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</si>
  <si>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</si>
  <si>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</si>
  <si>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</si>
  <si>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14.006.0695-A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</si>
  <si>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</si>
  <si>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</si>
  <si>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</si>
  <si>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</si>
  <si>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</si>
  <si>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</si>
  <si>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</si>
  <si>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</si>
  <si>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</si>
  <si>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</si>
  <si>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</si>
  <si>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</si>
  <si>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</si>
  <si>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</si>
  <si>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</si>
  <si>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</si>
  <si>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</si>
  <si>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</si>
  <si>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</si>
  <si>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</si>
  <si>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</si>
  <si>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</si>
  <si>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</si>
  <si>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</si>
  <si>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</si>
  <si>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</si>
  <si>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</si>
  <si>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</si>
  <si>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</si>
  <si>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</si>
  <si>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</si>
  <si>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</si>
  <si>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</si>
  <si>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</si>
  <si>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</si>
  <si>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</si>
  <si>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</si>
  <si>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</si>
  <si>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</si>
  <si>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</si>
  <si>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</si>
  <si>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</si>
  <si>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</si>
  <si>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</si>
  <si>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</si>
  <si>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</si>
  <si>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</si>
  <si>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</si>
  <si>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</si>
  <si>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</si>
  <si>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</si>
  <si>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</si>
  <si>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</si>
  <si>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</si>
  <si>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</si>
  <si>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</si>
  <si>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</si>
  <si>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</si>
  <si>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</si>
  <si>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</si>
  <si>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</si>
  <si>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</si>
  <si>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</si>
  <si>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</si>
  <si>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</si>
  <si>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</si>
  <si>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</si>
  <si>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</si>
  <si>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</si>
  <si>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</si>
  <si>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</si>
  <si>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</si>
  <si>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</si>
  <si>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</si>
  <si>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</si>
  <si>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</si>
  <si>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</si>
  <si>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</si>
  <si>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</si>
  <si>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</si>
  <si>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</si>
  <si>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</si>
  <si>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</si>
  <si>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</si>
  <si>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</si>
  <si>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</si>
  <si>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</si>
  <si>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</si>
  <si>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</si>
  <si>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</si>
  <si>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</si>
  <si>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</si>
  <si>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</si>
  <si>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</si>
  <si>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</si>
  <si>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</si>
  <si>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</si>
  <si>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</si>
  <si>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</si>
  <si>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</si>
  <si>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</si>
  <si>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</si>
  <si>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</si>
  <si>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</si>
  <si>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</si>
  <si>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</si>
  <si>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</si>
  <si>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</si>
  <si>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</si>
  <si>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</si>
  <si>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</si>
  <si>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</si>
  <si>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</si>
  <si>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</si>
  <si>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</si>
  <si>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</si>
  <si>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</si>
  <si>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</si>
  <si>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</si>
  <si>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</si>
  <si>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</si>
  <si>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</si>
  <si>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</si>
  <si>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</si>
  <si>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</si>
  <si>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</si>
  <si>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</si>
  <si>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</si>
  <si>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</si>
  <si>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</si>
  <si>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</si>
  <si>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</si>
  <si>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</si>
  <si>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</si>
  <si>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</si>
  <si>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</si>
  <si>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</si>
  <si>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</si>
  <si>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</si>
  <si>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</si>
  <si>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</si>
  <si>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</si>
  <si>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</si>
  <si>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</si>
  <si>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</si>
  <si>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</si>
  <si>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</si>
  <si>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</si>
  <si>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</si>
  <si>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</si>
  <si>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</si>
  <si>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14.010.0010-A</t>
  </si>
  <si>
    <t>14.010.0015-A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</si>
  <si>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</si>
  <si>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</si>
  <si>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</si>
  <si>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</si>
  <si>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</si>
  <si>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</si>
  <si>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</si>
  <si>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</si>
  <si>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</si>
  <si>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</si>
  <si>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</si>
  <si>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</si>
  <si>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</si>
  <si>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</si>
  <si>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</si>
  <si>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</si>
  <si>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</si>
  <si>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</si>
  <si>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</si>
  <si>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</si>
  <si>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</si>
  <si>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</si>
  <si>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</si>
  <si>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</si>
  <si>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</si>
  <si>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</si>
  <si>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</si>
  <si>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</si>
  <si>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</si>
  <si>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</si>
  <si>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</si>
  <si>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</si>
  <si>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</si>
  <si>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</si>
  <si>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</si>
  <si>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</si>
  <si>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</si>
  <si>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</si>
  <si>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</si>
  <si>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</si>
  <si>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</si>
  <si>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</si>
  <si>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</si>
  <si>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</si>
  <si>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</si>
  <si>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</si>
  <si>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</si>
  <si>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</si>
  <si>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</si>
  <si>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</si>
  <si>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</si>
  <si>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</si>
  <si>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</si>
  <si>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</si>
  <si>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</si>
  <si>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</si>
  <si>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</si>
  <si>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</si>
  <si>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</si>
  <si>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</si>
  <si>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</si>
  <si>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</si>
  <si>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</si>
  <si>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</si>
  <si>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</si>
  <si>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</si>
  <si>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</si>
  <si>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</si>
  <si>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</si>
  <si>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</si>
  <si>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</si>
  <si>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</si>
  <si>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</si>
  <si>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</si>
  <si>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</si>
  <si>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</si>
  <si>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</si>
  <si>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</si>
  <si>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</si>
  <si>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</si>
  <si>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</si>
  <si>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</si>
  <si>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</si>
  <si>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</si>
  <si>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</si>
  <si>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</si>
  <si>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</si>
  <si>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</si>
  <si>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</si>
  <si>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</si>
  <si>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</si>
  <si>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</si>
  <si>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</si>
  <si>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</si>
  <si>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</si>
  <si>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</si>
  <si>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</si>
  <si>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</si>
  <si>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</si>
  <si>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</si>
  <si>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</si>
  <si>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</si>
  <si>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</si>
  <si>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</si>
  <si>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</si>
  <si>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</si>
  <si>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</si>
  <si>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</si>
  <si>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</si>
  <si>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</si>
  <si>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</si>
  <si>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</si>
  <si>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</si>
  <si>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</si>
  <si>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</si>
  <si>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</si>
  <si>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</si>
  <si>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</si>
  <si>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</si>
  <si>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</si>
  <si>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</si>
  <si>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</si>
  <si>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</si>
  <si>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</si>
  <si>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</si>
  <si>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</si>
  <si>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</si>
  <si>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</si>
  <si>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</si>
  <si>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</si>
  <si>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</si>
  <si>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</si>
  <si>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</si>
  <si>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</si>
  <si>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</si>
  <si>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</si>
  <si>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</si>
  <si>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</si>
  <si>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</si>
  <si>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</si>
  <si>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</si>
  <si>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</si>
  <si>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</si>
  <si>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</si>
  <si>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</si>
  <si>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</si>
  <si>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</si>
  <si>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</si>
  <si>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</si>
  <si>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</si>
  <si>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</si>
  <si>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</si>
  <si>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</si>
  <si>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</si>
  <si>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</si>
  <si>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</si>
  <si>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</si>
  <si>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</si>
  <si>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</si>
  <si>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</si>
  <si>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</si>
  <si>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</si>
  <si>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</si>
  <si>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</si>
  <si>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</si>
  <si>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</si>
  <si>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</si>
  <si>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</si>
  <si>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</si>
  <si>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</si>
  <si>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</si>
  <si>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</si>
  <si>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</si>
  <si>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</si>
  <si>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</si>
  <si>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</si>
  <si>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</si>
  <si>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</si>
  <si>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</si>
  <si>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</si>
  <si>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</si>
  <si>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</si>
  <si>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</si>
  <si>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</si>
  <si>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</si>
  <si>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</si>
  <si>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</si>
  <si>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</si>
  <si>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</si>
  <si>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</si>
  <si>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</si>
  <si>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</si>
  <si>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</si>
  <si>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</si>
  <si>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</si>
  <si>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</si>
  <si>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</si>
  <si>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</si>
  <si>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</si>
  <si>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</si>
  <si>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</si>
  <si>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</si>
  <si>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</si>
  <si>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</si>
  <si>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</si>
  <si>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</si>
  <si>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</si>
  <si>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</si>
  <si>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</si>
  <si>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</si>
  <si>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</si>
  <si>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</si>
  <si>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</si>
  <si>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</si>
  <si>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</si>
  <si>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</si>
  <si>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</si>
  <si>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</si>
  <si>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</si>
  <si>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</si>
  <si>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</si>
  <si>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</si>
  <si>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</si>
  <si>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</si>
  <si>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</si>
  <si>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</si>
  <si>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</si>
  <si>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</si>
  <si>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</si>
  <si>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</si>
  <si>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</si>
  <si>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</si>
  <si>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</si>
  <si>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</si>
  <si>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</si>
  <si>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</si>
  <si>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</si>
  <si>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</si>
  <si>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</si>
  <si>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</si>
  <si>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</si>
  <si>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</si>
  <si>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</si>
  <si>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</si>
  <si>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</si>
  <si>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</si>
  <si>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</si>
  <si>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</si>
  <si>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</si>
  <si>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</si>
  <si>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</si>
  <si>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</si>
  <si>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</si>
  <si>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</si>
  <si>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</si>
  <si>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</si>
  <si>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</si>
  <si>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</si>
  <si>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</si>
  <si>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</si>
  <si>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</si>
  <si>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</si>
  <si>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</si>
  <si>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</si>
  <si>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</si>
  <si>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</si>
  <si>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</si>
  <si>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</si>
  <si>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</si>
  <si>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</si>
  <si>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</si>
  <si>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</si>
  <si>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</si>
  <si>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</si>
  <si>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</si>
  <si>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</si>
  <si>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</si>
  <si>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</si>
  <si>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</si>
  <si>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</si>
  <si>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</si>
  <si>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</si>
  <si>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</si>
  <si>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</si>
  <si>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</si>
  <si>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</si>
  <si>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</si>
  <si>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</si>
  <si>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</si>
  <si>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</si>
  <si>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</si>
  <si>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</si>
  <si>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</si>
  <si>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</si>
  <si>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</si>
  <si>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</si>
  <si>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</si>
  <si>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</si>
  <si>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</si>
  <si>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</si>
  <si>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</si>
  <si>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</si>
  <si>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</si>
  <si>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</si>
  <si>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</si>
  <si>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</si>
  <si>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</si>
  <si>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</si>
  <si>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</si>
  <si>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</si>
  <si>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</si>
  <si>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</si>
  <si>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</si>
  <si>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</si>
  <si>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</si>
  <si>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</si>
  <si>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</si>
  <si>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</si>
  <si>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</si>
  <si>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</si>
  <si>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</si>
  <si>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</si>
  <si>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</si>
  <si>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</si>
  <si>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</si>
  <si>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</si>
  <si>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</si>
  <si>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</si>
  <si>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</si>
  <si>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</si>
  <si>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</si>
  <si>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</si>
  <si>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</si>
  <si>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</si>
  <si>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</si>
  <si>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</si>
  <si>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</si>
  <si>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</si>
  <si>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</si>
  <si>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</si>
  <si>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</si>
  <si>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</si>
  <si>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</si>
  <si>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</si>
  <si>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</si>
  <si>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</si>
  <si>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</si>
  <si>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</si>
  <si>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15.006.0010-A</t>
  </si>
  <si>
    <t>15.006.0012-A</t>
  </si>
  <si>
    <t>15.006.0015-A</t>
  </si>
  <si>
    <t>15.006.0016-A</t>
  </si>
  <si>
    <t>15.006.0035-A</t>
  </si>
  <si>
    <t>15.006.0040-A</t>
  </si>
  <si>
    <t>15.006.0045-A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</si>
  <si>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</si>
  <si>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</si>
  <si>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</si>
  <si>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</si>
  <si>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</si>
  <si>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</si>
  <si>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</si>
  <si>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</si>
  <si>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</si>
  <si>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</si>
  <si>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</si>
  <si>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</si>
  <si>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</si>
  <si>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</si>
  <si>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</si>
  <si>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</si>
  <si>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</si>
  <si>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</si>
  <si>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</si>
  <si>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</si>
  <si>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</si>
  <si>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</si>
  <si>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</si>
  <si>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</si>
  <si>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</si>
  <si>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</si>
  <si>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</si>
  <si>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</si>
  <si>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</si>
  <si>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</si>
  <si>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</si>
  <si>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</si>
  <si>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</si>
  <si>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</si>
  <si>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</si>
  <si>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</si>
  <si>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</si>
  <si>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</si>
  <si>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</si>
  <si>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</si>
  <si>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</si>
  <si>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</si>
  <si>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</si>
  <si>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</si>
  <si>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</si>
  <si>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</si>
  <si>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</si>
  <si>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</si>
  <si>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</si>
  <si>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</si>
  <si>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</si>
  <si>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</si>
  <si>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</si>
  <si>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</si>
  <si>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</si>
  <si>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</si>
  <si>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</si>
  <si>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</si>
  <si>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</si>
  <si>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</si>
  <si>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</si>
  <si>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</si>
  <si>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</si>
  <si>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</si>
  <si>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</si>
  <si>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</si>
  <si>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</si>
  <si>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</si>
  <si>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</si>
  <si>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</si>
  <si>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</si>
  <si>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</si>
  <si>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</si>
  <si>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15.007.0680-A</t>
  </si>
  <si>
    <t>15.007.0682-A</t>
  </si>
  <si>
    <t>15.007.0684-A</t>
  </si>
  <si>
    <t>15.007.0686-A</t>
  </si>
  <si>
    <t>15.007.0688-A</t>
  </si>
  <si>
    <t>15.007.0689-A</t>
  </si>
  <si>
    <t>15.007.0696-A</t>
  </si>
  <si>
    <t>15.007.0697-A</t>
  </si>
  <si>
    <t>15.007.0699-A</t>
  </si>
  <si>
    <t>15.007.0705-A</t>
  </si>
  <si>
    <t>15.007.0710-A</t>
  </si>
  <si>
    <t>15.007.0711-A</t>
  </si>
  <si>
    <t>15.007.0712-A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</si>
  <si>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</si>
  <si>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</si>
  <si>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</si>
  <si>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</si>
  <si>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</si>
  <si>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</si>
  <si>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</si>
  <si>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</si>
  <si>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</si>
  <si>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</si>
  <si>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</si>
  <si>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</si>
  <si>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</si>
  <si>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</si>
  <si>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</si>
  <si>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</si>
  <si>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</si>
  <si>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</si>
  <si>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</si>
  <si>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</si>
  <si>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</si>
  <si>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</si>
  <si>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</si>
  <si>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</si>
  <si>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</si>
  <si>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</si>
  <si>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</si>
  <si>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</si>
  <si>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</si>
  <si>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</si>
  <si>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</si>
  <si>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</si>
  <si>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</si>
  <si>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</si>
  <si>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</si>
  <si>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</si>
  <si>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</si>
  <si>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</si>
  <si>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</si>
  <si>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</si>
  <si>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</si>
  <si>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</si>
  <si>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</si>
  <si>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</si>
  <si>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</si>
  <si>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</si>
  <si>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</si>
  <si>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</si>
  <si>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</si>
  <si>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</si>
  <si>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</si>
  <si>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</si>
  <si>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</si>
  <si>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</si>
  <si>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</si>
  <si>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</si>
  <si>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</si>
  <si>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</si>
  <si>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</si>
  <si>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</si>
  <si>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</si>
  <si>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</si>
  <si>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</si>
  <si>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</si>
  <si>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</si>
  <si>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</si>
  <si>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</si>
  <si>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</si>
  <si>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</si>
  <si>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</si>
  <si>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</si>
  <si>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</si>
  <si>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</si>
  <si>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</si>
  <si>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</si>
  <si>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</si>
  <si>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</si>
  <si>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</si>
  <si>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</si>
  <si>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</si>
  <si>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</si>
  <si>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</si>
  <si>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</si>
  <si>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</si>
  <si>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</si>
  <si>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</si>
  <si>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</si>
  <si>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</si>
  <si>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</si>
  <si>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</si>
  <si>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</si>
  <si>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</si>
  <si>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</si>
  <si>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</si>
  <si>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</si>
  <si>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</si>
  <si>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</si>
  <si>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</si>
  <si>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</si>
  <si>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</si>
  <si>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</si>
  <si>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</si>
  <si>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</si>
  <si>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</si>
  <si>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</si>
  <si>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</si>
  <si>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</si>
  <si>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</si>
  <si>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</si>
  <si>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</si>
  <si>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</si>
  <si>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</si>
  <si>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</si>
  <si>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</si>
  <si>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</si>
  <si>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</si>
  <si>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</si>
  <si>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</si>
  <si>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</si>
  <si>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</si>
  <si>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</si>
  <si>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</si>
  <si>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</si>
  <si>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</si>
  <si>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</si>
  <si>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</si>
  <si>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</si>
  <si>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</si>
  <si>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</si>
  <si>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</si>
  <si>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</si>
  <si>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</si>
  <si>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</si>
  <si>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</si>
  <si>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</si>
  <si>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</si>
  <si>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</si>
  <si>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</si>
  <si>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</si>
  <si>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</si>
  <si>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</si>
  <si>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</si>
  <si>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</si>
  <si>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</si>
  <si>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</si>
  <si>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</si>
  <si>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</si>
  <si>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</si>
  <si>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15.012.0060-A</t>
  </si>
  <si>
    <t>15.014.0005-A</t>
  </si>
  <si>
    <t>15.014.0010-A</t>
  </si>
  <si>
    <t>15.014.0015-A</t>
  </si>
  <si>
    <t>15.014.0020-A</t>
  </si>
  <si>
    <t>15.014.0025-A</t>
  </si>
  <si>
    <t>15.014.0030-A</t>
  </si>
  <si>
    <t>15.014.0035-A</t>
  </si>
  <si>
    <t>15.014.0100-A</t>
  </si>
  <si>
    <t>15.014.0105-A</t>
  </si>
  <si>
    <t>15.014.0115-A</t>
  </si>
  <si>
    <t>15.014.0120-A</t>
  </si>
  <si>
    <t>15.014.0130-A</t>
  </si>
  <si>
    <t>15.014.0140-A</t>
  </si>
  <si>
    <t>15.014.0145-A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</si>
  <si>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</si>
  <si>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</si>
  <si>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</si>
  <si>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</si>
  <si>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</si>
  <si>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</si>
  <si>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</si>
  <si>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</si>
  <si>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</si>
  <si>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</si>
  <si>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</si>
  <si>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</si>
  <si>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</si>
  <si>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</si>
  <si>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</si>
  <si>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</si>
  <si>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</si>
  <si>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</si>
  <si>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</si>
  <si>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</si>
  <si>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</si>
  <si>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</si>
  <si>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</si>
  <si>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</si>
  <si>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</si>
  <si>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</si>
  <si>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</si>
  <si>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</si>
  <si>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</si>
  <si>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</si>
  <si>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</si>
  <si>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</si>
  <si>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</si>
  <si>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</si>
  <si>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</si>
  <si>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</si>
  <si>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</si>
  <si>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</si>
  <si>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</si>
  <si>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</si>
  <si>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</si>
  <si>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</si>
  <si>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</si>
  <si>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</si>
  <si>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</si>
  <si>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</si>
  <si>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</si>
  <si>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</si>
  <si>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</si>
  <si>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</si>
  <si>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</si>
  <si>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</si>
  <si>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</si>
  <si>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</si>
  <si>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</si>
  <si>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</si>
  <si>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</si>
  <si>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</si>
  <si>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</si>
  <si>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</si>
  <si>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</si>
  <si>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</si>
  <si>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</si>
  <si>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</si>
  <si>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</si>
  <si>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</si>
  <si>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</si>
  <si>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</si>
  <si>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</si>
  <si>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</si>
  <si>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</si>
  <si>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</si>
  <si>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</si>
  <si>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</si>
  <si>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</si>
  <si>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</si>
  <si>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</si>
  <si>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</si>
  <si>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</si>
  <si>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</si>
  <si>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</si>
  <si>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</si>
  <si>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</si>
  <si>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</si>
  <si>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</si>
  <si>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</si>
  <si>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</si>
  <si>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</si>
  <si>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</si>
  <si>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</si>
  <si>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</si>
  <si>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</si>
  <si>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</si>
  <si>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</si>
  <si>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</si>
  <si>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</si>
  <si>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</si>
  <si>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</si>
  <si>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</si>
  <si>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</si>
  <si>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</si>
  <si>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</si>
  <si>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</si>
  <si>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</si>
  <si>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</si>
  <si>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</si>
  <si>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</si>
  <si>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</si>
  <si>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</si>
  <si>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</si>
  <si>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</si>
  <si>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</si>
  <si>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</si>
  <si>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</si>
  <si>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</si>
  <si>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</si>
  <si>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</si>
  <si>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</si>
  <si>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</si>
  <si>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</si>
  <si>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</si>
  <si>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</si>
  <si>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</si>
  <si>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</si>
  <si>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</si>
  <si>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</si>
  <si>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</si>
  <si>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</si>
  <si>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</si>
  <si>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</si>
  <si>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</si>
  <si>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</si>
  <si>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</si>
  <si>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</si>
  <si>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</si>
  <si>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</si>
  <si>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</si>
  <si>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</si>
  <si>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</si>
  <si>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</si>
  <si>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</si>
  <si>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</si>
  <si>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</si>
  <si>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</si>
  <si>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</si>
  <si>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</si>
  <si>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</si>
  <si>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</si>
  <si>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</si>
  <si>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</si>
  <si>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</si>
  <si>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</si>
  <si>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</si>
  <si>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</si>
  <si>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</si>
  <si>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</si>
  <si>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</si>
  <si>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</si>
  <si>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</si>
  <si>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</si>
  <si>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</si>
  <si>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</si>
  <si>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</si>
  <si>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</si>
  <si>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</si>
  <si>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</si>
  <si>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</si>
  <si>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</si>
  <si>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</si>
  <si>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</si>
  <si>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</si>
  <si>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</si>
  <si>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</si>
  <si>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</si>
  <si>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</si>
  <si>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</si>
  <si>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</si>
  <si>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</si>
  <si>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</si>
  <si>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</si>
  <si>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</si>
  <si>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</si>
  <si>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</si>
  <si>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</si>
  <si>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</si>
  <si>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</si>
  <si>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</si>
  <si>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</si>
  <si>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</si>
  <si>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</si>
  <si>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</si>
  <si>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</si>
  <si>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</si>
  <si>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</si>
  <si>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</si>
  <si>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</si>
  <si>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</si>
  <si>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</si>
  <si>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</si>
  <si>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</si>
  <si>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</si>
  <si>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</si>
  <si>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</si>
  <si>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</si>
  <si>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</si>
  <si>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</si>
  <si>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</si>
  <si>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</si>
  <si>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</si>
  <si>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</si>
  <si>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</si>
  <si>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</si>
  <si>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</si>
  <si>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</si>
  <si>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</si>
  <si>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</si>
  <si>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</si>
  <si>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</si>
  <si>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</si>
  <si>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</si>
  <si>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</si>
  <si>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</si>
  <si>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</si>
  <si>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</si>
  <si>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</si>
  <si>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</si>
  <si>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</si>
  <si>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</si>
  <si>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</si>
  <si>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</si>
  <si>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</si>
  <si>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</si>
  <si>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</si>
  <si>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</si>
  <si>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</si>
  <si>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</si>
  <si>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</si>
  <si>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</si>
  <si>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</si>
  <si>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</si>
  <si>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</si>
  <si>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</si>
  <si>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</si>
  <si>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</si>
  <si>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</si>
  <si>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</si>
  <si>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</si>
  <si>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</si>
  <si>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</si>
  <si>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</si>
  <si>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</si>
  <si>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</si>
  <si>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</si>
  <si>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</si>
  <si>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</si>
  <si>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</si>
  <si>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</si>
  <si>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</si>
  <si>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</si>
  <si>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</si>
  <si>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</si>
  <si>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</si>
  <si>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</si>
  <si>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</si>
  <si>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</si>
  <si>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</si>
  <si>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</si>
  <si>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</si>
  <si>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</si>
  <si>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</si>
  <si>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</si>
  <si>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</si>
  <si>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</si>
  <si>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</si>
  <si>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</si>
  <si>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</si>
  <si>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</si>
  <si>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</si>
  <si>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</si>
  <si>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</si>
  <si>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</si>
  <si>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</si>
  <si>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</si>
  <si>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</si>
  <si>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</si>
  <si>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</si>
  <si>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</si>
  <si>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</si>
  <si>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</si>
  <si>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</si>
  <si>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</si>
  <si>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</si>
  <si>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</si>
  <si>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</si>
  <si>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</si>
  <si>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</si>
  <si>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</si>
  <si>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</si>
  <si>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</si>
  <si>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</si>
  <si>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</si>
  <si>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</si>
  <si>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</si>
  <si>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</si>
  <si>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</si>
  <si>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</si>
  <si>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</si>
  <si>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</si>
  <si>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</si>
  <si>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</si>
  <si>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</si>
  <si>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</si>
  <si>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</si>
  <si>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</si>
  <si>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</si>
  <si>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</si>
  <si>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</si>
  <si>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</si>
  <si>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</si>
  <si>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</si>
  <si>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</si>
  <si>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</si>
  <si>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</si>
  <si>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</si>
  <si>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</si>
  <si>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</si>
  <si>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</si>
  <si>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</si>
  <si>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</si>
  <si>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</si>
  <si>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</si>
  <si>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</si>
  <si>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</si>
  <si>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</si>
  <si>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</si>
  <si>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</si>
  <si>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</si>
  <si>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</si>
  <si>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</si>
  <si>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</si>
  <si>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</si>
  <si>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</si>
  <si>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</si>
  <si>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</si>
  <si>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</si>
  <si>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</si>
  <si>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</si>
  <si>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</si>
  <si>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</si>
  <si>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</si>
  <si>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</si>
  <si>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</si>
  <si>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</si>
  <si>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</si>
  <si>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</si>
  <si>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</si>
  <si>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</si>
  <si>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</si>
  <si>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</si>
  <si>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</si>
  <si>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</si>
  <si>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</si>
  <si>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</si>
  <si>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</si>
  <si>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</si>
  <si>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</si>
  <si>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</si>
  <si>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</si>
  <si>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</si>
  <si>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</si>
  <si>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</si>
  <si>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</si>
  <si>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</si>
  <si>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</si>
  <si>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</si>
  <si>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</si>
  <si>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</si>
  <si>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</si>
  <si>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</si>
  <si>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</si>
  <si>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</si>
  <si>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</si>
  <si>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</si>
  <si>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</si>
  <si>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</si>
  <si>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</si>
  <si>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</si>
  <si>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</si>
  <si>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</si>
  <si>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</si>
  <si>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</si>
  <si>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</si>
  <si>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</si>
  <si>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</si>
  <si>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</si>
  <si>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</si>
  <si>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</si>
  <si>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</si>
  <si>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</si>
  <si>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</si>
  <si>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</si>
  <si>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</si>
  <si>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</si>
  <si>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</si>
  <si>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</si>
  <si>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</si>
  <si>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</si>
  <si>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</si>
  <si>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</si>
  <si>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</si>
  <si>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</si>
  <si>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</si>
  <si>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</si>
  <si>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</si>
  <si>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</si>
  <si>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</si>
  <si>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</si>
  <si>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</si>
  <si>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</si>
  <si>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</si>
  <si>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</si>
  <si>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</si>
  <si>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</si>
  <si>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</si>
  <si>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</si>
  <si>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</si>
  <si>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</si>
  <si>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</si>
  <si>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</si>
  <si>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</si>
  <si>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</si>
  <si>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</si>
  <si>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</si>
  <si>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</si>
  <si>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</si>
  <si>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</si>
  <si>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</si>
  <si>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</si>
  <si>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</si>
  <si>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</si>
  <si>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</si>
  <si>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</si>
  <si>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</si>
  <si>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</si>
  <si>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</si>
  <si>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</si>
  <si>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</si>
  <si>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</si>
  <si>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</si>
  <si>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</si>
  <si>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</si>
  <si>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</si>
  <si>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</si>
  <si>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</si>
  <si>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</si>
  <si>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</si>
  <si>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</si>
  <si>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</si>
  <si>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</si>
  <si>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</si>
  <si>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</si>
  <si>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</si>
  <si>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</si>
  <si>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</si>
  <si>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</si>
  <si>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</si>
  <si>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</si>
  <si>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</si>
  <si>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</si>
  <si>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</si>
  <si>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</si>
  <si>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</si>
  <si>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</si>
  <si>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</si>
  <si>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</si>
  <si>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</si>
  <si>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</si>
  <si>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</si>
  <si>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</si>
  <si>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</si>
  <si>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</si>
  <si>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</si>
  <si>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</si>
  <si>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</si>
  <si>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</si>
  <si>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</si>
  <si>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</si>
  <si>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</si>
  <si>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</si>
  <si>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</si>
  <si>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</si>
  <si>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</si>
  <si>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</si>
  <si>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</si>
  <si>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</si>
  <si>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</si>
  <si>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</si>
  <si>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</si>
  <si>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</si>
  <si>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</si>
  <si>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</si>
  <si>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</si>
  <si>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</si>
  <si>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</si>
  <si>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</si>
  <si>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</si>
  <si>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</si>
  <si>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</si>
  <si>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</si>
  <si>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</si>
  <si>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</si>
  <si>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</si>
  <si>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</si>
  <si>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</si>
  <si>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</si>
  <si>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</si>
  <si>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</si>
  <si>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</si>
  <si>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</si>
  <si>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</si>
  <si>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</si>
  <si>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</si>
  <si>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</si>
  <si>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</si>
  <si>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</si>
  <si>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</si>
  <si>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</si>
  <si>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</si>
  <si>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</si>
  <si>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</si>
  <si>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</si>
  <si>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</si>
  <si>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</si>
  <si>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</si>
  <si>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</si>
  <si>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</si>
  <si>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</si>
  <si>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</si>
  <si>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</si>
  <si>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</si>
  <si>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</si>
  <si>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</si>
  <si>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</si>
  <si>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</si>
  <si>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</si>
  <si>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</si>
  <si>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</si>
  <si>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</si>
  <si>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</si>
  <si>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</si>
  <si>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</si>
  <si>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</si>
  <si>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</si>
  <si>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</si>
  <si>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</si>
  <si>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</si>
  <si>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</si>
  <si>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</si>
  <si>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</si>
  <si>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</si>
  <si>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</si>
  <si>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</si>
  <si>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</si>
  <si>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</si>
  <si>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</si>
  <si>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</si>
  <si>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</si>
  <si>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</si>
  <si>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</si>
  <si>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</si>
  <si>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</si>
  <si>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</si>
  <si>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</si>
  <si>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</si>
  <si>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</si>
  <si>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</si>
  <si>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</si>
  <si>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</si>
  <si>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</si>
  <si>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</si>
  <si>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</si>
  <si>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</si>
  <si>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</si>
  <si>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</si>
  <si>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</si>
  <si>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</si>
  <si>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</si>
  <si>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</si>
  <si>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</si>
  <si>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</si>
  <si>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</si>
  <si>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</si>
  <si>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</si>
  <si>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</si>
  <si>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</si>
  <si>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</si>
  <si>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</si>
  <si>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</si>
  <si>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</si>
  <si>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</si>
  <si>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</si>
  <si>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</si>
  <si>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</si>
  <si>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</si>
  <si>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</si>
  <si>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</si>
  <si>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</si>
  <si>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</si>
  <si>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</si>
  <si>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</si>
  <si>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</si>
  <si>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</si>
  <si>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</si>
  <si>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</si>
  <si>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</si>
  <si>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</si>
  <si>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</si>
  <si>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</si>
  <si>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</si>
  <si>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</si>
  <si>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</si>
  <si>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</si>
  <si>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</si>
  <si>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</si>
  <si>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</si>
  <si>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</si>
  <si>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</si>
  <si>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</si>
  <si>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</si>
  <si>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</si>
  <si>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</si>
  <si>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</si>
  <si>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</si>
  <si>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</si>
  <si>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</si>
  <si>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</si>
  <si>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</si>
  <si>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</si>
  <si>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</si>
  <si>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</si>
  <si>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</si>
  <si>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</si>
  <si>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</si>
  <si>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</si>
  <si>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</si>
  <si>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</si>
  <si>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</si>
  <si>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</si>
  <si>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</si>
  <si>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</si>
  <si>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</si>
  <si>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</si>
  <si>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</si>
  <si>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</si>
  <si>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</si>
  <si>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</si>
  <si>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</si>
  <si>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</si>
  <si>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</si>
  <si>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</si>
  <si>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</si>
  <si>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</si>
  <si>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</si>
  <si>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</si>
  <si>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</si>
  <si>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</si>
  <si>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</si>
  <si>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</si>
  <si>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</si>
  <si>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</si>
  <si>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</si>
  <si>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</si>
  <si>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</si>
  <si>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</si>
  <si>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</si>
  <si>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</si>
  <si>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</si>
  <si>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</si>
  <si>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</si>
  <si>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</si>
  <si>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</si>
  <si>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</si>
  <si>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</si>
  <si>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</si>
  <si>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</si>
  <si>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</si>
  <si>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</si>
  <si>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</si>
  <si>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</si>
  <si>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</si>
  <si>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</si>
  <si>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</si>
  <si>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</si>
  <si>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</si>
  <si>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</si>
  <si>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</si>
  <si>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</si>
  <si>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</si>
  <si>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</si>
  <si>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</si>
  <si>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</si>
  <si>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</si>
  <si>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</si>
  <si>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</si>
  <si>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</si>
  <si>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</si>
  <si>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</si>
  <si>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</si>
  <si>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</si>
  <si>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15.020.0010-A</t>
  </si>
  <si>
    <t>15.020.0027-A</t>
  </si>
  <si>
    <t>15.020.0028-A</t>
  </si>
  <si>
    <t>15.020.0029-A</t>
  </si>
  <si>
    <t>15.020.0031-A</t>
  </si>
  <si>
    <t>15.020.0033-A</t>
  </si>
  <si>
    <t>15.020.0034-A</t>
  </si>
  <si>
    <t>15.020.0036-A</t>
  </si>
  <si>
    <t>15.020.0037-A</t>
  </si>
  <si>
    <t>15.020.0038-A</t>
  </si>
  <si>
    <t>15.020.0039-A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</si>
  <si>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</si>
  <si>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</si>
  <si>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</si>
  <si>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</si>
  <si>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</si>
  <si>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</si>
  <si>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</si>
  <si>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</si>
  <si>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</si>
  <si>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</si>
  <si>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</si>
  <si>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</si>
  <si>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</si>
  <si>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</si>
  <si>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</si>
  <si>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</si>
  <si>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</si>
  <si>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</si>
  <si>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</si>
  <si>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15.020.0160-A</t>
  </si>
  <si>
    <t>15.020.0163-A</t>
  </si>
  <si>
    <t>15.020.0165-A</t>
  </si>
  <si>
    <t>15.020.0168-A</t>
  </si>
  <si>
    <t>15.020.0170-A</t>
  </si>
  <si>
    <t>15.020.0173-A</t>
  </si>
  <si>
    <t>15.020.0178-A</t>
  </si>
  <si>
    <t>15.028.0001-A</t>
  </si>
  <si>
    <t>15.028.0003-A</t>
  </si>
  <si>
    <t>15.028.0005-A</t>
  </si>
  <si>
    <t>15.028.0010-A</t>
  </si>
  <si>
    <t>15.028.0015-A</t>
  </si>
  <si>
    <t>15.028.0017-A</t>
  </si>
  <si>
    <t>15.028.0018-A</t>
  </si>
  <si>
    <t>15.028.0020-A</t>
  </si>
  <si>
    <t>15.028.0025-A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</si>
  <si>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</si>
  <si>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</si>
  <si>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</si>
  <si>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</si>
  <si>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</si>
  <si>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</si>
  <si>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</si>
  <si>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</si>
  <si>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</si>
  <si>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</si>
  <si>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</si>
  <si>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</si>
  <si>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</si>
  <si>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</si>
  <si>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</si>
  <si>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</si>
  <si>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</si>
  <si>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</si>
  <si>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</si>
  <si>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</si>
  <si>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</si>
  <si>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</si>
  <si>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</si>
  <si>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</si>
  <si>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</si>
  <si>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</si>
  <si>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</si>
  <si>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</si>
  <si>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</si>
  <si>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</si>
  <si>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</si>
  <si>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</si>
  <si>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</si>
  <si>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</si>
  <si>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</si>
  <si>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</si>
  <si>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</si>
  <si>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</si>
  <si>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</si>
  <si>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</si>
  <si>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</si>
  <si>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</si>
  <si>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</si>
  <si>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</si>
  <si>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</si>
  <si>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</si>
  <si>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</si>
  <si>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</si>
  <si>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</si>
  <si>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</si>
  <si>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</si>
  <si>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</si>
  <si>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</si>
  <si>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</si>
  <si>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</si>
  <si>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</si>
  <si>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</si>
  <si>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</si>
  <si>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</si>
  <si>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</si>
  <si>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</si>
  <si>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</si>
  <si>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</si>
  <si>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</si>
  <si>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</si>
  <si>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</si>
  <si>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</si>
  <si>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</si>
  <si>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</si>
  <si>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</si>
  <si>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</si>
  <si>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</si>
  <si>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</si>
  <si>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</si>
  <si>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</si>
  <si>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</si>
  <si>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</si>
  <si>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</si>
  <si>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</si>
  <si>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</si>
  <si>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</si>
  <si>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</si>
  <si>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</si>
  <si>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</si>
  <si>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</si>
  <si>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</si>
  <si>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</si>
  <si>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</si>
  <si>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</si>
  <si>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</si>
  <si>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</si>
  <si>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</si>
  <si>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</si>
  <si>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</si>
  <si>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</si>
  <si>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</si>
  <si>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</si>
  <si>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</si>
  <si>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</si>
  <si>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</si>
  <si>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</si>
  <si>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</si>
  <si>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</si>
  <si>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</si>
  <si>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</si>
  <si>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</si>
  <si>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</si>
  <si>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</si>
  <si>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</si>
  <si>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</si>
  <si>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</si>
  <si>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</si>
  <si>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</si>
  <si>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</si>
  <si>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</si>
  <si>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</si>
  <si>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</si>
  <si>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</si>
  <si>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</si>
  <si>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</si>
  <si>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</si>
  <si>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</si>
  <si>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</si>
  <si>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</si>
  <si>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</si>
  <si>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</si>
  <si>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</si>
  <si>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</si>
  <si>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</si>
  <si>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</si>
  <si>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</si>
  <si>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</si>
  <si>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</si>
  <si>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</si>
  <si>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</si>
  <si>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</si>
  <si>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</si>
  <si>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</si>
  <si>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</si>
  <si>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</si>
  <si>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</si>
  <si>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</si>
  <si>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</si>
  <si>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</si>
  <si>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</si>
  <si>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</si>
  <si>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</si>
  <si>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</si>
  <si>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</si>
  <si>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</si>
  <si>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</si>
  <si>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</si>
  <si>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</si>
  <si>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</si>
  <si>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</si>
  <si>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</si>
  <si>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</si>
  <si>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</si>
  <si>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</si>
  <si>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</si>
  <si>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</si>
  <si>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</si>
  <si>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</si>
  <si>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</si>
  <si>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</si>
  <si>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</si>
  <si>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</si>
  <si>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</si>
  <si>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</si>
  <si>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</si>
  <si>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</si>
  <si>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</si>
  <si>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</si>
  <si>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</si>
  <si>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</si>
  <si>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</si>
  <si>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</si>
  <si>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</si>
  <si>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</si>
  <si>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</si>
  <si>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</si>
  <si>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</si>
  <si>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</si>
  <si>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</si>
  <si>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</si>
  <si>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</si>
  <si>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</si>
  <si>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</si>
  <si>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</si>
  <si>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</si>
  <si>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</si>
  <si>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</si>
  <si>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</si>
  <si>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15.037.0010-A</t>
  </si>
  <si>
    <t>15.037.0011-A</t>
  </si>
  <si>
    <t>15.037.0012-A</t>
  </si>
  <si>
    <t>15.037.0013-A</t>
  </si>
  <si>
    <t>15.037.0014-A</t>
  </si>
  <si>
    <t>15.037.0015-A</t>
  </si>
  <si>
    <t>15.037.0016-A</t>
  </si>
  <si>
    <t>15.037.0017-A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</si>
  <si>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</si>
  <si>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</si>
  <si>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</si>
  <si>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</si>
  <si>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</si>
  <si>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</si>
  <si>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</si>
  <si>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</si>
  <si>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</si>
  <si>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</si>
  <si>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</si>
  <si>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</si>
  <si>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</si>
  <si>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</si>
  <si>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</si>
  <si>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</si>
  <si>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</si>
  <si>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</si>
  <si>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</si>
  <si>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</si>
  <si>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</si>
  <si>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</si>
  <si>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</si>
  <si>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</si>
  <si>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</si>
  <si>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</si>
  <si>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</si>
  <si>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</si>
  <si>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</si>
  <si>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</si>
  <si>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</si>
  <si>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</si>
  <si>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</si>
  <si>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</si>
  <si>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</si>
  <si>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</si>
  <si>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</si>
  <si>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</si>
  <si>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</si>
  <si>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</si>
  <si>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</si>
  <si>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</si>
  <si>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</si>
  <si>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</si>
  <si>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</si>
  <si>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</si>
  <si>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</si>
  <si>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</si>
  <si>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</si>
  <si>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</si>
  <si>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</si>
  <si>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</si>
  <si>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</si>
  <si>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</si>
  <si>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</si>
  <si>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</si>
  <si>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</si>
  <si>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</si>
  <si>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</si>
  <si>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</si>
  <si>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</si>
  <si>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</si>
  <si>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</si>
  <si>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</si>
  <si>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</si>
  <si>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</si>
  <si>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</si>
  <si>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</si>
  <si>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</si>
  <si>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</si>
  <si>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</si>
  <si>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</si>
  <si>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</si>
  <si>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</si>
  <si>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</si>
  <si>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</si>
  <si>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</si>
  <si>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</si>
  <si>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</si>
  <si>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</si>
  <si>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</si>
  <si>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</si>
  <si>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</si>
  <si>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</si>
  <si>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</si>
  <si>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</si>
  <si>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</si>
  <si>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</si>
  <si>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</si>
  <si>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</si>
  <si>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</si>
  <si>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</si>
  <si>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</si>
  <si>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</si>
  <si>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</si>
  <si>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</si>
  <si>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</si>
  <si>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</si>
  <si>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</si>
  <si>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</si>
  <si>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</si>
  <si>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</si>
  <si>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</si>
  <si>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</si>
  <si>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</si>
  <si>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</si>
  <si>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</si>
  <si>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</si>
  <si>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</si>
  <si>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</si>
  <si>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</si>
  <si>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</si>
  <si>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</si>
  <si>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</si>
  <si>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</si>
  <si>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</si>
  <si>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</si>
  <si>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</si>
  <si>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</si>
  <si>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</si>
  <si>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</si>
  <si>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</si>
  <si>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</si>
  <si>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</si>
  <si>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</si>
  <si>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</si>
  <si>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</si>
  <si>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</si>
  <si>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</si>
  <si>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</si>
  <si>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</si>
  <si>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</si>
  <si>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</si>
  <si>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</si>
  <si>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</si>
  <si>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</si>
  <si>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</si>
  <si>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15.038.0241-A</t>
  </si>
  <si>
    <t>15.038.0242-A</t>
  </si>
  <si>
    <t>15.038.0243-A</t>
  </si>
  <si>
    <t>15.038.0244-A</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</si>
  <si>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</si>
  <si>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</si>
  <si>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</si>
  <si>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</si>
  <si>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</si>
  <si>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</si>
  <si>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</si>
  <si>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</si>
  <si>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</si>
  <si>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</si>
  <si>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</si>
  <si>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</si>
  <si>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</si>
  <si>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</si>
  <si>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</si>
  <si>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</si>
  <si>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</si>
  <si>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</si>
  <si>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</si>
  <si>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</si>
  <si>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</si>
  <si>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</si>
  <si>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</si>
  <si>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</si>
  <si>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</si>
  <si>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</si>
  <si>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</si>
  <si>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</si>
  <si>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</si>
  <si>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</si>
  <si>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</si>
  <si>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</si>
  <si>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</si>
  <si>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</si>
  <si>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</si>
  <si>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</si>
  <si>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</si>
  <si>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</si>
  <si>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</si>
  <si>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</si>
  <si>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</si>
  <si>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</si>
  <si>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</si>
  <si>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</si>
  <si>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</si>
  <si>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</si>
  <si>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</si>
  <si>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</si>
  <si>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</si>
  <si>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</si>
  <si>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</si>
  <si>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</si>
  <si>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</si>
  <si>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</si>
  <si>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</si>
  <si>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</si>
  <si>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</si>
  <si>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</si>
  <si>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</si>
  <si>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</si>
  <si>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</si>
  <si>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</si>
  <si>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</si>
  <si>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</si>
  <si>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</si>
  <si>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</si>
  <si>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</si>
  <si>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</si>
  <si>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</si>
  <si>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</si>
  <si>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</si>
  <si>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</si>
  <si>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</si>
  <si>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</si>
  <si>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</si>
  <si>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</si>
  <si>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</si>
  <si>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</si>
  <si>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</si>
  <si>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</si>
  <si>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</si>
  <si>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</si>
  <si>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</si>
  <si>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</si>
  <si>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</si>
  <si>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</si>
  <si>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</si>
  <si>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</si>
  <si>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</si>
  <si>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</si>
  <si>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</si>
  <si>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</si>
  <si>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</si>
  <si>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</si>
  <si>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</si>
  <si>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</si>
  <si>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</si>
  <si>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</si>
  <si>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</si>
  <si>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</si>
  <si>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</si>
  <si>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</si>
  <si>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</si>
  <si>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</si>
  <si>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</si>
  <si>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</si>
  <si>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</si>
  <si>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</si>
  <si>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</si>
  <si>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</si>
  <si>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</si>
  <si>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</si>
  <si>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</si>
  <si>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</si>
  <si>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</si>
  <si>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</si>
  <si>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</si>
  <si>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</si>
  <si>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</si>
  <si>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</si>
  <si>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</si>
  <si>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</si>
  <si>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</si>
  <si>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</si>
  <si>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</si>
  <si>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</si>
  <si>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</si>
  <si>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</si>
  <si>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</si>
  <si>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</si>
  <si>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</si>
  <si>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</si>
  <si>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</si>
  <si>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</si>
  <si>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</si>
  <si>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</si>
  <si>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</si>
  <si>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</si>
  <si>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</si>
  <si>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</si>
  <si>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</si>
  <si>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15.041.0001-A</t>
  </si>
  <si>
    <t>15.041.0002-A</t>
  </si>
  <si>
    <t>15.041.0003-A</t>
  </si>
  <si>
    <t>15.041.0004-A</t>
  </si>
  <si>
    <t>15.041.0005-A</t>
  </si>
  <si>
    <t>15.041.0006-A</t>
  </si>
  <si>
    <t>15.041.0007-A</t>
  </si>
  <si>
    <t>15.041.0008-A</t>
  </si>
  <si>
    <t>15.041.0009-A</t>
  </si>
  <si>
    <t>15.041.0020-A</t>
  </si>
  <si>
    <t>15.041.0025-A</t>
  </si>
  <si>
    <t>15.041.0030-A</t>
  </si>
  <si>
    <t>15.041.0035-A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</si>
  <si>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</si>
  <si>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</si>
  <si>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</si>
  <si>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</si>
  <si>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</si>
  <si>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</si>
  <si>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</si>
  <si>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</si>
  <si>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</si>
  <si>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</si>
  <si>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</si>
  <si>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</si>
  <si>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</si>
  <si>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</si>
  <si>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</si>
  <si>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</si>
  <si>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</si>
  <si>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</si>
  <si>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</si>
  <si>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</si>
  <si>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</si>
  <si>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</si>
  <si>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</si>
  <si>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</si>
  <si>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</si>
  <si>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</si>
  <si>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</si>
  <si>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</si>
  <si>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</si>
  <si>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</si>
  <si>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</si>
  <si>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</si>
  <si>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</si>
  <si>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</si>
  <si>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</si>
  <si>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</si>
  <si>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</si>
  <si>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</si>
  <si>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</si>
  <si>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</si>
  <si>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</si>
  <si>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</si>
  <si>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</si>
  <si>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</si>
  <si>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</si>
  <si>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</si>
  <si>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</si>
  <si>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</si>
  <si>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</si>
  <si>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</si>
  <si>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</si>
  <si>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</si>
  <si>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</si>
  <si>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</si>
  <si>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</si>
  <si>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</si>
  <si>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</si>
  <si>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</si>
  <si>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</si>
  <si>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</si>
  <si>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</si>
  <si>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</si>
  <si>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</si>
  <si>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</si>
  <si>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</si>
  <si>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</si>
  <si>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</si>
  <si>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</si>
  <si>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</si>
  <si>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</si>
  <si>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</si>
  <si>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</si>
  <si>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</si>
  <si>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15.046.0010-A</t>
  </si>
  <si>
    <t>15.046.0011-A</t>
  </si>
  <si>
    <t>15.046.0012-A</t>
  </si>
  <si>
    <t>15.046.0013-A</t>
  </si>
  <si>
    <t>15.046.0014-A</t>
  </si>
  <si>
    <t>15.046.0015-A</t>
  </si>
  <si>
    <t>15.046.0016-A</t>
  </si>
  <si>
    <t>15.046.0017-A</t>
  </si>
  <si>
    <t>15.046.0018-A</t>
  </si>
  <si>
    <t>15.047.0010-A</t>
  </si>
  <si>
    <t>15.047.0011-A</t>
  </si>
  <si>
    <t>15.047.0012-A</t>
  </si>
  <si>
    <t>15.047.0013-A</t>
  </si>
  <si>
    <t>15.047.0014-A</t>
  </si>
  <si>
    <t>15.047.0015-A</t>
  </si>
  <si>
    <t>15.047.0016-A</t>
  </si>
  <si>
    <t>15.047.0017-A</t>
  </si>
  <si>
    <t>15.047.0018-A</t>
  </si>
  <si>
    <t>15.058.0010-A</t>
  </si>
  <si>
    <t>15.058.0015-A</t>
  </si>
  <si>
    <t>15.058.0020-A</t>
  </si>
  <si>
    <t>15.058.0050-A</t>
  </si>
  <si>
    <t>15.058.0055-A</t>
  </si>
  <si>
    <t>15.058.0060-A</t>
  </si>
  <si>
    <t>15.065.0010-A</t>
  </si>
  <si>
    <t>15.065.0011-A</t>
  </si>
  <si>
    <t>15.065.0015-A</t>
  </si>
  <si>
    <t>15.065.0016-A</t>
  </si>
  <si>
    <t>15.065.0020-A</t>
  </si>
  <si>
    <t>15.065.0021-A</t>
  </si>
  <si>
    <t>15.065.0025-A</t>
  </si>
  <si>
    <t>15.065.0026-A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</si>
  <si>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</si>
  <si>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</si>
  <si>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</si>
  <si>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</si>
  <si>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</si>
  <si>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</si>
  <si>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</si>
  <si>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</si>
  <si>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</si>
  <si>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</si>
  <si>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</si>
  <si>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</si>
  <si>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</si>
  <si>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</si>
  <si>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</si>
  <si>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</si>
  <si>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</si>
  <si>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</si>
  <si>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</si>
  <si>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</si>
  <si>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</si>
  <si>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</si>
  <si>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</si>
  <si>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</si>
  <si>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</si>
  <si>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</si>
  <si>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</si>
  <si>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</si>
  <si>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</si>
  <si>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</si>
  <si>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</si>
  <si>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</si>
  <si>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</si>
  <si>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</si>
  <si>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</si>
  <si>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</si>
  <si>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</si>
  <si>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</si>
  <si>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</si>
  <si>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</si>
  <si>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</si>
  <si>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</si>
  <si>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</si>
  <si>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</si>
  <si>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</si>
  <si>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</si>
  <si>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</si>
  <si>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</si>
  <si>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</si>
  <si>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</si>
  <si>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</si>
  <si>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</si>
  <si>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</si>
  <si>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</si>
  <si>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</si>
  <si>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</si>
  <si>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</si>
  <si>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</si>
  <si>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</si>
  <si>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</si>
  <si>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</si>
  <si>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</si>
  <si>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</si>
  <si>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</si>
  <si>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</si>
  <si>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</si>
  <si>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</si>
  <si>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</si>
  <si>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</si>
  <si>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</si>
  <si>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</si>
  <si>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</si>
  <si>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</si>
  <si>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</si>
  <si>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</si>
  <si>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</si>
  <si>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</si>
  <si>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</si>
  <si>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</si>
  <si>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</si>
  <si>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</si>
  <si>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</si>
  <si>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</si>
  <si>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</si>
  <si>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</si>
  <si>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</si>
  <si>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</si>
  <si>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15.069.0001-A</t>
  </si>
  <si>
    <t>15.069.0010-A</t>
  </si>
  <si>
    <t>15.069.0020-A</t>
  </si>
  <si>
    <t>15.070.0010-A</t>
  </si>
  <si>
    <t>15.070.0011-A</t>
  </si>
  <si>
    <t>15.070.0012-A</t>
  </si>
  <si>
    <t>15.070.0013-A</t>
  </si>
  <si>
    <t>15.071.0010-A</t>
  </si>
  <si>
    <t>15.071.0011-A</t>
  </si>
  <si>
    <t>15.071.0012-B</t>
  </si>
  <si>
    <t>15.075.0010-A</t>
  </si>
  <si>
    <t>15.075.0011-A</t>
  </si>
  <si>
    <t>15.075.0020-A</t>
  </si>
  <si>
    <t>15.075.0025-A</t>
  </si>
  <si>
    <t>15.080.0010-A</t>
  </si>
  <si>
    <t>15.080.0011-A</t>
  </si>
  <si>
    <t>15.080.0012-A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</si>
  <si>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</si>
  <si>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</si>
  <si>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</si>
  <si>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</si>
  <si>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</si>
  <si>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</si>
  <si>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</si>
  <si>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</si>
  <si>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</si>
  <si>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</si>
  <si>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</si>
  <si>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</si>
  <si>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</si>
  <si>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</si>
  <si>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</si>
  <si>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</si>
  <si>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</si>
  <si>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</si>
  <si>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</si>
  <si>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</si>
  <si>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</si>
  <si>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</si>
  <si>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</si>
  <si>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</si>
  <si>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</si>
  <si>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</si>
  <si>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</si>
  <si>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</si>
  <si>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</si>
  <si>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</si>
  <si>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</si>
  <si>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</si>
  <si>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</si>
  <si>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</si>
  <si>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</si>
  <si>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</si>
  <si>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</si>
  <si>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</si>
  <si>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</si>
  <si>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</si>
  <si>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</si>
  <si>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</si>
  <si>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</si>
  <si>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</si>
  <si>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16.002.0005-A</t>
  </si>
  <si>
    <t>16.002.0010-A</t>
  </si>
  <si>
    <t>16.002.0012-A</t>
  </si>
  <si>
    <t>16.002.0015-A</t>
  </si>
  <si>
    <t>16.002.0025-A</t>
  </si>
  <si>
    <t>16.003.0004-A</t>
  </si>
  <si>
    <t>16.003.0020-A</t>
  </si>
  <si>
    <t>16.003.0030-A</t>
  </si>
  <si>
    <t>16.003.0050-A</t>
  </si>
  <si>
    <t>16.004.0015-A</t>
  </si>
  <si>
    <t>16.004.0018-A</t>
  </si>
  <si>
    <t>16.004.0025-A</t>
  </si>
  <si>
    <t>16.004.0030-A</t>
  </si>
  <si>
    <t>16.004.0035-A</t>
  </si>
  <si>
    <t>16.004.0040-A</t>
  </si>
  <si>
    <t>16.004.0042-A</t>
  </si>
  <si>
    <t>16.004.0045-A</t>
  </si>
  <si>
    <t>16.004.0047-A</t>
  </si>
  <si>
    <t>16.004.0050-A</t>
  </si>
  <si>
    <t>16.004.0055-A</t>
  </si>
  <si>
    <t>16.004.0070-A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</si>
  <si>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</si>
  <si>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</si>
  <si>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</si>
  <si>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</si>
  <si>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</si>
  <si>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</si>
  <si>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</si>
  <si>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</si>
  <si>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</si>
  <si>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</si>
  <si>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</si>
  <si>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</si>
  <si>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</si>
  <si>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</si>
  <si>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</si>
  <si>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</si>
  <si>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</si>
  <si>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</si>
  <si>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</si>
  <si>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</si>
  <si>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</si>
  <si>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</si>
  <si>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16.006.0001-A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</si>
  <si>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</si>
  <si>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</si>
  <si>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</si>
  <si>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</si>
  <si>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</si>
  <si>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</si>
  <si>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</si>
  <si>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</si>
  <si>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</si>
  <si>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</si>
  <si>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</si>
  <si>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</si>
  <si>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</si>
  <si>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</si>
  <si>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16.008.0005-A</t>
  </si>
  <si>
    <t>16.008.0030-A</t>
  </si>
  <si>
    <t>16.009.0001-A</t>
  </si>
  <si>
    <t>16.009.0002-A</t>
  </si>
  <si>
    <t>16.009.0005-A</t>
  </si>
  <si>
    <t>16.010.0005-A</t>
  </si>
  <si>
    <t>16.010.0010-A</t>
  </si>
  <si>
    <t>16.010.0015-A</t>
  </si>
  <si>
    <t>16.011.0005-A</t>
  </si>
  <si>
    <t>16.011.0015-A</t>
  </si>
  <si>
    <t>16.011.0030-A</t>
  </si>
  <si>
    <t>16.011.0045-A</t>
  </si>
  <si>
    <t>16.011.0050-A</t>
  </si>
  <si>
    <t>16.012.0005-A</t>
  </si>
  <si>
    <t>16.013.0001-A</t>
  </si>
  <si>
    <t>16.013.0002-A</t>
  </si>
  <si>
    <t>16.013.0004-A</t>
  </si>
  <si>
    <t>16.013.0005-A</t>
  </si>
  <si>
    <t>16.013.0006-A</t>
  </si>
  <si>
    <t>16.013.0007-A</t>
  </si>
  <si>
    <t>16.013.0009-A</t>
  </si>
  <si>
    <t>16.013.0010-A</t>
  </si>
  <si>
    <t>16.013.0015-A</t>
  </si>
  <si>
    <t>16.015.0001-A</t>
  </si>
  <si>
    <t>16.015.0005-A</t>
  </si>
  <si>
    <t>16.015.0010-A</t>
  </si>
  <si>
    <t>16.020.0001-A</t>
  </si>
  <si>
    <t>16.020.0002-A</t>
  </si>
  <si>
    <t>16.020.0003-A</t>
  </si>
  <si>
    <t>16.020.0004-A</t>
  </si>
  <si>
    <t>16.020.0005-A</t>
  </si>
  <si>
    <t>16.020.0006-A</t>
  </si>
  <si>
    <t>16.020.0008-A</t>
  </si>
  <si>
    <t>16.020.0009-A</t>
  </si>
  <si>
    <t>16.020.0012-A</t>
  </si>
  <si>
    <t>16.021.0002-A</t>
  </si>
  <si>
    <t>16.021.0003-A</t>
  </si>
  <si>
    <t>16.021.0005-A</t>
  </si>
  <si>
    <t>16.022.0002-A</t>
  </si>
  <si>
    <t>16.022.0004-A</t>
  </si>
  <si>
    <t>16.022.0006-A</t>
  </si>
  <si>
    <t>16.022.0010-A</t>
  </si>
  <si>
    <t>16.022.0012-A</t>
  </si>
  <si>
    <t>16.023.0004-A</t>
  </si>
  <si>
    <t>16.023.0005-A</t>
  </si>
  <si>
    <t>16.024.0004-A</t>
  </si>
  <si>
    <t>16.024.0005-A</t>
  </si>
  <si>
    <t>16.024.0006-A</t>
  </si>
  <si>
    <t>16.024.0007-A</t>
  </si>
  <si>
    <t>16.024.0009-A</t>
  </si>
  <si>
    <t>16.024.0015-A</t>
  </si>
  <si>
    <t>16.025.0015-A</t>
  </si>
  <si>
    <t>16.026.0001-A</t>
  </si>
  <si>
    <t>16.026.0002-A</t>
  </si>
  <si>
    <t>16.026.0005-A</t>
  </si>
  <si>
    <t>16.026.0010-A</t>
  </si>
  <si>
    <t>16.027.0001-A</t>
  </si>
  <si>
    <t>16.028.0015-A</t>
  </si>
  <si>
    <t>16.028.0020-A</t>
  </si>
  <si>
    <t>16.028.0022-A</t>
  </si>
  <si>
    <t>16.028.0023-A</t>
  </si>
  <si>
    <t>16.028.0026-A</t>
  </si>
  <si>
    <t>16.028.0030-A</t>
  </si>
  <si>
    <t>16.029.0001-A</t>
  </si>
  <si>
    <t>16.030.0001-A</t>
  </si>
  <si>
    <t>16.030.0005-A</t>
  </si>
  <si>
    <t>16.030.0007-A</t>
  </si>
  <si>
    <t>16.030.0009-A</t>
  </si>
  <si>
    <t>16.030.0010-A</t>
  </si>
  <si>
    <t>16.030.0013-A</t>
  </si>
  <si>
    <t>16.030.0030-A</t>
  </si>
  <si>
    <t>16.031.0025-A</t>
  </si>
  <si>
    <t>16.032.0001-A</t>
  </si>
  <si>
    <t>16.033.0002-A</t>
  </si>
  <si>
    <t>16.034.0003-A</t>
  </si>
  <si>
    <t>16.034.0006-A</t>
  </si>
  <si>
    <t>16.035.0005-A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</si>
  <si>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</si>
  <si>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</si>
  <si>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</si>
  <si>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</si>
  <si>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</si>
  <si>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</si>
  <si>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</si>
  <si>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</si>
  <si>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</si>
  <si>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</si>
  <si>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</si>
  <si>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</si>
  <si>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</si>
  <si>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</si>
  <si>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</si>
  <si>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</si>
  <si>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</si>
  <si>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</si>
  <si>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</si>
  <si>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</si>
  <si>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</si>
  <si>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</si>
  <si>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</si>
  <si>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</si>
  <si>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</si>
  <si>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17.013.0030-A</t>
  </si>
  <si>
    <t>17.013.0031-A</t>
  </si>
  <si>
    <t>17.013.0070-A</t>
  </si>
  <si>
    <t>17.013.0095-B</t>
  </si>
  <si>
    <t>17.014.0010-A</t>
  </si>
  <si>
    <t>17.014.0015-A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</si>
  <si>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</si>
  <si>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</si>
  <si>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</si>
  <si>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</si>
  <si>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</si>
  <si>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</si>
  <si>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</si>
  <si>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</si>
  <si>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</si>
  <si>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</si>
  <si>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</si>
  <si>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</si>
  <si>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</si>
  <si>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</si>
  <si>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</si>
  <si>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</si>
  <si>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</si>
  <si>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</si>
  <si>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</si>
  <si>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</si>
  <si>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</si>
  <si>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</si>
  <si>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</si>
  <si>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</si>
  <si>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</si>
  <si>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</si>
  <si>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</si>
  <si>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</si>
  <si>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</si>
  <si>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</si>
  <si>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</si>
  <si>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</si>
  <si>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</si>
  <si>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</si>
  <si>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</si>
  <si>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</si>
  <si>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</si>
  <si>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</si>
  <si>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</si>
  <si>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</si>
  <si>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</si>
  <si>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</si>
  <si>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</si>
  <si>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</si>
  <si>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</si>
  <si>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</si>
  <si>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</si>
  <si>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</si>
  <si>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</si>
  <si>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</si>
  <si>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</si>
  <si>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</si>
  <si>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</si>
  <si>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</si>
  <si>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</si>
  <si>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</si>
  <si>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</si>
  <si>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</si>
  <si>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</si>
  <si>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</si>
  <si>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</si>
  <si>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</si>
  <si>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</si>
  <si>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</si>
  <si>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</si>
  <si>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</si>
  <si>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</si>
  <si>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17.020.0010-A</t>
  </si>
  <si>
    <t>17.020.0021-A</t>
  </si>
  <si>
    <t>17.020.0030-B</t>
  </si>
  <si>
    <t>17.020.0040-A</t>
  </si>
  <si>
    <t>17.020.0050-A</t>
  </si>
  <si>
    <t>17.020.0060-A</t>
  </si>
  <si>
    <t>17.020.0061-A</t>
  </si>
  <si>
    <t>17.020.0070-A</t>
  </si>
  <si>
    <t>17.020.0071-A</t>
  </si>
  <si>
    <t>17.020.0072-A</t>
  </si>
  <si>
    <t>17.020.0075-A</t>
  </si>
  <si>
    <t>17.025.0005-B</t>
  </si>
  <si>
    <t>17.025.0006-A</t>
  </si>
  <si>
    <t>17.025.0007-A</t>
  </si>
  <si>
    <t>17.025.0008-A</t>
  </si>
  <si>
    <t>17.025.0009-A</t>
  </si>
  <si>
    <t>17.025.0010-A</t>
  </si>
  <si>
    <t>17.025.0040-B</t>
  </si>
  <si>
    <t>17.025.0041-A</t>
  </si>
  <si>
    <t>17.035.0010-A</t>
  </si>
  <si>
    <t>17.035.0020-A</t>
  </si>
  <si>
    <t>17.035.0030-A</t>
  </si>
  <si>
    <t>17.035.0040-A</t>
  </si>
  <si>
    <t>17.035.0045-A</t>
  </si>
  <si>
    <t>17.040.0020-A</t>
  </si>
  <si>
    <t>17.040.0021-A</t>
  </si>
  <si>
    <t>17.040.0022-A</t>
  </si>
  <si>
    <t>17.040.0024-A</t>
  </si>
  <si>
    <t>17.040.0050-A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</si>
  <si>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</si>
  <si>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</si>
  <si>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</si>
  <si>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</si>
  <si>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</si>
  <si>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</si>
  <si>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</si>
  <si>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</si>
  <si>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</si>
  <si>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</si>
  <si>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</si>
  <si>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</si>
  <si>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</si>
  <si>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</si>
  <si>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</si>
  <si>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</si>
  <si>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</si>
  <si>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</si>
  <si>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</si>
  <si>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</si>
  <si>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</si>
  <si>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</si>
  <si>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18.003.0003-A</t>
  </si>
  <si>
    <t>18.003.0005-A</t>
  </si>
  <si>
    <t>18.003.0007-A</t>
  </si>
  <si>
    <t>18.003.0015-A</t>
  </si>
  <si>
    <t>18.003.0020-A</t>
  </si>
  <si>
    <t>18.004.0001-A</t>
  </si>
  <si>
    <t>18.004.0005-A</t>
  </si>
  <si>
    <t>18.005.0010-A</t>
  </si>
  <si>
    <t>18.005.0012-A</t>
  </si>
  <si>
    <t>18.005.0013-A</t>
  </si>
  <si>
    <t>18.005.0015-A</t>
  </si>
  <si>
    <t>18.005.0018-A</t>
  </si>
  <si>
    <t>18.005.0027-A</t>
  </si>
  <si>
    <t>18.005.0030-A</t>
  </si>
  <si>
    <t>18.005.0035-A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</si>
  <si>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</si>
  <si>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</si>
  <si>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</si>
  <si>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</si>
  <si>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</si>
  <si>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</si>
  <si>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</si>
  <si>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</si>
  <si>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</si>
  <si>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</si>
  <si>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</si>
  <si>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</si>
  <si>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</si>
  <si>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</si>
  <si>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</si>
  <si>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</si>
  <si>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</si>
  <si>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</si>
  <si>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</si>
  <si>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18.007.0039-A</t>
  </si>
  <si>
    <t>18.007.0041-A</t>
  </si>
  <si>
    <t>18.007.0042-A</t>
  </si>
  <si>
    <t>18.007.0043-A</t>
  </si>
  <si>
    <t>18.007.0045-A</t>
  </si>
  <si>
    <t>18.007.0049-A</t>
  </si>
  <si>
    <t>18.007.0051-A</t>
  </si>
  <si>
    <t>18.007.0060-A</t>
  </si>
  <si>
    <t>18.007.0065-A</t>
  </si>
  <si>
    <t>18.007.0070-A</t>
  </si>
  <si>
    <t>18.007.0075-A</t>
  </si>
  <si>
    <t>18.007.0080-A</t>
  </si>
  <si>
    <t>18.008.0005-A</t>
  </si>
  <si>
    <t>18.008.0007-A</t>
  </si>
  <si>
    <t>18.009.0058-A</t>
  </si>
  <si>
    <t>18.009.0060-A</t>
  </si>
  <si>
    <t>18.009.0065-A</t>
  </si>
  <si>
    <t>18.009.0066-A</t>
  </si>
  <si>
    <t>18.009.0070-A</t>
  </si>
  <si>
    <t>18.009.0073-A</t>
  </si>
  <si>
    <t>18.009.0074-A</t>
  </si>
  <si>
    <t>18.009.0076-A</t>
  </si>
  <si>
    <t>18.009.0078-A</t>
  </si>
  <si>
    <t>18.009.0079-A</t>
  </si>
  <si>
    <t>18.009.0080-A</t>
  </si>
  <si>
    <t>18.009.0086-A</t>
  </si>
  <si>
    <t>18.009.0101-A</t>
  </si>
  <si>
    <t>18.009.0102-A</t>
  </si>
  <si>
    <t>18.009.0105-A</t>
  </si>
  <si>
    <t>18.009.0110-A</t>
  </si>
  <si>
    <t>18.009.0115-A</t>
  </si>
  <si>
    <t>18.011.0003-A</t>
  </si>
  <si>
    <t>18.011.0005-A</t>
  </si>
  <si>
    <t>18.012.0090-A</t>
  </si>
  <si>
    <t>18.012.0093-A</t>
  </si>
  <si>
    <t>18.012.0096-A</t>
  </si>
  <si>
    <t>18.012.0100-A</t>
  </si>
  <si>
    <t>18.012.0102-A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</si>
  <si>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</si>
  <si>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</si>
  <si>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</si>
  <si>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</si>
  <si>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</si>
  <si>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</si>
  <si>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</si>
  <si>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</si>
  <si>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</si>
  <si>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</si>
  <si>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</si>
  <si>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</si>
  <si>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</si>
  <si>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</si>
  <si>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</si>
  <si>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</si>
  <si>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</si>
  <si>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</si>
  <si>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</si>
  <si>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</si>
  <si>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</si>
  <si>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</si>
  <si>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</si>
  <si>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</si>
  <si>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</si>
  <si>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</si>
  <si>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</si>
  <si>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</si>
  <si>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</si>
  <si>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</si>
  <si>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</si>
  <si>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</si>
  <si>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</si>
  <si>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</si>
  <si>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</si>
  <si>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</si>
  <si>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</si>
  <si>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</si>
  <si>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</si>
  <si>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</si>
  <si>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</si>
  <si>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</si>
  <si>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</si>
  <si>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</si>
  <si>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</si>
  <si>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</si>
  <si>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</si>
  <si>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</si>
  <si>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</si>
  <si>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</si>
  <si>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</si>
  <si>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</si>
  <si>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</si>
  <si>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</si>
  <si>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</si>
  <si>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</si>
  <si>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</si>
  <si>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</si>
  <si>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</si>
  <si>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</si>
  <si>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</si>
  <si>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</si>
  <si>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</si>
  <si>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</si>
  <si>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</si>
  <si>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</si>
  <si>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</si>
  <si>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</si>
  <si>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</si>
  <si>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</si>
  <si>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</si>
  <si>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</si>
  <si>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</si>
  <si>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</si>
  <si>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</si>
  <si>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</si>
  <si>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</si>
  <si>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</si>
  <si>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</si>
  <si>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</si>
  <si>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</si>
  <si>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</si>
  <si>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</si>
  <si>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</si>
  <si>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</si>
  <si>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</si>
  <si>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</si>
  <si>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</si>
  <si>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18.017.0020-A</t>
  </si>
  <si>
    <t>18.017.0021-A</t>
  </si>
  <si>
    <t>18.017.0022-A</t>
  </si>
  <si>
    <t>18.017.0025-A</t>
  </si>
  <si>
    <t>18.017.0028-A</t>
  </si>
  <si>
    <t>18.017.0030-A</t>
  </si>
  <si>
    <t>18.017.0035-A</t>
  </si>
  <si>
    <t>18.017.0050-A</t>
  </si>
  <si>
    <t>18.017.0055-A</t>
  </si>
  <si>
    <t>18.017.0070-A</t>
  </si>
  <si>
    <t>18.017.0075-A</t>
  </si>
  <si>
    <t>18.017.0080-A</t>
  </si>
  <si>
    <t>18.018.0010-A</t>
  </si>
  <si>
    <t>18.018.0015-A</t>
  </si>
  <si>
    <t>18.018.0018-A</t>
  </si>
  <si>
    <t>18.018.0020-A</t>
  </si>
  <si>
    <t>18.018.0025-A</t>
  </si>
  <si>
    <t>18.018.0030-A</t>
  </si>
  <si>
    <t>18.018.0032-A</t>
  </si>
  <si>
    <t>18.018.0050-A</t>
  </si>
  <si>
    <t>18.018.0070-A</t>
  </si>
  <si>
    <t>18.018.0080-A</t>
  </si>
  <si>
    <t>18.018.0090-A</t>
  </si>
  <si>
    <t>18.018.0100-A</t>
  </si>
  <si>
    <t>18.019.0010-A</t>
  </si>
  <si>
    <t>18.019.0012-A</t>
  </si>
  <si>
    <t>18.021.0025-A</t>
  </si>
  <si>
    <t>18.021.0030-A</t>
  </si>
  <si>
    <t>18.021.0035-A</t>
  </si>
  <si>
    <t>18.021.0040-A</t>
  </si>
  <si>
    <t>18.021.0042-A</t>
  </si>
  <si>
    <t>18.021.0043-A</t>
  </si>
  <si>
    <t>18.021.0045-A</t>
  </si>
  <si>
    <t>18.021.0060-A</t>
  </si>
  <si>
    <t>18.021.0065-A</t>
  </si>
  <si>
    <t>18.021.0070-A</t>
  </si>
  <si>
    <t>18.021.0100-A</t>
  </si>
  <si>
    <t>18.021.0105-A</t>
  </si>
  <si>
    <t>18.022.0010-A</t>
  </si>
  <si>
    <t>18.022.0011-A</t>
  </si>
  <si>
    <t>18.022.0012-A</t>
  </si>
  <si>
    <t>18.022.0013-A</t>
  </si>
  <si>
    <t>18.022.0015-A</t>
  </si>
  <si>
    <t>18.023.0010-A</t>
  </si>
  <si>
    <t>18.023.0011-A</t>
  </si>
  <si>
    <t>18.023.0012-A</t>
  </si>
  <si>
    <t>18.023.0013-A</t>
  </si>
  <si>
    <t>18.023.0014-A</t>
  </si>
  <si>
    <t>18.023.0020-A</t>
  </si>
  <si>
    <t>18.024.0001-A</t>
  </si>
  <si>
    <t>18.024.0002-A</t>
  </si>
  <si>
    <t>18.024.0010-A</t>
  </si>
  <si>
    <t>18.024.0050-A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</si>
  <si>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</si>
  <si>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</si>
  <si>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</si>
  <si>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</si>
  <si>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</si>
  <si>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</si>
  <si>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</si>
  <si>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</si>
  <si>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</si>
  <si>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</si>
  <si>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</si>
  <si>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</si>
  <si>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</si>
  <si>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</si>
  <si>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18.026.0008-A</t>
  </si>
  <si>
    <t>18.026.0010-A</t>
  </si>
  <si>
    <t>18.026.0012-A</t>
  </si>
  <si>
    <t>18.026.0015-A</t>
  </si>
  <si>
    <t>18.026.0020-A</t>
  </si>
  <si>
    <t>18.026.0025-A</t>
  </si>
  <si>
    <t>18.026.0030-A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</si>
  <si>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</si>
  <si>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</si>
  <si>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</si>
  <si>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</si>
  <si>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</si>
  <si>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</si>
  <si>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</si>
  <si>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</si>
  <si>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</si>
  <si>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</si>
  <si>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</si>
  <si>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</si>
  <si>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</si>
  <si>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</si>
  <si>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</si>
  <si>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</si>
  <si>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</si>
  <si>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</si>
  <si>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</si>
  <si>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</si>
  <si>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</si>
  <si>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</si>
  <si>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</si>
  <si>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</si>
  <si>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</si>
  <si>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</si>
  <si>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</si>
  <si>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</si>
  <si>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</si>
  <si>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</si>
  <si>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</si>
  <si>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</si>
  <si>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</si>
  <si>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</si>
  <si>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</si>
  <si>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</si>
  <si>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</si>
  <si>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</si>
  <si>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</si>
  <si>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</si>
  <si>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</si>
  <si>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</si>
  <si>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</si>
  <si>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</si>
  <si>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</si>
  <si>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</si>
  <si>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</si>
  <si>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</si>
  <si>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</si>
  <si>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</si>
  <si>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</si>
  <si>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</si>
  <si>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</si>
  <si>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</si>
  <si>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</si>
  <si>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</si>
  <si>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</si>
  <si>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</si>
  <si>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</si>
  <si>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</si>
  <si>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</si>
  <si>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</si>
  <si>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</si>
  <si>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</si>
  <si>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</si>
  <si>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</si>
  <si>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</si>
  <si>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</si>
  <si>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</si>
  <si>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</si>
  <si>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</si>
  <si>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</si>
  <si>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</si>
  <si>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</si>
  <si>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</si>
  <si>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</si>
  <si>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</si>
  <si>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</si>
  <si>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</si>
  <si>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</si>
  <si>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</si>
  <si>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</si>
  <si>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</si>
  <si>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</si>
  <si>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</si>
  <si>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</si>
  <si>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</si>
  <si>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</si>
  <si>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</si>
  <si>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</si>
  <si>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</si>
  <si>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</si>
  <si>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</si>
  <si>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</si>
  <si>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</si>
  <si>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</si>
  <si>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</si>
  <si>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</si>
  <si>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</si>
  <si>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</si>
  <si>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</si>
  <si>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</si>
  <si>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</si>
  <si>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</si>
  <si>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</si>
  <si>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</si>
  <si>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</si>
  <si>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</si>
  <si>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</si>
  <si>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</si>
  <si>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</si>
  <si>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</si>
  <si>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</si>
  <si>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</si>
  <si>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</si>
  <si>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</si>
  <si>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</si>
  <si>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</si>
  <si>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</si>
  <si>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</si>
  <si>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</si>
  <si>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</si>
  <si>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</si>
  <si>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</si>
  <si>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</si>
  <si>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</si>
  <si>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</si>
  <si>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</si>
  <si>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</si>
  <si>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</si>
  <si>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</si>
  <si>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</si>
  <si>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</si>
  <si>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18.029.0005-A</t>
  </si>
  <si>
    <t>18.029.0010-A</t>
  </si>
  <si>
    <t>18.029.0012-A</t>
  </si>
  <si>
    <t>18.029.0015-A</t>
  </si>
  <si>
    <t>18.029.0020-A</t>
  </si>
  <si>
    <t>18.029.0025-A</t>
  </si>
  <si>
    <t>18.029.0030-A</t>
  </si>
  <si>
    <t>18.029.0035-A</t>
  </si>
  <si>
    <t>18.029.0037-A</t>
  </si>
  <si>
    <t>18.029.0040-A</t>
  </si>
  <si>
    <t>18.029.0070-A</t>
  </si>
  <si>
    <t>18.029.0075-A</t>
  </si>
  <si>
    <t>18.029.0080-A</t>
  </si>
  <si>
    <t>18.029.0085-A</t>
  </si>
  <si>
    <t>18.029.0086-A</t>
  </si>
  <si>
    <t>18.029.0105-A</t>
  </si>
  <si>
    <t>18.029.0110-A</t>
  </si>
  <si>
    <t>18.029.0115-A</t>
  </si>
  <si>
    <t>18.029.0120-A</t>
  </si>
  <si>
    <t>18.029.0125-A</t>
  </si>
  <si>
    <t>18.029.0130-A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</si>
  <si>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</si>
  <si>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</si>
  <si>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</si>
  <si>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</si>
  <si>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</si>
  <si>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</si>
  <si>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</si>
  <si>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</si>
  <si>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</si>
  <si>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</si>
  <si>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</si>
  <si>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</si>
  <si>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</si>
  <si>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</si>
  <si>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</si>
  <si>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</si>
  <si>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</si>
  <si>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</si>
  <si>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</si>
  <si>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</si>
  <si>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</si>
  <si>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</si>
  <si>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</si>
  <si>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</si>
  <si>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</si>
  <si>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</si>
  <si>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</si>
  <si>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</si>
  <si>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</si>
  <si>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</si>
  <si>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</si>
  <si>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</si>
  <si>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</si>
  <si>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</si>
  <si>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</si>
  <si>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</si>
  <si>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</si>
  <si>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</si>
  <si>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18.031.0010-A</t>
  </si>
  <si>
    <t>18.031.0015-A</t>
  </si>
  <si>
    <t>18.031.0016-A</t>
  </si>
  <si>
    <t>18.031.0020-A</t>
  </si>
  <si>
    <t>18.031.0025-A</t>
  </si>
  <si>
    <t>18.032.0012-A</t>
  </si>
  <si>
    <t>18.032.0014-A</t>
  </si>
  <si>
    <t>18.032.0015-A</t>
  </si>
  <si>
    <t>18.032.0020-A</t>
  </si>
  <si>
    <t>18.032.0025-A</t>
  </si>
  <si>
    <t>18.032.0030-A</t>
  </si>
  <si>
    <t>18.033.0010-A</t>
  </si>
  <si>
    <t>18.033.0015-A</t>
  </si>
  <si>
    <t>18.033.0020-A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</si>
  <si>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</si>
  <si>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</si>
  <si>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</si>
  <si>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</si>
  <si>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</si>
  <si>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</si>
  <si>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</si>
  <si>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</si>
  <si>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</si>
  <si>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</si>
  <si>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</si>
  <si>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</si>
  <si>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</si>
  <si>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</si>
  <si>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</si>
  <si>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18.034.0120-A</t>
  </si>
  <si>
    <t>18.034.0130-A</t>
  </si>
  <si>
    <t>18.034.0140-A</t>
  </si>
  <si>
    <t>18.034.0150-A</t>
  </si>
  <si>
    <t>18.034.0160-A</t>
  </si>
  <si>
    <t>18.035.0005-A</t>
  </si>
  <si>
    <t>18.035.0010-A</t>
  </si>
  <si>
    <t>18.036.0001-A</t>
  </si>
  <si>
    <t>18.037.0100-A</t>
  </si>
  <si>
    <t>18.037.0110-A</t>
  </si>
  <si>
    <t>18.037.0120-A</t>
  </si>
  <si>
    <t>18.037.0130-A</t>
  </si>
  <si>
    <t>18.037.0140-A</t>
  </si>
  <si>
    <t>18.037.0150-A</t>
  </si>
  <si>
    <t>18.037.0160-A</t>
  </si>
  <si>
    <t>18.037.0170-A</t>
  </si>
  <si>
    <t>18.037.0180-A</t>
  </si>
  <si>
    <t>18.037.0200-A</t>
  </si>
  <si>
    <t>18.038.0010-A</t>
  </si>
  <si>
    <t>18.038.0020-A</t>
  </si>
  <si>
    <t>18.038.0030-A</t>
  </si>
  <si>
    <t>18.038.0035-A</t>
  </si>
  <si>
    <t>18.038.0045-A</t>
  </si>
  <si>
    <t>18.040.0010-A</t>
  </si>
  <si>
    <t>18.040.0015-A</t>
  </si>
  <si>
    <t>18.040.0020-A</t>
  </si>
  <si>
    <t>18.040.0025-A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</si>
  <si>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</si>
  <si>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</si>
  <si>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</si>
  <si>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</si>
  <si>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</si>
  <si>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</si>
  <si>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</si>
  <si>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</si>
  <si>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</si>
  <si>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</si>
  <si>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</si>
  <si>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</si>
  <si>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</si>
  <si>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</si>
  <si>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</si>
  <si>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</si>
  <si>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</si>
  <si>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</si>
  <si>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</si>
  <si>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</si>
  <si>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</si>
  <si>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</si>
  <si>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</si>
  <si>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</si>
  <si>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</si>
  <si>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</si>
  <si>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</si>
  <si>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</si>
  <si>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</si>
  <si>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</si>
  <si>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</si>
  <si>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</si>
  <si>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</si>
  <si>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</si>
  <si>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</si>
  <si>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</si>
  <si>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</si>
  <si>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</si>
  <si>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</si>
  <si>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</si>
  <si>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</si>
  <si>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</si>
  <si>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</si>
  <si>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</si>
  <si>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</si>
  <si>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</si>
  <si>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</si>
  <si>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</si>
  <si>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</si>
  <si>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</si>
  <si>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</si>
  <si>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</si>
  <si>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</si>
  <si>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</si>
  <si>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</si>
  <si>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</si>
  <si>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</si>
  <si>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</si>
  <si>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</si>
  <si>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18.080.0020-A</t>
  </si>
  <si>
    <t>18.080.0025-A</t>
  </si>
  <si>
    <t>18.080.0026-A</t>
  </si>
  <si>
    <t>18.080.0027-A</t>
  </si>
  <si>
    <t>18.080.0028-A</t>
  </si>
  <si>
    <t>18.080.0029-A</t>
  </si>
  <si>
    <t>18.080.0030-A</t>
  </si>
  <si>
    <t>18.080.0050-A</t>
  </si>
  <si>
    <t>18.080.0055-A</t>
  </si>
  <si>
    <t>18.081.0020-A</t>
  </si>
  <si>
    <t>18.081.0021-A</t>
  </si>
  <si>
    <t>18.081.0050-A</t>
  </si>
  <si>
    <t>18.081.0051-A</t>
  </si>
  <si>
    <t>18.081.0052-A</t>
  </si>
  <si>
    <t>18.081.0053-A</t>
  </si>
  <si>
    <t>18.081.0054-A</t>
  </si>
  <si>
    <t>18.081.0055-A</t>
  </si>
  <si>
    <t>18.081.0100-A</t>
  </si>
  <si>
    <t>18.081.0105-A</t>
  </si>
  <si>
    <t>18.082.0020-A</t>
  </si>
  <si>
    <t>18.082.0021-A</t>
  </si>
  <si>
    <t>18.082.0050-A</t>
  </si>
  <si>
    <t>18.082.0051-A</t>
  </si>
  <si>
    <t>18.082.0052-A</t>
  </si>
  <si>
    <t>18.082.0053-A</t>
  </si>
  <si>
    <t>18.082.0054-A</t>
  </si>
  <si>
    <t>18.082.0055-A</t>
  </si>
  <si>
    <t>18.082.0100-A</t>
  </si>
  <si>
    <t>18.082.0105-A</t>
  </si>
  <si>
    <t>18.083.0020-A</t>
  </si>
  <si>
    <t>18.083.0021-A</t>
  </si>
  <si>
    <t>18.083.0050-A</t>
  </si>
  <si>
    <t>18.083.0051-A</t>
  </si>
  <si>
    <t>18.083.0052-A</t>
  </si>
  <si>
    <t>18.083.0053-A</t>
  </si>
  <si>
    <t>18.083.0054-A</t>
  </si>
  <si>
    <t>18.083.0055-A</t>
  </si>
  <si>
    <t>18.083.0100-A</t>
  </si>
  <si>
    <t>18.083.0105-A</t>
  </si>
  <si>
    <t>18.084.0020-A</t>
  </si>
  <si>
    <t>18.084.0021-A</t>
  </si>
  <si>
    <t>18.084.0050-A</t>
  </si>
  <si>
    <t>18.084.0051-A</t>
  </si>
  <si>
    <t>18.084.0052-A</t>
  </si>
  <si>
    <t>18.084.0053-A</t>
  </si>
  <si>
    <t>18.084.0054-A</t>
  </si>
  <si>
    <t>18.084.0055-A</t>
  </si>
  <si>
    <t>18.084.0100-A</t>
  </si>
  <si>
    <t>18.084.0105-A</t>
  </si>
  <si>
    <t>18.100.0025-A</t>
  </si>
  <si>
    <t>18.100.0030-A</t>
  </si>
  <si>
    <t>18.100.0035-A</t>
  </si>
  <si>
    <t>18.105.0001-A</t>
  </si>
  <si>
    <t>18.200.0001-A</t>
  </si>
  <si>
    <t>18.200.0002-A</t>
  </si>
  <si>
    <t>18.200.0003-A</t>
  </si>
  <si>
    <t>18.200.0004-A</t>
  </si>
  <si>
    <t>18.200.0005-A</t>
  </si>
  <si>
    <t>18.200.0010-A</t>
  </si>
  <si>
    <t>18.200.0015-A</t>
  </si>
  <si>
    <t>18.200.0020-A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</si>
  <si>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</si>
  <si>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</si>
  <si>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</si>
  <si>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</si>
  <si>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</si>
  <si>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</si>
  <si>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</si>
  <si>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</si>
  <si>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</si>
  <si>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</si>
  <si>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</si>
  <si>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</si>
  <si>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</si>
  <si>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</si>
  <si>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</si>
  <si>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</si>
  <si>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</si>
  <si>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</si>
  <si>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</si>
  <si>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18.250.0046-A</t>
  </si>
  <si>
    <t>18.250.0047-A</t>
  </si>
  <si>
    <t>18.250.0048-A</t>
  </si>
  <si>
    <t>18.250.0049-A</t>
  </si>
  <si>
    <t>18.250.0050-A</t>
  </si>
  <si>
    <t>18.250.0051-A</t>
  </si>
  <si>
    <t>18.250.0052-A</t>
  </si>
  <si>
    <t>18.250.0053-A</t>
  </si>
  <si>
    <t>18.250.0054-A</t>
  </si>
  <si>
    <t>18.250.0055-A</t>
  </si>
  <si>
    <t>18.250.0056-A</t>
  </si>
  <si>
    <t>18.250.0057-A</t>
  </si>
  <si>
    <t>18.250.0058-A</t>
  </si>
  <si>
    <t>18.250.0070-A</t>
  </si>
  <si>
    <t>18.250.0075-A</t>
  </si>
  <si>
    <t>18.250.0080-A</t>
  </si>
  <si>
    <t>18.260.0040-A</t>
  </si>
  <si>
    <t>18.260.0045-A</t>
  </si>
  <si>
    <t>18.260.0046-A</t>
  </si>
  <si>
    <t>18.260.0050-A</t>
  </si>
  <si>
    <t>18.260.0065-A</t>
  </si>
  <si>
    <t>18.260.0070-A</t>
  </si>
  <si>
    <t>18.265.0001-A</t>
  </si>
  <si>
    <t>18.270.0010-A</t>
  </si>
  <si>
    <t>18.270.0020-A</t>
  </si>
  <si>
    <t>18.270.0025-A</t>
  </si>
  <si>
    <t>18.270.0030-A</t>
  </si>
  <si>
    <t>18.270.0035-A</t>
  </si>
  <si>
    <t>19.001.0001-C</t>
  </si>
  <si>
    <t>19.001.0004-C</t>
  </si>
  <si>
    <t>19.001.0012-C</t>
  </si>
  <si>
    <t>19.001.0038-C</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</si>
  <si>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</si>
  <si>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</si>
  <si>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</si>
  <si>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</si>
  <si>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</si>
  <si>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</si>
  <si>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</si>
  <si>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</si>
  <si>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</si>
  <si>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</si>
  <si>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</si>
  <si>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</si>
  <si>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</si>
  <si>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</si>
  <si>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</si>
  <si>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</si>
  <si>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</si>
  <si>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</si>
  <si>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</si>
  <si>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</si>
  <si>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</si>
  <si>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</si>
  <si>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</si>
  <si>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</si>
  <si>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</si>
  <si>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</si>
  <si>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</si>
  <si>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</si>
  <si>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</si>
  <si>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</si>
  <si>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</si>
  <si>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</si>
  <si>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</si>
  <si>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</si>
  <si>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</si>
  <si>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</si>
  <si>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</si>
  <si>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</si>
  <si>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</si>
  <si>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</si>
  <si>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</si>
  <si>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</si>
  <si>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</si>
  <si>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</si>
  <si>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</si>
  <si>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</si>
  <si>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</si>
  <si>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</si>
  <si>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</si>
  <si>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</si>
  <si>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</si>
  <si>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</si>
  <si>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</si>
  <si>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</si>
  <si>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19.004.0037-C</t>
  </si>
  <si>
    <t>19.004.0037-D</t>
  </si>
  <si>
    <t>19.004.0037-E</t>
  </si>
  <si>
    <t>19.004.0040-C</t>
  </si>
  <si>
    <t>19.004.0040-D</t>
  </si>
  <si>
    <t>19.004.0040-E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</si>
  <si>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</si>
  <si>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</si>
  <si>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</si>
  <si>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</si>
  <si>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</si>
  <si>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</si>
  <si>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</si>
  <si>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</si>
  <si>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</si>
  <si>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</si>
  <si>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</si>
  <si>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</si>
  <si>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</si>
  <si>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</si>
  <si>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</si>
  <si>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</si>
  <si>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</si>
  <si>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</si>
  <si>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</si>
  <si>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</si>
  <si>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</si>
  <si>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</si>
  <si>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</si>
  <si>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</si>
  <si>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</si>
  <si>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</si>
  <si>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</si>
  <si>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</si>
  <si>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</si>
  <si>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</si>
  <si>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</si>
  <si>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</si>
  <si>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</si>
  <si>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</si>
  <si>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</si>
  <si>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</si>
  <si>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</si>
  <si>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</si>
  <si>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</si>
  <si>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</si>
  <si>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</si>
  <si>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</si>
  <si>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</si>
  <si>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</si>
  <si>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</si>
  <si>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</si>
  <si>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</si>
  <si>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</si>
  <si>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</si>
  <si>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</si>
  <si>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</si>
  <si>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</si>
  <si>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</si>
  <si>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</si>
  <si>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</si>
  <si>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</si>
  <si>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</si>
  <si>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</si>
  <si>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</si>
  <si>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</si>
  <si>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</si>
  <si>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</si>
  <si>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</si>
  <si>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</si>
  <si>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</si>
  <si>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19.004.0210-A</t>
  </si>
  <si>
    <t>19.004.0211-A</t>
  </si>
  <si>
    <t>19.004.0212-A</t>
  </si>
  <si>
    <t>19.004.0250-A</t>
  </si>
  <si>
    <t>19.004.0251-A</t>
  </si>
  <si>
    <t>19.004.0252-A</t>
  </si>
  <si>
    <t>19.004.0400-A</t>
  </si>
  <si>
    <t>19.004.0401-A</t>
  </si>
  <si>
    <t>19.004.0402-A</t>
  </si>
  <si>
    <t>19.004.0405-A</t>
  </si>
  <si>
    <t>19.004.0406-A</t>
  </si>
  <si>
    <t>19.004.0407-A</t>
  </si>
  <si>
    <t>19.004.0500-A</t>
  </si>
  <si>
    <t>19.004.0501-A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</si>
  <si>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</si>
  <si>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</si>
  <si>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</si>
  <si>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</si>
  <si>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</si>
  <si>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</si>
  <si>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</si>
  <si>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</si>
  <si>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</si>
  <si>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</si>
  <si>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</si>
  <si>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</si>
  <si>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</si>
  <si>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</si>
  <si>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</si>
  <si>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</si>
  <si>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</si>
  <si>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</si>
  <si>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</si>
  <si>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</si>
  <si>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</si>
  <si>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</si>
  <si>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</si>
  <si>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</si>
  <si>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</si>
  <si>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</si>
  <si>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</si>
  <si>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</si>
  <si>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</si>
  <si>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</si>
  <si>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</si>
  <si>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</si>
  <si>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</si>
  <si>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</si>
  <si>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</si>
  <si>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</si>
  <si>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</si>
  <si>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</si>
  <si>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</si>
  <si>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</si>
  <si>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</si>
  <si>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</si>
  <si>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</si>
  <si>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</si>
  <si>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</si>
  <si>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</si>
  <si>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</si>
  <si>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</si>
  <si>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</si>
  <si>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</si>
  <si>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</si>
  <si>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</si>
  <si>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</si>
  <si>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</si>
  <si>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</si>
  <si>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</si>
  <si>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</si>
  <si>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</si>
  <si>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</si>
  <si>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</si>
  <si>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</si>
  <si>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</si>
  <si>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</si>
  <si>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</si>
  <si>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</si>
  <si>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</si>
  <si>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</si>
  <si>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</si>
  <si>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</si>
  <si>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</si>
  <si>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</si>
  <si>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</si>
  <si>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</si>
  <si>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</si>
  <si>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</si>
  <si>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</si>
  <si>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</si>
  <si>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</si>
  <si>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</si>
  <si>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</si>
  <si>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</si>
  <si>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</si>
  <si>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</si>
  <si>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</si>
  <si>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</si>
  <si>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</si>
  <si>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</si>
  <si>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</si>
  <si>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</si>
  <si>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</si>
  <si>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</si>
  <si>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</si>
  <si>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</si>
  <si>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</si>
  <si>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</si>
  <si>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</si>
  <si>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</si>
  <si>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</si>
  <si>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</si>
  <si>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</si>
  <si>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</si>
  <si>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</si>
  <si>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</si>
  <si>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</si>
  <si>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</si>
  <si>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</si>
  <si>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</si>
  <si>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</si>
  <si>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</si>
  <si>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</si>
  <si>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</si>
  <si>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</si>
  <si>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</si>
  <si>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</si>
  <si>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</si>
  <si>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</si>
  <si>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</si>
  <si>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</si>
  <si>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</si>
  <si>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</si>
  <si>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</si>
  <si>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</si>
  <si>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</si>
  <si>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</si>
  <si>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</si>
  <si>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</si>
  <si>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</si>
  <si>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</si>
  <si>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</si>
  <si>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</si>
  <si>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</si>
  <si>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</si>
  <si>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</si>
  <si>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</si>
  <si>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</si>
  <si>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</si>
  <si>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</si>
  <si>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</si>
  <si>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</si>
  <si>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</si>
  <si>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</si>
  <si>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</si>
  <si>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</si>
  <si>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</si>
  <si>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</si>
  <si>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</si>
  <si>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</si>
  <si>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</si>
  <si>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</si>
  <si>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</si>
  <si>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</si>
  <si>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</si>
  <si>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</si>
  <si>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</si>
  <si>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</si>
  <si>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</si>
  <si>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</si>
  <si>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</si>
  <si>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</si>
  <si>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</si>
  <si>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</si>
  <si>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</si>
  <si>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</si>
  <si>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</si>
  <si>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</si>
  <si>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</si>
  <si>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</si>
  <si>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</si>
  <si>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</si>
  <si>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</si>
  <si>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</si>
  <si>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</si>
  <si>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</si>
  <si>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</si>
  <si>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</si>
  <si>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</si>
  <si>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</si>
  <si>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</si>
  <si>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</si>
  <si>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</si>
  <si>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</si>
  <si>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</si>
  <si>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</si>
  <si>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</si>
  <si>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</si>
  <si>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</si>
  <si>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</si>
  <si>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</si>
  <si>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</si>
  <si>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</si>
  <si>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19.008.0001-C</t>
  </si>
  <si>
    <t>19.008.0001-D</t>
  </si>
  <si>
    <t>19.008.0001-E</t>
  </si>
  <si>
    <t>19.008.0002-C</t>
  </si>
  <si>
    <t>19.008.0002-D</t>
  </si>
  <si>
    <t>19.008.0002-E</t>
  </si>
  <si>
    <t>19.008.0003-C</t>
  </si>
  <si>
    <t>19.008.0003-D</t>
  </si>
  <si>
    <t>19.008.0003-E</t>
  </si>
  <si>
    <t>19.008.0004-C</t>
  </si>
  <si>
    <t>19.008.0004-D</t>
  </si>
  <si>
    <t>19.008.0004-E</t>
  </si>
  <si>
    <t>19.008.0010-C</t>
  </si>
  <si>
    <t>19.008.0010-E</t>
  </si>
  <si>
    <t>19.009.0001-C</t>
  </si>
  <si>
    <t>19.009.0001-E</t>
  </si>
  <si>
    <t>19.009.0002-C</t>
  </si>
  <si>
    <t>19.009.0002-E</t>
  </si>
  <si>
    <t>19.009.0004-C</t>
  </si>
  <si>
    <t>19.009.0004-E</t>
  </si>
  <si>
    <t>19.009.0005-C</t>
  </si>
  <si>
    <t>19.009.0005-E</t>
  </si>
  <si>
    <t>19.009.0008-C</t>
  </si>
  <si>
    <t>19.009.0008-E</t>
  </si>
  <si>
    <t>19.009.0010-C</t>
  </si>
  <si>
    <t>19.009.0010-E</t>
  </si>
  <si>
    <t>19.009.0011-C</t>
  </si>
  <si>
    <t>19.009.0011-E</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</si>
  <si>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</si>
  <si>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</si>
  <si>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</si>
  <si>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</si>
  <si>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</si>
  <si>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</si>
  <si>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</si>
  <si>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</si>
  <si>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</si>
  <si>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</si>
  <si>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</si>
  <si>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</si>
  <si>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</si>
  <si>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</si>
  <si>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</si>
  <si>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</si>
  <si>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</si>
  <si>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</si>
  <si>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</si>
  <si>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</si>
  <si>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</si>
  <si>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</si>
  <si>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</si>
  <si>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</si>
  <si>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</si>
  <si>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</si>
  <si>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</si>
  <si>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</si>
  <si>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</si>
  <si>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</si>
  <si>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</si>
  <si>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</si>
  <si>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</si>
  <si>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</si>
  <si>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</si>
  <si>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</si>
  <si>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</si>
  <si>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</si>
  <si>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</si>
  <si>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</si>
  <si>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</si>
  <si>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</si>
  <si>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</si>
  <si>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</si>
  <si>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</si>
  <si>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</si>
  <si>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</si>
  <si>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</si>
  <si>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</si>
  <si>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</si>
  <si>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</si>
  <si>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</si>
  <si>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</si>
  <si>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</si>
  <si>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</si>
  <si>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</si>
  <si>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</si>
  <si>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</si>
  <si>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</si>
  <si>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</si>
  <si>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</si>
  <si>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</si>
  <si>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</si>
  <si>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</si>
  <si>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</si>
  <si>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</si>
  <si>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</si>
  <si>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</si>
  <si>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</si>
  <si>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</si>
  <si>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</si>
  <si>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</si>
  <si>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</si>
  <si>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</si>
  <si>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</si>
  <si>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</si>
  <si>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</si>
  <si>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</si>
  <si>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</si>
  <si>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</si>
  <si>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</si>
  <si>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</si>
  <si>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</si>
  <si>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</si>
  <si>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</si>
  <si>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</si>
  <si>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</si>
  <si>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</si>
  <si>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</si>
  <si>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</si>
  <si>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</si>
  <si>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</si>
  <si>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</si>
  <si>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</si>
  <si>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</si>
  <si>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</si>
  <si>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</si>
  <si>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</si>
  <si>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</si>
  <si>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</si>
  <si>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</si>
  <si>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</si>
  <si>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</si>
  <si>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</si>
  <si>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</si>
  <si>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</si>
  <si>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</si>
  <si>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</si>
  <si>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20.005.0001-A</t>
  </si>
  <si>
    <t>20.005.0002-B</t>
  </si>
  <si>
    <t>20.005.0003-B</t>
  </si>
  <si>
    <t>20.005.0004-A</t>
  </si>
  <si>
    <t>20.005.0005-A</t>
  </si>
  <si>
    <t>20.005.0006-A</t>
  </si>
  <si>
    <t>20.005.0007-A</t>
  </si>
  <si>
    <t>20.005.0008-A</t>
  </si>
  <si>
    <t>20.005.0009-A</t>
  </si>
  <si>
    <t>20.005.0010-A</t>
  </si>
  <si>
    <t>20.006.0001-A</t>
  </si>
  <si>
    <t>20.006.0002-A</t>
  </si>
  <si>
    <t>20.006.0003-A</t>
  </si>
  <si>
    <t>20.006.0100-A</t>
  </si>
  <si>
    <t>20.007.0001-A</t>
  </si>
  <si>
    <t>20.007.0002-A</t>
  </si>
  <si>
    <t>20.008.0001-A</t>
  </si>
  <si>
    <t>20.008.0002-A</t>
  </si>
  <si>
    <t>20.008.0003-A</t>
  </si>
  <si>
    <t>20.008.0004-A</t>
  </si>
  <si>
    <t>20.008.0010-A</t>
  </si>
  <si>
    <t>20.008.0015-A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</si>
  <si>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</si>
  <si>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</si>
  <si>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</si>
  <si>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</si>
  <si>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</si>
  <si>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</si>
  <si>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</si>
  <si>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</si>
  <si>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</si>
  <si>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</si>
  <si>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</si>
  <si>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</si>
  <si>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</si>
  <si>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</si>
  <si>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</si>
  <si>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</si>
  <si>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</si>
  <si>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</si>
  <si>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</si>
  <si>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</si>
  <si>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</si>
  <si>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</si>
  <si>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</si>
  <si>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</si>
  <si>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</si>
  <si>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</si>
  <si>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</si>
  <si>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</si>
  <si>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</si>
  <si>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</si>
  <si>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20.010.0001-A</t>
  </si>
  <si>
    <t>20.010.0002-A</t>
  </si>
  <si>
    <t>20.010.0003-A</t>
  </si>
  <si>
    <t>20.010.0004-A</t>
  </si>
  <si>
    <t>20.011.0001-A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</si>
  <si>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</si>
  <si>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</si>
  <si>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</si>
  <si>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</si>
  <si>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</si>
  <si>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</si>
  <si>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</si>
  <si>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</si>
  <si>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</si>
  <si>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</si>
  <si>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</si>
  <si>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</si>
  <si>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</si>
  <si>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</si>
  <si>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</si>
  <si>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</si>
  <si>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</si>
  <si>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</si>
  <si>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20.013.0005-A</t>
  </si>
  <si>
    <t>20.015.0010-A</t>
  </si>
  <si>
    <t>20.015.0015-A</t>
  </si>
  <si>
    <t>20.016.0003-A</t>
  </si>
  <si>
    <t>20.016.0004-A</t>
  </si>
  <si>
    <t>20.016.0005-A</t>
  </si>
  <si>
    <t>20.020.0001-A</t>
  </si>
  <si>
    <t>20.020.0002-A</t>
  </si>
  <si>
    <t>20.020.0003-A</t>
  </si>
  <si>
    <t>20.020.0007-A</t>
  </si>
  <si>
    <t>20.020.0008-A</t>
  </si>
  <si>
    <t>20.020.0009-A</t>
  </si>
  <si>
    <t>20.020.0010-A</t>
  </si>
  <si>
    <t>20.023.0001-A</t>
  </si>
  <si>
    <t>20.023.0002-A</t>
  </si>
  <si>
    <t>20.023.0003-A</t>
  </si>
  <si>
    <t>20.023.0004-A</t>
  </si>
  <si>
    <t>20.023.0005-A</t>
  </si>
  <si>
    <t>20.023.0006-A</t>
  </si>
  <si>
    <t>20.023.0007-A</t>
  </si>
  <si>
    <t>20.023.0050-A</t>
  </si>
  <si>
    <t>20.024.0001-A</t>
  </si>
  <si>
    <t>20.024.0005-A</t>
  </si>
  <si>
    <t>20.024.0006-A</t>
  </si>
  <si>
    <t>20.024.0007-A</t>
  </si>
  <si>
    <t>20.024.0008-A</t>
  </si>
  <si>
    <t>20.025.0001-A</t>
  </si>
  <si>
    <t>20.026.0001-A</t>
  </si>
  <si>
    <t>20.026.0002-A</t>
  </si>
  <si>
    <t>20.026.0003-A</t>
  </si>
  <si>
    <t>20.026.0007-A</t>
  </si>
  <si>
    <t>20.026.0008-A</t>
  </si>
  <si>
    <t>20.026.0009-A</t>
  </si>
  <si>
    <t>20.026.0013-A</t>
  </si>
  <si>
    <t>20.026.0014-A</t>
  </si>
  <si>
    <t>20.026.0015-A</t>
  </si>
  <si>
    <t>20.027.0001-A</t>
  </si>
  <si>
    <t>20.027.0002-A</t>
  </si>
  <si>
    <t>20.027.0003-A</t>
  </si>
  <si>
    <t>20.027.0004-A</t>
  </si>
  <si>
    <t>20.027.0005-A</t>
  </si>
  <si>
    <t>20.027.0006-A</t>
  </si>
  <si>
    <t>20.028.0001-A</t>
  </si>
  <si>
    <t>20.028.0002-A</t>
  </si>
  <si>
    <t>20.028.0003-A</t>
  </si>
  <si>
    <t>20.028.0004-A</t>
  </si>
  <si>
    <t>20.028.0005-A</t>
  </si>
  <si>
    <t>20.028.0006-A</t>
  </si>
  <si>
    <t>20.028.0008-A</t>
  </si>
  <si>
    <t>20.028.0010-A</t>
  </si>
  <si>
    <t>20.028.0014-A</t>
  </si>
  <si>
    <t>20.028.0015-A</t>
  </si>
  <si>
    <t>20.028.0016-A</t>
  </si>
  <si>
    <t>20.028.0020-A</t>
  </si>
  <si>
    <t>20.029.0001-A</t>
  </si>
  <si>
    <t>20.030.0001-A</t>
  </si>
  <si>
    <t>20.030.0002-A</t>
  </si>
  <si>
    <t>20.030.0003-A</t>
  </si>
  <si>
    <t>20.031.0001-A</t>
  </si>
  <si>
    <t>20.031.0002-A</t>
  </si>
  <si>
    <t>20.031.0003-A</t>
  </si>
  <si>
    <t>20.032.0001-A</t>
  </si>
  <si>
    <t>20.032.0002-A</t>
  </si>
  <si>
    <t>20.032.0003-A</t>
  </si>
  <si>
    <t>20.033.0001-A</t>
  </si>
  <si>
    <t>20.033.0002-A</t>
  </si>
  <si>
    <t>20.033.0003-A</t>
  </si>
  <si>
    <t>20.034.0001-A</t>
  </si>
  <si>
    <t>20.034.0002-A</t>
  </si>
  <si>
    <t>20.034.0003-A</t>
  </si>
  <si>
    <t>20.035.0001-A</t>
  </si>
  <si>
    <t>20.035.0002-A</t>
  </si>
  <si>
    <t>20.035.0003-A</t>
  </si>
  <si>
    <t>20.036.0001-A</t>
  </si>
  <si>
    <t>20.036.0002-A</t>
  </si>
  <si>
    <t>20.036.0003-A</t>
  </si>
  <si>
    <t>20.037.0001-A</t>
  </si>
  <si>
    <t>20.037.0002-A</t>
  </si>
  <si>
    <t>20.037.0003-A</t>
  </si>
  <si>
    <t>20.038.0010-A</t>
  </si>
  <si>
    <t>20.038.0015-A</t>
  </si>
  <si>
    <t>20.040.0002-A</t>
  </si>
  <si>
    <t>20.040.0003-A</t>
  </si>
  <si>
    <t>20.040.0005-A</t>
  </si>
  <si>
    <t>20.040.0008-A</t>
  </si>
  <si>
    <t>20.041.0002-A</t>
  </si>
  <si>
    <t>20.041.0003-A</t>
  </si>
  <si>
    <t>20.041.0005-A</t>
  </si>
  <si>
    <t>20.041.0008-A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</si>
  <si>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</si>
  <si>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</si>
  <si>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</si>
  <si>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</si>
  <si>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</si>
  <si>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</si>
  <si>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</si>
  <si>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</si>
  <si>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</si>
  <si>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</si>
  <si>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</si>
  <si>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</si>
  <si>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</si>
  <si>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</si>
  <si>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</si>
  <si>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</si>
  <si>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</si>
  <si>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</si>
  <si>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</si>
  <si>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</si>
  <si>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</si>
  <si>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</si>
  <si>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</si>
  <si>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</si>
  <si>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</si>
  <si>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</si>
  <si>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</si>
  <si>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</si>
  <si>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</si>
  <si>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</si>
  <si>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</si>
  <si>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</si>
  <si>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</si>
  <si>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</si>
  <si>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</si>
  <si>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</si>
  <si>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</si>
  <si>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</si>
  <si>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</si>
  <si>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</si>
  <si>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</si>
  <si>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</si>
  <si>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</si>
  <si>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</si>
  <si>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</si>
  <si>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</si>
  <si>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</si>
  <si>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</si>
  <si>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</si>
  <si>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</si>
  <si>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</si>
  <si>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</si>
  <si>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</si>
  <si>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</si>
  <si>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</si>
  <si>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</si>
  <si>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</si>
  <si>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</si>
  <si>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</si>
  <si>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</si>
  <si>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</si>
  <si>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</si>
  <si>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</si>
  <si>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</si>
  <si>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</si>
  <si>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</si>
  <si>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</si>
  <si>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</si>
  <si>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</si>
  <si>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</si>
  <si>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</si>
  <si>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</si>
  <si>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</si>
  <si>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</si>
  <si>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</si>
  <si>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</si>
  <si>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</si>
  <si>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</si>
  <si>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</si>
  <si>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</si>
  <si>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</si>
  <si>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</si>
  <si>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</si>
  <si>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</si>
  <si>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</si>
  <si>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</si>
  <si>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</si>
  <si>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</si>
  <si>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</si>
  <si>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</si>
  <si>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</si>
  <si>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</si>
  <si>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</si>
  <si>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</si>
  <si>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</si>
  <si>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</si>
  <si>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</si>
  <si>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</si>
  <si>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</si>
  <si>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</si>
  <si>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</si>
  <si>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</si>
  <si>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</si>
  <si>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</si>
  <si>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</si>
  <si>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</si>
  <si>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</si>
  <si>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</si>
  <si>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</si>
  <si>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</si>
  <si>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</si>
  <si>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</si>
  <si>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</si>
  <si>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</si>
  <si>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</si>
  <si>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</si>
  <si>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</si>
  <si>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</si>
  <si>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</si>
  <si>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</si>
  <si>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</si>
  <si>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</si>
  <si>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</si>
  <si>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</si>
  <si>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</si>
  <si>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</si>
  <si>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</si>
  <si>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</si>
  <si>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</si>
  <si>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</si>
  <si>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</si>
  <si>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</si>
  <si>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</si>
  <si>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</si>
  <si>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</si>
  <si>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</si>
  <si>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</si>
  <si>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</si>
  <si>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</si>
  <si>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</si>
  <si>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</si>
  <si>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</si>
  <si>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</si>
  <si>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</si>
  <si>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</si>
  <si>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</si>
  <si>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</si>
  <si>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</si>
  <si>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</si>
  <si>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</si>
  <si>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</si>
  <si>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</si>
  <si>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</si>
  <si>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</si>
  <si>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</si>
  <si>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</si>
  <si>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</si>
  <si>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</si>
  <si>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</si>
  <si>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</si>
  <si>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</si>
  <si>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</si>
  <si>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</si>
  <si>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</si>
  <si>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</si>
  <si>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</si>
  <si>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</si>
  <si>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</si>
  <si>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</si>
  <si>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</si>
  <si>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</si>
  <si>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</si>
  <si>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</si>
  <si>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</si>
  <si>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</si>
  <si>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</si>
  <si>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</si>
  <si>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</si>
  <si>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</si>
  <si>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</si>
  <si>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</si>
  <si>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</si>
  <si>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</si>
  <si>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</si>
  <si>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</si>
  <si>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</si>
  <si>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</si>
  <si>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</si>
  <si>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</si>
  <si>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</si>
  <si>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</si>
  <si>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</si>
  <si>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</si>
  <si>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</si>
  <si>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</si>
  <si>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</si>
  <si>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</si>
  <si>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</si>
  <si>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</si>
  <si>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</si>
  <si>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</si>
  <si>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</si>
  <si>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</si>
  <si>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</si>
  <si>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</si>
  <si>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</si>
  <si>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</si>
  <si>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</si>
  <si>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</si>
  <si>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</si>
  <si>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</si>
  <si>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</si>
  <si>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</si>
  <si>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</si>
  <si>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</si>
  <si>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</si>
  <si>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</si>
  <si>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</si>
  <si>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</si>
  <si>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</si>
  <si>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</si>
  <si>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</si>
  <si>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</si>
  <si>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</si>
  <si>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</si>
  <si>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</si>
  <si>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</si>
  <si>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</si>
  <si>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</si>
  <si>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</si>
  <si>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</si>
  <si>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</si>
  <si>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</si>
  <si>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</si>
  <si>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</si>
  <si>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</si>
  <si>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</si>
  <si>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</si>
  <si>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</si>
  <si>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</si>
  <si>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</si>
  <si>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</si>
  <si>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</si>
  <si>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20.090.0001-B</t>
  </si>
  <si>
    <t>20.090.0005-B</t>
  </si>
  <si>
    <t>20.090.0006-A</t>
  </si>
  <si>
    <t>20.091.0001-B</t>
  </si>
  <si>
    <t>20.092.0001-A</t>
  </si>
  <si>
    <t>20.093.0001-A</t>
  </si>
  <si>
    <t>20.096.0001-A</t>
  </si>
  <si>
    <t>20.097.0001-A</t>
  </si>
  <si>
    <t>20.097.0002-A</t>
  </si>
  <si>
    <t>20.097.0003-A</t>
  </si>
  <si>
    <t>20.097.0004-A</t>
  </si>
  <si>
    <t>20.097.0005-A</t>
  </si>
  <si>
    <t>20.097.0010-A</t>
  </si>
  <si>
    <t>20.097.0011-A</t>
  </si>
  <si>
    <t>20.098.0001-A</t>
  </si>
  <si>
    <t>20.099.0001-A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</si>
  <si>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</si>
  <si>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</si>
  <si>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</si>
  <si>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</si>
  <si>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</si>
  <si>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</si>
  <si>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</si>
  <si>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</si>
  <si>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</si>
  <si>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</si>
  <si>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</si>
  <si>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</si>
  <si>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</si>
  <si>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</si>
  <si>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</si>
  <si>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</si>
  <si>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20.101.0011-A</t>
  </si>
  <si>
    <t>20.101.0013-A</t>
  </si>
  <si>
    <t>20.102.0003-A</t>
  </si>
  <si>
    <t>20.102.0004-A</t>
  </si>
  <si>
    <t>20.102.0006-A</t>
  </si>
  <si>
    <t>20.102.0007-A</t>
  </si>
  <si>
    <t>20.102.0008-A</t>
  </si>
  <si>
    <t>20.103.0001-A</t>
  </si>
  <si>
    <t>20.104.0001-A</t>
  </si>
  <si>
    <t>20.104.0005-A</t>
  </si>
  <si>
    <t>20.105.0001-A</t>
  </si>
  <si>
    <t>20.105.0004-A</t>
  </si>
  <si>
    <t>20.105.0005-A</t>
  </si>
  <si>
    <t>20.106.0001-A</t>
  </si>
  <si>
    <t>20.107.0001-A</t>
  </si>
  <si>
    <t>20.111.0001-A</t>
  </si>
  <si>
    <t>20.111.0006-A</t>
  </si>
  <si>
    <t>20.111.0007-A</t>
  </si>
  <si>
    <t>20.111.0008-A</t>
  </si>
  <si>
    <t>20.111.0009-A</t>
  </si>
  <si>
    <t>20.111.0010-A</t>
  </si>
  <si>
    <t>20.112.0010-A</t>
  </si>
  <si>
    <t>20.112.0011-A</t>
  </si>
  <si>
    <t>20.112.0013-A</t>
  </si>
  <si>
    <t>20.112.0014-A</t>
  </si>
  <si>
    <t>20.112.0015-A</t>
  </si>
  <si>
    <t>20.113.0010-A</t>
  </si>
  <si>
    <t>20.113.0011-A</t>
  </si>
  <si>
    <t>20.113.0012-A</t>
  </si>
  <si>
    <t>20.113.0013-A</t>
  </si>
  <si>
    <t>20.113.0014-A</t>
  </si>
  <si>
    <t>20.113.0015-A</t>
  </si>
  <si>
    <t>20.114.0010-A</t>
  </si>
  <si>
    <t>20.114.0011-A</t>
  </si>
  <si>
    <t>20.114.0012-A</t>
  </si>
  <si>
    <t>20.114.0013-A</t>
  </si>
  <si>
    <t>20.114.0014-A</t>
  </si>
  <si>
    <t>20.114.0015-A</t>
  </si>
  <si>
    <t>20.115.0010-A</t>
  </si>
  <si>
    <t>20.115.0011-A</t>
  </si>
  <si>
    <t>20.115.0012-A</t>
  </si>
  <si>
    <t>20.115.0013-A</t>
  </si>
  <si>
    <t>20.115.0014-A</t>
  </si>
  <si>
    <t>20.115.0015-A</t>
  </si>
  <si>
    <t>20.116.0005-A</t>
  </si>
  <si>
    <t>20.116.0006-A</t>
  </si>
  <si>
    <t>20.116.0007-A</t>
  </si>
  <si>
    <t>20.116.0008-A</t>
  </si>
  <si>
    <t>20.116.0012-A</t>
  </si>
  <si>
    <t>20.116.0013-A</t>
  </si>
  <si>
    <t>20.116.0014-A</t>
  </si>
  <si>
    <t>20.116.0020-A</t>
  </si>
  <si>
    <t>20.170.0001-A</t>
  </si>
  <si>
    <t>20.170.0002-A</t>
  </si>
  <si>
    <t>20.170.0005-A</t>
  </si>
  <si>
    <t>20.170.0015-A</t>
  </si>
  <si>
    <t>20.175.0002-B</t>
  </si>
  <si>
    <t>20.175.0003-A</t>
  </si>
  <si>
    <t>20.175.0004-A</t>
  </si>
  <si>
    <t>20.175.0005-A</t>
  </si>
  <si>
    <t>20.175.0006-A</t>
  </si>
  <si>
    <t>20.175.0007-A</t>
  </si>
  <si>
    <t>20.175.0010-B</t>
  </si>
  <si>
    <t>20.175.0015-A</t>
  </si>
  <si>
    <t>20.176.0010-A</t>
  </si>
  <si>
    <t>20.180.0001-A</t>
  </si>
  <si>
    <t>20.180.0002-A</t>
  </si>
  <si>
    <t>20.181.0001-A</t>
  </si>
  <si>
    <t>20.181.0005-B</t>
  </si>
  <si>
    <t>20.181.0006-B</t>
  </si>
  <si>
    <t>20.183.0001-B</t>
  </si>
  <si>
    <t>20.198.0001-A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</si>
  <si>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</si>
  <si>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</si>
  <si>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</si>
  <si>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</si>
  <si>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</si>
  <si>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</si>
  <si>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</si>
  <si>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</si>
  <si>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</si>
  <si>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</si>
  <si>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</si>
  <si>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</si>
  <si>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</si>
  <si>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</si>
  <si>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</si>
  <si>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</si>
  <si>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</si>
  <si>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</si>
  <si>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</si>
  <si>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</si>
  <si>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</si>
  <si>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</si>
  <si>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21.002.0010-A</t>
  </si>
  <si>
    <t>21.002.0015-A</t>
  </si>
  <si>
    <t>21.002.0020-A</t>
  </si>
  <si>
    <t>21.002.0025-A</t>
  </si>
  <si>
    <t>21.002.0030-A</t>
  </si>
  <si>
    <t>21.002.0035-A</t>
  </si>
  <si>
    <t>21.002.0040-A</t>
  </si>
  <si>
    <t>21.002.0045-A</t>
  </si>
  <si>
    <t>21.003.0052-A</t>
  </si>
  <si>
    <t>21.003.0053-A</t>
  </si>
  <si>
    <t>21.003.0054-A</t>
  </si>
  <si>
    <t>21.003.0055-A</t>
  </si>
  <si>
    <t>21.003.0056-A</t>
  </si>
  <si>
    <t>21.003.0057-A</t>
  </si>
  <si>
    <t>21.003.0065-A</t>
  </si>
  <si>
    <t>21.003.0070-A</t>
  </si>
  <si>
    <t>21.003.0072-A</t>
  </si>
  <si>
    <t>21.003.0075-A</t>
  </si>
  <si>
    <t>21.003.0078-A</t>
  </si>
  <si>
    <t>21.003.0085-A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</si>
  <si>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</si>
  <si>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</si>
  <si>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</si>
  <si>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</si>
  <si>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</si>
  <si>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</si>
  <si>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</si>
  <si>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</si>
  <si>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</si>
  <si>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</si>
  <si>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</si>
  <si>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</si>
  <si>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</si>
  <si>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</si>
  <si>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</si>
  <si>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</si>
  <si>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</si>
  <si>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</si>
  <si>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</si>
  <si>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</si>
  <si>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</si>
  <si>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</si>
  <si>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</si>
  <si>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</si>
  <si>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</si>
  <si>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</si>
  <si>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</si>
  <si>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</si>
  <si>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</si>
  <si>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</si>
  <si>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</si>
  <si>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21.005.0010-A</t>
  </si>
  <si>
    <t>21.005.0011-A</t>
  </si>
  <si>
    <t>21.005.0015-A</t>
  </si>
  <si>
    <t>21.005.0016-A</t>
  </si>
  <si>
    <t>21.005.0020-A</t>
  </si>
  <si>
    <t>21.005.0050-A</t>
  </si>
  <si>
    <t>21.007.0010-A</t>
  </si>
  <si>
    <t>21.007.0015-A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</si>
  <si>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</si>
  <si>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</si>
  <si>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</si>
  <si>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</si>
  <si>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</si>
  <si>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</si>
  <si>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</si>
  <si>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</si>
  <si>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</si>
  <si>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</si>
  <si>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</si>
  <si>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</si>
  <si>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</si>
  <si>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</si>
  <si>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</si>
  <si>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</si>
  <si>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</si>
  <si>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</si>
  <si>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</si>
  <si>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</si>
  <si>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</si>
  <si>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</si>
  <si>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</si>
  <si>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</si>
  <si>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</si>
  <si>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21.010.0005-A</t>
  </si>
  <si>
    <t>21.010.0010-A</t>
  </si>
  <si>
    <t>21.010.0015-A</t>
  </si>
  <si>
    <t>21.010.0020-A</t>
  </si>
  <si>
    <t>21.010.0025-A</t>
  </si>
  <si>
    <t>21.010.0030-A</t>
  </si>
  <si>
    <t>21.010.0035-A</t>
  </si>
  <si>
    <t>21.010.0040-A</t>
  </si>
  <si>
    <t>21.010.0045-A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</si>
  <si>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</si>
  <si>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</si>
  <si>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</si>
  <si>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</si>
  <si>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</si>
  <si>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</si>
  <si>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</si>
  <si>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</si>
  <si>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</si>
  <si>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</si>
  <si>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</si>
  <si>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</si>
  <si>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</si>
  <si>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</si>
  <si>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</si>
  <si>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</si>
  <si>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</si>
  <si>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</si>
  <si>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</si>
  <si>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</si>
  <si>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21.013.0010-A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</si>
  <si>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</si>
  <si>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</si>
  <si>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</si>
  <si>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</si>
  <si>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</si>
  <si>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</si>
  <si>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</si>
  <si>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</si>
  <si>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</si>
  <si>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</si>
  <si>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</si>
  <si>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</si>
  <si>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</si>
  <si>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</si>
  <si>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</si>
  <si>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</si>
  <si>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</si>
  <si>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</si>
  <si>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</si>
  <si>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</si>
  <si>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</si>
  <si>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</si>
  <si>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</si>
  <si>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</si>
  <si>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</si>
  <si>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</si>
  <si>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</si>
  <si>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</si>
  <si>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</si>
  <si>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</si>
  <si>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</si>
  <si>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</si>
  <si>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</si>
  <si>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</si>
  <si>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</si>
  <si>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</si>
  <si>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21.019.0078-A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</si>
  <si>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</si>
  <si>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</si>
  <si>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</si>
  <si>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</si>
  <si>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</si>
  <si>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</si>
  <si>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</si>
  <si>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</si>
  <si>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</si>
  <si>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</si>
  <si>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</si>
  <si>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</si>
  <si>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</si>
  <si>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</si>
  <si>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</si>
  <si>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</si>
  <si>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21.021.0010-A</t>
  </si>
  <si>
    <t>21.021.0015-A</t>
  </si>
  <si>
    <t>21.024.0010-A</t>
  </si>
  <si>
    <t>21.024.0015-A</t>
  </si>
  <si>
    <t>21.024.0020-A</t>
  </si>
  <si>
    <t>21.024.0025-A</t>
  </si>
  <si>
    <t>21.024.0030-A</t>
  </si>
  <si>
    <t>21.024.0035-A</t>
  </si>
  <si>
    <t>21.024.0040-A</t>
  </si>
  <si>
    <t>21.024.0100-A</t>
  </si>
  <si>
    <t>21.024.0105-A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</si>
  <si>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</si>
  <si>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</si>
  <si>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</si>
  <si>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</si>
  <si>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</si>
  <si>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</si>
  <si>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</si>
  <si>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</si>
  <si>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</si>
  <si>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</si>
  <si>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</si>
  <si>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</si>
  <si>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</si>
  <si>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</si>
  <si>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</si>
  <si>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</si>
  <si>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</si>
  <si>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</si>
  <si>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</si>
  <si>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</si>
  <si>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</si>
  <si>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21.026.0350-A</t>
  </si>
  <si>
    <t>21.026.0450-A</t>
  </si>
  <si>
    <t>21.027.0010-A</t>
  </si>
  <si>
    <t>21.027.0020-A</t>
  </si>
  <si>
    <t>21.027.0025-A</t>
  </si>
  <si>
    <t>21.027.0050-A</t>
  </si>
  <si>
    <t>21.027.0060-A</t>
  </si>
  <si>
    <t>21.028.0001-A</t>
  </si>
  <si>
    <t>21.028.0002-A</t>
  </si>
  <si>
    <t>21.028.0003-A</t>
  </si>
  <si>
    <t>21.028.0004-A</t>
  </si>
  <si>
    <t>21.028.0010-A</t>
  </si>
  <si>
    <t>21.028.0015-A</t>
  </si>
  <si>
    <t>21.028.0020-A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</si>
  <si>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</si>
  <si>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</si>
  <si>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</si>
  <si>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</si>
  <si>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</si>
  <si>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</si>
  <si>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</si>
  <si>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</si>
  <si>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</si>
  <si>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</si>
  <si>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</si>
  <si>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</si>
  <si>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</si>
  <si>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</si>
  <si>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</si>
  <si>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21.028.0140-A</t>
  </si>
  <si>
    <t>21.028.0145-A</t>
  </si>
  <si>
    <t>21.028.0150-A</t>
  </si>
  <si>
    <t>21.029.0010-A</t>
  </si>
  <si>
    <t>21.029.0015-A</t>
  </si>
  <si>
    <t>21.029.0020-A</t>
  </si>
  <si>
    <t>21.030.0050-A</t>
  </si>
  <si>
    <t>21.030.0055-A</t>
  </si>
  <si>
    <t>21.030.0060-A</t>
  </si>
  <si>
    <t>21.030.0065-A</t>
  </si>
  <si>
    <t>21.030.0070-A</t>
  </si>
  <si>
    <t>21.030.0075-A</t>
  </si>
  <si>
    <t>21.030.0080-A</t>
  </si>
  <si>
    <t>21.030.0085-A</t>
  </si>
  <si>
    <t>21.030.0090-A</t>
  </si>
  <si>
    <t>21.030.0100-A</t>
  </si>
  <si>
    <t>21.030.0105-A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</si>
  <si>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</si>
  <si>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</si>
  <si>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</si>
  <si>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</si>
  <si>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</si>
  <si>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</si>
  <si>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</si>
  <si>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</si>
  <si>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</si>
  <si>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</si>
  <si>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</si>
  <si>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</si>
  <si>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</si>
  <si>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</si>
  <si>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</si>
  <si>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</si>
  <si>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</si>
  <si>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</si>
  <si>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</si>
  <si>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</si>
  <si>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</si>
  <si>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</si>
  <si>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</si>
  <si>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</si>
  <si>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</si>
  <si>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21.036.0010-A</t>
  </si>
  <si>
    <t>21.036.0015-A</t>
  </si>
  <si>
    <t>21.036.0020-A</t>
  </si>
  <si>
    <t>21.036.0025-A</t>
  </si>
  <si>
    <t>21.036.0050-A</t>
  </si>
  <si>
    <t>21.036.0055-A</t>
  </si>
  <si>
    <t>21.036.0060-A</t>
  </si>
  <si>
    <t>21.036.0065-A</t>
  </si>
  <si>
    <t>21.036.0070-A</t>
  </si>
  <si>
    <t>21.036.0075-A</t>
  </si>
  <si>
    <t>21.036.0080-A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</si>
  <si>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</si>
  <si>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</si>
  <si>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</si>
  <si>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</si>
  <si>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</si>
  <si>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</si>
  <si>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</si>
  <si>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</si>
  <si>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</si>
  <si>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</si>
  <si>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</si>
  <si>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</si>
  <si>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</si>
  <si>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</si>
  <si>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</si>
  <si>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21.040.0010-A</t>
  </si>
  <si>
    <t>21.040.0100-A</t>
  </si>
  <si>
    <t>21.040.0110-A</t>
  </si>
  <si>
    <t>21.040.0120-A</t>
  </si>
  <si>
    <t>21.040.0130-A</t>
  </si>
  <si>
    <t>21.042.0015-A</t>
  </si>
  <si>
    <t>21.042.0030-A</t>
  </si>
  <si>
    <t>21.042.0040-A</t>
  </si>
  <si>
    <t>21.042.0045-A</t>
  </si>
  <si>
    <t>21.042.0065-A</t>
  </si>
  <si>
    <t>21.042.0070-A</t>
  </si>
  <si>
    <t>21.042.0085-A</t>
  </si>
  <si>
    <t>21.042.0115-A</t>
  </si>
  <si>
    <t>21.042.0125-A</t>
  </si>
  <si>
    <t>21.042.0135-A</t>
  </si>
  <si>
    <t>21.042.0140-A</t>
  </si>
  <si>
    <t>21.042.0145-A</t>
  </si>
  <si>
    <t>21.042.0165-A</t>
  </si>
  <si>
    <t>21.045.0050-A</t>
  </si>
  <si>
    <t>21.045.0055-A</t>
  </si>
  <si>
    <t>21.045.0070-A</t>
  </si>
  <si>
    <t>21.045.0080-A</t>
  </si>
  <si>
    <t>21.045.0085-A</t>
  </si>
  <si>
    <t>21.045.0090-A</t>
  </si>
  <si>
    <t>21.045.0105-A</t>
  </si>
  <si>
    <t>21.045.0110-A</t>
  </si>
  <si>
    <t>21.045.0125-A</t>
  </si>
  <si>
    <t>21.045.0135-A</t>
  </si>
  <si>
    <t>21.045.0140-A</t>
  </si>
  <si>
    <t>21.045.0145-A</t>
  </si>
  <si>
    <t>21.045.0150-A</t>
  </si>
  <si>
    <t>21.045.0160-A</t>
  </si>
  <si>
    <t>21.046.0010-A</t>
  </si>
  <si>
    <t>21.046.0020-A</t>
  </si>
  <si>
    <t>21.046.0025-A</t>
  </si>
  <si>
    <t>21.046.0035-A</t>
  </si>
  <si>
    <t>21.046.0040-A</t>
  </si>
  <si>
    <t>21.046.0045-A</t>
  </si>
  <si>
    <t>21.046.0050-A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</si>
  <si>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</si>
  <si>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</si>
  <si>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</si>
  <si>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</si>
  <si>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</si>
  <si>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</si>
  <si>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</si>
  <si>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</si>
  <si>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</si>
  <si>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</si>
  <si>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</si>
  <si>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</si>
  <si>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</si>
  <si>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</si>
  <si>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</si>
  <si>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</si>
  <si>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</si>
  <si>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</si>
  <si>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</si>
  <si>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</si>
  <si>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</si>
  <si>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</si>
  <si>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</si>
  <si>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</si>
  <si>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</si>
  <si>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</si>
  <si>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</si>
  <si>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</si>
  <si>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</si>
  <si>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</si>
  <si>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</si>
  <si>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</si>
  <si>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</si>
  <si>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</si>
  <si>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</si>
  <si>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</si>
  <si>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</si>
  <si>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</si>
  <si>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21.051.0010-A</t>
  </si>
  <si>
    <t>21.051.0030-A</t>
  </si>
  <si>
    <t>21.051.0040-A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</si>
  <si>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</si>
  <si>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</si>
  <si>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</si>
  <si>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</si>
  <si>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</si>
  <si>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</si>
  <si>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</si>
  <si>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</si>
  <si>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</si>
  <si>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</si>
  <si>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</si>
  <si>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</si>
  <si>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</si>
  <si>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</si>
  <si>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</si>
  <si>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</si>
  <si>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</si>
  <si>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</si>
  <si>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</si>
  <si>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</si>
  <si>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</si>
  <si>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</si>
  <si>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</si>
  <si>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</si>
  <si>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</si>
  <si>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</si>
  <si>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</si>
  <si>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21.101.0010-A</t>
  </si>
  <si>
    <t>21.102.0010-A</t>
  </si>
  <si>
    <t>21.103.0010-A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</si>
  <si>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</si>
  <si>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</si>
  <si>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</si>
  <si>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</si>
  <si>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</si>
  <si>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</si>
  <si>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</si>
  <si>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</si>
  <si>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</si>
  <si>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</si>
  <si>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</si>
  <si>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</si>
  <si>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</si>
  <si>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</si>
  <si>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</si>
  <si>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22.010.0010-A</t>
  </si>
  <si>
    <t>22.010.0015-A</t>
  </si>
  <si>
    <t>22.010.0020-A</t>
  </si>
  <si>
    <t>22.010.0030-A</t>
  </si>
  <si>
    <t>22.013.0005-A</t>
  </si>
  <si>
    <t>22.013.0010-A</t>
  </si>
  <si>
    <t>22.013.0015-A</t>
  </si>
  <si>
    <t>22.013.0020-A</t>
  </si>
  <si>
    <t>22.013.0025-A</t>
  </si>
  <si>
    <t>22.016.0005-A</t>
  </si>
  <si>
    <t>22.016.0010-A</t>
  </si>
  <si>
    <t>22.016.0015-A</t>
  </si>
  <si>
    <t>22.016.0020-A</t>
  </si>
  <si>
    <t>22.016.0025-A</t>
  </si>
  <si>
    <t>22.016.0030-A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</si>
  <si>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</si>
  <si>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</si>
  <si>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</si>
  <si>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</si>
  <si>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</si>
  <si>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</si>
  <si>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</si>
  <si>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</si>
  <si>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</si>
  <si>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</si>
  <si>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</si>
  <si>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</si>
  <si>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</si>
  <si>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</si>
  <si>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</si>
  <si>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</si>
  <si>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</si>
  <si>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</si>
  <si>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</si>
  <si>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</si>
  <si>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</si>
  <si>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</si>
  <si>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</si>
  <si>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</si>
  <si>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</si>
  <si>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</si>
  <si>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22.025.0005-A</t>
  </si>
  <si>
    <t>22.025.0010-A</t>
  </si>
  <si>
    <t>22.025.0015-A</t>
  </si>
  <si>
    <t>22.026.0010-A</t>
  </si>
  <si>
    <t>22.028.0005-A</t>
  </si>
  <si>
    <t>22.028.0010-A</t>
  </si>
  <si>
    <t>22.028.0015-A</t>
  </si>
  <si>
    <t>22.028.0025-A</t>
  </si>
  <si>
    <t>22.028.0035-A</t>
  </si>
  <si>
    <t>22.028.0040-A</t>
  </si>
  <si>
    <t>22.028.0050-A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</si>
  <si>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</si>
  <si>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</si>
  <si>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</si>
  <si>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</si>
  <si>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</si>
  <si>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</si>
  <si>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</si>
  <si>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</si>
  <si>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</si>
  <si>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</si>
  <si>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</si>
  <si>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</si>
  <si>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</si>
  <si>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</si>
  <si>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</si>
  <si>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</si>
  <si>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</si>
  <si>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</si>
  <si>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22.040.0005-A</t>
  </si>
  <si>
    <t>22.040.0010-A</t>
  </si>
  <si>
    <t>22.040.0015-A</t>
  </si>
  <si>
    <t>22.040.0020-A</t>
  </si>
  <si>
    <t>22.040.0025-A</t>
  </si>
  <si>
    <t>22.040.0030-A</t>
  </si>
  <si>
    <t>22.040.0035-A</t>
  </si>
  <si>
    <t>22.040.0040-A</t>
  </si>
  <si>
    <t>22.040.0045-A</t>
  </si>
  <si>
    <t>22.040.0050-A</t>
  </si>
  <si>
    <t>22.040.0055-A</t>
  </si>
  <si>
    <t>22.050.0005-A</t>
  </si>
  <si>
    <t>22.050.0010-A</t>
  </si>
  <si>
    <t>22.050.0015-A</t>
  </si>
  <si>
    <t>22.050.0020-A</t>
  </si>
  <si>
    <t>22.050.0025-A</t>
  </si>
  <si>
    <t>22.050.0030-A</t>
  </si>
  <si>
    <t>22.050.0035-A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</si>
  <si>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</si>
  <si>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</si>
  <si>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</si>
  <si>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</si>
  <si>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</si>
  <si>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</si>
  <si>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</si>
  <si>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</si>
  <si>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</si>
  <si>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</si>
  <si>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</si>
  <si>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</si>
  <si>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</si>
  <si>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</si>
  <si>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</si>
  <si>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</si>
  <si>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</si>
  <si>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</si>
  <si>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</si>
  <si>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</si>
  <si>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</si>
  <si>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</si>
  <si>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</si>
  <si>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</si>
  <si>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</si>
  <si>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</si>
  <si>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</si>
  <si>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</si>
  <si>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</si>
  <si>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</si>
  <si>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</si>
  <si>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</si>
  <si>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</si>
  <si>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</si>
  <si>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</si>
  <si>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</si>
  <si>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</si>
  <si>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</si>
  <si>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</si>
  <si>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</si>
  <si>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55.001.0010-B</t>
  </si>
  <si>
    <t>55.001.0011-B</t>
  </si>
  <si>
    <t>55.001.0012-B</t>
  </si>
  <si>
    <t>55.001.0013-B</t>
  </si>
  <si>
    <t>55.010.0001-B</t>
  </si>
  <si>
    <t>55.010.0003-B</t>
  </si>
  <si>
    <t>55.019.0010-B</t>
  </si>
  <si>
    <t>55.100.0002-B</t>
  </si>
  <si>
    <t>55.100.0003-B</t>
  </si>
  <si>
    <t>55.100.0004-B</t>
  </si>
  <si>
    <t>55.100.0005-B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</si>
  <si>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</si>
  <si>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</si>
  <si>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</si>
  <si>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</si>
  <si>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</si>
  <si>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</si>
  <si>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</si>
  <si>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</si>
  <si>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</si>
  <si>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</si>
  <si>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</si>
  <si>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</si>
  <si>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</si>
  <si>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</si>
  <si>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</si>
  <si>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</si>
  <si>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</si>
  <si>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</si>
  <si>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</si>
  <si>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</si>
  <si>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55.100.0056-B</t>
  </si>
  <si>
    <t>55.100.0058-B</t>
  </si>
  <si>
    <t>55.100.0059-B</t>
  </si>
  <si>
    <t>55.100.0060-B</t>
  </si>
  <si>
    <t>55.100.0061-B</t>
  </si>
  <si>
    <t>55.100.0063-B</t>
  </si>
  <si>
    <t>55.100.0064-B</t>
  </si>
  <si>
    <t>55.100.0065-B</t>
  </si>
  <si>
    <t>55.100.0067-B</t>
  </si>
  <si>
    <t>55.100.0068-B</t>
  </si>
  <si>
    <t>55.100.0069-B</t>
  </si>
  <si>
    <t>55.100.0070-B</t>
  </si>
  <si>
    <t>55.100.0071-B</t>
  </si>
  <si>
    <t>55.100.0072-B</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</si>
  <si>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</si>
  <si>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</si>
  <si>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</si>
  <si>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</si>
  <si>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</si>
  <si>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</si>
  <si>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</si>
  <si>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</si>
  <si>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</si>
  <si>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</si>
  <si>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</si>
  <si>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</si>
  <si>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</si>
  <si>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</si>
  <si>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</si>
  <si>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</si>
  <si>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</si>
  <si>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</si>
  <si>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</si>
  <si>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</si>
  <si>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</si>
  <si>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</si>
  <si>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</si>
  <si>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</si>
  <si>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</si>
  <si>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</si>
  <si>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</si>
  <si>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58.002.0355-B</t>
  </si>
  <si>
    <t>58.002.0357-B</t>
  </si>
  <si>
    <t>58.002.0376-B</t>
  </si>
  <si>
    <t>58.002.0400-B</t>
  </si>
  <si>
    <t>58.002.0401-B</t>
  </si>
  <si>
    <t>58.002.0402-B</t>
  </si>
  <si>
    <t>58.002.0407-B</t>
  </si>
  <si>
    <t>58.002.0412-B</t>
  </si>
  <si>
    <t>58.002.0425-B</t>
  </si>
  <si>
    <t>58.002.0428-B</t>
  </si>
  <si>
    <t>58.002.0429-B</t>
  </si>
  <si>
    <t>58.002.0430-B</t>
  </si>
  <si>
    <t>58.002.0431-B</t>
  </si>
  <si>
    <t>58.002.0432-B</t>
  </si>
  <si>
    <t>58.002.0433-B</t>
  </si>
  <si>
    <t>58.002.0434-B</t>
  </si>
  <si>
    <t>58.002.0435-B</t>
  </si>
  <si>
    <t>58.002.0436-B</t>
  </si>
  <si>
    <t>59.003.0010-B</t>
  </si>
  <si>
    <t>59.003.0050-B</t>
  </si>
  <si>
    <t>59.003.0060-B</t>
  </si>
  <si>
    <t>cv.h</t>
  </si>
  <si>
    <t>VALOR UNITÁRIO</t>
  </si>
  <si>
    <t>A - SERVIÇOS PRELIMINARES</t>
  </si>
  <si>
    <t xml:space="preserve">cod. : </t>
  </si>
  <si>
    <t>VALOR PARCIAL
R$</t>
  </si>
  <si>
    <t>TOTAL =</t>
  </si>
  <si>
    <t>utilização nas frentes de serviço</t>
  </si>
  <si>
    <t>mês  =</t>
  </si>
  <si>
    <t>÷</t>
  </si>
  <si>
    <t>t/m³ =</t>
  </si>
  <si>
    <t>caixa de ralo</t>
  </si>
  <si>
    <t>ramal de ralo</t>
  </si>
  <si>
    <t>01.019.0010-0</t>
  </si>
  <si>
    <t>01.019.0010-A</t>
  </si>
  <si>
    <t>01.019.0012-0</t>
  </si>
  <si>
    <t>01.019.0012-A</t>
  </si>
  <si>
    <t>01.019.0015-0</t>
  </si>
  <si>
    <t>01.019.0015-A</t>
  </si>
  <si>
    <t>01.050.0150-0</t>
  </si>
  <si>
    <t>01.050.0150-A</t>
  </si>
  <si>
    <t>01.050.0151-0</t>
  </si>
  <si>
    <t>01.050.0151-A</t>
  </si>
  <si>
    <t>01.050.0152-0</t>
  </si>
  <si>
    <t>01.050.0152-A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</si>
  <si>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</si>
  <si>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</si>
  <si>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</si>
  <si>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</si>
  <si>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</si>
  <si>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</si>
  <si>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</si>
  <si>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</si>
  <si>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</si>
  <si>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</si>
  <si>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</si>
  <si>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</si>
  <si>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</si>
  <si>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</si>
  <si>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</si>
  <si>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</si>
  <si>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</si>
  <si>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</si>
  <si>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</si>
  <si>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</si>
  <si>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</si>
  <si>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</si>
  <si>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</si>
  <si>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</si>
  <si>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</si>
  <si>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</si>
  <si>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</si>
  <si>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</si>
  <si>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</si>
  <si>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</si>
  <si>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</si>
  <si>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</si>
  <si>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</si>
  <si>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</si>
  <si>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</si>
  <si>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</si>
  <si>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</si>
  <si>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</si>
  <si>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</si>
  <si>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</si>
  <si>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</si>
  <si>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</si>
  <si>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</si>
  <si>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</si>
  <si>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</si>
  <si>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</si>
  <si>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</si>
  <si>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</si>
  <si>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</si>
  <si>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</si>
  <si>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</si>
  <si>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</si>
  <si>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</si>
  <si>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</si>
  <si>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</si>
  <si>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</si>
  <si>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</si>
  <si>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</si>
  <si>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</si>
  <si>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</si>
  <si>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</si>
  <si>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</si>
  <si>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</si>
  <si>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</si>
  <si>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</si>
  <si>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</si>
  <si>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</si>
  <si>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</si>
  <si>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</si>
  <si>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</si>
  <si>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</si>
  <si>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</si>
  <si>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</si>
  <si>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</si>
  <si>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</si>
  <si>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</si>
  <si>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</si>
  <si>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</si>
  <si>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</si>
  <si>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</si>
  <si>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</si>
  <si>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</si>
  <si>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</si>
  <si>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</si>
  <si>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</si>
  <si>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</si>
  <si>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</si>
  <si>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</si>
  <si>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</si>
  <si>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</si>
  <si>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</si>
  <si>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</si>
  <si>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</si>
  <si>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</si>
  <si>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</si>
  <si>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</si>
  <si>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</si>
  <si>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</si>
  <si>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</si>
  <si>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</si>
  <si>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</si>
  <si>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</si>
  <si>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</si>
  <si>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</si>
  <si>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</si>
  <si>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</si>
  <si>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</si>
  <si>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</si>
  <si>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</si>
  <si>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</si>
  <si>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</si>
  <si>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</si>
  <si>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</si>
  <si>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</si>
  <si>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</si>
  <si>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</si>
  <si>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</si>
  <si>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</si>
  <si>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</si>
  <si>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</si>
  <si>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</si>
  <si>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</si>
  <si>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</si>
  <si>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</si>
  <si>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</si>
  <si>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</si>
  <si>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</si>
  <si>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</si>
  <si>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</si>
  <si>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</si>
  <si>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</si>
  <si>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</si>
  <si>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</si>
  <si>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</si>
  <si>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</si>
  <si>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</si>
  <si>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</si>
  <si>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</si>
  <si>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</si>
  <si>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</si>
  <si>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</si>
  <si>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</si>
  <si>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</si>
  <si>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</si>
  <si>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</si>
  <si>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</si>
  <si>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</si>
  <si>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</si>
  <si>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</si>
  <si>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</si>
  <si>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</si>
  <si>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</si>
  <si>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</si>
  <si>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</si>
  <si>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</si>
  <si>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</si>
  <si>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</si>
  <si>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</si>
  <si>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</si>
  <si>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</si>
  <si>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</si>
  <si>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</si>
  <si>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</si>
  <si>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</si>
  <si>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</si>
  <si>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</si>
  <si>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</si>
  <si>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</si>
  <si>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</si>
  <si>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</si>
  <si>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</si>
  <si>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</si>
  <si>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</si>
  <si>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</si>
  <si>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</si>
  <si>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</si>
  <si>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</si>
  <si>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</si>
  <si>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</si>
  <si>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</si>
  <si>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</si>
  <si>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</si>
  <si>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</si>
  <si>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</si>
  <si>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</si>
  <si>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</si>
  <si>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</si>
  <si>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</si>
  <si>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</si>
  <si>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</si>
  <si>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</si>
  <si>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</si>
  <si>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</si>
  <si>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</si>
  <si>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</si>
  <si>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</si>
  <si>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</si>
  <si>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</si>
  <si>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</si>
  <si>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</si>
  <si>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</si>
  <si>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</si>
  <si>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</si>
  <si>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</si>
  <si>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</si>
  <si>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</si>
  <si>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</si>
  <si>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</si>
  <si>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</si>
  <si>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</si>
  <si>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</si>
  <si>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</si>
  <si>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</si>
  <si>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</si>
  <si>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</si>
  <si>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</si>
  <si>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</si>
  <si>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</si>
  <si>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</si>
  <si>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</si>
  <si>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</si>
  <si>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</si>
  <si>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</si>
  <si>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</si>
  <si>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</si>
  <si>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</si>
  <si>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</si>
  <si>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</si>
  <si>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</si>
  <si>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</si>
  <si>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</si>
  <si>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</si>
  <si>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</si>
  <si>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</si>
  <si>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</si>
  <si>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</si>
  <si>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</si>
  <si>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</si>
  <si>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</si>
  <si>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</si>
  <si>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</si>
  <si>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</si>
  <si>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</si>
  <si>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</si>
  <si>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</si>
  <si>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</si>
  <si>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</si>
  <si>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</si>
  <si>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</si>
  <si>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</si>
  <si>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</si>
  <si>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</si>
  <si>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</si>
  <si>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</si>
  <si>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</si>
  <si>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</si>
  <si>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</si>
  <si>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</si>
  <si>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</si>
  <si>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</si>
  <si>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</si>
  <si>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</si>
  <si>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</si>
  <si>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</si>
  <si>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</si>
  <si>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</si>
  <si>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</si>
  <si>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</si>
  <si>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</si>
  <si>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</si>
  <si>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</si>
  <si>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</si>
  <si>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</si>
  <si>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</si>
  <si>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</si>
  <si>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</si>
  <si>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</si>
  <si>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</si>
  <si>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</si>
  <si>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</si>
  <si>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</si>
  <si>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</si>
  <si>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</si>
  <si>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</si>
  <si>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</si>
  <si>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</si>
  <si>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</si>
  <si>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</si>
  <si>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</si>
  <si>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</si>
  <si>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</si>
  <si>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</si>
  <si>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</si>
  <si>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</si>
  <si>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</si>
  <si>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</si>
  <si>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</si>
  <si>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</si>
  <si>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</si>
  <si>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</si>
  <si>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</si>
  <si>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</si>
  <si>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</si>
  <si>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</si>
  <si>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</si>
  <si>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</si>
  <si>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</si>
  <si>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</si>
  <si>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</si>
  <si>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</si>
  <si>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</si>
  <si>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</si>
  <si>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</si>
  <si>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</si>
  <si>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</si>
  <si>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</si>
  <si>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</si>
  <si>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</si>
  <si>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</si>
  <si>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</si>
  <si>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</si>
  <si>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</si>
  <si>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</si>
  <si>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</si>
  <si>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</si>
  <si>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</si>
  <si>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</si>
  <si>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</si>
  <si>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</si>
  <si>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</si>
  <si>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</si>
  <si>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</si>
  <si>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</si>
  <si>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</si>
  <si>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</si>
  <si>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</si>
  <si>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</si>
  <si>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</si>
  <si>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</si>
  <si>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</si>
  <si>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</si>
  <si>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</si>
  <si>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</si>
  <si>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</si>
  <si>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</si>
  <si>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</si>
  <si>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</si>
  <si>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</si>
  <si>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</si>
  <si>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</si>
  <si>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05.001.0065-0</t>
  </si>
  <si>
    <t>05.001.0065-A</t>
  </si>
  <si>
    <t>05.001.0182-0</t>
  </si>
  <si>
    <t>05.001.0182-A</t>
  </si>
  <si>
    <t>05.001.0183-0</t>
  </si>
  <si>
    <t>05.001.0183-A</t>
  </si>
  <si>
    <t>05.057.0015-0</t>
  </si>
  <si>
    <t>05.057.0015-A</t>
  </si>
  <si>
    <t>05.057.0020-0</t>
  </si>
  <si>
    <t>05.057.0020-A</t>
  </si>
  <si>
    <t>05.100.0020-0</t>
  </si>
  <si>
    <t>05.100.0020-A</t>
  </si>
  <si>
    <t>05.100.0022-0</t>
  </si>
  <si>
    <t>05.100.0022-A</t>
  </si>
  <si>
    <t>05.100.0024-0</t>
  </si>
  <si>
    <t>05.100.0024-A</t>
  </si>
  <si>
    <t>05.100.0026-0</t>
  </si>
  <si>
    <t>05.100.0026-A</t>
  </si>
  <si>
    <t>05.105.0063-0</t>
  </si>
  <si>
    <t>05.105.0063-A</t>
  </si>
  <si>
    <t>08.003.0010-A</t>
  </si>
  <si>
    <t>08.003.0015-A</t>
  </si>
  <si>
    <t>08.015.0045-A</t>
  </si>
  <si>
    <t>13.030.0252-0</t>
  </si>
  <si>
    <t>13.030.0252-A</t>
  </si>
  <si>
    <t>15.019.0052-0</t>
  </si>
  <si>
    <t>15.019.0052-A</t>
  </si>
  <si>
    <t>15.019.0057-0</t>
  </si>
  <si>
    <t>15.019.0057-A</t>
  </si>
  <si>
    <t>17.013.0100-0</t>
  </si>
  <si>
    <t>17.013.0100-A</t>
  </si>
  <si>
    <t>17.017.0370-0</t>
  </si>
  <si>
    <t>17.017.0370-A</t>
  </si>
  <si>
    <t>17.018.0265-0</t>
  </si>
  <si>
    <t>17.018.0265-A</t>
  </si>
  <si>
    <t>18.007.0090-0</t>
  </si>
  <si>
    <t>18.007.0090-A</t>
  </si>
  <si>
    <t>18.009.0120-0</t>
  </si>
  <si>
    <t>18.009.0120-A</t>
  </si>
  <si>
    <t>18.013.0170-0</t>
  </si>
  <si>
    <t>18.013.0170-A</t>
  </si>
  <si>
    <t>18.016.0107-0</t>
  </si>
  <si>
    <t>18.016.0107-A</t>
  </si>
  <si>
    <t>18.016.0108-0</t>
  </si>
  <si>
    <t>18.016.0108-A</t>
  </si>
  <si>
    <t>18.016.0125-0</t>
  </si>
  <si>
    <t>18.016.0125-A</t>
  </si>
  <si>
    <t>18.016.0135-0</t>
  </si>
  <si>
    <t>18.016.0135-A</t>
  </si>
  <si>
    <t>18.016.0140-0</t>
  </si>
  <si>
    <t>18.016.0140-A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</si>
  <si>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</si>
  <si>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</si>
  <si>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</si>
  <si>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</si>
  <si>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</si>
  <si>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</si>
  <si>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</si>
  <si>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</si>
  <si>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</si>
  <si>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</si>
  <si>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</si>
  <si>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</si>
  <si>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</si>
  <si>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</si>
  <si>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</si>
  <si>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</si>
  <si>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</si>
  <si>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</si>
  <si>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</si>
  <si>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</si>
  <si>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</si>
  <si>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</si>
  <si>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</si>
  <si>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</si>
  <si>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</si>
  <si>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</si>
  <si>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</si>
  <si>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</si>
  <si>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19.004.0035-2</t>
  </si>
  <si>
    <t>19.004.0035-3</t>
  </si>
  <si>
    <t>19.004.0035-4</t>
  </si>
  <si>
    <t>19.004.0035-C</t>
  </si>
  <si>
    <t>19.004.0035-D</t>
  </si>
  <si>
    <t>19.004.0035-E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</si>
  <si>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</si>
  <si>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</si>
  <si>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</si>
  <si>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</si>
  <si>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</si>
  <si>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</si>
  <si>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</si>
  <si>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</si>
  <si>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</si>
  <si>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</si>
  <si>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</si>
  <si>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</si>
  <si>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</si>
  <si>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</si>
  <si>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</si>
  <si>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</si>
  <si>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</si>
  <si>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</si>
  <si>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19.004.0270-0</t>
  </si>
  <si>
    <t>19.004.0270-A</t>
  </si>
  <si>
    <t>19.004.0271-0</t>
  </si>
  <si>
    <t>19.004.0271-A</t>
  </si>
  <si>
    <t>19.004.0272-0</t>
  </si>
  <si>
    <t>19.004.0272-A</t>
  </si>
  <si>
    <t>20.100.0085-A</t>
  </si>
  <si>
    <t>20.108.0001-0</t>
  </si>
  <si>
    <t>20.108.0001-A</t>
  </si>
  <si>
    <t>20.108.0003-0</t>
  </si>
  <si>
    <t>20.108.0003-A</t>
  </si>
  <si>
    <t>20.108.0005-0</t>
  </si>
  <si>
    <t>20.108.0005-A</t>
  </si>
  <si>
    <t>20.108.0007-0</t>
  </si>
  <si>
    <t>20.108.0007-A</t>
  </si>
  <si>
    <t>20.108.0012-0</t>
  </si>
  <si>
    <t>20.108.0012-A</t>
  </si>
  <si>
    <t>20.108.0015-0</t>
  </si>
  <si>
    <t>20.108.0015-A</t>
  </si>
  <si>
    <t>20.108.0017-0</t>
  </si>
  <si>
    <t>20.108.0017-A</t>
  </si>
  <si>
    <t>MASSA ESPECIFICA REAL DO CORRETIVO DE ADESIVIDADE</t>
  </si>
  <si>
    <t>MASSA ESPECIFICA APARENTE DO CORRETIVO DE ADESIVIDADE</t>
  </si>
  <si>
    <t>MASSA ESPECIFICA REAL DO CIMENTO PORTLAND</t>
  </si>
  <si>
    <t>RETIRADA DE CONJUNTO DE FERRAGENS EM LINHA DE 13,2KV</t>
  </si>
  <si>
    <t>ISOLADOR TIPO PINO,13,8KV.FORNECIMENTO</t>
  </si>
  <si>
    <t>CALCO DUPLO NUMERO 4.FORNECIMENTO</t>
  </si>
  <si>
    <t>ESCAVADEIRA DE ESTEIRA CLAM-SHELL,0,38M3.</t>
  </si>
  <si>
    <t>ESCAVADEIRA DE ESTEIRA CLAM-SHELL, 0,57M3.</t>
  </si>
  <si>
    <t>ESCAVADEIRA DE ESTEIRA DRAGLINE, 0,76M3.</t>
  </si>
  <si>
    <t>LIMPEZA MANUAL DE GALERIA CIRCULAR</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</si>
  <si>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</si>
  <si>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</si>
  <si>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</si>
  <si>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</si>
  <si>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</si>
  <si>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</si>
  <si>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rede principal</t>
  </si>
  <si>
    <t>h / mês</t>
  </si>
  <si>
    <t>mês x</t>
  </si>
  <si>
    <t>bombas x</t>
  </si>
  <si>
    <t>cv=</t>
  </si>
  <si>
    <t>volume de reaterro com material  reaproveitado</t>
  </si>
  <si>
    <t>fator de conversão do volume de material no local para material compactado</t>
  </si>
  <si>
    <t>volume escavado utilizado no reaterro</t>
  </si>
  <si>
    <t>bota fora = total escavado - volume escavado utilizado no reaterro</t>
  </si>
  <si>
    <t>carga =</t>
  </si>
  <si>
    <t>DMT =</t>
  </si>
  <si>
    <t>01.050.0560-0</t>
  </si>
  <si>
    <t>01.050.0560-A</t>
  </si>
  <si>
    <t>01.050.0561-0</t>
  </si>
  <si>
    <t>01.050.0561-A</t>
  </si>
  <si>
    <t>01.050.0562-0</t>
  </si>
  <si>
    <t>01.050.0562-A</t>
  </si>
  <si>
    <t>01.050.0563-0</t>
  </si>
  <si>
    <t>01.050.0563-A</t>
  </si>
  <si>
    <t>01.050.0564-0</t>
  </si>
  <si>
    <t>01.050.0564-A</t>
  </si>
  <si>
    <t>01.050.0565-0</t>
  </si>
  <si>
    <t>01.050.0565-A</t>
  </si>
  <si>
    <t>Perímetro do canteiro de obras</t>
  </si>
  <si>
    <t>por toda a extensão da rede x 2 lados x altura</t>
  </si>
  <si>
    <t>Troca de solo:</t>
  </si>
  <si>
    <t>profundidade média de escavação do borrachudo</t>
  </si>
  <si>
    <t>Troca de solo, ver item</t>
  </si>
  <si>
    <t>percentual estimado de "borrachudo" sobre a área a ser pavimentada</t>
  </si>
  <si>
    <t>CAUQ = volume (m³) x peso específico, logo:</t>
  </si>
  <si>
    <t>conforme item</t>
  </si>
  <si>
    <t>escritório</t>
  </si>
  <si>
    <t>vestiário</t>
  </si>
  <si>
    <t>Total de Drenagem Pluvial</t>
  </si>
  <si>
    <t>Total de Pavimentação</t>
  </si>
  <si>
    <t>Sub-total Geral</t>
  </si>
  <si>
    <t>BDI(%)</t>
  </si>
  <si>
    <t>TOTAL DO ORÇAMENTO</t>
  </si>
  <si>
    <t>PREFEITURA MUNICIPAL DE NITEROI</t>
  </si>
  <si>
    <t>extensão da obra x largura x incidencia de "borrachudo" x altura média de escavação</t>
  </si>
  <si>
    <t>Escavação para implantar a seção de projeto =</t>
  </si>
  <si>
    <t>desconto da área da sarjeta: sarjeta de 30cm em cada lado da pista</t>
  </si>
  <si>
    <t>EMUSA - EMPRESA MUNICIPAL DE MORADIA, URBANIZAÇÃO E SANEAMENTO</t>
  </si>
  <si>
    <t>TOTAL</t>
  </si>
  <si>
    <t>bota fora = total escavado (1ª categoria) - volume escavado utilizado no reaterro</t>
  </si>
  <si>
    <t>1ª categoria</t>
  </si>
  <si>
    <t>%</t>
  </si>
  <si>
    <t>ACUMULADO</t>
  </si>
  <si>
    <t>PARCIAL</t>
  </si>
  <si>
    <t>R$</t>
  </si>
  <si>
    <t>SERVIÇOS PRELIMINARES</t>
  </si>
  <si>
    <t>E T A P A S</t>
  </si>
  <si>
    <t>Serviços</t>
  </si>
  <si>
    <t>Item</t>
  </si>
  <si>
    <t>A</t>
  </si>
  <si>
    <t>B</t>
  </si>
  <si>
    <t>C</t>
  </si>
  <si>
    <t>DRENAGEM PLUVIAL</t>
  </si>
  <si>
    <t>PAVIMENTAÇÃO</t>
  </si>
  <si>
    <t>mês =</t>
  </si>
  <si>
    <t>profissional</t>
  </si>
  <si>
    <t>h / mês x</t>
  </si>
  <si>
    <t>veículo</t>
  </si>
  <si>
    <t>Custo total da planilha de administração local</t>
  </si>
  <si>
    <t>percentual determinado</t>
  </si>
  <si>
    <t>Custo do item 05.100.0900-0</t>
  </si>
  <si>
    <t>(sem BDI)</t>
  </si>
  <si>
    <t>URAL</t>
  </si>
  <si>
    <t>, logo temos:</t>
  </si>
  <si>
    <t>/</t>
  </si>
  <si>
    <t>Total de Administração Local da Obra</t>
  </si>
  <si>
    <t>18.060.0020-0</t>
  </si>
  <si>
    <t>18.060.0020-A</t>
  </si>
  <si>
    <t>18.060.0026-0</t>
  </si>
  <si>
    <t>18.060.0026-A</t>
  </si>
  <si>
    <t>18.060.0043-0</t>
  </si>
  <si>
    <t>18.060.0043-A</t>
  </si>
  <si>
    <t>18.060.0060-0</t>
  </si>
  <si>
    <t>18.060.0060-A</t>
  </si>
  <si>
    <t>B - ADMINISTRAÇÃO LOCAL</t>
  </si>
  <si>
    <t>CRONOGRAMA FÍSICO-FINANCEIRO - COM INCLUSÃO DE BDI</t>
  </si>
  <si>
    <t>D</t>
  </si>
  <si>
    <t>05.105.0203-0</t>
  </si>
  <si>
    <t>05.105.0203-A</t>
  </si>
  <si>
    <t>05.105.0207-0</t>
  </si>
  <si>
    <t>05.105.0207-A</t>
  </si>
  <si>
    <t>16.026.0030-0</t>
  </si>
  <si>
    <t>16.026.0030-A</t>
  </si>
  <si>
    <t>54.001.0170-1</t>
  </si>
  <si>
    <t>54.001.0170-B</t>
  </si>
  <si>
    <t>54.001.0172-1</t>
  </si>
  <si>
    <t>54.001.0172-B</t>
  </si>
  <si>
    <t>54.001.0174-1</t>
  </si>
  <si>
    <t>54.001.0174-B</t>
  </si>
  <si>
    <t>54.001.0176-1</t>
  </si>
  <si>
    <t>54.001.0176-B</t>
  </si>
  <si>
    <t>54.001.0178-1</t>
  </si>
  <si>
    <t>54.001.0178-B</t>
  </si>
  <si>
    <t>RELAÇÃO DE RUAS</t>
  </si>
  <si>
    <t>Extensão</t>
  </si>
  <si>
    <t>Bairro</t>
  </si>
  <si>
    <t>- BDI 25% -</t>
  </si>
  <si>
    <t>ramal de ralo (média de 3,0m por ramal)</t>
  </si>
  <si>
    <t>Via</t>
  </si>
  <si>
    <t>mês 1</t>
  </si>
  <si>
    <t>mês 2</t>
  </si>
  <si>
    <t>mês 3</t>
  </si>
  <si>
    <t>mês 4</t>
  </si>
  <si>
    <t>mês 5</t>
  </si>
  <si>
    <t>mês 6</t>
  </si>
  <si>
    <t>mês 7</t>
  </si>
  <si>
    <t>mês 8</t>
  </si>
  <si>
    <t>mês 9</t>
  </si>
  <si>
    <t>mês 10</t>
  </si>
  <si>
    <t>LIMITE DE CONTRACAO</t>
  </si>
  <si>
    <t>ANALISE GRANULOMETRICA SEM SEDIMENTACAO (PENEIRAMENTO)</t>
  </si>
  <si>
    <t>ANALISE GRANULOMETRICA COM SEDIMENTACAO</t>
  </si>
  <si>
    <t>UMIDADE PELO METODO EXPEDITO "SPEEDY"</t>
  </si>
  <si>
    <t>COMPACTACAO: ENERGIA PROCTOR NORMAL</t>
  </si>
  <si>
    <t>COMPACTACAO: ENERGIA AASHO INTERMEDIARIA</t>
  </si>
  <si>
    <t>COMPACTACAO: ENERGIA AASHO MODIFICADA</t>
  </si>
  <si>
    <t>COMPRESSAO SIMPLES EM AMOSTRA NATURAL,POR CORPO DE PROVA</t>
  </si>
  <si>
    <t>COMPRESSAO SIMPLES EM AMOSTRA MOLDADA,POR CORPO DE PROVA</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</si>
  <si>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</si>
  <si>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</si>
  <si>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</si>
  <si>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</si>
  <si>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</si>
  <si>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</si>
  <si>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SONDAGEM MANUAL,COM PA E PICARETA,POR METRO LINEAR OU FRACAO</t>
  </si>
  <si>
    <t>FRACIONAMENTO QUIMICO (METODO ROSTLER)</t>
  </si>
  <si>
    <t>ENSAIO DE PALHETA("VANE TEST"),REALIZADO EM LABORATORIO</t>
  </si>
  <si>
    <t>CLASSIFICACAO MACROSCOPICA DE AMOSTRAS DE SONDAGEM ROTATIVA</t>
  </si>
  <si>
    <t>METODO RIEDEL-WEBER(AGREGADO GRAUDO)</t>
  </si>
  <si>
    <t>COMPACTACAO DE SOLO EM EQUIPAMENTO MINIATURA</t>
  </si>
  <si>
    <t>ENSAIO DE PENETRACAO TIPO "DEEP SOUNDING"</t>
  </si>
  <si>
    <t>ENSAIO DE INFILTRACAO EM SOLO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</si>
  <si>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</si>
  <si>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</si>
  <si>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</si>
  <si>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</si>
  <si>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</si>
  <si>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</si>
  <si>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</si>
  <si>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</si>
  <si>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</si>
  <si>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</si>
  <si>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</si>
  <si>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</si>
  <si>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</si>
  <si>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</si>
  <si>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</si>
  <si>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</si>
  <si>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</si>
  <si>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RESISTENCIA AO IMPACTO "TRETON"</t>
  </si>
  <si>
    <t>INDICE DE FORMA(CUBICIDADE)</t>
  </si>
  <si>
    <t>RECONSTITUICAO DE TRACOS DE CONCRETO,POR TRACO</t>
  </si>
  <si>
    <t>M3</t>
  </si>
  <si>
    <t>PENETRACAO A 25°C,100G E 5S</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</si>
  <si>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</si>
  <si>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</si>
  <si>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</si>
  <si>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</si>
  <si>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</si>
  <si>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</si>
  <si>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VARIACAO EM PESO</t>
  </si>
  <si>
    <t>DETERMINACAO DA CURVA VISCOSIDADE X TEMPERATURA</t>
  </si>
  <si>
    <t>DESTILACAO DE ASFALTOS DILUIDOS</t>
  </si>
  <si>
    <t>DETERMINACAO DE AGUA POR DESTILACAO</t>
  </si>
  <si>
    <t>ENSAIOS DO RESIDUO DA DESTILACAO</t>
  </si>
  <si>
    <t>FLUTUACAO</t>
  </si>
  <si>
    <t>DESTILACAO DO ALCATRAO</t>
  </si>
  <si>
    <t>INDICE DE SULFONACAO</t>
  </si>
  <si>
    <t>SEDIMENTACAO A 5 DIAS</t>
  </si>
  <si>
    <t>PENEIRACAO</t>
  </si>
  <si>
    <t>RESISTENCIA A AGUA</t>
  </si>
  <si>
    <t>MISTURA COM CIMENTO OU COM FILLER SILICICO</t>
  </si>
  <si>
    <t>CARGA DAS PARTICULAS</t>
  </si>
  <si>
    <t>DESTILACAO DE EMULSOES ASFALTICAS E OLEO DESTILADO</t>
  </si>
  <si>
    <t>RESISTENCIA AO CALOR</t>
  </si>
  <si>
    <t>ENSAIO RRL PARA AGREGADO GRAUDO</t>
  </si>
  <si>
    <t>DETERMINACAO DE PERCENTAGEM DE AGENTES ATIVOS</t>
  </si>
  <si>
    <t>MATERIAL DE ENCHIMENTO (AMOSTRA GRANULOMETRICA)</t>
  </si>
  <si>
    <t>DETERMINACAO DE PERCENTAGEM DE CARBONATO DE CALCIO</t>
  </si>
  <si>
    <t>DETERMINACAO DO TEOR DE BETUME</t>
  </si>
  <si>
    <t>DETERMINACAO DA ESTABILIDADE E FLUENCIA MARSHALL</t>
  </si>
  <si>
    <t>RECUPERACAO DO LIGANTE (ALSON)</t>
  </si>
  <si>
    <t>AMOSTRA GRANULOMETRICA APOS EXTRACAO DO LIGANTE</t>
  </si>
  <si>
    <t>CONTROLE DE COMPACTACAO,POR PONTO(METODO DO ANEL)</t>
  </si>
  <si>
    <t>ENSAIO DE EXPANSIBILIDADE(LE CHATELIER)</t>
  </si>
  <si>
    <t>ENSAIO DE FINURA: RESIDUO NA PENEIRA Nº 200</t>
  </si>
  <si>
    <t>ENSAIO DE FINURA: SUPERFICIE ESPECIFICA BLAINE</t>
  </si>
  <si>
    <t>RESISTENCIA A COMPRESSAO AOS 3,7 E 28 DIAS DE IDADE</t>
  </si>
  <si>
    <t>RESISTENCIA A COMPRESSAO,PARA CADA IDADE COMPLEMENTAR</t>
  </si>
  <si>
    <t>CALOR DE HIDRATACAO AOS 7 E 28 DIAS DE IDADE</t>
  </si>
  <si>
    <t>PERDA AO FOGO(PORTLAND COMUM)</t>
  </si>
  <si>
    <t>PERDA AO FOGO(POZOLANICO)</t>
  </si>
  <si>
    <t>RESIDUO INSOLUVEL</t>
  </si>
  <si>
    <t>QUANTIDADE DE ANIDRIDO SULFURICO</t>
  </si>
  <si>
    <t>QUANTIDADE DE SILICA</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</si>
  <si>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</si>
  <si>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</si>
  <si>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</si>
  <si>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</si>
  <si>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</si>
  <si>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</si>
  <si>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</si>
  <si>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</si>
  <si>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ENSAIO QUIMICO COMPLETO DE CIMENTO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</si>
  <si>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</si>
  <si>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</si>
  <si>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</si>
  <si>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</si>
  <si>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</si>
  <si>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</si>
  <si>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COMPRESSAO DIAMETRAL</t>
  </si>
  <si>
    <t>ABSORCAO</t>
  </si>
  <si>
    <t>DIMENSAO</t>
  </si>
  <si>
    <t>RESISTENCIA A COMPRESSAO EM UNIDADES MACICAS</t>
  </si>
  <si>
    <t>RESISTENCIA A COMPRESSAO EM UNIDADES FURADAS</t>
  </si>
  <si>
    <t>INDICE DE VICAT DE CAL HIDRAULICA</t>
  </si>
  <si>
    <t>ENSAIO QUIMICO COMPLETO DE CAL</t>
  </si>
  <si>
    <t>DETERMINACAO DA TAXA DE LIGANTE</t>
  </si>
  <si>
    <t>DETERMINACAO DA TAXA DE AGREGADO</t>
  </si>
  <si>
    <t>M2</t>
  </si>
  <si>
    <t>ABERTURA DE PICADA,EM ENCOSTA,EM TERRENO DE VEGETACAO DENSA</t>
  </si>
  <si>
    <t>DESTOCAMENTO MECANICO DE TOCOS DE ATE 0,30M DE DIAMETRO</t>
  </si>
  <si>
    <t>DESTOCAMENTO MECANICO DE TOCOS DE 0,30 A 0,50M DE DIAMETRO</t>
  </si>
  <si>
    <t>DESTOCAMENTO MECANICO DE TOCOS MAIORES QUE O,50M DE DIAMETRO</t>
  </si>
  <si>
    <t>CRAVACAO E RETIRADA DE UMA PONTEIRA FILTRANTE</t>
  </si>
  <si>
    <t>CV X H</t>
  </si>
  <si>
    <t>MES</t>
  </si>
  <si>
    <t>UNXMES</t>
  </si>
  <si>
    <t>M2XMES</t>
  </si>
  <si>
    <t>REPINTURA DE PLACA DE IDENTIFICACAO DE OBRAS PUBLICAS</t>
  </si>
  <si>
    <t>COMPACTACAO DE ATERRO,EM CAMADAS DE 15CM,COM MACO</t>
  </si>
  <si>
    <t>COMPACTACAO DE ATERRO,EM CAMADAS DE 20CM,COM MACO</t>
  </si>
  <si>
    <t>T X KM</t>
  </si>
  <si>
    <t>UNXKM</t>
  </si>
  <si>
    <t>M2XKM</t>
  </si>
  <si>
    <t>DEMOLICAO DE ESTRUTURA DE CONCRETO CELULAR(LAJES,VIGAS,ETC)</t>
  </si>
  <si>
    <t>DEMOLICAO DE RODAPE DE ALTA RESISTENCIA</t>
  </si>
  <si>
    <t>DEMOLICAO DE DIVISORIAS DE PLACAS DE MARMORITE OU CONCRETO</t>
  </si>
  <si>
    <t>REMOCAO DE MADEIRAMENTO DE TELHADO EM TELHA CERAMICA</t>
  </si>
  <si>
    <t>REMOCACO MANUAL DE PASSEIO DE PEDRA PORTUGUESA</t>
  </si>
  <si>
    <t>REMOCAO DE PLAQUEAMENTO DE CONCRETO</t>
  </si>
  <si>
    <t>REMOCAO CUIDADOSA DE CAMADA DE PROTECAO DE IMPERMEABILIZACAO</t>
  </si>
  <si>
    <t>REMOCAO CUIDADOSA DE PEITORIS,SOLEIRAS OU CHAPINS</t>
  </si>
  <si>
    <t>REMOCAO DE CALHAS E CONDUTORES</t>
  </si>
  <si>
    <t>REMOCAO DE PLACAS DE PISO VINILICO OU DE BORRACHA SINTETICA</t>
  </si>
  <si>
    <t>REMOCAO DE ESCADA DE MADEIRA</t>
  </si>
  <si>
    <t>REMOCAO DE RODAPES DE MADEIRA,CERAMICA OU SEMELHANTE</t>
  </si>
  <si>
    <t>REMOCAO DE FRISOS DE ASSOALHO,EXCLUSIVE BARROTES OU GRAZEPES</t>
  </si>
  <si>
    <t>REMOCAO DE RIPAS,SEM APROVEITAMENTO DE MATERIAL RETIRADO</t>
  </si>
  <si>
    <t>REMOCAO DE PISO DE MARMORE OU GRANITO</t>
  </si>
  <si>
    <t>REMOCAO DE PISO ELEVADO EM PLACAS</t>
  </si>
  <si>
    <t>REMOCAO DE JUNTA DE DILATACAO E VEDACAO</t>
  </si>
  <si>
    <t>REMOCAO CUIDADOSA DE DIVISORIA DE GRANITO</t>
  </si>
  <si>
    <t>REMOCAO CUIDADOSA DE DIVISORIA DE MARMORE</t>
  </si>
  <si>
    <t>REMOCAO DE REVESTIMENTO DE LENCOL DE CHUMBO EM PAREDES</t>
  </si>
  <si>
    <t>REMOCAO DE LEITO FILTRANTE</t>
  </si>
  <si>
    <t>REMOCAO DE TUBULACAO DE ACO,EXCLUSIVE ESCAVACAO E REATERRO</t>
  </si>
  <si>
    <t>REMOCAO DE TUBO DE CONCRETO COM D.N ACIMA DE 1500MM</t>
  </si>
  <si>
    <t>REMOCAO DE VIDRO ATE 0,30X0,30M COM LIMPEZA LOCAL</t>
  </si>
  <si>
    <t>REMOCAO DE VIDRO ACIMA DE 0,30X0,30M,COM LIMPEZA LOCAL</t>
  </si>
  <si>
    <t>ARRANCAMENTO DE APARELHOS DE ILUMINACAO, INCLUSIVE LAMPADAS</t>
  </si>
  <si>
    <t>ARRANCAMENTO DE APARELHOS SANITARIOS</t>
  </si>
  <si>
    <t>ARRANCAMENTO DE GRADES,GRADIS,ALAMBRADOS,CERCAS E PORTOES</t>
  </si>
  <si>
    <t>ARRANCAMENTO DE CERCAS DE MOIROES E ARAME FARPADO</t>
  </si>
  <si>
    <t>PERCUSSAO COM BATIDAS LEVES,SEM RETIRADA DO MATERIAL SOLTO</t>
  </si>
  <si>
    <t>RECOLOCACAO DE CALHA EM ENCOSTA</t>
  </si>
  <si>
    <t>M3XM</t>
  </si>
  <si>
    <t>UNXM</t>
  </si>
  <si>
    <t>LIMPEZA DE VIDROS,FEITA NOS DOIS LADOS,CONTADO UM LADO</t>
  </si>
  <si>
    <t>LIMPEZA DE PISOS CERAMICOS.</t>
  </si>
  <si>
    <t>LIMPEZA DE APARELHOS SANITARIOS,INCLUSIVE METAIS</t>
  </si>
  <si>
    <t>LIMPEZA DE METAIS,EXCLUSIVE APARELHOS SANITARIOS</t>
  </si>
  <si>
    <t>LIMPEZA DE PAREDES REVESTIDAS DE CERAMICAS OU AZULEJOS</t>
  </si>
  <si>
    <t>LIMPEZA DE PAINEIS DE ALUMINIO</t>
  </si>
  <si>
    <t>LIMPEZA DE PAINEIS DE ACO ESCOVADO</t>
  </si>
  <si>
    <t>FURACAO DE CONCRETO,A PONTEIRO,TENDO O FURO 5X5X7CM</t>
  </si>
  <si>
    <t>FURACAO DE CONCRETO,A PONTEIRO,TENDO O FURO 10X10X15CM</t>
  </si>
  <si>
    <t>CORTE EM PISOS DE MARMORE,MARMORITE OU CERAMICA COM MAQUITA</t>
  </si>
  <si>
    <t>POLIMENTO MANUAL DE PEITORIL DE MARMORE</t>
  </si>
  <si>
    <t>POLIMENTO MANUAL DE PISO E ESPELHO,EM ESCADA DE MARMORITE</t>
  </si>
  <si>
    <t>POLIMENTO MANUAL DE RODAPE DE MARMORITE</t>
  </si>
  <si>
    <t>POLIMENTO MANUAL DE RODAPE EM MATERIAL DE ALTA RESISTENCIA</t>
  </si>
  <si>
    <t>MXMES</t>
  </si>
  <si>
    <t>CVxH</t>
  </si>
  <si>
    <t>CVXH</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</si>
  <si>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</si>
  <si>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</si>
  <si>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</si>
  <si>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</si>
  <si>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</si>
  <si>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HXDAM</t>
  </si>
  <si>
    <t>ESCORAMENTO DE POSTE DE CONCRETO OU METALICO</t>
  </si>
  <si>
    <t>ENCERAMENTO DE PISO DE QUALQUER NATUREZA,UMA DEMAO</t>
  </si>
  <si>
    <t>ENCERAMENTO DE ROPADE DE QUALQUER NATUREZA,UMA DEMAO</t>
  </si>
  <si>
    <t>ENCERAMENTO DE DEGRAU DE QUALQUER NATUREZA,UMA DEMAO</t>
  </si>
  <si>
    <t>CM2</t>
  </si>
  <si>
    <t>05.054.0100-0</t>
  </si>
  <si>
    <t>05.054.0100-A</t>
  </si>
  <si>
    <t>05.054.0105-0</t>
  </si>
  <si>
    <t>05.054.0105-A</t>
  </si>
  <si>
    <t>05.054.0110-0</t>
  </si>
  <si>
    <t>05.054.0110-A</t>
  </si>
  <si>
    <t>VALE TRANSPORTE, CONSIDERANDO PASSAGEM IDA E VOLTA</t>
  </si>
  <si>
    <t>INDICE GERAL DA CONSTRUCAO CIVIL (PREDIOS PUBLICOS)</t>
  </si>
  <si>
    <t>MA0-DE-OBRA DE MARCENEIRO,INCLUSIVE ENCARGOS SOCIAIS</t>
  </si>
  <si>
    <t>MAO-DE-OBRA DE SERRALHEIRO,INCLUSIVE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</si>
  <si>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</si>
  <si>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</si>
  <si>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</si>
  <si>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</si>
  <si>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</si>
  <si>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</si>
  <si>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</si>
  <si>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</si>
  <si>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</si>
  <si>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</si>
  <si>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</si>
  <si>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</si>
  <si>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</si>
  <si>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</si>
  <si>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</si>
  <si>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</si>
  <si>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</si>
  <si>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</si>
  <si>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</si>
  <si>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</si>
  <si>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DESENHISTA "A",INCLUSIVE ENCARGOS SOCIAIS</t>
  </si>
  <si>
    <t>MAO-DE-OBRA DE SECRETARIA,INCLUSIVE ENCARGOS SOCIAIS</t>
  </si>
  <si>
    <t>MAO-DE-OBRA DE DIGITADOR,INCLUSIVE ENCARGOS SOCIAIS.</t>
  </si>
  <si>
    <t>MAO-DE-OBRA DE ESCRITURARIO,INCLUSIVE ENCARGOS SOCIAIS</t>
  </si>
  <si>
    <t>MAO-DE-OBRA DE CALCETEIRO,INCLUSIVE ENCARGOS SOCIAIS</t>
  </si>
  <si>
    <t>MAO-DE-OBRA DE VIDRACEIRO,INCLUSIVE ENCARGOS SOCIAIS</t>
  </si>
  <si>
    <t>05.105.0045-0</t>
  </si>
  <si>
    <t>05.105.0045-A</t>
  </si>
  <si>
    <t>MAO-DE-OBRA DE IMPERMEABILIZADOR,INCLUSIVE ENCARGOS SOCIAIS</t>
  </si>
  <si>
    <t>MAO-DE-OBRA DE ENFERMEIRO,INCLUSIVE ENCARGOS SOCIAIS</t>
  </si>
  <si>
    <t>MAO-DE-OBRA DE TOPOGRAFO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</si>
  <si>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</si>
  <si>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</si>
  <si>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</si>
  <si>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</si>
  <si>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ELETROTECNICO,INCLUSIVE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</si>
  <si>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</si>
  <si>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</si>
  <si>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</si>
  <si>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</si>
  <si>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</si>
  <si>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</si>
  <si>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</si>
  <si>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</si>
  <si>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</si>
  <si>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MAO-DE-OBRA DE MARCENEIRO,INCLUSIVE ENCARGOS SOCIAIS</t>
  </si>
  <si>
    <t>MAO-DE-OBRA DESENHISTA "A",INCLUSIVE ENCARGOS SOCIAIS</t>
  </si>
  <si>
    <t>05.105.0137-0</t>
  </si>
  <si>
    <t>05.105.0137-A</t>
  </si>
  <si>
    <t>MAO-DE-OBRA PARA TOPOGRAFO "A",INCLUSIVE ENCARGOS SOCIAIS</t>
  </si>
  <si>
    <t>MAO-DE-OBRA ELETROTECNICO,INCLUSIVE ENCARGOS SOCIAIS</t>
  </si>
  <si>
    <t>MAO-DE-OBRA DE DIGITADOR,INCLUSIVE ENCARGOS SOCIAIS</t>
  </si>
  <si>
    <t>SERVICO DE VIGILANCIA COM VIGIA DE OBRA 24H/DIA,PARA 1 POSTO</t>
  </si>
  <si>
    <t>INDICE DE SALARIO DA CONSTRUCAO CIVIL</t>
  </si>
  <si>
    <t>INDICE PARA SERVICOS DE SEGURANCA E VIGILANCIA</t>
  </si>
  <si>
    <t>CAMADA DE BRITA N°4 PARA FILTRO BIOLOGICO</t>
  </si>
  <si>
    <t>EMBASAMENTO DE TUBULACAO,FEITO COM PO-DE-PEDRA</t>
  </si>
  <si>
    <t>MANTA GEOTEXTIL EM POCOS DE ALIVIO.FORNECIMENTO E COLOCACAO</t>
  </si>
  <si>
    <t>VEU DE POLIESTER NAO TECIDO.FORNECIMENTO E COLOCACAO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</si>
  <si>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</si>
  <si>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</si>
  <si>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</si>
  <si>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</si>
  <si>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</si>
  <si>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</si>
  <si>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</si>
  <si>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</si>
  <si>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</si>
  <si>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</si>
  <si>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</si>
  <si>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</si>
  <si>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</si>
  <si>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</si>
  <si>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</si>
  <si>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</si>
  <si>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</si>
  <si>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</si>
  <si>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</si>
  <si>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</si>
  <si>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</si>
  <si>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SAIBRO,NO TRACO 1:2,PREPARO MECANICO</t>
  </si>
  <si>
    <t>ARGAMASSA DE CIMENTO E SAIBRO,NO TRACO 1:4,PREPARO MECANICO</t>
  </si>
  <si>
    <t>ARGAMASSA DE CIMENTO E SAIBRO,NO TRACO 1:6,PREPARO MECANICO</t>
  </si>
  <si>
    <t>ARGAMASSA DE CIMENTO E SAIBRO,NO TRACO 1:8,PREPARO MECANICO</t>
  </si>
  <si>
    <t>LEVANTAMENTO E REASSENTAMENTO DE TENTO OU TRAVESSAO</t>
  </si>
  <si>
    <t>REASSENTAMENTO DE TENTO OU TRAVESSAO</t>
  </si>
  <si>
    <t>PLANTIO DE GRAMA EM HIDRO-SEMEADURA,EM TALUDES</t>
  </si>
  <si>
    <t>IRRIGADOR GIRATORIO,DE PLASTICO.FORNECIMENTO E COLOCACAO</t>
  </si>
  <si>
    <t>DAM2</t>
  </si>
  <si>
    <t>NIVELAMENTO E COMPACTACAO DE AREAS ENSAIBRADAS</t>
  </si>
  <si>
    <t>CATACAO DE PAPEIS EM GRAMADO(196 VEZES POR ANO)</t>
  </si>
  <si>
    <t>VARREDURA EM GRAMADOS(104 VEZES POR ANO)</t>
  </si>
  <si>
    <t>VARREDURA EM SUPERFICIES ENSAIBRADAS (104 VEZES POR ANO)</t>
  </si>
  <si>
    <t>CAPINA EM SUPERFICIES ENSAIBRADAS(24 VEZES POR ANO)</t>
  </si>
  <si>
    <t>LIMPEZA DE GALERIAS EM PARQUES E JARDINS(2 VEZES POR ANO)</t>
  </si>
  <si>
    <t>LIMPEZA,APOS ESVAZIAMENTO,DOS FUNDOS DE LAGOS E CANAIS</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</si>
  <si>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</si>
  <si>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</si>
  <si>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</si>
  <si>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</si>
  <si>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</si>
  <si>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</si>
  <si>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ENCHIMENTO DE CAVAS,SENDO UM TERCO COM TERRA PRETA VEGETAL</t>
  </si>
  <si>
    <t>CALAGEM DE GRAMADOS(1 VEZ POR ANO)</t>
  </si>
  <si>
    <t>APLICACAO DE HERBICIDA SELETIVO EM GRAMADOS(2 VEZES POR ANO)</t>
  </si>
  <si>
    <t>ADUBACAO NITROGENADA EM GRAMADOS(5 VEZES POR ANO)</t>
  </si>
  <si>
    <t>ADUBO ORGANICO(ESTERCO DE GADO).FORNECIMENTO</t>
  </si>
  <si>
    <t>ATERRO COM TERRA PRETA VEGETAL,PARA EXECUCAO DE GRAMADOS</t>
  </si>
  <si>
    <t>BANCO RUSTICO.FORNECIMENTO E COLOCACAO</t>
  </si>
  <si>
    <t>J</t>
  </si>
  <si>
    <t>ARRASAMENTO DE TUBULAO DE CONCRETO COM DIAMETRO DE 80CM</t>
  </si>
  <si>
    <t>ARRASAMENTO DE ESTACA DE TRILHO TR-50 OU TR-57,SIMPLES</t>
  </si>
  <si>
    <t>ARRASAMENTO DE ESTACA DE TRILHO TR-50 OU TR-57,DUPLO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</si>
  <si>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</si>
  <si>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</si>
  <si>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</si>
  <si>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</si>
  <si>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</si>
  <si>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</si>
  <si>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TRILHO SEMINOVO SIMPLES,INCLUSIVE PERDAS.FORNECIMENTO</t>
  </si>
  <si>
    <t>MANUSEIO DE PERFIS METALICOS ESTRUTURAIS ATE 20,00M</t>
  </si>
  <si>
    <t>11.001.0015-1</t>
  </si>
  <si>
    <t>11.001.0015-B</t>
  </si>
  <si>
    <t>11.001.0032-1</t>
  </si>
  <si>
    <t>11.001.0032-B</t>
  </si>
  <si>
    <t>11.001.0036-1</t>
  </si>
  <si>
    <t>11.001.0036-B</t>
  </si>
  <si>
    <t>11.001.0038-1</t>
  </si>
  <si>
    <t>11.001.0038-B</t>
  </si>
  <si>
    <t>11.001.0040-1</t>
  </si>
  <si>
    <t>11.001.0040-B</t>
  </si>
  <si>
    <t>M3XDAM</t>
  </si>
  <si>
    <t>JUNTA DE MADEIRA PARA PONTES,UTILIZANDO SARRAFOS DE 1X7CM</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</si>
  <si>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</si>
  <si>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</si>
  <si>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</si>
  <si>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</si>
  <si>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</si>
  <si>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</si>
  <si>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</si>
  <si>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</si>
  <si>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</si>
  <si>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</si>
  <si>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</si>
  <si>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</si>
  <si>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</si>
  <si>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</si>
  <si>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</si>
  <si>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</si>
  <si>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</si>
  <si>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</si>
  <si>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</si>
  <si>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</si>
  <si>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</si>
  <si>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</si>
  <si>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</si>
  <si>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</si>
  <si>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</si>
  <si>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</si>
  <si>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</si>
  <si>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</si>
  <si>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</si>
  <si>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</si>
  <si>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</si>
  <si>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</si>
  <si>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DM3</t>
  </si>
  <si>
    <t>11.046.0080-1</t>
  </si>
  <si>
    <t>11.046.0080-B</t>
  </si>
  <si>
    <t>M3XMES</t>
  </si>
  <si>
    <t>12.045.0002-0</t>
  </si>
  <si>
    <t>12.045.0002-A</t>
  </si>
  <si>
    <t>REGULARIZACAO COM ARGAMASSA DE CIMENTO E AREIA NO TRACO 1:3</t>
  </si>
  <si>
    <t>14.002.0062-0</t>
  </si>
  <si>
    <t>14.002.0062-A</t>
  </si>
  <si>
    <t>14.002.0064-0</t>
  </si>
  <si>
    <t>14.002.0064-A</t>
  </si>
  <si>
    <t>14.002.0066-0</t>
  </si>
  <si>
    <t>14.002.0066-A</t>
  </si>
  <si>
    <t>VIDRO ARAMADO,7MM DE ESPESSURA.FORNECIMENTO E COLOCACAO</t>
  </si>
  <si>
    <t>VIDRO ARAMADO,6MM DE ESPESSURA.FORNECIMENTO E COLOCACAO</t>
  </si>
  <si>
    <t>VIDRO JATEADO COM 4MM DE ESPESSURA.FORNECIMENTO E COLOCACAO</t>
  </si>
  <si>
    <t>14.004.0205-0</t>
  </si>
  <si>
    <t>14.004.0205-A</t>
  </si>
  <si>
    <t>14.006.0016-0</t>
  </si>
  <si>
    <t>14.006.0016-A</t>
  </si>
  <si>
    <t>14.006.0090-0</t>
  </si>
  <si>
    <t>14.006.0090-A</t>
  </si>
  <si>
    <t>14.006.0230-0</t>
  </si>
  <si>
    <t>14.006.0230-A</t>
  </si>
  <si>
    <t>ADUELA EM MADEIRA DE LEI,DE 13X3CM.FORNECIMENTO E COLOCACAO</t>
  </si>
  <si>
    <t>MARCO EM MADEIRA DE LEI,DE 7X3CM.FORNECIMENTO E COLOCACAO</t>
  </si>
  <si>
    <t>ALIZAR EM MADEIRA DE LEI,DE 5X2CM.FORNECIMENTO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</si>
  <si>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</si>
  <si>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</si>
  <si>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</si>
  <si>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</si>
  <si>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</si>
  <si>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</si>
  <si>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</si>
  <si>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</si>
  <si>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</si>
  <si>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</si>
  <si>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14.006.0688-0</t>
  </si>
  <si>
    <t>14.006.0688-A</t>
  </si>
  <si>
    <t>PUXADOR DE 12CM,EM ZAMAK CROMADO.FORNECIMENTO</t>
  </si>
  <si>
    <t>PUXADOR TUBULAR,DE PUNHO,EM LATAO CROMADO.FORNECIMENTO</t>
  </si>
  <si>
    <t>PUXADOR TUBULAR,EM ZAMAK CROMADO.FORNECIMENTO</t>
  </si>
  <si>
    <t>PORTA CADEADO DE 4.1/2",DE FERRO ZINCADO.FORNECIMENTO</t>
  </si>
  <si>
    <t>TARGETA DE FIO REDONDO,DE 2",EM FERRO CROMADO.FORNECIMENTO</t>
  </si>
  <si>
    <t>PIVO PARA PORTA DE VIDRO TEMPERADO.FORNECIMENTO</t>
  </si>
  <si>
    <t>MOLA DE BILHA DE ACO,TAMANHO 12MM.FORNECIMENTO</t>
  </si>
  <si>
    <t>HIDROMETRO COM DIAMETRO DE 1/2".FORNECIMENTO</t>
  </si>
  <si>
    <t>HIDROMETRO COM DIAMETRO DE 3/4".FORNECIMENTO</t>
  </si>
  <si>
    <t>HIDROMETRO COM DIAMETRO DE 1".FORNECIMENTO</t>
  </si>
  <si>
    <t>RETIRADA E REASSENTAMENTO DE VALVULA DE DESCARGA</t>
  </si>
  <si>
    <t>SPRINKLER,BICO DE 1/2".FORNECIMENTO E COLOCACAO</t>
  </si>
  <si>
    <t>REPARO DE VALVULA DE DESCARGA.FORNECIMENTO E SUBSTITUICAO</t>
  </si>
  <si>
    <t>LUVA EM PVC RIGIDO SOLDAVEL,AZUL,DE 50MM.FORNECIMENTO</t>
  </si>
  <si>
    <t>15.004.0500-0</t>
  </si>
  <si>
    <t>15.004.0500-A</t>
  </si>
  <si>
    <t>15.004.0505-0</t>
  </si>
  <si>
    <t>15.004.0505-A</t>
  </si>
  <si>
    <t>15.004.0640-0</t>
  </si>
  <si>
    <t>15.004.0640-A</t>
  </si>
  <si>
    <t>PRESILHA EM LATAO COM FURO DE 7MM.FORNECIMENTO E COLOCACAO</t>
  </si>
  <si>
    <t>VERGALHAO DE COBRE DE 3/8".FORNECIMENTO E COLOCACAO</t>
  </si>
  <si>
    <t>15.007.0440-0</t>
  </si>
  <si>
    <t>15.007.0440-A</t>
  </si>
  <si>
    <t>15.007.0518-0</t>
  </si>
  <si>
    <t>15.007.0518-A</t>
  </si>
  <si>
    <t>15.007.0519-0</t>
  </si>
  <si>
    <t>15.007.0519-A</t>
  </si>
  <si>
    <t>FUSIVEL FACA,DE 100A,250V,FIXO.FORNECIMENTO E COLOCACAO</t>
  </si>
  <si>
    <t>15.007.0617-0</t>
  </si>
  <si>
    <t>15.007.0617-A</t>
  </si>
  <si>
    <t>ESPELHO PLASTICO 4"X2".FORNECIMENTO E COLOCACAO</t>
  </si>
  <si>
    <t>RECEPTACULO DE LOUCA PARA PENDENTE.FORNECIMENTO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</si>
  <si>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</si>
  <si>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</si>
  <si>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</si>
  <si>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</si>
  <si>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</si>
  <si>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FLUORESCENTE,HO,DE 80W.FORNECIMENTO E COLOCACAO</t>
  </si>
  <si>
    <t>LAMPADA FLUORESCENTE,HO,DE 110W.FORNECIMENTO E COLOCACAO</t>
  </si>
  <si>
    <t>15.020.0040-0</t>
  </si>
  <si>
    <t>15.020.0040-A</t>
  </si>
  <si>
    <t>15.020.0042-0</t>
  </si>
  <si>
    <t>15.020.0042-A</t>
  </si>
  <si>
    <t>LAMPADA VAPOR DE MERCURIO,DE 80W.FORNECIMENTO E COLOCACAO</t>
  </si>
  <si>
    <t>LAMPADA VAPOR DE MERCURIO,DE 125W.FORNECIMENTO E COLOCACAO</t>
  </si>
  <si>
    <t>LAMPADA MISTA,DE 160W.FORNECIMENTO E COLOCACAO</t>
  </si>
  <si>
    <t>LAMPADA MISTA,DE 250W.FORNECIMENTO E COLOCACAO</t>
  </si>
  <si>
    <t>LAMPADA MISTA,DE 500W.FORNECIMENTO E COLOCACAO</t>
  </si>
  <si>
    <t>15.020.0156-0</t>
  </si>
  <si>
    <t>15.020.0156-A</t>
  </si>
  <si>
    <t>LAMPADA LED,TUBULAR,9W,100/240V.FORNECIMENTO E COLOCACAO</t>
  </si>
  <si>
    <t>LAMPADA LED,TUBULAR,18W,100/240V.FORNECIMENTO E COLOCACAO</t>
  </si>
  <si>
    <t>LAMPADA LED,DICROICA MR16 5W/12V.FORNECIMENTO E COLOCACAO</t>
  </si>
  <si>
    <t>15.020.0200-0</t>
  </si>
  <si>
    <t>15.020.0200-A</t>
  </si>
  <si>
    <t>15.020.0205-0</t>
  </si>
  <si>
    <t>15.020.0205-A</t>
  </si>
  <si>
    <t>15.020.0210-0</t>
  </si>
  <si>
    <t>15.020.0210-A</t>
  </si>
  <si>
    <t>15.020.0215-0</t>
  </si>
  <si>
    <t>15.020.0215-A</t>
  </si>
  <si>
    <t>15.020.0220-0</t>
  </si>
  <si>
    <t>15.020.0220-A</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</si>
  <si>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</si>
  <si>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</si>
  <si>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</si>
  <si>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</si>
  <si>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</si>
  <si>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</si>
  <si>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</si>
  <si>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CAP COM ROSCA,COM DIAMETRO DE 4".FORNECIMENTO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</si>
  <si>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</si>
  <si>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</si>
  <si>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</si>
  <si>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</si>
  <si>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</si>
  <si>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</si>
  <si>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</si>
  <si>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</si>
  <si>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</si>
  <si>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</si>
  <si>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</si>
  <si>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</si>
  <si>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</si>
  <si>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</si>
  <si>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</si>
  <si>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</si>
  <si>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</si>
  <si>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</si>
  <si>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JUNCAO 45º COM ROSCA,COM DIAMETRO DE 1/2".FORNECIMENTO</t>
  </si>
  <si>
    <t>JUNCAO 45º COM ROSCA,COM DIAMETRO DE 3/4".FORNECIMENTO</t>
  </si>
  <si>
    <t>JUNCAO 45º COM ROSCA,COM DIAMETRO DE 1".FORNECIMENTO</t>
  </si>
  <si>
    <t>JUNCAO 45º COM ROSCA,COM DIAMETRO DE 1.1/4".FORNECIMENTO</t>
  </si>
  <si>
    <t>JUNCAO 45º COM ROSCA,COM DIAMETRO DE 1.1/2".FORNECIMENTO</t>
  </si>
  <si>
    <t>JUNCAO 45º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</si>
  <si>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</si>
  <si>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</si>
  <si>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</si>
  <si>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</si>
  <si>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</si>
  <si>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</si>
  <si>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</si>
  <si>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</si>
  <si>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</si>
  <si>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</si>
  <si>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</si>
  <si>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</si>
  <si>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</si>
  <si>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</si>
  <si>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</si>
  <si>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</si>
  <si>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</si>
  <si>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</si>
  <si>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</si>
  <si>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</si>
  <si>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</si>
  <si>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</si>
  <si>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</si>
  <si>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</si>
  <si>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</si>
  <si>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</si>
  <si>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</si>
  <si>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CRUZETA COM ROSCA,COM DIAMETRO DE 3/4".FORNECIMENTO</t>
  </si>
  <si>
    <t>CRUZETA COM ROSCA,COM DIAMETRO DE 1.1/2".FORNECIMENTO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</si>
  <si>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</si>
  <si>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</si>
  <si>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</si>
  <si>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</si>
  <si>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</si>
  <si>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</si>
  <si>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</si>
  <si>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</si>
  <si>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UNIAO COM ROSCA,COM DIAMETRO DE 4".FORNECIMENTO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</si>
  <si>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</si>
  <si>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</si>
  <si>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</si>
  <si>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</si>
  <si>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</si>
  <si>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</si>
  <si>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</si>
  <si>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</si>
  <si>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</si>
  <si>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</si>
  <si>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</si>
  <si>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</si>
  <si>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</si>
  <si>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</si>
  <si>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</si>
  <si>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</si>
  <si>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</si>
  <si>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</si>
  <si>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</si>
  <si>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</si>
  <si>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</si>
  <si>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</si>
  <si>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</si>
  <si>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</si>
  <si>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</si>
  <si>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</si>
  <si>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</si>
  <si>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</si>
  <si>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</si>
  <si>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</si>
  <si>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</si>
  <si>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</si>
  <si>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</si>
  <si>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</si>
  <si>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</si>
  <si>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</si>
  <si>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</si>
  <si>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</si>
  <si>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</si>
  <si>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</si>
  <si>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</si>
  <si>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</si>
  <si>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</si>
  <si>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</si>
  <si>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</si>
  <si>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</si>
  <si>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</si>
  <si>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</si>
  <si>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</si>
  <si>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</si>
  <si>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</si>
  <si>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</si>
  <si>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</si>
  <si>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</si>
  <si>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</si>
  <si>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</si>
  <si>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</si>
  <si>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</si>
  <si>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</si>
  <si>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</si>
  <si>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</si>
  <si>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</si>
  <si>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</si>
  <si>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</si>
  <si>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</si>
  <si>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</si>
  <si>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</si>
  <si>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</si>
  <si>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</si>
  <si>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</si>
  <si>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</si>
  <si>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</si>
  <si>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</si>
  <si>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</si>
  <si>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LIGACAO DE AGUAS PLUVIAIS OU DOMICILIARES SERVIDAS A SARJETA</t>
  </si>
  <si>
    <t>LIGACAO DE AGUAS PLUVIAIS OU DOMICILIARES SERVIDAS A VALA</t>
  </si>
  <si>
    <t>CAIBRO DE MADEIRA SERRADA COM 3"X2".FORNECIMENTO E COLOCACAO</t>
  </si>
  <si>
    <t>RIPA DE MADEIRA SERRADA DE 1,5X4CM.FORNECIMENTO E COLOCACAO</t>
  </si>
  <si>
    <t>RUFO DE ALUMINIO DE 0,8X500MM.FORNECIMENTO E COLOCACAO</t>
  </si>
  <si>
    <t>RUFO DE ALUMINIO DE 0,5X300MM.FORNECIMENTO E COLOCACAO</t>
  </si>
  <si>
    <t>PINTURA ELETROSTATICA SOBRE ESQUADRIA DE FERRO</t>
  </si>
  <si>
    <t>PINTURA ELETROSTATICA SOBRE ESQUADRIA DE ALUMINIO</t>
  </si>
  <si>
    <t>REMOCAO DE CAIACAO EXISTENTE OU PINTURA A GESSO E COLA</t>
  </si>
  <si>
    <t>REMOCAO DE PINTURA PLASTICA E SEMELHANTES</t>
  </si>
  <si>
    <t>REMOCAO DE PINTURA A OLEO,ESMALTE ALQUIDICA E VERNIZES</t>
  </si>
  <si>
    <t>REMOCAO DE QUALQUER TIPO DE PINTURA EM RODAPE</t>
  </si>
  <si>
    <t>CHUVEIRO ESTAMPADO,ARTICULADO,COM BRACO DE 1/2".FORNECIMENTO</t>
  </si>
  <si>
    <t>BRACO CROMADO DE 1/2",PARA CHUVEIRO ELETRICO.FORNECIMENTO</t>
  </si>
  <si>
    <t>CHUVEIRO PLASTICO,BRANCO,INCLUSIVE BRACO.FORNECIMENTO</t>
  </si>
  <si>
    <t>CHUVEIRO ELETRICO,EM METAL CROMADO,DE 110/220V.FORNECIMENTO</t>
  </si>
  <si>
    <t>CHUVEIRO ELETRICO,EM PLASTICO,DE 110/220V.FORNECIMENTO</t>
  </si>
  <si>
    <t>TORNEIRA DE PLASTICO PARA LAVATORIO,DE 1/2".FORNECIMENTO</t>
  </si>
  <si>
    <t>TORNEIRA DE PLASTICO PARA PIA,DE 1/2".FORNECIMENTO</t>
  </si>
  <si>
    <t>TORNEIRA ELETRICA DE PVC,110/220V.FORNECIMENTO</t>
  </si>
  <si>
    <t>TORNEIRA FOTOELETRICA.FORNECIMENTO</t>
  </si>
  <si>
    <t>VALVULA DE ESCOAMENTO PARA LAVATORIO,EM PVC.FORNECIMENTO</t>
  </si>
  <si>
    <t>VALVULA DE ESCOAMENTO PARA PIA,EM PVC.FORNECIMENTO</t>
  </si>
  <si>
    <t>SIFAO 1680,DE 1.1/2"X1.1/2",EM METAL CROMADO.FORNECIMENTO</t>
  </si>
  <si>
    <t>SIFAO 1680,DE 1.1/4"X1.1/2",EM METAL CROMADO.FORNECIMENTO</t>
  </si>
  <si>
    <t>SIFAO 1680,DE 1"X1.1/2",EM METAL CROMADO.FORNECIMENTO</t>
  </si>
  <si>
    <t>SIFAO 1680,DE 1"X1.1/4",EM METAL CROMADO.FORNECIMENTO</t>
  </si>
  <si>
    <t>SIFAO FLEXIVEL PARA PIA OU LAVATORIO,EM PVC.FORNECIMENTO</t>
  </si>
  <si>
    <t>SIFAO DE PVC SANFONADO UNIVERSAL.FORNECIMENTO</t>
  </si>
  <si>
    <t>RABICHO PLASTICO,DE 40CM,COM SAIDA DE 1/2".FORNECIMENTO</t>
  </si>
  <si>
    <t>RABICHO PLASTICO,DE 30CM,COM SAIDA DE 1/2".FORNECIMENTO</t>
  </si>
  <si>
    <t>BOLSA DE LIGACAO PARA VASO SANITARIO.FORNECIMENTO</t>
  </si>
  <si>
    <t>FOGAO A GAS RESIDENCIAL,BRANCO,COM 4 BOCAS.FORNECIMENTO</t>
  </si>
  <si>
    <t>FOGAO A GAS RESIDENCIAL,BRANCO,COM 6 BOCAS.FORNECIMENTO</t>
  </si>
  <si>
    <t>BANCADA EM ACO INOXIDAVEL PARA LAVAGEM DE BEBE.FORNECIMENTO</t>
  </si>
  <si>
    <t>TANQUE PARA EXPURGO EM ACO INOXIDAVEL.FORNECIMENTO</t>
  </si>
  <si>
    <t>CAIXA DE DESCARGA DE PLASTICO EXTERNA.FORNECIMENTO</t>
  </si>
  <si>
    <t>18.021.0048-0</t>
  </si>
  <si>
    <t>18.021.0048-A</t>
  </si>
  <si>
    <t>18.025.0007-0</t>
  </si>
  <si>
    <t>18.025.0007-A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</si>
  <si>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</si>
  <si>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</si>
  <si>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</si>
  <si>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</si>
  <si>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</si>
  <si>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</si>
  <si>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</si>
  <si>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</si>
  <si>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</si>
  <si>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</si>
  <si>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</si>
  <si>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</si>
  <si>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</si>
  <si>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</si>
  <si>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</si>
  <si>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</si>
  <si>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</si>
  <si>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</si>
  <si>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</si>
  <si>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</si>
  <si>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</si>
  <si>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</si>
  <si>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</si>
  <si>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</si>
  <si>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</si>
  <si>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</si>
  <si>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</si>
  <si>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</si>
  <si>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</si>
  <si>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</si>
  <si>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</si>
  <si>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</si>
  <si>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</si>
  <si>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</si>
  <si>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</si>
  <si>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</si>
  <si>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</si>
  <si>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</si>
  <si>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</si>
  <si>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</si>
  <si>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18.033.0018-0</t>
  </si>
  <si>
    <t>18.033.0018-A</t>
  </si>
  <si>
    <t>18.033.0019-0</t>
  </si>
  <si>
    <t>18.033.0019-A</t>
  </si>
  <si>
    <t>MONITOR LCD 15,6" WIDESCREEN.FORNECIMENTO</t>
  </si>
  <si>
    <t>MONITOR LCD 19",WIDESCREEN.FORNECIMENTO</t>
  </si>
  <si>
    <t>MONITOR LCD 22",WIDESCREEN.FORNECIMENTO</t>
  </si>
  <si>
    <t>MINI CAMERA,COM DOME,LENTE PADRAO 3,6MM.FORNECIMENTO</t>
  </si>
  <si>
    <t>MINI CAMERA COM DOME E INFRAVERMELHO.FORNECIMENTO</t>
  </si>
  <si>
    <t>REDE DE VOLEIBOL OFICIAL COM CABO DE ACO.FORNECIMENTO</t>
  </si>
  <si>
    <t>REDE DE NYLON PARA FUTEBOL DE SALAO.FORNECIMENTO</t>
  </si>
  <si>
    <t>SUPORTE PARA LAMPADA FLUORESCENTE.FORNECIMENTO E COLOCACAO</t>
  </si>
  <si>
    <t>RECARGA PARA EXTINTOR DE INCENDIO,PO QUIMICO,DE 4KG</t>
  </si>
  <si>
    <t>RECARGA PARA EXTINTOR DE INCENDIO,PO QUIMICO,DE 6KG</t>
  </si>
  <si>
    <t>RECARGA PARA EXTINTOR DE INCENDIO,GAS CARBONICO,DE 4KG</t>
  </si>
  <si>
    <t>RECARGA PARA EXTINTOR DE INCENDIO,GAS CARBONICO,DE 6KG</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</si>
  <si>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</si>
  <si>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</si>
  <si>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</si>
  <si>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</si>
  <si>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</si>
  <si>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</si>
  <si>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</si>
  <si>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MOTOCICLETA,125 CILINDRADAS X/E,EXCLUSIVE MOTORISTA</t>
  </si>
  <si>
    <t>DUMPER,CARGA SOLIDA DE 1.000L,INCLUSIVE OPERADOR</t>
  </si>
  <si>
    <t>DUMPER,CARGA SOLIDA 1.000L,INCLUSIVE OPERADOR</t>
  </si>
  <si>
    <t>TRATOR DE PNEUS COM MOTOR DIESEL DE 61CV,INCLUSIVE OPERADOR</t>
  </si>
  <si>
    <t>VALETADEIRA MOTOR DIESEL DE 135HP,INCLUSIVE OPERADOR</t>
  </si>
  <si>
    <t>ROLO COMPACTADOR TANDEM,DE 6 A 9T,INCLUSIVE OPERADOR</t>
  </si>
  <si>
    <t>DISTRIBUIDOR DE ASFALTO(BMB),INCLUSIVE OPERADOR</t>
  </si>
  <si>
    <t>MISTURADOR DE ASLFATO X BORRACHA,EXCLUSIVE OPERADOR</t>
  </si>
  <si>
    <t>MISTURADOR DE ASFALTO X BORRACHA,EXCLUSIVE OPERADOR</t>
  </si>
  <si>
    <t>RECUPERADOR DE ESTRADAS,INCLUSIVE OPERADOR</t>
  </si>
  <si>
    <t>SOQUETE VIBRATORIO DE 78KG,EXCLUSIVE OPERADOR</t>
  </si>
  <si>
    <t>EXTRUSORA DE GUIAS E SARJETAS SEM FORMAS,EXCLUSIVE OPERADOR</t>
  </si>
  <si>
    <t>MAQUINA POLIDORA,12A,220V,EXCLUSIVE ESMERIL E OPERADOR</t>
  </si>
  <si>
    <t>CONJUNTO PARA PROJECAO DE CONCRETO,EXCLUSIVE OPERADOR</t>
  </si>
  <si>
    <t>SERRA CIRCULAR,EXCLUSIVE OPERADOR</t>
  </si>
  <si>
    <t>RETIFICADOR DE SOLDA,ELETRICO,DE 430A</t>
  </si>
  <si>
    <t>RECOMPOSICAO DE CAMINHO DE SERVICO</t>
  </si>
  <si>
    <t>LIMPEZA DE SUPERFICIES COM MOTONIVELADORA</t>
  </si>
  <si>
    <t>PATROLAMENTO DE SUBLEITO DE RODOVIAIS</t>
  </si>
  <si>
    <t>ESCAVACAO DE SOLO MOLE COM MOTONIVELADORA</t>
  </si>
  <si>
    <t>ESCARIFICACAO DE SOLO COM MOTONIVELADORA</t>
  </si>
  <si>
    <t>VARRECAO DE PISTA COM VASSOURA MECANICA</t>
  </si>
  <si>
    <t>DESOBSTRUCAO E LIMPEZA DE RUAS</t>
  </si>
  <si>
    <t>DESOBSTRUCAO E LIMPEZA DE PISTA PARA EMBUTIMENTO DE FIACAO</t>
  </si>
  <si>
    <t>LIMPEZA MANUAL DE VALAS DE PROTECAO</t>
  </si>
  <si>
    <t>CAPINA MANUAL EM SERVICOS RODOVIARIOS</t>
  </si>
  <si>
    <t>RECOLOCACAO DE PLACA DE SINALIZACAO</t>
  </si>
  <si>
    <t>REMOCAO DE DEFENSAS METALICAS,EXCLUSIVE TRANSPORTE</t>
  </si>
  <si>
    <t>RECUPERACAO DE MEIO-FIO COM ARGAMASSA DE CIMENTO E AREIA</t>
  </si>
  <si>
    <t>LIMPEZA MANUAL DE SAIDAS DE AGUA</t>
  </si>
  <si>
    <t>ESPALHAMENTO E COMPACTACAO DE CBUQ,MEDIDO POR HORA</t>
  </si>
  <si>
    <t>CIMENTO PORTLAND CP-II-32,INCLUSIVE TRANSPORTE.FORNECIMENTO</t>
  </si>
  <si>
    <t>CONCRETO BETUMINOSO USINADO A QUENTE.PREPARO E FORNECIMENTO</t>
  </si>
  <si>
    <t>PRE-MISTURADO A FRIO.PREPARO E FORNECIMENTO</t>
  </si>
  <si>
    <t>DOPE DE ADESIVIDADE,EXCLUSIVE TRANSPORTE.FORNECIMENTO</t>
  </si>
  <si>
    <t>SAIBRO,INCLUSIVE TRANSPORTE.FORNECIMENTO</t>
  </si>
  <si>
    <t>SAIBRO,EXCLUSIVE TRANSPORTE,INCLUSIVE CARGA NO CAMINHAO</t>
  </si>
  <si>
    <t>PINTURA DE MEIO-FIO COM CAL,COM UMA DEMAO</t>
  </si>
  <si>
    <t>RETIRADA DE POSTE DE CONCRETO OU ACO,DE 3,50 A 9,00M</t>
  </si>
  <si>
    <t>RETIRADA DE POSTE DE CONCRETO OU ACO,DE 10,00 A 12,00M</t>
  </si>
  <si>
    <t>RETIRADA DE POSTE DE CONCRETO OU ACO, DE 13,00 A 15,00M</t>
  </si>
  <si>
    <t>RETIRADA DE POSTE DE CONCRETO OU ACO,DE 16,00 A 23,00M</t>
  </si>
  <si>
    <t>RETIRADA DE CONJUNTO DE FERRAGENS EM LINHA DE B.T.</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</si>
  <si>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</si>
  <si>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</si>
  <si>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</si>
  <si>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</si>
  <si>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</si>
  <si>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</si>
  <si>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</si>
  <si>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</si>
  <si>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</si>
  <si>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</si>
  <si>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PINTURA DE BRACO COM 2 DEMAOS DE TINTA FENOLICA</t>
  </si>
  <si>
    <t>SUPORTE PARA MONTAGEM DE TRANSFORMADOR EM POSTE.FORNECIMENTO</t>
  </si>
  <si>
    <t>ATERRAMENTO DE TAMPAO,INCLUSIVE FORNECIMENTO DOS MATERIAIS</t>
  </si>
  <si>
    <t>ALCA PRE-FORMADA PARA CABO DE 35MM2.FORNECIMENTO E COLOCACAO</t>
  </si>
  <si>
    <t>CHAVE BLINDADA,BIPOLAR,60A.FORNECIMENTO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</si>
  <si>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</si>
  <si>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</si>
  <si>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</si>
  <si>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</si>
  <si>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</si>
  <si>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</si>
  <si>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</si>
  <si>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</si>
  <si>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</si>
  <si>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CAIXA HERMETICA PARA CHAVE FACA TRIFASICA.COLOCACAO</t>
  </si>
  <si>
    <t>TAMPAO DE FERRO TIPO LEVE PADRAO RIOLUZ.FORNECIMENTO</t>
  </si>
  <si>
    <t>ELETRODUTO DE PVC RIGIDO,ROSQUEAVEL,DE 75MM(3").FORNECIMENTO</t>
  </si>
  <si>
    <t>BOX CURVO DE ALUMINIO DE 38MM(1 1/2").FORNECIMENTO</t>
  </si>
  <si>
    <t>CHAPA DE FERRO GALVANIZADO NO 24,DE(1X2)M.FORNECIMENTO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</si>
  <si>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</si>
  <si>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</si>
  <si>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</si>
  <si>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</si>
  <si>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</si>
  <si>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CINTA DE ACO GALVANIZADO DE 150MM.FORNECIMENTO</t>
  </si>
  <si>
    <t>CINTA DE ACO GALVANIZADO DE 200MM.FORNECIMENTO</t>
  </si>
  <si>
    <t>CRUZETA Q-3,DE 6 PINOS.FORNECIMENTO</t>
  </si>
  <si>
    <t>GRAMPO "U",NUMERO 5.FORNECIMENTO</t>
  </si>
  <si>
    <t>PARAFUSO COM CABECA SEXTAVADA DE (5/8"X1.1/2").FORNECIMENTO</t>
  </si>
  <si>
    <t>PARAFUSO COM CABECA SEXTAVADA DE(12X1,75X50)MM.FORNECIMENTO</t>
  </si>
  <si>
    <t>PARAFUSO FRANCES DE (5/8"X2.1/2").FORNECIMENTO</t>
  </si>
  <si>
    <t>PARAFUSO DE MAQUINA SEXTAVADA DE (1/2"X1.1/2").FORNECIMENTO</t>
  </si>
  <si>
    <t>PORCA SEXTAVADA DE (12X1,75)MM.FORNECIMENTO</t>
  </si>
  <si>
    <t>CRUZETA N°2,DE 2 PINOS.FORNECIMENTO</t>
  </si>
  <si>
    <t>ARAME DE FERRO GALVANIZADO DE 12BWG,2,76MM.FORNECIMENTO</t>
  </si>
  <si>
    <t>CONSTRUCAO MANUAL DE ACEIROS E TRILHAS</t>
  </si>
  <si>
    <t>ROCADA MANUAL DE VEGETACAO DENSA COM FOICE</t>
  </si>
  <si>
    <t>ROCADA MANUAL DE VEGETACAO LEVE COM FOICE</t>
  </si>
  <si>
    <t>DESTOCA COM ENXADAO</t>
  </si>
  <si>
    <t>ENLEIRAMENTO MANUAL DE VEGETACAO</t>
  </si>
  <si>
    <t>CONSTRUCAO DE ESTRADAS DE CIRCULACAO COM TRATOR DE ESTEIRAS</t>
  </si>
  <si>
    <t>ROCADO DE VEGETACAO COM ROCADEIRA COSTAL MOTORIZADA</t>
  </si>
  <si>
    <t>ROCADO DE VEGETACAO COM TRATOR DE PNEUS E ROCADEIRA</t>
  </si>
  <si>
    <t>ENLEIRAMENTO MECANICO DE VEGETACAO COM TRATOR DE ESTEIRAS</t>
  </si>
  <si>
    <t>GRADEACAO DO SOLO COM TRATOR DE PNEUS E GRADE DE DISCOS</t>
  </si>
  <si>
    <t>ALINHAMENTO E MARCACAO DE COVAS</t>
  </si>
  <si>
    <t>COLOCACAO DE COBERTURA MORTA (MULCH) AO REDOR DAS PLANTAS</t>
  </si>
  <si>
    <t>APLICACAO DE FORMICIDA GRANULADA.FORNECIMENTO E APLICACAO</t>
  </si>
  <si>
    <t>APLICACAO DE HERBICIDA ROUND UP.FORNECIMENTO E APLICACAO</t>
  </si>
  <si>
    <t>MANUTENCAO DE ACEIROS</t>
  </si>
  <si>
    <t>DENDROCIRURGIA EM ESPECIES VEGETAIS DE QUALQUER NATUREZA</t>
  </si>
  <si>
    <t>RETUTORAMENTO DE ESPECIES VEGETAIS DE QUALQUER NATUREZA</t>
  </si>
  <si>
    <t>ABATER,DESGALHAR E TORAR COM MACHADO,SEM EMPILHAR</t>
  </si>
  <si>
    <t>ABATER,DESGALHAR E TORAR COM MACHADO,COM EMPILHAMENTO MANUAL</t>
  </si>
  <si>
    <t>DESCASCAMENTO MANUAL COM FACAO</t>
  </si>
  <si>
    <t>ARRASTE MANUAL DE VAROES,DISTANCIA DE 100,00M</t>
  </si>
  <si>
    <t>ACO CA-50,DIAM. DE 5/8" A 1" (MEDIA)</t>
  </si>
  <si>
    <t>ACO CA-50,DIAMETRO DE 32MM (1.1/4"),MEDIA</t>
  </si>
  <si>
    <t>ACO CA-50 B, DIAM. DE 1/4" E 1/2" (MEDIA)</t>
  </si>
  <si>
    <t>VAC-ALL ASPIRADORA MEC.ARMAZENAGEM 8,6M3.</t>
  </si>
  <si>
    <t>USINA DE SOLOS CAPACIDADE 540T/H,MOTOR 100CV.</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</si>
  <si>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</si>
  <si>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</si>
  <si>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</si>
  <si>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</si>
  <si>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</si>
  <si>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</si>
  <si>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</si>
  <si>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</si>
  <si>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</si>
  <si>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</si>
  <si>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</si>
  <si>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</si>
  <si>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</si>
  <si>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</si>
  <si>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</si>
  <si>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</si>
  <si>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</si>
  <si>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</si>
  <si>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</si>
  <si>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TUBO DE CONCRETO,DIAMETRO DE 500MM,INCLUSIVE FORNECIMENTO</t>
  </si>
  <si>
    <t>M.</t>
  </si>
  <si>
    <t>COMPOSICAO BASICA - ENSAIO DE LABORATORIO</t>
  </si>
  <si>
    <t>PERFURACAO MANUAL, PRODUCAO MEDIA BRUTA EM TORNO DE 2,00M/H</t>
  </si>
  <si>
    <t>H.</t>
  </si>
  <si>
    <t>PERFURACAO MANUAL, PRODUCAO MEDIA BRUTA EM TORNO DE 0,50M/H</t>
  </si>
  <si>
    <t>CUSTO HORARIO PRODUTIVO - DIAMANTE</t>
  </si>
  <si>
    <t>CUSTO HORARIO PRODUTIVO - WIDIA SOLO</t>
  </si>
  <si>
    <t>CUSTO HORARIO PRODUTIVO - WIDIA ALT.</t>
  </si>
  <si>
    <t>CUSTO HORARIO PRODUTIVO - WIDIA ROCHA</t>
  </si>
  <si>
    <t>CUSTO HORARIO PRODUTIVO DE PERCUSSAO</t>
  </si>
  <si>
    <t>CUSTO HORARIO IMPRODUTIVO - WAGON DRILL</t>
  </si>
  <si>
    <t>VALOR P/CUSTO DE MATERIA PRIMA NACIONAL</t>
  </si>
  <si>
    <t>HORA PRODUTIVA (CP) DE CHASSIS DE CAMINHAO 7,5T, C/MOTORISTA</t>
  </si>
  <si>
    <t>DISTANCIOMETRO ELETRONICO ACOPLADO A TEODOLITO.</t>
  </si>
  <si>
    <t>NIVEL WILD-NA-Z</t>
  </si>
  <si>
    <t>M3.</t>
  </si>
  <si>
    <t>M2.</t>
  </si>
  <si>
    <t>MOLDAGEM E COLETA DE CORPO DE PROVA DE CONCRETO,EXEC.POR FIR</t>
  </si>
  <si>
    <t>KG.</t>
  </si>
  <si>
    <t>CRAVACAO DE PERFIL DE ACO I DE 10" E 12"</t>
  </si>
  <si>
    <t>TACO DE ALVENARIA (2,5X10X20)CM.</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</si>
  <si>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</si>
  <si>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</si>
  <si>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</si>
  <si>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</si>
  <si>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</si>
  <si>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</si>
  <si>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</si>
  <si>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</si>
  <si>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</si>
  <si>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PINUS,PECA 1" X 12" E 1" X 9".</t>
  </si>
  <si>
    <t>MARALEGRE - NITERÓI</t>
  </si>
  <si>
    <t>PAVIMENTAÇÃO E DRENAGEM MARALEGRE - NITERÓI</t>
  </si>
  <si>
    <t>Rua Dr. Hélio Rosa</t>
  </si>
  <si>
    <t>Maralegre</t>
  </si>
  <si>
    <t>Rua Sebastião Cheferino</t>
  </si>
  <si>
    <t>Rua Dr. Manuel Knust</t>
  </si>
  <si>
    <t>Rua Dr. Gerson Gonçalves</t>
  </si>
  <si>
    <t>Rua Duque Costa</t>
  </si>
  <si>
    <t>Conforme projeto NT 04 - 01 -DRE - BAC - 001</t>
  </si>
  <si>
    <t>Conforme projeto NT 04 - 01 -DRE - PLT - 001 /002/003</t>
  </si>
  <si>
    <t>Volume</t>
  </si>
  <si>
    <t>Conforme mapa DMT bota-fora CRT São Gonçalo</t>
  </si>
  <si>
    <t>Volume para 1 nervura</t>
  </si>
  <si>
    <t>(0,10 x 0,20 x 0,10) x 2 + 0,60 x 0,10 x 0,10 =</t>
  </si>
  <si>
    <t>número de pv´s com nervuras</t>
  </si>
  <si>
    <t>Forma para 1 nervura</t>
  </si>
  <si>
    <t>0,80 x 2 x 1,10 + 0,05 x 4 x 0,10 + 0,20 x 0,10 x 2 =</t>
  </si>
  <si>
    <t>kg</t>
  </si>
  <si>
    <t xml:space="preserve">aço diâmetro 5,00 mm </t>
  </si>
  <si>
    <t>para 1 nervura</t>
  </si>
  <si>
    <t xml:space="preserve">aço diâmetro  8,00 mm </t>
  </si>
  <si>
    <t>Extensão Total da Obra:</t>
  </si>
  <si>
    <t>trecho em CAUQ</t>
  </si>
  <si>
    <t>Conforme levantamento pelo AUTOCAD projetos: NT04 - 1 - GEO - PLT.001</t>
  </si>
  <si>
    <t>NT04 - 1 - GEO - PLT.002 e NT04 - 1 - GEO - PLT.003</t>
  </si>
  <si>
    <t>****</t>
  </si>
  <si>
    <t>Área de CBUQ</t>
  </si>
  <si>
    <t>Área de pavimento de concreto</t>
  </si>
  <si>
    <t>Área de calçada ( passeio)</t>
  </si>
  <si>
    <t>pista CAUQ</t>
  </si>
  <si>
    <t>Pavimento em Concreto</t>
  </si>
  <si>
    <t>área de pavimento de concreto</t>
  </si>
  <si>
    <t>Total de dissipadores</t>
  </si>
  <si>
    <t>4 nervuras por pv</t>
  </si>
  <si>
    <t xml:space="preserve">4 x 30 x 0,01 = </t>
  </si>
  <si>
    <t xml:space="preserve">4 x 30 x 0,63 = </t>
  </si>
  <si>
    <t xml:space="preserve">4 x 16 x 1,46 = </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</si>
  <si>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</si>
  <si>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</si>
  <si>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</si>
  <si>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</si>
  <si>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</si>
  <si>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</si>
  <si>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</si>
  <si>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</si>
  <si>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</si>
  <si>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</si>
  <si>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</si>
  <si>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</si>
  <si>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</si>
  <si>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</si>
  <si>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</si>
  <si>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</si>
  <si>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</si>
  <si>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</si>
  <si>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</si>
  <si>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</si>
  <si>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</si>
  <si>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</si>
  <si>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</si>
  <si>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</si>
  <si>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</si>
  <si>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</si>
  <si>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</si>
  <si>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</si>
  <si>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</si>
  <si>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</si>
  <si>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</si>
  <si>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</si>
  <si>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</si>
  <si>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</si>
  <si>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</si>
  <si>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</si>
  <si>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</si>
  <si>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</si>
  <si>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</si>
  <si>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</si>
  <si>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</si>
  <si>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</si>
  <si>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</si>
  <si>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</si>
  <si>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</si>
  <si>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</si>
  <si>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</si>
  <si>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</si>
  <si>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</si>
  <si>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</si>
  <si>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</si>
  <si>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</si>
  <si>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</si>
  <si>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</si>
  <si>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</si>
  <si>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</si>
  <si>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</si>
  <si>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</si>
  <si>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</si>
  <si>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</si>
  <si>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</si>
  <si>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</si>
  <si>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</si>
  <si>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</si>
  <si>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</si>
  <si>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</si>
  <si>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</si>
  <si>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</si>
  <si>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</si>
  <si>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</si>
  <si>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</si>
  <si>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</si>
  <si>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</si>
  <si>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</si>
  <si>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</si>
  <si>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</si>
  <si>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</si>
  <si>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</si>
  <si>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</si>
  <si>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</si>
  <si>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</si>
  <si>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</si>
  <si>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</si>
  <si>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</si>
  <si>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</si>
  <si>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</si>
  <si>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</si>
  <si>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</si>
  <si>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</si>
  <si>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</si>
  <si>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</si>
  <si>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</si>
  <si>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</si>
  <si>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</si>
  <si>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</si>
  <si>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</si>
  <si>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</si>
  <si>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</si>
  <si>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</si>
  <si>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</si>
  <si>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</si>
  <si>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</si>
  <si>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</si>
  <si>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</si>
  <si>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</si>
  <si>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</si>
  <si>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</si>
  <si>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</si>
  <si>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</si>
  <si>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</si>
  <si>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</si>
  <si>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</si>
  <si>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</si>
  <si>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</si>
  <si>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</si>
  <si>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</si>
  <si>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</si>
  <si>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</si>
  <si>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</si>
  <si>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</si>
  <si>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</si>
  <si>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</si>
  <si>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</si>
  <si>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</si>
  <si>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</si>
  <si>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</si>
  <si>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</si>
  <si>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</si>
  <si>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</si>
  <si>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</si>
  <si>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</si>
  <si>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</si>
  <si>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</si>
  <si>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</si>
  <si>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</si>
  <si>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</si>
  <si>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</si>
  <si>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</si>
  <si>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</si>
  <si>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</si>
  <si>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</si>
  <si>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</si>
  <si>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</si>
  <si>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</si>
  <si>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</si>
  <si>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</si>
  <si>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</si>
  <si>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</si>
  <si>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</si>
  <si>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</si>
  <si>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</si>
  <si>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</si>
  <si>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</si>
  <si>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</si>
  <si>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</si>
  <si>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</si>
  <si>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</si>
  <si>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</si>
  <si>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</si>
  <si>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</si>
  <si>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</si>
  <si>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</si>
  <si>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</si>
  <si>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</si>
  <si>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</si>
  <si>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</si>
  <si>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</si>
  <si>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</si>
  <si>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</si>
  <si>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</si>
  <si>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</si>
  <si>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</si>
  <si>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</si>
  <si>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</si>
  <si>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</si>
  <si>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</si>
  <si>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</si>
  <si>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</si>
  <si>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</si>
  <si>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</si>
  <si>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</si>
  <si>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</si>
  <si>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</si>
  <si>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</si>
  <si>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</si>
  <si>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</si>
  <si>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</si>
  <si>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</si>
  <si>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</si>
  <si>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</si>
  <si>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</si>
  <si>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</si>
  <si>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</si>
  <si>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</si>
  <si>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</si>
  <si>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</si>
  <si>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</si>
  <si>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</si>
  <si>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</si>
  <si>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</si>
  <si>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</si>
  <si>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</si>
  <si>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</si>
  <si>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</si>
  <si>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</si>
  <si>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</si>
  <si>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</si>
  <si>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</si>
  <si>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</si>
  <si>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</si>
  <si>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</si>
  <si>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</si>
  <si>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</si>
  <si>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</si>
  <si>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</si>
  <si>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</si>
  <si>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</si>
  <si>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</si>
  <si>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</si>
  <si>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</si>
  <si>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</si>
  <si>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</si>
  <si>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</si>
  <si>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</si>
  <si>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</si>
  <si>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</si>
  <si>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</si>
  <si>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</si>
  <si>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</si>
  <si>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</si>
  <si>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</si>
  <si>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</si>
  <si>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</si>
  <si>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</si>
  <si>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</si>
  <si>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</si>
  <si>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</si>
  <si>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</si>
  <si>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</si>
  <si>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</si>
  <si>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</si>
  <si>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</si>
  <si>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</si>
  <si>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</si>
  <si>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</si>
  <si>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</si>
  <si>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</si>
  <si>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</si>
  <si>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</si>
  <si>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</si>
  <si>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</si>
  <si>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</si>
  <si>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</si>
  <si>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</si>
  <si>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</si>
  <si>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</si>
  <si>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</si>
  <si>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</si>
  <si>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</si>
  <si>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</si>
  <si>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</si>
  <si>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</si>
  <si>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</si>
  <si>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</si>
  <si>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</si>
  <si>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</si>
  <si>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</si>
  <si>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</si>
  <si>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</si>
  <si>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</si>
  <si>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</si>
  <si>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</si>
  <si>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</si>
  <si>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</si>
  <si>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</si>
  <si>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</si>
  <si>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</si>
  <si>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</si>
  <si>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</si>
  <si>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</si>
  <si>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</si>
  <si>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</si>
  <si>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</si>
  <si>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</si>
  <si>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</si>
  <si>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</si>
  <si>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</si>
  <si>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</si>
  <si>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</si>
  <si>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</si>
  <si>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</si>
  <si>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</si>
  <si>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</si>
  <si>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</si>
  <si>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</si>
  <si>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</si>
  <si>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</si>
  <si>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</si>
  <si>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</si>
  <si>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</si>
  <si>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</si>
  <si>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</si>
  <si>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</si>
  <si>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</si>
  <si>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</si>
  <si>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</si>
  <si>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</si>
  <si>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</si>
  <si>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</si>
  <si>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</si>
  <si>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</si>
  <si>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</si>
  <si>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</si>
  <si>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</si>
  <si>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</si>
  <si>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</si>
  <si>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</si>
  <si>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</si>
  <si>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</si>
  <si>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</si>
  <si>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</si>
  <si>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</si>
  <si>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</si>
  <si>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</si>
  <si>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</si>
  <si>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</si>
  <si>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</si>
  <si>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</si>
  <si>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</si>
  <si>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</si>
  <si>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</si>
  <si>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</si>
  <si>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</si>
  <si>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</si>
  <si>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</si>
  <si>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</si>
  <si>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</si>
  <si>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</si>
  <si>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</si>
  <si>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</si>
  <si>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</si>
  <si>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</si>
  <si>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</si>
  <si>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</si>
  <si>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</si>
  <si>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</si>
  <si>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</si>
  <si>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</si>
  <si>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</si>
  <si>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</si>
  <si>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</si>
  <si>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</si>
  <si>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</si>
  <si>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</si>
  <si>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</si>
  <si>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</si>
  <si>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</si>
  <si>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</si>
  <si>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</si>
  <si>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</si>
  <si>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</si>
  <si>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</si>
  <si>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</si>
  <si>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</si>
  <si>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</si>
  <si>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</si>
  <si>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</si>
  <si>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</si>
  <si>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</si>
  <si>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</si>
  <si>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</si>
  <si>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</si>
  <si>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</si>
  <si>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</si>
  <si>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</si>
  <si>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</si>
  <si>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</si>
  <si>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</si>
  <si>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</si>
  <si>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</si>
  <si>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</si>
  <si>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</si>
  <si>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</si>
  <si>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</si>
  <si>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</si>
  <si>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</si>
  <si>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</si>
  <si>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</si>
  <si>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</si>
  <si>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</si>
  <si>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</si>
  <si>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</si>
  <si>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</si>
  <si>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</si>
  <si>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</si>
  <si>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</si>
  <si>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</si>
  <si>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</si>
  <si>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</si>
  <si>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</si>
  <si>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</si>
  <si>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</si>
  <si>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</si>
  <si>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</si>
  <si>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</si>
  <si>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</si>
  <si>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</si>
  <si>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</si>
  <si>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</si>
  <si>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</si>
  <si>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</si>
  <si>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</si>
  <si>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</si>
  <si>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</si>
  <si>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</si>
  <si>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</si>
  <si>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</si>
  <si>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 E EXAUSTAO MECANICA, INCLUSIVE PROJETO BASICO,EM AUTOCAD,EM PREDIOS COMAREA DE ATE 500M2</t>
  </si>
  <si>
    <t>PROJETO EXECUTIVO DE SISTEMA DE AR CONDICIONADO E EXAUSTAO MECANICA, INCLUSIVE PROJETO BASICO,EM AUTOCAD,EM PREDIOS COMAREA DE 501 ATE 3000M2</t>
  </si>
  <si>
    <t>PROJETO EXECUTIVO DE SISTEMA DE AR CONDICIONADO E EXAUSTAO MECANICA, INCLUSIVE PROJETO BASICO,EM AUTOCAD,EM PREDIOS COMAREA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</si>
  <si>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</si>
  <si>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</si>
  <si>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</si>
  <si>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</si>
  <si>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</si>
  <si>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</si>
  <si>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</si>
  <si>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</si>
  <si>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</si>
  <si>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</si>
  <si>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</si>
  <si>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</si>
  <si>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</si>
  <si>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</si>
  <si>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</si>
  <si>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</si>
  <si>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</si>
  <si>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</si>
  <si>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</si>
  <si>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</si>
  <si>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</si>
  <si>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</si>
  <si>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</si>
  <si>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</si>
  <si>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</si>
  <si>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</si>
  <si>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</si>
  <si>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</si>
  <si>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</si>
  <si>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</si>
  <si>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</si>
  <si>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</si>
  <si>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</si>
  <si>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</si>
  <si>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</si>
  <si>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</si>
  <si>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</si>
  <si>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</si>
  <si>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</si>
  <si>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</si>
  <si>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</si>
  <si>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</si>
  <si>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</si>
  <si>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</si>
  <si>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</si>
  <si>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</si>
  <si>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</si>
  <si>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</si>
  <si>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</si>
  <si>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</si>
  <si>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</si>
  <si>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</si>
  <si>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</si>
  <si>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</si>
  <si>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</si>
  <si>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</si>
  <si>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</si>
  <si>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</si>
  <si>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</si>
  <si>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</si>
  <si>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</si>
  <si>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</si>
  <si>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</si>
  <si>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</si>
  <si>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</si>
  <si>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</si>
  <si>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</si>
  <si>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</si>
  <si>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</si>
  <si>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</si>
  <si>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</si>
  <si>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</si>
  <si>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</si>
  <si>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</si>
  <si>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</si>
  <si>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</si>
  <si>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</si>
  <si>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</si>
  <si>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</si>
  <si>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</si>
  <si>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</si>
  <si>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</si>
  <si>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</si>
  <si>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</si>
  <si>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</si>
  <si>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</si>
  <si>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</si>
  <si>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</si>
  <si>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</si>
  <si>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</si>
  <si>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</si>
  <si>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</si>
  <si>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</si>
  <si>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</si>
  <si>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</si>
  <si>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</si>
  <si>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</si>
  <si>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</si>
  <si>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</si>
  <si>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</si>
  <si>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</si>
  <si>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</si>
  <si>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</si>
  <si>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</si>
  <si>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</si>
  <si>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</si>
  <si>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</si>
  <si>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</si>
  <si>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</si>
  <si>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</si>
  <si>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</si>
  <si>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</si>
  <si>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</si>
  <si>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</si>
  <si>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</si>
  <si>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</si>
  <si>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</si>
  <si>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</si>
  <si>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</si>
  <si>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</si>
  <si>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</si>
  <si>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</si>
  <si>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</si>
  <si>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</si>
  <si>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</si>
  <si>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</si>
  <si>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</si>
  <si>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</si>
  <si>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</si>
  <si>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</si>
  <si>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</si>
  <si>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3000M2,APRESENTADOEM AUTOCAD,INCLUSIVE AS LEGALIZACOES PERTINENTES</t>
  </si>
  <si>
    <t>PROJETO EXECUTIVO DE INSTALACAO DE ESGOTO SANITARIO E AGUASPLUVIAIS,CONSIDERANDO O PROJETO BASICO EXISTENTE,PARA PREDIOS CULTURAIS,APRESENTADO EM AUTOCAD,INCLUSIVE AS LEGALIZACOESPERTINENTES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</si>
  <si>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</si>
  <si>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</si>
  <si>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</si>
  <si>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</si>
  <si>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</si>
  <si>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</si>
  <si>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</si>
  <si>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</si>
  <si>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</si>
  <si>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</si>
  <si>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</si>
  <si>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</si>
  <si>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</si>
  <si>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</si>
  <si>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</si>
  <si>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</si>
  <si>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</si>
  <si>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</si>
  <si>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</si>
  <si>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</si>
  <si>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</si>
  <si>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</si>
  <si>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</si>
  <si>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</si>
  <si>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</si>
  <si>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</si>
  <si>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</si>
  <si>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</si>
  <si>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</si>
  <si>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</si>
  <si>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</si>
  <si>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</si>
  <si>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</si>
  <si>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</si>
  <si>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</si>
  <si>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ESCOLARESE/OU ADMINISTRATIVOS ATE 500M2,APRESENTADO EM AUTOCAD,INCLUSIVE AS LEGALIZACOES PERTINENTES</t>
  </si>
  <si>
    <t>PROJETO BASICO DE INSTALACAO ELETRICA PARA PREDIOS ESCOLARESE/OU ADMINISTRATIVOS DE 501 ATE 3000M2,APRESENTADO EM AUTOCAD,INCLUSIVE AS LEGALIZACOES PERTINENTES</t>
  </si>
  <si>
    <t>PROJETO BASICO DE INSTALACAO ELETRICA PARA PREDIOS ESCOLARESE/OU ADMINISTRATIVOS ACIMA DE 3000M2,APRESENTADO EM AUTOCAD,INCLUSIVE AS LEGALIZACOES PERTINENTES</t>
  </si>
  <si>
    <t>PROJETO BASICO DE INSTALACAO ELETRICA PARA PREDIOS CULTURAISATE 3000M2,APRESENTADO EM AUTOCAD,INCLUSIVE AS LEGALIZACOESPERTINENTES</t>
  </si>
  <si>
    <t>PROJETO BASICO DE INSTALACAO ELETRICA PARA PREDIOS CULTURAISACIMA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</si>
  <si>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</si>
  <si>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</si>
  <si>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</si>
  <si>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</si>
  <si>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</si>
  <si>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ACIMADE 15000M2,APRESENTADO EM AUTOCAD,INCLUSIVE AS LEGALIZACOESPERTINENTES</t>
  </si>
  <si>
    <t>PROJETO BASICO DE INSTALACAO ELETRICA PARA HABITACAO/LOTEAMENTO ATE 12000M2,APRESENTADO EM AUTOCAD,INCLUSIVE AS LEGALIZACOES PERTINENTES</t>
  </si>
  <si>
    <t>PROJETO BASICO DE INSTALACAO ELETRICA PARA HABITACAO/LOTEAMENTO DE 12001 ATE 36000M2,APRESENTADO EM AUTOCAD,INCLUSIVE ASLEGALIZACOES PERTINENTES</t>
  </si>
  <si>
    <t>PROJETO BASICO DE INSTALACAO ELETRICA PARA HABITACAO/LOTEAMENTO ACIMA DE 36000M2,APRESENTADO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</si>
  <si>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</si>
  <si>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</si>
  <si>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</si>
  <si>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</si>
  <si>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</si>
  <si>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</si>
  <si>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</si>
  <si>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</si>
  <si>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</si>
  <si>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</si>
  <si>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</si>
  <si>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</si>
  <si>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</si>
  <si>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</si>
  <si>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</si>
  <si>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</si>
  <si>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</si>
  <si>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</si>
  <si>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</si>
  <si>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</si>
  <si>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</si>
  <si>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</si>
  <si>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DE4000M2,APRESENTADO EM AUTOCAD NOS PADROES DA CONSTRATANTE,DE ACORDO COM A ABNT</t>
  </si>
  <si>
    <t>PROJETO EXECUTIVO ESTRUTURAL PARA PREDIOS HOSPITALARES ATE 1000M2,CONSIDERANDO O PROJETO BASICO EXISTENTE,APRESENTADO EMAUTOCAD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</si>
  <si>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</si>
  <si>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</si>
  <si>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</si>
  <si>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</si>
  <si>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</si>
  <si>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</si>
  <si>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PLANTASDE FORMA,ARMACAO E DETALHES,DE ACORDO COM A ABNT</t>
  </si>
  <si>
    <t>PROJETO EXECUTIVO ESTRUTURAL PARA PREDIOS CULTURAIS ACIMA DE3000M2,CONSIDERANDO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</si>
  <si>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</si>
  <si>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</si>
  <si>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</si>
  <si>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</si>
  <si>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</si>
  <si>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</si>
  <si>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</si>
  <si>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</si>
  <si>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</si>
  <si>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</si>
  <si>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</si>
  <si>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</si>
  <si>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</si>
  <si>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</si>
  <si>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</si>
  <si>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</si>
  <si>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</si>
  <si>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</si>
  <si>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</si>
  <si>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</si>
  <si>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</si>
  <si>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</si>
  <si>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</si>
  <si>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</si>
  <si>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</si>
  <si>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</si>
  <si>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</si>
  <si>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</si>
  <si>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</si>
  <si>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</si>
  <si>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</si>
  <si>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</si>
  <si>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</si>
  <si>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</si>
  <si>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</si>
  <si>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</si>
  <si>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</si>
  <si>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</si>
  <si>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</si>
  <si>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</si>
  <si>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</si>
  <si>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</si>
  <si>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</si>
  <si>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</si>
  <si>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</si>
  <si>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</si>
  <si>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</si>
  <si>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</si>
  <si>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</si>
  <si>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</si>
  <si>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</si>
  <si>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</si>
  <si>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</si>
  <si>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</si>
  <si>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</si>
  <si>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</si>
  <si>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</si>
  <si>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</si>
  <si>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</si>
  <si>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</si>
  <si>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</si>
  <si>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</si>
  <si>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</si>
  <si>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</si>
  <si>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</si>
  <si>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</si>
  <si>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</si>
  <si>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</si>
  <si>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</si>
  <si>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</si>
  <si>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</si>
  <si>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</si>
  <si>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</si>
  <si>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</si>
  <si>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</si>
  <si>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</si>
  <si>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</si>
  <si>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</si>
  <si>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</si>
  <si>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</si>
  <si>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</si>
  <si>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</si>
  <si>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</si>
  <si>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</si>
  <si>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</si>
  <si>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</si>
  <si>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</si>
  <si>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</si>
  <si>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</si>
  <si>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</si>
  <si>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</si>
  <si>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</si>
  <si>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</si>
  <si>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</si>
  <si>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</si>
  <si>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</si>
  <si>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</si>
  <si>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</si>
  <si>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</si>
  <si>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</si>
  <si>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</si>
  <si>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</si>
  <si>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</si>
  <si>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</si>
  <si>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</si>
  <si>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</si>
  <si>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</si>
  <si>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</si>
  <si>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</si>
  <si>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</si>
  <si>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</si>
  <si>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</si>
  <si>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</si>
  <si>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</si>
  <si>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</si>
  <si>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</si>
  <si>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</si>
  <si>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</si>
  <si>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</si>
  <si>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</si>
  <si>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</si>
  <si>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</si>
  <si>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</si>
  <si>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</si>
  <si>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</si>
  <si>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</si>
  <si>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</si>
  <si>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</si>
  <si>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</si>
  <si>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</si>
  <si>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</si>
  <si>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</si>
  <si>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</si>
  <si>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</si>
  <si>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</si>
  <si>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</si>
  <si>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</si>
  <si>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</si>
  <si>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</si>
  <si>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</si>
  <si>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</si>
  <si>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</si>
  <si>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</si>
  <si>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</si>
  <si>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</si>
  <si>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</si>
  <si>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</si>
  <si>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</si>
  <si>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</si>
  <si>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</si>
  <si>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</si>
  <si>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</si>
  <si>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</si>
  <si>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</si>
  <si>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</si>
  <si>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</si>
  <si>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</si>
  <si>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</si>
  <si>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</si>
  <si>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</si>
  <si>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</si>
  <si>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</si>
  <si>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</si>
  <si>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</si>
  <si>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</si>
  <si>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</si>
  <si>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</si>
  <si>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</si>
  <si>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</si>
  <si>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</si>
  <si>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</si>
  <si>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</si>
  <si>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</si>
  <si>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</si>
  <si>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</si>
  <si>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</si>
  <si>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</si>
  <si>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</si>
  <si>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</si>
  <si>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</si>
  <si>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</si>
  <si>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</si>
  <si>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</si>
  <si>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</si>
  <si>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</si>
  <si>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</si>
  <si>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</si>
  <si>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</si>
  <si>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</si>
  <si>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</si>
  <si>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</si>
  <si>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</si>
  <si>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</si>
  <si>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</si>
  <si>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</si>
  <si>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</si>
  <si>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</si>
  <si>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</si>
  <si>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</si>
  <si>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</si>
  <si>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</si>
  <si>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</si>
  <si>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</si>
  <si>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</si>
  <si>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</si>
  <si>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</si>
  <si>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</si>
  <si>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</si>
  <si>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</si>
  <si>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</si>
  <si>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</si>
  <si>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</si>
  <si>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</si>
  <si>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</si>
  <si>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</si>
  <si>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</si>
  <si>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</si>
  <si>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</si>
  <si>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</si>
  <si>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</si>
  <si>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</si>
  <si>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</si>
  <si>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</si>
  <si>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</si>
  <si>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</si>
  <si>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</si>
  <si>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</si>
  <si>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</si>
  <si>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</si>
  <si>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</si>
  <si>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</si>
  <si>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</si>
  <si>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</si>
  <si>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</si>
  <si>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</si>
  <si>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</si>
  <si>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</si>
  <si>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</si>
  <si>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</si>
  <si>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</si>
  <si>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</si>
  <si>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</si>
  <si>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</si>
  <si>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</si>
  <si>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</si>
  <si>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</si>
  <si>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</si>
  <si>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</si>
  <si>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</si>
  <si>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</si>
  <si>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</si>
  <si>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</si>
  <si>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</si>
  <si>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</si>
  <si>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</si>
  <si>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</si>
  <si>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</si>
  <si>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</si>
  <si>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</si>
  <si>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</si>
  <si>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</si>
  <si>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</si>
  <si>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</si>
  <si>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</si>
  <si>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</si>
  <si>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</si>
  <si>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</si>
  <si>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</si>
  <si>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</si>
  <si>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</si>
  <si>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</si>
  <si>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</si>
  <si>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</si>
  <si>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</si>
  <si>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</si>
  <si>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</si>
  <si>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</si>
  <si>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</si>
  <si>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</si>
  <si>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</si>
  <si>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</si>
  <si>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</si>
  <si>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</si>
  <si>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</si>
  <si>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</si>
  <si>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</si>
  <si>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</si>
  <si>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</si>
  <si>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</si>
  <si>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</si>
  <si>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</si>
  <si>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</si>
  <si>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</si>
  <si>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</si>
  <si>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</si>
  <si>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</si>
  <si>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</si>
  <si>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</si>
  <si>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</si>
  <si>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</si>
  <si>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</si>
  <si>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</si>
  <si>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</si>
  <si>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</si>
  <si>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</si>
  <si>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</si>
  <si>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</si>
  <si>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</si>
  <si>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</si>
  <si>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</si>
  <si>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</si>
  <si>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</si>
  <si>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</si>
  <si>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</si>
  <si>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</si>
  <si>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</si>
  <si>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</si>
  <si>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</si>
  <si>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</si>
  <si>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</si>
  <si>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</si>
  <si>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</si>
  <si>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</si>
  <si>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</si>
  <si>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</si>
  <si>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</si>
  <si>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</si>
  <si>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</si>
  <si>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</si>
  <si>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</si>
  <si>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</si>
  <si>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</si>
  <si>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</si>
  <si>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</si>
  <si>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</si>
  <si>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</si>
  <si>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</si>
  <si>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</si>
  <si>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</si>
  <si>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</si>
  <si>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</si>
  <si>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</si>
  <si>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</si>
  <si>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</si>
  <si>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</si>
  <si>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</si>
  <si>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</si>
  <si>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</si>
  <si>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</si>
  <si>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</si>
  <si>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</si>
  <si>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</si>
  <si>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</si>
  <si>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</si>
  <si>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</si>
  <si>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</si>
  <si>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</si>
  <si>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</si>
  <si>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</si>
  <si>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</si>
  <si>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</si>
  <si>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</si>
  <si>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</si>
  <si>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</si>
  <si>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</si>
  <si>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</si>
  <si>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</si>
  <si>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</si>
  <si>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</si>
  <si>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</si>
  <si>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</si>
  <si>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</si>
  <si>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</si>
  <si>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</si>
  <si>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</si>
  <si>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</si>
  <si>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</si>
  <si>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</si>
  <si>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</si>
  <si>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</si>
  <si>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</si>
  <si>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</si>
  <si>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</si>
  <si>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</si>
  <si>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</si>
  <si>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</si>
  <si>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</si>
  <si>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</si>
  <si>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</si>
  <si>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</si>
  <si>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</si>
  <si>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</si>
  <si>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</si>
  <si>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</si>
  <si>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</si>
  <si>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</si>
  <si>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</si>
  <si>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</si>
  <si>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</si>
  <si>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</si>
  <si>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</si>
  <si>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</si>
  <si>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</si>
  <si>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</si>
  <si>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</si>
  <si>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</si>
  <si>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</si>
  <si>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</si>
  <si>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</si>
  <si>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</si>
  <si>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</si>
  <si>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</si>
  <si>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</si>
  <si>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</si>
  <si>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</si>
  <si>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</si>
  <si>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</si>
  <si>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</si>
  <si>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</si>
  <si>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</si>
  <si>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</si>
  <si>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</si>
  <si>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</si>
  <si>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</si>
  <si>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</si>
  <si>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</si>
  <si>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</si>
  <si>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</si>
  <si>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</si>
  <si>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</si>
  <si>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</si>
  <si>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</si>
  <si>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</si>
  <si>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</si>
  <si>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</si>
  <si>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</si>
  <si>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</si>
  <si>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</si>
  <si>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</si>
  <si>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</si>
  <si>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</si>
  <si>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</si>
  <si>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</si>
  <si>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</si>
  <si>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</si>
  <si>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</si>
  <si>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</si>
  <si>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</si>
  <si>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</si>
  <si>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</si>
  <si>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</si>
  <si>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</si>
  <si>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</si>
  <si>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</si>
  <si>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</si>
  <si>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</si>
  <si>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</si>
  <si>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</si>
  <si>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</si>
  <si>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</si>
  <si>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</si>
  <si>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</si>
  <si>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</si>
  <si>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</si>
  <si>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</si>
  <si>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</si>
  <si>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</si>
  <si>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</si>
  <si>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</si>
  <si>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</si>
  <si>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</si>
  <si>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</si>
  <si>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TRANSPORTE DE ANDAIME SUSPENSO,TIPO PESADO,PARA REVESTIMENTO,EXCLUSIVE CARGA,DESCARGA E TEMPO DE ESPERA DO CAMINHAO(VIDEITEM 04.021.0015)</t>
  </si>
  <si>
    <t>TRANSPORTE DE ANDAIME SUSPENSO,TIPO LEVE,PARA PINTURA,EXCLUSIVE CARGA,DESCARGA E TEMPO DE ESPERA DO CAMINHAO(VIDE ITEM 04.021.0020)</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</si>
  <si>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</si>
  <si>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</si>
  <si>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</si>
  <si>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</si>
  <si>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</si>
  <si>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</si>
  <si>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</si>
  <si>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</si>
  <si>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</si>
  <si>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</si>
  <si>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</si>
  <si>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</si>
  <si>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</si>
  <si>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</si>
  <si>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</si>
  <si>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</si>
  <si>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</si>
  <si>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</si>
  <si>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</si>
  <si>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</si>
  <si>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</si>
  <si>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</si>
  <si>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</si>
  <si>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</si>
  <si>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</si>
  <si>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</si>
  <si>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</si>
  <si>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</si>
  <si>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</si>
  <si>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</si>
  <si>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</si>
  <si>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</si>
  <si>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</si>
  <si>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</si>
  <si>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</si>
  <si>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</si>
  <si>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</si>
  <si>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</si>
  <si>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</si>
  <si>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</si>
  <si>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</si>
  <si>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</si>
  <si>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</si>
  <si>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</si>
  <si>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</si>
  <si>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</si>
  <si>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</si>
  <si>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</si>
  <si>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</si>
  <si>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</si>
  <si>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</si>
  <si>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</si>
  <si>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</si>
  <si>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</si>
  <si>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</si>
  <si>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</si>
  <si>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</si>
  <si>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</si>
  <si>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</si>
  <si>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</si>
  <si>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</si>
  <si>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</si>
  <si>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</si>
  <si>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</si>
  <si>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</si>
  <si>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</si>
  <si>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</si>
  <si>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</si>
  <si>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</si>
  <si>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</si>
  <si>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</si>
  <si>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</si>
  <si>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</si>
  <si>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</si>
  <si>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</si>
  <si>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</si>
  <si>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</si>
  <si>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</si>
  <si>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</si>
  <si>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</si>
  <si>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</si>
  <si>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</si>
  <si>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</si>
  <si>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</si>
  <si>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IMPERMEABILIZACAO FLEXIVEL(ASFALTO,ETC),INCLUSIVE EMPILHAMENTO LATERAL,DENTRO DO CANTEIRO DE SERVICO,EXCLUSIVE CAMADA DE 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</si>
  <si>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</si>
  <si>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</si>
  <si>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</si>
  <si>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</si>
  <si>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</si>
  <si>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</si>
  <si>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</si>
  <si>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</si>
  <si>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</si>
  <si>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</si>
  <si>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</si>
  <si>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</si>
  <si>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</si>
  <si>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</si>
  <si>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</si>
  <si>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</si>
  <si>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</si>
  <si>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</si>
  <si>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</si>
  <si>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</si>
  <si>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</si>
  <si>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</si>
  <si>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</si>
  <si>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</si>
  <si>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</si>
  <si>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</si>
  <si>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</si>
  <si>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</si>
  <si>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</si>
  <si>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</si>
  <si>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</si>
  <si>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</si>
  <si>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</si>
  <si>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</si>
  <si>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</si>
  <si>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</si>
  <si>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</si>
  <si>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</si>
  <si>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</si>
  <si>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</si>
  <si>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</si>
  <si>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</si>
  <si>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</si>
  <si>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</si>
  <si>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</si>
  <si>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</si>
  <si>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</si>
  <si>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</si>
  <si>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</si>
  <si>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</si>
  <si>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</si>
  <si>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</si>
  <si>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</si>
  <si>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</si>
  <si>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</si>
  <si>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</si>
  <si>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</si>
  <si>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</si>
  <si>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</si>
  <si>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</si>
  <si>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</si>
  <si>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</si>
  <si>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</si>
  <si>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</si>
  <si>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</si>
  <si>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</si>
  <si>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</si>
  <si>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</si>
  <si>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</si>
  <si>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</si>
  <si>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</si>
  <si>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</si>
  <si>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</si>
  <si>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</si>
  <si>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</si>
  <si>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</si>
  <si>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</si>
  <si>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</si>
  <si>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</si>
  <si>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</si>
  <si>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</si>
  <si>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</si>
  <si>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</si>
  <si>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</si>
  <si>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</si>
  <si>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</si>
  <si>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</si>
  <si>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</si>
  <si>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</si>
  <si>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</si>
  <si>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</si>
  <si>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</si>
  <si>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</si>
  <si>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</si>
  <si>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</si>
  <si>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</si>
  <si>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</si>
  <si>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</si>
  <si>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</si>
  <si>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</si>
  <si>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</si>
  <si>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</si>
  <si>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</si>
  <si>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</si>
  <si>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</si>
  <si>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</si>
  <si>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</si>
  <si>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</si>
  <si>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</si>
  <si>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</si>
  <si>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</si>
  <si>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</si>
  <si>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</si>
  <si>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</si>
  <si>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</si>
  <si>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</si>
  <si>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</si>
  <si>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</si>
  <si>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</si>
  <si>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</si>
  <si>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</si>
  <si>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</si>
  <si>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</si>
  <si>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</si>
  <si>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</si>
  <si>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</si>
  <si>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</si>
  <si>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</si>
  <si>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</si>
  <si>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</si>
  <si>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</si>
  <si>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</si>
  <si>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</si>
  <si>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</si>
  <si>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</si>
  <si>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</si>
  <si>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</si>
  <si>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</si>
  <si>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</si>
  <si>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</si>
  <si>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</si>
  <si>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</si>
  <si>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</si>
  <si>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</si>
  <si>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</si>
  <si>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</si>
  <si>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</si>
  <si>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</si>
  <si>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</si>
  <si>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</si>
  <si>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</si>
  <si>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</si>
  <si>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</si>
  <si>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</si>
  <si>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</si>
  <si>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</si>
  <si>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</si>
  <si>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</si>
  <si>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</si>
  <si>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</si>
  <si>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</si>
  <si>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</si>
  <si>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</si>
  <si>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</si>
  <si>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</si>
  <si>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</si>
  <si>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</si>
  <si>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ALUGUEL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</si>
  <si>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</si>
  <si>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ALUGUEL DE RODIZIOS DE FERRO,PARA TORRE TUBULAR.CUSTO PARA 4RODIZIOS</t>
  </si>
  <si>
    <t>ALUGUEL DE RODIZIOS DE BORRACHA,PARA TORRE TUBULAR.CUSTO PARA 4 RODIZIOS</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</si>
  <si>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</si>
  <si>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</si>
  <si>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</si>
  <si>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</si>
  <si>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</si>
  <si>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</si>
  <si>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ELEVADOR DE OBRA REFERIDO NOS ITENS 05.006.0003 E 05.006.0004</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</si>
  <si>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</si>
  <si>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</si>
  <si>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</si>
  <si>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</si>
  <si>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</si>
  <si>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</si>
  <si>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</si>
  <si>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</si>
  <si>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</si>
  <si>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</si>
  <si>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</si>
  <si>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</si>
  <si>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</si>
  <si>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</si>
  <si>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</si>
  <si>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</si>
  <si>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</si>
  <si>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</si>
  <si>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</si>
  <si>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</si>
  <si>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</si>
  <si>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</si>
  <si>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</si>
  <si>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</si>
  <si>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</si>
  <si>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</si>
  <si>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</si>
  <si>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</si>
  <si>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</si>
  <si>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</si>
  <si>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</si>
  <si>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</si>
  <si>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</si>
  <si>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</si>
  <si>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</si>
  <si>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</si>
  <si>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</si>
  <si>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</si>
  <si>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</si>
  <si>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</si>
  <si>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</si>
  <si>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</si>
  <si>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</si>
  <si>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</si>
  <si>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</si>
  <si>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</si>
  <si>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</si>
  <si>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</si>
  <si>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</si>
  <si>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</si>
  <si>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</si>
  <si>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</si>
  <si>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</si>
  <si>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</si>
  <si>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</si>
  <si>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</si>
  <si>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</si>
  <si>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</si>
  <si>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</si>
  <si>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</si>
  <si>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</si>
  <si>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</si>
  <si>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</si>
  <si>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</si>
  <si>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</si>
  <si>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</si>
  <si>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</si>
  <si>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</si>
  <si>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</si>
  <si>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</si>
  <si>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</si>
  <si>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</si>
  <si>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</si>
  <si>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</si>
  <si>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</si>
  <si>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</si>
  <si>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</si>
  <si>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</si>
  <si>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</si>
  <si>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</si>
  <si>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</si>
  <si>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</si>
  <si>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</si>
  <si>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</si>
  <si>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</si>
  <si>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</si>
  <si>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</si>
  <si>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</si>
  <si>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</si>
  <si>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</si>
  <si>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</si>
  <si>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</si>
  <si>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</si>
  <si>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</si>
  <si>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</si>
  <si>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</si>
  <si>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</si>
  <si>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</si>
  <si>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</si>
  <si>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</si>
  <si>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</si>
  <si>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</si>
  <si>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</si>
  <si>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</si>
  <si>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</si>
  <si>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</si>
  <si>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</si>
  <si>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</si>
  <si>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</si>
  <si>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</si>
  <si>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</si>
  <si>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</si>
  <si>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</si>
  <si>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</si>
  <si>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ALUGUEL,POR HORA E POR DAM,DE MANGUEIRA PARA AR COMPRIMIDO,2LONAS,DIAMETRO DE 3/4"</t>
  </si>
  <si>
    <t>ALUGUEL,POR HORA E POR DAM,SENDO MANGUEIRA DE PVC FLEXIVEL,SUCCAO GRAFITE(SUPERPESADA),COM DIAMETRO DE 4",PARA BOMBA CENTRIFUGA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</si>
  <si>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</si>
  <si>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</si>
  <si>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</si>
  <si>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</si>
  <si>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</si>
  <si>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</si>
  <si>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</si>
  <si>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</si>
  <si>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</si>
  <si>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</si>
  <si>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</si>
  <si>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</si>
  <si>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</si>
  <si>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</si>
  <si>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</si>
  <si>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</si>
  <si>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</si>
  <si>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</si>
  <si>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</si>
  <si>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</si>
  <si>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</si>
  <si>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</si>
  <si>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ALTURA,COM MONTANTES ESPACADOS DE 2,00M,COM ACABAMENTO NA PARTE SUPERIOR,INCLUSIVE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</si>
  <si>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</si>
  <si>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</si>
  <si>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</si>
  <si>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</si>
  <si>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</si>
  <si>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</si>
  <si>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</si>
  <si>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</si>
  <si>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</si>
  <si>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</si>
  <si>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</si>
  <si>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</si>
  <si>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</si>
  <si>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</si>
  <si>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</si>
  <si>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</si>
  <si>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</si>
  <si>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</si>
  <si>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</si>
  <si>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</si>
  <si>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</si>
  <si>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</si>
  <si>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</si>
  <si>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</si>
  <si>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</si>
  <si>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</si>
  <si>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</si>
  <si>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AMBIENTES,FIXACAO COM FITA DUPLA FACE,EXCLUSIVE PEDESTAL.FORNECIMENTO E COLOCACAO</t>
  </si>
  <si>
    <t>ANEL TATIL DE TEXTURA CONSTRASTANTE (BORRACHA) E,PLACA TATILDE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</si>
  <si>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</si>
  <si>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</si>
  <si>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</si>
  <si>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</si>
  <si>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</si>
  <si>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</si>
  <si>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</si>
  <si>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</si>
  <si>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</si>
  <si>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</si>
  <si>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</si>
  <si>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</si>
  <si>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</si>
  <si>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</si>
  <si>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</si>
  <si>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</si>
  <si>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</si>
  <si>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</si>
  <si>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</si>
  <si>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</si>
  <si>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</si>
  <si>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</si>
  <si>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</si>
  <si>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</si>
  <si>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</si>
  <si>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</si>
  <si>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</si>
  <si>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</si>
  <si>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</si>
  <si>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</si>
  <si>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</si>
  <si>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</si>
  <si>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</si>
  <si>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</si>
  <si>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</si>
  <si>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</si>
  <si>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</si>
  <si>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</si>
  <si>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</si>
  <si>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</si>
  <si>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</si>
  <si>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</si>
  <si>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</si>
  <si>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</si>
  <si>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</si>
  <si>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</si>
  <si>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</si>
  <si>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</si>
  <si>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</si>
  <si>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</si>
  <si>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</si>
  <si>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</si>
  <si>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</si>
  <si>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</si>
  <si>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</si>
  <si>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</si>
  <si>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</si>
  <si>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</si>
  <si>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</si>
  <si>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</si>
  <si>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</si>
  <si>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</si>
  <si>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</si>
  <si>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</si>
  <si>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</si>
  <si>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</si>
  <si>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ALMOXARIFADO,INCLUSIVE ENCARGOS SOCIAIS</t>
  </si>
  <si>
    <t>MAO-DE-OBRA DE FEITOR(ENCARREGADO DE TURMA),INCLUSIVE ENCARGOS SOCIAIS</t>
  </si>
  <si>
    <t>MAO-DE-OBRA DE ENCARREGADO PARA SERVICOS DE ILUMINACAO PUBLICA,INCLUSIVE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</si>
  <si>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</si>
  <si>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</si>
  <si>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</si>
  <si>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</si>
  <si>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AUXILIAR DE DESENHISTA,INCLUSIVE ENCARGOS SOCIAIS</t>
  </si>
  <si>
    <t>MAO-DE-OBRA DE CHEFE DE ESCRITORIO,INCLUSIVE ENCARGOS SOCIAIS</t>
  </si>
  <si>
    <t>MAO-DE-OBRA DE AUXILIAR DE ESCRITORIO,INCLUSIVE ENCARGOS SOCIAIS</t>
  </si>
  <si>
    <t>MAO-DE-OBRA DE ENCARREGADO DE MONTAGEM,INCLUSIVE ENCARGOS SOCIAIS</t>
  </si>
  <si>
    <t>MAO DE OBRA DE ENGENHEIRO OU ARQUITETO PLENO,INCLUSIVE ENCARGOS SOCIAIS</t>
  </si>
  <si>
    <t>MAO-DE-OBRA DE TECNICO DE SEGURANCA DO TRABALHO,INCLUSIVE ENCARGOS SOCIAIS</t>
  </si>
  <si>
    <t>MAO-DE-OBRA DE AUXILIAR DE ENFERMAGEM,INCLUSIVE ENCARGOS SOCIAIS</t>
  </si>
  <si>
    <t>MAO-DE-OBRA DE TECNICO DE EDIFICACOES,INCLUSIVE ENCARGOS SOCIAIS</t>
  </si>
  <si>
    <t>MAO-DE-OBRA DE AUXILIAR DE TOPOGRAFIA,INCLUSIVE ENCARGOS SOCIAIS</t>
  </si>
  <si>
    <t>MAO-DE-OBRA DE LABORATORISTA "A",INCLUSIVE ENCARGOS SOCIAIS</t>
  </si>
  <si>
    <t>MAO-DE-OBRA DE MECANICO DE MAQUINAS,INCLUSIVE ENCARGOS SOCIAIS</t>
  </si>
  <si>
    <t>MAO-DE-OBRA DE MONTADOR ELETROMECANICO,INCLUSIVE ENCARGOS SOCIAIS</t>
  </si>
  <si>
    <t>MAO-DE-OBRA DE AJUDANTE DE MONTADOR ELETROMECANICO,INCLUSIVEENCARGOS SOCIAIS</t>
  </si>
  <si>
    <t>MAO DE OBRA DE ENCARREGADO DE OBRA,INCLUSIVE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</si>
  <si>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</si>
  <si>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</si>
  <si>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</si>
  <si>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</si>
  <si>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VIGIA,INCLUSIVE ENCARGOS SOCIAIS COM ADICIONAL NOTURNO</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</si>
  <si>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</si>
  <si>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</si>
  <si>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</si>
  <si>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</si>
  <si>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</si>
  <si>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MAO-DE-OBRA DE ENGARREGADO DE MONTAGEM,INCLUSIVE ENCARGOS SOCIAIS</t>
  </si>
  <si>
    <t>MAO-DE-OBRA PARA AUXILIAR DE TOPOGRAFIA,INCLUSIVE ENCARGOS SOCIAIS</t>
  </si>
  <si>
    <t>MAO-DE-OBRA PARA LABORATORISTA "A",INCLUSIVE ENCARGOS SOCIAIS</t>
  </si>
  <si>
    <t>SERVICO DE VIGILANCIA COM VIGIA DE OBRA 24H/DIA,PARA 2 POSTOS</t>
  </si>
  <si>
    <t>SERVICO DE VIGILANCIA COM VIGIA DE OBRA 24H/DIA,PARA 3 POSTOS</t>
  </si>
  <si>
    <t>SERVICO DE VIGILANCIA COM VIGIA DE OBRA 24H/DIA,PARA 4 POSTOS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</si>
  <si>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</si>
  <si>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</si>
  <si>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</si>
  <si>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</si>
  <si>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</si>
  <si>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</si>
  <si>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</si>
  <si>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</si>
  <si>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</si>
  <si>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</si>
  <si>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</si>
  <si>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</si>
  <si>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</si>
  <si>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</si>
  <si>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</si>
  <si>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</si>
  <si>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</si>
  <si>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</si>
  <si>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</si>
  <si>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</si>
  <si>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</si>
  <si>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</si>
  <si>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</si>
  <si>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</si>
  <si>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</si>
  <si>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</si>
  <si>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</si>
  <si>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</si>
  <si>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</si>
  <si>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</si>
  <si>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</si>
  <si>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</si>
  <si>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</si>
  <si>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</si>
  <si>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</si>
  <si>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</si>
  <si>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</si>
  <si>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</si>
  <si>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</si>
  <si>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</si>
  <si>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</si>
  <si>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</si>
  <si>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</si>
  <si>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</si>
  <si>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</si>
  <si>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</si>
  <si>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</si>
  <si>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</si>
  <si>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</si>
  <si>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</si>
  <si>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</si>
  <si>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</si>
  <si>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</si>
  <si>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</si>
  <si>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</si>
  <si>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</si>
  <si>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</si>
  <si>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</si>
  <si>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</si>
  <si>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</si>
  <si>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</si>
  <si>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</si>
  <si>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</si>
  <si>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</si>
  <si>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</si>
  <si>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</si>
  <si>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</si>
  <si>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</si>
  <si>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</si>
  <si>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</si>
  <si>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</si>
  <si>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</si>
  <si>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</si>
  <si>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</si>
  <si>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</si>
  <si>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</si>
  <si>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</si>
  <si>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</si>
  <si>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</si>
  <si>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</si>
  <si>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</si>
  <si>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</si>
  <si>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</si>
  <si>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</si>
  <si>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</si>
  <si>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</si>
  <si>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</si>
  <si>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</si>
  <si>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</si>
  <si>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</si>
  <si>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</si>
  <si>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</si>
  <si>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</si>
  <si>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</si>
  <si>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</si>
  <si>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</si>
  <si>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</si>
  <si>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</si>
  <si>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</si>
  <si>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</si>
  <si>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</si>
  <si>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</si>
  <si>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</si>
  <si>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</si>
  <si>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</si>
  <si>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</si>
  <si>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</si>
  <si>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</si>
  <si>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</si>
  <si>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</si>
  <si>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</si>
  <si>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</si>
  <si>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</si>
  <si>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</si>
  <si>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</si>
  <si>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</si>
  <si>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</si>
  <si>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</si>
  <si>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</si>
  <si>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</si>
  <si>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</si>
  <si>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</si>
  <si>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</si>
  <si>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</si>
  <si>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</si>
  <si>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</si>
  <si>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</si>
  <si>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</si>
  <si>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</si>
  <si>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</si>
  <si>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</si>
  <si>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</si>
  <si>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</si>
  <si>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</si>
  <si>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</si>
  <si>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</si>
  <si>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</si>
  <si>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</si>
  <si>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</si>
  <si>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</si>
  <si>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</si>
  <si>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</si>
  <si>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</si>
  <si>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</si>
  <si>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</si>
  <si>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</si>
  <si>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</si>
  <si>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</si>
  <si>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</si>
  <si>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</si>
  <si>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</si>
  <si>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</si>
  <si>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</si>
  <si>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</si>
  <si>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</si>
  <si>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</si>
  <si>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</si>
  <si>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</si>
  <si>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</si>
  <si>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</si>
  <si>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</si>
  <si>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</si>
  <si>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</si>
  <si>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</si>
  <si>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</si>
  <si>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</si>
  <si>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</si>
  <si>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</si>
  <si>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</si>
  <si>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</si>
  <si>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</si>
  <si>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</si>
  <si>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</si>
  <si>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</si>
  <si>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</si>
  <si>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</si>
  <si>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</si>
  <si>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</si>
  <si>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</si>
  <si>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</si>
  <si>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</si>
  <si>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</si>
  <si>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</si>
  <si>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</si>
  <si>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</si>
  <si>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</si>
  <si>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</si>
  <si>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</si>
  <si>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</si>
  <si>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</si>
  <si>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</si>
  <si>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</si>
  <si>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</si>
  <si>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</si>
  <si>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</si>
  <si>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</si>
  <si>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</si>
  <si>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</si>
  <si>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</si>
  <si>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</si>
  <si>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</si>
  <si>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</si>
  <si>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</si>
  <si>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</si>
  <si>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</si>
  <si>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</si>
  <si>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</si>
  <si>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</si>
  <si>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</si>
  <si>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</si>
  <si>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</si>
  <si>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</si>
  <si>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</si>
  <si>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</si>
  <si>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</si>
  <si>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</si>
  <si>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</si>
  <si>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</si>
  <si>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</si>
  <si>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</si>
  <si>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</si>
  <si>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</si>
  <si>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</si>
  <si>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</si>
  <si>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</si>
  <si>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</si>
  <si>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</si>
  <si>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</si>
  <si>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</si>
  <si>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</si>
  <si>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</si>
  <si>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</si>
  <si>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</si>
  <si>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</si>
  <si>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</si>
  <si>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</si>
  <si>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</si>
  <si>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</si>
  <si>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</si>
  <si>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</si>
  <si>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</si>
  <si>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</si>
  <si>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</si>
  <si>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</si>
  <si>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</si>
  <si>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</si>
  <si>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</si>
  <si>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</si>
  <si>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</si>
  <si>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</si>
  <si>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</si>
  <si>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</si>
  <si>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</si>
  <si>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</si>
  <si>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</si>
  <si>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</si>
  <si>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</si>
  <si>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</si>
  <si>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</si>
  <si>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</si>
  <si>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</si>
  <si>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</si>
  <si>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</si>
  <si>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</si>
  <si>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</si>
  <si>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</si>
  <si>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</si>
  <si>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</si>
  <si>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</si>
  <si>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</si>
  <si>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</si>
  <si>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</si>
  <si>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</si>
  <si>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</si>
  <si>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</si>
  <si>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</si>
  <si>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</si>
  <si>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</si>
  <si>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</si>
  <si>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</si>
  <si>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</si>
  <si>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</si>
  <si>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</si>
  <si>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</si>
  <si>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</si>
  <si>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</si>
  <si>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</si>
  <si>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</si>
  <si>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</si>
  <si>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</si>
  <si>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</si>
  <si>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</si>
  <si>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</si>
  <si>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</si>
  <si>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</si>
  <si>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</si>
  <si>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</si>
  <si>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</si>
  <si>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</si>
  <si>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</si>
  <si>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</si>
  <si>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</si>
  <si>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</si>
  <si>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</si>
  <si>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</si>
  <si>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</si>
  <si>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</si>
  <si>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</si>
  <si>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</si>
  <si>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</si>
  <si>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</si>
  <si>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</si>
  <si>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</si>
  <si>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</si>
  <si>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</si>
  <si>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</si>
  <si>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</si>
  <si>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</si>
  <si>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</si>
  <si>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</si>
  <si>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</si>
  <si>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</si>
  <si>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</si>
  <si>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</si>
  <si>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</si>
  <si>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</si>
  <si>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</si>
  <si>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</si>
  <si>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</si>
  <si>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</si>
  <si>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</si>
  <si>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</si>
  <si>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</si>
  <si>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</si>
  <si>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</si>
  <si>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</si>
  <si>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</si>
  <si>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</si>
  <si>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</si>
  <si>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</si>
  <si>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</si>
  <si>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</si>
  <si>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</si>
  <si>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</si>
  <si>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</si>
  <si>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</si>
  <si>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</si>
  <si>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</si>
  <si>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</si>
  <si>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</si>
  <si>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</si>
  <si>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</si>
  <si>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</si>
  <si>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</si>
  <si>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</si>
  <si>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</si>
  <si>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</si>
  <si>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</si>
  <si>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</si>
  <si>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</si>
  <si>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</si>
  <si>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</si>
  <si>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</si>
  <si>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</si>
  <si>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</si>
  <si>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</si>
  <si>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</si>
  <si>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</si>
  <si>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</si>
  <si>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</si>
  <si>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</si>
  <si>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</si>
  <si>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</si>
  <si>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</si>
  <si>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</si>
  <si>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</si>
  <si>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</si>
  <si>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</si>
  <si>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</si>
  <si>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</si>
  <si>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</si>
  <si>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</si>
  <si>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</si>
  <si>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</si>
  <si>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</si>
  <si>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</si>
  <si>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</si>
  <si>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</si>
  <si>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</si>
  <si>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</si>
  <si>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</si>
  <si>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</si>
  <si>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</si>
  <si>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</si>
  <si>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</si>
  <si>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</si>
  <si>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</si>
  <si>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</si>
  <si>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</si>
  <si>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</si>
  <si>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</si>
  <si>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</si>
  <si>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</si>
  <si>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</si>
  <si>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</si>
  <si>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</si>
  <si>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</si>
  <si>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</si>
  <si>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</si>
  <si>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</si>
  <si>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</si>
  <si>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</si>
  <si>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</si>
  <si>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</si>
  <si>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</si>
  <si>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</si>
  <si>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</si>
  <si>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</si>
  <si>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</si>
  <si>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</si>
  <si>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</si>
  <si>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</si>
  <si>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</si>
  <si>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</si>
  <si>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</si>
  <si>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</si>
  <si>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</si>
  <si>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</si>
  <si>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</si>
  <si>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</si>
  <si>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</si>
  <si>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</si>
  <si>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</si>
  <si>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</si>
  <si>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</si>
  <si>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</si>
  <si>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</si>
  <si>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</si>
  <si>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</si>
  <si>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</si>
  <si>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</si>
  <si>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</si>
  <si>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</si>
  <si>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</si>
  <si>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</si>
  <si>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</si>
  <si>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</si>
  <si>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</si>
  <si>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</si>
  <si>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</si>
  <si>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</si>
  <si>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</si>
  <si>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</si>
  <si>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</si>
  <si>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</si>
  <si>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</si>
  <si>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</si>
  <si>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</si>
  <si>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</si>
  <si>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</si>
  <si>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</si>
  <si>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</si>
  <si>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</si>
  <si>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</si>
  <si>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</si>
  <si>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</si>
  <si>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</si>
  <si>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</si>
  <si>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</si>
  <si>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</si>
  <si>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</si>
  <si>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</si>
  <si>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</si>
  <si>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</si>
  <si>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</si>
  <si>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</si>
  <si>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</si>
  <si>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</si>
  <si>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</si>
  <si>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</si>
  <si>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</si>
  <si>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</si>
  <si>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</si>
  <si>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</si>
  <si>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</si>
  <si>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</si>
  <si>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</si>
  <si>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</si>
  <si>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</si>
  <si>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</si>
  <si>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</si>
  <si>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</si>
  <si>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</si>
  <si>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</si>
  <si>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</si>
  <si>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</si>
  <si>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</si>
  <si>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</si>
  <si>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</si>
  <si>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</si>
  <si>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</si>
  <si>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</si>
  <si>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</si>
  <si>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</si>
  <si>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</si>
  <si>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</si>
  <si>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</si>
  <si>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</si>
  <si>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</si>
  <si>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</si>
  <si>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</si>
  <si>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</si>
  <si>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</si>
  <si>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</si>
  <si>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</si>
  <si>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</si>
  <si>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</si>
  <si>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</si>
  <si>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</si>
  <si>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</si>
  <si>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</si>
  <si>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</si>
  <si>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</si>
  <si>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</si>
  <si>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</si>
  <si>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</si>
  <si>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</si>
  <si>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</si>
  <si>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</si>
  <si>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</si>
  <si>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</si>
  <si>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</si>
  <si>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</si>
  <si>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</si>
  <si>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</si>
  <si>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</si>
  <si>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</si>
  <si>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</si>
  <si>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</si>
  <si>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</si>
  <si>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</si>
  <si>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</si>
  <si>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</si>
  <si>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</si>
  <si>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</si>
  <si>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</si>
  <si>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</si>
  <si>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</si>
  <si>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</si>
  <si>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</si>
  <si>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</si>
  <si>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</si>
  <si>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</si>
  <si>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</si>
  <si>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</si>
  <si>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</si>
  <si>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</si>
  <si>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</si>
  <si>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</si>
  <si>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</si>
  <si>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</si>
  <si>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</si>
  <si>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</si>
  <si>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</si>
  <si>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</si>
  <si>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</si>
  <si>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</si>
  <si>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</si>
  <si>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</si>
  <si>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</si>
  <si>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</si>
  <si>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</si>
  <si>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</si>
  <si>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</si>
  <si>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</si>
  <si>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</si>
  <si>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</si>
  <si>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</si>
  <si>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</si>
  <si>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</si>
  <si>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</si>
  <si>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</si>
  <si>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</si>
  <si>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</si>
  <si>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</si>
  <si>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</si>
  <si>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</si>
  <si>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</si>
  <si>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</si>
  <si>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</si>
  <si>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</si>
  <si>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</si>
  <si>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</si>
  <si>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</si>
  <si>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</si>
  <si>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</si>
  <si>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</si>
  <si>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</si>
  <si>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</si>
  <si>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</si>
  <si>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</si>
  <si>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</si>
  <si>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</si>
  <si>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</si>
  <si>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</si>
  <si>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</si>
  <si>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</si>
  <si>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</si>
  <si>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</si>
  <si>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</si>
  <si>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</si>
  <si>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</si>
  <si>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</si>
  <si>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</si>
  <si>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</si>
  <si>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</si>
  <si>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</si>
  <si>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</si>
  <si>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</si>
  <si>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</si>
  <si>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</si>
  <si>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</si>
  <si>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</si>
  <si>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</si>
  <si>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</si>
  <si>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</si>
  <si>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</si>
  <si>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</si>
  <si>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</si>
  <si>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</si>
  <si>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</si>
  <si>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</si>
  <si>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</si>
  <si>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</si>
  <si>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</si>
  <si>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</si>
  <si>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</si>
  <si>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</si>
  <si>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</si>
  <si>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</si>
  <si>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</si>
  <si>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</si>
  <si>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</si>
  <si>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</si>
  <si>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</si>
  <si>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</si>
  <si>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</si>
  <si>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</si>
  <si>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</si>
  <si>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</si>
  <si>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</si>
  <si>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</si>
  <si>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</si>
  <si>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</si>
  <si>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</si>
  <si>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</si>
  <si>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</si>
  <si>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</si>
  <si>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</si>
  <si>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</si>
  <si>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</si>
  <si>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</si>
  <si>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</si>
  <si>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</si>
  <si>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</si>
  <si>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</si>
  <si>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</si>
  <si>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</si>
  <si>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</si>
  <si>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</si>
  <si>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</si>
  <si>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</si>
  <si>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</si>
  <si>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</si>
  <si>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</si>
  <si>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</si>
  <si>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</si>
  <si>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</si>
  <si>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</si>
  <si>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</si>
  <si>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</si>
  <si>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</si>
  <si>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</si>
  <si>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</si>
  <si>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</si>
  <si>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</si>
  <si>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</si>
  <si>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</si>
  <si>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</si>
  <si>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</si>
  <si>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</si>
  <si>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</si>
  <si>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</si>
  <si>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</si>
  <si>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</si>
  <si>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</si>
  <si>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</si>
  <si>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</si>
  <si>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</si>
  <si>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</si>
  <si>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</si>
  <si>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</si>
  <si>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</si>
  <si>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</si>
  <si>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</si>
  <si>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</si>
  <si>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</si>
  <si>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</si>
  <si>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</si>
  <si>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</si>
  <si>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</si>
  <si>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</si>
  <si>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</si>
  <si>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</si>
  <si>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</si>
  <si>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</si>
  <si>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</si>
  <si>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</si>
  <si>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</si>
  <si>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</si>
  <si>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</si>
  <si>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</si>
  <si>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</si>
  <si>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</si>
  <si>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</si>
  <si>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</si>
  <si>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</si>
  <si>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</si>
  <si>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</si>
  <si>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</si>
  <si>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</si>
  <si>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</si>
  <si>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</si>
  <si>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</si>
  <si>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</si>
  <si>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</si>
  <si>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</si>
  <si>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</si>
  <si>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</si>
  <si>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</si>
  <si>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</si>
  <si>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</si>
  <si>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</si>
  <si>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</si>
  <si>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</si>
  <si>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</si>
  <si>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</si>
  <si>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</si>
  <si>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</si>
  <si>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</si>
  <si>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</si>
  <si>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</si>
  <si>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</si>
  <si>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</si>
  <si>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</si>
  <si>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</si>
  <si>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</si>
  <si>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</si>
  <si>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</si>
  <si>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</si>
  <si>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</si>
  <si>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</si>
  <si>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</si>
  <si>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</si>
  <si>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</si>
  <si>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</si>
  <si>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</si>
  <si>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</si>
  <si>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</si>
  <si>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</si>
  <si>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</si>
  <si>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</si>
  <si>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</si>
  <si>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</si>
  <si>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</si>
  <si>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</si>
  <si>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</si>
  <si>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</si>
  <si>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</si>
  <si>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</si>
  <si>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</si>
  <si>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</si>
  <si>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</si>
  <si>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</si>
  <si>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</si>
  <si>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</si>
  <si>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</si>
  <si>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</si>
  <si>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</si>
  <si>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</si>
  <si>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</si>
  <si>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</si>
  <si>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</si>
  <si>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</si>
  <si>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</si>
  <si>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</si>
  <si>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</si>
  <si>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</si>
  <si>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</si>
  <si>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</si>
  <si>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</si>
  <si>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</si>
  <si>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</si>
  <si>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</si>
  <si>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</si>
  <si>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</si>
  <si>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</si>
  <si>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</si>
  <si>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</si>
  <si>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</si>
  <si>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</si>
  <si>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</si>
  <si>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</si>
  <si>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</si>
  <si>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</si>
  <si>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</si>
  <si>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</si>
  <si>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</si>
  <si>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</si>
  <si>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</si>
  <si>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</si>
  <si>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</si>
  <si>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</si>
  <si>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</si>
  <si>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</si>
  <si>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</si>
  <si>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</si>
  <si>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</si>
  <si>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</si>
  <si>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</si>
  <si>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</si>
  <si>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</si>
  <si>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</si>
  <si>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</si>
  <si>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</si>
  <si>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</si>
  <si>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</si>
  <si>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</si>
  <si>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</si>
  <si>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</si>
  <si>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</si>
  <si>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</si>
  <si>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</si>
  <si>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</si>
  <si>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</si>
  <si>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</si>
  <si>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</si>
  <si>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</si>
  <si>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</si>
  <si>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</si>
  <si>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</si>
  <si>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</si>
  <si>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</si>
  <si>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</si>
  <si>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</si>
  <si>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</si>
  <si>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</si>
  <si>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</si>
  <si>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</si>
  <si>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</si>
  <si>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</si>
  <si>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</si>
  <si>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</si>
  <si>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</si>
  <si>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</si>
  <si>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</si>
  <si>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</si>
  <si>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</si>
  <si>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</si>
  <si>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</si>
  <si>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</si>
  <si>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</si>
  <si>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</si>
  <si>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</si>
  <si>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</si>
  <si>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</si>
  <si>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</si>
  <si>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</si>
  <si>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</si>
  <si>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</si>
  <si>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</si>
  <si>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</si>
  <si>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</si>
  <si>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</si>
  <si>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</si>
  <si>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</si>
  <si>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</si>
  <si>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</si>
  <si>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</si>
  <si>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</si>
  <si>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DEGRAU DE FERRO FUNDIDO COM 2,0KG,FIXADO EM CONCRETO.FORNECIMENTO E COLOCACAO</t>
  </si>
  <si>
    <t>DEGRAU DE FºFº COM 7KG,FIXADO EM CONCRETO.FORNECIMENTO E COLOCACAO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</si>
  <si>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</si>
  <si>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</si>
  <si>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</si>
  <si>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</si>
  <si>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</si>
  <si>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</si>
  <si>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</si>
  <si>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</si>
  <si>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</si>
  <si>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</si>
  <si>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</si>
  <si>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</si>
  <si>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</si>
  <si>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</si>
  <si>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</si>
  <si>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</si>
  <si>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</si>
  <si>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</si>
  <si>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</si>
  <si>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</si>
  <si>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</si>
  <si>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</si>
  <si>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</si>
  <si>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</si>
  <si>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</si>
  <si>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</si>
  <si>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</si>
  <si>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</si>
  <si>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</si>
  <si>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</si>
  <si>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</si>
  <si>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</si>
  <si>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</si>
  <si>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</si>
  <si>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</si>
  <si>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</si>
  <si>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</si>
  <si>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</si>
  <si>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</si>
  <si>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</si>
  <si>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</si>
  <si>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</si>
  <si>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</si>
  <si>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</si>
  <si>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</si>
  <si>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</si>
  <si>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</si>
  <si>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</si>
  <si>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</si>
  <si>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</si>
  <si>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</si>
  <si>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</si>
  <si>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</si>
  <si>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</si>
  <si>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</si>
  <si>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</si>
  <si>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</si>
  <si>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</si>
  <si>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</si>
  <si>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</si>
  <si>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</si>
  <si>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</si>
  <si>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</si>
  <si>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</si>
  <si>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</si>
  <si>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</si>
  <si>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</si>
  <si>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</si>
  <si>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</si>
  <si>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</si>
  <si>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</si>
  <si>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</si>
  <si>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</si>
  <si>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</si>
  <si>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</si>
  <si>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</si>
  <si>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</si>
  <si>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</si>
  <si>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</si>
  <si>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</si>
  <si>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</si>
  <si>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</si>
  <si>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</si>
  <si>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</si>
  <si>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</si>
  <si>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</si>
  <si>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</si>
  <si>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</si>
  <si>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</si>
  <si>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</si>
  <si>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</si>
  <si>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</si>
  <si>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</si>
  <si>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</si>
  <si>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</si>
  <si>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</si>
  <si>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</si>
  <si>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</si>
  <si>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</si>
  <si>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</si>
  <si>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</si>
  <si>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</si>
  <si>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</si>
  <si>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</si>
  <si>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</si>
  <si>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</si>
  <si>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</si>
  <si>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</si>
  <si>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</si>
  <si>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</si>
  <si>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</si>
  <si>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</si>
  <si>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</si>
  <si>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</si>
  <si>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</si>
  <si>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</si>
  <si>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</si>
  <si>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</si>
  <si>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</si>
  <si>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</si>
  <si>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</si>
  <si>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</si>
  <si>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</si>
  <si>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</si>
  <si>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</si>
  <si>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</si>
  <si>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</si>
  <si>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</si>
  <si>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</si>
  <si>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</si>
  <si>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</si>
  <si>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</si>
  <si>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</si>
  <si>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</si>
  <si>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</si>
  <si>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</si>
  <si>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</si>
  <si>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</si>
  <si>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</si>
  <si>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</si>
  <si>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</si>
  <si>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</si>
  <si>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</si>
  <si>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</si>
  <si>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</si>
  <si>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</si>
  <si>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</si>
  <si>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</si>
  <si>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</si>
  <si>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</si>
  <si>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</si>
  <si>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</si>
  <si>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</si>
  <si>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</si>
  <si>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</si>
  <si>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</si>
  <si>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</si>
  <si>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</si>
  <si>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</si>
  <si>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</si>
  <si>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</si>
  <si>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</si>
  <si>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</si>
  <si>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</si>
  <si>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</si>
  <si>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</si>
  <si>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</si>
  <si>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</si>
  <si>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</si>
  <si>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</si>
  <si>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</si>
  <si>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</si>
  <si>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</si>
  <si>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</si>
  <si>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</si>
  <si>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</si>
  <si>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</si>
  <si>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</si>
  <si>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</si>
  <si>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</si>
  <si>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</si>
  <si>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</si>
  <si>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</si>
  <si>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</si>
  <si>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</si>
  <si>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</si>
  <si>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</si>
  <si>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</si>
  <si>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</si>
  <si>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</si>
  <si>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</si>
  <si>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</si>
  <si>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</si>
  <si>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</si>
  <si>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</si>
  <si>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</si>
  <si>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</si>
  <si>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</si>
  <si>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</si>
  <si>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</si>
  <si>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</si>
  <si>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</si>
  <si>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</si>
  <si>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</si>
  <si>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</si>
  <si>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</si>
  <si>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</si>
  <si>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</si>
  <si>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</si>
  <si>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</si>
  <si>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</si>
  <si>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</si>
  <si>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</si>
  <si>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</si>
  <si>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</si>
  <si>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</si>
  <si>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</si>
  <si>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</si>
  <si>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</si>
  <si>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</si>
  <si>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</si>
  <si>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</si>
  <si>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</si>
  <si>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</si>
  <si>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</si>
  <si>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</si>
  <si>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</si>
  <si>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</si>
  <si>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</si>
  <si>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</si>
  <si>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</si>
  <si>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</si>
  <si>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</si>
  <si>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</si>
  <si>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</si>
  <si>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</si>
  <si>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</si>
  <si>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</si>
  <si>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</si>
  <si>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</si>
  <si>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</si>
  <si>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</si>
  <si>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</si>
  <si>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</si>
  <si>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</si>
  <si>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</si>
  <si>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</si>
  <si>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</si>
  <si>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</si>
  <si>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</si>
  <si>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</si>
  <si>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</si>
  <si>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</si>
  <si>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</si>
  <si>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</si>
  <si>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</si>
  <si>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</si>
  <si>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</si>
  <si>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</si>
  <si>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</si>
  <si>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</si>
  <si>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</si>
  <si>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</si>
  <si>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</si>
  <si>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</si>
  <si>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</si>
  <si>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</si>
  <si>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</si>
  <si>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</si>
  <si>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</si>
  <si>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</si>
  <si>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</si>
  <si>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</si>
  <si>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</si>
  <si>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</si>
  <si>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</si>
  <si>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</si>
  <si>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</si>
  <si>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</si>
  <si>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</si>
  <si>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</si>
  <si>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</si>
  <si>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</si>
  <si>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</si>
  <si>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</si>
  <si>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</si>
  <si>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</si>
  <si>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</si>
  <si>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</si>
  <si>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</si>
  <si>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</si>
  <si>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</si>
  <si>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</si>
  <si>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</si>
  <si>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</si>
  <si>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</si>
  <si>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</si>
  <si>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</si>
  <si>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</si>
  <si>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</si>
  <si>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</si>
  <si>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</si>
  <si>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</si>
  <si>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</si>
  <si>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</si>
  <si>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</si>
  <si>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</si>
  <si>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</si>
  <si>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</si>
  <si>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</si>
  <si>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</si>
  <si>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</si>
  <si>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</si>
  <si>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</si>
  <si>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</si>
  <si>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</si>
  <si>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</si>
  <si>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</si>
  <si>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</si>
  <si>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</si>
  <si>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</si>
  <si>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</si>
  <si>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</si>
  <si>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</si>
  <si>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</si>
  <si>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</si>
  <si>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</si>
  <si>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</si>
  <si>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</si>
  <si>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</si>
  <si>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</si>
  <si>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</si>
  <si>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</si>
  <si>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</si>
  <si>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</si>
  <si>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</si>
  <si>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</si>
  <si>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</si>
  <si>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</si>
  <si>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</si>
  <si>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</si>
  <si>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</si>
  <si>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</si>
  <si>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</si>
  <si>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</si>
  <si>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</si>
  <si>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</si>
  <si>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</si>
  <si>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</si>
  <si>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</si>
  <si>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</si>
  <si>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</si>
  <si>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</si>
  <si>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</si>
  <si>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</si>
  <si>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</si>
  <si>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</si>
  <si>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</si>
  <si>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</si>
  <si>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</si>
  <si>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</si>
  <si>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</si>
  <si>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</si>
  <si>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</si>
  <si>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</si>
  <si>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</si>
  <si>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</si>
  <si>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</si>
  <si>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</si>
  <si>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</si>
  <si>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</si>
  <si>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</si>
  <si>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</si>
  <si>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</si>
  <si>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</si>
  <si>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</si>
  <si>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</si>
  <si>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</si>
  <si>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</si>
  <si>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</si>
  <si>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</si>
  <si>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</si>
  <si>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</si>
  <si>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</si>
  <si>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</si>
  <si>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</si>
  <si>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</si>
  <si>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</si>
  <si>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</si>
  <si>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</si>
  <si>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</si>
  <si>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</si>
  <si>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</si>
  <si>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</si>
  <si>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</si>
  <si>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</si>
  <si>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</si>
  <si>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</si>
  <si>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</si>
  <si>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</si>
  <si>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</si>
  <si>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</si>
  <si>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</si>
  <si>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</si>
  <si>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</si>
  <si>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</si>
  <si>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</si>
  <si>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</si>
  <si>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</si>
  <si>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</si>
  <si>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</si>
  <si>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</si>
  <si>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</si>
  <si>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</si>
  <si>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</si>
  <si>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</si>
  <si>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</si>
  <si>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</si>
  <si>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</si>
  <si>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</si>
  <si>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</si>
  <si>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</si>
  <si>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</si>
  <si>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</si>
  <si>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</si>
  <si>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</si>
  <si>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</si>
  <si>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</si>
  <si>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</si>
  <si>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</si>
  <si>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</si>
  <si>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</si>
  <si>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</si>
  <si>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</si>
  <si>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</si>
  <si>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</si>
  <si>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</si>
  <si>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</si>
  <si>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</si>
  <si>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</si>
  <si>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</si>
  <si>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</si>
  <si>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</si>
  <si>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PREPARO DE BERCO,EM TERRENO FIRME,PARA TUBULACAO DE 1,20M DEDIAMETRO,APOIADA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</si>
  <si>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</si>
  <si>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</si>
  <si>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</si>
  <si>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</si>
  <si>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</si>
  <si>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</si>
  <si>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</si>
  <si>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</si>
  <si>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</si>
  <si>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</si>
  <si>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</si>
  <si>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</si>
  <si>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</si>
  <si>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</si>
  <si>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</si>
  <si>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</si>
  <si>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</si>
  <si>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</si>
  <si>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</si>
  <si>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</si>
  <si>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</si>
  <si>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</si>
  <si>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</si>
  <si>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</si>
  <si>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</si>
  <si>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</si>
  <si>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</si>
  <si>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</si>
  <si>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</si>
  <si>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</si>
  <si>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</si>
  <si>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</si>
  <si>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</si>
  <si>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</si>
  <si>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</si>
  <si>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</si>
  <si>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</si>
  <si>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</si>
  <si>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</si>
  <si>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</si>
  <si>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</si>
  <si>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</si>
  <si>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</si>
  <si>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</si>
  <si>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</si>
  <si>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</si>
  <si>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</si>
  <si>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</si>
  <si>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</si>
  <si>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</si>
  <si>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</si>
  <si>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</si>
  <si>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</si>
  <si>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</si>
  <si>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</si>
  <si>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</si>
  <si>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</si>
  <si>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</si>
  <si>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</si>
  <si>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</si>
  <si>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</si>
  <si>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</si>
  <si>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</si>
  <si>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</si>
  <si>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</si>
  <si>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</si>
  <si>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</si>
  <si>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</si>
  <si>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</si>
  <si>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</si>
  <si>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</si>
  <si>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</si>
  <si>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</si>
  <si>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</si>
  <si>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</si>
  <si>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</si>
  <si>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</si>
  <si>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</si>
  <si>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</si>
  <si>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</si>
  <si>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</si>
  <si>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</si>
  <si>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</si>
  <si>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</si>
  <si>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</si>
  <si>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</si>
  <si>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</si>
  <si>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</si>
  <si>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</si>
  <si>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</si>
  <si>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</si>
  <si>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</si>
  <si>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</si>
  <si>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</si>
  <si>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</si>
  <si>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</si>
  <si>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</si>
  <si>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</si>
  <si>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</si>
  <si>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</si>
  <si>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</si>
  <si>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</si>
  <si>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</si>
  <si>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</si>
  <si>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</si>
  <si>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</si>
  <si>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</si>
  <si>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</si>
  <si>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</si>
  <si>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</si>
  <si>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</si>
  <si>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</si>
  <si>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</si>
  <si>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</si>
  <si>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</si>
  <si>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</si>
  <si>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</si>
  <si>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</si>
  <si>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</si>
  <si>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</si>
  <si>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</si>
  <si>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</si>
  <si>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</si>
  <si>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</si>
  <si>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</si>
  <si>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</si>
  <si>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</si>
  <si>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</si>
  <si>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</si>
  <si>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</si>
  <si>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</si>
  <si>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</si>
  <si>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</si>
  <si>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</si>
  <si>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</si>
  <si>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</si>
  <si>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</si>
  <si>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</si>
  <si>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</si>
  <si>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</si>
  <si>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</si>
  <si>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</si>
  <si>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</si>
  <si>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</si>
  <si>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</si>
  <si>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</si>
  <si>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</si>
  <si>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</si>
  <si>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</si>
  <si>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</si>
  <si>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</si>
  <si>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</si>
  <si>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</si>
  <si>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</si>
  <si>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</si>
  <si>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</si>
  <si>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</si>
  <si>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</si>
  <si>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</si>
  <si>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</si>
  <si>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</si>
  <si>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</si>
  <si>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</si>
  <si>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</si>
  <si>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</si>
  <si>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</si>
  <si>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</si>
  <si>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</si>
  <si>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</si>
  <si>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</si>
  <si>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</si>
  <si>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</si>
  <si>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</si>
  <si>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</si>
  <si>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</si>
  <si>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</si>
  <si>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</si>
  <si>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</si>
  <si>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</si>
  <si>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</si>
  <si>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</si>
  <si>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</si>
  <si>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</si>
  <si>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</si>
  <si>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</si>
  <si>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</si>
  <si>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</si>
  <si>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</si>
  <si>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</si>
  <si>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</si>
  <si>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</si>
  <si>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</si>
  <si>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</si>
  <si>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</si>
  <si>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</si>
  <si>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</si>
  <si>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</si>
  <si>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</si>
  <si>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</si>
  <si>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</si>
  <si>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</si>
  <si>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</si>
  <si>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</si>
  <si>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</si>
  <si>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</si>
  <si>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</si>
  <si>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</si>
  <si>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</si>
  <si>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</si>
  <si>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</si>
  <si>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</si>
  <si>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</si>
  <si>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</si>
  <si>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</si>
  <si>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</si>
  <si>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</si>
  <si>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</si>
  <si>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</si>
  <si>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</si>
  <si>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</si>
  <si>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</si>
  <si>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</si>
  <si>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</si>
  <si>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</si>
  <si>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</si>
  <si>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</si>
  <si>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</si>
  <si>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</si>
  <si>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</si>
  <si>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</si>
  <si>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</si>
  <si>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</si>
  <si>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</si>
  <si>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</si>
  <si>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</si>
  <si>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</si>
  <si>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</si>
  <si>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</si>
  <si>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</si>
  <si>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</si>
  <si>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</si>
  <si>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</si>
  <si>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</si>
  <si>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</si>
  <si>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</si>
  <si>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</si>
  <si>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</si>
  <si>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</si>
  <si>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</si>
  <si>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</si>
  <si>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</si>
  <si>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</si>
  <si>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</si>
  <si>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</si>
  <si>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</si>
  <si>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</si>
  <si>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</si>
  <si>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</si>
  <si>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</si>
  <si>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</si>
  <si>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</si>
  <si>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</si>
  <si>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</si>
  <si>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</si>
  <si>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</si>
  <si>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</si>
  <si>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</si>
  <si>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</si>
  <si>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</si>
  <si>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</si>
  <si>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</si>
  <si>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</si>
  <si>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</si>
  <si>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</si>
  <si>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</si>
  <si>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</si>
  <si>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</si>
  <si>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</si>
  <si>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</si>
  <si>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</si>
  <si>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</si>
  <si>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</si>
  <si>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</si>
  <si>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</si>
  <si>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</si>
  <si>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</si>
  <si>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</si>
  <si>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</si>
  <si>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</si>
  <si>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</si>
  <si>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</si>
  <si>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</si>
  <si>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</si>
  <si>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</si>
  <si>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</si>
  <si>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</si>
  <si>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</si>
  <si>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</si>
  <si>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</si>
  <si>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</si>
  <si>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</si>
  <si>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</si>
  <si>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</si>
  <si>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</si>
  <si>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</si>
  <si>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</si>
  <si>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</si>
  <si>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</si>
  <si>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</si>
  <si>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</si>
  <si>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</si>
  <si>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</si>
  <si>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</si>
  <si>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</si>
  <si>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</si>
  <si>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</si>
  <si>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</si>
  <si>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</si>
  <si>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</si>
  <si>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</si>
  <si>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</si>
  <si>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</si>
  <si>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</si>
  <si>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</si>
  <si>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</si>
  <si>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</si>
  <si>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</si>
  <si>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</si>
  <si>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</si>
  <si>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</si>
  <si>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</si>
  <si>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</si>
  <si>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</si>
  <si>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</si>
  <si>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</si>
  <si>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</si>
  <si>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</si>
  <si>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</si>
  <si>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</si>
  <si>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</si>
  <si>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</si>
  <si>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</si>
  <si>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</si>
  <si>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</si>
  <si>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</si>
  <si>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</si>
  <si>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</si>
  <si>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</si>
  <si>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</si>
  <si>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</si>
  <si>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</si>
  <si>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</si>
  <si>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</si>
  <si>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</si>
  <si>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</si>
  <si>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</si>
  <si>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</si>
  <si>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</si>
  <si>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</si>
  <si>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</si>
  <si>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</si>
  <si>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</si>
  <si>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</si>
  <si>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</si>
  <si>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</si>
  <si>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</si>
  <si>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</si>
  <si>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</si>
  <si>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</si>
  <si>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</si>
  <si>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</si>
  <si>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</si>
  <si>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</si>
  <si>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</si>
  <si>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</si>
  <si>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</si>
  <si>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</si>
  <si>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</si>
  <si>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</si>
  <si>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</si>
  <si>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</si>
  <si>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</si>
  <si>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</si>
  <si>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</si>
  <si>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</si>
  <si>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</si>
  <si>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</si>
  <si>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</si>
  <si>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</si>
  <si>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</si>
  <si>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</si>
  <si>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</si>
  <si>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</si>
  <si>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</si>
  <si>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</si>
  <si>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</si>
  <si>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</si>
  <si>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</si>
  <si>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</si>
  <si>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</si>
  <si>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</si>
  <si>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</si>
  <si>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</si>
  <si>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</si>
  <si>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</si>
  <si>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</si>
  <si>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</si>
  <si>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</si>
  <si>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</si>
  <si>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</si>
  <si>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</si>
  <si>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</si>
  <si>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</si>
  <si>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</si>
  <si>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</si>
  <si>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</si>
  <si>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</si>
  <si>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</si>
  <si>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</si>
  <si>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</si>
  <si>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</si>
  <si>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</si>
  <si>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</si>
  <si>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</si>
  <si>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</si>
  <si>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</si>
  <si>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</si>
  <si>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</si>
  <si>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</si>
  <si>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</si>
  <si>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</si>
  <si>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</si>
  <si>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</si>
  <si>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</si>
  <si>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</si>
  <si>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</si>
  <si>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</si>
  <si>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</si>
  <si>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</si>
  <si>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</si>
  <si>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</si>
  <si>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</si>
  <si>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</si>
  <si>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</si>
  <si>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</si>
  <si>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</si>
  <si>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</si>
  <si>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</si>
  <si>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</si>
  <si>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</si>
  <si>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</si>
  <si>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</si>
  <si>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</si>
  <si>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</si>
  <si>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</si>
  <si>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</si>
  <si>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</si>
  <si>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</si>
  <si>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</si>
  <si>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</si>
  <si>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</si>
  <si>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</si>
  <si>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</si>
  <si>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</si>
  <si>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</si>
  <si>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</si>
  <si>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</si>
  <si>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</si>
  <si>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</si>
  <si>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</si>
  <si>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</si>
  <si>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</si>
  <si>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</si>
  <si>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</si>
  <si>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</si>
  <si>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</si>
  <si>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</si>
  <si>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</si>
  <si>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</si>
  <si>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</si>
  <si>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</si>
  <si>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</si>
  <si>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</si>
  <si>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</si>
  <si>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</si>
  <si>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</si>
  <si>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</si>
  <si>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</si>
  <si>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</si>
  <si>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</si>
  <si>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</si>
  <si>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</si>
  <si>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</si>
  <si>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</si>
  <si>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</si>
  <si>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</si>
  <si>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</si>
  <si>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</si>
  <si>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</si>
  <si>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</si>
  <si>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</si>
  <si>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</si>
  <si>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</si>
  <si>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</si>
  <si>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</si>
  <si>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</si>
  <si>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</si>
  <si>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</si>
  <si>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</si>
  <si>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</si>
  <si>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</si>
  <si>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</si>
  <si>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</si>
  <si>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</si>
  <si>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</si>
  <si>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</si>
  <si>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</si>
  <si>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</si>
  <si>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</si>
  <si>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</si>
  <si>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</si>
  <si>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</si>
  <si>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</si>
  <si>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</si>
  <si>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</si>
  <si>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</si>
  <si>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</si>
  <si>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</si>
  <si>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</si>
  <si>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</si>
  <si>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</si>
  <si>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</si>
  <si>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</si>
  <si>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</si>
  <si>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</si>
  <si>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</si>
  <si>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</si>
  <si>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</si>
  <si>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</si>
  <si>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</si>
  <si>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</si>
  <si>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</si>
  <si>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</si>
  <si>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</si>
  <si>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</si>
  <si>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</si>
  <si>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</si>
  <si>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</si>
  <si>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</si>
  <si>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</si>
  <si>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</si>
  <si>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</si>
  <si>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</si>
  <si>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</si>
  <si>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</si>
  <si>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</si>
  <si>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</si>
  <si>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</si>
  <si>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</si>
  <si>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</si>
  <si>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</si>
  <si>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</si>
  <si>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</si>
  <si>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</si>
  <si>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</si>
  <si>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</si>
  <si>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</si>
  <si>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</si>
  <si>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</si>
  <si>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</si>
  <si>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</si>
  <si>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</si>
  <si>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</si>
  <si>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</si>
  <si>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</si>
  <si>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</si>
  <si>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</si>
  <si>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</si>
  <si>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</si>
  <si>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</si>
  <si>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</si>
  <si>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</si>
  <si>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</si>
  <si>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</si>
  <si>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</si>
  <si>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</si>
  <si>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</si>
  <si>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</si>
  <si>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</si>
  <si>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</si>
  <si>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</si>
  <si>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</si>
  <si>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</si>
  <si>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</si>
  <si>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</si>
  <si>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</si>
  <si>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</si>
  <si>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</si>
  <si>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</si>
  <si>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</si>
  <si>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</si>
  <si>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</si>
  <si>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</si>
  <si>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</si>
  <si>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</si>
  <si>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</si>
  <si>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</si>
  <si>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</si>
  <si>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</si>
  <si>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</si>
  <si>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</si>
  <si>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</si>
  <si>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</si>
  <si>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</si>
  <si>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</si>
  <si>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</si>
  <si>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</si>
  <si>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</si>
  <si>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</si>
  <si>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</si>
  <si>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</si>
  <si>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</si>
  <si>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</si>
  <si>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</si>
  <si>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</si>
  <si>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</si>
  <si>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</si>
  <si>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</si>
  <si>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</si>
  <si>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</si>
  <si>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</si>
  <si>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</si>
  <si>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</si>
  <si>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</si>
  <si>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</si>
  <si>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</si>
  <si>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</si>
  <si>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</si>
  <si>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</si>
  <si>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</si>
  <si>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</si>
  <si>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</si>
  <si>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</si>
  <si>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</si>
  <si>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</si>
  <si>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</si>
  <si>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</si>
  <si>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</si>
  <si>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</si>
  <si>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</si>
  <si>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</si>
  <si>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</si>
  <si>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</si>
  <si>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</si>
  <si>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</si>
  <si>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</si>
  <si>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</si>
  <si>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</si>
  <si>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</si>
  <si>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</si>
  <si>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</si>
  <si>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</si>
  <si>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</si>
  <si>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</si>
  <si>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</si>
  <si>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</si>
  <si>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</si>
  <si>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</si>
  <si>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</si>
  <si>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</si>
  <si>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</si>
  <si>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</si>
  <si>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</si>
  <si>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</si>
  <si>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</si>
  <si>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</si>
  <si>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</si>
  <si>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</si>
  <si>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</si>
  <si>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</si>
  <si>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</si>
  <si>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</si>
  <si>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</si>
  <si>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</si>
  <si>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</si>
  <si>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</si>
  <si>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</si>
  <si>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</si>
  <si>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</si>
  <si>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</si>
  <si>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</si>
  <si>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</si>
  <si>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</si>
  <si>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</si>
  <si>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</si>
  <si>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</si>
  <si>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</si>
  <si>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</si>
  <si>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</si>
  <si>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</si>
  <si>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</si>
  <si>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</si>
  <si>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</si>
  <si>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</si>
  <si>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</si>
  <si>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</si>
  <si>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</si>
  <si>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</si>
  <si>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</si>
  <si>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</si>
  <si>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</si>
  <si>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</si>
  <si>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</si>
  <si>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</si>
  <si>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</si>
  <si>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</si>
  <si>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</si>
  <si>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</si>
  <si>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</si>
  <si>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</si>
  <si>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</si>
  <si>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</si>
  <si>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</si>
  <si>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</si>
  <si>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</si>
  <si>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</si>
  <si>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</si>
  <si>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</si>
  <si>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</si>
  <si>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</si>
  <si>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</si>
  <si>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</si>
  <si>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</si>
  <si>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</si>
  <si>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</si>
  <si>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</si>
  <si>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</si>
  <si>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</si>
  <si>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</si>
  <si>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</si>
  <si>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</si>
  <si>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</si>
  <si>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</si>
  <si>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</si>
  <si>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</si>
  <si>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</si>
  <si>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</si>
  <si>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</si>
  <si>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</si>
  <si>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</si>
  <si>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</si>
  <si>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</si>
  <si>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</si>
  <si>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</si>
  <si>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</si>
  <si>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</si>
  <si>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</si>
  <si>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</si>
  <si>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</si>
  <si>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</si>
  <si>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</si>
  <si>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</si>
  <si>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</si>
  <si>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</si>
  <si>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</si>
  <si>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</si>
  <si>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</si>
  <si>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</si>
  <si>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</si>
  <si>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</si>
  <si>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</si>
  <si>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</si>
  <si>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</si>
  <si>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</si>
  <si>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</si>
  <si>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</si>
  <si>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</si>
  <si>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</si>
  <si>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</si>
  <si>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</si>
  <si>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</si>
  <si>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</si>
  <si>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</si>
  <si>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</si>
  <si>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</si>
  <si>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</si>
  <si>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</si>
  <si>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</si>
  <si>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</si>
  <si>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</si>
  <si>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</si>
  <si>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</si>
  <si>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</si>
  <si>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</si>
  <si>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</si>
  <si>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</si>
  <si>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</si>
  <si>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</si>
  <si>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</si>
  <si>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</si>
  <si>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</si>
  <si>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</si>
  <si>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</si>
  <si>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</si>
  <si>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</si>
  <si>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</si>
  <si>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</si>
  <si>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</si>
  <si>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</si>
  <si>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</si>
  <si>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</si>
  <si>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</si>
  <si>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</si>
  <si>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</si>
  <si>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</si>
  <si>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</si>
  <si>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</si>
  <si>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</si>
  <si>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</si>
  <si>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</si>
  <si>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</si>
  <si>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</si>
  <si>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</si>
  <si>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</si>
  <si>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</si>
  <si>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</si>
  <si>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</si>
  <si>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</si>
  <si>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</si>
  <si>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</si>
  <si>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</si>
  <si>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</si>
  <si>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</si>
  <si>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</si>
  <si>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</si>
  <si>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</si>
  <si>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</si>
  <si>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</si>
  <si>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</si>
  <si>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</si>
  <si>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</si>
  <si>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</si>
  <si>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</si>
  <si>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</si>
  <si>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</si>
  <si>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</si>
  <si>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</si>
  <si>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</si>
  <si>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</si>
  <si>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</si>
  <si>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</si>
  <si>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</si>
  <si>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</si>
  <si>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</si>
  <si>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</si>
  <si>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</si>
  <si>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</si>
  <si>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</si>
  <si>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</si>
  <si>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</si>
  <si>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</si>
  <si>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</si>
  <si>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</si>
  <si>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</si>
  <si>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</si>
  <si>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</si>
  <si>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</si>
  <si>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</si>
  <si>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</si>
  <si>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</si>
  <si>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</si>
  <si>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</si>
  <si>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</si>
  <si>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</si>
  <si>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</si>
  <si>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</si>
  <si>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</si>
  <si>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</si>
  <si>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</si>
  <si>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</si>
  <si>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</si>
  <si>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</si>
  <si>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</si>
  <si>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</si>
  <si>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</si>
  <si>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</si>
  <si>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</si>
  <si>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</si>
  <si>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</si>
  <si>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CIMENTO,ADMITINDO UMA PRODUCAO MEDIA BRUTA DE 2 SACOS/H,INCLUSIVE FORNECIMENTO DOS MATERIAIS,MEDIDOPOR SACO DE 50KG</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</si>
  <si>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</si>
  <si>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</si>
  <si>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</si>
  <si>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</si>
  <si>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</si>
  <si>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</si>
  <si>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</si>
  <si>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</si>
  <si>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</si>
  <si>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</si>
  <si>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</si>
  <si>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</si>
  <si>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</si>
  <si>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</si>
  <si>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</si>
  <si>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</si>
  <si>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</si>
  <si>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</si>
  <si>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</si>
  <si>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</si>
  <si>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</si>
  <si>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</si>
  <si>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</si>
  <si>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</si>
  <si>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</si>
  <si>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</si>
  <si>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</si>
  <si>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</si>
  <si>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</si>
  <si>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</si>
  <si>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</si>
  <si>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</si>
  <si>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</si>
  <si>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</si>
  <si>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</si>
  <si>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</si>
  <si>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</si>
  <si>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</si>
  <si>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</si>
  <si>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</si>
  <si>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</si>
  <si>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</si>
  <si>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</si>
  <si>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</si>
  <si>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</si>
  <si>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</si>
  <si>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</si>
  <si>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</si>
  <si>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</si>
  <si>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</si>
  <si>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</si>
  <si>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</si>
  <si>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</si>
  <si>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</si>
  <si>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</si>
  <si>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</si>
  <si>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</si>
  <si>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</si>
  <si>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</si>
  <si>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</si>
  <si>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</si>
  <si>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</si>
  <si>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</si>
  <si>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</si>
  <si>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</si>
  <si>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</si>
  <si>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</si>
  <si>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</si>
  <si>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</si>
  <si>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</si>
  <si>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</si>
  <si>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</si>
  <si>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</si>
  <si>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</si>
  <si>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</si>
  <si>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</si>
  <si>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</si>
  <si>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</si>
  <si>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</si>
  <si>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</si>
  <si>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</si>
  <si>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</si>
  <si>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</si>
  <si>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</si>
  <si>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</si>
  <si>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</si>
  <si>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</si>
  <si>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</si>
  <si>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</si>
  <si>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</si>
  <si>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</si>
  <si>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</si>
  <si>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</si>
  <si>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</si>
  <si>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</si>
  <si>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</si>
  <si>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</si>
  <si>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</si>
  <si>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</si>
  <si>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</si>
  <si>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</si>
  <si>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</si>
  <si>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</si>
  <si>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</si>
  <si>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</si>
  <si>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</si>
  <si>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</si>
  <si>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</si>
  <si>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</si>
  <si>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</si>
  <si>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</si>
  <si>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</si>
  <si>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</si>
  <si>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</si>
  <si>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</si>
  <si>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</si>
  <si>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</si>
  <si>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</si>
  <si>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</si>
  <si>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</si>
  <si>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</si>
  <si>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</si>
  <si>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</si>
  <si>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</si>
  <si>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</si>
  <si>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</si>
  <si>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</si>
  <si>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</si>
  <si>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</si>
  <si>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</si>
  <si>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</si>
  <si>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</si>
  <si>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</si>
  <si>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</si>
  <si>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</si>
  <si>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</si>
  <si>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</si>
  <si>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</si>
  <si>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</si>
  <si>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</si>
  <si>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</si>
  <si>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</si>
  <si>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</si>
  <si>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</si>
  <si>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</si>
  <si>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</si>
  <si>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</si>
  <si>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</si>
  <si>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</si>
  <si>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</si>
  <si>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</si>
  <si>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</si>
  <si>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</si>
  <si>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</si>
  <si>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</si>
  <si>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</si>
  <si>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</si>
  <si>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</si>
  <si>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</si>
  <si>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</si>
  <si>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</si>
  <si>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</si>
  <si>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</si>
  <si>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</si>
  <si>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</si>
  <si>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</si>
  <si>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</si>
  <si>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</si>
  <si>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</si>
  <si>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</si>
  <si>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</si>
  <si>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</si>
  <si>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</si>
  <si>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</si>
  <si>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</si>
  <si>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</si>
  <si>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</si>
  <si>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</si>
  <si>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</si>
  <si>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</si>
  <si>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</si>
  <si>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</si>
  <si>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</si>
  <si>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</si>
  <si>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</si>
  <si>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</si>
  <si>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</si>
  <si>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</si>
  <si>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</si>
  <si>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</si>
  <si>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</si>
  <si>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</si>
  <si>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</si>
  <si>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</si>
  <si>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</si>
  <si>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</si>
  <si>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</si>
  <si>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</si>
  <si>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</si>
  <si>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</si>
  <si>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</si>
  <si>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</si>
  <si>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</si>
  <si>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</si>
  <si>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</si>
  <si>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</si>
  <si>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</si>
  <si>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</si>
  <si>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</si>
  <si>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</si>
  <si>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</si>
  <si>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</si>
  <si>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</si>
  <si>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</si>
  <si>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</si>
  <si>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</si>
  <si>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</si>
  <si>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</si>
  <si>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</si>
  <si>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</si>
  <si>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</si>
  <si>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</si>
  <si>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</si>
  <si>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</si>
  <si>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</si>
  <si>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</si>
  <si>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</si>
  <si>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</si>
  <si>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</si>
  <si>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</si>
  <si>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</si>
  <si>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</si>
  <si>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</si>
  <si>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</si>
  <si>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</si>
  <si>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</si>
  <si>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</si>
  <si>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</si>
  <si>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</si>
  <si>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</si>
  <si>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</si>
  <si>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</si>
  <si>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</si>
  <si>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</si>
  <si>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</si>
  <si>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</si>
  <si>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</si>
  <si>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</si>
  <si>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</si>
  <si>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</si>
  <si>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</si>
  <si>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</si>
  <si>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</si>
  <si>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</si>
  <si>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</si>
  <si>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</si>
  <si>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</si>
  <si>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</si>
  <si>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</si>
  <si>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</si>
  <si>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</si>
  <si>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</si>
  <si>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</si>
  <si>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</si>
  <si>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</si>
  <si>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</si>
  <si>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</si>
  <si>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</si>
  <si>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</si>
  <si>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</si>
  <si>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</si>
  <si>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</si>
  <si>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</si>
  <si>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</si>
  <si>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</si>
  <si>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</si>
  <si>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</si>
  <si>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</si>
  <si>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</si>
  <si>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</si>
  <si>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</si>
  <si>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</si>
  <si>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</si>
  <si>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</si>
  <si>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</si>
  <si>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</si>
  <si>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</si>
  <si>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</si>
  <si>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</si>
  <si>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</si>
  <si>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</si>
  <si>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</si>
  <si>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</si>
  <si>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</si>
  <si>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</si>
  <si>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</si>
  <si>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</si>
  <si>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</si>
  <si>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</si>
  <si>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</si>
  <si>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</si>
  <si>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</si>
  <si>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</si>
  <si>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</si>
  <si>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</si>
  <si>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</si>
  <si>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</si>
  <si>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</si>
  <si>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</si>
  <si>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</si>
  <si>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</si>
  <si>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</si>
  <si>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</si>
  <si>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</si>
  <si>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</si>
  <si>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</si>
  <si>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</si>
  <si>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</si>
  <si>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</si>
  <si>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</si>
  <si>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</si>
  <si>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</si>
  <si>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</si>
  <si>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</si>
  <si>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</si>
  <si>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</si>
  <si>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</si>
  <si>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</si>
  <si>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</si>
  <si>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</si>
  <si>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</si>
  <si>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</si>
  <si>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</si>
  <si>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</si>
  <si>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</si>
  <si>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</si>
  <si>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</si>
  <si>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</si>
  <si>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</si>
  <si>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</si>
  <si>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</si>
  <si>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</si>
  <si>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</si>
  <si>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</si>
  <si>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</si>
  <si>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</si>
  <si>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</si>
  <si>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</si>
  <si>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</si>
  <si>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</si>
  <si>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</si>
  <si>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</si>
  <si>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</si>
  <si>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</si>
  <si>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</si>
  <si>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</si>
  <si>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</si>
  <si>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</si>
  <si>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</si>
  <si>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</si>
  <si>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</si>
  <si>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</si>
  <si>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</si>
  <si>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</si>
  <si>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</si>
  <si>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</si>
  <si>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</si>
  <si>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</si>
  <si>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</si>
  <si>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</si>
  <si>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</si>
  <si>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</si>
  <si>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</si>
  <si>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</si>
  <si>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</si>
  <si>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</si>
  <si>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</si>
  <si>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</si>
  <si>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</si>
  <si>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</si>
  <si>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</si>
  <si>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</si>
  <si>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</si>
  <si>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</si>
  <si>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</si>
  <si>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</si>
  <si>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</si>
  <si>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</si>
  <si>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</si>
  <si>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</si>
  <si>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</si>
  <si>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</si>
  <si>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</si>
  <si>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</si>
  <si>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ENCOSTO,MEDINDO(225X50X50)CM.FORNECIMENTO</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</si>
  <si>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</si>
  <si>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</si>
  <si>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</si>
  <si>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</si>
  <si>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</si>
  <si>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</si>
  <si>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</si>
  <si>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</si>
  <si>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</si>
  <si>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</si>
  <si>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</si>
  <si>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</si>
  <si>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</si>
  <si>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</si>
  <si>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</si>
  <si>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</si>
  <si>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</si>
  <si>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</si>
  <si>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</si>
  <si>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</si>
  <si>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</si>
  <si>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</si>
  <si>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</si>
  <si>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</si>
  <si>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</si>
  <si>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</si>
  <si>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</si>
  <si>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</si>
  <si>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</si>
  <si>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</si>
  <si>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</si>
  <si>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</si>
  <si>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</si>
  <si>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</si>
  <si>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</si>
  <si>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</si>
  <si>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</si>
  <si>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</si>
  <si>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</si>
  <si>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</si>
  <si>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</si>
  <si>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</si>
  <si>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</si>
  <si>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</si>
  <si>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</si>
  <si>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</si>
  <si>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</si>
  <si>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</si>
  <si>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</si>
  <si>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</si>
  <si>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</si>
  <si>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</si>
  <si>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</si>
  <si>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</si>
  <si>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</si>
  <si>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</si>
  <si>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</si>
  <si>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</si>
  <si>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</si>
  <si>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</si>
  <si>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</si>
  <si>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</si>
  <si>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</si>
  <si>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</si>
  <si>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TELA EM POLIETILENO DE ALTA DENSIDADE,100% VIRGEM,COM MALHADE (5X5)CM,COM RESISTENCIA A TRACAO DE 250KGF.FORNECIMENTO ECOLOCACAO</t>
  </si>
  <si>
    <t>CONTENTOR PLASTICO PARA COLETA DE LIXO DOMICILIAR EM POLIETILENO(DIN) DE 500L.FORNECIMENTO</t>
  </si>
  <si>
    <t>CONTENTOR PLASTICO EM POLIETILENO,COM DUAS RODAS MACICAS DEBORRACHA,CAPACIDADE PARA 240 LITROS.FORNECIMENTO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</si>
  <si>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</si>
  <si>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</si>
  <si>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</si>
  <si>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</si>
  <si>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</si>
  <si>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</si>
  <si>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</si>
  <si>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</si>
  <si>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</si>
  <si>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</si>
  <si>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</si>
  <si>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</si>
  <si>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</si>
  <si>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</si>
  <si>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</si>
  <si>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</si>
  <si>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</si>
  <si>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</si>
  <si>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</si>
  <si>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</si>
  <si>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</si>
  <si>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</si>
  <si>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</si>
  <si>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</si>
  <si>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</si>
  <si>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</si>
  <si>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</si>
  <si>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</si>
  <si>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</si>
  <si>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</si>
  <si>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</si>
  <si>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</si>
  <si>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</si>
  <si>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</si>
  <si>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</si>
  <si>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</si>
  <si>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</si>
  <si>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</si>
  <si>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</si>
  <si>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</si>
  <si>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</si>
  <si>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</si>
  <si>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</si>
  <si>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</si>
  <si>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</si>
  <si>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</si>
  <si>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</si>
  <si>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</si>
  <si>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</si>
  <si>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</si>
  <si>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</si>
  <si>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</si>
  <si>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</si>
  <si>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</si>
  <si>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</si>
  <si>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</si>
  <si>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</si>
  <si>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</si>
  <si>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</si>
  <si>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</si>
  <si>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</si>
  <si>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</si>
  <si>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</si>
  <si>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</si>
  <si>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</si>
  <si>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</si>
  <si>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</si>
  <si>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</si>
  <si>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</si>
  <si>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</si>
  <si>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</si>
  <si>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</si>
  <si>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</si>
  <si>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</si>
  <si>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</si>
  <si>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</si>
  <si>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</si>
  <si>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</si>
  <si>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</si>
  <si>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</si>
  <si>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</si>
  <si>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</si>
  <si>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</si>
  <si>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</si>
  <si>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</si>
  <si>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</si>
  <si>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</si>
  <si>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</si>
  <si>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</si>
  <si>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</si>
  <si>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</si>
  <si>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</si>
  <si>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</si>
  <si>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</si>
  <si>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</si>
  <si>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</si>
  <si>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</si>
  <si>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</si>
  <si>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</si>
  <si>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</si>
  <si>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</si>
  <si>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</si>
  <si>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</si>
  <si>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</si>
  <si>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</si>
  <si>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</si>
  <si>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</si>
  <si>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</si>
  <si>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</si>
  <si>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</si>
  <si>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</si>
  <si>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</si>
  <si>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</si>
  <si>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</si>
  <si>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</si>
  <si>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</si>
  <si>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</si>
  <si>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</si>
  <si>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</si>
  <si>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</si>
  <si>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</si>
  <si>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</si>
  <si>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</si>
  <si>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</si>
  <si>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</si>
  <si>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</si>
  <si>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</si>
  <si>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</si>
  <si>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</si>
  <si>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</si>
  <si>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</si>
  <si>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</si>
  <si>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</si>
  <si>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</si>
  <si>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</si>
  <si>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</si>
  <si>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</si>
  <si>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</si>
  <si>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</si>
  <si>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</si>
  <si>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</si>
  <si>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</si>
  <si>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</si>
  <si>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</si>
  <si>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</si>
  <si>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</si>
  <si>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</si>
  <si>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</si>
  <si>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</si>
  <si>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</si>
  <si>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</si>
  <si>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</si>
  <si>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</si>
  <si>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</si>
  <si>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</si>
  <si>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</si>
  <si>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</si>
  <si>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</si>
  <si>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</si>
  <si>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</si>
  <si>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</si>
  <si>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</si>
  <si>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</si>
  <si>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</si>
  <si>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</si>
  <si>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</si>
  <si>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</si>
  <si>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</si>
  <si>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</si>
  <si>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</si>
  <si>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</si>
  <si>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</si>
  <si>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</si>
  <si>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</si>
  <si>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</si>
  <si>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</si>
  <si>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</si>
  <si>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</si>
  <si>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</si>
  <si>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</si>
  <si>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</si>
  <si>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</si>
  <si>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</si>
  <si>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</si>
  <si>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</si>
  <si>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</si>
  <si>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</si>
  <si>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</si>
  <si>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</si>
  <si>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</si>
  <si>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</si>
  <si>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</si>
  <si>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</si>
  <si>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</si>
  <si>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</si>
  <si>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</si>
  <si>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</si>
  <si>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</si>
  <si>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</si>
  <si>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</si>
  <si>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</si>
  <si>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</si>
  <si>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</si>
  <si>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</si>
  <si>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</si>
  <si>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</si>
  <si>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</si>
  <si>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</si>
  <si>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</si>
  <si>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</si>
  <si>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</si>
  <si>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</si>
  <si>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</si>
  <si>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</si>
  <si>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</si>
  <si>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</si>
  <si>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</si>
  <si>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</si>
  <si>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</si>
  <si>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</si>
  <si>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</si>
  <si>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</si>
  <si>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</si>
  <si>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</si>
  <si>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</si>
  <si>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</si>
  <si>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</si>
  <si>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</si>
  <si>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</si>
  <si>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</si>
  <si>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</si>
  <si>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</si>
  <si>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</si>
  <si>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</si>
  <si>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</si>
  <si>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</si>
  <si>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</si>
  <si>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</si>
  <si>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</si>
  <si>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</si>
  <si>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</si>
  <si>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</si>
  <si>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</si>
  <si>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</si>
  <si>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</si>
  <si>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</si>
  <si>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</si>
  <si>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</si>
  <si>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</si>
  <si>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</si>
  <si>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</si>
  <si>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</si>
  <si>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</si>
  <si>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</si>
  <si>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</si>
  <si>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</si>
  <si>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</si>
  <si>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</si>
  <si>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</si>
  <si>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</si>
  <si>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</si>
  <si>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</si>
  <si>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</si>
  <si>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</si>
  <si>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</si>
  <si>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</si>
  <si>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</si>
  <si>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</si>
  <si>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</si>
  <si>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</si>
  <si>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</si>
  <si>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</si>
  <si>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</si>
  <si>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</si>
  <si>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</si>
  <si>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</si>
  <si>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</si>
  <si>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</si>
  <si>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</si>
  <si>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</si>
  <si>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</si>
  <si>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</si>
  <si>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</si>
  <si>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</si>
  <si>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</si>
  <si>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</si>
  <si>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</si>
  <si>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</si>
  <si>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</si>
  <si>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</si>
  <si>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</si>
  <si>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</si>
  <si>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</si>
  <si>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</si>
  <si>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</si>
  <si>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</si>
  <si>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</si>
  <si>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</si>
  <si>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</si>
  <si>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</si>
  <si>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</si>
  <si>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</si>
  <si>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</si>
  <si>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</si>
  <si>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</si>
  <si>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</si>
  <si>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</si>
  <si>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</si>
  <si>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</si>
  <si>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</si>
  <si>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</si>
  <si>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</si>
  <si>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</si>
  <si>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</si>
  <si>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</si>
  <si>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</si>
  <si>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</si>
  <si>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</si>
  <si>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</si>
  <si>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</si>
  <si>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</si>
  <si>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</si>
  <si>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</si>
  <si>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</si>
  <si>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</si>
  <si>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</si>
  <si>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</si>
  <si>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</si>
  <si>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</si>
  <si>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</si>
  <si>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</si>
  <si>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</si>
  <si>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</si>
  <si>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</si>
  <si>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</si>
  <si>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</si>
  <si>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</si>
  <si>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</si>
  <si>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</si>
  <si>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</si>
  <si>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</si>
  <si>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</si>
  <si>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</si>
  <si>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</si>
  <si>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</si>
  <si>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</si>
  <si>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</si>
  <si>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</si>
  <si>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</si>
  <si>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</si>
  <si>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</si>
  <si>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</si>
  <si>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</si>
  <si>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</si>
  <si>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</si>
  <si>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</si>
  <si>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</si>
  <si>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</si>
  <si>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</si>
  <si>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</si>
  <si>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</si>
  <si>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</si>
  <si>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</si>
  <si>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</si>
  <si>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</si>
  <si>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</si>
  <si>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</si>
  <si>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</si>
  <si>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</si>
  <si>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</si>
  <si>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</si>
  <si>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</si>
  <si>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</si>
  <si>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</si>
  <si>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</si>
  <si>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</si>
  <si>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</si>
  <si>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</si>
  <si>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</si>
  <si>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</si>
  <si>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</si>
  <si>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</si>
  <si>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</si>
  <si>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</si>
  <si>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</si>
  <si>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</si>
  <si>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</si>
  <si>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</si>
  <si>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</si>
  <si>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</si>
  <si>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</si>
  <si>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</si>
  <si>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</si>
  <si>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</si>
  <si>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</si>
  <si>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</si>
  <si>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</si>
  <si>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</si>
  <si>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</si>
  <si>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</si>
  <si>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</si>
  <si>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</si>
  <si>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</si>
  <si>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</si>
  <si>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</si>
  <si>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</si>
  <si>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</si>
  <si>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</si>
  <si>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25CM DE DIAMETRO,TRATADO COM PINTURA IMUNIZANTE,EXCLUSIVE ESCAVACAO,FUNDACAO 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</si>
  <si>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</si>
  <si>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</si>
  <si>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</si>
  <si>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</si>
  <si>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</si>
  <si>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</si>
  <si>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</si>
  <si>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</si>
  <si>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</si>
  <si>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</si>
  <si>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</si>
  <si>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</si>
  <si>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</si>
  <si>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</si>
  <si>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</si>
  <si>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</si>
  <si>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</si>
  <si>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</si>
  <si>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</si>
  <si>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</si>
  <si>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</si>
  <si>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</si>
  <si>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</si>
  <si>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</si>
  <si>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</si>
  <si>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</si>
  <si>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</si>
  <si>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</si>
  <si>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</si>
  <si>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</si>
  <si>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</si>
  <si>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</si>
  <si>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</si>
  <si>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</si>
  <si>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</si>
  <si>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</si>
  <si>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</si>
  <si>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</si>
  <si>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</si>
  <si>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</si>
  <si>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</si>
  <si>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</si>
  <si>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</si>
  <si>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</si>
  <si>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</si>
  <si>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</si>
  <si>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</si>
  <si>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</si>
  <si>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</si>
  <si>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</si>
  <si>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</si>
  <si>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</si>
  <si>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</si>
  <si>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</si>
  <si>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</si>
  <si>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</si>
  <si>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</si>
  <si>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</si>
  <si>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</si>
  <si>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</si>
  <si>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</si>
  <si>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</si>
  <si>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</si>
  <si>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</si>
  <si>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</si>
  <si>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</si>
  <si>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</si>
  <si>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</si>
  <si>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</si>
  <si>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</si>
  <si>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</si>
  <si>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</si>
  <si>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</si>
  <si>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</si>
  <si>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</si>
  <si>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</si>
  <si>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</si>
  <si>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</si>
  <si>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</si>
  <si>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</si>
  <si>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</si>
  <si>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</si>
  <si>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</si>
  <si>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</si>
  <si>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</si>
  <si>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</si>
  <si>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</si>
  <si>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</si>
  <si>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</si>
  <si>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</si>
  <si>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</si>
  <si>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</si>
  <si>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</si>
  <si>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</si>
  <si>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</si>
  <si>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</si>
  <si>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</si>
  <si>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</si>
  <si>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</si>
  <si>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</si>
  <si>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</si>
  <si>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</si>
  <si>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</si>
  <si>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</si>
  <si>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</si>
  <si>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</si>
  <si>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</si>
  <si>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</si>
  <si>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</si>
  <si>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</si>
  <si>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</si>
  <si>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</si>
  <si>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</si>
  <si>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</si>
  <si>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</si>
  <si>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</si>
  <si>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</si>
  <si>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</si>
  <si>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</si>
  <si>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</si>
  <si>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</si>
  <si>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</si>
  <si>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</si>
  <si>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</si>
  <si>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</si>
  <si>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</si>
  <si>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</si>
  <si>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</si>
  <si>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</si>
  <si>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</si>
  <si>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</si>
  <si>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</si>
  <si>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</si>
  <si>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</si>
  <si>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</si>
  <si>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</si>
  <si>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</si>
  <si>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</si>
  <si>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</si>
  <si>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</si>
  <si>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</si>
  <si>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</si>
  <si>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</si>
  <si>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</si>
  <si>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</si>
  <si>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</si>
  <si>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</si>
  <si>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</si>
  <si>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</si>
  <si>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</si>
  <si>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</si>
  <si>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</si>
  <si>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</si>
  <si>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</si>
  <si>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</si>
  <si>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</si>
  <si>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</si>
  <si>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</si>
  <si>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</si>
  <si>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</si>
  <si>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</si>
  <si>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</si>
  <si>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</si>
  <si>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</si>
  <si>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</si>
  <si>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</si>
  <si>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</si>
  <si>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</si>
  <si>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</si>
  <si>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</si>
  <si>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</si>
  <si>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</si>
  <si>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</si>
  <si>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</si>
  <si>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</si>
  <si>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</si>
  <si>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</si>
  <si>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</si>
  <si>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</si>
  <si>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</si>
  <si>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</si>
  <si>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</si>
  <si>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</si>
  <si>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</si>
  <si>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</si>
  <si>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</si>
  <si>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</si>
  <si>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</si>
  <si>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</si>
  <si>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</si>
  <si>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</si>
  <si>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</si>
  <si>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</si>
  <si>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</si>
  <si>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</si>
  <si>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</si>
  <si>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</si>
  <si>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</si>
  <si>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</si>
  <si>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</si>
  <si>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</si>
  <si>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</si>
  <si>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</si>
  <si>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</si>
  <si>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</si>
  <si>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</si>
  <si>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</si>
  <si>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</si>
  <si>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</si>
  <si>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</si>
  <si>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</si>
  <si>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</si>
  <si>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</si>
  <si>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</si>
  <si>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</si>
  <si>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</si>
  <si>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</si>
  <si>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</si>
  <si>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</si>
  <si>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</si>
  <si>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</si>
  <si>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</si>
  <si>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</si>
  <si>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</si>
  <si>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</si>
  <si>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</si>
  <si>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</si>
  <si>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</si>
  <si>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</si>
  <si>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</si>
  <si>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REVESTIMENTO DE CANAL,UTILIZANDO O COLCHAO EM CONCRETO VSL,COM ESPESSURA DE 0,15M,INCLUINDO FORNECIMENTO DOS MATERIAIS EEXECUCAO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</si>
  <si>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</si>
  <si>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</si>
  <si>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</si>
  <si>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</si>
  <si>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</si>
  <si>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</si>
  <si>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</si>
  <si>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</si>
  <si>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</si>
  <si>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</si>
  <si>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</si>
  <si>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</si>
  <si>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</si>
  <si>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</si>
  <si>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</si>
  <si>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</si>
  <si>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</si>
  <si>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</si>
  <si>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</si>
  <si>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</si>
  <si>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</si>
  <si>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</si>
  <si>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</si>
  <si>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</si>
  <si>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</si>
  <si>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</si>
  <si>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</si>
  <si>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</si>
  <si>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</si>
  <si>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</si>
  <si>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TUNEIS:DESLOCAMENTOS,POSICIONAMENTO,FIXACAO E RETIRADA DE CONJUNTO DE FORMAS DE 7,00M DE EXTENSAO ERESPECTIVOS TRILHOS,EM TUNEL DE 70,00M2 DE SECAO</t>
  </si>
  <si>
    <t>FORMA METALICA PARA TUNEIS:FORNECIMENTO DE FORMAS DESLIZANTES SOBRE TRILHOS DE 7,00M DE EXTENSAO,EM TUNEL DE 70,00M2 DESECAO,FORMAS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</si>
  <si>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</si>
  <si>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</si>
  <si>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</si>
  <si>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</si>
  <si>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</si>
  <si>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</si>
  <si>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</si>
  <si>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</si>
  <si>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</si>
  <si>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</si>
  <si>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</si>
  <si>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</si>
  <si>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</si>
  <si>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</si>
  <si>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</si>
  <si>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</si>
  <si>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</si>
  <si>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</si>
  <si>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</si>
  <si>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</si>
  <si>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</si>
  <si>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</si>
  <si>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</si>
  <si>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</si>
  <si>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</si>
  <si>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</si>
  <si>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</si>
  <si>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</si>
  <si>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</si>
  <si>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</si>
  <si>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</si>
  <si>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</si>
  <si>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</si>
  <si>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</si>
  <si>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</si>
  <si>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</si>
  <si>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</si>
  <si>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</si>
  <si>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</si>
  <si>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</si>
  <si>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</si>
  <si>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</si>
  <si>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</si>
  <si>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</si>
  <si>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</si>
  <si>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</si>
  <si>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</si>
  <si>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</si>
  <si>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</si>
  <si>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</si>
  <si>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</si>
  <si>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</si>
  <si>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</si>
  <si>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</si>
  <si>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</si>
  <si>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</si>
  <si>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</si>
  <si>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</si>
  <si>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</si>
  <si>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</si>
  <si>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</si>
  <si>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</si>
  <si>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</si>
  <si>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</si>
  <si>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</si>
  <si>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</si>
  <si>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</si>
  <si>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</si>
  <si>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</si>
  <si>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</si>
  <si>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</si>
  <si>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</si>
  <si>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</si>
  <si>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</si>
  <si>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</si>
  <si>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</si>
  <si>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</si>
  <si>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</si>
  <si>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</si>
  <si>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</si>
  <si>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ESCORAS METALICAS(ALUGUEL)PARA CIMBRAMENTO METALICO(EXCLUSIVE ESTE)DE LAJES PLANAS(COGUMELO)COM ALTURA ATE 3,50M,CONSIDERANDO 0,8UN/M2</t>
  </si>
  <si>
    <t>CIMBRAMENTO METALICO(ALUGUEL)PARA EDIFICACOES COM LAJES PLANAS(COGUMELO),DISPENSANDO REESCORAMENTO,EXCLUSIVE ESCORAS METALICAS.O CUSTO INCLUI LONGARINAS PRINCIPAIS,SECUNDARIAS E PECAS DE LIGACAO</t>
  </si>
  <si>
    <t>MONTAGEM E DESMONTAGEM DE CIMBRAMENTO METALICO PARA EDIFICACOES,PRESERVANDO REESCORAMENTO,COMPREENDENDO ESCORAS,LONGARINAS PRINCIPAIS,SECUNDARIAS E PECAS DE LIGACAO</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</si>
  <si>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</si>
  <si>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</si>
  <si>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</si>
  <si>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</si>
  <si>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</si>
  <si>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</si>
  <si>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</si>
  <si>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</si>
  <si>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</si>
  <si>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</si>
  <si>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</si>
  <si>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</si>
  <si>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</si>
  <si>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</si>
  <si>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</si>
  <si>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</si>
  <si>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</si>
  <si>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</si>
  <si>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</si>
  <si>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</si>
  <si>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</si>
  <si>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</si>
  <si>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</si>
  <si>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</si>
  <si>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</si>
  <si>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</si>
  <si>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</si>
  <si>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</si>
  <si>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</si>
  <si>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</si>
  <si>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</si>
  <si>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</si>
  <si>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</si>
  <si>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</si>
  <si>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</si>
  <si>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</si>
  <si>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</si>
  <si>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</si>
  <si>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</si>
  <si>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</si>
  <si>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</si>
  <si>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</si>
  <si>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</si>
  <si>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</si>
  <si>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</si>
  <si>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</si>
  <si>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</si>
  <si>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</si>
  <si>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</si>
  <si>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</si>
  <si>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</si>
  <si>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</si>
  <si>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</si>
  <si>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</si>
  <si>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</si>
  <si>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</si>
  <si>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</si>
  <si>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</si>
  <si>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</si>
  <si>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</si>
  <si>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</si>
  <si>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</si>
  <si>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</si>
  <si>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</si>
  <si>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</si>
  <si>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</si>
  <si>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</si>
  <si>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</si>
  <si>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</si>
  <si>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</si>
  <si>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</si>
  <si>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</si>
  <si>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</si>
  <si>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</si>
  <si>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</si>
  <si>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</si>
  <si>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</si>
  <si>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</si>
  <si>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</si>
  <si>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</si>
  <si>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</si>
  <si>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</si>
  <si>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</si>
  <si>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</si>
  <si>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</si>
  <si>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</si>
  <si>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</si>
  <si>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</si>
  <si>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</si>
  <si>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</si>
  <si>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</si>
  <si>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</si>
  <si>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</si>
  <si>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</si>
  <si>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</si>
  <si>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</si>
  <si>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</si>
  <si>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</si>
  <si>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</si>
  <si>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 7X10X20CM,ASSENTES COM ARGAMASSA DE CIMENTO E SAIBRO,NOTRACO 1:6,EM PAREDES COM VAOS OU ARESTAS E MEDIDA PELA AREAREAL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</si>
  <si>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</si>
  <si>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</si>
  <si>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</si>
  <si>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</si>
  <si>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</si>
  <si>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</si>
  <si>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</si>
  <si>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</si>
  <si>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</si>
  <si>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</si>
  <si>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</si>
  <si>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</si>
  <si>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</si>
  <si>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</si>
  <si>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</si>
  <si>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</si>
  <si>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</si>
  <si>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</si>
  <si>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</si>
  <si>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</si>
  <si>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</si>
  <si>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</si>
  <si>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</si>
  <si>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</si>
  <si>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</si>
  <si>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</si>
  <si>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</si>
  <si>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</si>
  <si>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</si>
  <si>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</si>
  <si>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</si>
  <si>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</si>
  <si>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</si>
  <si>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</si>
  <si>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</si>
  <si>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</si>
  <si>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</si>
  <si>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</si>
  <si>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</si>
  <si>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</si>
  <si>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</si>
  <si>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</si>
  <si>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</si>
  <si>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</si>
  <si>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</si>
  <si>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</si>
  <si>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</si>
  <si>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</si>
  <si>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</si>
  <si>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</si>
  <si>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</si>
  <si>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</si>
  <si>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</si>
  <si>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</si>
  <si>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</si>
  <si>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</si>
  <si>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</si>
  <si>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</si>
  <si>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</si>
  <si>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</si>
  <si>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</si>
  <si>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</si>
  <si>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</si>
  <si>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</si>
  <si>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</si>
  <si>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</si>
  <si>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</si>
  <si>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</si>
  <si>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</si>
  <si>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</si>
  <si>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</si>
  <si>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</si>
  <si>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</si>
  <si>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</si>
  <si>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</si>
  <si>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</si>
  <si>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</si>
  <si>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</si>
  <si>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</si>
  <si>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</si>
  <si>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</si>
  <si>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</si>
  <si>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</si>
  <si>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</si>
  <si>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</si>
  <si>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</si>
  <si>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</si>
  <si>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</si>
  <si>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</si>
  <si>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</si>
  <si>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</si>
  <si>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</si>
  <si>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</si>
  <si>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</si>
  <si>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</si>
  <si>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</si>
  <si>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</si>
  <si>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</si>
  <si>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</si>
  <si>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</si>
  <si>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</si>
  <si>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</si>
  <si>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</si>
  <si>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</si>
  <si>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</si>
  <si>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</si>
  <si>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</si>
  <si>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</si>
  <si>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</si>
  <si>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</si>
  <si>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</si>
  <si>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t>
  </si>
  <si>
    <t>CHAPISCO EM SUPERFICIE DE CONCRETO OU ALVENARIA,COM ARGAMASSA DE CIMENTO E AREIA,NO TRACO 1:3,COM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</si>
  <si>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</si>
  <si>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</si>
  <si>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</si>
  <si>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</si>
  <si>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</si>
  <si>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</si>
  <si>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</si>
  <si>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</si>
  <si>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</si>
  <si>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</si>
  <si>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</si>
  <si>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</si>
  <si>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</si>
  <si>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</si>
  <si>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</si>
  <si>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</si>
  <si>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</si>
  <si>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</si>
  <si>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</si>
  <si>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</si>
  <si>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</si>
  <si>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</si>
  <si>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</si>
  <si>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</si>
  <si>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</si>
  <si>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</si>
  <si>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</si>
  <si>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</si>
  <si>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</si>
  <si>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</si>
  <si>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</si>
  <si>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</si>
  <si>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</si>
  <si>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</si>
  <si>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</si>
  <si>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</si>
  <si>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</si>
  <si>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</si>
  <si>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</si>
  <si>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</si>
  <si>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</si>
  <si>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</si>
  <si>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</si>
  <si>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</si>
  <si>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</si>
  <si>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</si>
  <si>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</si>
  <si>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</si>
  <si>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</si>
  <si>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</si>
  <si>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</si>
  <si>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</si>
  <si>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</si>
  <si>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</si>
  <si>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</si>
  <si>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</si>
  <si>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</si>
  <si>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</si>
  <si>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</si>
  <si>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</si>
  <si>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</si>
  <si>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</si>
  <si>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</si>
  <si>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</si>
  <si>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</si>
  <si>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</si>
  <si>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</si>
  <si>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</si>
  <si>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</si>
  <si>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</si>
  <si>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</si>
  <si>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</si>
  <si>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</si>
  <si>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</si>
  <si>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</si>
  <si>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</si>
  <si>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</si>
  <si>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</si>
  <si>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</si>
  <si>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</si>
  <si>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</si>
  <si>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</si>
  <si>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</si>
  <si>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PAREDES COM LADRILHO CERAMICO,MEDINDO EM TORNO DE 11,60X11,60X0,09CM,ASSENTES COM ARGAMASSA DE CIMENTO,CAL E AREIA,NO TRACO 1:3:5,JUNTAS REENTRANTES DE 1CM DE LARGURA</t>
  </si>
  <si>
    <t>REVESTIMENTO DE PAREDES COM LADRILHO CERAMICO,MEDINDO EM TORNO DE 11,60X11,60X0,09CM,EXCLUSIVE ARGAMASSA DE ASSENTAMENTO,JUNTAS REETRANTES DE 1CM DE LARGURA</t>
  </si>
  <si>
    <t>REVESTIMENTO DE PAREDES COM LADRILHO CERAMICO,MEDINDO EM TORNO DE 24X11,60X0,09CM,ASSENTES COM ARGAMASSA DE CIMENTO,CALE AREIA NO TRACO 1:3:5,JUNTAS REENTRANTES DE 1CM DE LARGURA</t>
  </si>
  <si>
    <t>REVESTIMENTO DE PAREDES COM LADRILHO CERAMICO,MEDINDO EM TORNO DE 24X11,60X09CM,EXCLUSIVE ARGAMASSA DE ASSENTAMENTO,JUNTAS REENTRANTES DE 1CM DE LARGURA</t>
  </si>
  <si>
    <t>REVESTIMENTO DE PAREDES COM LADRILHO CERAMICO,MEDINDO EM TORNO DE 24X11,60X09CM,TIPO INDUSTRIAL,ASSENTES COM ARGAMASSA DE CIMENTO,CAL E AREIA,NO TRACO 1:3:5,JUNTAS REENTRANTES DE 1CM DE LARGURA</t>
  </si>
  <si>
    <t>REVESTIMENTO DE PAREDES COM LADRILHO CERAMICO,MEDINDO EM TORNO DE 24X11,60X09CM,TIPO INDUSTRIAL,EXCLUSIVE ARGAMASSA DE ASSENTAMENTO,JUNTAS REETRANTES DE 1CM DE LARGURA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</si>
  <si>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</si>
  <si>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</si>
  <si>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</si>
  <si>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</si>
  <si>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</si>
  <si>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</si>
  <si>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</si>
  <si>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</si>
  <si>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</si>
  <si>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</si>
  <si>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</si>
  <si>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</si>
  <si>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</si>
  <si>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</si>
  <si>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</si>
  <si>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</si>
  <si>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</si>
  <si>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</si>
  <si>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</si>
  <si>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</si>
  <si>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</si>
  <si>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</si>
  <si>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</si>
  <si>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</si>
  <si>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</si>
  <si>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</si>
  <si>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</si>
  <si>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</si>
  <si>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</si>
  <si>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</si>
  <si>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</si>
  <si>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</si>
  <si>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</si>
  <si>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</si>
  <si>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 TIPO FELTRO OU CARPETE</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</si>
  <si>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</si>
  <si>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</si>
  <si>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</si>
  <si>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</si>
  <si>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</si>
  <si>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</si>
  <si>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</si>
  <si>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</si>
  <si>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</si>
  <si>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</si>
  <si>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</si>
  <si>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</si>
  <si>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</si>
  <si>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</si>
  <si>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FORRO TERMOACUSTICO COM PAINEL DE LA DE VIDRO,REVESTIDO PORPELICULAS DE PVC MICROPERFURADAS,SOBRE PERFIS METALICOS,COMTIRANTES RIGIDOS,EM PLACA DE 1250X625X15MM.FORNECIMENTO E COLOCACAO</t>
  </si>
  <si>
    <t>FORRO EM ALUMINIO TIPO COLMEIA,COM PINTURA ELETROSTATICA BRANCA,MODULACAO(62X62)CM,MALHA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</si>
  <si>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</si>
  <si>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</si>
  <si>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</si>
  <si>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</si>
  <si>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</si>
  <si>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</si>
  <si>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</si>
  <si>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</si>
  <si>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</si>
  <si>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</si>
  <si>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</si>
  <si>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</si>
  <si>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</si>
  <si>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</si>
  <si>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</si>
  <si>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</si>
  <si>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</si>
  <si>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</si>
  <si>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</si>
  <si>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</si>
  <si>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</si>
  <si>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</si>
  <si>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</si>
  <si>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</si>
  <si>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</si>
  <si>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</si>
  <si>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</si>
  <si>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</si>
  <si>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</si>
  <si>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</si>
  <si>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</si>
  <si>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</si>
  <si>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</si>
  <si>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</si>
  <si>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</si>
  <si>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</si>
  <si>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</si>
  <si>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</si>
  <si>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</si>
  <si>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</si>
  <si>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</si>
  <si>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</si>
  <si>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</si>
  <si>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</si>
  <si>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</si>
  <si>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</si>
  <si>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</si>
  <si>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</si>
  <si>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</si>
  <si>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</si>
  <si>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</si>
  <si>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</si>
  <si>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</si>
  <si>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</si>
  <si>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</si>
  <si>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</si>
  <si>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</si>
  <si>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</si>
  <si>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</si>
  <si>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</si>
  <si>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</si>
  <si>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</si>
  <si>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</si>
  <si>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</si>
  <si>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</si>
  <si>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</si>
  <si>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</si>
  <si>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</si>
  <si>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</si>
  <si>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</si>
  <si>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</si>
  <si>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</si>
  <si>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</si>
  <si>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</si>
  <si>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</si>
  <si>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</si>
  <si>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</si>
  <si>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</si>
  <si>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</si>
  <si>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</si>
  <si>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</si>
  <si>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</si>
  <si>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</si>
  <si>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</si>
  <si>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</si>
  <si>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</si>
  <si>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</si>
  <si>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</si>
  <si>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</si>
  <si>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</si>
  <si>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</si>
  <si>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VERTICAL(BRISE SOLEIL)DE CHAPA DE FIBROCIMENTO,SEMAMIANTO,DE 12MM DE ESPESSURA,COM 400MM DE LARGURA,FIXADO EMCANTONEIRAS DE ACO APARAFUSADAS 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</si>
  <si>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</si>
  <si>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</si>
  <si>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</si>
  <si>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</si>
  <si>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</si>
  <si>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</si>
  <si>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</si>
  <si>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</si>
  <si>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</si>
  <si>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</si>
  <si>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</si>
  <si>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</si>
  <si>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</si>
  <si>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</si>
  <si>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</si>
  <si>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</si>
  <si>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</si>
  <si>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</si>
  <si>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</si>
  <si>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</si>
  <si>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</si>
  <si>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</si>
  <si>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</si>
  <si>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</si>
  <si>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</si>
  <si>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</si>
  <si>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</si>
  <si>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</si>
  <si>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</si>
  <si>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</si>
  <si>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</si>
  <si>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</si>
  <si>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</si>
  <si>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</si>
  <si>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</si>
  <si>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</si>
  <si>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</si>
  <si>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</si>
  <si>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</si>
  <si>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</si>
  <si>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</si>
  <si>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</si>
  <si>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</si>
  <si>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</si>
  <si>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</si>
  <si>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</si>
  <si>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</si>
  <si>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</si>
  <si>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</si>
  <si>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</si>
  <si>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</si>
  <si>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</si>
  <si>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</si>
  <si>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</si>
  <si>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</si>
  <si>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</si>
  <si>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</si>
  <si>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</si>
  <si>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</si>
  <si>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</si>
  <si>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</si>
  <si>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</si>
  <si>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</si>
  <si>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</si>
  <si>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</si>
  <si>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</si>
  <si>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</si>
  <si>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</si>
  <si>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</si>
  <si>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</si>
  <si>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</si>
  <si>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</si>
  <si>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</si>
  <si>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</si>
  <si>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</si>
  <si>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</si>
  <si>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</si>
  <si>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PISOS DE PLACAS NAO TRABALHADAS DE GRANITO,RETANGULARES,SOBRE TERRENO NIVELADO,COM AS JUNTAS TOMADAS COM ARGAMASSA DE CIMENTO E AREIA,NO TRACO 1:3</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</si>
  <si>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</si>
  <si>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</si>
  <si>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</si>
  <si>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</si>
  <si>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</si>
  <si>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</si>
  <si>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</si>
  <si>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</si>
  <si>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</si>
  <si>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</si>
  <si>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</si>
  <si>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</si>
  <si>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</si>
  <si>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</si>
  <si>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</si>
  <si>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</si>
  <si>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</si>
  <si>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</si>
  <si>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</si>
  <si>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</si>
  <si>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</si>
  <si>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</si>
  <si>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</si>
  <si>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</si>
  <si>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</si>
  <si>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</si>
  <si>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</si>
  <si>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</si>
  <si>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</si>
  <si>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</si>
  <si>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</si>
  <si>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</si>
  <si>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</si>
  <si>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</si>
  <si>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</si>
  <si>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</si>
  <si>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</si>
  <si>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</si>
  <si>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</si>
  <si>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</si>
  <si>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</si>
  <si>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</si>
  <si>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</si>
  <si>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</si>
  <si>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</si>
  <si>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</si>
  <si>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</si>
  <si>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</si>
  <si>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</si>
  <si>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</si>
  <si>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</si>
  <si>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</si>
  <si>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</si>
  <si>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</si>
  <si>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</si>
  <si>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</si>
  <si>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</si>
  <si>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</si>
  <si>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</si>
  <si>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</si>
  <si>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</si>
  <si>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</si>
  <si>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</si>
  <si>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</si>
  <si>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</si>
  <si>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</si>
  <si>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</si>
  <si>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</si>
  <si>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</si>
  <si>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</si>
  <si>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</si>
  <si>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</si>
  <si>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</si>
  <si>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</si>
  <si>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</si>
  <si>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</si>
  <si>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</si>
  <si>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</si>
  <si>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</si>
  <si>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</si>
  <si>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</si>
  <si>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</si>
  <si>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</si>
  <si>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</si>
  <si>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</si>
  <si>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</si>
  <si>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</si>
  <si>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</si>
  <si>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</si>
  <si>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</si>
  <si>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</si>
  <si>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</si>
  <si>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</si>
  <si>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</si>
  <si>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</si>
  <si>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</si>
  <si>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</si>
  <si>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</si>
  <si>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</si>
  <si>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</si>
  <si>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</si>
  <si>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</si>
  <si>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</si>
  <si>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</si>
  <si>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</si>
  <si>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</si>
  <si>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</si>
  <si>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</si>
  <si>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</si>
  <si>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</si>
  <si>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</si>
  <si>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</si>
  <si>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</si>
  <si>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</si>
  <si>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</si>
  <si>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</si>
  <si>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</si>
  <si>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</si>
  <si>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</si>
  <si>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</si>
  <si>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</si>
  <si>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</si>
  <si>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</si>
  <si>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</si>
  <si>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</si>
  <si>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</si>
  <si>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</si>
  <si>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</si>
  <si>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</si>
  <si>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</si>
  <si>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</si>
  <si>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</si>
  <si>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</si>
  <si>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</si>
  <si>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</si>
  <si>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</si>
  <si>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</si>
  <si>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</si>
  <si>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</si>
  <si>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</si>
  <si>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</si>
  <si>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</si>
  <si>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</si>
  <si>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</si>
  <si>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</si>
  <si>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</si>
  <si>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</si>
  <si>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</si>
  <si>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</si>
  <si>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</si>
  <si>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</si>
  <si>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</si>
  <si>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</si>
  <si>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</si>
  <si>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</si>
  <si>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</si>
  <si>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</si>
  <si>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</si>
  <si>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</si>
  <si>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</si>
  <si>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</si>
  <si>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</si>
  <si>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</si>
  <si>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</si>
  <si>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</si>
  <si>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</si>
  <si>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</si>
  <si>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</si>
  <si>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</si>
  <si>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</si>
  <si>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</si>
  <si>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</si>
  <si>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</si>
  <si>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</si>
  <si>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</si>
  <si>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</si>
  <si>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</si>
  <si>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</si>
  <si>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</si>
  <si>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</si>
  <si>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</si>
  <si>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</si>
  <si>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</si>
  <si>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</si>
  <si>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</si>
  <si>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</si>
  <si>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</si>
  <si>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</si>
  <si>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</si>
  <si>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</si>
  <si>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</si>
  <si>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</si>
  <si>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</si>
  <si>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</si>
  <si>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</si>
  <si>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</si>
  <si>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</si>
  <si>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</si>
  <si>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</si>
  <si>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</si>
  <si>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</si>
  <si>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</si>
  <si>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</si>
  <si>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</si>
  <si>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</si>
  <si>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</si>
  <si>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</si>
  <si>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</si>
  <si>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</si>
  <si>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</si>
  <si>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</si>
  <si>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</si>
  <si>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</si>
  <si>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</si>
  <si>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</si>
  <si>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</si>
  <si>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</si>
  <si>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</si>
  <si>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</si>
  <si>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</si>
  <si>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</si>
  <si>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</si>
  <si>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</si>
  <si>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</si>
  <si>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</si>
  <si>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</si>
  <si>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</si>
  <si>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</si>
  <si>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</si>
  <si>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</si>
  <si>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</si>
  <si>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</si>
  <si>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</si>
  <si>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</si>
  <si>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</si>
  <si>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</si>
  <si>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</si>
  <si>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</si>
  <si>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</si>
  <si>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</si>
  <si>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</si>
  <si>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</si>
  <si>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</si>
  <si>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</si>
  <si>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</si>
  <si>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</si>
  <si>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</si>
  <si>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</si>
  <si>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</si>
  <si>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</si>
  <si>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</si>
  <si>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</si>
  <si>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</si>
  <si>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</si>
  <si>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</si>
  <si>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</si>
  <si>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</si>
  <si>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</si>
  <si>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</si>
  <si>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</si>
  <si>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</si>
  <si>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</si>
  <si>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</si>
  <si>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</si>
  <si>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</si>
  <si>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PORTA CORTA-FOGO, MEDINDO(60 X 180 X 5)CM, CLASSE P-60, CHAPA DE ACO, TENDO MARCOS DO MESMO MATERIAL, INCLUSIVE 3 PARESDE DOBRADICAS COM MOLA. FORNECIMENTO E COLOCACAO</t>
  </si>
  <si>
    <t>PORTA CORTA-FOGO, MEDINDO(60 X 180 X 5)CM, CLASSE P-90,CHAPADE ACO, TENDO MARCOS DO MESMO MATERIAL, INCLUSIVE 3 PARES DEDOBRADICAS COM MOLA. FORNECIMENTO E COLOCACAO</t>
  </si>
  <si>
    <t>PORTA CORTA-FOGO, MEDINDO(60 X 180 X 5)CM,CLASSE P-120,CHAPADE ACO, TENDO MARCOS DO MESMO MATERIAL, INCLUSIVE 3 PARES DEDOBRADICAS COM MOLA. 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</si>
  <si>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</si>
  <si>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</si>
  <si>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</si>
  <si>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</si>
  <si>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</si>
  <si>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</si>
  <si>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</si>
  <si>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</si>
  <si>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</si>
  <si>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</si>
  <si>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</si>
  <si>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</si>
  <si>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</si>
  <si>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</si>
  <si>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</si>
  <si>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</si>
  <si>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</si>
  <si>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</si>
  <si>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</si>
  <si>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</si>
  <si>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</si>
  <si>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</si>
  <si>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</si>
  <si>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</si>
  <si>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</si>
  <si>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</si>
  <si>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</si>
  <si>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</si>
  <si>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</si>
  <si>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</si>
  <si>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</si>
  <si>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</si>
  <si>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</si>
  <si>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</si>
  <si>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</si>
  <si>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</si>
  <si>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</si>
  <si>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</si>
  <si>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</si>
  <si>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</si>
  <si>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</si>
  <si>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</si>
  <si>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</si>
  <si>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</si>
  <si>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</si>
  <si>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</si>
  <si>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</si>
  <si>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</si>
  <si>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</si>
  <si>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</si>
  <si>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</si>
  <si>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</si>
  <si>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</si>
  <si>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</si>
  <si>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</si>
  <si>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</si>
  <si>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</si>
  <si>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</si>
  <si>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</si>
  <si>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</si>
  <si>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</si>
  <si>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</si>
  <si>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</si>
  <si>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</si>
  <si>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</si>
  <si>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</si>
  <si>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</si>
  <si>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</si>
  <si>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</si>
  <si>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</si>
  <si>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</si>
  <si>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</si>
  <si>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</si>
  <si>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</si>
  <si>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</si>
  <si>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</si>
  <si>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</si>
  <si>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</si>
  <si>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</si>
  <si>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</si>
  <si>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</si>
  <si>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</si>
  <si>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</si>
  <si>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</si>
  <si>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</si>
  <si>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</si>
  <si>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</si>
  <si>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</si>
  <si>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</si>
  <si>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</si>
  <si>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</si>
  <si>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</si>
  <si>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</si>
  <si>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</si>
  <si>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</si>
  <si>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</si>
  <si>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</si>
  <si>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</si>
  <si>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</si>
  <si>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</si>
  <si>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</si>
  <si>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</si>
  <si>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</si>
  <si>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</si>
  <si>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</si>
  <si>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</si>
  <si>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</si>
  <si>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</si>
  <si>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</si>
  <si>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</si>
  <si>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</si>
  <si>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</si>
  <si>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</si>
  <si>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</si>
  <si>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</si>
  <si>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</si>
  <si>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</si>
  <si>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</si>
  <si>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</si>
  <si>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</si>
  <si>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</si>
  <si>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</si>
  <si>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</si>
  <si>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</si>
  <si>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</si>
  <si>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</si>
  <si>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</si>
  <si>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</si>
  <si>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</si>
  <si>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</si>
  <si>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</si>
  <si>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</si>
  <si>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</si>
  <si>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</si>
  <si>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</si>
  <si>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</si>
  <si>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</si>
  <si>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</si>
  <si>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</si>
  <si>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</si>
  <si>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</si>
  <si>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</si>
  <si>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PORTA METALICA ACUSTICA,56DB,NAS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</si>
  <si>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</si>
  <si>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</si>
  <si>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</si>
  <si>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</si>
  <si>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</si>
  <si>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</si>
  <si>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</si>
  <si>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</si>
  <si>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</si>
  <si>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</si>
  <si>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</si>
  <si>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</si>
  <si>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</si>
  <si>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</si>
  <si>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</si>
  <si>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</si>
  <si>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</si>
  <si>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</si>
  <si>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</si>
  <si>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</si>
  <si>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</si>
  <si>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</si>
  <si>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</si>
  <si>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</si>
  <si>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</si>
  <si>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</si>
  <si>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</si>
  <si>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</si>
  <si>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</si>
  <si>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</si>
  <si>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</si>
  <si>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</si>
  <si>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</si>
  <si>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</si>
  <si>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</si>
  <si>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</si>
  <si>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</si>
  <si>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</si>
  <si>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</si>
  <si>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</si>
  <si>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</si>
  <si>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</si>
  <si>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</si>
  <si>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</si>
  <si>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</si>
  <si>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</si>
  <si>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</si>
  <si>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</si>
  <si>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</si>
  <si>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</si>
  <si>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</si>
  <si>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</si>
  <si>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</si>
  <si>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</si>
  <si>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</si>
  <si>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</si>
  <si>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</si>
  <si>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</si>
  <si>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</si>
  <si>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</si>
  <si>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</si>
  <si>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</si>
  <si>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</si>
  <si>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</si>
  <si>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</si>
  <si>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</si>
  <si>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 SIMPLES,COM ESPESSURA DE 10MM.FORNECIMENTO ECOLOCACAO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</si>
  <si>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</si>
  <si>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</si>
  <si>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</si>
  <si>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</si>
  <si>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</si>
  <si>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</si>
  <si>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</si>
  <si>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</si>
  <si>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</si>
  <si>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</si>
  <si>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</si>
  <si>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</si>
  <si>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</si>
  <si>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</si>
  <si>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</si>
  <si>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</si>
  <si>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</si>
  <si>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</si>
  <si>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</si>
  <si>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</si>
  <si>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</si>
  <si>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</si>
  <si>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</si>
  <si>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</si>
  <si>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</si>
  <si>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</si>
  <si>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</si>
  <si>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</si>
  <si>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</si>
  <si>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</si>
  <si>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</si>
  <si>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</si>
  <si>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</si>
  <si>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</si>
  <si>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</si>
  <si>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</si>
  <si>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</si>
  <si>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</si>
  <si>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</si>
  <si>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</si>
  <si>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</si>
  <si>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</si>
  <si>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</si>
  <si>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</si>
  <si>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</si>
  <si>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</si>
  <si>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</si>
  <si>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</si>
  <si>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</si>
  <si>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</si>
  <si>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</si>
  <si>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</si>
  <si>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</si>
  <si>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</si>
  <si>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</si>
  <si>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</si>
  <si>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</si>
  <si>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</si>
  <si>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</si>
  <si>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</si>
  <si>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</si>
  <si>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</si>
  <si>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</si>
  <si>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</si>
  <si>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</si>
  <si>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</si>
  <si>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</si>
  <si>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</si>
  <si>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</si>
  <si>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</si>
  <si>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</si>
  <si>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</si>
  <si>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</si>
  <si>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</si>
  <si>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</si>
  <si>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</si>
  <si>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</si>
  <si>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</si>
  <si>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</si>
  <si>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</si>
  <si>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</si>
  <si>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</si>
  <si>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</si>
  <si>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</si>
  <si>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</si>
  <si>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</si>
  <si>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</si>
  <si>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</si>
  <si>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</si>
  <si>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</si>
  <si>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</si>
  <si>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</si>
  <si>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</si>
  <si>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</si>
  <si>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</si>
  <si>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</si>
  <si>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</si>
  <si>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</si>
  <si>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</si>
  <si>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</si>
  <si>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</si>
  <si>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</si>
  <si>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</si>
  <si>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</si>
  <si>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</si>
  <si>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</si>
  <si>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</si>
  <si>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</si>
  <si>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</si>
  <si>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</si>
  <si>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</si>
  <si>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</si>
  <si>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</si>
  <si>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</si>
  <si>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</si>
  <si>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</si>
  <si>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</si>
  <si>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</si>
  <si>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</si>
  <si>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</si>
  <si>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</si>
  <si>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</si>
  <si>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</si>
  <si>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</si>
  <si>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</si>
  <si>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</si>
  <si>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</si>
  <si>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</si>
  <si>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</si>
  <si>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</si>
  <si>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</si>
  <si>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</si>
  <si>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</si>
  <si>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</si>
  <si>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</si>
  <si>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</si>
  <si>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</si>
  <si>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</si>
  <si>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</si>
  <si>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</si>
  <si>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</si>
  <si>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</si>
  <si>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</si>
  <si>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</si>
  <si>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</si>
  <si>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</si>
  <si>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</si>
  <si>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</si>
  <si>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</si>
  <si>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</si>
  <si>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</si>
  <si>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</si>
  <si>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</si>
  <si>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</si>
  <si>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</si>
  <si>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</si>
  <si>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</si>
  <si>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</si>
  <si>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</si>
  <si>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</si>
  <si>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</si>
  <si>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</si>
  <si>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</si>
  <si>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</si>
  <si>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</si>
  <si>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</si>
  <si>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</si>
  <si>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</si>
  <si>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</si>
  <si>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</si>
  <si>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</si>
  <si>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</si>
  <si>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</si>
  <si>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</si>
  <si>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</si>
  <si>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</si>
  <si>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</si>
  <si>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</si>
  <si>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</si>
  <si>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</si>
  <si>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</si>
  <si>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</si>
  <si>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</si>
  <si>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</si>
  <si>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</si>
  <si>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</si>
  <si>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</si>
  <si>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</si>
  <si>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</si>
  <si>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</si>
  <si>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</si>
  <si>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</si>
  <si>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</si>
  <si>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</si>
  <si>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</si>
  <si>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</si>
  <si>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</si>
  <si>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</si>
  <si>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</si>
  <si>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</si>
  <si>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</si>
  <si>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</si>
  <si>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</si>
  <si>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</si>
  <si>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</si>
  <si>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</si>
  <si>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</si>
  <si>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</si>
  <si>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</si>
  <si>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</si>
  <si>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</si>
  <si>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</si>
  <si>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</si>
  <si>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</si>
  <si>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</si>
  <si>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</si>
  <si>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</si>
  <si>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</si>
  <si>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</si>
  <si>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</si>
  <si>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</si>
  <si>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</si>
  <si>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</si>
  <si>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</si>
  <si>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</si>
  <si>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</si>
  <si>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</si>
  <si>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</si>
  <si>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</si>
  <si>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</si>
  <si>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</si>
  <si>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</si>
  <si>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</si>
  <si>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</si>
  <si>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</si>
  <si>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</si>
  <si>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</si>
  <si>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</si>
  <si>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</si>
  <si>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</si>
  <si>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</si>
  <si>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</si>
  <si>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</si>
  <si>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</si>
  <si>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</si>
  <si>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</si>
  <si>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</si>
  <si>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</si>
  <si>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</si>
  <si>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</si>
  <si>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</si>
  <si>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</si>
  <si>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</si>
  <si>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</si>
  <si>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</si>
  <si>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</si>
  <si>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</si>
  <si>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</si>
  <si>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</si>
  <si>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</si>
  <si>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</si>
  <si>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</si>
  <si>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</si>
  <si>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</si>
  <si>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</si>
  <si>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</si>
  <si>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</si>
  <si>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</si>
  <si>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</si>
  <si>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</si>
  <si>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</si>
  <si>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</si>
  <si>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</si>
  <si>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</si>
  <si>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</si>
  <si>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</si>
  <si>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</si>
  <si>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</si>
  <si>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</si>
  <si>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</si>
  <si>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</si>
  <si>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</si>
  <si>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</si>
  <si>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</si>
  <si>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</si>
  <si>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</si>
  <si>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</si>
  <si>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</si>
  <si>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</si>
  <si>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</si>
  <si>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</si>
  <si>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</si>
  <si>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</si>
  <si>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</si>
  <si>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</si>
  <si>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</si>
  <si>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</si>
  <si>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</si>
  <si>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</si>
  <si>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</si>
  <si>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</si>
  <si>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</si>
  <si>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</si>
  <si>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</si>
  <si>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</si>
  <si>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</si>
  <si>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</si>
  <si>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</si>
  <si>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</si>
  <si>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</si>
  <si>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</si>
  <si>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</si>
  <si>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</si>
  <si>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</si>
  <si>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</si>
  <si>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</si>
  <si>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</si>
  <si>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</si>
  <si>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</si>
  <si>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</si>
  <si>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</si>
  <si>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</si>
  <si>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</si>
  <si>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</si>
  <si>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</si>
  <si>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</si>
  <si>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</si>
  <si>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</si>
  <si>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</si>
  <si>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</si>
  <si>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</si>
  <si>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</si>
  <si>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</si>
  <si>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</si>
  <si>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</si>
  <si>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</si>
  <si>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</si>
  <si>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</si>
  <si>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</si>
  <si>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</si>
  <si>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</si>
  <si>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</si>
  <si>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</si>
  <si>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</si>
  <si>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</si>
  <si>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</si>
  <si>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</si>
  <si>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</si>
  <si>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</si>
  <si>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</si>
  <si>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</si>
  <si>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</si>
  <si>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</si>
  <si>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</si>
  <si>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</si>
  <si>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</si>
  <si>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</si>
  <si>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</si>
  <si>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</si>
  <si>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</si>
  <si>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</si>
  <si>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</si>
  <si>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</si>
  <si>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</si>
  <si>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</si>
  <si>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</si>
  <si>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</si>
  <si>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</si>
  <si>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</si>
  <si>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</si>
  <si>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</si>
  <si>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</si>
  <si>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</si>
  <si>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</si>
  <si>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</si>
  <si>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</si>
  <si>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</si>
  <si>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</si>
  <si>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</si>
  <si>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</si>
  <si>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</si>
  <si>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</si>
  <si>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</si>
  <si>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</si>
  <si>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</si>
  <si>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</si>
  <si>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</si>
  <si>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</si>
  <si>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</si>
  <si>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</si>
  <si>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</si>
  <si>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</si>
  <si>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</si>
  <si>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</si>
  <si>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</si>
  <si>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</si>
  <si>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</si>
  <si>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</si>
  <si>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</si>
  <si>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</si>
  <si>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</si>
  <si>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</si>
  <si>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</si>
  <si>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</si>
  <si>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</si>
  <si>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</si>
  <si>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</si>
  <si>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</si>
  <si>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</si>
  <si>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</si>
  <si>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</si>
  <si>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</si>
  <si>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</si>
  <si>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</si>
  <si>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</si>
  <si>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</si>
  <si>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</si>
  <si>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</si>
  <si>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</si>
  <si>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</si>
  <si>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</si>
  <si>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</si>
  <si>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</si>
  <si>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</si>
  <si>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</si>
  <si>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</si>
  <si>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</si>
  <si>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</si>
  <si>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</si>
  <si>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</si>
  <si>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</si>
  <si>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</si>
  <si>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</si>
  <si>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</si>
  <si>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</si>
  <si>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</si>
  <si>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</si>
  <si>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</si>
  <si>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</si>
  <si>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</si>
  <si>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</si>
  <si>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</si>
  <si>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</si>
  <si>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</si>
  <si>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</si>
  <si>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</si>
  <si>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</si>
  <si>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</si>
  <si>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</si>
  <si>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</si>
  <si>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</si>
  <si>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</si>
  <si>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</si>
  <si>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</si>
  <si>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</si>
  <si>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</si>
  <si>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</si>
  <si>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</si>
  <si>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</si>
  <si>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</si>
  <si>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</si>
  <si>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</si>
  <si>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</si>
  <si>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</si>
  <si>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</si>
  <si>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</si>
  <si>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</si>
  <si>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</si>
  <si>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</si>
  <si>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</si>
  <si>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</si>
  <si>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</si>
  <si>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</si>
  <si>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</si>
  <si>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</si>
  <si>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</si>
  <si>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</si>
  <si>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</si>
  <si>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</si>
  <si>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</si>
  <si>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</si>
  <si>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</si>
  <si>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</si>
  <si>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</si>
  <si>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</si>
  <si>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</si>
  <si>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</si>
  <si>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</si>
  <si>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</si>
  <si>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</si>
  <si>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</si>
  <si>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</si>
  <si>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</si>
  <si>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</si>
  <si>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</si>
  <si>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</si>
  <si>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</si>
  <si>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</si>
  <si>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</si>
  <si>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</si>
  <si>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</si>
  <si>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</si>
  <si>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</si>
  <si>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</si>
  <si>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</si>
  <si>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</si>
  <si>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</si>
  <si>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</si>
  <si>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</si>
  <si>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</si>
  <si>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</si>
  <si>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</si>
  <si>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</si>
  <si>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</si>
  <si>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</si>
  <si>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</si>
  <si>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</si>
  <si>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</si>
  <si>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</si>
  <si>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</si>
  <si>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</si>
  <si>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</si>
  <si>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</si>
  <si>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</si>
  <si>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</si>
  <si>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</si>
  <si>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</si>
  <si>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</si>
  <si>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</si>
  <si>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</si>
  <si>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</si>
  <si>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</si>
  <si>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</si>
  <si>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</si>
  <si>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</si>
  <si>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</si>
  <si>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</si>
  <si>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</si>
  <si>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</si>
  <si>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</si>
  <si>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</si>
  <si>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</si>
  <si>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</si>
  <si>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</si>
  <si>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</si>
  <si>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</si>
  <si>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</si>
  <si>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</si>
  <si>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</si>
  <si>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</si>
  <si>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</si>
  <si>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</si>
  <si>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</si>
  <si>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</si>
  <si>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</si>
  <si>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</si>
  <si>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</si>
  <si>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</si>
  <si>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</si>
  <si>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</si>
  <si>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</si>
  <si>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</si>
  <si>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</si>
  <si>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</si>
  <si>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</si>
  <si>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</si>
  <si>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</si>
  <si>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</si>
  <si>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</si>
  <si>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</si>
  <si>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</si>
  <si>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</si>
  <si>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</si>
  <si>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</si>
  <si>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</si>
  <si>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</si>
  <si>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</si>
  <si>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</si>
  <si>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</si>
  <si>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</si>
  <si>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</si>
  <si>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</si>
  <si>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</si>
  <si>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</si>
  <si>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</si>
  <si>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</si>
  <si>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</si>
  <si>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</si>
  <si>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</si>
  <si>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</si>
  <si>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</si>
  <si>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</si>
  <si>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</si>
  <si>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</si>
  <si>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</si>
  <si>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</si>
  <si>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</si>
  <si>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</si>
  <si>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</si>
  <si>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</si>
  <si>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</si>
  <si>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</si>
  <si>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</si>
  <si>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</si>
  <si>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</si>
  <si>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</si>
  <si>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</si>
  <si>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</si>
  <si>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</si>
  <si>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</si>
  <si>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</si>
  <si>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</si>
  <si>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</si>
  <si>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</si>
  <si>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</si>
  <si>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</si>
  <si>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</si>
  <si>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</si>
  <si>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</si>
  <si>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</si>
  <si>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VOLUME REDUZIDO DE OLEO,15KV-350MVA,COM RELES PRIMARIOS.FORNECIMENTO E COLOCACAO</t>
  </si>
  <si>
    <t>DISJUNTOR TRIFASICO A VOLUME REDUZIDO DE OLEO,15KV-500MVA,COM RELES PRIMARIOS.FORNECIMENTO E COLOCACAO</t>
  </si>
  <si>
    <t>DISJUNTOR DE VOLUME REDUZIDO DE OLEO TRIPOLAR,CLASSE 15KV,CORRENTE NOMINAL DE 800A/500MVA,COM OS ACESSORIOS:CARREGADOR DE MOLA MOTORIZADO,RELES DE ABERTURA E FECHAMENTO,BLOQUEIO MECANICO KIRK.FORNECIMENTO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</si>
  <si>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</si>
  <si>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</si>
  <si>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</si>
  <si>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</si>
  <si>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</si>
  <si>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</si>
  <si>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</si>
  <si>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</si>
  <si>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</si>
  <si>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</si>
  <si>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</si>
  <si>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</si>
  <si>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</si>
  <si>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</si>
  <si>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</si>
  <si>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</si>
  <si>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</si>
  <si>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</si>
  <si>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</si>
  <si>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</si>
  <si>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QUADRO DE DISTRIBUICAO DE ENERGIA PARA DISJUNTORES TERMO-MAGNETICOS UNIPOLARES,DE SOBREPOR,COM PORTA E BARRAMENTOS DE FASE,NEUTRO E TERRA,TRIFASICO,PARA INSTALACAO DE ATE 70 DISJUNTORES COM DISPOSITIVO PARA CHAVE GERAL.FORNECIMENTO E COLOCACAO</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</si>
  <si>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</si>
  <si>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</si>
  <si>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</si>
  <si>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</si>
  <si>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</si>
  <si>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</si>
  <si>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</si>
  <si>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</si>
  <si>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QUADRO DE DISTRIBUICAO DE ENERGIA PARA DISJUNTORES TERMO-MAGNETICOS UNIPOLARES,DE EMBUTIR,COM PORTA E BARRAMENTOS DE FASE,NEUTRO E TERRA,TRIFASICO,PARA INSTALACAO DE ATE 70 DISJUNTORES COM DISPOSITIVO PARA CHAVE GERAL.FORNECIMENTO E COLOCACAO</t>
  </si>
  <si>
    <t>DISPOSITIVO DE PROTECAO CONTRA SURTO (DPS),CLASSE II,1 POLO,TENSAO 275V E CORRENTE MAXIMA DE DESCARGA 8KA.FORNECIMENTO ECOLOCACAO</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</si>
  <si>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</si>
  <si>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</si>
  <si>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</si>
  <si>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</si>
  <si>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</si>
  <si>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</si>
  <si>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</si>
  <si>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</si>
  <si>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</si>
  <si>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</si>
  <si>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</si>
  <si>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</si>
  <si>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</si>
  <si>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</si>
  <si>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</si>
  <si>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</si>
  <si>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</si>
  <si>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</si>
  <si>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</si>
  <si>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</si>
  <si>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</si>
  <si>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</si>
  <si>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</si>
  <si>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</si>
  <si>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10 A 30AX250V.FORNECIMENTO E COLOCACAO</t>
  </si>
  <si>
    <t>DISJUNTOR TERMOMAGNETICO UNIPOLAR,DE 35 A 60AX250V.FORNECIMENTO E COLOCACAO</t>
  </si>
  <si>
    <t>DISJUNTOR TERMOMAGNETICO,BIPOLAR,DE 10 A 50AX250V.FORNECIMENTO E COLOCACAO</t>
  </si>
  <si>
    <t>DISJUNTOR TERMOMAGNETICO,TRIPOLAR,DE 10 A 50AX250V.FORNECIMENTO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</si>
  <si>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</si>
  <si>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</si>
  <si>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</si>
  <si>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</si>
  <si>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</si>
  <si>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</si>
  <si>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DISJUNTOR TERMOMAGNETICO,TRIPOLAR,DE 800A X 250V.FORNECIMENTO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</si>
  <si>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</si>
  <si>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</si>
  <si>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</si>
  <si>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</si>
  <si>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</si>
  <si>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</si>
  <si>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</si>
  <si>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</si>
  <si>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</si>
  <si>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</si>
  <si>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</si>
  <si>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</si>
  <si>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</si>
  <si>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</si>
  <si>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</si>
  <si>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</si>
  <si>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</si>
  <si>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</si>
  <si>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</si>
  <si>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</si>
  <si>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</si>
  <si>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</si>
  <si>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ELETRODUTOS,NA BITOLA DE 6MM2,450/750V.FORNECIMENTO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</si>
  <si>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</si>
  <si>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</si>
  <si>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</si>
  <si>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</si>
  <si>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</si>
  <si>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</si>
  <si>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</si>
  <si>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</si>
  <si>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</si>
  <si>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</si>
  <si>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</si>
  <si>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</si>
  <si>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</si>
  <si>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</si>
  <si>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</si>
  <si>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</si>
  <si>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</si>
  <si>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</si>
  <si>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</si>
  <si>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</si>
  <si>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</si>
  <si>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</si>
  <si>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</si>
  <si>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</si>
  <si>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</si>
  <si>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</si>
  <si>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</si>
  <si>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</si>
  <si>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</si>
  <si>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</si>
  <si>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</si>
  <si>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</si>
  <si>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</si>
  <si>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</si>
  <si>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</si>
  <si>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</si>
  <si>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</si>
  <si>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</si>
  <si>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</si>
  <si>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</si>
  <si>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</si>
  <si>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</si>
  <si>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</si>
  <si>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</si>
  <si>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</si>
  <si>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</si>
  <si>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</si>
  <si>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</si>
  <si>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</si>
  <si>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</si>
  <si>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</si>
  <si>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</si>
  <si>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</si>
  <si>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</si>
  <si>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</si>
  <si>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</si>
  <si>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</si>
  <si>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</si>
  <si>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</si>
  <si>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</si>
  <si>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</si>
  <si>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</si>
  <si>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</si>
  <si>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</si>
  <si>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</si>
  <si>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</si>
  <si>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</si>
  <si>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</si>
  <si>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</si>
  <si>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</si>
  <si>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</si>
  <si>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</si>
  <si>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</si>
  <si>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</si>
  <si>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</si>
  <si>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</si>
  <si>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</si>
  <si>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</si>
  <si>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</si>
  <si>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</si>
  <si>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</si>
  <si>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</si>
  <si>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</si>
  <si>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</si>
  <si>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</si>
  <si>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</si>
  <si>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</si>
  <si>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</si>
  <si>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</si>
  <si>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</si>
  <si>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</si>
  <si>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</si>
  <si>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</si>
  <si>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</si>
  <si>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</si>
  <si>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</si>
  <si>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</si>
  <si>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</si>
  <si>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</si>
  <si>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</si>
  <si>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</si>
  <si>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</si>
  <si>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</si>
  <si>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</si>
  <si>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</si>
  <si>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</si>
  <si>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</si>
  <si>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</si>
  <si>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</si>
  <si>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</si>
  <si>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</si>
  <si>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</si>
  <si>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</si>
  <si>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</si>
  <si>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</si>
  <si>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</si>
  <si>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</si>
  <si>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</si>
  <si>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</si>
  <si>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</si>
  <si>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</si>
  <si>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</si>
  <si>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</si>
  <si>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</si>
  <si>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</si>
  <si>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</si>
  <si>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</si>
  <si>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</si>
  <si>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</si>
  <si>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</si>
  <si>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</si>
  <si>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</si>
  <si>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</si>
  <si>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</si>
  <si>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</si>
  <si>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</si>
  <si>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</si>
  <si>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</si>
  <si>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</si>
  <si>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</si>
  <si>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</si>
  <si>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</si>
  <si>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</si>
  <si>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</si>
  <si>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</si>
  <si>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</si>
  <si>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</si>
  <si>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</si>
  <si>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</si>
  <si>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</si>
  <si>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</si>
  <si>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</si>
  <si>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</si>
  <si>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</si>
  <si>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</si>
  <si>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</si>
  <si>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</si>
  <si>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</si>
  <si>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</si>
  <si>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</si>
  <si>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</si>
  <si>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</si>
  <si>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</si>
  <si>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</si>
  <si>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</si>
  <si>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</si>
  <si>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</si>
  <si>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</si>
  <si>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</si>
  <si>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</si>
  <si>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</si>
  <si>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</si>
  <si>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</si>
  <si>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</si>
  <si>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</si>
  <si>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</si>
  <si>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</si>
  <si>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</si>
  <si>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</si>
  <si>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</si>
  <si>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</si>
  <si>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</si>
  <si>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</si>
  <si>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</si>
  <si>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</si>
  <si>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</si>
  <si>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</si>
  <si>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</si>
  <si>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</si>
  <si>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</si>
  <si>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</si>
  <si>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</si>
  <si>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</si>
  <si>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</si>
  <si>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</si>
  <si>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</si>
  <si>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</si>
  <si>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</si>
  <si>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</si>
  <si>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</si>
  <si>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</si>
  <si>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</si>
  <si>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</si>
  <si>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</si>
  <si>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</si>
  <si>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</si>
  <si>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</si>
  <si>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</si>
  <si>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</si>
  <si>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</si>
  <si>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</si>
  <si>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</si>
  <si>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</si>
  <si>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</si>
  <si>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</si>
  <si>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</si>
  <si>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</si>
  <si>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</si>
  <si>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</si>
  <si>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</si>
  <si>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</si>
  <si>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</si>
  <si>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</si>
  <si>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</si>
  <si>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</si>
  <si>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</si>
  <si>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</si>
  <si>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</si>
  <si>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</si>
  <si>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</si>
  <si>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</si>
  <si>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TELEFONE OU LOGICA,COMPREENDENDO:5 VARAS DE ELETRODUTO DE 3/4",CONEXOES E CAIXAS</t>
  </si>
  <si>
    <t>INSTALACAO DE PONTO PARA ANTENA DE TV OU SISTEMA DE CFTV,COMPREENDENDO:5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</si>
  <si>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</si>
  <si>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</si>
  <si>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</si>
  <si>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</si>
  <si>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</si>
  <si>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</si>
  <si>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</si>
  <si>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</si>
  <si>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</si>
  <si>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</si>
  <si>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</si>
  <si>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</si>
  <si>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</si>
  <si>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</si>
  <si>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</si>
  <si>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</si>
  <si>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</si>
  <si>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</si>
  <si>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</si>
  <si>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</si>
  <si>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</si>
  <si>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</si>
  <si>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</si>
  <si>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</si>
  <si>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</si>
  <si>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</si>
  <si>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</si>
  <si>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</si>
  <si>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</si>
  <si>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</si>
  <si>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</si>
  <si>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</si>
  <si>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</si>
  <si>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</si>
  <si>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</si>
  <si>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</si>
  <si>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</si>
  <si>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</si>
  <si>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</si>
  <si>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</si>
  <si>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</si>
  <si>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</si>
  <si>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</si>
  <si>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</si>
  <si>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</si>
  <si>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</si>
  <si>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</si>
  <si>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</si>
  <si>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</si>
  <si>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</si>
  <si>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</si>
  <si>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</si>
  <si>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</si>
  <si>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</si>
  <si>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</si>
  <si>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</si>
  <si>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</si>
  <si>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</si>
  <si>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</si>
  <si>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</si>
  <si>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</si>
  <si>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</si>
  <si>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</si>
  <si>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</si>
  <si>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</si>
  <si>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</si>
  <si>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</si>
  <si>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</si>
  <si>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</si>
  <si>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</si>
  <si>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</si>
  <si>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</si>
  <si>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</si>
  <si>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</si>
  <si>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</si>
  <si>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</si>
  <si>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</si>
  <si>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</si>
  <si>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</si>
  <si>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</si>
  <si>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</si>
  <si>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</si>
  <si>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</si>
  <si>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</si>
  <si>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</si>
  <si>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</si>
  <si>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</si>
  <si>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</si>
  <si>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</si>
  <si>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</si>
  <si>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</si>
  <si>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</si>
  <si>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</si>
  <si>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</si>
  <si>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</si>
  <si>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</si>
  <si>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</si>
  <si>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</si>
  <si>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</si>
  <si>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</si>
  <si>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</si>
  <si>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</si>
  <si>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</si>
  <si>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</si>
  <si>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</si>
  <si>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</si>
  <si>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</si>
  <si>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</si>
  <si>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</si>
  <si>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</si>
  <si>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</si>
  <si>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</si>
  <si>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</si>
  <si>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</si>
  <si>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</si>
  <si>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</si>
  <si>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</si>
  <si>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</si>
  <si>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</si>
  <si>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</si>
  <si>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</si>
  <si>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</si>
  <si>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</si>
  <si>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</si>
  <si>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</si>
  <si>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</si>
  <si>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</si>
  <si>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</si>
  <si>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</si>
  <si>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</si>
  <si>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</si>
  <si>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</si>
  <si>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</si>
  <si>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</si>
  <si>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</si>
  <si>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</si>
  <si>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</si>
  <si>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</si>
  <si>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</si>
  <si>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</si>
  <si>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</si>
  <si>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</si>
  <si>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</si>
  <si>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</si>
  <si>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</si>
  <si>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</si>
  <si>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</si>
  <si>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</si>
  <si>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</si>
  <si>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</si>
  <si>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</si>
  <si>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</si>
  <si>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</si>
  <si>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</si>
  <si>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</si>
  <si>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</si>
  <si>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</si>
  <si>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</si>
  <si>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</si>
  <si>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</si>
  <si>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</si>
  <si>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</si>
  <si>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</si>
  <si>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</si>
  <si>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</si>
  <si>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</si>
  <si>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</si>
  <si>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</si>
  <si>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</si>
  <si>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</si>
  <si>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</si>
  <si>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</si>
  <si>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</si>
  <si>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</si>
  <si>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</si>
  <si>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</si>
  <si>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</si>
  <si>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</si>
  <si>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</si>
  <si>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</si>
  <si>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</si>
  <si>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</si>
  <si>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</si>
  <si>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</si>
  <si>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</si>
  <si>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</si>
  <si>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</si>
  <si>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</si>
  <si>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</si>
  <si>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</si>
  <si>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</si>
  <si>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</si>
  <si>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</si>
  <si>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</si>
  <si>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</si>
  <si>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</si>
  <si>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</si>
  <si>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</si>
  <si>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</si>
  <si>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</si>
  <si>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</si>
  <si>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</si>
  <si>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</si>
  <si>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</si>
  <si>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</si>
  <si>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</si>
  <si>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</si>
  <si>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</si>
  <si>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</si>
  <si>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</si>
  <si>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</si>
  <si>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</si>
  <si>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</si>
  <si>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</si>
  <si>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</si>
  <si>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</si>
  <si>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</si>
  <si>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</si>
  <si>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</si>
  <si>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</si>
  <si>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</si>
  <si>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</si>
  <si>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</si>
  <si>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</si>
  <si>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</si>
  <si>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</si>
  <si>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</si>
  <si>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</si>
  <si>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</si>
  <si>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</si>
  <si>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</si>
  <si>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</si>
  <si>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</si>
  <si>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</si>
  <si>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</si>
  <si>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</si>
  <si>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</si>
  <si>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</si>
  <si>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</si>
  <si>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</si>
  <si>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</si>
  <si>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</si>
  <si>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</si>
  <si>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</si>
  <si>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</si>
  <si>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</si>
  <si>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</si>
  <si>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</si>
  <si>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</si>
  <si>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</si>
  <si>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</si>
  <si>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</si>
  <si>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</si>
  <si>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</si>
  <si>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</si>
  <si>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</si>
  <si>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</si>
  <si>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</si>
  <si>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</si>
  <si>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</si>
  <si>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</si>
  <si>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</si>
  <si>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</si>
  <si>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</si>
  <si>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</si>
  <si>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</si>
  <si>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</si>
  <si>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</si>
  <si>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</si>
  <si>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</si>
  <si>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</si>
  <si>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</si>
  <si>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</si>
  <si>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</si>
  <si>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</si>
  <si>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</si>
  <si>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</si>
  <si>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</si>
  <si>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</si>
  <si>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</si>
  <si>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</si>
  <si>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</si>
  <si>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</si>
  <si>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</si>
  <si>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</si>
  <si>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</si>
  <si>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</si>
  <si>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</si>
  <si>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</si>
  <si>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</si>
  <si>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</si>
  <si>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</si>
  <si>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</si>
  <si>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</si>
  <si>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</si>
  <si>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</si>
  <si>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</si>
  <si>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</si>
  <si>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</si>
  <si>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</si>
  <si>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</si>
  <si>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</si>
  <si>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</si>
  <si>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</si>
  <si>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</si>
  <si>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</si>
  <si>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</si>
  <si>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</si>
  <si>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</si>
  <si>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</si>
  <si>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</si>
  <si>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</si>
  <si>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</si>
  <si>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</si>
  <si>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</si>
  <si>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</si>
  <si>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</si>
  <si>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</si>
  <si>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</si>
  <si>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</si>
  <si>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</si>
  <si>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</si>
  <si>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</si>
  <si>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</si>
  <si>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</si>
  <si>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</si>
  <si>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</si>
  <si>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</si>
  <si>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</si>
  <si>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</si>
  <si>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</si>
  <si>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</si>
  <si>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</si>
  <si>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</si>
  <si>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</si>
  <si>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</si>
  <si>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</si>
  <si>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</si>
  <si>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</si>
  <si>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</si>
  <si>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</si>
  <si>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</si>
  <si>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</si>
  <si>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</si>
  <si>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</si>
  <si>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</si>
  <si>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</si>
  <si>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</si>
  <si>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</si>
  <si>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</si>
  <si>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</si>
  <si>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</si>
  <si>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</si>
  <si>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</si>
  <si>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</si>
  <si>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</si>
  <si>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</si>
  <si>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</si>
  <si>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</si>
  <si>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</si>
  <si>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</si>
  <si>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</si>
  <si>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</si>
  <si>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</si>
  <si>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</si>
  <si>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</si>
  <si>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</si>
  <si>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</si>
  <si>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</si>
  <si>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</si>
  <si>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</si>
  <si>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</si>
  <si>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</si>
  <si>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</si>
  <si>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</si>
  <si>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</si>
  <si>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</si>
  <si>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</si>
  <si>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</si>
  <si>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</si>
  <si>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</si>
  <si>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</si>
  <si>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</si>
  <si>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</si>
  <si>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</si>
  <si>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</si>
  <si>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</si>
  <si>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</si>
  <si>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</si>
  <si>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</si>
  <si>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</si>
  <si>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</si>
  <si>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</si>
  <si>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</si>
  <si>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</si>
  <si>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</si>
  <si>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</si>
  <si>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</si>
  <si>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</si>
  <si>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</si>
  <si>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</si>
  <si>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</si>
  <si>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</si>
  <si>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</si>
  <si>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</si>
  <si>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</si>
  <si>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</si>
  <si>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</si>
  <si>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</si>
  <si>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</si>
  <si>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</si>
  <si>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</si>
  <si>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</si>
  <si>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</si>
  <si>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</si>
  <si>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</si>
  <si>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</si>
  <si>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</si>
  <si>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</si>
  <si>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</si>
  <si>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</si>
  <si>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</si>
  <si>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</si>
  <si>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</si>
  <si>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</si>
  <si>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</si>
  <si>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</si>
  <si>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</si>
  <si>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</si>
  <si>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</si>
  <si>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</si>
  <si>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</si>
  <si>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</si>
  <si>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</si>
  <si>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</si>
  <si>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</si>
  <si>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</si>
  <si>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</si>
  <si>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</si>
  <si>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</si>
  <si>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</si>
  <si>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</si>
  <si>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</si>
  <si>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</si>
  <si>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</si>
  <si>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</si>
  <si>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</si>
  <si>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</si>
  <si>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</si>
  <si>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</si>
  <si>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</si>
  <si>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</si>
  <si>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</si>
  <si>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</si>
  <si>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</si>
  <si>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</si>
  <si>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</si>
  <si>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</si>
  <si>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</si>
  <si>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</si>
  <si>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</si>
  <si>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</si>
  <si>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</si>
  <si>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</si>
  <si>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</si>
  <si>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</si>
  <si>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</si>
  <si>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</si>
  <si>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</si>
  <si>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</si>
  <si>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</si>
  <si>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</si>
  <si>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</si>
  <si>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</si>
  <si>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</si>
  <si>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</si>
  <si>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</si>
  <si>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</si>
  <si>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</si>
  <si>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</si>
  <si>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</si>
  <si>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</si>
  <si>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</si>
  <si>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</si>
  <si>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</si>
  <si>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</si>
  <si>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</si>
  <si>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</si>
  <si>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</si>
  <si>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</si>
  <si>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</si>
  <si>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</si>
  <si>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</si>
  <si>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</si>
  <si>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</si>
  <si>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</si>
  <si>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</si>
  <si>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</si>
  <si>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</si>
  <si>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</si>
  <si>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</si>
  <si>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</si>
  <si>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</si>
  <si>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</si>
  <si>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</si>
  <si>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</si>
  <si>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</si>
  <si>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</si>
  <si>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</si>
  <si>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</si>
  <si>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</si>
  <si>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</si>
  <si>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</si>
  <si>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</si>
  <si>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</si>
  <si>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</si>
  <si>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</si>
  <si>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</si>
  <si>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</si>
  <si>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</si>
  <si>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</si>
  <si>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</si>
  <si>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</si>
  <si>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</si>
  <si>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</si>
  <si>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</si>
  <si>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</si>
  <si>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</si>
  <si>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</si>
  <si>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</si>
  <si>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</si>
  <si>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</si>
  <si>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</si>
  <si>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</si>
  <si>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</si>
  <si>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</si>
  <si>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</si>
  <si>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</si>
  <si>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</si>
  <si>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</si>
  <si>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</si>
  <si>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</si>
  <si>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</si>
  <si>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</si>
  <si>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</si>
  <si>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</si>
  <si>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</si>
  <si>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</si>
  <si>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</si>
  <si>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</si>
  <si>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</si>
  <si>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</si>
  <si>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</si>
  <si>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</si>
  <si>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</si>
  <si>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</si>
  <si>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</si>
  <si>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</si>
  <si>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</si>
  <si>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</si>
  <si>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</si>
  <si>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</si>
  <si>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</si>
  <si>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</si>
  <si>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</si>
  <si>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</si>
  <si>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</si>
  <si>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</si>
  <si>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</si>
  <si>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</si>
  <si>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</si>
  <si>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</si>
  <si>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</si>
  <si>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</si>
  <si>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</si>
  <si>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</si>
  <si>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</si>
  <si>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</si>
  <si>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</si>
  <si>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</si>
  <si>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</si>
  <si>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</si>
  <si>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</si>
  <si>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</si>
  <si>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</si>
  <si>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</si>
  <si>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</si>
  <si>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</si>
  <si>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</si>
  <si>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</si>
  <si>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</si>
  <si>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</si>
  <si>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</si>
  <si>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</si>
  <si>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</si>
  <si>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</si>
  <si>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</si>
  <si>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</si>
  <si>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</si>
  <si>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</si>
  <si>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</si>
  <si>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</si>
  <si>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</si>
  <si>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</si>
  <si>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</si>
  <si>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</si>
  <si>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</si>
  <si>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</si>
  <si>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</si>
  <si>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</si>
  <si>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</si>
  <si>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</si>
  <si>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</si>
  <si>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</si>
  <si>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</si>
  <si>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</si>
  <si>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</si>
  <si>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</si>
  <si>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</si>
  <si>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</si>
  <si>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</si>
  <si>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</si>
  <si>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</si>
  <si>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</si>
  <si>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</si>
  <si>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</si>
  <si>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</si>
  <si>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</si>
  <si>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</si>
  <si>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</si>
  <si>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</si>
  <si>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</si>
  <si>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</si>
  <si>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</si>
  <si>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</si>
  <si>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</si>
  <si>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</si>
  <si>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</si>
  <si>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</si>
  <si>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</si>
  <si>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</si>
  <si>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</si>
  <si>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</si>
  <si>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</si>
  <si>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</si>
  <si>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</si>
  <si>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</si>
  <si>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</si>
  <si>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</si>
  <si>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</si>
  <si>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</si>
  <si>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</si>
  <si>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</si>
  <si>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</si>
  <si>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</si>
  <si>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</si>
  <si>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</si>
  <si>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</si>
  <si>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</si>
  <si>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</si>
  <si>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</si>
  <si>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</si>
  <si>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</si>
  <si>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</si>
  <si>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</si>
  <si>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</si>
  <si>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</si>
  <si>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</si>
  <si>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</si>
  <si>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</si>
  <si>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</si>
  <si>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</si>
  <si>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</si>
  <si>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</si>
  <si>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</si>
  <si>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</si>
  <si>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</si>
  <si>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</si>
  <si>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</si>
  <si>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</si>
  <si>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</si>
  <si>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</si>
  <si>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</si>
  <si>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</si>
  <si>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</si>
  <si>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</si>
  <si>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</si>
  <si>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</si>
  <si>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</si>
  <si>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</si>
  <si>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</si>
  <si>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</si>
  <si>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</si>
  <si>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</si>
  <si>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</si>
  <si>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</si>
  <si>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</si>
  <si>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</si>
  <si>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</si>
  <si>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</si>
  <si>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</si>
  <si>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</si>
  <si>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</si>
  <si>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</si>
  <si>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</si>
  <si>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</si>
  <si>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</si>
  <si>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</si>
  <si>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</si>
  <si>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</si>
  <si>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</si>
  <si>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</si>
  <si>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</si>
  <si>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</si>
  <si>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</si>
  <si>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</si>
  <si>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</si>
  <si>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</si>
  <si>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</si>
  <si>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</si>
  <si>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</si>
  <si>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</si>
  <si>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</si>
  <si>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</si>
  <si>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</si>
  <si>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</si>
  <si>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</si>
  <si>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</si>
  <si>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</si>
  <si>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</si>
  <si>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</si>
  <si>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</si>
  <si>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</si>
  <si>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</si>
  <si>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</si>
  <si>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</si>
  <si>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</si>
  <si>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</si>
  <si>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</si>
  <si>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</si>
  <si>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</si>
  <si>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</si>
  <si>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</si>
  <si>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</si>
  <si>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</si>
  <si>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</si>
  <si>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</si>
  <si>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</si>
  <si>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</si>
  <si>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</si>
  <si>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</si>
  <si>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</si>
  <si>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</si>
  <si>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</si>
  <si>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</si>
  <si>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</si>
  <si>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</si>
  <si>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</si>
  <si>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</si>
  <si>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</si>
  <si>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</si>
  <si>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</si>
  <si>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</si>
  <si>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</si>
  <si>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</si>
  <si>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</si>
  <si>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</si>
  <si>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</si>
  <si>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</si>
  <si>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</si>
  <si>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</si>
  <si>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</si>
  <si>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</si>
  <si>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</si>
  <si>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</si>
  <si>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</si>
  <si>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</si>
  <si>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</si>
  <si>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</si>
  <si>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</si>
  <si>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</si>
  <si>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</si>
  <si>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</si>
  <si>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</si>
  <si>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</si>
  <si>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</si>
  <si>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</si>
  <si>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</si>
  <si>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</si>
  <si>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</si>
  <si>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</si>
  <si>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</si>
  <si>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</si>
  <si>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</si>
  <si>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</si>
  <si>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</si>
  <si>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</si>
  <si>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</si>
  <si>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</si>
  <si>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</si>
  <si>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</si>
  <si>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</si>
  <si>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</si>
  <si>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</si>
  <si>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</si>
  <si>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</si>
  <si>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</si>
  <si>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</si>
  <si>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</si>
  <si>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</si>
  <si>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</si>
  <si>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</si>
  <si>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</si>
  <si>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</si>
  <si>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</si>
  <si>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</si>
  <si>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</si>
  <si>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</si>
  <si>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</si>
  <si>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</si>
  <si>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</si>
  <si>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</si>
  <si>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</si>
  <si>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</si>
  <si>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</si>
  <si>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</si>
  <si>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</si>
  <si>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</si>
  <si>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</si>
  <si>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</si>
  <si>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</si>
  <si>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</si>
  <si>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</si>
  <si>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</si>
  <si>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</si>
  <si>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</si>
  <si>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</si>
  <si>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</si>
  <si>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</si>
  <si>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</si>
  <si>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</si>
  <si>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</si>
  <si>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</si>
  <si>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</si>
  <si>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</si>
  <si>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</si>
  <si>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</si>
  <si>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</si>
  <si>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</si>
  <si>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</si>
  <si>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</si>
  <si>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</si>
  <si>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</si>
  <si>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</si>
  <si>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</si>
  <si>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</si>
  <si>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</si>
  <si>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</si>
  <si>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</si>
  <si>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</si>
  <si>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</si>
  <si>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</si>
  <si>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</si>
  <si>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</si>
  <si>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</si>
  <si>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</si>
  <si>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</si>
  <si>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</si>
  <si>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</si>
  <si>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</si>
  <si>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</si>
  <si>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</si>
  <si>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</si>
  <si>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</si>
  <si>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</si>
  <si>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</si>
  <si>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</si>
  <si>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</si>
  <si>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</si>
  <si>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</si>
  <si>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</si>
  <si>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</si>
  <si>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</si>
  <si>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</si>
  <si>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</si>
  <si>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</si>
  <si>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</si>
  <si>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</si>
  <si>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</si>
  <si>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</si>
  <si>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</si>
  <si>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</si>
  <si>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</si>
  <si>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</si>
  <si>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</si>
  <si>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</si>
  <si>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</si>
  <si>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</si>
  <si>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</si>
  <si>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</si>
  <si>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</si>
  <si>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</si>
  <si>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</si>
  <si>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</si>
  <si>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</si>
  <si>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</si>
  <si>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</si>
  <si>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</si>
  <si>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</si>
  <si>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</si>
  <si>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</si>
  <si>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</si>
  <si>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</si>
  <si>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</si>
  <si>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</si>
  <si>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</si>
  <si>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</si>
  <si>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</si>
  <si>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</si>
  <si>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</si>
  <si>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</si>
  <si>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</si>
  <si>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</si>
  <si>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</si>
  <si>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</si>
  <si>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</si>
  <si>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</si>
  <si>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</si>
  <si>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</si>
  <si>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</si>
  <si>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</si>
  <si>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</si>
  <si>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</si>
  <si>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</si>
  <si>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</si>
  <si>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</si>
  <si>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</si>
  <si>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</si>
  <si>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</si>
  <si>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</si>
  <si>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</si>
  <si>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</si>
  <si>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</si>
  <si>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</si>
  <si>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</si>
  <si>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</si>
  <si>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</si>
  <si>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</si>
  <si>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</si>
  <si>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</si>
  <si>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</si>
  <si>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</si>
  <si>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</si>
  <si>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</si>
  <si>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</si>
  <si>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</si>
  <si>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</si>
  <si>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</si>
  <si>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</si>
  <si>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</si>
  <si>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</si>
  <si>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</si>
  <si>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</si>
  <si>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</si>
  <si>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</si>
  <si>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</si>
  <si>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</si>
  <si>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</si>
  <si>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</si>
  <si>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</si>
  <si>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</si>
  <si>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</si>
  <si>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</si>
  <si>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</si>
  <si>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</si>
  <si>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</si>
  <si>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</si>
  <si>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</si>
  <si>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</si>
  <si>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</si>
  <si>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</si>
  <si>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</si>
  <si>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</si>
  <si>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</si>
  <si>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</si>
  <si>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</si>
  <si>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</si>
  <si>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</si>
  <si>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</si>
  <si>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</si>
  <si>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</si>
  <si>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</si>
  <si>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</si>
  <si>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</si>
  <si>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</si>
  <si>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</si>
  <si>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</si>
  <si>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</si>
  <si>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</si>
  <si>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</si>
  <si>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</si>
  <si>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</si>
  <si>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</si>
  <si>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</si>
  <si>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</si>
  <si>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</si>
  <si>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</si>
  <si>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</si>
  <si>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</si>
  <si>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</si>
  <si>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</si>
  <si>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</si>
  <si>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</si>
  <si>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</si>
  <si>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</si>
  <si>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</si>
  <si>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</si>
  <si>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</si>
  <si>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</si>
  <si>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</si>
  <si>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</si>
  <si>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</si>
  <si>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</si>
  <si>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</si>
  <si>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</si>
  <si>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</si>
  <si>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</si>
  <si>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</si>
  <si>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</si>
  <si>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</si>
  <si>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</si>
  <si>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</si>
  <si>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</si>
  <si>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</si>
  <si>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</si>
  <si>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</si>
  <si>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</si>
  <si>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</si>
  <si>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</si>
  <si>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</si>
  <si>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</si>
  <si>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</si>
  <si>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</si>
  <si>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</si>
  <si>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</si>
  <si>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</si>
  <si>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</si>
  <si>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</si>
  <si>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</si>
  <si>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</si>
  <si>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</si>
  <si>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</si>
  <si>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</si>
  <si>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</si>
  <si>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</si>
  <si>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</si>
  <si>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</si>
  <si>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</si>
  <si>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</si>
  <si>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</si>
  <si>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</si>
  <si>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</si>
  <si>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</si>
  <si>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</si>
  <si>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</si>
  <si>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</si>
  <si>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</si>
  <si>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</si>
  <si>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</si>
  <si>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</si>
  <si>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</si>
  <si>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</si>
  <si>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</si>
  <si>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</si>
  <si>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</si>
  <si>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</si>
  <si>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</si>
  <si>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</si>
  <si>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</si>
  <si>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</si>
  <si>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</si>
  <si>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</si>
  <si>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</si>
  <si>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</si>
  <si>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</si>
  <si>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</si>
  <si>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</si>
  <si>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</si>
  <si>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</si>
  <si>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</si>
  <si>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</si>
  <si>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</si>
  <si>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</si>
  <si>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</si>
  <si>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</si>
  <si>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</si>
  <si>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</si>
  <si>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</si>
  <si>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</si>
  <si>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</si>
  <si>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</si>
  <si>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</si>
  <si>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</si>
  <si>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</si>
  <si>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</si>
  <si>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</si>
  <si>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</si>
  <si>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</si>
  <si>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</si>
  <si>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</si>
  <si>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</si>
  <si>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</si>
  <si>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</si>
  <si>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</si>
  <si>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</si>
  <si>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</si>
  <si>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</si>
  <si>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</si>
  <si>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</si>
  <si>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</si>
  <si>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</si>
  <si>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</si>
  <si>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</si>
  <si>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</si>
  <si>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</si>
  <si>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</si>
  <si>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</si>
  <si>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</si>
  <si>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</si>
  <si>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</si>
  <si>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</si>
  <si>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</si>
  <si>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</si>
  <si>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</si>
  <si>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</si>
  <si>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</si>
  <si>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</si>
  <si>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</si>
  <si>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</si>
  <si>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</si>
  <si>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</si>
  <si>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</si>
  <si>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</si>
  <si>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</si>
  <si>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</si>
  <si>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</si>
  <si>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</si>
  <si>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</si>
  <si>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</si>
  <si>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</si>
  <si>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</si>
  <si>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</si>
  <si>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</si>
  <si>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</si>
  <si>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</si>
  <si>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</si>
  <si>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</si>
  <si>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</si>
  <si>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</si>
  <si>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</si>
  <si>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</si>
  <si>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</si>
  <si>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</si>
  <si>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</si>
  <si>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</si>
  <si>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</si>
  <si>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</si>
  <si>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</si>
  <si>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</si>
  <si>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</si>
  <si>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</si>
  <si>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</si>
  <si>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</si>
  <si>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</si>
  <si>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</si>
  <si>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</si>
  <si>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</si>
  <si>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</si>
  <si>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</si>
  <si>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</si>
  <si>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</si>
  <si>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</si>
  <si>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</si>
  <si>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</si>
  <si>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</si>
  <si>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CONJUNTO DE MATERIAIS PARA RAMAL PREDIAL EM PVC RQ,DIAMETRODE 1",PADRAO NORMAL,LIGADO EM DISTRIBUIDOR DE FERRO FUNDIDOK-7 OU PVC COM DIAMETRO DE 100MM(4").FORNECIMENTO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</si>
  <si>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</si>
  <si>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</si>
  <si>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</si>
  <si>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</si>
  <si>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</si>
  <si>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</si>
  <si>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</si>
  <si>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</si>
  <si>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</si>
  <si>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</si>
  <si>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</si>
  <si>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</si>
  <si>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</si>
  <si>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</si>
  <si>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</si>
  <si>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</si>
  <si>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</si>
  <si>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</si>
  <si>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</si>
  <si>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</si>
  <si>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</si>
  <si>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</si>
  <si>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</si>
  <si>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</si>
  <si>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</si>
  <si>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</si>
  <si>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</si>
  <si>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</si>
  <si>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</si>
  <si>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</si>
  <si>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</si>
  <si>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</si>
  <si>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</si>
  <si>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</si>
  <si>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</si>
  <si>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</si>
  <si>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</si>
  <si>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</si>
  <si>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</si>
  <si>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</si>
  <si>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</si>
  <si>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</si>
  <si>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</si>
  <si>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</si>
  <si>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</si>
  <si>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</si>
  <si>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</si>
  <si>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</si>
  <si>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</si>
  <si>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</si>
  <si>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</si>
  <si>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</si>
  <si>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</si>
  <si>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</si>
  <si>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</si>
  <si>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</si>
  <si>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</si>
  <si>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</si>
  <si>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</si>
  <si>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</si>
  <si>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</si>
  <si>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</si>
  <si>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</si>
  <si>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</si>
  <si>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</si>
  <si>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</si>
  <si>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</si>
  <si>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</si>
  <si>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</si>
  <si>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</si>
  <si>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</si>
  <si>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</si>
  <si>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</si>
  <si>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</si>
  <si>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</si>
  <si>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</si>
  <si>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</si>
  <si>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</si>
  <si>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</si>
  <si>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</si>
  <si>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</si>
  <si>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</si>
  <si>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</si>
  <si>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</si>
  <si>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</si>
  <si>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</si>
  <si>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</si>
  <si>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</si>
  <si>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</si>
  <si>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</si>
  <si>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</si>
  <si>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</si>
  <si>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</si>
  <si>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</si>
  <si>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</si>
  <si>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</si>
  <si>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</si>
  <si>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</si>
  <si>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CUMEEIRA DE ALUMINIO,COM ESPESSURA DE 0,8MM,0,30M DE ABA PARA CADA LADO,PARA TELHAS ONDULADAS.FORNECIMENTO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</si>
  <si>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</si>
  <si>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</si>
  <si>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</si>
  <si>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</si>
  <si>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</si>
  <si>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</si>
  <si>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</si>
  <si>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</si>
  <si>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</si>
  <si>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</si>
  <si>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</si>
  <si>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</si>
  <si>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</si>
  <si>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</si>
  <si>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</si>
  <si>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</si>
  <si>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</si>
  <si>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</si>
  <si>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</si>
  <si>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</si>
  <si>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</si>
  <si>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</si>
  <si>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</si>
  <si>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</si>
  <si>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</si>
  <si>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</si>
  <si>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</si>
  <si>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</si>
  <si>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</si>
  <si>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</si>
  <si>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</si>
  <si>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</si>
  <si>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</si>
  <si>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</si>
  <si>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</si>
  <si>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</si>
  <si>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</si>
  <si>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</si>
  <si>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</si>
  <si>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</si>
  <si>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</si>
  <si>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</si>
  <si>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</si>
  <si>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</si>
  <si>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</si>
  <si>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</si>
  <si>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</si>
  <si>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</si>
  <si>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</si>
  <si>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</si>
  <si>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</si>
  <si>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</si>
  <si>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</si>
  <si>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</si>
  <si>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</si>
  <si>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CONSTITUIDA POR FIBRAS CONTINUAS DE POLIETILENODE ALTA DENSIDADE,PERMEAVEL AO VAPOR E COM RESISTENCIA APASSAGEM DE AGUA,INCLUSIVE MADEIRAMENTO DE FIXACAO.FORNECIMENTO E COLOCACAO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</si>
  <si>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</si>
  <si>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</si>
  <si>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</si>
  <si>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</si>
  <si>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</si>
  <si>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</si>
  <si>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</si>
  <si>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</si>
  <si>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</si>
  <si>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</si>
  <si>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</si>
  <si>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</si>
  <si>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</si>
  <si>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</si>
  <si>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</si>
  <si>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</si>
  <si>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</si>
  <si>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</si>
  <si>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</si>
  <si>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</si>
  <si>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</si>
  <si>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</si>
  <si>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</si>
  <si>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</si>
  <si>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</si>
  <si>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</si>
  <si>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</si>
  <si>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</si>
  <si>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</si>
  <si>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</si>
  <si>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</si>
  <si>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</si>
  <si>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</si>
  <si>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</si>
  <si>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</si>
  <si>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</si>
  <si>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</si>
  <si>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</si>
  <si>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</si>
  <si>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</si>
  <si>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</si>
  <si>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</si>
  <si>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</si>
  <si>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</si>
  <si>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</si>
  <si>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</si>
  <si>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</si>
  <si>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</si>
  <si>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</si>
  <si>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</si>
  <si>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</si>
  <si>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</si>
  <si>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</si>
  <si>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</si>
  <si>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</si>
  <si>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</si>
  <si>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</si>
  <si>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</si>
  <si>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</si>
  <si>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</si>
  <si>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</si>
  <si>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</si>
  <si>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</si>
  <si>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</si>
  <si>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</si>
  <si>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</si>
  <si>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</si>
  <si>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</si>
  <si>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</si>
  <si>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</si>
  <si>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</si>
  <si>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</si>
  <si>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</si>
  <si>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</si>
  <si>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</si>
  <si>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</si>
  <si>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</si>
  <si>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</si>
  <si>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</si>
  <si>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</si>
  <si>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</si>
  <si>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</si>
  <si>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</si>
  <si>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</si>
  <si>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</si>
  <si>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</si>
  <si>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</si>
  <si>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</si>
  <si>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</si>
  <si>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</si>
  <si>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</si>
  <si>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</si>
  <si>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</si>
  <si>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</si>
  <si>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</si>
  <si>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</si>
  <si>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</si>
  <si>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</si>
  <si>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</si>
  <si>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</si>
  <si>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</si>
  <si>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</si>
  <si>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</si>
  <si>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</si>
  <si>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</si>
  <si>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</si>
  <si>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</si>
  <si>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</si>
  <si>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</si>
  <si>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</si>
  <si>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</si>
  <si>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</si>
  <si>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</si>
  <si>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</si>
  <si>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</si>
  <si>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</si>
  <si>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</si>
  <si>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</si>
  <si>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</si>
  <si>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</si>
  <si>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</si>
  <si>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</si>
  <si>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RASPAGEM,LIMPEZA,UMA DEMAO DE SELADOR,UMA DEMAO DEMASSA CORRIDA E LIXAMENTOS NECESSARIOS</t>
  </si>
  <si>
    <t>PINTURA COM SELADOR ACRILICO,EM UMA DEMAO,SOBRE EMBOCO EXISTENTE</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</si>
  <si>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</si>
  <si>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</si>
  <si>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UMA DEMAO ADICIONAL DE PINTURA DE ACABAMENTO NOS SERVICOS DOS ITENS 17.018.0020 E 17.018.0031</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</si>
  <si>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</si>
  <si>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</si>
  <si>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</si>
  <si>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</si>
  <si>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</si>
  <si>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</si>
  <si>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</si>
  <si>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</si>
  <si>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</si>
  <si>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</si>
  <si>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</si>
  <si>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</si>
  <si>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</si>
  <si>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</si>
  <si>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</si>
  <si>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</si>
  <si>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</si>
  <si>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</si>
  <si>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</si>
  <si>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</si>
  <si>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</si>
  <si>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</si>
  <si>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</si>
  <si>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</si>
  <si>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</si>
  <si>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</si>
  <si>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</si>
  <si>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</si>
  <si>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</si>
  <si>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</si>
  <si>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</si>
  <si>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</si>
  <si>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</si>
  <si>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</si>
  <si>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</si>
  <si>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</si>
  <si>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</si>
  <si>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</si>
  <si>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</si>
  <si>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</si>
  <si>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</si>
  <si>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</si>
  <si>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</si>
  <si>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</si>
  <si>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</si>
  <si>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</si>
  <si>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</si>
  <si>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</si>
  <si>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</si>
  <si>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</si>
  <si>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</si>
  <si>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</si>
  <si>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</si>
  <si>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TIPO PAREDE COM AREJADOR,VALVULA DE ESCOAMENTO 1603.RABICHO EM PVC.FORNECIMENTO</t>
  </si>
  <si>
    <t>LAVATORIO DE LOUCA BRANCA TIPO MEDIO LUXO,COM LADRAO E MEDIDAS EM TORNO DE 55X45CM,COM COLUNA,INCLUSIVE ACESSORIOS DE FIXACAO.FERRAGENS EM METAL CROMADO:SIFAO 1680 DE 1"X1.1/4",APARELHO MISTURADOR TIPO PAREDE COM AREJADOR,VALVULA DE ESCOAMENTO 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</si>
  <si>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</si>
  <si>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</si>
  <si>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</si>
  <si>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</si>
  <si>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</si>
  <si>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</si>
  <si>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DE PRESSAO,E VALVULA DE ESCOAMENTO.FORNECIMENTO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</si>
  <si>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</si>
  <si>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</si>
  <si>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</si>
  <si>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</si>
  <si>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POPULAR,COM CAIXA ACOPLADA E MEDIDAS EM TORNO DE 35X65X35CM,INCLUSIVE ASSENTO PLASTICO TIPO POPULAR,BOLSA DE LIGACAO,RABICHO EM PVC E ACESSORIOSDE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</si>
  <si>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</si>
  <si>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</si>
  <si>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</si>
  <si>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</si>
  <si>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</si>
  <si>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</si>
  <si>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</si>
  <si>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</si>
  <si>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</si>
  <si>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</si>
  <si>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</si>
  <si>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</si>
  <si>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</si>
  <si>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</si>
  <si>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</si>
  <si>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</si>
  <si>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</si>
  <si>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</si>
  <si>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</si>
  <si>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</si>
  <si>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</si>
  <si>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</si>
  <si>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</si>
  <si>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</si>
  <si>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</si>
  <si>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</si>
  <si>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</si>
  <si>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</si>
  <si>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</si>
  <si>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</si>
  <si>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</si>
  <si>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</si>
  <si>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</si>
  <si>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</si>
  <si>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</si>
  <si>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</si>
  <si>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</si>
  <si>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</si>
  <si>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</si>
  <si>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</si>
  <si>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</si>
  <si>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</si>
  <si>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</si>
  <si>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</si>
  <si>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</si>
  <si>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</si>
  <si>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DE 1/2"X18CM APROXIMADAMENTE,EM METAL CROMADO.FORNECIMENTO</t>
  </si>
  <si>
    <t>TORNEIRA PARA PIA,COM AREJADOR,1157 DE 1/2"X21CM APROXIMADAMENTE,EM METAL CROMADO.FORNECIMENTO</t>
  </si>
  <si>
    <t>TORNEIRA PARA PIA,COM AREJADOR,TUBO MOVEL,TIPO PAREDE,1168 DE 1/2"X22CM APROXIMADAMENTE,EM METAL CROMADO.FORNECIMENTO</t>
  </si>
  <si>
    <t>TORNEIRA PARA PIA,COM AREJADOR,TUBO MOVEL,TIPO BANCA,1167 DE1/2"X17CM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</si>
  <si>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</si>
  <si>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</si>
  <si>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</si>
  <si>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</si>
  <si>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</si>
  <si>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</si>
  <si>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APARELHO MISTURADOR TIPO PAREDE EM METAL CROMADO,PARA LAVATORIO,COM AREJADOR E VALVULA DE ESCOAMENTO.FORNECIMENTO</t>
  </si>
  <si>
    <t>TORNEIRA PARA FILTRO,1147 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</si>
  <si>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</si>
  <si>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</si>
  <si>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</si>
  <si>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PARA LAVATORIO DE MESA COM ALAVANCA,ACIONAMENTO COMLEVE PRESSAO,PARA PESSOAS COM NECESSIDADES ESPECIFICAS.FORNECIMENTO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</si>
  <si>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</si>
  <si>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</si>
  <si>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</si>
  <si>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</si>
  <si>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</si>
  <si>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</si>
  <si>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</si>
  <si>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</si>
  <si>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</si>
  <si>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</si>
  <si>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</si>
  <si>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</si>
  <si>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</si>
  <si>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RIGIDO PARA PIA OU LAVATORIO,EM PVC DE 1"X40MM.FORNECIMENTO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</si>
  <si>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</si>
  <si>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</si>
  <si>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</si>
  <si>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</si>
  <si>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</si>
  <si>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</si>
  <si>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</si>
  <si>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</si>
  <si>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</si>
  <si>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</si>
  <si>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</si>
  <si>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</si>
  <si>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</si>
  <si>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</si>
  <si>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</si>
  <si>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</si>
  <si>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</si>
  <si>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</si>
  <si>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</si>
  <si>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</si>
  <si>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</si>
  <si>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</si>
  <si>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</si>
  <si>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</si>
  <si>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</si>
  <si>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</si>
  <si>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</si>
  <si>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</si>
  <si>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</si>
  <si>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</si>
  <si>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</si>
  <si>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</si>
  <si>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</si>
  <si>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</si>
  <si>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</si>
  <si>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</si>
  <si>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</si>
  <si>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</si>
  <si>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</si>
  <si>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</si>
  <si>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</si>
  <si>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</si>
  <si>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</si>
  <si>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</si>
  <si>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</si>
  <si>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</si>
  <si>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</si>
  <si>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</si>
  <si>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 COM 300X300MM.FORNECIMENTO E COLOCACAO</t>
  </si>
  <si>
    <t>TANQUE DE ACO INOXIDAVEL,EM CHAPA 22.304 DE 520X520MM,CAPACIDADE DE 30L,COM ESFREGADOR,EXCLUSIVE TORNEIRA.FORNECIMENTO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</si>
  <si>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</si>
  <si>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</si>
  <si>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</si>
  <si>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</si>
  <si>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CUBA DUPLA DE ACO INOXIDAVEL DE 820X340X150MM,EM CHAPA 20.304,2 VALVULAS DE ESCOAMENTO TIPO AMERICANA 1623,2 SIFOES 16801.1/2"X1.1/2",EXCLUSIVE TORNEIRA.FORNECIMENTO E COLOCACAO</t>
  </si>
  <si>
    <t>BANCA SECA DE ACO INOXIDAVEL,COM 0,55M DE LARGURA,ATE 3,00MDE COMPRIMENTO,EM CHAPA 18.304,SOBRE APOIOS DE ALVENARIA DEMEIA VEZ E VERGA DE CONCRETO,SEM REVESTIMENTO.FORNECIMENTO ECOLOCACAO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</si>
  <si>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</si>
  <si>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</si>
  <si>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</si>
  <si>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</si>
  <si>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</si>
  <si>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</si>
  <si>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</si>
  <si>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</si>
  <si>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</si>
  <si>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</si>
  <si>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</si>
  <si>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</si>
  <si>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</si>
  <si>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</si>
  <si>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</si>
  <si>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</si>
  <si>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</si>
  <si>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</si>
  <si>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</si>
  <si>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</si>
  <si>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</si>
  <si>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</si>
  <si>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</si>
  <si>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</si>
  <si>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</si>
  <si>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</si>
  <si>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</si>
  <si>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</si>
  <si>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</si>
  <si>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</si>
  <si>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</si>
  <si>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</si>
  <si>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</si>
  <si>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</si>
  <si>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</si>
  <si>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</si>
  <si>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</si>
  <si>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</si>
  <si>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INOXIDAVEL,COM DUAS TORNEIRAS AUTOMATICAS PARA SAIDA DE AGUA,DISPENSADORES AUTOMATICO PARA SAIDA DE SABAO E DEGERMANTE,ACIONADOS POR PEDAIS FRONTAIS.FORNECIMENTO</t>
  </si>
  <si>
    <t>CAIXA DE DESCARGA DE PLASTICO,DE EMBUTIR,COM ESPELHO CROMADO.FORNECIMENTO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</si>
  <si>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</si>
  <si>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</si>
  <si>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</si>
  <si>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</si>
  <si>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</si>
  <si>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</si>
  <si>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</si>
  <si>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</si>
  <si>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</si>
  <si>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</si>
  <si>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</si>
  <si>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</si>
  <si>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</si>
  <si>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</si>
  <si>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</si>
  <si>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ELETRICO TIPO PRESSAO,EM ACO INOXIDAVEL,MODELO DEPE,ADULTO/CRIANCA,COM FILTRO INTERNO,CAPACIDADE 80L/H.FORNECIMENTO</t>
  </si>
  <si>
    <t>BEBEDOURO ELETRICO TIPO PRESSAO,EM ACO INOXIDAVEL,MODELO DEPE,ADULTO,COM FILTRO INTERNO,CAPACIDADE 40L/H,COM 2 TORNEIRAS.FORNECIMENTO</t>
  </si>
  <si>
    <t>BEBEDOURO ELETRICO TIPO PRESSAO,EM ACO INOXIDAVEL,MODELO DEPE,ADULTO,COM FILTRO INTERNO,CAPACIDADE DE 200L/H,COM 4 TORNEIRAS.FORNECIMENTO</t>
  </si>
  <si>
    <t>BEBEDOURO ELETRICO,110/220V,COM DUAS SAIDAS DE AGUA GELADA ETEMPERATURA AMBIENTE.FORNECIMENTO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</si>
  <si>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</si>
  <si>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</si>
  <si>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</si>
  <si>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</si>
  <si>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</si>
  <si>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</si>
  <si>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</si>
  <si>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</si>
  <si>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</si>
  <si>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</si>
  <si>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</si>
  <si>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</si>
  <si>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</si>
  <si>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</si>
  <si>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</si>
  <si>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</si>
  <si>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</si>
  <si>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</si>
  <si>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</si>
  <si>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</si>
  <si>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</si>
  <si>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</si>
  <si>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</si>
  <si>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ARANDELA DE EMBUTIR,TIPO "LUZ VIGIA",LINHA HOSPITALAR,PARA 1LAMPADA (EXCLUSIVE ESTA),PARA USO INTERNO, EM CHAPA DE ACOZINCADO E PINTADO, 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</si>
  <si>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</si>
  <si>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</si>
  <si>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FECHADA,PARA ILUMINACAO DE QUADRAS DE ESPORTES E AFINS,EM ALUMINIO ESTRIADO PARA LAMPADA MISTA DE ATE 500W,EXCLUSIVE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</si>
  <si>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</si>
  <si>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</si>
  <si>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</si>
  <si>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</si>
  <si>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</si>
  <si>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</si>
  <si>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</si>
  <si>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</si>
  <si>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</si>
  <si>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</si>
  <si>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</si>
  <si>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</si>
  <si>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</si>
  <si>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</si>
  <si>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</si>
  <si>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</si>
  <si>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</si>
  <si>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</si>
  <si>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</si>
  <si>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</si>
  <si>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</si>
  <si>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</si>
  <si>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</si>
  <si>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</si>
  <si>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</si>
  <si>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</si>
  <si>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</si>
  <si>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</si>
  <si>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</si>
  <si>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</si>
  <si>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</si>
  <si>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</si>
  <si>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</si>
  <si>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</si>
  <si>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</si>
  <si>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</si>
  <si>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</si>
  <si>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</si>
  <si>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</si>
  <si>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</si>
  <si>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</si>
  <si>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</si>
  <si>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</si>
  <si>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</si>
  <si>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</si>
  <si>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</si>
  <si>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</si>
  <si>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HALOGENA PALITO DE 150W/110V(INCLUSIVE LAMPADA).FORNECIMENTO E COLOCACAO</t>
  </si>
  <si>
    <t>LUMINARIA TIPO SPOT,DIRECIONAL,EXCLUSIVE LAMPADA.FORNECIMENTO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</si>
  <si>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</si>
  <si>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</si>
  <si>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LUMINARIA DE EMBUTIR DIRECIONAVEL,PARA LAMPADA TIPO DICROICA,(EXCLUSIVE ESTA),COM ARCO DE ALUMINIO PINTADO EM EPOXI BRANCO.FORNECIMENTO E COLOCACAO</t>
  </si>
  <si>
    <t>ARANDELA,DE PAREDE,COM RECEPTACULO (EXCLUSIVE LAMPADA), REFLETOR EM MATERIAL ANTIFERRUGEM E BRACO DE ALUMINIO ANODIZADOCOM BASE PARA FIXACAO.FORNECIMENTO E COLOCACAO</t>
  </si>
  <si>
    <t>ARANDELA TIPO "MEIA-LUA",VIDRO ACETINADO,COR BRANCA,EXCLUSIVE LAMPADA.FORNECIMENTO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</si>
  <si>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</si>
  <si>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</si>
  <si>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</si>
  <si>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</si>
  <si>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</si>
  <si>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</si>
  <si>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</si>
  <si>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</si>
  <si>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</si>
  <si>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</si>
  <si>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</si>
  <si>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</si>
  <si>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</si>
  <si>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</si>
  <si>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</si>
  <si>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</si>
  <si>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</si>
  <si>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</si>
  <si>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</si>
  <si>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</si>
  <si>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</si>
  <si>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</si>
  <si>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</si>
  <si>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</si>
  <si>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</si>
  <si>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</si>
  <si>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</si>
  <si>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</si>
  <si>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</si>
  <si>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</si>
  <si>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</si>
  <si>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</si>
  <si>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</si>
  <si>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</si>
  <si>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</si>
  <si>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</si>
  <si>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</si>
  <si>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</si>
  <si>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</si>
  <si>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</si>
  <si>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</si>
  <si>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</si>
  <si>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</si>
  <si>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</si>
  <si>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</si>
  <si>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</si>
  <si>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</si>
  <si>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</si>
  <si>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</si>
  <si>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</si>
  <si>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</si>
  <si>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</si>
  <si>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</si>
  <si>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</si>
  <si>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</si>
  <si>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</si>
  <si>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</si>
  <si>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</si>
  <si>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</si>
  <si>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</si>
  <si>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</si>
  <si>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</si>
  <si>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</si>
  <si>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</si>
  <si>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</si>
  <si>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</si>
  <si>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</si>
  <si>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</si>
  <si>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</si>
  <si>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</si>
  <si>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</si>
  <si>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</si>
  <si>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</si>
  <si>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</si>
  <si>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</si>
  <si>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</si>
  <si>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</si>
  <si>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</si>
  <si>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</si>
  <si>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</si>
  <si>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</si>
  <si>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</si>
  <si>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</si>
  <si>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</si>
  <si>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</si>
  <si>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</si>
  <si>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</si>
  <si>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</si>
  <si>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</si>
  <si>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</si>
  <si>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</si>
  <si>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</si>
  <si>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</si>
  <si>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</si>
  <si>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</si>
  <si>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</si>
  <si>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</si>
  <si>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</si>
  <si>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</si>
  <si>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</si>
  <si>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</si>
  <si>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</si>
  <si>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</si>
  <si>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</si>
  <si>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</si>
  <si>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</si>
  <si>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</si>
  <si>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</si>
  <si>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</si>
  <si>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</si>
  <si>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</si>
  <si>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</si>
  <si>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</si>
  <si>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</si>
  <si>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</si>
  <si>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</si>
  <si>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</si>
  <si>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</si>
  <si>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</si>
  <si>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</si>
  <si>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</si>
  <si>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</si>
  <si>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</si>
  <si>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</si>
  <si>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</si>
  <si>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</si>
  <si>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</si>
  <si>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</si>
  <si>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</si>
  <si>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</si>
  <si>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</si>
  <si>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</si>
  <si>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</si>
  <si>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</si>
  <si>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</si>
  <si>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</si>
  <si>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</si>
  <si>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</si>
  <si>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</si>
  <si>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</si>
  <si>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</si>
  <si>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</si>
  <si>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</si>
  <si>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</si>
  <si>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</si>
  <si>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</si>
  <si>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</si>
  <si>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</si>
  <si>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</si>
  <si>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</si>
  <si>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FREEZER HORIZONTAL,EM CHAPA DE ACO PINTADO,TAMPA UNICA,CAPACIDADE APROXIMADA DE 300L.FORNECIMENTO E COLOCACAO</t>
  </si>
  <si>
    <t>FREEZER HORIZONTAL,EM CHAPA DE ACO PINTADO,COM 2 TAMPAS,CAPACIDADE APROXIMADA DE 400L.FORNECIMENTO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</si>
  <si>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</si>
  <si>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</si>
  <si>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</si>
  <si>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</si>
  <si>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</si>
  <si>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</si>
  <si>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</si>
  <si>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</si>
  <si>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</si>
  <si>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</si>
  <si>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</si>
  <si>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</si>
  <si>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</si>
  <si>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</si>
  <si>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</si>
  <si>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</si>
  <si>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</si>
  <si>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</si>
  <si>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</si>
  <si>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</si>
  <si>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</si>
  <si>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</si>
  <si>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</si>
  <si>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</si>
  <si>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</si>
  <si>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</si>
  <si>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</si>
  <si>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</si>
  <si>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</si>
  <si>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</si>
  <si>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</si>
  <si>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</si>
  <si>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</si>
  <si>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</si>
  <si>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</si>
  <si>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</si>
  <si>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</si>
  <si>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</si>
  <si>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</si>
  <si>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</si>
  <si>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</si>
  <si>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</si>
  <si>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</si>
  <si>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</si>
  <si>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ACIONADOR TIPO "QUEBRE VIDRO",INCLUSIVE SENSOR DE ALARME E CHAVE EXTERNA PARA TESTE.FORNECIMENTO E COLOCACAO</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</si>
  <si>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</si>
  <si>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</si>
  <si>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</si>
  <si>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</si>
  <si>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</si>
  <si>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</si>
  <si>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</si>
  <si>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</si>
  <si>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</si>
  <si>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</si>
  <si>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</si>
  <si>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</si>
  <si>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</si>
  <si>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</si>
  <si>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</si>
  <si>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</si>
  <si>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</si>
  <si>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</si>
  <si>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</si>
  <si>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</si>
  <si>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</si>
  <si>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</si>
  <si>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</si>
  <si>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</si>
  <si>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</si>
  <si>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</si>
  <si>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</si>
  <si>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</si>
  <si>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</si>
  <si>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</si>
  <si>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</si>
  <si>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</si>
  <si>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</si>
  <si>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</si>
  <si>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</si>
  <si>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</si>
  <si>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</si>
  <si>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ESPECIAL PARA PORTA DE SALA CIRURGICA,DE SOBREPOR,NAS CORES BRANCA,VERDE,VERMELHO,AZUL E AMARELO,INCLUSIVE PLUGS,TERMINAIS E CONECTORES,EXCLUSIVE FIOS.FORNECIMENTO E INSTALACAO</t>
  </si>
  <si>
    <t>SINALEIRO TRIPLO PORTA DE ENFERMARIA DE SOBREPOR,FIXADA SOBRE A CAIXA 4"X4" EMBUTIDA NA PAREDE.FORNECIMENTO E COLOCACAO</t>
  </si>
  <si>
    <t>CENTRAL DE ATENDIMENTO DE POSTO DE ENFERMAGEM DE SOBREPOR PARA ATE 6 ENFERMARIAS COM PAINEL SONORO E LUMINOSO,COM INDICACOES NOS NUMEROS DAS ENFERMARIAS FIXADA SOBRE CAIXA 6"X4"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</si>
  <si>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</si>
  <si>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</si>
  <si>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</si>
  <si>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</si>
  <si>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</si>
  <si>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</si>
  <si>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</si>
  <si>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</si>
  <si>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</si>
  <si>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</si>
  <si>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</si>
  <si>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</si>
  <si>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</si>
  <si>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</si>
  <si>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</si>
  <si>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</si>
  <si>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</si>
  <si>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</si>
  <si>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</si>
  <si>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</si>
  <si>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</si>
  <si>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</si>
  <si>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</si>
  <si>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</si>
  <si>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</si>
  <si>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</si>
  <si>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</si>
  <si>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</si>
  <si>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</si>
  <si>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</si>
  <si>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</si>
  <si>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</si>
  <si>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</si>
  <si>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</si>
  <si>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</si>
  <si>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</si>
  <si>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</si>
  <si>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</si>
  <si>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</si>
  <si>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</si>
  <si>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</si>
  <si>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</si>
  <si>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</si>
  <si>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</si>
  <si>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</si>
  <si>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</si>
  <si>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</si>
  <si>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</si>
  <si>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</si>
  <si>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</si>
  <si>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</si>
  <si>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</si>
  <si>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</si>
  <si>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</si>
  <si>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</si>
  <si>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</si>
  <si>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</si>
  <si>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</si>
  <si>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</si>
  <si>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</si>
  <si>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</si>
  <si>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</si>
  <si>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</si>
  <si>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</si>
  <si>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</si>
  <si>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</si>
  <si>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</si>
  <si>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</si>
  <si>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</si>
  <si>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</si>
  <si>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</si>
  <si>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</si>
  <si>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</si>
  <si>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</si>
  <si>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</si>
  <si>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</si>
  <si>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</si>
  <si>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</si>
  <si>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</si>
  <si>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</si>
  <si>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</si>
  <si>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</si>
  <si>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</si>
  <si>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</si>
  <si>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</si>
  <si>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</si>
  <si>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</si>
  <si>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</si>
  <si>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</si>
  <si>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</si>
  <si>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</si>
  <si>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</si>
  <si>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</si>
  <si>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</si>
  <si>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</si>
  <si>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</si>
  <si>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</si>
  <si>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</si>
  <si>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</si>
  <si>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</si>
  <si>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</si>
  <si>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</si>
  <si>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</si>
  <si>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</si>
  <si>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</si>
  <si>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</si>
  <si>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</si>
  <si>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</si>
  <si>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</si>
  <si>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</si>
  <si>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</si>
  <si>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</si>
  <si>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</si>
  <si>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</si>
  <si>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</si>
  <si>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</si>
  <si>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</si>
  <si>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</si>
  <si>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</si>
  <si>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</si>
  <si>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</si>
  <si>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</si>
  <si>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</si>
  <si>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</si>
  <si>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</si>
  <si>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</si>
  <si>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</si>
  <si>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</si>
  <si>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</si>
  <si>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</si>
  <si>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</si>
  <si>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</si>
  <si>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</si>
  <si>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</si>
  <si>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</si>
  <si>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</si>
  <si>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</si>
  <si>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</si>
  <si>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ABRACADEIRA DE FIXACAO DE BRACOS DE LUMINARIAS DE 4".FORNECIMENTO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</si>
  <si>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</si>
  <si>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</si>
  <si>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</si>
  <si>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</si>
  <si>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</si>
  <si>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</si>
  <si>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</si>
  <si>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</si>
  <si>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</si>
  <si>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</si>
  <si>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</si>
  <si>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</si>
  <si>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</si>
  <si>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</si>
  <si>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</si>
  <si>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</si>
  <si>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</si>
  <si>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</si>
  <si>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</si>
  <si>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</si>
  <si>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</si>
  <si>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</si>
  <si>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</si>
  <si>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</si>
  <si>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</si>
  <si>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</si>
  <si>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</si>
  <si>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</si>
  <si>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</si>
  <si>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</si>
  <si>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</si>
  <si>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</si>
  <si>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</si>
  <si>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</si>
  <si>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GUINCHO DE ENGRENAGEM,COM CAPACIDADE PARA 750KG,COM JOGO DE4 ROLDANAS,COM CABO SIMPLES,EXCLUSIVE OPERADOR</t>
  </si>
  <si>
    <t>ESTEIRA TRANSPORTADORA,DE CORREIA,LARGURA DE 50CM E 10,00M DE COMPRIMENTO,EXCLUSIVE OPERADOR</t>
  </si>
  <si>
    <t>PORTICO MOVEL METALICO,COM TALHA MANUAL DE 10T,VAO DE 5M,CURSO DE 30M EM TRILHOS,EXCLUSIVE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</si>
  <si>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</si>
  <si>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</si>
  <si>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</si>
  <si>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</si>
  <si>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</si>
  <si>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</si>
  <si>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</si>
  <si>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</si>
  <si>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</si>
  <si>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</si>
  <si>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</si>
  <si>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</si>
  <si>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</si>
  <si>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</si>
  <si>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</si>
  <si>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</si>
  <si>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</si>
  <si>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</si>
  <si>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</si>
  <si>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</si>
  <si>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</si>
  <si>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</si>
  <si>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</si>
  <si>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</si>
  <si>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</si>
  <si>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</si>
  <si>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</si>
  <si>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</si>
  <si>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</si>
  <si>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</si>
  <si>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</si>
  <si>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</si>
  <si>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</si>
  <si>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</si>
  <si>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</si>
  <si>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</si>
  <si>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</si>
  <si>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</si>
  <si>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</si>
  <si>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</si>
  <si>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</si>
  <si>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</si>
  <si>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</si>
  <si>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</si>
  <si>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</si>
  <si>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</si>
  <si>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</si>
  <si>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</si>
  <si>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</si>
  <si>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</si>
  <si>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</si>
  <si>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</si>
  <si>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</si>
  <si>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</si>
  <si>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</si>
  <si>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</si>
  <si>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SOCADOR PNEUMATICO,10,9KG DE PESO,CONSUMO DE AR DE 10.5L/S,EXCLUSIVE OPERADOR</t>
  </si>
  <si>
    <t>SOCADOR PNEUMATICO,10,9KG DE PESO,CONSUMO DE AR DE 10,5L/S,EXCLUSIVE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</si>
  <si>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</si>
  <si>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</si>
  <si>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</si>
  <si>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</si>
  <si>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</si>
  <si>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</si>
  <si>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</si>
  <si>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</si>
  <si>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</si>
  <si>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</si>
  <si>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</si>
  <si>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</si>
  <si>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</si>
  <si>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</si>
  <si>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</si>
  <si>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</si>
  <si>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</si>
  <si>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4,27M,INCLUSIVE OPERADOR E AUXILIAR</t>
  </si>
  <si>
    <t>VIBRO ACABADORA ELETRONICA DE ASFALTO,CAPACIDADE DO SILO DEASFALTO 10,5T,LARGURA DE 4,55M,INCLUSIVE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</si>
  <si>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</si>
  <si>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</si>
  <si>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</si>
  <si>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</si>
  <si>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</si>
  <si>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</si>
  <si>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</si>
  <si>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</si>
  <si>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</si>
  <si>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</si>
  <si>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</si>
  <si>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</si>
  <si>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</si>
  <si>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</si>
  <si>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</si>
  <si>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</si>
  <si>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</si>
  <si>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</si>
  <si>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</si>
  <si>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</si>
  <si>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</si>
  <si>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</si>
  <si>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</si>
  <si>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</si>
  <si>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</si>
  <si>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</si>
  <si>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</si>
  <si>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</si>
  <si>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</si>
  <si>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</si>
  <si>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</si>
  <si>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</si>
  <si>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CAMPANULA PARA TUBULAO PNEUMATICO PARA PRESSAO DE SERVICO DE2,5KG/CM2 COM GUINCHO ELETRICO COM CAPACIDADE DE ICAMENTO DE CARGA ENTRE 500 E 800KG,VELOCIDADE DE 10,00 A 12,00M/MIN,EXCLUSIVE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</si>
  <si>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</si>
  <si>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</si>
  <si>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</si>
  <si>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</si>
  <si>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</si>
  <si>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</si>
  <si>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</si>
  <si>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</si>
  <si>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</si>
  <si>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</si>
  <si>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</si>
  <si>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</si>
  <si>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</si>
  <si>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</si>
  <si>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</si>
  <si>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</si>
  <si>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</si>
  <si>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</si>
  <si>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</si>
  <si>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</si>
  <si>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</si>
  <si>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</si>
  <si>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</si>
  <si>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</si>
  <si>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</si>
  <si>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</si>
  <si>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</si>
  <si>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</si>
  <si>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</si>
  <si>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</si>
  <si>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</si>
  <si>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</si>
  <si>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</si>
  <si>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</si>
  <si>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</si>
  <si>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</si>
  <si>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</si>
  <si>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</si>
  <si>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</si>
  <si>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</si>
  <si>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</si>
  <si>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</si>
  <si>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</si>
  <si>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</si>
  <si>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</si>
  <si>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</si>
  <si>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</si>
  <si>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</si>
  <si>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</si>
  <si>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</si>
  <si>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</si>
  <si>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</si>
  <si>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</si>
  <si>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</si>
  <si>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</si>
  <si>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</si>
  <si>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</si>
  <si>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</si>
  <si>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</si>
  <si>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</si>
  <si>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</si>
  <si>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</si>
  <si>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</si>
  <si>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</si>
  <si>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</si>
  <si>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</si>
  <si>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</si>
  <si>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</si>
  <si>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</si>
  <si>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</si>
  <si>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</si>
  <si>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</si>
  <si>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</si>
  <si>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</si>
  <si>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</si>
  <si>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</si>
  <si>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</si>
  <si>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</si>
  <si>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</si>
  <si>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</si>
  <si>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</si>
  <si>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</si>
  <si>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</si>
  <si>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</si>
  <si>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</si>
  <si>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</si>
  <si>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</si>
  <si>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</si>
  <si>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</si>
  <si>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</si>
  <si>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</si>
  <si>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</si>
  <si>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</si>
  <si>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</si>
  <si>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</si>
  <si>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</si>
  <si>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</si>
  <si>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</si>
  <si>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</si>
  <si>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</si>
  <si>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</si>
  <si>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</si>
  <si>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</si>
  <si>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</si>
  <si>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</si>
  <si>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</si>
  <si>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</si>
  <si>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</si>
  <si>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</si>
  <si>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</si>
  <si>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</si>
  <si>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</si>
  <si>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</si>
  <si>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</si>
  <si>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</si>
  <si>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</si>
  <si>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</si>
  <si>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</si>
  <si>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</si>
  <si>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</si>
  <si>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</si>
  <si>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</si>
  <si>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</si>
  <si>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</si>
  <si>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</si>
  <si>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</si>
  <si>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</si>
  <si>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</si>
  <si>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</si>
  <si>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</si>
  <si>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</si>
  <si>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</si>
  <si>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</si>
  <si>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</si>
  <si>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</si>
  <si>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</si>
  <si>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</si>
  <si>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</si>
  <si>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</si>
  <si>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</si>
  <si>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</si>
  <si>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</si>
  <si>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</si>
  <si>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</si>
  <si>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</si>
  <si>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</si>
  <si>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</si>
  <si>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</si>
  <si>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</si>
  <si>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</si>
  <si>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</si>
  <si>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</si>
  <si>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</si>
  <si>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</si>
  <si>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</si>
  <si>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</si>
  <si>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</si>
  <si>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</si>
  <si>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</si>
  <si>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</si>
  <si>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</si>
  <si>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</si>
  <si>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</si>
  <si>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</si>
  <si>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</si>
  <si>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</si>
  <si>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</si>
  <si>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</si>
  <si>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</si>
  <si>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</si>
  <si>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</si>
  <si>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</si>
  <si>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</si>
  <si>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</si>
  <si>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</si>
  <si>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</si>
  <si>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</si>
  <si>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</si>
  <si>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</si>
  <si>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</si>
  <si>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</si>
  <si>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</si>
  <si>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</si>
  <si>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</si>
  <si>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</si>
  <si>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</si>
  <si>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</si>
  <si>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</si>
  <si>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</si>
  <si>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</si>
  <si>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</si>
  <si>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</si>
  <si>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</si>
  <si>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</si>
  <si>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</si>
  <si>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</si>
  <si>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</si>
  <si>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</si>
  <si>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</si>
  <si>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</si>
  <si>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</si>
  <si>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</si>
  <si>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</si>
  <si>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</si>
  <si>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</si>
  <si>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</si>
  <si>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</si>
  <si>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</si>
  <si>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</si>
  <si>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</si>
  <si>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</si>
  <si>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</si>
  <si>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</si>
  <si>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</si>
  <si>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</si>
  <si>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</si>
  <si>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</si>
  <si>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</si>
  <si>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</si>
  <si>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</si>
  <si>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</si>
  <si>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</si>
  <si>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</si>
  <si>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</si>
  <si>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</si>
  <si>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</si>
  <si>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</si>
  <si>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</si>
  <si>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</si>
  <si>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</si>
  <si>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</si>
  <si>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</si>
  <si>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</si>
  <si>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</si>
  <si>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</si>
  <si>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</si>
  <si>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</si>
  <si>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</si>
  <si>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</si>
  <si>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</si>
  <si>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</si>
  <si>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</si>
  <si>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</si>
  <si>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</si>
  <si>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</si>
  <si>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</si>
  <si>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</si>
  <si>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</si>
  <si>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</si>
  <si>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</si>
  <si>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</si>
  <si>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</si>
  <si>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</si>
  <si>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</si>
  <si>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</si>
  <si>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</si>
  <si>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</si>
  <si>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</si>
  <si>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</si>
  <si>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</si>
  <si>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</si>
  <si>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</si>
  <si>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</si>
  <si>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</si>
  <si>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</si>
  <si>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</si>
  <si>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</si>
  <si>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</si>
  <si>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</si>
  <si>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</si>
  <si>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</si>
  <si>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</si>
  <si>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</si>
  <si>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</si>
  <si>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</si>
  <si>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</si>
  <si>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</si>
  <si>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</si>
  <si>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</si>
  <si>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</si>
  <si>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</si>
  <si>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</si>
  <si>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</si>
  <si>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</si>
  <si>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</si>
  <si>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</si>
  <si>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</si>
  <si>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</si>
  <si>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</si>
  <si>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</si>
  <si>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</si>
  <si>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</si>
  <si>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</si>
  <si>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</si>
  <si>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</si>
  <si>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</si>
  <si>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</si>
  <si>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</si>
  <si>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</si>
  <si>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</si>
  <si>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</si>
  <si>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</si>
  <si>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</si>
  <si>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</si>
  <si>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</si>
  <si>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</si>
  <si>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</si>
  <si>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</si>
  <si>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</si>
  <si>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</si>
  <si>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</si>
  <si>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</si>
  <si>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</si>
  <si>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</si>
  <si>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</si>
  <si>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</si>
  <si>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</si>
  <si>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</si>
  <si>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</si>
  <si>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</si>
  <si>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</si>
  <si>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</si>
  <si>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</si>
  <si>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</si>
  <si>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</si>
  <si>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</si>
  <si>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</si>
  <si>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</si>
  <si>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</si>
  <si>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</si>
  <si>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</si>
  <si>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</si>
  <si>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</si>
  <si>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</si>
  <si>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</si>
  <si>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</si>
  <si>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</si>
  <si>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</si>
  <si>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</si>
  <si>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</si>
  <si>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</si>
  <si>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</si>
  <si>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</si>
  <si>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</si>
  <si>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</si>
  <si>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</si>
  <si>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</si>
  <si>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</si>
  <si>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</si>
  <si>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</si>
  <si>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</si>
  <si>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</si>
  <si>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</si>
  <si>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</si>
  <si>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</si>
  <si>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</si>
  <si>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</si>
  <si>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</si>
  <si>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</si>
  <si>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</si>
  <si>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</si>
  <si>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</si>
  <si>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</si>
  <si>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</si>
  <si>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</si>
  <si>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</si>
  <si>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</si>
  <si>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</si>
  <si>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</si>
  <si>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</si>
  <si>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</si>
  <si>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</si>
  <si>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</si>
  <si>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</si>
  <si>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</si>
  <si>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</si>
  <si>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</si>
  <si>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</si>
  <si>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</si>
  <si>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</si>
  <si>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</si>
  <si>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</si>
  <si>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</si>
  <si>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</si>
  <si>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</si>
  <si>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</si>
  <si>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</si>
  <si>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</si>
  <si>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</si>
  <si>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</si>
  <si>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</si>
  <si>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</si>
  <si>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</si>
  <si>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</si>
  <si>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</si>
  <si>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</si>
  <si>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</si>
  <si>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</si>
  <si>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</si>
  <si>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</si>
  <si>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</si>
  <si>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</si>
  <si>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</si>
  <si>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</si>
  <si>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</si>
  <si>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</si>
  <si>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</si>
  <si>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</si>
  <si>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</si>
  <si>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</si>
  <si>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</si>
  <si>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</si>
  <si>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</si>
  <si>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</si>
  <si>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</si>
  <si>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</si>
  <si>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</si>
  <si>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</si>
  <si>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</si>
  <si>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</si>
  <si>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</si>
  <si>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</si>
  <si>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</si>
  <si>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</si>
  <si>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</si>
  <si>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</si>
  <si>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</si>
  <si>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</si>
  <si>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</si>
  <si>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</si>
  <si>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</si>
  <si>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</si>
  <si>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</si>
  <si>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</si>
  <si>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</si>
  <si>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</si>
  <si>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</si>
  <si>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</si>
  <si>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</si>
  <si>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</si>
  <si>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</si>
  <si>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</si>
  <si>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</si>
  <si>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</si>
  <si>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</si>
  <si>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</si>
  <si>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</si>
  <si>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</si>
  <si>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</si>
  <si>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</si>
  <si>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</si>
  <si>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</si>
  <si>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</si>
  <si>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</si>
  <si>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</si>
  <si>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</si>
  <si>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</si>
  <si>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</si>
  <si>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</si>
  <si>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</si>
  <si>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</si>
  <si>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</si>
  <si>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</si>
  <si>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</si>
  <si>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</si>
  <si>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</si>
  <si>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</si>
  <si>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</si>
  <si>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</si>
  <si>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</si>
  <si>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</si>
  <si>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</si>
  <si>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</si>
  <si>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</si>
  <si>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</si>
  <si>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</si>
  <si>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</si>
  <si>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</si>
  <si>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</si>
  <si>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</si>
  <si>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</si>
  <si>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</si>
  <si>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</si>
  <si>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</si>
  <si>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</si>
  <si>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</si>
  <si>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</si>
  <si>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</si>
  <si>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</si>
  <si>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</si>
  <si>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</si>
  <si>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</si>
  <si>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</si>
  <si>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</si>
  <si>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</si>
  <si>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</si>
  <si>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</si>
  <si>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</si>
  <si>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</si>
  <si>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</si>
  <si>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</si>
  <si>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</si>
  <si>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</si>
  <si>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</si>
  <si>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</si>
  <si>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</si>
  <si>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</si>
  <si>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</si>
  <si>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</si>
  <si>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</si>
  <si>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</si>
  <si>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</si>
  <si>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</si>
  <si>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</si>
  <si>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</si>
  <si>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</si>
  <si>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</si>
  <si>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</si>
  <si>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</si>
  <si>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</si>
  <si>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</si>
  <si>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</si>
  <si>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</si>
  <si>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</si>
  <si>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</si>
  <si>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</si>
  <si>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</si>
  <si>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</si>
  <si>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</si>
  <si>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</si>
  <si>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</si>
  <si>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</si>
  <si>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</si>
  <si>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</si>
  <si>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</si>
  <si>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</si>
  <si>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</si>
  <si>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</si>
  <si>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</si>
  <si>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</si>
  <si>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</si>
  <si>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</si>
  <si>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</si>
  <si>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</si>
  <si>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</si>
  <si>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</si>
  <si>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</si>
  <si>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</si>
  <si>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</si>
  <si>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</si>
  <si>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</si>
  <si>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</si>
  <si>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</si>
  <si>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</si>
  <si>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</si>
  <si>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</si>
  <si>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</si>
  <si>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</si>
  <si>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</si>
  <si>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</si>
  <si>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</si>
  <si>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</si>
  <si>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</si>
  <si>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</si>
  <si>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</si>
  <si>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</si>
  <si>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</si>
  <si>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</si>
  <si>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</si>
  <si>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</si>
  <si>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</si>
  <si>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</si>
  <si>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</si>
  <si>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</si>
  <si>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</si>
  <si>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</si>
  <si>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</si>
  <si>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</si>
  <si>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</si>
  <si>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</si>
  <si>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</si>
  <si>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</si>
  <si>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</si>
  <si>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</si>
  <si>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</si>
  <si>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</si>
  <si>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</si>
  <si>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</si>
  <si>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</si>
  <si>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</si>
  <si>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</si>
  <si>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</si>
  <si>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</si>
  <si>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</si>
  <si>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</si>
  <si>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</si>
  <si>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</si>
  <si>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</si>
  <si>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</si>
  <si>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</si>
  <si>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</si>
  <si>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</si>
  <si>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</si>
  <si>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</si>
  <si>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</si>
  <si>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</si>
  <si>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</si>
  <si>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</si>
  <si>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</si>
  <si>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</si>
  <si>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</si>
  <si>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</si>
  <si>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</si>
  <si>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</si>
  <si>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</si>
  <si>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</si>
  <si>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</si>
  <si>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</si>
  <si>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</si>
  <si>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</si>
  <si>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</si>
  <si>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</si>
  <si>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</si>
  <si>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</si>
  <si>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</si>
  <si>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</si>
  <si>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</si>
  <si>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</si>
  <si>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</si>
  <si>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</si>
  <si>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</si>
  <si>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</si>
  <si>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</si>
  <si>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</si>
  <si>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</si>
  <si>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</si>
  <si>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</si>
  <si>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</si>
  <si>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</si>
  <si>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</si>
  <si>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</si>
  <si>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</si>
  <si>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</si>
  <si>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</si>
  <si>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</si>
  <si>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</si>
  <si>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</si>
  <si>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</si>
  <si>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</si>
  <si>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</si>
  <si>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</si>
  <si>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</si>
  <si>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</si>
  <si>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</si>
  <si>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</si>
  <si>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</si>
  <si>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</si>
  <si>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</si>
  <si>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</si>
  <si>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</si>
  <si>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</si>
  <si>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</si>
  <si>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</si>
  <si>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</si>
  <si>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</si>
  <si>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</si>
  <si>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</si>
  <si>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</si>
  <si>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</si>
  <si>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</si>
  <si>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</si>
  <si>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</si>
  <si>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</si>
  <si>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</si>
  <si>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</si>
  <si>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</si>
  <si>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</si>
  <si>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</si>
  <si>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</si>
  <si>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</si>
  <si>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</si>
  <si>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</si>
  <si>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</si>
  <si>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</si>
  <si>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</si>
  <si>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</si>
  <si>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</si>
  <si>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</si>
  <si>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</si>
  <si>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</si>
  <si>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</si>
  <si>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</si>
  <si>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</si>
  <si>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</si>
  <si>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</si>
  <si>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</si>
  <si>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</si>
  <si>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</si>
  <si>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</si>
  <si>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</si>
  <si>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</si>
  <si>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</si>
  <si>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</si>
  <si>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</si>
  <si>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</si>
  <si>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</si>
  <si>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</si>
  <si>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</si>
  <si>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</si>
  <si>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</si>
  <si>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</si>
  <si>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</si>
  <si>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</si>
  <si>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</si>
  <si>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</si>
  <si>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</si>
  <si>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</si>
  <si>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</si>
  <si>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</si>
  <si>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</si>
  <si>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</si>
  <si>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</si>
  <si>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</si>
  <si>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</si>
  <si>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</si>
  <si>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</si>
  <si>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</si>
  <si>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</si>
  <si>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</si>
  <si>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</si>
  <si>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</si>
  <si>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</si>
  <si>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</si>
  <si>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</si>
  <si>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</si>
  <si>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</si>
  <si>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</si>
  <si>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</si>
  <si>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</si>
  <si>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</si>
  <si>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</si>
  <si>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</si>
  <si>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</si>
  <si>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</si>
  <si>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</si>
  <si>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</si>
  <si>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</si>
  <si>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</si>
  <si>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</si>
  <si>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</si>
  <si>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</si>
  <si>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</si>
  <si>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</si>
  <si>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</si>
  <si>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</si>
  <si>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</si>
  <si>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</si>
  <si>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 HASTE DE ATERRAMENTO DE PARA-RAIO,COM UMA DESCIDA DE 5/8".FORNECIMENTO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</si>
  <si>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</si>
  <si>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</si>
  <si>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</si>
  <si>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</si>
  <si>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</si>
  <si>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</si>
  <si>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</si>
  <si>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</si>
  <si>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</si>
  <si>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</si>
  <si>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</si>
  <si>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</si>
  <si>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</si>
  <si>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</si>
  <si>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</si>
  <si>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</si>
  <si>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</si>
  <si>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</si>
  <si>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</si>
  <si>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</si>
  <si>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</si>
  <si>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</si>
  <si>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</si>
  <si>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</si>
  <si>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</si>
  <si>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</si>
  <si>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</si>
  <si>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</si>
  <si>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</si>
  <si>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</si>
  <si>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</si>
  <si>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</si>
  <si>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</si>
  <si>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</si>
  <si>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</si>
  <si>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</si>
  <si>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</si>
  <si>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</si>
  <si>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</si>
  <si>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</si>
  <si>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</si>
  <si>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</si>
  <si>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</si>
  <si>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</si>
  <si>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</si>
  <si>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</si>
  <si>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</si>
  <si>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</si>
  <si>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</si>
  <si>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</si>
  <si>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</si>
  <si>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</si>
  <si>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</si>
  <si>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</si>
  <si>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</si>
  <si>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</si>
  <si>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</si>
  <si>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</si>
  <si>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</si>
  <si>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</si>
  <si>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</si>
  <si>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</si>
  <si>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</si>
  <si>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</si>
  <si>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</si>
  <si>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</si>
  <si>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</si>
  <si>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</si>
  <si>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</si>
  <si>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</si>
  <si>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</si>
  <si>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</si>
  <si>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</si>
  <si>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</si>
  <si>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</si>
  <si>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</si>
  <si>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</si>
  <si>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</si>
  <si>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</si>
  <si>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</si>
  <si>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</si>
  <si>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</si>
  <si>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</si>
  <si>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</si>
  <si>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</si>
  <si>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</si>
  <si>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</si>
  <si>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</si>
  <si>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</si>
  <si>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</si>
  <si>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</si>
  <si>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</si>
  <si>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</si>
  <si>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</si>
  <si>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</si>
  <si>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</si>
  <si>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</si>
  <si>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</si>
  <si>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</si>
  <si>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</si>
  <si>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</si>
  <si>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</si>
  <si>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</si>
  <si>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</si>
  <si>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</si>
  <si>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</si>
  <si>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</si>
  <si>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</si>
  <si>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</si>
  <si>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</si>
  <si>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</si>
  <si>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</si>
  <si>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</si>
  <si>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</si>
  <si>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</si>
  <si>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PORCA SEXTAVADA,EM ACO GALVANIZADO,DE 5/8" (16MM).FORNECIMENTO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</si>
  <si>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</si>
  <si>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</si>
  <si>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</si>
  <si>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</si>
  <si>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</si>
  <si>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</si>
  <si>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</si>
  <si>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</si>
  <si>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</si>
  <si>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</si>
  <si>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</si>
  <si>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</si>
  <si>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</si>
  <si>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</si>
  <si>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</si>
  <si>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</si>
  <si>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</si>
  <si>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</si>
  <si>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</si>
  <si>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</si>
  <si>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</si>
  <si>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</si>
  <si>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</si>
  <si>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</si>
  <si>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</si>
  <si>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</si>
  <si>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</si>
  <si>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</si>
  <si>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</si>
  <si>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</si>
  <si>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</si>
  <si>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SERVICO DE APOIO AS INSTALACOES REQUERIDAS A EMPREITARIA,SENDO 1 ENGENHEIRO ELETRICISTA,COM NO MINIMO,4 ANOS DE EXPERIENCIA NO SERVICO.HORARIO DIURNO</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</si>
  <si>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</si>
  <si>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</si>
  <si>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</si>
  <si>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</si>
  <si>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</si>
  <si>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</si>
  <si>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</si>
  <si>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</si>
  <si>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</si>
  <si>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</si>
  <si>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</si>
  <si>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</si>
  <si>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</si>
  <si>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</si>
  <si>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</si>
  <si>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</si>
  <si>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</si>
  <si>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</si>
  <si>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</si>
  <si>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</si>
  <si>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</si>
  <si>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</si>
  <si>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</si>
  <si>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</si>
  <si>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</si>
  <si>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</si>
  <si>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</si>
  <si>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</si>
  <si>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</si>
  <si>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</si>
  <si>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</si>
  <si>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</si>
  <si>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</si>
  <si>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</si>
  <si>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</si>
  <si>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</si>
  <si>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</si>
  <si>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</si>
  <si>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</si>
  <si>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</si>
  <si>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</si>
  <si>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</si>
  <si>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</si>
  <si>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</si>
  <si>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</si>
  <si>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</si>
  <si>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</si>
  <si>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</si>
  <si>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</si>
  <si>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</si>
  <si>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</si>
  <si>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</si>
  <si>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</si>
  <si>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</si>
  <si>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</si>
  <si>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</si>
  <si>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</si>
  <si>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</si>
  <si>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</si>
  <si>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</si>
  <si>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</si>
  <si>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</si>
  <si>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</si>
  <si>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</si>
  <si>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</si>
  <si>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</si>
  <si>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</si>
  <si>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</si>
  <si>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</si>
  <si>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</si>
  <si>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</si>
  <si>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</si>
  <si>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</si>
  <si>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</si>
  <si>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</si>
  <si>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</si>
  <si>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</si>
  <si>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</si>
  <si>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</si>
  <si>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</si>
  <si>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</si>
  <si>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</si>
  <si>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</si>
  <si>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</si>
  <si>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</si>
  <si>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</si>
  <si>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</si>
  <si>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</si>
  <si>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</si>
  <si>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</si>
  <si>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</si>
  <si>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</si>
  <si>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</si>
  <si>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</si>
  <si>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</si>
  <si>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</si>
  <si>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</si>
  <si>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</si>
  <si>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</si>
  <si>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</si>
  <si>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</si>
  <si>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</si>
  <si>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</si>
  <si>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</si>
  <si>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</si>
  <si>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</si>
  <si>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</si>
  <si>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</si>
  <si>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</si>
  <si>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</si>
  <si>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</si>
  <si>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</si>
  <si>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</si>
  <si>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</si>
  <si>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</si>
  <si>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</si>
  <si>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</si>
  <si>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</si>
  <si>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</si>
  <si>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</si>
  <si>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</si>
  <si>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</si>
  <si>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</si>
  <si>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</si>
  <si>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</si>
  <si>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</si>
  <si>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</si>
  <si>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</si>
  <si>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</si>
  <si>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</si>
  <si>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</si>
  <si>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</si>
  <si>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</si>
  <si>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</si>
  <si>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</si>
  <si>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</si>
  <si>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</si>
  <si>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</si>
  <si>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CONCRETO DOSADO RACIONALMENTE PARA UMA RESISTENCIA A COMPRESSAO DE 15MPA,USANDO AGREGADO GRAUDO (BRITA 0),COMPREENDENDOAPENAS O FORNECIMENTO DOS MATERIAIS,INCLUSIVE 5% DE PERDAS.</t>
  </si>
  <si>
    <t>EXECUÇÃO DE REDE DE MICRODRENAGEM - BAIRRO PENDOTIBA</t>
  </si>
  <si>
    <t>MEMÓRIA DE CÁLCULO: ESCAVAÇÕES E ESCORAMENTOS PARA REDES</t>
  </si>
  <si>
    <t>MEMÓRIA DE CÁLCULO: ACRÉSCIMO NA ESCAVAÇÃO E ESCORAMENTO DE REDE PARA EXECUÇÃO DOS PV's</t>
  </si>
  <si>
    <t>MEMÓRIA DE CÁLCULO: EMBASAMENTO E REATERRO</t>
  </si>
  <si>
    <t xml:space="preserve">considerando escoramento para profundidades maiores que </t>
  </si>
  <si>
    <t>Bacia
Trecho</t>
  </si>
  <si>
    <t>Tipo</t>
  </si>
  <si>
    <t>Compr.</t>
  </si>
  <si>
    <t>Profundidade</t>
  </si>
  <si>
    <t>Degrau</t>
  </si>
  <si>
    <t>Prof.
média</t>
  </si>
  <si>
    <t>Acréscimo</t>
  </si>
  <si>
    <t>Prof.
de
escav.</t>
  </si>
  <si>
    <t>Largura 
da vala</t>
  </si>
  <si>
    <t>Volume de escavação</t>
  </si>
  <si>
    <t>Escoramento
de vala</t>
  </si>
  <si>
    <t>Nº
PV</t>
  </si>
  <si>
    <t>PV
dimensões
internas</t>
  </si>
  <si>
    <t>Prof.
Rede</t>
  </si>
  <si>
    <t>Acréscimo Prof. Vala</t>
  </si>
  <si>
    <t>Compr.
Escav.</t>
  </si>
  <si>
    <t>Acréscimo
largura 
da vala</t>
  </si>
  <si>
    <t>Acréscimo volume de escavação da rede para PV</t>
  </si>
  <si>
    <t>Acréscimo
escoramento
de vala</t>
  </si>
  <si>
    <t>Compr.
Rede</t>
  </si>
  <si>
    <t>PV
dimensões
externas</t>
  </si>
  <si>
    <t>Embasamento tubo / galeria retangular</t>
  </si>
  <si>
    <t>Volume a ser descontado da escavação</t>
  </si>
  <si>
    <t>Volume
de
reaterro</t>
  </si>
  <si>
    <t>DN</t>
  </si>
  <si>
    <t>Espessura</t>
  </si>
  <si>
    <t>vala não</t>
  </si>
  <si>
    <t>vala escorada</t>
  </si>
  <si>
    <t>Parede
tubo</t>
  </si>
  <si>
    <t>Base
PV</t>
  </si>
  <si>
    <t>Areia ou</t>
  </si>
  <si>
    <t>pedra</t>
  </si>
  <si>
    <t>escav.</t>
  </si>
  <si>
    <t>Altura</t>
  </si>
  <si>
    <t>ou</t>
  </si>
  <si>
    <t>parede</t>
  </si>
  <si>
    <t>base</t>
  </si>
  <si>
    <t>escorada</t>
  </si>
  <si>
    <t>Ext.</t>
  </si>
  <si>
    <t>Esp.</t>
  </si>
  <si>
    <t>Larg.</t>
  </si>
  <si>
    <t>pó de</t>
  </si>
  <si>
    <t>de</t>
  </si>
  <si>
    <t>rede +</t>
  </si>
  <si>
    <t>rede</t>
  </si>
  <si>
    <t>PV</t>
  </si>
  <si>
    <t>pescoço</t>
  </si>
  <si>
    <t>Base x Altura</t>
  </si>
  <si>
    <t>Mont</t>
  </si>
  <si>
    <t>Jus</t>
  </si>
  <si>
    <t>até 1,5m</t>
  </si>
  <si>
    <t>de 1,5a3m</t>
  </si>
  <si>
    <t>de 3a4,5m</t>
  </si>
  <si>
    <t>de 4,5a6m</t>
  </si>
  <si>
    <r>
      <rPr>
        <b/>
        <sz val="9"/>
        <rFont val="Calibri"/>
        <family val="2"/>
      </rPr>
      <t>≤</t>
    </r>
    <r>
      <rPr>
        <b/>
        <sz val="9"/>
        <rFont val="Century Gothic"/>
        <family val="2"/>
      </rPr>
      <t xml:space="preserve"> 4m</t>
    </r>
  </si>
  <si>
    <t>&gt; 4m</t>
  </si>
  <si>
    <t>mão</t>
  </si>
  <si>
    <t>(m)</t>
  </si>
  <si>
    <t>(m³)</t>
  </si>
  <si>
    <t>BACIA A</t>
  </si>
  <si>
    <t>A1</t>
  </si>
  <si>
    <t>A2</t>
  </si>
  <si>
    <t>PA-1</t>
  </si>
  <si>
    <t>A3</t>
  </si>
  <si>
    <t>A4</t>
  </si>
  <si>
    <t>A5</t>
  </si>
  <si>
    <t>BACIA B</t>
  </si>
  <si>
    <t>B1</t>
  </si>
  <si>
    <t>B2</t>
  </si>
  <si>
    <t>B3</t>
  </si>
  <si>
    <t>B4</t>
  </si>
  <si>
    <t>PA-2</t>
  </si>
  <si>
    <t>BACIA C</t>
  </si>
  <si>
    <t>C1</t>
  </si>
  <si>
    <t>C2</t>
  </si>
  <si>
    <t>C3</t>
  </si>
  <si>
    <t>C4</t>
  </si>
  <si>
    <t>BACIA D</t>
  </si>
  <si>
    <t>D1</t>
  </si>
  <si>
    <t>D2</t>
  </si>
  <si>
    <t>D3</t>
  </si>
  <si>
    <t>BACIA E</t>
  </si>
  <si>
    <t>E2</t>
  </si>
  <si>
    <t>E1</t>
  </si>
  <si>
    <t>E3</t>
  </si>
  <si>
    <t>PA-3</t>
  </si>
  <si>
    <t>TOTAIS</t>
  </si>
  <si>
    <t>Escoramento de vala = ( profundidade da vala + 0,5m ) x 2 lados x comprimento do trecho</t>
  </si>
  <si>
    <t>O volume de embasamento considera o enchimento lateral de parte do tubo, conforme detalhe de assentamento</t>
  </si>
  <si>
    <t>Pv's</t>
  </si>
  <si>
    <t>--</t>
  </si>
  <si>
    <t>Galerias</t>
  </si>
  <si>
    <t>A4-1</t>
  </si>
  <si>
    <t>DESAGUE</t>
  </si>
  <si>
    <t>D4</t>
  </si>
  <si>
    <t>E4</t>
  </si>
  <si>
    <t>E5</t>
  </si>
  <si>
    <t>E6</t>
  </si>
  <si>
    <t>E7</t>
  </si>
  <si>
    <t>==&gt;</t>
  </si>
  <si>
    <t>Travessa Sem Nome 1</t>
  </si>
  <si>
    <t>Rua Dr. Duque Dias Siqueira ( Rua 34)</t>
  </si>
  <si>
    <t>Rua Dr. Valter Madeira</t>
  </si>
  <si>
    <t>Rua Dr. Paulo Gouveia</t>
  </si>
  <si>
    <t>Rua Dr. Juvenal Laranja</t>
  </si>
  <si>
    <t>Rua Dióscoro Maia Viléla</t>
  </si>
  <si>
    <t>Rua Drauzio Cazes</t>
  </si>
  <si>
    <t>Rua Drauzio Cazes/Travessa A</t>
  </si>
  <si>
    <t>Rua João Valentin Tavares</t>
  </si>
  <si>
    <t>Travessa Sem Nome 2</t>
  </si>
  <si>
    <t>Travessa Sem Nome 3</t>
  </si>
  <si>
    <t>PAVIMENTAÇÃO E DRENAGEM DO BAIRRO PENDOTIBA</t>
  </si>
  <si>
    <t>ÁREA DE PAVIMENTAÇÃO - PAVIMENTO RÍGIDO</t>
  </si>
  <si>
    <t>RAMO</t>
  </si>
  <si>
    <t>Largura</t>
  </si>
  <si>
    <t>Área</t>
  </si>
  <si>
    <t>est. Inicial</t>
  </si>
  <si>
    <t>quebrada</t>
  </si>
  <si>
    <t>=&gt;</t>
  </si>
  <si>
    <t>est. Final</t>
  </si>
  <si>
    <t>RAMO 0</t>
  </si>
  <si>
    <t>RAMO 150</t>
  </si>
  <si>
    <t>RAMO 300</t>
  </si>
  <si>
    <t>RAMO 400</t>
  </si>
  <si>
    <t>RAMO 500</t>
  </si>
  <si>
    <t>RAMO 650</t>
  </si>
  <si>
    <t>RAMO 700</t>
  </si>
  <si>
    <t>RAMO 850</t>
  </si>
  <si>
    <t>RAMO 900</t>
  </si>
  <si>
    <t>Subtotal</t>
  </si>
  <si>
    <t>ÁREA DE PAVIMENTAÇÃO - VIAS COM PAVIMENTO FLEXÍVEL</t>
  </si>
  <si>
    <t>RAMO 200</t>
  </si>
  <si>
    <t>RAMO 350</t>
  </si>
  <si>
    <t>RAMO 450</t>
  </si>
  <si>
    <t>RAMO 550</t>
  </si>
  <si>
    <t>RAMO 600</t>
  </si>
  <si>
    <t>RAMO 750</t>
  </si>
  <si>
    <t>RAMO 800</t>
  </si>
  <si>
    <t>RAMO 1000</t>
  </si>
  <si>
    <t>RUA DR. HÉLIO ROSA</t>
  </si>
  <si>
    <t>RAMO 50</t>
  </si>
  <si>
    <t>TRAVESSA SEM NOME 1</t>
  </si>
  <si>
    <t>RAMO 100</t>
  </si>
  <si>
    <t>RUA 34</t>
  </si>
  <si>
    <t>RUA SEBASTIÃO CHEFERINO</t>
  </si>
  <si>
    <t>RAMO 250</t>
  </si>
  <si>
    <t>RUA VALTER MADEIRA</t>
  </si>
  <si>
    <t>RUA DR. PAULO GOUVEIA</t>
  </si>
  <si>
    <t>RUA DR. JUVENAL LARANJA</t>
  </si>
  <si>
    <t>RUA DR. MANUEL KNUST</t>
  </si>
  <si>
    <t>RUA DIÓSCORO MAIA VILÉLA</t>
  </si>
  <si>
    <t>RUA DRAUZIO CAZES</t>
  </si>
  <si>
    <t>RUA DUQUE COSTA</t>
  </si>
  <si>
    <t>TRAVESSA SEM NOME 2</t>
  </si>
  <si>
    <t>RAMO 1050</t>
  </si>
  <si>
    <t>RUA DRAUZIO CAZES / TRAVESSA A</t>
  </si>
  <si>
    <t>RUA DR. GERSON GONÇALVES</t>
  </si>
  <si>
    <t>RUA JOÃO VALENTIN TAVARES</t>
  </si>
  <si>
    <t>RAMO 1100</t>
  </si>
  <si>
    <t>Vias com pavimento flexível</t>
  </si>
  <si>
    <t>Vias com pavimento rígido</t>
  </si>
  <si>
    <t>Estrutura do pavimento =</t>
  </si>
  <si>
    <t>cm, sendo:</t>
  </si>
  <si>
    <t>cm</t>
  </si>
  <si>
    <t>de concreto asfáltico</t>
  </si>
  <si>
    <t>de concreto</t>
  </si>
  <si>
    <t>de base de brita corrida</t>
  </si>
  <si>
    <t>de sub-base com pó-de-pedra</t>
  </si>
  <si>
    <t>TRAVESSA SEM NOME 3</t>
  </si>
  <si>
    <t>pista em CAUQ</t>
  </si>
  <si>
    <t xml:space="preserve">x </t>
  </si>
  <si>
    <t xml:space="preserve">extensão x lados </t>
  </si>
  <si>
    <t>área de calçada = extensão de ruas x largura média de calçadas x lados</t>
  </si>
  <si>
    <t>COMPOSIÇÃO DE PREÇO</t>
  </si>
  <si>
    <t>VALOR R$</t>
  </si>
  <si>
    <t>01.090.0001-5</t>
  </si>
  <si>
    <t>ADMINISTRAÇÃO LOCAL</t>
  </si>
  <si>
    <t>VR</t>
  </si>
  <si>
    <t>MEMORIA DE CALCULO COMPOSIÇÃO DE ADM. LOCAL</t>
  </si>
  <si>
    <t>estimado mão-de-obra direta</t>
  </si>
  <si>
    <t>mão-de-obra indireta</t>
  </si>
  <si>
    <t>meses x dias x quant. Funcionários</t>
  </si>
  <si>
    <t>unxmes</t>
  </si>
  <si>
    <t>01.001.0215-5</t>
  </si>
  <si>
    <t>ENSAIOS DE CONCRETO ASFALTICO</t>
  </si>
  <si>
    <t>Obs.: Quantidades retiradas do item Sinapi-RJ 73900/12, que deixou de atualizado.</t>
  </si>
  <si>
    <t>PAVIMENTAÇÃO E DRENAGEM DE RUAS DA LOCALIDADE DE MARALEGRE - PIRATINIGA</t>
  </si>
  <si>
    <t>extensão das ruas x 2</t>
  </si>
  <si>
    <t>AVALIACAO DA ESPESSURA DE CARBONATACAO,POR PONTO,EM ESTRUTURAS DE CONCRETO ARMADO OU PROTENDIDO,ATRAVES DE ASPERSAO DE SOLUCAO DE FENOLFTALEINA,INCLUSIVE COLETA DA AMOSTRA</t>
  </si>
  <si>
    <t>m3</t>
  </si>
  <si>
    <t>m2</t>
  </si>
  <si>
    <t>dia</t>
  </si>
  <si>
    <t>cv x h</t>
  </si>
  <si>
    <t>mes</t>
  </si>
  <si>
    <t/>
  </si>
  <si>
    <t>m2xmes</t>
  </si>
  <si>
    <t>t x km</t>
  </si>
  <si>
    <t>unxkm</t>
  </si>
  <si>
    <t>m2xkm</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</si>
  <si>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</si>
  <si>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</si>
  <si>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txm</t>
  </si>
  <si>
    <t>m3xm</t>
  </si>
  <si>
    <t>unxm</t>
  </si>
  <si>
    <t>RESINA PARA PROTECAO DE SUPERFICIE DE MONUMENTOS HISTORICOS.FORNECIMENTO E APLICACAO</t>
  </si>
  <si>
    <t>05.005.0054-0</t>
  </si>
  <si>
    <t>05.005.0054-A</t>
  </si>
  <si>
    <t>mxmes</t>
  </si>
  <si>
    <t>cvxh</t>
  </si>
  <si>
    <t>BALIZADOR DE EMBUTIR EM ALUMINIO PINTADO,PARA UMA LAMPADA LED DE 4,5W,INCLUSIVE ESTA.FORNECIMENTO E COLOCACAO</t>
  </si>
  <si>
    <t>BALIZADOR TIPO POSTE EM ALUMINIO PINTADO,PARA UMA LAMPADA LED DE 9W,INCLUSIVE ESTA.FORNECIMENTO E COLOCACAO</t>
  </si>
  <si>
    <t>hxdam</t>
  </si>
  <si>
    <t>cm2</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</si>
  <si>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</si>
  <si>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(10X20)CM,DE ACORDO COM A NORMA NBR 13434-2.FORNECIMENTO E COLOCACAO</t>
  </si>
  <si>
    <t>05.054.0102-0</t>
  </si>
  <si>
    <t>PLACA FOTOLUMINESCENTE DE SINALIZACAO DE SEGURANCA CONTRA INCENDIO,PARA SAIDA DE EMERGENCIA,EM PVC ANTICHAMA,DIMENSOES APROXIMADAS DE (20X40)CM, DE ACORDO COM A NORMA NBR 13434-2.FORNECIMENTO E COLOCACAO</t>
  </si>
  <si>
    <t>05.054.0102-A</t>
  </si>
  <si>
    <t>05.054.0103-0</t>
  </si>
  <si>
    <t>PLACA FOTOLUMINESCENTE DE SINALIZACAO DE SEGURANCA CONTRA INCENDIO,PARA INDICACAO DE NUMERO DE PAVIMENTOS,EM PVC ANTICHAMA,DIMENSOES APROXIMADAS DE (10X10)CM,DE ACORDO COM A NORMANBR 13434-2.FORNECIMENTO E COLOCACAO</t>
  </si>
  <si>
    <t>05.054.0103-A</t>
  </si>
  <si>
    <t>05.054.0104-0</t>
  </si>
  <si>
    <t>PLACA FOTOLUMINESCENTE DE SINALIZACAO DE SEGURANCA CONTRA INCENDIO,PARA INDICACAO CONTINUADA DE ROTA DE FUGA,EM PVC ANTICHAMA,DIMENSOES APROXIMADAS DE (7X20)CM,DE ACORDO COM A NORMA NBR 13434-2.FORNECIMENTO E COLOCACAO</t>
  </si>
  <si>
    <t>05.054.0104-A</t>
  </si>
  <si>
    <t>PLACA FOTOLUMINESCENTE DE SINALIZACAO DE SEGURANCA CONTRA INCENDIO,PARA EQUIPAMENTOS DE COMBATE A INCENDIO E ALARME,EM PVC ANTICHAMA,DIMENSOES APROXIMADAS DE (15X15)CM,DE ACORDO COM A NORMA NBR 13434-2.FORNECIMENTO E COLOCACAO</t>
  </si>
  <si>
    <t>PLACA FOTOLUMINESCENTE DE SINALIZACAO DE SEGURANCA CONTRA INCENDIO,PARA EQUIPAMENTOS DE COMBATE A INCENDIO E ALARME,EM PVC ANTICHAMA,DIMENSOES APROXIMADAS DE (30X30)CM,DE ACORDO COM A NORMA NBR 13434-2.FORNECIMENTO E COLOCACAO</t>
  </si>
  <si>
    <t>05.054.0115-0</t>
  </si>
  <si>
    <t>PLACA FOTOLUMINESCENTE DE SINALIZACAO DE SEGURANCA CONTRA INCENDIO,PARA EQUIPAMENTOS DE COMBATE A INCENDIO E ALARME,EM PVC ANTICHAMA,DIMENSOES APROXIMADAS DE (20X15)CM,DE ACORDO COM A NORMA NBR 13434-2.FORNECIMENTO E COLOCACAO</t>
  </si>
  <si>
    <t>05.054.0115-A</t>
  </si>
  <si>
    <t>05.054.0120-0</t>
  </si>
  <si>
    <t>PLACA FOTOLUMINESCENTE DE SINALIZACAO DE SEGURANCA CONTRA INCENDIO,DE PROIBICAO,EM PVC ANTICHAMA,FORMA CIRCULAR,DIAMETROAPROXIMADO DE 20CM,DE ACORDO COM A NORMA NBR 13434-2.FORNECIMENTO E COLOCACAO</t>
  </si>
  <si>
    <t>05.054.0120-A</t>
  </si>
  <si>
    <t>05.054.0130-0</t>
  </si>
  <si>
    <t>PLACA FOTOLUMINESCENTE DE SINALIZACAO DE SEGURANCA CONTRA INCENDIO,DE ALERTA,EM PVC ANTICHAMA,FORMA TRIANGULAR,DIMENSAOAPROXIMADA DA BASE DE 20CM,DE ACORDO COM A NORMA NBR 13434-2.FORNECIMENTO E COLOCACAO</t>
  </si>
  <si>
    <t>05.054.0130-A</t>
  </si>
  <si>
    <t>ur</t>
  </si>
  <si>
    <t>MAO-DE-OBRA DE ENGENHEIRO OU ARQUITETO PLENO,INCLUSIVE ENCARGOS SOCIAIS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</si>
  <si>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</si>
  <si>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</si>
  <si>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</si>
  <si>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</si>
  <si>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</si>
  <si>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</si>
  <si>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</si>
  <si>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</si>
  <si>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saco</t>
  </si>
  <si>
    <t>dam2</t>
  </si>
  <si>
    <t>FIO DE NYLON.FORNECIMENTO</t>
  </si>
  <si>
    <t>j</t>
  </si>
  <si>
    <t>m3xdam</t>
  </si>
  <si>
    <t>dm3</t>
  </si>
  <si>
    <t>11.023.0012-0</t>
  </si>
  <si>
    <t>TELA DE ARAME GALVANIZADO Nº12 PLASTIFICADA,MALHA QUADRADA DE 7,5X7,5CM.FORNECIMENTO</t>
  </si>
  <si>
    <t>11.023.0012-A</t>
  </si>
  <si>
    <t>11.023.0014-0</t>
  </si>
  <si>
    <t>TELA DE ARAME GALVANIZADO Nº12,MALHA QUADRADA DE 2,5X2,5CM.FORNECIMENTO</t>
  </si>
  <si>
    <t>11.023.0014-A</t>
  </si>
  <si>
    <t>m3xmes</t>
  </si>
  <si>
    <t>PAREDE DE BLOCOS VAZADOS(COBOGO),EM PLACAS DE CONCRETO,MEDINDO APROXIMADAMENTE 50X50X5CM,FUROS QUADRADOS,ASSENTES COMO 12.006.0010</t>
  </si>
  <si>
    <t>PAREDE DE BLOCOS VAZADOS(COBOGO),EM PLACAS DE CONCRETO,MEDINDO APROXIMADAMENTE 39X50X8CM,EM VENEZIANA,ASSENTES COMO 12.006.0010</t>
  </si>
  <si>
    <t>REVESTIMENTO DE PAREDES COM LADRILHOS  CERAMICOS ESMALTADOS,COM MEDIDAS EM TORNO DE 20X20CM,ASSENTE CONFORME ITEM 13.025.0016</t>
  </si>
  <si>
    <t>REVESTIMENTO DE PAREDES COM LADRILHOS CERAMICOS  ESMALTADOS,COM MEDIDAS EM TORNO DE 20X20CM,ASSENTE CONFORME ITEM 13.025.0058</t>
  </si>
  <si>
    <t>REVESTIMENTO DE PAREDES COM LADRILHOS CERAMICOS ESMALTADOS,COM MEDIDAS EM TORNO DE 20X20CM,ASSENTE COM ARGAMASSA COLANTE,REJUNTAMENTO COM ARGAMASSA INDUSTRIALIZADA,EXCLUSIVE CHAPISCO E EMBOCO</t>
  </si>
  <si>
    <t>REVESTIMENTO DE PAREDES COM CERAMICA BRANCA,CINZA OU BEGE,COM MEDIDAS EM TORNO DE 10X10CM,TELADA,PLACA 30X30CM,ASSENTE COM ARGAMASSA COLANTE,REJUNTAMENTO COM ARGAMASSA INDUSTRIALIZADA,EXCLUSIVE CHAPISCO E EMBOCO</t>
  </si>
  <si>
    <t>REVESTIMENTO DE PAREDES COM CERAMICA AZUL,VERDE,OU PRETO,COMMEDIDAS EM TORNO DE 10X10CM,TELADA,PLACA 30X30CM,ASSENTE COM ARGAMASSA COLANTE,REJUNTAMENTO COM ARGAMASSA INDUSTRIALIZADA,EXCLUSIVE CHAPISCO E EMBOCO</t>
  </si>
  <si>
    <t>REVESTIMENTO DE PAREDES COM CERAMICA BRANCA,CINZA OU BEGE,COM MEDIDAS EM TORNO DE 10X10CM,TELADA,PLACA 30X30CM,ASSENTE CONFORME ITEM 13.025.0058</t>
  </si>
  <si>
    <t>REVESTIMENTO DE PAREDES COM CERAMICA AZUL,VERDE OU PRETO,COMMEDIDAS EM TORNO DE 10X10CM,TELADA,PLACA 30X30CM,ASSENTE CONFORME ITEM 13.025.0058</t>
  </si>
  <si>
    <t>REVESTIMENTO DE PAREDES COM CERAMICA BRANCA,CINZA OU BEGE,COM ACABAMENTO ESMALTADO,COM MEDIDAS EM TORNO DE 10X10CM,TELADA,PLACA 30X30CM,ASSENTE COM ARGAMASSA COLANTE,REJUNTAMENTO COM ARGAMASSA INDUSTRIALIZADA,EXCLUSIVE CHAPISCO E EMBOCO</t>
  </si>
  <si>
    <t>REVESTIMENTO DE PAREDES COM CERAMICA BRANCA,CINZA OU BEGE,COM ACABAMENTO ESMALTADO,COM MEDIDAS EM TORNO DE 10X10CM,TELADA,PLACA 30X30CM,ASSENTE CONFORME ITEM 13.025.0058</t>
  </si>
  <si>
    <t>REVESTIMENTO DE PAREDES COM PASTILHA CERAMICA,MEDINDO EM TORNO DE 7,5X7,5CM,ASSENTE CONFORME ITEM 13.025.0016</t>
  </si>
  <si>
    <t>REVESTIMENTO DE PAREDES COM PASTILHA CERAMICA,MEDINDO EM TORNO DE 7,5X7,5CM,ASSENTE CONFORME ITEM 13.025.0058</t>
  </si>
  <si>
    <t>REVESTIMENTO DE PAREDES COM PASTILHA CERAMICA,MEDINDO EM TORNO DE 7,5X7,5CM,EXCLUSIVE CHAPISCO,EMBOCO,NATA DE CIMENTO OUARGAMASSA COLANTE E REJUNTAMENTO</t>
  </si>
  <si>
    <t>REVESTIMENTO DE PAREDES COM CERAMICA,MEDINDO EM TORNO DE 32X57CM,ASSENTE CONFORME ITEM 13.025.0016</t>
  </si>
  <si>
    <t>REVESTIMENTO DE PAREDES COM CERAMICA,MEDINDO EM TORNO DE 32X57CM,ASSENTE CONFORME ITEM 13.025.0058</t>
  </si>
  <si>
    <t>REVESTIMENTO DE PAREDES COM CERAMICA,MEDINDO EM TORNO DE 32X57CM,EXCLUSIVE CHAPISCO,EMBOCO,NATA DE CIMENTO OU ARGAMASSACOLANTE E REJUNTAMENTO</t>
  </si>
  <si>
    <t>PEDRA PARA BOX DE BANHEIRO,EM MARMORE BRANCO CLASSICO,COM ALTURA EM TORNO DE 10CM E 4CM DE ESPESSURA,ASSENTE COMO EM13.045.0040</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</si>
  <si>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</si>
  <si>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</si>
  <si>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PAREDES OU FORROS COM PLACA CIMENTICIA,COM MADEIRA MINERALIZADA,COM 25MM DE ESPESSURA,TERMOACUSTICO,RESISTENTE AO FOGO,UMIDADE,FUNGOS E INSETOS.FORNECIMENTO E COLOCACAO</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</si>
  <si>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</si>
  <si>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</si>
  <si>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</si>
  <si>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13.205.0022-0</t>
  </si>
  <si>
    <t>13.205.0022-A</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</si>
  <si>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</si>
  <si>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</si>
  <si>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</si>
  <si>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</si>
  <si>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</si>
  <si>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</si>
  <si>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</si>
  <si>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</si>
  <si>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</si>
  <si>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</si>
  <si>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</si>
  <si>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</si>
  <si>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</si>
  <si>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</si>
  <si>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</si>
  <si>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</si>
  <si>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CONCRETO,EXCL.ESTA,PINT.ELETROSTATICA,ESP.MINIMA 300 MICRAS(PAINEL E MONTANTE),VERDE/BRANCA.FORN.COLOC.</t>
  </si>
  <si>
    <t>14.002.0203-A</t>
  </si>
  <si>
    <t>14.002.0248-0</t>
  </si>
  <si>
    <t>PROTECAO DE CANTO DE PAREDE (ARESTA VIVA) COM CANTONEIRA 3/4"X3/4"X1/8".FORNECIMENTO E COLOCACAO</t>
  </si>
  <si>
    <t>14.002.0248-A</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</si>
  <si>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</si>
  <si>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</si>
  <si>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</si>
  <si>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</si>
  <si>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</si>
  <si>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</si>
  <si>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</si>
  <si>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</si>
  <si>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</si>
  <si>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</si>
  <si>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</si>
  <si>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DECK EM MADEIRA DE LEI APARELHADA,COM ASSOALHO MEDINDO APROXIMADAMENTE 18X2CM,VIGAS LONGITUDINAIS DE 7,5X15CM,TRANSVERSAIS DE 10X15CM,GUARDA-CORPO COMPOSTO DE PECAS DE 15X15CM E 20X2,5CM.FORNECIMENTO E COLOCACAO</t>
  </si>
  <si>
    <t>14.007.0500-0</t>
  </si>
  <si>
    <t>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</si>
  <si>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</si>
  <si>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</si>
  <si>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</si>
  <si>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</si>
  <si>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INSTALACAO E ASSENTAMENTO DE AQUECEDOR A GAS ENCANADO,(EXCLUSIVE FORNECIMENTO DO APARELHO),COMPREENDENDO:8M DE TUBO DE COBRE,CLASSE I DE 22MM,CONEXOES E CHAMINE DE ALUMINIO E VENEZIANA</t>
  </si>
  <si>
    <t>15.003.0176-0</t>
  </si>
  <si>
    <t>GRELHA DE ACO INOX,10X10CM,SISTEMA ROTATIVO,COM CAIXILHO.FORNECIMENTO E COLOCACAO</t>
  </si>
  <si>
    <t>15.003.0176-A</t>
  </si>
  <si>
    <t>15.003.0179-0</t>
  </si>
  <si>
    <t>GRELHA DE ACO INOX,15X15CM,SISTEMA ROTATIVO,COM CAIXILHO.FORNECIMENTO E COLOCACAO</t>
  </si>
  <si>
    <t>15.003.0179-A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</si>
  <si>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</si>
  <si>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</si>
  <si>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</si>
  <si>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</si>
  <si>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</si>
  <si>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</si>
  <si>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</si>
  <si>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</si>
  <si>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</si>
  <si>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</si>
  <si>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</si>
  <si>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</si>
  <si>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l</t>
  </si>
  <si>
    <t>CAIXA DE ATERRAMENTO,EM PVC,MEDINDO APROXIMADAMENTE 25X25CM.FORNECIMENTO E COLOCACAO</t>
  </si>
  <si>
    <t>15.020.0041-0</t>
  </si>
  <si>
    <t>LAMPADA FLUORESCENTE COMPACTA,DUPLA,DE 26W.FORNECIMENTO E COLOCACAO</t>
  </si>
  <si>
    <t>15.020.0041-A</t>
  </si>
  <si>
    <t>LAMPADA FLUORESCENTE COMPACTA,DUPLA,DE 18W.FORNECIMENTO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</si>
  <si>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</si>
  <si>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</si>
  <si>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</si>
  <si>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</si>
  <si>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</si>
  <si>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18.013.0167-0</t>
  </si>
  <si>
    <t>GRELHA DE ACO INOX, 15X15CM,SISTEMA ROTATIVO,COM CAIXILHO.FORNECIMENTO</t>
  </si>
  <si>
    <t>18.013.0167-A</t>
  </si>
  <si>
    <t>MICTORIO COLETIVO EM ACO INOXIDAVEL AISI 304,MEDINDO 1800X350MM,INCLUSIVE PARAFUSOS,ARRUELAS,SIFAO CROMADO 1.1/2"X1.1/2"E VALVULA CROMADA DE 1.1/2"X3/4".FORNECIMENTO</t>
  </si>
  <si>
    <t>RESERVATORIO APOIADO PARA ARMAZENAMENTO DE AGUA POTAVEL OU PARA APROVEITAMENTO DE AGUA DE CHUVA AAC,EM FIBRE DE VIDRO OUPOLIETILENO,COM CAPACIDADE EM TORNO DE 300L,INCLUSIVE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</si>
  <si>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</si>
  <si>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</si>
  <si>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</si>
  <si>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</si>
  <si>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</si>
  <si>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</si>
  <si>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</si>
  <si>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</si>
  <si>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</si>
  <si>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</si>
  <si>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</si>
  <si>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</si>
  <si>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par</t>
  </si>
  <si>
    <t>tr</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</si>
  <si>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</si>
  <si>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HASTE PARA ATERRAMENTO,DE 5/8"(16MM),COM 2,40M DE COMPRIMENTO.FORNECIMENTO</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</si>
  <si>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</si>
  <si>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</si>
  <si>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</si>
  <si>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</si>
  <si>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</si>
  <si>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</si>
  <si>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</si>
  <si>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</si>
  <si>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</si>
  <si>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HASTE PARA ATERRAMENTO,COM 2,40M A 3,00M DE COMPRIMENTO.COLOCACAO</t>
  </si>
  <si>
    <t>CABO DE COBRE RIGIDO,DE 1KV,SECAO DE 6,00MM2,PVC/70ºC,NBR 7288.FORNECIMENTO</t>
  </si>
  <si>
    <t>CABO DE COBRE RIGIDO,DE 1KV,SECAO DE 16MM2,PVC/70ºC,NBR 7288.FORNECIMENTO</t>
  </si>
  <si>
    <t>CABO DE COBRE RIGIDO,DE 1KV,SECAO DE 25MM2,PVC/70ºC,NBR 7288.FORNECIMENTO</t>
  </si>
  <si>
    <t>CABO DE COBRE RIGIDO,DE 1KV,SECAO DE 35MM2,PVC/70ºC,NBR 7288.FORNECIMENTO</t>
  </si>
  <si>
    <t>CABO DE COBRE RIGIDO,DE 1KV,SECAO DE 50MM2,PVC/70ºC,NBR 7288.FORNECIMENTO</t>
  </si>
  <si>
    <t>CABO DE COBRE RIGIDO,SECAO DE 25MM2,FORMADO POR CONDUTORES EM FIOS DE COBRE NU,ENCORDOAMENTO CLASSE 2,ISOLAMENTO PARA 1KV,EM POLIETILENO RETICULADO(XLPE)OU ETILENO PROPILENO(EPR),COM CAPA DE COBERTURA EM PVC NA COR PRETA,NBR 7286,NBR 7287 EESPECIFICACAO RIOLUZ EM-RIOLUZ-74.FORNECIMENTO</t>
  </si>
  <si>
    <t>CABO DE COBRE RIGIDO,SECAO DE 50MM2,FORMADO POR CONDUTORES EM FIOS DE COBRE NU,ENCORDOAMENTO CLASSE 2,ISOLAMENTO PARA 1KV,EM POLIETILENO RETICULADO(XLPE)OU ETILENO PROPILENO(EPR),COM CAPA DE COBERTURA EM PVC NA COR PRETA,NBR 7286,NBR 7287 EESPECIFICACAO RIOLUZ EM-RIOLUZ-74.FORNECIMENTO</t>
  </si>
  <si>
    <t>CABO DE COBRE RIGIDO,SECAO DE 70MM2,FORMADO POR CONDUTORES EM FIOS DE COBRE NU,ENCORDOAMENTO CLASSE 2,ISOLAMENTO PARA 1KV,EM POLIETILENO RETICULADO(XLPE)OU ETILENO PROPILENO(EPR),COM CAPA DE COBERTURA EM PVC NA COR PRETA,NBR 7286,NBR 7287 EESPECIFICACAO RIOLUZ EM-RIOLUZ-74.FORNECIMENTO</t>
  </si>
  <si>
    <t>21.026.0470-0</t>
  </si>
  <si>
    <t>CABO DE COBRE RIGIDO,SECAO DE 25MM2, 8,7 A 15KV,ISOLADO EPR/XLPE,NBR 7286,NBR 7287.FORNECIMENTO</t>
  </si>
  <si>
    <t>21.026.0470-A</t>
  </si>
  <si>
    <t>21.026.0475-0</t>
  </si>
  <si>
    <t>CABO DE COBRE RIGIDO,SECAO DE 3X1X50MM2,TRIPLEXADO,20KV,ISOLADO EPR/XLPE,NBR 7286,NBR 7287.FORNECIMENTO</t>
  </si>
  <si>
    <t>21.026.0475-A</t>
  </si>
  <si>
    <t>CABO DE ALUMINIO NU SEM ALMA DE ACO (CA),SECAO 2 AWG (Ø=7,41MM, 92,5KG/KM),NBR 7271.FORNECIMENTO</t>
  </si>
  <si>
    <t>CABO DE ALUMINIO NU COM ALMA DE ACO (CAA),SECAO 1/0 AWG(Ø=9,36MM, 147,6KG/KM),NBR 7270.FORNECIMENTO</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</si>
  <si>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</si>
  <si>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</si>
  <si>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</si>
  <si>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</si>
  <si>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</si>
  <si>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</si>
  <si>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</si>
  <si>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</si>
  <si>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</si>
  <si>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</si>
  <si>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</si>
  <si>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</si>
  <si>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21.045.0082-0</t>
  </si>
  <si>
    <t>LAMPADA MULTIVAPOR METALICO (MVM) DE 400W,BULBO OVOIDE.FORNECIMENTO</t>
  </si>
  <si>
    <t>21.045.0082-A</t>
  </si>
  <si>
    <t>LAMPADA DE MULTIVAPOR METALICO (MVM) DE 250W,BULBO TUBULAR.FORNECIMENTO</t>
  </si>
  <si>
    <t>LAMPADA DE MULTIVAPOR METALICO (MVM) DE 400W,BULBO TUBULAR.FORNECIMENTO</t>
  </si>
  <si>
    <t>st</t>
  </si>
  <si>
    <t>m.</t>
  </si>
  <si>
    <t>h.</t>
  </si>
  <si>
    <t>m3.</t>
  </si>
  <si>
    <t>m2.</t>
  </si>
  <si>
    <t>un/t</t>
  </si>
  <si>
    <t>kg.</t>
  </si>
  <si>
    <t>03.025.0032-5</t>
  </si>
  <si>
    <t>DISPOSICAO FINAL DE MATERIAIS E RESIDUOS DE OBRAS EM LOCAIS DE OPERACAO E DISPOSICAO FINAL APROPRIADOS, AUTORIZADOS E/OU LICENCIADOS PELOS ORGAOS DE LICENCIAMENTO E DE CONTROLE AMBIENTAL, MEDIDA POR TONELADA TRANSPORTADA, SENDO COMPROVADA CONFORME LEGISLACAO PERTINENTE.</t>
  </si>
  <si>
    <t>item utilizado de acordo com proposta recebida pela prefeitura de Niterói</t>
  </si>
  <si>
    <t>aterro para execução calçadas</t>
  </si>
  <si>
    <t>extensão de ruas x largura média de calçada x altura do aterro</t>
  </si>
  <si>
    <t>volume de aterro com material reaproveitado</t>
  </si>
  <si>
    <t>fator de conversão do volume de material no local para material compacto</t>
  </si>
  <si>
    <t>extensão de rua x largura média</t>
  </si>
  <si>
    <t>4.1</t>
  </si>
  <si>
    <t>4.2</t>
  </si>
  <si>
    <t>4.3</t>
  </si>
  <si>
    <t>4.4</t>
  </si>
  <si>
    <t>4.5</t>
  </si>
  <si>
    <t>4.6</t>
  </si>
  <si>
    <t>4.7</t>
  </si>
  <si>
    <t>4.8</t>
  </si>
  <si>
    <t>4.9</t>
  </si>
  <si>
    <t>pátio de concreto</t>
  </si>
  <si>
    <t>meio-fio simples</t>
  </si>
  <si>
    <t>meio-fio e sarjeta</t>
  </si>
  <si>
    <t>largura x comprimento</t>
  </si>
  <si>
    <t>área reservada para canteira</t>
  </si>
  <si>
    <t>1 furo a cada 200m</t>
  </si>
  <si>
    <t>furos</t>
  </si>
  <si>
    <t xml:space="preserve">furos x </t>
  </si>
  <si>
    <t>furos de sondagem</t>
  </si>
  <si>
    <t>para estimativa do número de ensaios, adotou-se a taxa de 1 ensaio para cada 2 furos</t>
  </si>
  <si>
    <t>ensaios/furo</t>
  </si>
  <si>
    <t xml:space="preserve">un </t>
  </si>
  <si>
    <t>20.1</t>
  </si>
  <si>
    <t>20.2</t>
  </si>
  <si>
    <t>20.3</t>
  </si>
  <si>
    <t>20.4</t>
  </si>
  <si>
    <t>20.5</t>
  </si>
  <si>
    <t>C - PROJETO DE PAVIMENTAÇÃO</t>
  </si>
  <si>
    <t>Total de Projeto de Pavimentação</t>
  </si>
  <si>
    <t>34.1</t>
  </si>
  <si>
    <t>34.2</t>
  </si>
  <si>
    <t>34.3</t>
  </si>
  <si>
    <t>01.050.0225-5</t>
  </si>
  <si>
    <t>PROJETO EXECUTIVO DE PAVIMENTO, INCLUINDO ELABORAÇÃO DE PLANO DE SONDAGEM E ACOMPANHAMENTO DE SUA EXECUÇÃO E DOS ENSAIOS</t>
  </si>
  <si>
    <t>elaborar/acompanhar a execução do plano de sondagem</t>
  </si>
  <si>
    <t>elaborar o dimensionamento do pavimento</t>
  </si>
  <si>
    <t>D - DRENAGEM PLUVIAL</t>
  </si>
  <si>
    <t>E - PAVIMENTAÇÃO</t>
  </si>
  <si>
    <t>BACIA F</t>
  </si>
  <si>
    <t>F1</t>
  </si>
  <si>
    <t>F2</t>
  </si>
  <si>
    <t>F3</t>
  </si>
  <si>
    <t>F4</t>
  </si>
  <si>
    <t>F5</t>
  </si>
  <si>
    <t>F6</t>
  </si>
  <si>
    <t>F7</t>
  </si>
  <si>
    <t>F8</t>
  </si>
  <si>
    <t>F9</t>
  </si>
  <si>
    <t>PEAD</t>
  </si>
  <si>
    <t>BACIA G</t>
  </si>
  <si>
    <t>G6-1</t>
  </si>
  <si>
    <t>G6-2</t>
  </si>
  <si>
    <t>G6-3</t>
  </si>
  <si>
    <t>G6</t>
  </si>
  <si>
    <t>G1</t>
  </si>
  <si>
    <t>G2</t>
  </si>
  <si>
    <t>G3</t>
  </si>
  <si>
    <t>G4</t>
  </si>
  <si>
    <t>G5</t>
  </si>
  <si>
    <t>G7</t>
  </si>
  <si>
    <t>G8</t>
  </si>
  <si>
    <t>G9</t>
  </si>
  <si>
    <t>RESUMO DE DRENAGEM</t>
  </si>
  <si>
    <t>Resumo:</t>
  </si>
  <si>
    <t>Ø 0,40</t>
  </si>
  <si>
    <t>Ø 0,60</t>
  </si>
  <si>
    <t>Bacia A</t>
  </si>
  <si>
    <t>Bacia B</t>
  </si>
  <si>
    <t>Bacia C</t>
  </si>
  <si>
    <t>Bacia D</t>
  </si>
  <si>
    <t>Bacia E</t>
  </si>
  <si>
    <t>Bacia F</t>
  </si>
  <si>
    <t>Bacia G</t>
  </si>
  <si>
    <t xml:space="preserve">Total </t>
  </si>
  <si>
    <t>TUBOS - PA-2</t>
  </si>
  <si>
    <t>1,2X1,2</t>
  </si>
  <si>
    <t>Caixa Ralo</t>
  </si>
  <si>
    <t>Ramal de Ralo</t>
  </si>
  <si>
    <t>Boca para</t>
  </si>
  <si>
    <t>MARALEGRE</t>
  </si>
  <si>
    <t>Ø 0,50</t>
  </si>
  <si>
    <t>Escav. Rede</t>
  </si>
  <si>
    <t>Escav. Pv's</t>
  </si>
  <si>
    <t>ESCAV. MANUAL</t>
  </si>
  <si>
    <t>ESCAV. MECÂNICA</t>
  </si>
  <si>
    <t>Embasamento de Rede</t>
  </si>
  <si>
    <t>Embasamento Ramal</t>
  </si>
  <si>
    <t>comprimento x largura x altura</t>
  </si>
  <si>
    <t>conforme planilha de escavação</t>
  </si>
  <si>
    <t>volume do dispositivo</t>
  </si>
  <si>
    <t>REATERRO: volume escavado-volume do dispositivo=</t>
  </si>
  <si>
    <t>ramais de ralo</t>
  </si>
  <si>
    <t>REATERRO: volume escavado - volume do dispositivo =</t>
  </si>
  <si>
    <t>Conforme memória escavação</t>
  </si>
  <si>
    <t>REATERRO TOTAL =</t>
  </si>
  <si>
    <t>ADOTADO NESTE ITEM O PERCENTUAL DE</t>
  </si>
  <si>
    <t>ver o item</t>
  </si>
  <si>
    <t xml:space="preserve">4 x 30 x 1,82 = </t>
  </si>
  <si>
    <t>Dissipador</t>
  </si>
  <si>
    <t>Poço de Visita</t>
  </si>
  <si>
    <t>PROJETO DE PAVIMENTAÇÃO</t>
  </si>
  <si>
    <t>PAVIMENTAÇÃO E DRENAGEM DE RUAS DE MARALEGRE</t>
  </si>
  <si>
    <t>Conforme projeto NT 04 - 01 - GEO - PLT - 001 /002/003</t>
  </si>
  <si>
    <t>Rua 34</t>
  </si>
  <si>
    <t>est.:</t>
  </si>
  <si>
    <t xml:space="preserve">à </t>
  </si>
  <si>
    <t>conforme item:</t>
  </si>
  <si>
    <t>Reconstução de Rede de Esgoto</t>
  </si>
  <si>
    <t>Conforme item:</t>
  </si>
  <si>
    <t>Ramo 50</t>
  </si>
  <si>
    <t>Ramo 1000</t>
  </si>
  <si>
    <t>Ramo 300</t>
  </si>
  <si>
    <t>Ramo 1050</t>
  </si>
  <si>
    <t>Ramo 350</t>
  </si>
  <si>
    <t>Ramo 450</t>
  </si>
  <si>
    <t>Ramo 500</t>
  </si>
  <si>
    <t>Ramo 900</t>
  </si>
  <si>
    <t>01.007.0085-0</t>
  </si>
  <si>
    <t>01.007.0085-A</t>
  </si>
  <si>
    <t>01.020.0010-0</t>
  </si>
  <si>
    <t>01.020.0010-A</t>
  </si>
  <si>
    <t>04.014.0100-0</t>
  </si>
  <si>
    <t>04.014.0100-A</t>
  </si>
  <si>
    <t>05.021.0105-0</t>
  </si>
  <si>
    <t>05.021.0105-A</t>
  </si>
  <si>
    <t>09.001.0150-0</t>
  </si>
  <si>
    <t>09.001.0150-A</t>
  </si>
  <si>
    <t>09.006.0035-0</t>
  </si>
  <si>
    <t>09.006.0035-A</t>
  </si>
  <si>
    <t>09.016.0060-0</t>
  </si>
  <si>
    <t>09.016.0060-A</t>
  </si>
  <si>
    <t>09.016.0061-0</t>
  </si>
  <si>
    <t>09.016.0061-A</t>
  </si>
  <si>
    <t>09.020.0070-0</t>
  </si>
  <si>
    <t>09.020.0070-A</t>
  </si>
  <si>
    <t>09.020.0075-0</t>
  </si>
  <si>
    <t>09.020.0075-A</t>
  </si>
  <si>
    <t>09.020.0076-0</t>
  </si>
  <si>
    <t>09.020.0076-A</t>
  </si>
  <si>
    <t>09.020.0080-0</t>
  </si>
  <si>
    <t>09.020.0080-A</t>
  </si>
  <si>
    <t>09.020.0085-0</t>
  </si>
  <si>
    <t>09.020.0085-A</t>
  </si>
  <si>
    <t>09.020.0090-0</t>
  </si>
  <si>
    <t>09.020.0090-A</t>
  </si>
  <si>
    <t>09.025.0100-0</t>
  </si>
  <si>
    <t>09.025.0100-A</t>
  </si>
  <si>
    <t>11.006.0005-0</t>
  </si>
  <si>
    <t>11.006.0005-A</t>
  </si>
  <si>
    <t>11.006.0020-0</t>
  </si>
  <si>
    <t>11.006.0020-A</t>
  </si>
  <si>
    <t>11.006.0025-0</t>
  </si>
  <si>
    <t>11.006.0025-A</t>
  </si>
  <si>
    <t>11.006.0030-0</t>
  </si>
  <si>
    <t>11.006.0030-A</t>
  </si>
  <si>
    <t>11.006.0035-0</t>
  </si>
  <si>
    <t>11.006.0035-A</t>
  </si>
  <si>
    <t>11.006.0040-0</t>
  </si>
  <si>
    <t>11.006.0040-A</t>
  </si>
  <si>
    <t>11.006.0100-0</t>
  </si>
  <si>
    <t>11.006.0100-A</t>
  </si>
  <si>
    <t>11.007.0005-0</t>
  </si>
  <si>
    <t>11.007.0005-A</t>
  </si>
  <si>
    <t>11.007.0020-0</t>
  </si>
  <si>
    <t>11.007.0020-A</t>
  </si>
  <si>
    <t>11.007.0030-0</t>
  </si>
  <si>
    <t>11.007.0030-A</t>
  </si>
  <si>
    <t>11.010.0100-0</t>
  </si>
  <si>
    <t>11.010.0100-A</t>
  </si>
  <si>
    <t>11.010.0105-0</t>
  </si>
  <si>
    <t>11.010.0105-A</t>
  </si>
  <si>
    <t>11.011.0005-0</t>
  </si>
  <si>
    <t>11.011.0005-A</t>
  </si>
  <si>
    <t>11.011.0006-0</t>
  </si>
  <si>
    <t>11.011.0006-A</t>
  </si>
  <si>
    <t>13.195.0012-0</t>
  </si>
  <si>
    <t>13.195.0012-A</t>
  </si>
  <si>
    <t>13.195.0020-0</t>
  </si>
  <si>
    <t>13.195.0020-A</t>
  </si>
  <si>
    <t>13.395.0040-0</t>
  </si>
  <si>
    <t>13.395.0040-A</t>
  </si>
  <si>
    <t>14.001.0200-0</t>
  </si>
  <si>
    <t>14.001.0200-A</t>
  </si>
  <si>
    <t>14.001.0205-0</t>
  </si>
  <si>
    <t>14.001.0205-A</t>
  </si>
  <si>
    <t>14.001.0210-0</t>
  </si>
  <si>
    <t>14.001.0210-A</t>
  </si>
  <si>
    <t>14.001.0212-0</t>
  </si>
  <si>
    <t>14.001.0212-A</t>
  </si>
  <si>
    <t>14.001.0215-0</t>
  </si>
  <si>
    <t>14.001.0215-A</t>
  </si>
  <si>
    <t>14.002.0190-0</t>
  </si>
  <si>
    <t>14.002.0190-A</t>
  </si>
  <si>
    <t>14.003.0158-0</t>
  </si>
  <si>
    <t>14.003.0158-A</t>
  </si>
  <si>
    <t>14.003.0159-0</t>
  </si>
  <si>
    <t>14.003.0159-A</t>
  </si>
  <si>
    <t>14.007.0321-0</t>
  </si>
  <si>
    <t>14.007.0321-A</t>
  </si>
  <si>
    <t>14.007.0405-0</t>
  </si>
  <si>
    <t>14.007.0405-A</t>
  </si>
  <si>
    <t>15.007.0535-0</t>
  </si>
  <si>
    <t>15.007.0535-A</t>
  </si>
  <si>
    <t>15.020.0032-0</t>
  </si>
  <si>
    <t>15.020.0032-A</t>
  </si>
  <si>
    <t>17.040.0030-0</t>
  </si>
  <si>
    <t>17.040.0030-A</t>
  </si>
  <si>
    <t>18.005.0040-0</t>
  </si>
  <si>
    <t>18.005.0040-A</t>
  </si>
  <si>
    <t>18.034.0100-0</t>
  </si>
  <si>
    <t>18.034.0100-A</t>
  </si>
  <si>
    <t>19.004.0065-C</t>
  </si>
  <si>
    <t>21.003.0010-0</t>
  </si>
  <si>
    <t>21.003.0010-A</t>
  </si>
  <si>
    <t>21.003.0015-0</t>
  </si>
  <si>
    <t>21.003.0015-A</t>
  </si>
  <si>
    <t>21.003.0020-0</t>
  </si>
  <si>
    <t>21.003.0020-A</t>
  </si>
  <si>
    <t>21.003.0025-0</t>
  </si>
  <si>
    <t>21.003.0025-A</t>
  </si>
  <si>
    <t>21.003.0030-0</t>
  </si>
  <si>
    <t>21.003.0030-A</t>
  </si>
  <si>
    <t>21.003.0035-0</t>
  </si>
  <si>
    <t>21.003.0035-A</t>
  </si>
  <si>
    <t>21.003.0040-0</t>
  </si>
  <si>
    <t>21.003.0040-A</t>
  </si>
  <si>
    <t>21.003.0045-0</t>
  </si>
  <si>
    <t>21.003.0045-A</t>
  </si>
  <si>
    <t>21.003.0050-0</t>
  </si>
  <si>
    <t>21.003.0050-A</t>
  </si>
  <si>
    <t>21.003.0058-0</t>
  </si>
  <si>
    <t>21.003.0058-A</t>
  </si>
  <si>
    <t>21.003.0060-0</t>
  </si>
  <si>
    <t>21.003.0060-A</t>
  </si>
  <si>
    <t>21.003.0080-0</t>
  </si>
  <si>
    <t>21.003.0080-A</t>
  </si>
  <si>
    <t>21.003.0090-0</t>
  </si>
  <si>
    <t>21.003.0090-A</t>
  </si>
  <si>
    <t>21.003.0095-0</t>
  </si>
  <si>
    <t>21.003.0095-A</t>
  </si>
  <si>
    <t>21.003.0100-0</t>
  </si>
  <si>
    <t>21.003.0100-A</t>
  </si>
  <si>
    <t>21.003.0105-0</t>
  </si>
  <si>
    <t>21.003.0105-A</t>
  </si>
  <si>
    <t>21.003.0110-0</t>
  </si>
  <si>
    <t>21.003.0110-A</t>
  </si>
  <si>
    <t>21.003.0115-0</t>
  </si>
  <si>
    <t>21.003.0115-A</t>
  </si>
  <si>
    <t>21.003.0140-0</t>
  </si>
  <si>
    <t>21.003.0140-A</t>
  </si>
  <si>
    <t>21.003.0150-0</t>
  </si>
  <si>
    <t>21.003.0150-A</t>
  </si>
  <si>
    <t>21.004.0005-0</t>
  </si>
  <si>
    <t>21.004.0005-A</t>
  </si>
  <si>
    <t>21.004.0007-0</t>
  </si>
  <si>
    <t>21.004.0007-A</t>
  </si>
  <si>
    <t>21.006.0010-0</t>
  </si>
  <si>
    <t>21.006.0010-A</t>
  </si>
  <si>
    <t>21.006.0015-0</t>
  </si>
  <si>
    <t>21.006.0015-A</t>
  </si>
  <si>
    <t>21.008.0010-0</t>
  </si>
  <si>
    <t>21.008.0010-A</t>
  </si>
  <si>
    <t>21.008.0020-0</t>
  </si>
  <si>
    <t>21.008.0020-A</t>
  </si>
  <si>
    <t>21.008.0025-0</t>
  </si>
  <si>
    <t>21.008.0025-A</t>
  </si>
  <si>
    <t>21.008.0030-0</t>
  </si>
  <si>
    <t>21.008.0030-A</t>
  </si>
  <si>
    <t>21.019.0040-0</t>
  </si>
  <si>
    <t>21.019.0040-A</t>
  </si>
  <si>
    <t>21.019.0045-0</t>
  </si>
  <si>
    <t>21.019.0045-A</t>
  </si>
  <si>
    <t>21.019.0055-0</t>
  </si>
  <si>
    <t>21.019.0055-A</t>
  </si>
  <si>
    <t>21.019.0060-0</t>
  </si>
  <si>
    <t>21.019.0060-A</t>
  </si>
  <si>
    <t>21.019.0070-0</t>
  </si>
  <si>
    <t>21.019.0070-A</t>
  </si>
  <si>
    <t>21.019.0075-0</t>
  </si>
  <si>
    <t>21.019.0075-A</t>
  </si>
  <si>
    <t>21.019.0080-0</t>
  </si>
  <si>
    <t>21.019.0080-A</t>
  </si>
  <si>
    <t>21.019.0085-0</t>
  </si>
  <si>
    <t>21.019.0085-A</t>
  </si>
  <si>
    <t>21.022.0010-0</t>
  </si>
  <si>
    <t>21.022.0010-A</t>
  </si>
  <si>
    <t>21.022.0015-0</t>
  </si>
  <si>
    <t>21.022.0015-A</t>
  </si>
  <si>
    <t>21.022.0020-0</t>
  </si>
  <si>
    <t>21.022.0020-A</t>
  </si>
  <si>
    <t>21.023.0030-0</t>
  </si>
  <si>
    <t>21.023.0030-A</t>
  </si>
  <si>
    <t>21.023.0035-0</t>
  </si>
  <si>
    <t>21.023.0035-A</t>
  </si>
  <si>
    <t>21.023.0040-0</t>
  </si>
  <si>
    <t>21.023.0040-A</t>
  </si>
  <si>
    <t>21.023.0045-0</t>
  </si>
  <si>
    <t>21.023.0045-A</t>
  </si>
  <si>
    <t>21.023.0050-0</t>
  </si>
  <si>
    <t>21.023.0050-A</t>
  </si>
  <si>
    <t>21.023.0055-0</t>
  </si>
  <si>
    <t>21.023.0055-A</t>
  </si>
  <si>
    <t>21.023.0060-0</t>
  </si>
  <si>
    <t>21.023.0060-A</t>
  </si>
  <si>
    <t>21.023.0065-0</t>
  </si>
  <si>
    <t>21.023.0065-A</t>
  </si>
  <si>
    <t>21.023.0070-0</t>
  </si>
  <si>
    <t>21.023.0070-A</t>
  </si>
  <si>
    <t>21.023.0075-0</t>
  </si>
  <si>
    <t>21.023.0075-A</t>
  </si>
  <si>
    <t>21.023.0080-0</t>
  </si>
  <si>
    <t>21.023.0080-A</t>
  </si>
  <si>
    <t>21.023.0085-0</t>
  </si>
  <si>
    <t>21.023.0085-A</t>
  </si>
  <si>
    <t>21.023.0090-0</t>
  </si>
  <si>
    <t>21.023.0090-A</t>
  </si>
  <si>
    <t>21.026.0290-0</t>
  </si>
  <si>
    <t>21.026.0290-A</t>
  </si>
  <si>
    <t>21.026.0400-0</t>
  </si>
  <si>
    <t>21.026.0400-A</t>
  </si>
  <si>
    <t>21.027.0015-0</t>
  </si>
  <si>
    <t>21.027.0015-A</t>
  </si>
  <si>
    <t>21.027.0040-0</t>
  </si>
  <si>
    <t>21.027.0040-A</t>
  </si>
  <si>
    <t>21.028.0025-0</t>
  </si>
  <si>
    <t>21.028.0025-A</t>
  </si>
  <si>
    <t>21.028.0030-0</t>
  </si>
  <si>
    <t>21.028.0030-A</t>
  </si>
  <si>
    <t>21.028.0035-0</t>
  </si>
  <si>
    <t>21.028.0035-A</t>
  </si>
  <si>
    <t>21.028.0130-0</t>
  </si>
  <si>
    <t>21.028.0130-A</t>
  </si>
  <si>
    <t>21.028.0135-0</t>
  </si>
  <si>
    <t>21.028.0135-A</t>
  </si>
  <si>
    <t>21.040.0015-0</t>
  </si>
  <si>
    <t>21.040.0015-A</t>
  </si>
  <si>
    <t>21.040.0020-0</t>
  </si>
  <si>
    <t>21.040.0020-A</t>
  </si>
  <si>
    <t>21.040.0050-0</t>
  </si>
  <si>
    <t>21.040.0050-A</t>
  </si>
  <si>
    <t>21.042.0010-0</t>
  </si>
  <si>
    <t>21.042.0010-A</t>
  </si>
  <si>
    <t>21.042.0025-0</t>
  </si>
  <si>
    <t>21.042.0025-A</t>
  </si>
  <si>
    <t>21.042.0035-0</t>
  </si>
  <si>
    <t>21.042.0035-A</t>
  </si>
  <si>
    <t>21.042.0050-0</t>
  </si>
  <si>
    <t>21.042.0050-A</t>
  </si>
  <si>
    <t>21.042.0060-0</t>
  </si>
  <si>
    <t>21.042.0060-A</t>
  </si>
  <si>
    <t>21.042.0080-0</t>
  </si>
  <si>
    <t>21.042.0080-A</t>
  </si>
  <si>
    <t>21.042.0095-0</t>
  </si>
  <si>
    <t>21.042.0095-A</t>
  </si>
  <si>
    <t>21.042.0120-0</t>
  </si>
  <si>
    <t>21.042.0120-A</t>
  </si>
  <si>
    <t>21.042.0130-0</t>
  </si>
  <si>
    <t>21.042.0130-A</t>
  </si>
  <si>
    <t>21.042.0155-0</t>
  </si>
  <si>
    <t>21.042.0155-A</t>
  </si>
  <si>
    <t>21.042.0160-0</t>
  </si>
  <si>
    <t>21.042.0160-A</t>
  </si>
  <si>
    <t>21.045.0060-0</t>
  </si>
  <si>
    <t>21.045.0060-A</t>
  </si>
  <si>
    <t>21.045.0065-0</t>
  </si>
  <si>
    <t>21.045.0065-A</t>
  </si>
  <si>
    <t>21.045.0095-0</t>
  </si>
  <si>
    <t>21.045.0095-A</t>
  </si>
  <si>
    <t>21.045.0100-0</t>
  </si>
  <si>
    <t>21.045.0100-A</t>
  </si>
  <si>
    <t>22.028.0045-0</t>
  </si>
  <si>
    <t>22.028.0045-A</t>
  </si>
  <si>
    <t>- Io: JUN/19 -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</si>
</sst>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0.00_-;\-&quot;R$&quot;* #,##0.00_-;_-&quot;R$&quot;* &quot;-&quot;??_-;_-@_-"/>
    <numFmt numFmtId="43" formatCode="_-* #,##0.00_-;\-* #,##0.00_-;_-* &quot;-&quot;??_-;_-@_-"/>
    <numFmt numFmtId="164" formatCode="_-&quot;R$&quot;\ * #,##0.00_-;\-&quot;R$&quot;\ * #,##0.00_-;_-&quot;R$&quot;\ * &quot;-&quot;??_-;_-@_-"/>
    <numFmt numFmtId="165" formatCode="_(* #,##0.00_);_(* \(#,##0.00\);_(* &quot;-&quot;??_);_(@_)"/>
    <numFmt numFmtId="166" formatCode="_(* #,##0.0_);_(* \(#,##0.0\);_(* &quot;-&quot;??_);_(@_)"/>
    <numFmt numFmtId="167" formatCode="_(* #,##0_);_(* \(#,##0\);_(* &quot;-&quot;??_);_(@_)"/>
    <numFmt numFmtId="168" formatCode="00#"/>
    <numFmt numFmtId="169" formatCode="_-* #,##0.0_-;\-* #,##0.0_-;_-* &quot;-&quot;??_-;_-@_-"/>
    <numFmt numFmtId="170" formatCode="_-* #,##0_-;\-* #,##0_-;_-* &quot;-&quot;??_-;_-@_-"/>
    <numFmt numFmtId="171" formatCode="_ * #,##0.00_ ;_ * \-#,##0.00_ ;_ * &quot;-&quot;??_ ;_ @_ "/>
    <numFmt numFmtId="172" formatCode="_(&quot;R$ &quot;* #,##0.00_);_(&quot;R$ &quot;* \(#,##0.00\);_(&quot;R$ &quot;* &quot;-&quot;??_);_(@_)"/>
    <numFmt numFmtId="173" formatCode="&quot;R$&quot;\ #,##0.00"/>
    <numFmt numFmtId="174" formatCode="_-* #,##0.000_-;\-* #,##0.000_-;_-* &quot;-&quot;??_-;_-@_-"/>
    <numFmt numFmtId="175" formatCode="_(* #,##0.000_);_(* \(#,##0.000\);_(* &quot;-&quot;??_);_(@_)"/>
    <numFmt numFmtId="176" formatCode="0.000"/>
    <numFmt numFmtId="177" formatCode="_-* #,##0.00000_-;\-* #,##0.00000_-;_-* &quot;-&quot;??_-;_-@_-"/>
  </numFmts>
  <fonts count="68"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sz val="8"/>
      <color indexed="72"/>
      <name val="Arial"/>
      <family val="2"/>
    </font>
    <font>
      <sz val="10"/>
      <color indexed="8"/>
      <name val="Arial"/>
      <family val="2"/>
    </font>
    <font>
      <sz val="10"/>
      <color theme="1"/>
      <name val="Century Gothic"/>
      <family val="2"/>
    </font>
    <font>
      <sz val="10"/>
      <name val="Calibri"/>
      <family val="2"/>
      <scheme val="minor"/>
    </font>
    <font>
      <b/>
      <sz val="16"/>
      <name val="Calibri"/>
      <family val="2"/>
      <scheme val="minor"/>
    </font>
    <font>
      <sz val="8"/>
      <name val="Calibri"/>
      <family val="2"/>
      <scheme val="minor"/>
    </font>
    <font>
      <b/>
      <sz val="8"/>
      <name val="Calibri"/>
      <family val="2"/>
      <scheme val="minor"/>
    </font>
    <font>
      <b/>
      <sz val="10"/>
      <color indexed="8"/>
      <name val="Calibri"/>
      <family val="2"/>
      <scheme val="minor"/>
    </font>
    <font>
      <b/>
      <u val="singleAccounting"/>
      <sz val="8"/>
      <name val="Calibri"/>
      <family val="2"/>
      <scheme val="minor"/>
    </font>
    <font>
      <b/>
      <sz val="8"/>
      <color rgb="FFFF0000"/>
      <name val="Calibri"/>
      <family val="2"/>
      <scheme val="minor"/>
    </font>
    <font>
      <b/>
      <sz val="8"/>
      <color rgb="FF0000CC"/>
      <name val="Calibri"/>
      <family val="2"/>
      <scheme val="minor"/>
    </font>
    <font>
      <b/>
      <sz val="10"/>
      <name val="Calibri"/>
      <family val="2"/>
      <scheme val="minor"/>
    </font>
    <font>
      <sz val="9"/>
      <name val="Calibri"/>
      <family val="2"/>
      <scheme val="minor"/>
    </font>
    <font>
      <b/>
      <sz val="9"/>
      <name val="Calibri"/>
      <family val="2"/>
      <scheme val="minor"/>
    </font>
    <font>
      <b/>
      <sz val="8"/>
      <color indexed="8"/>
      <name val="Calibri"/>
      <family val="2"/>
      <scheme val="minor"/>
    </font>
    <font>
      <b/>
      <u/>
      <sz val="9"/>
      <name val="Calibri"/>
      <family val="2"/>
      <scheme val="minor"/>
    </font>
    <font>
      <b/>
      <u val="singleAccounting"/>
      <sz val="9"/>
      <name val="Calibri"/>
      <family val="2"/>
      <scheme val="minor"/>
    </font>
    <font>
      <sz val="8"/>
      <name val="Calibri"/>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8"/>
      <color theme="3"/>
      <name val="Cambria"/>
      <family val="2"/>
      <scheme val="major"/>
    </font>
    <font>
      <b/>
      <sz val="11"/>
      <name val="Calibri"/>
      <family val="2"/>
      <scheme val="minor"/>
    </font>
    <font>
      <b/>
      <sz val="14"/>
      <name val="Calibri"/>
      <family val="2"/>
      <scheme val="minor"/>
    </font>
    <font>
      <b/>
      <sz val="18"/>
      <name val="Calibri"/>
      <family val="2"/>
      <scheme val="minor"/>
    </font>
    <font>
      <sz val="18"/>
      <name val="Calibri"/>
      <family val="2"/>
      <scheme val="minor"/>
    </font>
    <font>
      <b/>
      <sz val="18"/>
      <color indexed="17"/>
      <name val="Calibri"/>
      <family val="2"/>
      <scheme val="minor"/>
    </font>
    <font>
      <b/>
      <sz val="12"/>
      <name val="Calibri"/>
      <family val="2"/>
      <scheme val="minor"/>
    </font>
    <font>
      <b/>
      <i/>
      <sz val="10"/>
      <name val="Calibri"/>
      <family val="2"/>
      <scheme val="minor"/>
    </font>
    <font>
      <sz val="11"/>
      <name val="Calibri"/>
      <family val="2"/>
      <scheme val="minor"/>
    </font>
    <font>
      <i/>
      <sz val="11"/>
      <name val="Calibri"/>
      <family val="2"/>
      <scheme val="minor"/>
    </font>
    <font>
      <b/>
      <i/>
      <sz val="12"/>
      <name val="Calibri"/>
      <family val="2"/>
      <scheme val="minor"/>
    </font>
    <font>
      <sz val="10"/>
      <name val="Times New Roman"/>
      <family val="1"/>
    </font>
    <font>
      <b/>
      <sz val="14"/>
      <color theme="1"/>
      <name val="Calibri"/>
      <family val="2"/>
      <scheme val="minor"/>
    </font>
    <font>
      <sz val="11"/>
      <color theme="1"/>
      <name val="Tahoma"/>
      <family val="2"/>
    </font>
    <font>
      <sz val="14"/>
      <color theme="1"/>
      <name val="Calibri"/>
      <family val="2"/>
    </font>
    <font>
      <sz val="10"/>
      <name val="Tahoma"/>
      <family val="2"/>
    </font>
    <font>
      <b/>
      <sz val="12"/>
      <name val="Century Gothic"/>
      <family val="2"/>
    </font>
    <font>
      <b/>
      <sz val="9"/>
      <name val="Century Gothic"/>
      <family val="2"/>
    </font>
    <font>
      <sz val="8"/>
      <name val="Arial"/>
      <family val="2"/>
    </font>
    <font>
      <sz val="9"/>
      <name val="Century Gothic"/>
      <family val="2"/>
    </font>
    <font>
      <b/>
      <sz val="8"/>
      <name val="Arial"/>
      <family val="2"/>
    </font>
    <font>
      <b/>
      <sz val="8"/>
      <name val="Century Gothic"/>
      <family val="2"/>
    </font>
    <font>
      <b/>
      <sz val="9"/>
      <name val="Calibri"/>
      <family val="2"/>
    </font>
    <font>
      <sz val="8"/>
      <name val="Century Gothic"/>
      <family val="2"/>
    </font>
    <font>
      <b/>
      <sz val="10"/>
      <name val="Arial"/>
      <family val="2"/>
    </font>
    <font>
      <sz val="7"/>
      <name val="Arial"/>
      <family val="2"/>
    </font>
    <font>
      <b/>
      <sz val="8"/>
      <name val="Calibri"/>
      <family val="2"/>
    </font>
    <font>
      <sz val="9"/>
      <color theme="0"/>
      <name val="Century Gothic"/>
      <family val="2"/>
    </font>
    <font>
      <b/>
      <sz val="9"/>
      <color theme="0"/>
      <name val="Century Gothic"/>
      <family val="2"/>
    </font>
    <font>
      <sz val="8"/>
      <color theme="0"/>
      <name val="Arial"/>
      <family val="2"/>
    </font>
  </fonts>
  <fills count="11">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9" tint="0.39997558519241921"/>
        <bgColor indexed="64"/>
      </patternFill>
    </fill>
    <fill>
      <patternFill patternType="solid">
        <fgColor theme="1"/>
        <bgColor indexed="64"/>
      </patternFill>
    </fill>
    <fill>
      <patternFill patternType="solid">
        <fgColor theme="0"/>
        <bgColor indexed="64"/>
      </patternFill>
    </fill>
    <fill>
      <patternFill patternType="solid">
        <fgColor theme="9" tint="0.39994506668294322"/>
        <bgColor indexed="64"/>
      </patternFill>
    </fill>
    <fill>
      <patternFill patternType="solid">
        <fgColor theme="0" tint="-0.14999847407452621"/>
        <bgColor indexed="64"/>
      </patternFill>
    </fill>
    <fill>
      <patternFill patternType="solid">
        <fgColor theme="0" tint="-0.249977111117893"/>
        <bgColor indexed="64"/>
      </patternFill>
    </fill>
  </fills>
  <borders count="104">
    <border>
      <left/>
      <right/>
      <top/>
      <bottom/>
      <diagonal/>
    </border>
    <border>
      <left/>
      <right/>
      <top/>
      <bottom style="medium">
        <color indexed="64"/>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8"/>
      </left>
      <right style="thin">
        <color indexed="8"/>
      </right>
      <top/>
      <bottom/>
      <diagonal/>
    </border>
    <border>
      <left style="thin">
        <color indexed="64"/>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64"/>
      </right>
      <top/>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top style="thin">
        <color indexed="64"/>
      </top>
      <bottom/>
      <diagonal/>
    </border>
    <border>
      <left style="thin">
        <color indexed="64"/>
      </left>
      <right style="thin">
        <color indexed="8"/>
      </right>
      <top/>
      <bottom/>
      <diagonal/>
    </border>
    <border>
      <left/>
      <right style="thin">
        <color indexed="8"/>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double">
        <color indexed="64"/>
      </left>
      <right/>
      <top/>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diagonal/>
    </border>
    <border>
      <left/>
      <right style="double">
        <color indexed="64"/>
      </right>
      <top/>
      <bottom/>
      <diagonal/>
    </border>
    <border>
      <left style="thin">
        <color indexed="64"/>
      </left>
      <right style="medium">
        <color indexed="64"/>
      </right>
      <top/>
      <bottom style="thin">
        <color indexed="64"/>
      </bottom>
      <diagonal/>
    </border>
    <border>
      <left style="thin">
        <color indexed="64"/>
      </left>
      <right style="double">
        <color indexed="64"/>
      </right>
      <top/>
      <bottom/>
      <diagonal/>
    </border>
    <border>
      <left style="thin">
        <color indexed="64"/>
      </left>
      <right style="medium">
        <color indexed="64"/>
      </right>
      <top style="thin">
        <color indexed="64"/>
      </top>
      <bottom/>
      <diagonal/>
    </border>
    <border>
      <left style="double">
        <color indexed="64"/>
      </left>
      <right/>
      <top style="thin">
        <color indexed="64"/>
      </top>
      <bottom/>
      <diagonal/>
    </border>
    <border>
      <left style="thin">
        <color indexed="64"/>
      </left>
      <right style="thin">
        <color indexed="64"/>
      </right>
      <top/>
      <bottom style="thin">
        <color indexed="64"/>
      </bottom>
      <diagonal/>
    </border>
    <border>
      <left style="double">
        <color indexed="64"/>
      </left>
      <right/>
      <top/>
      <bottom style="thin">
        <color indexed="64"/>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medium">
        <color indexed="64"/>
      </left>
      <right/>
      <top style="medium">
        <color indexed="64"/>
      </top>
      <bottom/>
      <diagonal/>
    </border>
    <border>
      <left/>
      <right/>
      <top style="medium">
        <color auto="1"/>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auto="1"/>
      </top>
      <bottom/>
      <diagonal/>
    </border>
    <border>
      <left style="thin">
        <color indexed="64"/>
      </left>
      <right style="thin">
        <color indexed="64"/>
      </right>
      <top style="medium">
        <color indexed="64"/>
      </top>
      <bottom style="thin">
        <color indexed="64"/>
      </bottom>
      <diagonal/>
    </border>
    <border>
      <left/>
      <right/>
      <top style="medium">
        <color auto="1"/>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8"/>
      </left>
      <right style="thin">
        <color indexed="64"/>
      </right>
      <top style="hair">
        <color indexed="8"/>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auto="1"/>
      </top>
      <bottom style="medium">
        <color auto="1"/>
      </bottom>
      <diagonal/>
    </border>
    <border>
      <left style="medium">
        <color indexed="64"/>
      </left>
      <right style="thin">
        <color indexed="64"/>
      </right>
      <top/>
      <bottom style="medium">
        <color indexed="64"/>
      </bottom>
      <diagonal/>
    </border>
  </borders>
  <cellStyleXfs count="54">
    <xf numFmtId="0" fontId="0" fillId="0" borderId="0"/>
    <xf numFmtId="0" fontId="16" fillId="0" borderId="0"/>
    <xf numFmtId="0" fontId="14" fillId="0" borderId="0" applyAlignment="0">
      <alignment vertical="top" wrapText="1"/>
      <protection locked="0"/>
    </xf>
    <xf numFmtId="0" fontId="12" fillId="0" borderId="0"/>
    <xf numFmtId="9" fontId="11" fillId="0" borderId="0" applyFont="0" applyFill="0" applyBorder="0" applyAlignment="0" applyProtection="0"/>
    <xf numFmtId="165" fontId="15"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0" fontId="8" fillId="0" borderId="0"/>
    <xf numFmtId="0" fontId="13" fillId="0" borderId="0"/>
    <xf numFmtId="0" fontId="11" fillId="0" borderId="0"/>
    <xf numFmtId="43" fontId="15" fillId="0" borderId="0" applyFont="0" applyFill="0" applyBorder="0" applyAlignment="0" applyProtection="0"/>
    <xf numFmtId="43" fontId="11"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9" fontId="13" fillId="0" borderId="0" applyFont="0" applyFill="0" applyBorder="0" applyAlignment="0" applyProtection="0"/>
    <xf numFmtId="0" fontId="6" fillId="0" borderId="0"/>
    <xf numFmtId="43" fontId="6" fillId="0" borderId="0" applyFont="0" applyFill="0" applyBorder="0" applyAlignment="0" applyProtection="0"/>
    <xf numFmtId="43" fontId="13" fillId="0" borderId="0" applyFont="0" applyFill="0" applyBorder="0" applyAlignment="0" applyProtection="0"/>
    <xf numFmtId="0" fontId="32" fillId="2" borderId="25" applyNumberFormat="0" applyAlignment="0" applyProtection="0"/>
    <xf numFmtId="0" fontId="33" fillId="3" borderId="26" applyNumberFormat="0" applyAlignment="0" applyProtection="0"/>
    <xf numFmtId="0" fontId="34" fillId="3" borderId="25"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28" applyNumberFormat="0" applyFill="0" applyAlignment="0" applyProtection="0"/>
    <xf numFmtId="0" fontId="13" fillId="0" borderId="0"/>
    <xf numFmtId="165" fontId="15" fillId="0" borderId="0" applyFont="0" applyFill="0" applyBorder="0" applyAlignment="0" applyProtection="0"/>
    <xf numFmtId="43" fontId="11" fillId="0" borderId="0" applyFont="0" applyFill="0" applyBorder="0" applyAlignment="0" applyProtection="0"/>
    <xf numFmtId="0" fontId="5" fillId="0" borderId="0"/>
    <xf numFmtId="0" fontId="5" fillId="0" borderId="0"/>
    <xf numFmtId="0" fontId="5" fillId="4" borderId="27" applyNumberFormat="0" applyFont="0" applyAlignment="0" applyProtection="0"/>
    <xf numFmtId="0" fontId="38" fillId="0" borderId="0" applyNumberFormat="0" applyFill="0" applyBorder="0" applyAlignment="0" applyProtection="0"/>
    <xf numFmtId="0" fontId="15" fillId="0" borderId="0">
      <alignment vertical="top"/>
    </xf>
    <xf numFmtId="171" fontId="5" fillId="0" borderId="0" applyFont="0" applyFill="0" applyBorder="0" applyAlignment="0" applyProtection="0"/>
    <xf numFmtId="0" fontId="11" fillId="0" borderId="0"/>
    <xf numFmtId="0" fontId="13" fillId="0" borderId="0" applyFill="0"/>
    <xf numFmtId="172" fontId="13" fillId="0" borderId="0" applyFont="0" applyFill="0" applyBorder="0" applyAlignment="0" applyProtection="0"/>
    <xf numFmtId="165" fontId="11" fillId="0" borderId="0" applyFont="0" applyFill="0" applyBorder="0" applyAlignment="0" applyProtection="0"/>
    <xf numFmtId="0" fontId="13" fillId="0" borderId="0"/>
    <xf numFmtId="171" fontId="4" fillId="0" borderId="0" applyFont="0" applyFill="0" applyBorder="0" applyAlignment="0" applyProtection="0"/>
    <xf numFmtId="165" fontId="13" fillId="0" borderId="0" applyFont="0" applyFill="0" applyBorder="0" applyAlignment="0" applyProtection="0"/>
    <xf numFmtId="164" fontId="49"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897">
    <xf numFmtId="0" fontId="0" fillId="0" borderId="0" xfId="0"/>
    <xf numFmtId="43" fontId="19" fillId="0" borderId="0" xfId="3" applyNumberFormat="1" applyFont="1" applyBorder="1"/>
    <xf numFmtId="0" fontId="19" fillId="0" borderId="0" xfId="3" applyFont="1" applyBorder="1"/>
    <xf numFmtId="43" fontId="19" fillId="0" borderId="0" xfId="9" applyFont="1" applyBorder="1"/>
    <xf numFmtId="0" fontId="19" fillId="0" borderId="0" xfId="3" applyFont="1" applyBorder="1" applyAlignment="1">
      <alignment horizontal="right"/>
    </xf>
    <xf numFmtId="168" fontId="19" fillId="0" borderId="12" xfId="3" applyNumberFormat="1" applyFont="1" applyFill="1" applyBorder="1" applyAlignment="1">
      <alignment horizontal="center" vertical="top"/>
    </xf>
    <xf numFmtId="0" fontId="19" fillId="0" borderId="3" xfId="3" applyFont="1" applyFill="1" applyBorder="1" applyAlignment="1">
      <alignment horizontal="center" vertical="top"/>
    </xf>
    <xf numFmtId="0" fontId="19" fillId="0" borderId="2" xfId="3" applyFont="1" applyFill="1" applyBorder="1" applyAlignment="1">
      <alignment horizontal="justify" vertical="top" wrapText="1"/>
    </xf>
    <xf numFmtId="43" fontId="19" fillId="0" borderId="2" xfId="6" applyFont="1" applyFill="1" applyBorder="1"/>
    <xf numFmtId="43" fontId="19" fillId="0" borderId="3" xfId="6" applyFont="1" applyFill="1" applyBorder="1"/>
    <xf numFmtId="43" fontId="19" fillId="0" borderId="13" xfId="6" applyFont="1" applyFill="1" applyBorder="1"/>
    <xf numFmtId="43" fontId="19" fillId="0" borderId="0" xfId="4" applyNumberFormat="1" applyFont="1" applyBorder="1"/>
    <xf numFmtId="10" fontId="19" fillId="0" borderId="0" xfId="4" applyNumberFormat="1" applyFont="1" applyBorder="1"/>
    <xf numFmtId="165" fontId="19" fillId="0" borderId="0" xfId="8" applyFont="1" applyBorder="1"/>
    <xf numFmtId="0" fontId="19" fillId="0" borderId="2" xfId="3" applyFont="1" applyFill="1" applyBorder="1" applyAlignment="1">
      <alignment horizontal="center" vertical="top"/>
    </xf>
    <xf numFmtId="43" fontId="20" fillId="0" borderId="3" xfId="6" applyFont="1" applyFill="1" applyBorder="1" applyAlignment="1">
      <alignment horizontal="right"/>
    </xf>
    <xf numFmtId="43" fontId="20" fillId="0" borderId="13" xfId="6" applyFont="1" applyFill="1" applyBorder="1"/>
    <xf numFmtId="10" fontId="23" fillId="0" borderId="0" xfId="4" applyNumberFormat="1" applyFont="1" applyBorder="1"/>
    <xf numFmtId="168" fontId="19" fillId="0" borderId="14" xfId="3" applyNumberFormat="1" applyFont="1" applyFill="1" applyBorder="1" applyAlignment="1">
      <alignment horizontal="center" vertical="top"/>
    </xf>
    <xf numFmtId="165" fontId="23" fillId="0" borderId="0" xfId="8" applyFont="1" applyBorder="1"/>
    <xf numFmtId="165" fontId="24" fillId="0" borderId="0" xfId="8" applyFont="1" applyBorder="1"/>
    <xf numFmtId="168" fontId="19" fillId="0" borderId="0" xfId="3" applyNumberFormat="1" applyFont="1" applyBorder="1" applyAlignment="1">
      <alignment horizontal="center" vertical="top"/>
    </xf>
    <xf numFmtId="43" fontId="19" fillId="0" borderId="0" xfId="6" applyFont="1" applyBorder="1"/>
    <xf numFmtId="43" fontId="19" fillId="0" borderId="0" xfId="6" applyFont="1" applyBorder="1" applyAlignment="1">
      <alignment horizontal="center"/>
    </xf>
    <xf numFmtId="0" fontId="17" fillId="0" borderId="0" xfId="0" applyFont="1" applyFill="1" applyAlignment="1">
      <alignment vertical="center"/>
    </xf>
    <xf numFmtId="0" fontId="19" fillId="0" borderId="0" xfId="0" applyFont="1" applyFill="1" applyAlignment="1">
      <alignment vertical="center"/>
    </xf>
    <xf numFmtId="0" fontId="19" fillId="0" borderId="0" xfId="0" applyFont="1" applyFill="1" applyBorder="1" applyAlignment="1">
      <alignment vertical="center"/>
    </xf>
    <xf numFmtId="167" fontId="19" fillId="0" borderId="0" xfId="7" applyNumberFormat="1" applyFont="1" applyFill="1" applyBorder="1" applyAlignment="1">
      <alignment horizontal="center" vertical="center"/>
    </xf>
    <xf numFmtId="0" fontId="17" fillId="0" borderId="1" xfId="0" applyFont="1" applyFill="1" applyBorder="1" applyAlignment="1">
      <alignment vertical="center"/>
    </xf>
    <xf numFmtId="0" fontId="26" fillId="0" borderId="0" xfId="0" applyFont="1" applyFill="1" applyAlignment="1">
      <alignment vertical="center"/>
    </xf>
    <xf numFmtId="0" fontId="27" fillId="0" borderId="0" xfId="0" applyFont="1" applyFill="1" applyBorder="1" applyAlignment="1">
      <alignment vertical="center"/>
    </xf>
    <xf numFmtId="0" fontId="20" fillId="0" borderId="0" xfId="0" applyFont="1" applyFill="1" applyBorder="1" applyAlignment="1">
      <alignment vertical="center"/>
    </xf>
    <xf numFmtId="0" fontId="27" fillId="0" borderId="0" xfId="0" applyFont="1" applyFill="1" applyBorder="1" applyAlignment="1">
      <alignment horizontal="center" vertical="center"/>
    </xf>
    <xf numFmtId="0" fontId="20" fillId="0" borderId="0" xfId="0" applyFont="1" applyFill="1" applyBorder="1" applyAlignment="1">
      <alignment horizontal="right" vertical="center"/>
    </xf>
    <xf numFmtId="0" fontId="19" fillId="0" borderId="0" xfId="0" applyFont="1" applyFill="1" applyAlignment="1">
      <alignment horizontal="left" vertical="center"/>
    </xf>
    <xf numFmtId="169" fontId="19" fillId="0" borderId="0" xfId="9" applyNumberFormat="1" applyFont="1" applyFill="1" applyBorder="1" applyAlignment="1">
      <alignment vertical="center"/>
    </xf>
    <xf numFmtId="0" fontId="19" fillId="0" borderId="0" xfId="0" applyFont="1" applyFill="1" applyBorder="1" applyAlignment="1">
      <alignment horizontal="center" vertical="center"/>
    </xf>
    <xf numFmtId="167"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0" fontId="27" fillId="0" borderId="0" xfId="0" applyFont="1" applyFill="1" applyAlignment="1">
      <alignment vertical="center"/>
    </xf>
    <xf numFmtId="0" fontId="20" fillId="0" borderId="0" xfId="0" applyFont="1" applyFill="1" applyAlignment="1">
      <alignment vertical="center"/>
    </xf>
    <xf numFmtId="0" fontId="20" fillId="0" borderId="0" xfId="0" applyFont="1" applyFill="1" applyAlignment="1">
      <alignment horizontal="right" vertical="center"/>
    </xf>
    <xf numFmtId="167" fontId="19" fillId="0" borderId="0" xfId="7" applyNumberFormat="1" applyFont="1" applyFill="1" applyAlignment="1">
      <alignment horizontal="center" vertical="center"/>
    </xf>
    <xf numFmtId="167" fontId="20" fillId="0" borderId="0" xfId="0" applyNumberFormat="1" applyFont="1" applyFill="1" applyAlignment="1">
      <alignment horizontal="center" vertical="center"/>
    </xf>
    <xf numFmtId="9" fontId="19" fillId="0" borderId="0" xfId="0" applyNumberFormat="1" applyFont="1" applyFill="1" applyBorder="1" applyAlignment="1">
      <alignment horizontal="left" vertical="center"/>
    </xf>
    <xf numFmtId="0" fontId="19" fillId="0" borderId="0" xfId="0" applyFont="1" applyFill="1" applyAlignment="1">
      <alignment horizontal="center" vertical="center"/>
    </xf>
    <xf numFmtId="167" fontId="19" fillId="0" borderId="0" xfId="0" applyNumberFormat="1" applyFont="1" applyFill="1" applyBorder="1" applyAlignment="1">
      <alignment horizontal="center" vertical="center"/>
    </xf>
    <xf numFmtId="0" fontId="17" fillId="0" borderId="0" xfId="0" applyFont="1" applyFill="1" applyBorder="1" applyAlignment="1">
      <alignment vertical="center"/>
    </xf>
    <xf numFmtId="0" fontId="19" fillId="0" borderId="0" xfId="0" quotePrefix="1" applyFont="1" applyFill="1" applyBorder="1" applyAlignment="1">
      <alignment vertical="center"/>
    </xf>
    <xf numFmtId="0" fontId="19" fillId="0" borderId="0" xfId="0" applyFont="1" applyFill="1" applyBorder="1" applyAlignment="1">
      <alignment horizontal="left" vertical="center"/>
    </xf>
    <xf numFmtId="170" fontId="19" fillId="0" borderId="0" xfId="9" applyNumberFormat="1" applyFont="1" applyFill="1" applyBorder="1" applyAlignment="1">
      <alignment horizontal="center" vertical="center"/>
    </xf>
    <xf numFmtId="170" fontId="19" fillId="0" borderId="0" xfId="9" applyNumberFormat="1" applyFont="1" applyFill="1" applyBorder="1" applyAlignment="1">
      <alignment horizontal="left" vertical="center"/>
    </xf>
    <xf numFmtId="0" fontId="20" fillId="0" borderId="0" xfId="15" applyFont="1" applyFill="1" applyBorder="1" applyAlignment="1">
      <alignment vertical="center"/>
    </xf>
    <xf numFmtId="0" fontId="20" fillId="0" borderId="0" xfId="15" applyFont="1" applyFill="1" applyBorder="1" applyAlignment="1">
      <alignment horizontal="right" vertical="center"/>
    </xf>
    <xf numFmtId="0" fontId="28" fillId="0" borderId="0" xfId="3" applyFont="1" applyFill="1" applyBorder="1" applyAlignment="1">
      <alignment horizontal="left" vertical="center"/>
    </xf>
    <xf numFmtId="167" fontId="19" fillId="0" borderId="0" xfId="0" applyNumberFormat="1" applyFont="1" applyFill="1" applyAlignment="1">
      <alignment horizontal="left" vertical="center"/>
    </xf>
    <xf numFmtId="0" fontId="19" fillId="0" borderId="0" xfId="0" applyNumberFormat="1" applyFont="1" applyFill="1" applyAlignment="1">
      <alignment horizontal="left" vertical="center"/>
    </xf>
    <xf numFmtId="43" fontId="20" fillId="0" borderId="0" xfId="0" applyNumberFormat="1" applyFont="1" applyFill="1" applyBorder="1" applyAlignment="1">
      <alignment vertical="center"/>
    </xf>
    <xf numFmtId="9" fontId="19" fillId="0" borderId="0" xfId="4" applyFont="1" applyFill="1" applyBorder="1" applyAlignment="1">
      <alignment vertical="center"/>
    </xf>
    <xf numFmtId="165" fontId="19" fillId="0" borderId="0" xfId="0" applyNumberFormat="1" applyFont="1" applyFill="1" applyAlignment="1">
      <alignment vertical="center"/>
    </xf>
    <xf numFmtId="0" fontId="19" fillId="0" borderId="0" xfId="0" applyFont="1" applyFill="1" applyBorder="1" applyAlignment="1">
      <alignment horizontal="right" vertical="center"/>
    </xf>
    <xf numFmtId="2" fontId="19" fillId="0" borderId="0" xfId="0" applyNumberFormat="1" applyFont="1" applyFill="1" applyAlignment="1">
      <alignment horizontal="center" vertical="center"/>
    </xf>
    <xf numFmtId="170" fontId="19" fillId="0" borderId="0" xfId="9" applyNumberFormat="1" applyFont="1" applyFill="1" applyAlignment="1">
      <alignment horizontal="right" vertical="center"/>
    </xf>
    <xf numFmtId="1" fontId="19" fillId="0" borderId="0" xfId="0" applyNumberFormat="1" applyFont="1" applyFill="1" applyBorder="1" applyAlignment="1">
      <alignment horizontal="center" vertical="center"/>
    </xf>
    <xf numFmtId="1" fontId="19" fillId="0" borderId="0" xfId="4" applyNumberFormat="1" applyFont="1" applyFill="1" applyBorder="1" applyAlignment="1">
      <alignment horizontal="center" vertical="center"/>
    </xf>
    <xf numFmtId="3" fontId="19" fillId="0" borderId="0" xfId="4" applyNumberFormat="1" applyFont="1" applyFill="1" applyBorder="1" applyAlignment="1">
      <alignment horizontal="center" vertical="center"/>
    </xf>
    <xf numFmtId="9" fontId="19" fillId="0" borderId="0" xfId="4" applyFont="1" applyFill="1" applyBorder="1" applyAlignment="1">
      <alignment horizontal="center" vertical="center"/>
    </xf>
    <xf numFmtId="43" fontId="20" fillId="0" borderId="2" xfId="6" applyFont="1" applyFill="1" applyBorder="1" applyAlignment="1">
      <alignment horizontal="right"/>
    </xf>
    <xf numFmtId="0" fontId="21" fillId="0" borderId="20" xfId="3" applyFont="1" applyFill="1" applyBorder="1" applyAlignment="1">
      <alignment horizontal="center" vertical="center" wrapText="1"/>
    </xf>
    <xf numFmtId="0" fontId="21" fillId="0" borderId="21" xfId="3" applyFont="1" applyFill="1" applyBorder="1" applyAlignment="1">
      <alignment horizontal="center" vertical="center" wrapText="1"/>
    </xf>
    <xf numFmtId="0" fontId="21" fillId="0" borderId="11" xfId="3" applyFont="1" applyFill="1" applyBorder="1" applyAlignment="1">
      <alignment horizontal="center" vertical="center" wrapText="1"/>
    </xf>
    <xf numFmtId="43" fontId="21" fillId="0" borderId="11" xfId="6" applyFont="1" applyFill="1" applyBorder="1" applyAlignment="1">
      <alignment horizontal="center" vertical="center" wrapText="1"/>
    </xf>
    <xf numFmtId="43" fontId="21" fillId="0" borderId="15" xfId="6" applyFont="1" applyFill="1" applyBorder="1" applyAlignment="1">
      <alignment horizontal="center" vertical="center" wrapText="1"/>
    </xf>
    <xf numFmtId="1" fontId="19" fillId="0" borderId="0" xfId="0" applyNumberFormat="1" applyFont="1" applyFill="1" applyBorder="1" applyAlignment="1">
      <alignment vertical="center"/>
    </xf>
    <xf numFmtId="170" fontId="19" fillId="0" borderId="0" xfId="9" applyNumberFormat="1" applyFont="1" applyFill="1" applyAlignment="1">
      <alignment vertical="center"/>
    </xf>
    <xf numFmtId="170" fontId="19" fillId="0" borderId="0" xfId="9" applyNumberFormat="1" applyFont="1" applyFill="1" applyBorder="1" applyAlignment="1">
      <alignment horizontal="center" vertical="center"/>
    </xf>
    <xf numFmtId="1" fontId="19" fillId="0" borderId="0" xfId="0" applyNumberFormat="1" applyFont="1" applyFill="1" applyAlignment="1">
      <alignment horizontal="center" vertical="center"/>
    </xf>
    <xf numFmtId="170" fontId="19" fillId="0" borderId="0" xfId="9" applyNumberFormat="1" applyFont="1" applyFill="1" applyAlignment="1">
      <alignment horizontal="right" vertical="center"/>
    </xf>
    <xf numFmtId="0" fontId="20" fillId="0" borderId="0" xfId="0" applyFont="1" applyFill="1" applyBorder="1" applyAlignment="1">
      <alignment horizontal="center" vertical="center"/>
    </xf>
    <xf numFmtId="0" fontId="17" fillId="0" borderId="0" xfId="15" applyFont="1" applyFill="1" applyAlignment="1">
      <alignment vertical="center"/>
    </xf>
    <xf numFmtId="0" fontId="19" fillId="0" borderId="0" xfId="15" applyFont="1" applyFill="1" applyAlignment="1">
      <alignment vertical="center"/>
    </xf>
    <xf numFmtId="0" fontId="17" fillId="0" borderId="0" xfId="15" applyFont="1" applyFill="1" applyBorder="1" applyAlignment="1">
      <alignment vertical="center"/>
    </xf>
    <xf numFmtId="0" fontId="19" fillId="0" borderId="0" xfId="15" applyFont="1" applyFill="1" applyBorder="1" applyAlignment="1">
      <alignment vertical="center"/>
    </xf>
    <xf numFmtId="0" fontId="19" fillId="0" borderId="0" xfId="15" applyFont="1" applyFill="1" applyBorder="1" applyAlignment="1">
      <alignment horizontal="center" vertical="center"/>
    </xf>
    <xf numFmtId="0" fontId="19" fillId="0" borderId="0" xfId="15" applyFont="1" applyFill="1" applyBorder="1" applyAlignment="1">
      <alignment horizontal="left" vertical="center"/>
    </xf>
    <xf numFmtId="0" fontId="19" fillId="0" borderId="0" xfId="15" applyFont="1" applyFill="1" applyAlignment="1">
      <alignment horizontal="center" vertical="center"/>
    </xf>
    <xf numFmtId="167" fontId="20" fillId="0" borderId="0" xfId="15" applyNumberFormat="1" applyFont="1" applyFill="1" applyBorder="1" applyAlignment="1">
      <alignment horizontal="center" vertical="center"/>
    </xf>
    <xf numFmtId="0" fontId="27" fillId="0" borderId="0" xfId="15" applyFont="1" applyFill="1" applyAlignment="1">
      <alignment vertical="center"/>
    </xf>
    <xf numFmtId="0" fontId="20" fillId="0" borderId="0" xfId="15" applyFont="1" applyFill="1" applyAlignment="1">
      <alignment vertical="center"/>
    </xf>
    <xf numFmtId="0" fontId="17" fillId="0" borderId="1" xfId="15" applyFont="1" applyFill="1" applyBorder="1" applyAlignment="1">
      <alignment vertical="center"/>
    </xf>
    <xf numFmtId="167" fontId="19" fillId="0" borderId="0" xfId="15" applyNumberFormat="1" applyFont="1" applyFill="1" applyBorder="1" applyAlignment="1">
      <alignment horizontal="center" vertical="center"/>
    </xf>
    <xf numFmtId="0" fontId="19" fillId="0" borderId="0" xfId="15" quotePrefix="1" applyFont="1" applyFill="1" applyBorder="1" applyAlignment="1">
      <alignment vertical="center"/>
    </xf>
    <xf numFmtId="167" fontId="19" fillId="0" borderId="0" xfId="15" applyNumberFormat="1" applyFont="1" applyFill="1" applyBorder="1" applyAlignment="1">
      <alignment vertical="center"/>
    </xf>
    <xf numFmtId="43" fontId="23" fillId="0" borderId="0" xfId="4" applyNumberFormat="1" applyFont="1" applyBorder="1"/>
    <xf numFmtId="166" fontId="19"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19" fillId="0" borderId="0" xfId="15" applyFont="1" applyFill="1" applyBorder="1" applyAlignment="1">
      <alignment horizontal="center" vertical="center"/>
    </xf>
    <xf numFmtId="0" fontId="20" fillId="0" borderId="0" xfId="0" applyFont="1" applyFill="1" applyBorder="1" applyAlignment="1">
      <alignment horizontal="center" vertical="center"/>
    </xf>
    <xf numFmtId="167" fontId="19" fillId="0" borderId="0" xfId="7" applyNumberFormat="1" applyFont="1" applyFill="1" applyBorder="1" applyAlignment="1">
      <alignment horizontal="center" vertical="center"/>
    </xf>
    <xf numFmtId="0" fontId="19" fillId="0" borderId="0" xfId="15" applyFont="1" applyFill="1" applyBorder="1" applyAlignment="1">
      <alignment horizontal="center" vertical="center"/>
    </xf>
    <xf numFmtId="165" fontId="20" fillId="0" borderId="0" xfId="0" applyNumberFormat="1" applyFont="1" applyFill="1" applyBorder="1" applyAlignment="1">
      <alignment horizontal="center" vertical="center"/>
    </xf>
    <xf numFmtId="0" fontId="31" fillId="0" borderId="0" xfId="0" applyFont="1" applyFill="1" applyAlignment="1">
      <alignment horizontal="center" vertical="center"/>
    </xf>
    <xf numFmtId="0" fontId="19" fillId="0" borderId="0" xfId="15" applyFont="1" applyFill="1" applyAlignment="1">
      <alignment horizontal="right" vertical="center"/>
    </xf>
    <xf numFmtId="165" fontId="19" fillId="0" borderId="0" xfId="0" applyNumberFormat="1" applyFont="1" applyFill="1" applyBorder="1" applyAlignment="1">
      <alignment vertical="center"/>
    </xf>
    <xf numFmtId="168" fontId="19" fillId="0" borderId="8" xfId="3" applyNumberFormat="1" applyFont="1" applyFill="1" applyBorder="1" applyAlignment="1">
      <alignment horizontal="center" vertical="top"/>
    </xf>
    <xf numFmtId="0" fontId="20" fillId="0" borderId="23" xfId="3" applyFont="1" applyFill="1" applyBorder="1" applyAlignment="1">
      <alignment horizontal="center" vertical="center" wrapText="1"/>
    </xf>
    <xf numFmtId="0" fontId="25" fillId="0" borderId="23" xfId="3" applyFont="1" applyFill="1" applyBorder="1" applyAlignment="1">
      <alignment horizontal="center" vertical="center" wrapText="1"/>
    </xf>
    <xf numFmtId="43" fontId="25" fillId="0" borderId="4" xfId="9" applyFont="1" applyFill="1" applyBorder="1" applyAlignment="1">
      <alignment horizontal="center" vertical="center" wrapText="1"/>
    </xf>
    <xf numFmtId="0" fontId="20" fillId="0" borderId="23" xfId="3" applyFont="1" applyFill="1" applyBorder="1" applyAlignment="1">
      <alignment horizontal="right" vertical="center"/>
    </xf>
    <xf numFmtId="0" fontId="20" fillId="0" borderId="0" xfId="0" applyFont="1" applyFill="1" applyBorder="1" applyAlignment="1">
      <alignment horizontal="center" vertical="center"/>
    </xf>
    <xf numFmtId="2" fontId="19" fillId="0" borderId="0" xfId="3" applyNumberFormat="1" applyFont="1" applyBorder="1"/>
    <xf numFmtId="165"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167" fontId="19" fillId="0" borderId="0" xfId="7" applyNumberFormat="1" applyFont="1" applyFill="1" applyAlignment="1">
      <alignment horizontal="center" vertical="center"/>
    </xf>
    <xf numFmtId="0" fontId="40" fillId="0" borderId="0" xfId="3" applyFont="1" applyBorder="1"/>
    <xf numFmtId="0" fontId="18" fillId="0" borderId="0" xfId="3" applyFont="1" applyBorder="1"/>
    <xf numFmtId="0" fontId="21" fillId="5" borderId="18" xfId="3" applyFont="1" applyFill="1" applyBorder="1" applyAlignment="1">
      <alignment horizontal="center" vertical="center" wrapText="1"/>
    </xf>
    <xf numFmtId="0" fontId="21" fillId="5" borderId="16" xfId="3" applyFont="1" applyFill="1" applyBorder="1" applyAlignment="1">
      <alignment horizontal="center" vertical="center" wrapText="1"/>
    </xf>
    <xf numFmtId="43" fontId="21" fillId="5" borderId="16" xfId="6" applyFont="1" applyFill="1" applyBorder="1" applyAlignment="1">
      <alignment horizontal="center" vertical="center" wrapText="1"/>
    </xf>
    <xf numFmtId="43" fontId="21" fillId="5" borderId="17" xfId="6" applyFont="1" applyFill="1" applyBorder="1" applyAlignment="1">
      <alignment horizontal="center" vertical="center" wrapText="1"/>
    </xf>
    <xf numFmtId="0" fontId="20" fillId="5" borderId="12" xfId="3" applyNumberFormat="1" applyFont="1" applyFill="1" applyBorder="1" applyAlignment="1">
      <alignment horizontal="center" vertical="center" wrapText="1"/>
    </xf>
    <xf numFmtId="0" fontId="29" fillId="5" borderId="2" xfId="3" applyFont="1" applyFill="1" applyBorder="1" applyAlignment="1">
      <alignment horizontal="left" vertical="center"/>
    </xf>
    <xf numFmtId="0" fontId="20" fillId="5" borderId="2" xfId="3" applyFont="1" applyFill="1" applyBorder="1" applyAlignment="1">
      <alignment horizontal="center" vertical="center" wrapText="1"/>
    </xf>
    <xf numFmtId="43" fontId="22" fillId="5" borderId="2" xfId="6" applyFont="1" applyFill="1" applyBorder="1" applyAlignment="1">
      <alignment horizontal="center"/>
    </xf>
    <xf numFmtId="43" fontId="20" fillId="5" borderId="2" xfId="6" applyFont="1" applyFill="1" applyBorder="1" applyAlignment="1">
      <alignment horizontal="center" vertical="center" wrapText="1"/>
    </xf>
    <xf numFmtId="43" fontId="20" fillId="5" borderId="13" xfId="6" applyFont="1" applyFill="1" applyBorder="1" applyAlignment="1">
      <alignment horizontal="center"/>
    </xf>
    <xf numFmtId="168" fontId="19" fillId="5" borderId="12" xfId="3" applyNumberFormat="1" applyFont="1" applyFill="1" applyBorder="1" applyAlignment="1">
      <alignment horizontal="center" vertical="top"/>
    </xf>
    <xf numFmtId="0" fontId="19" fillId="5" borderId="2" xfId="3" applyFont="1" applyFill="1" applyBorder="1" applyAlignment="1">
      <alignment horizontal="center" vertical="top"/>
    </xf>
    <xf numFmtId="0" fontId="19" fillId="5" borderId="2" xfId="3" applyFont="1" applyFill="1" applyBorder="1" applyAlignment="1">
      <alignment horizontal="justify" vertical="top" wrapText="1"/>
    </xf>
    <xf numFmtId="43" fontId="19" fillId="5" borderId="2" xfId="6" applyFont="1" applyFill="1" applyBorder="1"/>
    <xf numFmtId="43" fontId="30" fillId="5" borderId="3" xfId="6" applyFont="1" applyFill="1" applyBorder="1" applyAlignment="1">
      <alignment horizontal="right"/>
    </xf>
    <xf numFmtId="43" fontId="27" fillId="5" borderId="13" xfId="6" applyFont="1" applyFill="1" applyBorder="1"/>
    <xf numFmtId="168" fontId="20" fillId="5" borderId="12" xfId="3" applyNumberFormat="1" applyFont="1" applyFill="1" applyBorder="1" applyAlignment="1">
      <alignment horizontal="center" vertical="center" wrapText="1"/>
    </xf>
    <xf numFmtId="43" fontId="20" fillId="5" borderId="2" xfId="6" applyFont="1" applyFill="1" applyBorder="1" applyAlignment="1">
      <alignment horizontal="center"/>
    </xf>
    <xf numFmtId="168" fontId="19" fillId="5" borderId="14" xfId="3" applyNumberFormat="1" applyFont="1" applyFill="1" applyBorder="1" applyAlignment="1">
      <alignment horizontal="center" vertical="top"/>
    </xf>
    <xf numFmtId="0" fontId="19" fillId="5" borderId="3" xfId="3" applyFont="1" applyFill="1" applyBorder="1" applyAlignment="1">
      <alignment horizontal="center" vertical="top"/>
    </xf>
    <xf numFmtId="0" fontId="25" fillId="5" borderId="23" xfId="3" applyFont="1" applyFill="1" applyBorder="1" applyAlignment="1">
      <alignment horizontal="center" vertical="center" wrapText="1"/>
    </xf>
    <xf numFmtId="0" fontId="25" fillId="5" borderId="23" xfId="3" applyFont="1" applyFill="1" applyBorder="1" applyAlignment="1">
      <alignment horizontal="right" vertical="center"/>
    </xf>
    <xf numFmtId="43" fontId="39" fillId="5" borderId="4" xfId="9" applyFont="1" applyFill="1" applyBorder="1" applyAlignment="1">
      <alignment horizontal="center" vertical="center" wrapText="1"/>
    </xf>
    <xf numFmtId="9" fontId="18" fillId="5" borderId="0" xfId="4" applyFont="1" applyFill="1" applyBorder="1" applyAlignment="1">
      <alignment horizontal="centerContinuous" vertical="center"/>
    </xf>
    <xf numFmtId="0" fontId="25" fillId="5" borderId="0" xfId="0" applyFont="1" applyFill="1" applyBorder="1" applyAlignment="1">
      <alignment vertical="center"/>
    </xf>
    <xf numFmtId="0" fontId="19" fillId="5" borderId="0" xfId="0" applyFont="1" applyFill="1" applyBorder="1" applyAlignment="1">
      <alignment vertical="center"/>
    </xf>
    <xf numFmtId="167" fontId="19" fillId="5" borderId="0" xfId="7" applyNumberFormat="1" applyFont="1" applyFill="1" applyBorder="1" applyAlignment="1">
      <alignment horizontal="center" vertical="center"/>
    </xf>
    <xf numFmtId="0" fontId="20" fillId="5" borderId="0" xfId="0" applyFont="1" applyFill="1" applyBorder="1" applyAlignment="1">
      <alignment horizontal="right" vertical="center"/>
    </xf>
    <xf numFmtId="0" fontId="20" fillId="5" borderId="0" xfId="0" applyFont="1" applyFill="1" applyBorder="1" applyAlignment="1">
      <alignment vertical="center"/>
    </xf>
    <xf numFmtId="167" fontId="20" fillId="5" borderId="0" xfId="0" applyNumberFormat="1" applyFont="1" applyFill="1" applyBorder="1" applyAlignment="1">
      <alignment horizontal="center" vertical="center"/>
    </xf>
    <xf numFmtId="0" fontId="25" fillId="5" borderId="0" xfId="15" applyFont="1" applyFill="1" applyBorder="1" applyAlignment="1">
      <alignment vertical="center"/>
    </xf>
    <xf numFmtId="0" fontId="20" fillId="5" borderId="0" xfId="15" applyFont="1" applyFill="1" applyBorder="1" applyAlignment="1">
      <alignment horizontal="right" vertical="center"/>
    </xf>
    <xf numFmtId="0" fontId="20" fillId="5" borderId="0" xfId="15" applyFont="1" applyFill="1" applyBorder="1" applyAlignment="1">
      <alignment vertical="center"/>
    </xf>
    <xf numFmtId="0" fontId="19" fillId="5" borderId="0" xfId="15" applyFont="1" applyFill="1" applyBorder="1" applyAlignment="1">
      <alignment vertical="center"/>
    </xf>
    <xf numFmtId="167" fontId="20" fillId="5" borderId="0" xfId="15" applyNumberFormat="1" applyFont="1" applyFill="1" applyBorder="1" applyAlignment="1">
      <alignment horizontal="center" vertical="center"/>
    </xf>
    <xf numFmtId="0" fontId="19" fillId="0" borderId="19" xfId="15" applyFont="1" applyFill="1" applyBorder="1" applyAlignment="1">
      <alignment vertical="center"/>
    </xf>
    <xf numFmtId="166" fontId="19"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65" fontId="19" fillId="0" borderId="0" xfId="15" applyNumberFormat="1" applyFont="1" applyFill="1" applyBorder="1" applyAlignment="1">
      <alignment horizontal="center" vertical="center"/>
    </xf>
    <xf numFmtId="167" fontId="19" fillId="0" borderId="0" xfId="7" applyNumberFormat="1" applyFont="1" applyFill="1" applyAlignment="1">
      <alignment horizontal="left" vertical="center"/>
    </xf>
    <xf numFmtId="167" fontId="19" fillId="0" borderId="0" xfId="15" applyNumberFormat="1" applyFont="1" applyFill="1" applyBorder="1" applyAlignment="1">
      <alignment horizontal="center" vertical="center"/>
    </xf>
    <xf numFmtId="167" fontId="19" fillId="0" borderId="0" xfId="7" applyNumberFormat="1" applyFont="1" applyFill="1" applyAlignment="1">
      <alignment horizontal="center" vertical="center"/>
    </xf>
    <xf numFmtId="1" fontId="19" fillId="0" borderId="0" xfId="0" applyNumberFormat="1" applyFont="1" applyFill="1" applyAlignment="1">
      <alignment vertical="center"/>
    </xf>
    <xf numFmtId="0" fontId="17" fillId="0" borderId="0" xfId="42" applyFont="1" applyBorder="1"/>
    <xf numFmtId="0" fontId="41" fillId="0" borderId="0" xfId="42" applyNumberFormat="1" applyFont="1" applyBorder="1" applyAlignment="1" applyProtection="1">
      <alignment horizontal="left"/>
      <protection locked="0"/>
    </xf>
    <xf numFmtId="0" fontId="17" fillId="0" borderId="0" xfId="42" applyFont="1"/>
    <xf numFmtId="0" fontId="42" fillId="0" borderId="0" xfId="42" applyNumberFormat="1" applyFont="1" applyBorder="1" applyAlignment="1" applyProtection="1">
      <alignment vertical="center"/>
      <protection locked="0"/>
    </xf>
    <xf numFmtId="0" fontId="42" fillId="0" borderId="0" xfId="42" applyFont="1" applyBorder="1"/>
    <xf numFmtId="0" fontId="43" fillId="0" borderId="0" xfId="42" applyNumberFormat="1" applyFont="1" applyBorder="1" applyAlignment="1" applyProtection="1">
      <alignment horizontal="left"/>
      <protection locked="0"/>
    </xf>
    <xf numFmtId="0" fontId="17" fillId="0" borderId="0" xfId="42" applyNumberFormat="1" applyFont="1" applyBorder="1" applyAlignment="1" applyProtection="1">
      <alignment vertical="center"/>
      <protection locked="0"/>
    </xf>
    <xf numFmtId="165" fontId="17" fillId="0" borderId="0" xfId="42" applyNumberFormat="1" applyFont="1" applyBorder="1" applyAlignment="1" applyProtection="1">
      <alignment horizontal="left" vertical="top" wrapText="1"/>
      <protection locked="0"/>
    </xf>
    <xf numFmtId="165" fontId="25" fillId="0" borderId="0" xfId="42" applyNumberFormat="1" applyFont="1" applyBorder="1" applyAlignment="1" applyProtection="1">
      <alignment horizontal="left"/>
      <protection locked="0"/>
    </xf>
    <xf numFmtId="0" fontId="17" fillId="0" borderId="29" xfId="42" applyFont="1" applyFill="1" applyBorder="1" applyAlignment="1">
      <alignment horizontal="center"/>
    </xf>
    <xf numFmtId="10" fontId="17" fillId="0" borderId="5" xfId="15" applyNumberFormat="1" applyFont="1" applyFill="1" applyBorder="1" applyAlignment="1">
      <alignment horizontal="center"/>
    </xf>
    <xf numFmtId="10" fontId="17" fillId="0" borderId="0" xfId="4" applyNumberFormat="1" applyFont="1"/>
    <xf numFmtId="10" fontId="17" fillId="0" borderId="0" xfId="42" applyNumberFormat="1" applyFont="1"/>
    <xf numFmtId="0" fontId="17" fillId="0" borderId="9" xfId="42" applyFont="1" applyFill="1" applyBorder="1" applyAlignment="1">
      <alignment horizontal="center"/>
    </xf>
    <xf numFmtId="0" fontId="17" fillId="6" borderId="4" xfId="15" applyFont="1" applyFill="1" applyBorder="1" applyAlignment="1"/>
    <xf numFmtId="10" fontId="17" fillId="6" borderId="4" xfId="15" applyNumberFormat="1" applyFont="1" applyFill="1" applyBorder="1" applyAlignment="1">
      <alignment horizontal="center"/>
    </xf>
    <xf numFmtId="0" fontId="17" fillId="0" borderId="6" xfId="42" applyFont="1" applyFill="1" applyBorder="1" applyAlignment="1">
      <alignment horizontal="center"/>
    </xf>
    <xf numFmtId="43" fontId="17" fillId="0" borderId="6" xfId="9" applyFont="1" applyFill="1" applyBorder="1" applyAlignment="1">
      <alignment horizontal="center"/>
    </xf>
    <xf numFmtId="165" fontId="17" fillId="0" borderId="0" xfId="42" applyNumberFormat="1" applyFont="1"/>
    <xf numFmtId="172" fontId="17" fillId="0" borderId="0" xfId="42" applyNumberFormat="1" applyFont="1"/>
    <xf numFmtId="43" fontId="17" fillId="0" borderId="45" xfId="9" applyFont="1" applyFill="1" applyBorder="1" applyAlignment="1">
      <alignment horizontal="center"/>
    </xf>
    <xf numFmtId="0" fontId="17" fillId="0" borderId="4" xfId="15" applyFont="1" applyFill="1" applyBorder="1" applyAlignment="1"/>
    <xf numFmtId="0" fontId="17" fillId="0" borderId="30" xfId="42" applyFont="1" applyFill="1" applyBorder="1" applyAlignment="1">
      <alignment horizontal="center" vertical="center"/>
    </xf>
    <xf numFmtId="0" fontId="45" fillId="0" borderId="0" xfId="15" applyFont="1" applyFill="1" applyBorder="1" applyAlignment="1">
      <alignment horizontal="center" vertical="center" wrapText="1"/>
    </xf>
    <xf numFmtId="0" fontId="17" fillId="0" borderId="0" xfId="42" applyFont="1" applyFill="1" applyBorder="1" applyAlignment="1">
      <alignment horizontal="center"/>
    </xf>
    <xf numFmtId="43" fontId="17" fillId="0" borderId="0" xfId="9" applyFont="1" applyFill="1" applyBorder="1" applyAlignment="1">
      <alignment horizontal="center"/>
    </xf>
    <xf numFmtId="172" fontId="46" fillId="0" borderId="40" xfId="43" applyFont="1" applyBorder="1"/>
    <xf numFmtId="172" fontId="46" fillId="0" borderId="0" xfId="43" applyFont="1" applyBorder="1"/>
    <xf numFmtId="0" fontId="17" fillId="0" borderId="38" xfId="42" applyFont="1" applyFill="1" applyBorder="1" applyAlignment="1">
      <alignment horizontal="center"/>
    </xf>
    <xf numFmtId="165" fontId="47" fillId="0" borderId="38" xfId="44" applyFont="1" applyFill="1" applyBorder="1" applyAlignment="1">
      <alignment horizontal="center"/>
    </xf>
    <xf numFmtId="0" fontId="17" fillId="0" borderId="4" xfId="42" applyFont="1" applyFill="1" applyBorder="1" applyAlignment="1">
      <alignment horizontal="center"/>
    </xf>
    <xf numFmtId="165" fontId="47" fillId="0" borderId="5" xfId="44" applyFont="1" applyFill="1" applyBorder="1" applyAlignment="1">
      <alignment horizontal="center"/>
    </xf>
    <xf numFmtId="10" fontId="48" fillId="0" borderId="4" xfId="4" applyNumberFormat="1" applyFont="1" applyFill="1" applyBorder="1" applyAlignment="1">
      <alignment horizontal="center"/>
    </xf>
    <xf numFmtId="0" fontId="17" fillId="0" borderId="32" xfId="42" applyFont="1" applyFill="1" applyBorder="1" applyAlignment="1">
      <alignment horizontal="center"/>
    </xf>
    <xf numFmtId="10" fontId="48" fillId="0" borderId="32" xfId="4" applyNumberFormat="1" applyFont="1" applyFill="1" applyBorder="1" applyAlignment="1">
      <alignment horizontal="center"/>
    </xf>
    <xf numFmtId="0" fontId="18" fillId="0" borderId="0" xfId="42" applyNumberFormat="1" applyFont="1" applyBorder="1" applyAlignment="1" applyProtection="1">
      <alignment horizontal="left"/>
      <protection locked="0"/>
    </xf>
    <xf numFmtId="0" fontId="44" fillId="0" borderId="0" xfId="42" applyNumberFormat="1" applyFont="1" applyBorder="1" applyAlignment="1" applyProtection="1">
      <alignment vertical="center"/>
      <protection locked="0"/>
    </xf>
    <xf numFmtId="0" fontId="44" fillId="0" borderId="0" xfId="42" applyNumberFormat="1" applyFont="1" applyBorder="1" applyAlignment="1" applyProtection="1">
      <alignment horizontal="centerContinuous" vertical="center"/>
      <protection locked="0"/>
    </xf>
    <xf numFmtId="0" fontId="44" fillId="0" borderId="0" xfId="42" applyFont="1" applyBorder="1" applyAlignment="1">
      <alignment horizontal="centerContinuous" vertical="center"/>
    </xf>
    <xf numFmtId="2" fontId="19" fillId="0" borderId="0" xfId="0" applyNumberFormat="1" applyFont="1" applyFill="1" applyBorder="1" applyAlignment="1">
      <alignment horizontal="center" vertical="center"/>
    </xf>
    <xf numFmtId="2" fontId="19" fillId="0" borderId="0" xfId="0" applyNumberFormat="1" applyFont="1" applyFill="1" applyAlignment="1">
      <alignment horizontal="center" vertical="center"/>
    </xf>
    <xf numFmtId="165"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167" fontId="19" fillId="0" borderId="0" xfId="7" applyNumberFormat="1" applyFont="1" applyFill="1" applyBorder="1" applyAlignment="1">
      <alignment horizontal="center" vertical="center"/>
    </xf>
    <xf numFmtId="170" fontId="19" fillId="0" borderId="0" xfId="9" applyNumberFormat="1" applyFont="1" applyFill="1" applyAlignment="1">
      <alignment horizontal="right" vertical="center"/>
    </xf>
    <xf numFmtId="0" fontId="19" fillId="0" borderId="0" xfId="0" applyFont="1" applyFill="1" applyAlignment="1">
      <alignment horizontal="center" vertical="center"/>
    </xf>
    <xf numFmtId="0" fontId="19" fillId="0" borderId="0" xfId="0" applyFont="1" applyFill="1" applyBorder="1" applyAlignment="1">
      <alignment horizontal="center" vertical="center"/>
    </xf>
    <xf numFmtId="170" fontId="19" fillId="0" borderId="0" xfId="9" applyNumberFormat="1" applyFont="1" applyFill="1" applyBorder="1" applyAlignment="1">
      <alignment vertical="center"/>
    </xf>
    <xf numFmtId="0" fontId="19" fillId="0" borderId="0" xfId="0" quotePrefix="1" applyFont="1" applyFill="1" applyAlignment="1">
      <alignment horizontal="center" vertical="center"/>
    </xf>
    <xf numFmtId="9" fontId="25" fillId="0" borderId="23" xfId="3" applyNumberFormat="1" applyFont="1" applyFill="1" applyBorder="1" applyAlignment="1">
      <alignment horizontal="center" vertical="center" wrapText="1"/>
    </xf>
    <xf numFmtId="0" fontId="25" fillId="0" borderId="23" xfId="3" applyFont="1" applyFill="1" applyBorder="1" applyAlignment="1">
      <alignment horizontal="right" vertical="center"/>
    </xf>
    <xf numFmtId="0" fontId="17" fillId="5" borderId="7" xfId="42" applyFont="1" applyFill="1" applyBorder="1" applyAlignment="1"/>
    <xf numFmtId="0" fontId="17" fillId="5" borderId="45" xfId="42" applyFont="1" applyFill="1" applyBorder="1" applyAlignment="1"/>
    <xf numFmtId="165" fontId="19" fillId="0" borderId="0" xfId="7" applyNumberFormat="1" applyFont="1" applyFill="1" applyBorder="1" applyAlignment="1">
      <alignment horizontal="center" vertical="center"/>
    </xf>
    <xf numFmtId="166" fontId="19" fillId="0" borderId="0" xfId="0" applyNumberFormat="1" applyFont="1" applyFill="1" applyBorder="1" applyAlignment="1">
      <alignment horizontal="center" vertical="center"/>
    </xf>
    <xf numFmtId="0" fontId="19" fillId="0" borderId="0" xfId="0" applyFont="1" applyFill="1" applyAlignment="1">
      <alignment horizontal="center" vertical="center"/>
    </xf>
    <xf numFmtId="165" fontId="19" fillId="0" borderId="0" xfId="15" applyNumberFormat="1" applyFont="1" applyFill="1" applyBorder="1" applyAlignment="1">
      <alignment horizontal="center" vertical="center"/>
    </xf>
    <xf numFmtId="167" fontId="19" fillId="0" borderId="0" xfId="7" applyNumberFormat="1" applyFont="1" applyFill="1" applyAlignment="1">
      <alignment horizontal="center" vertical="center"/>
    </xf>
    <xf numFmtId="0" fontId="19" fillId="0" borderId="0" xfId="15" applyFont="1" applyFill="1" applyAlignment="1">
      <alignment horizontal="center" vertical="center"/>
    </xf>
    <xf numFmtId="2" fontId="19" fillId="0" borderId="0" xfId="0" applyNumberFormat="1" applyFont="1" applyFill="1" applyAlignment="1">
      <alignment horizontal="center" vertical="center"/>
    </xf>
    <xf numFmtId="167" fontId="19" fillId="0" borderId="0" xfId="7" applyNumberFormat="1" applyFont="1" applyFill="1" applyBorder="1" applyAlignment="1">
      <alignment horizontal="center" vertical="center"/>
    </xf>
    <xf numFmtId="1" fontId="19" fillId="0" borderId="0" xfId="0" applyNumberFormat="1" applyFont="1" applyFill="1" applyAlignment="1">
      <alignment horizontal="center" vertical="center"/>
    </xf>
    <xf numFmtId="0" fontId="19" fillId="0" borderId="0" xfId="9" applyNumberFormat="1" applyFont="1" applyFill="1" applyBorder="1" applyAlignment="1">
      <alignment horizontal="center" vertical="center"/>
    </xf>
    <xf numFmtId="0" fontId="19" fillId="0" borderId="0" xfId="0" applyFont="1" applyFill="1" applyAlignment="1">
      <alignment horizontal="center" vertical="center"/>
    </xf>
    <xf numFmtId="170" fontId="19" fillId="0" borderId="0" xfId="9" applyNumberFormat="1" applyFont="1" applyFill="1" applyAlignment="1">
      <alignment horizontal="center" vertical="center"/>
    </xf>
    <xf numFmtId="0" fontId="19" fillId="0" borderId="0" xfId="0" applyFont="1" applyFill="1" applyBorder="1" applyAlignment="1">
      <alignment horizontal="center" vertical="center"/>
    </xf>
    <xf numFmtId="165" fontId="19" fillId="0" borderId="0" xfId="15" applyNumberFormat="1" applyFont="1" applyFill="1" applyBorder="1" applyAlignment="1">
      <alignment vertical="center"/>
    </xf>
    <xf numFmtId="9" fontId="23" fillId="0" borderId="0" xfId="4" applyFont="1" applyBorder="1"/>
    <xf numFmtId="167" fontId="19" fillId="0" borderId="0" xfId="7" applyNumberFormat="1" applyFont="1" applyFill="1" applyBorder="1" applyAlignment="1">
      <alignment vertical="center"/>
    </xf>
    <xf numFmtId="0" fontId="3" fillId="0" borderId="0" xfId="49"/>
    <xf numFmtId="43" fontId="3" fillId="0" borderId="0" xfId="49" applyNumberFormat="1"/>
    <xf numFmtId="0" fontId="37" fillId="5" borderId="5" xfId="49" applyFont="1" applyFill="1" applyBorder="1" applyAlignment="1">
      <alignment horizontal="center" vertical="center"/>
    </xf>
    <xf numFmtId="10" fontId="17" fillId="0" borderId="29" xfId="15" applyNumberFormat="1" applyFont="1" applyFill="1" applyBorder="1" applyAlignment="1">
      <alignment horizontal="center"/>
    </xf>
    <xf numFmtId="10" fontId="17" fillId="6" borderId="9" xfId="15" applyNumberFormat="1" applyFont="1" applyFill="1" applyBorder="1" applyAlignment="1">
      <alignment horizontal="center"/>
    </xf>
    <xf numFmtId="43" fontId="17" fillId="0" borderId="45" xfId="9" applyNumberFormat="1" applyFont="1" applyFill="1" applyBorder="1" applyAlignment="1">
      <alignment horizontal="center"/>
    </xf>
    <xf numFmtId="164" fontId="17" fillId="0" borderId="0" xfId="48" applyFont="1" applyFill="1" applyAlignment="1">
      <alignment vertical="center"/>
    </xf>
    <xf numFmtId="9" fontId="17" fillId="0" borderId="0" xfId="0" applyNumberFormat="1" applyFont="1" applyFill="1" applyAlignment="1">
      <alignment vertical="center"/>
    </xf>
    <xf numFmtId="44" fontId="17" fillId="0" borderId="0" xfId="0" applyNumberFormat="1" applyFont="1" applyFill="1" applyAlignment="1">
      <alignment vertical="center"/>
    </xf>
    <xf numFmtId="0" fontId="20" fillId="0" borderId="0" xfId="0" applyFont="1" applyFill="1" applyBorder="1" applyAlignment="1">
      <alignment horizontal="center" vertical="center"/>
    </xf>
    <xf numFmtId="165" fontId="20" fillId="0" borderId="0" xfId="0" applyNumberFormat="1" applyFont="1" applyFill="1" applyBorder="1" applyAlignment="1">
      <alignment horizontal="center" vertical="center"/>
    </xf>
    <xf numFmtId="167" fontId="19" fillId="0" borderId="0" xfId="7" applyNumberFormat="1" applyFont="1" applyFill="1" applyBorder="1" applyAlignment="1">
      <alignment horizontal="center" vertical="center"/>
    </xf>
    <xf numFmtId="0" fontId="19" fillId="0" borderId="0" xfId="0" applyFont="1" applyFill="1" applyAlignment="1">
      <alignment horizontal="center" vertical="center"/>
    </xf>
    <xf numFmtId="167" fontId="19" fillId="0" borderId="0" xfId="7" applyNumberFormat="1" applyFont="1" applyFill="1" applyAlignment="1">
      <alignment horizontal="center" vertical="center"/>
    </xf>
    <xf numFmtId="43" fontId="19" fillId="0" borderId="2" xfId="6" applyFont="1" applyFill="1" applyBorder="1" applyAlignment="1">
      <alignment horizontal="center" vertical="center"/>
    </xf>
    <xf numFmtId="43" fontId="19" fillId="0" borderId="3" xfId="6" applyFont="1" applyFill="1" applyBorder="1" applyAlignment="1">
      <alignment horizontal="center" vertical="center"/>
    </xf>
    <xf numFmtId="43" fontId="19" fillId="0" borderId="13" xfId="6" applyFont="1" applyFill="1" applyBorder="1" applyAlignment="1">
      <alignment horizontal="center" vertical="center"/>
    </xf>
    <xf numFmtId="1" fontId="53" fillId="0" borderId="0" xfId="0" applyNumberFormat="1" applyFont="1"/>
    <xf numFmtId="2" fontId="53" fillId="0" borderId="0" xfId="0" applyNumberFormat="1" applyFont="1"/>
    <xf numFmtId="0" fontId="53" fillId="0" borderId="0" xfId="0" applyFont="1"/>
    <xf numFmtId="0" fontId="19" fillId="0" borderId="0" xfId="0" applyFont="1" applyFill="1" applyAlignment="1">
      <alignment horizontal="center" vertical="center"/>
    </xf>
    <xf numFmtId="0" fontId="19" fillId="0" borderId="0" xfId="15" applyFont="1" applyFill="1" applyAlignment="1">
      <alignment horizontal="center" vertical="center"/>
    </xf>
    <xf numFmtId="167" fontId="19" fillId="0" borderId="0" xfId="15" applyNumberFormat="1" applyFont="1" applyFill="1" applyBorder="1" applyAlignment="1">
      <alignment horizontal="center" vertical="center"/>
    </xf>
    <xf numFmtId="167" fontId="19" fillId="0" borderId="0" xfId="7" applyNumberFormat="1" applyFont="1" applyFill="1" applyAlignment="1">
      <alignment horizontal="center" vertical="center"/>
    </xf>
    <xf numFmtId="0" fontId="19" fillId="0" borderId="0" xfId="15" applyNumberFormat="1" applyFont="1" applyFill="1" applyBorder="1" applyAlignment="1">
      <alignment horizontal="center" vertical="center"/>
    </xf>
    <xf numFmtId="167" fontId="19" fillId="0" borderId="0" xfId="7" applyNumberFormat="1" applyFont="1" applyFill="1" applyBorder="1" applyAlignment="1">
      <alignment horizontal="center" vertical="center"/>
    </xf>
    <xf numFmtId="165"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0" fontId="19" fillId="0" borderId="0" xfId="0" applyFont="1" applyFill="1" applyBorder="1" applyAlignment="1">
      <alignment horizontal="center" vertical="center"/>
    </xf>
    <xf numFmtId="165" fontId="19" fillId="0" borderId="0" xfId="7" applyNumberFormat="1" applyFont="1" applyFill="1" applyBorder="1" applyAlignment="1">
      <alignment horizontal="center" vertical="center"/>
    </xf>
    <xf numFmtId="166" fontId="19" fillId="0" borderId="0" xfId="0" applyNumberFormat="1" applyFont="1" applyFill="1" applyBorder="1" applyAlignment="1">
      <alignment horizontal="center" vertical="center"/>
    </xf>
    <xf numFmtId="165" fontId="19" fillId="0" borderId="0" xfId="15" applyNumberFormat="1" applyFont="1" applyFill="1" applyBorder="1" applyAlignment="1">
      <alignment horizontal="center" vertical="center"/>
    </xf>
    <xf numFmtId="165" fontId="19" fillId="0" borderId="0" xfId="0" applyNumberFormat="1" applyFont="1" applyFill="1" applyBorder="1" applyAlignment="1">
      <alignment horizontal="center" vertical="center"/>
    </xf>
    <xf numFmtId="167" fontId="19" fillId="0" borderId="0" xfId="7" applyNumberFormat="1" applyFont="1" applyFill="1" applyAlignment="1">
      <alignment horizontal="center" vertical="center"/>
    </xf>
    <xf numFmtId="167" fontId="19" fillId="0" borderId="19" xfId="7" applyNumberFormat="1" applyFont="1" applyFill="1" applyBorder="1" applyAlignment="1">
      <alignment horizontal="center" vertical="center"/>
    </xf>
    <xf numFmtId="1" fontId="0" fillId="0" borderId="0" xfId="0" applyNumberFormat="1"/>
    <xf numFmtId="0" fontId="19" fillId="7" borderId="3" xfId="3" applyFont="1" applyFill="1" applyBorder="1" applyAlignment="1">
      <alignment horizontal="center" vertical="top"/>
    </xf>
    <xf numFmtId="0" fontId="19" fillId="7" borderId="2" xfId="3" applyFont="1" applyFill="1" applyBorder="1" applyAlignment="1">
      <alignment horizontal="justify" vertical="top" wrapText="1"/>
    </xf>
    <xf numFmtId="0" fontId="27" fillId="7" borderId="0" xfId="0" applyFont="1" applyFill="1" applyBorder="1" applyAlignment="1">
      <alignment horizontal="center" vertical="center"/>
    </xf>
    <xf numFmtId="168" fontId="19" fillId="7" borderId="14" xfId="3" applyNumberFormat="1" applyFont="1" applyFill="1" applyBorder="1" applyAlignment="1">
      <alignment horizontal="center" vertical="top"/>
    </xf>
    <xf numFmtId="0" fontId="19" fillId="0" borderId="0" xfId="15" applyFont="1" applyFill="1" applyBorder="1" applyAlignment="1">
      <alignment horizontal="center" vertical="center"/>
    </xf>
    <xf numFmtId="43" fontId="19" fillId="7" borderId="2" xfId="6" applyFont="1" applyFill="1" applyBorder="1" applyAlignment="1">
      <alignment horizontal="center" vertical="center"/>
    </xf>
    <xf numFmtId="43" fontId="19" fillId="7" borderId="3" xfId="6" applyFont="1" applyFill="1" applyBorder="1" applyAlignment="1">
      <alignment horizontal="center" vertical="center"/>
    </xf>
    <xf numFmtId="43" fontId="19" fillId="7" borderId="13" xfId="6" applyFont="1" applyFill="1" applyBorder="1" applyAlignment="1">
      <alignment horizontal="center" vertical="center"/>
    </xf>
    <xf numFmtId="165" fontId="19" fillId="0" borderId="0" xfId="7" applyNumberFormat="1" applyFont="1" applyFill="1" applyAlignment="1">
      <alignment vertical="center"/>
    </xf>
    <xf numFmtId="167" fontId="19" fillId="0" borderId="0" xfId="7" applyNumberFormat="1" applyFont="1" applyFill="1" applyAlignment="1">
      <alignment vertical="center"/>
    </xf>
    <xf numFmtId="165" fontId="19" fillId="0" borderId="0" xfId="7" applyNumberFormat="1" applyFont="1" applyFill="1" applyBorder="1" applyAlignment="1">
      <alignment vertical="center"/>
    </xf>
    <xf numFmtId="166" fontId="19" fillId="0" borderId="0" xfId="0" applyNumberFormat="1" applyFont="1" applyFill="1" applyBorder="1" applyAlignment="1">
      <alignment vertical="center"/>
    </xf>
    <xf numFmtId="0" fontId="19" fillId="0" borderId="0" xfId="7" applyNumberFormat="1" applyFont="1" applyFill="1" applyBorder="1" applyAlignment="1">
      <alignment horizontal="center" vertical="center"/>
    </xf>
    <xf numFmtId="43" fontId="17" fillId="0" borderId="0" xfId="42" applyNumberFormat="1" applyFont="1"/>
    <xf numFmtId="43" fontId="17" fillId="0" borderId="0" xfId="15" applyNumberFormat="1" applyFont="1" applyFill="1" applyAlignment="1">
      <alignment vertical="center"/>
    </xf>
    <xf numFmtId="43" fontId="17" fillId="0" borderId="0" xfId="15" applyNumberFormat="1" applyFont="1" applyFill="1" applyAlignment="1">
      <alignment horizontal="center" vertical="center"/>
    </xf>
    <xf numFmtId="0" fontId="19" fillId="0" borderId="29" xfId="15" applyFont="1" applyFill="1" applyBorder="1" applyAlignment="1">
      <alignment vertical="center"/>
    </xf>
    <xf numFmtId="0" fontId="19" fillId="0" borderId="19" xfId="15" applyFont="1" applyFill="1" applyBorder="1" applyAlignment="1">
      <alignment horizontal="center" vertical="center"/>
    </xf>
    <xf numFmtId="0" fontId="17" fillId="0" borderId="19" xfId="15" applyFont="1" applyFill="1" applyBorder="1" applyAlignment="1">
      <alignment vertical="center"/>
    </xf>
    <xf numFmtId="0" fontId="17" fillId="0" borderId="57" xfId="15" applyFont="1" applyFill="1" applyBorder="1" applyAlignment="1">
      <alignment vertical="center"/>
    </xf>
    <xf numFmtId="0" fontId="19" fillId="0" borderId="58" xfId="15" applyFont="1" applyFill="1" applyBorder="1" applyAlignment="1">
      <alignment vertical="center"/>
    </xf>
    <xf numFmtId="0" fontId="19" fillId="0" borderId="59" xfId="15" applyFont="1" applyFill="1" applyBorder="1" applyAlignment="1">
      <alignment vertical="center"/>
    </xf>
    <xf numFmtId="0" fontId="19" fillId="0" borderId="6" xfId="15" applyFont="1" applyFill="1" applyBorder="1" applyAlignment="1">
      <alignment vertical="center"/>
    </xf>
    <xf numFmtId="0" fontId="19" fillId="0" borderId="22" xfId="15" applyFont="1" applyFill="1" applyBorder="1" applyAlignment="1">
      <alignment vertical="center"/>
    </xf>
    <xf numFmtId="0" fontId="17" fillId="0" borderId="22" xfId="15" applyFont="1" applyFill="1" applyBorder="1" applyAlignment="1">
      <alignment vertical="center"/>
    </xf>
    <xf numFmtId="0" fontId="17" fillId="0" borderId="60" xfId="15" applyFont="1" applyFill="1" applyBorder="1" applyAlignment="1">
      <alignment vertical="center"/>
    </xf>
    <xf numFmtId="1" fontId="11" fillId="0" borderId="0" xfId="0" applyNumberFormat="1" applyFont="1"/>
    <xf numFmtId="0" fontId="39" fillId="7" borderId="0" xfId="3" applyFont="1" applyFill="1" applyBorder="1"/>
    <xf numFmtId="0" fontId="19" fillId="7" borderId="0" xfId="3" applyFont="1" applyFill="1" applyBorder="1"/>
    <xf numFmtId="43" fontId="19" fillId="7" borderId="0" xfId="6" applyFont="1" applyFill="1" applyBorder="1"/>
    <xf numFmtId="43" fontId="20" fillId="7" borderId="0" xfId="3" quotePrefix="1" applyNumberFormat="1" applyFont="1" applyFill="1" applyBorder="1" applyAlignment="1">
      <alignment horizontal="center" vertical="center"/>
    </xf>
    <xf numFmtId="0" fontId="19" fillId="0" borderId="0" xfId="0" applyFont="1" applyFill="1" applyBorder="1" applyAlignment="1">
      <alignment horizontal="center" vertical="center"/>
    </xf>
    <xf numFmtId="167" fontId="19" fillId="0" borderId="0" xfId="7" applyNumberFormat="1" applyFont="1" applyFill="1" applyAlignment="1">
      <alignment horizontal="center" vertical="center"/>
    </xf>
    <xf numFmtId="43" fontId="19" fillId="0" borderId="0" xfId="9" applyFont="1" applyFill="1" applyBorder="1" applyAlignment="1">
      <alignment horizontal="left" vertical="center"/>
    </xf>
    <xf numFmtId="0" fontId="19" fillId="0" borderId="0" xfId="0" applyFont="1" applyFill="1" applyBorder="1" applyAlignment="1">
      <alignment horizontal="center" vertical="center"/>
    </xf>
    <xf numFmtId="167" fontId="19" fillId="0" borderId="0" xfId="7" applyNumberFormat="1" applyFont="1" applyFill="1" applyAlignment="1">
      <alignment horizontal="center" vertical="center"/>
    </xf>
    <xf numFmtId="0" fontId="19" fillId="0" borderId="0" xfId="0" applyFont="1" applyFill="1" applyBorder="1" applyAlignment="1">
      <alignment horizontal="center" vertical="center"/>
    </xf>
    <xf numFmtId="165" fontId="19" fillId="0" borderId="0" xfId="0" applyNumberFormat="1" applyFont="1" applyFill="1" applyBorder="1" applyAlignment="1">
      <alignment horizontal="center" vertical="center"/>
    </xf>
    <xf numFmtId="166" fontId="19" fillId="0" borderId="0" xfId="0" applyNumberFormat="1" applyFont="1" applyFill="1" applyBorder="1" applyAlignment="1">
      <alignment horizontal="center" vertical="center"/>
    </xf>
    <xf numFmtId="165" fontId="19" fillId="0" borderId="0" xfId="7" applyNumberFormat="1" applyFont="1" applyFill="1" applyBorder="1" applyAlignment="1">
      <alignment horizontal="center" vertical="center"/>
    </xf>
    <xf numFmtId="167" fontId="19" fillId="0" borderId="0" xfId="7" applyNumberFormat="1" applyFont="1" applyFill="1" applyAlignment="1">
      <alignment horizontal="center" vertical="center"/>
    </xf>
    <xf numFmtId="0" fontId="19" fillId="0" borderId="0" xfId="0" applyFont="1" applyFill="1" applyBorder="1" applyAlignment="1">
      <alignment horizontal="center" vertical="center"/>
    </xf>
    <xf numFmtId="0" fontId="20" fillId="0" borderId="0" xfId="0" applyFont="1" applyFill="1" applyBorder="1" applyAlignment="1">
      <alignment horizontal="center" vertical="center"/>
    </xf>
    <xf numFmtId="165" fontId="20" fillId="0" borderId="0" xfId="0" applyNumberFormat="1" applyFont="1" applyFill="1" applyBorder="1" applyAlignment="1">
      <alignment horizontal="center" vertical="center"/>
    </xf>
    <xf numFmtId="167" fontId="19" fillId="0" borderId="0" xfId="7" applyNumberFormat="1" applyFont="1" applyFill="1" applyBorder="1" applyAlignment="1">
      <alignment horizontal="center" vertical="center"/>
    </xf>
    <xf numFmtId="165" fontId="19" fillId="0" borderId="0" xfId="15" applyNumberFormat="1" applyFont="1" applyFill="1" applyBorder="1" applyAlignment="1">
      <alignment horizontal="center" vertical="center"/>
    </xf>
    <xf numFmtId="0" fontId="54" fillId="0" borderId="0" xfId="2" applyFont="1" applyAlignment="1">
      <protection locked="0"/>
    </xf>
    <xf numFmtId="0" fontId="55" fillId="0" borderId="0" xfId="2" applyFont="1" applyAlignment="1">
      <protection locked="0"/>
    </xf>
    <xf numFmtId="0" fontId="56" fillId="0" borderId="0" xfId="2" applyFont="1" applyAlignment="1">
      <protection locked="0"/>
    </xf>
    <xf numFmtId="0" fontId="57" fillId="0" borderId="0" xfId="2" applyFont="1" applyAlignment="1">
      <alignment horizontal="left"/>
      <protection locked="0"/>
    </xf>
    <xf numFmtId="0" fontId="57" fillId="0" borderId="0" xfId="2" applyFont="1" applyAlignment="1">
      <protection locked="0"/>
    </xf>
    <xf numFmtId="0" fontId="57" fillId="0" borderId="0" xfId="2" applyFont="1" applyAlignment="1" applyProtection="1"/>
    <xf numFmtId="0" fontId="56" fillId="0" borderId="0" xfId="2" applyFont="1" applyAlignment="1">
      <alignment horizontal="left"/>
      <protection locked="0"/>
    </xf>
    <xf numFmtId="0" fontId="55" fillId="5" borderId="64" xfId="2" applyFont="1" applyFill="1" applyBorder="1" applyAlignment="1" applyProtection="1">
      <alignment vertical="center" wrapText="1"/>
    </xf>
    <xf numFmtId="0" fontId="55" fillId="5" borderId="62" xfId="2" applyFont="1" applyFill="1" applyBorder="1" applyAlignment="1" applyProtection="1">
      <alignment horizontal="center" vertical="center" wrapText="1"/>
    </xf>
    <xf numFmtId="0" fontId="55" fillId="5" borderId="63" xfId="2" applyFont="1" applyFill="1" applyBorder="1" applyAlignment="1" applyProtection="1">
      <alignment vertical="center" wrapText="1"/>
    </xf>
    <xf numFmtId="0" fontId="55" fillId="5" borderId="69" xfId="2" applyFont="1" applyFill="1" applyBorder="1" applyAlignment="1" applyProtection="1">
      <alignment horizontal="centerContinuous" vertical="center" wrapText="1"/>
    </xf>
    <xf numFmtId="0" fontId="55" fillId="5" borderId="67" xfId="2" applyFont="1" applyFill="1" applyBorder="1" applyAlignment="1" applyProtection="1">
      <alignment horizontal="centerContinuous" vertical="center" wrapText="1"/>
    </xf>
    <xf numFmtId="0" fontId="55" fillId="5" borderId="65" xfId="2" applyFont="1" applyFill="1" applyBorder="1" applyAlignment="1" applyProtection="1">
      <alignment horizontal="center" vertical="center" wrapText="1"/>
    </xf>
    <xf numFmtId="0" fontId="55" fillId="5" borderId="66" xfId="2" applyFont="1" applyFill="1" applyBorder="1" applyAlignment="1" applyProtection="1">
      <alignment horizontal="centerContinuous" vertical="center" wrapText="1"/>
    </xf>
    <xf numFmtId="0" fontId="55" fillId="5" borderId="70" xfId="2" applyFont="1" applyFill="1" applyBorder="1" applyAlignment="1" applyProtection="1">
      <alignment horizontal="centerContinuous" vertical="center" wrapText="1"/>
    </xf>
    <xf numFmtId="0" fontId="58" fillId="0" borderId="0" xfId="2" applyFont="1" applyAlignment="1" applyProtection="1">
      <alignment vertical="center" wrapText="1"/>
    </xf>
    <xf numFmtId="0" fontId="55" fillId="5" borderId="58" xfId="2" applyFont="1" applyFill="1" applyBorder="1" applyAlignment="1" applyProtection="1">
      <alignment horizontal="centerContinuous" vertical="center"/>
    </xf>
    <xf numFmtId="0" fontId="55" fillId="5" borderId="0" xfId="2" applyFont="1" applyFill="1" applyAlignment="1" applyProtection="1">
      <alignment horizontal="centerContinuous" vertical="center"/>
    </xf>
    <xf numFmtId="0" fontId="55" fillId="5" borderId="59" xfId="2" applyFont="1" applyFill="1" applyBorder="1" applyAlignment="1" applyProtection="1">
      <alignment horizontal="centerContinuous" vertical="center"/>
    </xf>
    <xf numFmtId="0" fontId="55" fillId="5" borderId="54" xfId="2" applyFont="1" applyFill="1" applyBorder="1" applyAlignment="1" applyProtection="1">
      <alignment horizontal="centerContinuous" vertical="center" wrapText="1"/>
    </xf>
    <xf numFmtId="0" fontId="55" fillId="5" borderId="5" xfId="2" applyFont="1" applyFill="1" applyBorder="1" applyAlignment="1">
      <alignment horizontal="center"/>
      <protection locked="0"/>
    </xf>
    <xf numFmtId="0" fontId="55" fillId="5" borderId="74" xfId="2" applyFont="1" applyFill="1" applyBorder="1" applyAlignment="1" applyProtection="1">
      <alignment horizontal="centerContinuous" vertical="center"/>
    </xf>
    <xf numFmtId="0" fontId="55" fillId="5" borderId="74" xfId="2" applyFont="1" applyFill="1" applyBorder="1" applyAlignment="1" applyProtection="1">
      <alignment horizontal="center" vertical="center" wrapText="1"/>
    </xf>
    <xf numFmtId="0" fontId="55" fillId="5" borderId="7" xfId="2" applyFont="1" applyFill="1" applyBorder="1" applyAlignment="1" applyProtection="1">
      <alignment horizontal="center" vertical="center" wrapText="1"/>
    </xf>
    <xf numFmtId="0" fontId="55" fillId="5" borderId="5" xfId="2" applyFont="1" applyFill="1" applyBorder="1" applyAlignment="1" applyProtection="1">
      <alignment horizontal="center" vertical="center" wrapText="1"/>
    </xf>
    <xf numFmtId="0" fontId="55" fillId="5" borderId="7" xfId="2" applyFont="1" applyFill="1" applyBorder="1" applyAlignment="1">
      <alignment horizontal="center"/>
      <protection locked="0"/>
    </xf>
    <xf numFmtId="0" fontId="59" fillId="5" borderId="58" xfId="2" applyFont="1" applyFill="1" applyBorder="1" applyAlignment="1" applyProtection="1">
      <alignment horizontal="centerContinuous" vertical="center"/>
    </xf>
    <xf numFmtId="0" fontId="55" fillId="5" borderId="7" xfId="2" applyFont="1" applyFill="1" applyBorder="1" applyAlignment="1" applyProtection="1">
      <alignment horizontal="center" vertical="center"/>
    </xf>
    <xf numFmtId="0" fontId="55" fillId="5" borderId="7" xfId="2" applyFont="1" applyFill="1" applyBorder="1" applyAlignment="1" applyProtection="1">
      <alignment vertical="center" wrapText="1"/>
    </xf>
    <xf numFmtId="0" fontId="55" fillId="5" borderId="74" xfId="2" applyFont="1" applyFill="1" applyBorder="1" applyAlignment="1" applyProtection="1">
      <alignment horizontal="center" vertical="center"/>
    </xf>
    <xf numFmtId="0" fontId="55" fillId="5" borderId="5" xfId="2" applyFont="1" applyFill="1" applyBorder="1" applyAlignment="1" applyProtection="1">
      <alignment horizontal="center" vertical="center"/>
    </xf>
    <xf numFmtId="0" fontId="55" fillId="5" borderId="43" xfId="2" applyFont="1" applyFill="1" applyBorder="1" applyAlignment="1" applyProtection="1">
      <alignment horizontal="center" vertical="center"/>
    </xf>
    <xf numFmtId="0" fontId="55" fillId="5" borderId="77" xfId="2" applyFont="1" applyFill="1" applyBorder="1" applyAlignment="1" applyProtection="1">
      <alignment horizontal="centerContinuous" vertical="center"/>
    </xf>
    <xf numFmtId="0" fontId="55" fillId="5" borderId="1" xfId="2" applyFont="1" applyFill="1" applyBorder="1" applyAlignment="1" applyProtection="1">
      <alignment horizontal="centerContinuous" vertical="center"/>
    </xf>
    <xf numFmtId="0" fontId="55" fillId="5" borderId="76" xfId="2" applyFont="1" applyFill="1" applyBorder="1" applyAlignment="1" applyProtection="1">
      <alignment horizontal="centerContinuous" vertical="center"/>
    </xf>
    <xf numFmtId="0" fontId="55" fillId="5" borderId="78" xfId="2" applyFont="1" applyFill="1" applyBorder="1" applyAlignment="1" applyProtection="1">
      <alignment horizontal="center" vertical="center"/>
    </xf>
    <xf numFmtId="0" fontId="55" fillId="5" borderId="76" xfId="2" applyFont="1" applyFill="1" applyBorder="1" applyAlignment="1" applyProtection="1">
      <alignment horizontal="center" vertical="center"/>
    </xf>
    <xf numFmtId="0" fontId="55" fillId="5" borderId="77" xfId="2" applyFont="1" applyFill="1" applyBorder="1" applyAlignment="1" applyProtection="1">
      <alignment horizontal="center" vertical="center"/>
    </xf>
    <xf numFmtId="0" fontId="55" fillId="5" borderId="79" xfId="2" applyFont="1" applyFill="1" applyBorder="1" applyAlignment="1" applyProtection="1">
      <alignment horizontal="center" vertical="center"/>
    </xf>
    <xf numFmtId="0" fontId="58" fillId="0" borderId="0" xfId="2" applyFont="1" applyAlignment="1" applyProtection="1">
      <alignment horizontal="center" vertical="center"/>
    </xf>
    <xf numFmtId="1" fontId="57" fillId="0" borderId="72" xfId="2" applyNumberFormat="1" applyFont="1" applyBorder="1" applyAlignment="1" applyProtection="1">
      <alignment horizontal="center"/>
    </xf>
    <xf numFmtId="1" fontId="57" fillId="0" borderId="0" xfId="2" quotePrefix="1" applyNumberFormat="1" applyFont="1" applyAlignment="1" applyProtection="1">
      <alignment horizontal="center"/>
    </xf>
    <xf numFmtId="1" fontId="57" fillId="0" borderId="0" xfId="2" applyNumberFormat="1" applyFont="1" applyAlignment="1" applyProtection="1">
      <alignment horizontal="center"/>
    </xf>
    <xf numFmtId="2" fontId="57" fillId="0" borderId="0" xfId="2" applyNumberFormat="1" applyFont="1" applyAlignment="1">
      <alignment horizontal="center" vertical="top"/>
      <protection locked="0"/>
    </xf>
    <xf numFmtId="170" fontId="57" fillId="0" borderId="0" xfId="34" applyNumberFormat="1" applyFont="1"/>
    <xf numFmtId="174" fontId="57" fillId="0" borderId="0" xfId="34" applyNumberFormat="1" applyFont="1"/>
    <xf numFmtId="165" fontId="57" fillId="0" borderId="0" xfId="33" applyFont="1"/>
    <xf numFmtId="43" fontId="57" fillId="0" borderId="0" xfId="34" applyFont="1"/>
    <xf numFmtId="43" fontId="57" fillId="0" borderId="0" xfId="34" applyFont="1" applyProtection="1">
      <protection locked="0"/>
    </xf>
    <xf numFmtId="43" fontId="57" fillId="0" borderId="0" xfId="34" quotePrefix="1" applyFont="1"/>
    <xf numFmtId="43" fontId="57" fillId="0" borderId="73" xfId="34" quotePrefix="1" applyFont="1" applyBorder="1"/>
    <xf numFmtId="43" fontId="57" fillId="0" borderId="72" xfId="34" quotePrefix="1" applyFont="1" applyBorder="1"/>
    <xf numFmtId="165" fontId="57" fillId="0" borderId="73" xfId="33" applyFont="1" applyBorder="1"/>
    <xf numFmtId="165" fontId="56" fillId="0" borderId="0" xfId="33" applyFont="1"/>
    <xf numFmtId="1" fontId="55" fillId="0" borderId="72" xfId="2" applyNumberFormat="1" applyFont="1" applyBorder="1" applyAlignment="1" applyProtection="1">
      <alignment horizontal="left" vertical="center" indent="1"/>
    </xf>
    <xf numFmtId="43" fontId="55" fillId="0" borderId="72" xfId="34" quotePrefix="1" applyFont="1" applyBorder="1"/>
    <xf numFmtId="0" fontId="55" fillId="0" borderId="0" xfId="2" applyFont="1" applyAlignment="1" applyProtection="1">
      <alignment horizontal="center" vertical="center"/>
    </xf>
    <xf numFmtId="1" fontId="57" fillId="0" borderId="80" xfId="2" applyNumberFormat="1" applyFont="1" applyBorder="1" applyAlignment="1" applyProtection="1">
      <alignment horizontal="center"/>
    </xf>
    <xf numFmtId="1" fontId="57" fillId="0" borderId="23" xfId="2" quotePrefix="1" applyNumberFormat="1" applyFont="1" applyBorder="1" applyAlignment="1" applyProtection="1">
      <alignment horizontal="center"/>
    </xf>
    <xf numFmtId="1" fontId="57" fillId="0" borderId="24" xfId="2" applyNumberFormat="1" applyFont="1" applyBorder="1" applyAlignment="1" applyProtection="1">
      <alignment horizontal="center"/>
    </xf>
    <xf numFmtId="2" fontId="57" fillId="0" borderId="55" xfId="2" applyNumberFormat="1" applyFont="1" applyBorder="1" applyAlignment="1">
      <alignment horizontal="center" vertical="top"/>
      <protection locked="0"/>
    </xf>
    <xf numFmtId="2" fontId="57" fillId="0" borderId="23" xfId="2" applyNumberFormat="1" applyFont="1" applyBorder="1" applyAlignment="1">
      <alignment horizontal="center" vertical="top"/>
      <protection locked="0"/>
    </xf>
    <xf numFmtId="170" fontId="57" fillId="0" borderId="54" xfId="34" applyNumberFormat="1" applyFont="1" applyBorder="1"/>
    <xf numFmtId="174" fontId="57" fillId="0" borderId="54" xfId="34" applyNumberFormat="1" applyFont="1" applyBorder="1"/>
    <xf numFmtId="165" fontId="57" fillId="0" borderId="54" xfId="33" applyFont="1" applyBorder="1"/>
    <xf numFmtId="43" fontId="57" fillId="0" borderId="54" xfId="34" applyFont="1" applyBorder="1"/>
    <xf numFmtId="43" fontId="57" fillId="0" borderId="54" xfId="34" applyFont="1" applyBorder="1" applyProtection="1">
      <protection locked="0"/>
    </xf>
    <xf numFmtId="43" fontId="57" fillId="0" borderId="54" xfId="34" quotePrefix="1" applyFont="1" applyBorder="1"/>
    <xf numFmtId="43" fontId="57" fillId="0" borderId="81" xfId="34" quotePrefix="1" applyFont="1" applyBorder="1"/>
    <xf numFmtId="43" fontId="57" fillId="0" borderId="23" xfId="34" applyFont="1" applyBorder="1" applyAlignment="1">
      <alignment horizontal="center"/>
    </xf>
    <xf numFmtId="175" fontId="57" fillId="0" borderId="54" xfId="33" applyNumberFormat="1" applyFont="1" applyBorder="1" applyAlignment="1">
      <alignment horizontal="center"/>
    </xf>
    <xf numFmtId="43" fontId="57" fillId="0" borderId="54" xfId="34" applyFont="1" applyBorder="1" applyAlignment="1">
      <alignment horizontal="center"/>
    </xf>
    <xf numFmtId="165" fontId="57" fillId="0" borderId="54" xfId="33" applyFont="1" applyBorder="1" applyAlignment="1">
      <alignment horizontal="center"/>
    </xf>
    <xf numFmtId="43" fontId="57" fillId="0" borderId="54" xfId="34" applyFont="1" applyBorder="1" applyAlignment="1" applyProtection="1">
      <alignment horizontal="center"/>
      <protection locked="0"/>
    </xf>
    <xf numFmtId="43" fontId="57" fillId="0" borderId="54" xfId="34" quotePrefix="1" applyFont="1" applyBorder="1" applyAlignment="1">
      <alignment horizontal="center"/>
    </xf>
    <xf numFmtId="43" fontId="57" fillId="0" borderId="81" xfId="34" quotePrefix="1" applyFont="1" applyBorder="1" applyAlignment="1">
      <alignment horizontal="center"/>
    </xf>
    <xf numFmtId="2" fontId="57" fillId="0" borderId="24" xfId="2" applyNumberFormat="1" applyFont="1" applyBorder="1" applyAlignment="1" applyProtection="1">
      <alignment horizontal="center"/>
    </xf>
    <xf numFmtId="165" fontId="57" fillId="0" borderId="55" xfId="33" applyFont="1" applyBorder="1"/>
    <xf numFmtId="165" fontId="57" fillId="0" borderId="81" xfId="33" applyFont="1" applyBorder="1"/>
    <xf numFmtId="43" fontId="57" fillId="0" borderId="73" xfId="34" quotePrefix="1" applyFont="1" applyBorder="1" applyAlignment="1">
      <alignment horizontal="center"/>
    </xf>
    <xf numFmtId="170" fontId="57" fillId="0" borderId="0" xfId="34" applyNumberFormat="1" applyFont="1" applyBorder="1"/>
    <xf numFmtId="174" fontId="57" fillId="0" borderId="0" xfId="34" applyNumberFormat="1" applyFont="1" applyBorder="1"/>
    <xf numFmtId="165" fontId="57" fillId="0" borderId="0" xfId="33" applyFont="1" applyBorder="1"/>
    <xf numFmtId="43" fontId="57" fillId="0" borderId="0" xfId="34" applyFont="1" applyBorder="1"/>
    <xf numFmtId="43" fontId="57" fillId="0" borderId="0" xfId="34" applyFont="1" applyBorder="1" applyProtection="1">
      <protection locked="0"/>
    </xf>
    <xf numFmtId="43" fontId="57" fillId="0" borderId="0" xfId="34" quotePrefix="1" applyFont="1" applyBorder="1"/>
    <xf numFmtId="43" fontId="57" fillId="0" borderId="0" xfId="34" applyFont="1" applyBorder="1" applyAlignment="1">
      <alignment horizontal="center"/>
    </xf>
    <xf numFmtId="175" fontId="57" fillId="0" borderId="0" xfId="33" applyNumberFormat="1" applyFont="1" applyBorder="1" applyAlignment="1">
      <alignment horizontal="center"/>
    </xf>
    <xf numFmtId="165" fontId="57" fillId="0" borderId="0" xfId="33" applyFont="1" applyBorder="1" applyAlignment="1">
      <alignment horizontal="center"/>
    </xf>
    <xf numFmtId="43" fontId="57" fillId="0" borderId="0" xfId="34" applyFont="1" applyBorder="1" applyAlignment="1" applyProtection="1">
      <alignment horizontal="center"/>
      <protection locked="0"/>
    </xf>
    <xf numFmtId="43" fontId="57" fillId="0" borderId="0" xfId="34" quotePrefix="1" applyFont="1" applyBorder="1" applyAlignment="1">
      <alignment horizontal="center"/>
    </xf>
    <xf numFmtId="1" fontId="57" fillId="0" borderId="62" xfId="2" applyNumberFormat="1" applyFont="1" applyBorder="1" applyAlignment="1" applyProtection="1"/>
    <xf numFmtId="0" fontId="57" fillId="0" borderId="62" xfId="2" applyFont="1" applyBorder="1" applyAlignment="1">
      <alignment horizontal="center" vertical="top"/>
      <protection locked="0"/>
    </xf>
    <xf numFmtId="2" fontId="61" fillId="0" borderId="62" xfId="2" applyNumberFormat="1" applyFont="1" applyBorder="1" applyAlignment="1" applyProtection="1"/>
    <xf numFmtId="176" fontId="57" fillId="0" borderId="62" xfId="2" applyNumberFormat="1" applyFont="1" applyBorder="1" applyAlignment="1" applyProtection="1"/>
    <xf numFmtId="165" fontId="57" fillId="0" borderId="62" xfId="33" applyFont="1" applyBorder="1"/>
    <xf numFmtId="165" fontId="55" fillId="0" borderId="83" xfId="2" applyNumberFormat="1" applyFont="1" applyBorder="1" applyAlignment="1">
      <alignment vertical="center"/>
      <protection locked="0"/>
    </xf>
    <xf numFmtId="165" fontId="55" fillId="0" borderId="84" xfId="2" applyNumberFormat="1" applyFont="1" applyBorder="1" applyAlignment="1">
      <alignment vertical="center"/>
      <protection locked="0"/>
    </xf>
    <xf numFmtId="165" fontId="55" fillId="0" borderId="85" xfId="2" applyNumberFormat="1" applyFont="1" applyBorder="1" applyAlignment="1">
      <alignment vertical="center"/>
      <protection locked="0"/>
    </xf>
    <xf numFmtId="165" fontId="55" fillId="0" borderId="86" xfId="2" applyNumberFormat="1" applyFont="1" applyBorder="1" applyAlignment="1">
      <alignment vertical="center"/>
      <protection locked="0"/>
    </xf>
    <xf numFmtId="165" fontId="55" fillId="0" borderId="87" xfId="2" applyNumberFormat="1" applyFont="1" applyBorder="1" applyAlignment="1">
      <alignment vertical="center"/>
      <protection locked="0"/>
    </xf>
    <xf numFmtId="165" fontId="55" fillId="0" borderId="88" xfId="2" applyNumberFormat="1" applyFont="1" applyBorder="1" applyAlignment="1">
      <alignment vertical="center"/>
      <protection locked="0"/>
    </xf>
    <xf numFmtId="165" fontId="55" fillId="0" borderId="56" xfId="2" applyNumberFormat="1" applyFont="1" applyBorder="1" applyAlignment="1">
      <alignment vertical="center"/>
      <protection locked="0"/>
    </xf>
    <xf numFmtId="167" fontId="62" fillId="0" borderId="0" xfId="2" applyNumberFormat="1" applyFont="1" applyAlignment="1">
      <alignment vertical="center"/>
      <protection locked="0"/>
    </xf>
    <xf numFmtId="1" fontId="57" fillId="0" borderId="0" xfId="2" applyNumberFormat="1" applyFont="1" applyAlignment="1" applyProtection="1"/>
    <xf numFmtId="0" fontId="57" fillId="0" borderId="0" xfId="2" applyFont="1" applyAlignment="1">
      <alignment horizontal="center" vertical="top"/>
      <protection locked="0"/>
    </xf>
    <xf numFmtId="2" fontId="61" fillId="0" borderId="0" xfId="2" applyNumberFormat="1" applyFont="1" applyAlignment="1" applyProtection="1"/>
    <xf numFmtId="176" fontId="57" fillId="0" borderId="0" xfId="2" applyNumberFormat="1" applyFont="1" applyAlignment="1" applyProtection="1"/>
    <xf numFmtId="0" fontId="55" fillId="0" borderId="0" xfId="2" applyFont="1" applyAlignment="1">
      <alignment horizontal="center" vertical="center"/>
      <protection locked="0"/>
    </xf>
    <xf numFmtId="165" fontId="55" fillId="0" borderId="0" xfId="2" applyNumberFormat="1" applyFont="1" applyAlignment="1">
      <alignment vertical="center"/>
      <protection locked="0"/>
    </xf>
    <xf numFmtId="0" fontId="57" fillId="0" borderId="0" xfId="2" applyFont="1" applyAlignment="1">
      <alignment vertical="top"/>
      <protection locked="0"/>
    </xf>
    <xf numFmtId="0" fontId="57" fillId="0" borderId="0" xfId="2" applyFont="1" applyAlignment="1">
      <alignment horizontal="right" vertical="top"/>
      <protection locked="0"/>
    </xf>
    <xf numFmtId="0" fontId="57" fillId="0" borderId="0" xfId="2" applyFont="1" applyAlignment="1">
      <alignment horizontal="left" vertical="top"/>
      <protection locked="0"/>
    </xf>
    <xf numFmtId="2" fontId="57" fillId="0" borderId="0" xfId="2" applyNumberFormat="1" applyFont="1" applyAlignment="1" applyProtection="1"/>
    <xf numFmtId="165" fontId="57" fillId="0" borderId="0" xfId="33" applyFont="1" applyProtection="1">
      <protection locked="0"/>
    </xf>
    <xf numFmtId="0" fontId="56" fillId="0" borderId="0" xfId="2" applyFont="1" applyAlignment="1">
      <alignment vertical="top"/>
      <protection locked="0"/>
    </xf>
    <xf numFmtId="0" fontId="56" fillId="0" borderId="0" xfId="2" applyFont="1" applyAlignment="1">
      <alignment horizontal="center" vertical="top"/>
      <protection locked="0"/>
    </xf>
    <xf numFmtId="2" fontId="63" fillId="0" borderId="0" xfId="2" applyNumberFormat="1" applyFont="1" applyAlignment="1" applyProtection="1"/>
    <xf numFmtId="176" fontId="56" fillId="0" borderId="0" xfId="2" applyNumberFormat="1" applyFont="1" applyAlignment="1" applyProtection="1"/>
    <xf numFmtId="165" fontId="56" fillId="0" borderId="0" xfId="33" applyFont="1" applyProtection="1">
      <protection locked="0"/>
    </xf>
    <xf numFmtId="1" fontId="56" fillId="0" borderId="0" xfId="2" applyNumberFormat="1" applyFont="1" applyAlignment="1" applyProtection="1"/>
    <xf numFmtId="2" fontId="57" fillId="0" borderId="6" xfId="2" applyNumberFormat="1" applyFont="1" applyBorder="1" applyAlignment="1">
      <alignment horizontal="center" vertical="top"/>
      <protection locked="0"/>
    </xf>
    <xf numFmtId="0" fontId="56" fillId="0" borderId="0" xfId="2" applyFont="1" applyAlignment="1">
      <alignment horizontal="center"/>
      <protection locked="0"/>
    </xf>
    <xf numFmtId="43" fontId="56" fillId="0" borderId="0" xfId="34" applyFont="1" applyProtection="1">
      <protection locked="0"/>
    </xf>
    <xf numFmtId="170" fontId="56" fillId="0" borderId="0" xfId="2" applyNumberFormat="1" applyFont="1" applyAlignment="1">
      <protection locked="0"/>
    </xf>
    <xf numFmtId="0" fontId="13" fillId="0" borderId="0" xfId="32"/>
    <xf numFmtId="2" fontId="57" fillId="0" borderId="6" xfId="2" applyNumberFormat="1" applyFont="1" applyBorder="1" applyAlignment="1">
      <alignment horizontal="left" vertical="top"/>
      <protection locked="0"/>
    </xf>
    <xf numFmtId="1" fontId="57" fillId="0" borderId="0" xfId="2" quotePrefix="1" applyNumberFormat="1" applyFont="1" applyBorder="1" applyAlignment="1" applyProtection="1">
      <alignment horizontal="center"/>
    </xf>
    <xf numFmtId="1" fontId="57" fillId="0" borderId="0" xfId="2" applyNumberFormat="1" applyFont="1" applyBorder="1" applyAlignment="1" applyProtection="1">
      <alignment horizontal="center"/>
    </xf>
    <xf numFmtId="2" fontId="57" fillId="0" borderId="0" xfId="2" applyNumberFormat="1" applyFont="1" applyBorder="1" applyAlignment="1">
      <alignment horizontal="center" vertical="top"/>
      <protection locked="0"/>
    </xf>
    <xf numFmtId="2" fontId="57" fillId="0" borderId="0" xfId="2" applyNumberFormat="1" applyFont="1" applyBorder="1" applyAlignment="1" applyProtection="1">
      <alignment horizontal="center"/>
    </xf>
    <xf numFmtId="0" fontId="2" fillId="0" borderId="0" xfId="49" applyFont="1"/>
    <xf numFmtId="0" fontId="2" fillId="0" borderId="0" xfId="49" quotePrefix="1" applyFont="1"/>
    <xf numFmtId="0" fontId="50" fillId="8" borderId="29" xfId="52" applyFont="1" applyFill="1" applyBorder="1"/>
    <xf numFmtId="0" fontId="50" fillId="8" borderId="19" xfId="52" applyFont="1" applyFill="1" applyBorder="1"/>
    <xf numFmtId="0" fontId="1" fillId="8" borderId="19" xfId="52" applyFill="1" applyBorder="1"/>
    <xf numFmtId="0" fontId="1" fillId="8" borderId="57" xfId="52" applyFill="1" applyBorder="1"/>
    <xf numFmtId="0" fontId="1" fillId="0" borderId="0" xfId="52"/>
    <xf numFmtId="0" fontId="1" fillId="8" borderId="58" xfId="52" applyFill="1" applyBorder="1"/>
    <xf numFmtId="0" fontId="1" fillId="8" borderId="0" xfId="52" applyFill="1"/>
    <xf numFmtId="0" fontId="1" fillId="8" borderId="74" xfId="52" applyFill="1" applyBorder="1"/>
    <xf numFmtId="0" fontId="37" fillId="8" borderId="5" xfId="52" applyFont="1" applyFill="1" applyBorder="1" applyAlignment="1">
      <alignment horizontal="center" vertical="center"/>
    </xf>
    <xf numFmtId="0" fontId="37" fillId="8" borderId="5" xfId="52" applyFont="1" applyFill="1" applyBorder="1" applyAlignment="1">
      <alignment horizontal="centerContinuous" vertical="center"/>
    </xf>
    <xf numFmtId="0" fontId="37" fillId="8" borderId="45" xfId="52" applyFont="1" applyFill="1" applyBorder="1" applyAlignment="1">
      <alignment horizontal="center" vertical="center"/>
    </xf>
    <xf numFmtId="0" fontId="37" fillId="8" borderId="7" xfId="52" applyFont="1" applyFill="1" applyBorder="1" applyAlignment="1">
      <alignment horizontal="center" vertical="center"/>
    </xf>
    <xf numFmtId="0" fontId="0" fillId="0" borderId="0" xfId="52" applyFont="1"/>
    <xf numFmtId="49" fontId="0" fillId="0" borderId="0" xfId="52" applyNumberFormat="1" applyFont="1"/>
    <xf numFmtId="0" fontId="39" fillId="0" borderId="54" xfId="52" applyFont="1" applyBorder="1" applyAlignment="1">
      <alignment horizontal="center" vertical="center"/>
    </xf>
    <xf numFmtId="0" fontId="39" fillId="0" borderId="54" xfId="52" applyFont="1" applyBorder="1" applyAlignment="1">
      <alignment vertical="center" wrapText="1"/>
    </xf>
    <xf numFmtId="43" fontId="39" fillId="0" borderId="54" xfId="53" applyFont="1" applyBorder="1" applyAlignment="1">
      <alignment horizontal="center" vertical="center"/>
    </xf>
    <xf numFmtId="0" fontId="39" fillId="0" borderId="5" xfId="52" applyFont="1" applyBorder="1" applyAlignment="1">
      <alignment horizontal="center" vertical="center"/>
    </xf>
    <xf numFmtId="176" fontId="0" fillId="0" borderId="0" xfId="52" applyNumberFormat="1" applyFont="1"/>
    <xf numFmtId="0" fontId="39" fillId="0" borderId="19" xfId="52" applyFont="1" applyBorder="1" applyAlignment="1">
      <alignment horizontal="center" vertical="center"/>
    </xf>
    <xf numFmtId="0" fontId="39" fillId="0" borderId="19" xfId="52" applyFont="1" applyBorder="1" applyAlignment="1">
      <alignment vertical="center" wrapText="1"/>
    </xf>
    <xf numFmtId="0" fontId="39" fillId="0" borderId="57" xfId="52" applyFont="1" applyBorder="1" applyAlignment="1">
      <alignment vertical="center" wrapText="1"/>
    </xf>
    <xf numFmtId="43" fontId="39" fillId="5" borderId="54" xfId="53" applyFont="1" applyFill="1" applyBorder="1" applyAlignment="1">
      <alignment horizontal="center" vertical="center"/>
    </xf>
    <xf numFmtId="43" fontId="37" fillId="5" borderId="54" xfId="52" applyNumberFormat="1" applyFont="1" applyFill="1" applyBorder="1"/>
    <xf numFmtId="0" fontId="39" fillId="0" borderId="22" xfId="52" applyFont="1" applyBorder="1" applyAlignment="1">
      <alignment horizontal="center" vertical="center"/>
    </xf>
    <xf numFmtId="0" fontId="39" fillId="0" borderId="22" xfId="52" applyFont="1" applyBorder="1" applyAlignment="1">
      <alignment vertical="center" wrapText="1"/>
    </xf>
    <xf numFmtId="43" fontId="39" fillId="0" borderId="22" xfId="53" applyFont="1" applyBorder="1" applyAlignment="1">
      <alignment horizontal="center" vertical="center"/>
    </xf>
    <xf numFmtId="43" fontId="37" fillId="0" borderId="22" xfId="52" applyNumberFormat="1" applyFont="1" applyBorder="1"/>
    <xf numFmtId="43" fontId="39" fillId="0" borderId="23" xfId="53" applyFont="1" applyBorder="1" applyAlignment="1">
      <alignment horizontal="center" vertical="center"/>
    </xf>
    <xf numFmtId="43" fontId="39" fillId="0" borderId="24" xfId="53" applyFont="1" applyBorder="1" applyAlignment="1">
      <alignment horizontal="center" vertical="center"/>
    </xf>
    <xf numFmtId="0" fontId="1" fillId="8" borderId="55" xfId="52" applyFill="1" applyBorder="1"/>
    <xf numFmtId="43" fontId="37" fillId="8" borderId="23" xfId="52" applyNumberFormat="1" applyFont="1" applyFill="1" applyBorder="1" applyAlignment="1">
      <alignment horizontal="center" vertical="center"/>
    </xf>
    <xf numFmtId="0" fontId="1" fillId="8" borderId="24" xfId="52" applyFill="1" applyBorder="1"/>
    <xf numFmtId="43" fontId="37" fillId="8" borderId="54" xfId="52" applyNumberFormat="1" applyFont="1" applyFill="1" applyBorder="1" applyAlignment="1">
      <alignment horizontal="center" vertical="center"/>
    </xf>
    <xf numFmtId="43" fontId="37" fillId="8" borderId="54" xfId="52" applyNumberFormat="1" applyFont="1" applyFill="1" applyBorder="1"/>
    <xf numFmtId="43" fontId="1" fillId="0" borderId="0" xfId="52" applyNumberFormat="1"/>
    <xf numFmtId="2" fontId="19" fillId="0" borderId="0" xfId="0" applyNumberFormat="1" applyFont="1" applyFill="1" applyAlignment="1">
      <alignment horizontal="center" vertical="center"/>
    </xf>
    <xf numFmtId="165"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1" fontId="19" fillId="0" borderId="0" xfId="0" applyNumberFormat="1" applyFont="1" applyFill="1" applyAlignment="1">
      <alignment horizontal="center" vertical="center"/>
    </xf>
    <xf numFmtId="167" fontId="19" fillId="0" borderId="0" xfId="7" applyNumberFormat="1" applyFont="1" applyFill="1" applyBorder="1" applyAlignment="1">
      <alignment horizontal="center" vertical="center"/>
    </xf>
    <xf numFmtId="170" fontId="19" fillId="0" borderId="0" xfId="9" applyNumberFormat="1" applyFont="1" applyFill="1" applyAlignment="1">
      <alignment horizontal="center" vertical="center"/>
    </xf>
    <xf numFmtId="0" fontId="19" fillId="0" borderId="0" xfId="9" applyNumberFormat="1" applyFont="1" applyFill="1" applyBorder="1" applyAlignment="1">
      <alignment horizontal="center" vertical="center"/>
    </xf>
    <xf numFmtId="0" fontId="19" fillId="0" borderId="0" xfId="0" applyFont="1" applyFill="1" applyAlignment="1">
      <alignment horizontal="center" vertical="center"/>
    </xf>
    <xf numFmtId="0" fontId="19" fillId="0" borderId="0" xfId="15" applyFont="1" applyFill="1" applyBorder="1" applyAlignment="1">
      <alignment horizontal="center" vertical="center"/>
    </xf>
    <xf numFmtId="0" fontId="19" fillId="0" borderId="0" xfId="0" applyFont="1" applyFill="1" applyBorder="1" applyAlignment="1">
      <alignment horizontal="center" vertical="center"/>
    </xf>
    <xf numFmtId="0" fontId="19" fillId="0" borderId="0" xfId="15" applyFont="1" applyFill="1" applyAlignment="1">
      <alignment horizontal="center" vertical="center"/>
    </xf>
    <xf numFmtId="165" fontId="19" fillId="0" borderId="0" xfId="0" applyNumberFormat="1" applyFont="1" applyFill="1" applyBorder="1" applyAlignment="1">
      <alignment horizontal="center" vertical="center"/>
    </xf>
    <xf numFmtId="167" fontId="19" fillId="0" borderId="0" xfId="7" applyNumberFormat="1" applyFont="1" applyFill="1" applyAlignment="1">
      <alignment horizontal="center" vertical="center"/>
    </xf>
    <xf numFmtId="0" fontId="20" fillId="0" borderId="0" xfId="0" applyFont="1" applyFill="1" applyBorder="1" applyAlignment="1">
      <alignment horizontal="center" vertical="center"/>
    </xf>
    <xf numFmtId="165" fontId="20" fillId="0" borderId="0" xfId="0" applyNumberFormat="1" applyFont="1" applyFill="1" applyBorder="1" applyAlignment="1">
      <alignment horizontal="center" vertical="center"/>
    </xf>
    <xf numFmtId="43" fontId="19" fillId="0" borderId="0" xfId="9" applyNumberFormat="1" applyFont="1" applyFill="1" applyAlignment="1">
      <alignment horizontal="right" vertical="center"/>
    </xf>
    <xf numFmtId="2" fontId="19" fillId="0" borderId="0" xfId="0" applyNumberFormat="1" applyFont="1" applyFill="1" applyBorder="1" applyAlignment="1">
      <alignment horizontal="center" vertical="center"/>
    </xf>
    <xf numFmtId="167" fontId="19" fillId="0" borderId="0" xfId="7" applyNumberFormat="1" applyFont="1" applyFill="1" applyBorder="1" applyAlignment="1">
      <alignment horizontal="center" vertical="center"/>
    </xf>
    <xf numFmtId="1" fontId="19" fillId="0" borderId="0" xfId="0" applyNumberFormat="1" applyFont="1" applyFill="1" applyBorder="1" applyAlignment="1">
      <alignment horizontal="center" vertical="center"/>
    </xf>
    <xf numFmtId="2" fontId="19" fillId="0" borderId="0" xfId="0" applyNumberFormat="1" applyFont="1" applyFill="1" applyAlignment="1">
      <alignment horizontal="center" vertical="center"/>
    </xf>
    <xf numFmtId="0" fontId="19" fillId="0" borderId="0" xfId="9" applyNumberFormat="1" applyFont="1" applyFill="1" applyBorder="1" applyAlignment="1">
      <alignment horizontal="center" vertical="center"/>
    </xf>
    <xf numFmtId="0" fontId="19" fillId="0" borderId="0" xfId="0" applyFont="1" applyFill="1" applyAlignment="1">
      <alignment horizontal="center" vertical="center"/>
    </xf>
    <xf numFmtId="166" fontId="19"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65" fontId="19" fillId="0" borderId="0" xfId="7" applyNumberFormat="1" applyFont="1" applyFill="1" applyBorder="1" applyAlignment="1">
      <alignment horizontal="center" vertical="center"/>
    </xf>
    <xf numFmtId="0" fontId="19" fillId="0" borderId="0" xfId="15" applyFont="1" applyFill="1" applyBorder="1" applyAlignment="1">
      <alignment horizontal="center" vertical="center"/>
    </xf>
    <xf numFmtId="0" fontId="19" fillId="0" borderId="0" xfId="15" applyFont="1" applyFill="1" applyAlignment="1">
      <alignment horizontal="center" vertical="center"/>
    </xf>
    <xf numFmtId="43" fontId="19" fillId="0" borderId="0" xfId="9" applyFont="1" applyFill="1" applyBorder="1" applyAlignment="1">
      <alignment horizontal="center" vertical="center"/>
    </xf>
    <xf numFmtId="43" fontId="19" fillId="0" borderId="0" xfId="15" applyNumberFormat="1" applyFont="1" applyFill="1" applyBorder="1" applyAlignment="1">
      <alignment horizontal="center" vertical="center"/>
    </xf>
    <xf numFmtId="167" fontId="19" fillId="0" borderId="0" xfId="7" applyNumberFormat="1" applyFont="1" applyFill="1" applyAlignment="1">
      <alignment horizontal="center" vertical="center"/>
    </xf>
    <xf numFmtId="0" fontId="25" fillId="0" borderId="0" xfId="15" applyFont="1" applyFill="1" applyBorder="1" applyAlignment="1">
      <alignment vertical="center"/>
    </xf>
    <xf numFmtId="0" fontId="27" fillId="0" borderId="0" xfId="15" applyFont="1" applyAlignment="1">
      <alignment vertical="center"/>
    </xf>
    <xf numFmtId="0" fontId="19" fillId="0" borderId="0" xfId="15" applyFont="1" applyAlignment="1">
      <alignment vertical="center"/>
    </xf>
    <xf numFmtId="167" fontId="19" fillId="0" borderId="0" xfId="7" applyNumberFormat="1" applyFont="1" applyAlignment="1">
      <alignment horizontal="center" vertical="center"/>
    </xf>
    <xf numFmtId="0" fontId="17" fillId="0" borderId="0" xfId="15" applyFont="1" applyAlignment="1">
      <alignment vertical="center"/>
    </xf>
    <xf numFmtId="167" fontId="19" fillId="0" borderId="30" xfId="7" applyNumberFormat="1" applyFont="1" applyBorder="1" applyAlignment="1">
      <alignment horizontal="center" vertical="center"/>
    </xf>
    <xf numFmtId="0" fontId="17" fillId="0" borderId="0" xfId="15" applyFont="1" applyFill="1" applyAlignment="1">
      <alignment horizontal="center" vertical="center"/>
    </xf>
    <xf numFmtId="0" fontId="19" fillId="0" borderId="0" xfId="15" applyFont="1" applyFill="1" applyAlignment="1">
      <alignment horizontal="left" vertical="center"/>
    </xf>
    <xf numFmtId="0" fontId="19" fillId="0" borderId="0" xfId="15" applyFont="1" applyFill="1" applyBorder="1" applyAlignment="1">
      <alignment horizontal="right" vertical="center"/>
    </xf>
    <xf numFmtId="0" fontId="18" fillId="0" borderId="0" xfId="3" applyFont="1"/>
    <xf numFmtId="0" fontId="19" fillId="0" borderId="0" xfId="3" applyFont="1"/>
    <xf numFmtId="0" fontId="19" fillId="0" borderId="0" xfId="3" applyFont="1" applyAlignment="1">
      <alignment horizontal="center"/>
    </xf>
    <xf numFmtId="0" fontId="40" fillId="0" borderId="0" xfId="3" applyFont="1"/>
    <xf numFmtId="43" fontId="19" fillId="0" borderId="0" xfId="3" applyNumberFormat="1" applyFont="1"/>
    <xf numFmtId="0" fontId="39" fillId="0" borderId="0" xfId="3" applyFont="1"/>
    <xf numFmtId="43" fontId="20" fillId="0" borderId="0" xfId="3" applyNumberFormat="1" applyFont="1"/>
    <xf numFmtId="0" fontId="21" fillId="5" borderId="89" xfId="3" applyFont="1" applyFill="1" applyBorder="1" applyAlignment="1">
      <alignment horizontal="center" vertical="center" wrapText="1"/>
    </xf>
    <xf numFmtId="0" fontId="21" fillId="5" borderId="90" xfId="3" applyFont="1" applyFill="1" applyBorder="1" applyAlignment="1">
      <alignment horizontal="center" vertical="center" wrapText="1"/>
    </xf>
    <xf numFmtId="43" fontId="21" fillId="5" borderId="90" xfId="6" applyFont="1" applyFill="1" applyBorder="1" applyAlignment="1">
      <alignment horizontal="center" vertical="center" wrapText="1"/>
    </xf>
    <xf numFmtId="43" fontId="21" fillId="5" borderId="91" xfId="6" applyFont="1" applyFill="1" applyBorder="1" applyAlignment="1">
      <alignment horizontal="center" vertical="center" wrapText="1"/>
    </xf>
    <xf numFmtId="0" fontId="19" fillId="0" borderId="0" xfId="3" applyFont="1" applyAlignment="1">
      <alignment horizontal="right"/>
    </xf>
    <xf numFmtId="0" fontId="39" fillId="5" borderId="54" xfId="3" applyFont="1" applyFill="1" applyBorder="1" applyAlignment="1">
      <alignment horizontal="center"/>
    </xf>
    <xf numFmtId="0" fontId="25" fillId="5" borderId="54" xfId="3" applyFont="1" applyFill="1" applyBorder="1"/>
    <xf numFmtId="0" fontId="25" fillId="5" borderId="54" xfId="3" applyFont="1" applyFill="1" applyBorder="1" applyAlignment="1">
      <alignment horizontal="center"/>
    </xf>
    <xf numFmtId="43" fontId="19" fillId="5" borderId="54" xfId="6" applyFont="1" applyFill="1" applyBorder="1"/>
    <xf numFmtId="0" fontId="19" fillId="5" borderId="54" xfId="3" applyFont="1" applyFill="1" applyBorder="1"/>
    <xf numFmtId="43" fontId="25" fillId="5" borderId="54" xfId="3" quotePrefix="1" applyNumberFormat="1" applyFont="1" applyFill="1" applyBorder="1" applyAlignment="1">
      <alignment horizontal="center" vertical="center"/>
    </xf>
    <xf numFmtId="168" fontId="19" fillId="0" borderId="12" xfId="3" applyNumberFormat="1" applyFont="1" applyBorder="1" applyAlignment="1">
      <alignment horizontal="center" vertical="top"/>
    </xf>
    <xf numFmtId="0" fontId="19" fillId="0" borderId="2" xfId="3" applyFont="1" applyBorder="1" applyAlignment="1">
      <alignment horizontal="center" vertical="top"/>
    </xf>
    <xf numFmtId="0" fontId="19" fillId="0" borderId="2" xfId="3" applyFont="1" applyBorder="1" applyAlignment="1">
      <alignment horizontal="justify" vertical="top" wrapText="1"/>
    </xf>
    <xf numFmtId="0" fontId="19" fillId="0" borderId="2" xfId="3" applyFont="1" applyBorder="1" applyAlignment="1">
      <alignment horizontal="center" wrapText="1"/>
    </xf>
    <xf numFmtId="168" fontId="19" fillId="0" borderId="0" xfId="3" applyNumberFormat="1" applyFont="1" applyAlignment="1">
      <alignment horizontal="center" vertical="top"/>
    </xf>
    <xf numFmtId="0" fontId="20" fillId="0" borderId="0" xfId="3" applyFont="1" applyAlignment="1">
      <alignment horizontal="center" vertical="center" wrapText="1"/>
    </xf>
    <xf numFmtId="43" fontId="20" fillId="0" borderId="0" xfId="9" applyFont="1" applyFill="1" applyBorder="1" applyAlignment="1">
      <alignment horizontal="center" vertical="center" wrapText="1"/>
    </xf>
    <xf numFmtId="3" fontId="27" fillId="0" borderId="0" xfId="0" applyNumberFormat="1" applyFont="1" applyFill="1" applyBorder="1" applyAlignment="1">
      <alignment horizontal="center" vertical="center"/>
    </xf>
    <xf numFmtId="0" fontId="26" fillId="0" borderId="0" xfId="0" applyFont="1" applyFill="1" applyBorder="1" applyAlignment="1">
      <alignment horizontal="center" vertical="center"/>
    </xf>
    <xf numFmtId="165" fontId="19" fillId="0" borderId="0" xfId="0" applyNumberFormat="1" applyFont="1" applyAlignment="1">
      <alignment horizontal="center" vertical="center"/>
    </xf>
    <xf numFmtId="0" fontId="39" fillId="5" borderId="54" xfId="3" applyFont="1" applyFill="1" applyBorder="1" applyAlignment="1">
      <alignment horizontal="center" vertical="center"/>
    </xf>
    <xf numFmtId="0" fontId="25" fillId="5" borderId="54" xfId="3" applyFont="1" applyFill="1" applyBorder="1" applyAlignment="1">
      <alignment vertical="center"/>
    </xf>
    <xf numFmtId="0" fontId="25" fillId="5" borderId="54" xfId="3" applyFont="1" applyFill="1" applyBorder="1" applyAlignment="1">
      <alignment vertical="center" wrapText="1"/>
    </xf>
    <xf numFmtId="0" fontId="25" fillId="5" borderId="54" xfId="3" applyFont="1" applyFill="1" applyBorder="1" applyAlignment="1">
      <alignment horizontal="center" vertical="center"/>
    </xf>
    <xf numFmtId="43" fontId="19" fillId="5" borderId="54" xfId="6" applyFont="1" applyFill="1" applyBorder="1" applyAlignment="1">
      <alignment vertical="center"/>
    </xf>
    <xf numFmtId="0" fontId="19" fillId="5" borderId="54" xfId="3" applyFont="1" applyFill="1" applyBorder="1" applyAlignment="1">
      <alignment vertical="center"/>
    </xf>
    <xf numFmtId="43" fontId="25" fillId="5" borderId="0" xfId="3" quotePrefix="1" applyNumberFormat="1" applyFont="1" applyFill="1" applyAlignment="1">
      <alignment horizontal="center" vertical="center"/>
    </xf>
    <xf numFmtId="177" fontId="19" fillId="0" borderId="3" xfId="6" applyNumberFormat="1" applyFont="1" applyFill="1" applyBorder="1"/>
    <xf numFmtId="3" fontId="19" fillId="0" borderId="2" xfId="3" applyNumberFormat="1" applyFont="1" applyBorder="1" applyAlignment="1">
      <alignment horizontal="center" vertical="top"/>
    </xf>
    <xf numFmtId="168" fontId="19" fillId="0" borderId="92" xfId="3" applyNumberFormat="1" applyFont="1" applyBorder="1" applyAlignment="1">
      <alignment horizontal="center" vertical="top"/>
    </xf>
    <xf numFmtId="0" fontId="19" fillId="0" borderId="93" xfId="3" applyFont="1" applyBorder="1" applyAlignment="1">
      <alignment horizontal="center" vertical="top"/>
    </xf>
    <xf numFmtId="0" fontId="19" fillId="0" borderId="93" xfId="3" applyFont="1" applyBorder="1" applyAlignment="1">
      <alignment horizontal="justify" vertical="top" wrapText="1"/>
    </xf>
    <xf numFmtId="0" fontId="19" fillId="0" borderId="93" xfId="3" applyFont="1" applyBorder="1" applyAlignment="1">
      <alignment horizontal="center" wrapText="1"/>
    </xf>
    <xf numFmtId="43" fontId="19" fillId="0" borderId="93" xfId="6" applyFont="1" applyFill="1" applyBorder="1"/>
    <xf numFmtId="177" fontId="19" fillId="0" borderId="93" xfId="6" applyNumberFormat="1" applyFont="1" applyFill="1" applyBorder="1"/>
    <xf numFmtId="43" fontId="19" fillId="0" borderId="94" xfId="6" applyFont="1" applyFill="1" applyBorder="1"/>
    <xf numFmtId="0" fontId="20" fillId="0" borderId="0" xfId="3" applyFont="1"/>
    <xf numFmtId="2" fontId="19" fillId="0" borderId="0" xfId="0" applyNumberFormat="1" applyFont="1" applyFill="1" applyAlignment="1">
      <alignment horizontal="center" vertical="center"/>
    </xf>
    <xf numFmtId="2" fontId="19" fillId="0" borderId="0" xfId="0" applyNumberFormat="1" applyFont="1" applyFill="1" applyBorder="1" applyAlignment="1">
      <alignment horizontal="center" vertical="center"/>
    </xf>
    <xf numFmtId="165"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167" fontId="19" fillId="0" borderId="0" xfId="7" applyNumberFormat="1" applyFont="1" applyFill="1" applyBorder="1" applyAlignment="1">
      <alignment horizontal="center" vertical="center"/>
    </xf>
    <xf numFmtId="0" fontId="19" fillId="0" borderId="0" xfId="0" applyFont="1" applyFill="1" applyBorder="1" applyAlignment="1">
      <alignment horizontal="center" vertical="center"/>
    </xf>
    <xf numFmtId="165" fontId="19" fillId="0" borderId="0" xfId="0" applyNumberFormat="1" applyFont="1" applyAlignment="1">
      <alignment horizontal="center" vertical="center"/>
    </xf>
    <xf numFmtId="0" fontId="19" fillId="0" borderId="0" xfId="0" applyFont="1" applyFill="1" applyAlignment="1">
      <alignment horizontal="center" vertical="center"/>
    </xf>
    <xf numFmtId="165" fontId="19" fillId="0" borderId="0" xfId="15" applyNumberFormat="1" applyFont="1" applyFill="1" applyBorder="1" applyAlignment="1">
      <alignment horizontal="center" vertical="center"/>
    </xf>
    <xf numFmtId="0" fontId="19" fillId="0" borderId="0" xfId="15" applyFont="1" applyFill="1" applyAlignment="1">
      <alignment horizontal="center" vertical="center"/>
    </xf>
    <xf numFmtId="0" fontId="19" fillId="0" borderId="0" xfId="15" applyFont="1" applyFill="1" applyBorder="1" applyAlignment="1">
      <alignment horizontal="center" vertical="center"/>
    </xf>
    <xf numFmtId="165" fontId="19" fillId="0" borderId="0" xfId="7" applyNumberFormat="1" applyFont="1" applyFill="1" applyBorder="1" applyAlignment="1">
      <alignment horizontal="center" vertical="center"/>
    </xf>
    <xf numFmtId="0" fontId="19" fillId="0" borderId="0" xfId="15" applyNumberFormat="1" applyFont="1" applyFill="1" applyBorder="1" applyAlignment="1">
      <alignment horizontal="center" vertical="center"/>
    </xf>
    <xf numFmtId="167" fontId="19" fillId="0" borderId="0" xfId="7" applyNumberFormat="1" applyFont="1" applyFill="1" applyAlignment="1">
      <alignment horizontal="center" vertical="center"/>
    </xf>
    <xf numFmtId="165" fontId="19" fillId="0" borderId="0" xfId="0" applyNumberFormat="1" applyFont="1" applyFill="1" applyAlignment="1">
      <alignment horizontal="center" vertical="center"/>
    </xf>
    <xf numFmtId="2" fontId="19" fillId="0" borderId="0" xfId="0" applyNumberFormat="1" applyFont="1" applyFill="1" applyAlignment="1">
      <alignment horizontal="right" vertical="center"/>
    </xf>
    <xf numFmtId="2" fontId="19" fillId="0" borderId="0" xfId="15" applyNumberFormat="1" applyFont="1" applyFill="1" applyBorder="1" applyAlignment="1">
      <alignment horizontal="center" vertical="center"/>
    </xf>
    <xf numFmtId="167" fontId="19" fillId="0" borderId="0" xfId="15" applyNumberFormat="1" applyFont="1" applyFill="1" applyBorder="1" applyAlignment="1">
      <alignment horizontal="center" vertical="center"/>
    </xf>
    <xf numFmtId="0" fontId="19" fillId="0" borderId="0" xfId="0" applyFont="1" applyFill="1" applyAlignment="1">
      <alignment horizontal="right" vertical="center"/>
    </xf>
    <xf numFmtId="166" fontId="19" fillId="0" borderId="0" xfId="7" applyNumberFormat="1" applyFont="1" applyFill="1" applyAlignment="1">
      <alignment horizontal="center" vertical="center"/>
    </xf>
    <xf numFmtId="0" fontId="19" fillId="0" borderId="0" xfId="0" applyNumberFormat="1" applyFont="1" applyFill="1" applyAlignment="1">
      <alignment horizontal="center" vertical="center"/>
    </xf>
    <xf numFmtId="0" fontId="27"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left" vertical="center"/>
    </xf>
    <xf numFmtId="0" fontId="20" fillId="0" borderId="0" xfId="15" applyFont="1" applyAlignment="1">
      <alignment vertical="center"/>
    </xf>
    <xf numFmtId="0" fontId="19" fillId="0" borderId="0" xfId="0" applyFont="1" applyAlignment="1">
      <alignment vertical="center"/>
    </xf>
    <xf numFmtId="9" fontId="19" fillId="0" borderId="0" xfId="0" applyNumberFormat="1" applyFont="1" applyAlignment="1">
      <alignment horizontal="left" vertical="center"/>
    </xf>
    <xf numFmtId="165" fontId="20" fillId="0" borderId="0" xfId="0" applyNumberFormat="1" applyFont="1" applyAlignment="1">
      <alignment horizontal="center" vertical="center"/>
    </xf>
    <xf numFmtId="0" fontId="20" fillId="0" borderId="0" xfId="0" applyFont="1" applyAlignment="1">
      <alignment horizontal="center" vertical="center"/>
    </xf>
    <xf numFmtId="165" fontId="19"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horizontal="right" vertical="center"/>
    </xf>
    <xf numFmtId="0" fontId="17" fillId="0" borderId="0" xfId="15" applyFont="1" applyAlignment="1">
      <alignment horizontal="center" vertical="center"/>
    </xf>
    <xf numFmtId="0" fontId="19" fillId="0" borderId="0" xfId="0" applyFont="1" applyAlignment="1">
      <alignment horizontal="center" vertical="center"/>
    </xf>
    <xf numFmtId="3" fontId="20" fillId="0" borderId="0" xfId="15" applyNumberFormat="1" applyFont="1" applyFill="1" applyBorder="1" applyAlignment="1">
      <alignment vertical="center"/>
    </xf>
    <xf numFmtId="2" fontId="19" fillId="0" borderId="0" xfId="0" applyNumberFormat="1" applyFont="1" applyFill="1" applyBorder="1" applyAlignment="1">
      <alignment vertical="center"/>
    </xf>
    <xf numFmtId="2" fontId="19" fillId="0" borderId="0" xfId="0" applyNumberFormat="1" applyFont="1" applyFill="1" applyAlignment="1">
      <alignment vertical="center"/>
    </xf>
    <xf numFmtId="43" fontId="19" fillId="0" borderId="0" xfId="9" applyNumberFormat="1" applyFont="1" applyFill="1" applyAlignment="1">
      <alignment vertical="center"/>
    </xf>
    <xf numFmtId="43" fontId="19" fillId="0" borderId="0" xfId="9" applyFont="1" applyFill="1" applyBorder="1" applyAlignment="1">
      <alignment vertical="center"/>
    </xf>
    <xf numFmtId="0" fontId="17" fillId="0" borderId="0" xfId="0" applyFont="1" applyAlignment="1">
      <alignment vertical="center"/>
    </xf>
    <xf numFmtId="1" fontId="19" fillId="0" borderId="0" xfId="0" applyNumberFormat="1" applyFont="1" applyAlignment="1">
      <alignment horizontal="left" vertical="center"/>
    </xf>
    <xf numFmtId="2" fontId="19" fillId="0" borderId="0" xfId="0" applyNumberFormat="1" applyFont="1" applyAlignment="1">
      <alignment horizontal="center" vertical="center"/>
    </xf>
    <xf numFmtId="0" fontId="20" fillId="0" borderId="0" xfId="0" applyFont="1" applyAlignment="1">
      <alignment horizontal="right" vertical="center"/>
    </xf>
    <xf numFmtId="0" fontId="27" fillId="0" borderId="0" xfId="0" applyFont="1" applyAlignment="1">
      <alignment vertical="center"/>
    </xf>
    <xf numFmtId="165"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0" fontId="19" fillId="0" borderId="0" xfId="0" applyFont="1" applyFill="1" applyBorder="1" applyAlignment="1">
      <alignment horizontal="center" vertical="center"/>
    </xf>
    <xf numFmtId="2" fontId="19" fillId="0" borderId="0" xfId="0" applyNumberFormat="1" applyFont="1" applyFill="1" applyAlignment="1">
      <alignment horizontal="center" vertical="center"/>
    </xf>
    <xf numFmtId="0" fontId="19" fillId="0" borderId="0" xfId="0" applyFont="1" applyFill="1" applyAlignment="1">
      <alignment horizontal="center" vertical="center"/>
    </xf>
    <xf numFmtId="165" fontId="19" fillId="0" borderId="0" xfId="7" applyNumberFormat="1" applyFont="1" applyFill="1" applyBorder="1" applyAlignment="1">
      <alignment horizontal="center" vertical="center"/>
    </xf>
    <xf numFmtId="43" fontId="19" fillId="0" borderId="0" xfId="15" applyNumberFormat="1" applyFont="1" applyFill="1" applyBorder="1" applyAlignment="1">
      <alignment horizontal="center" vertical="center"/>
    </xf>
    <xf numFmtId="0" fontId="19" fillId="0" borderId="0" xfId="15" applyFont="1" applyFill="1" applyBorder="1" applyAlignment="1">
      <alignment horizontal="center" vertical="center"/>
    </xf>
    <xf numFmtId="167" fontId="19" fillId="0" borderId="0" xfId="7" applyNumberFormat="1" applyFont="1" applyFill="1" applyAlignment="1">
      <alignment horizontal="center" vertical="center"/>
    </xf>
    <xf numFmtId="0" fontId="19" fillId="0" borderId="0" xfId="15" applyFont="1" applyFill="1" applyAlignment="1">
      <alignment horizontal="center" vertical="center"/>
    </xf>
    <xf numFmtId="0" fontId="17" fillId="5" borderId="0" xfId="0" applyFont="1" applyFill="1" applyAlignment="1">
      <alignment vertical="center"/>
    </xf>
    <xf numFmtId="0" fontId="25" fillId="5" borderId="0" xfId="0" applyFont="1" applyFill="1" applyAlignment="1">
      <alignment vertical="center"/>
    </xf>
    <xf numFmtId="0" fontId="19" fillId="5" borderId="0" xfId="0" applyFont="1" applyFill="1" applyAlignment="1">
      <alignment vertical="center"/>
    </xf>
    <xf numFmtId="167" fontId="19" fillId="5" borderId="0" xfId="7" applyNumberFormat="1" applyFont="1" applyFill="1" applyAlignment="1">
      <alignment horizontal="center" vertical="center"/>
    </xf>
    <xf numFmtId="9" fontId="19" fillId="0" borderId="55" xfId="0" applyNumberFormat="1" applyFont="1" applyBorder="1" applyAlignment="1">
      <alignment horizontal="left" vertical="center"/>
    </xf>
    <xf numFmtId="0" fontId="17" fillId="0" borderId="23" xfId="0" applyFont="1" applyBorder="1" applyAlignment="1">
      <alignment vertical="center"/>
    </xf>
    <xf numFmtId="9" fontId="19" fillId="0" borderId="23" xfId="0" applyNumberFormat="1" applyFont="1" applyBorder="1" applyAlignment="1">
      <alignment horizontal="left" vertical="center"/>
    </xf>
    <xf numFmtId="170" fontId="19" fillId="0" borderId="23" xfId="9" applyNumberFormat="1" applyFont="1" applyBorder="1" applyAlignment="1">
      <alignment vertical="center"/>
    </xf>
    <xf numFmtId="9" fontId="19" fillId="0" borderId="55" xfId="0" quotePrefix="1" applyNumberFormat="1" applyFont="1" applyBorder="1" applyAlignment="1">
      <alignment horizontal="left" vertical="center"/>
    </xf>
    <xf numFmtId="9" fontId="19" fillId="0" borderId="24" xfId="0" applyNumberFormat="1" applyFont="1" applyBorder="1" applyAlignment="1">
      <alignment horizontal="left" vertical="center"/>
    </xf>
    <xf numFmtId="0" fontId="27" fillId="0" borderId="55" xfId="0" applyFont="1" applyBorder="1" applyAlignment="1">
      <alignment vertical="center"/>
    </xf>
    <xf numFmtId="9" fontId="20" fillId="0" borderId="24" xfId="0" applyNumberFormat="1" applyFont="1" applyBorder="1" applyAlignment="1">
      <alignment horizontal="right" vertical="center"/>
    </xf>
    <xf numFmtId="9" fontId="20" fillId="0" borderId="0" xfId="0" applyNumberFormat="1" applyFont="1" applyAlignment="1">
      <alignment horizontal="right" vertical="center"/>
    </xf>
    <xf numFmtId="43" fontId="20" fillId="0" borderId="0" xfId="9" applyFont="1" applyBorder="1" applyAlignment="1">
      <alignment horizontal="center" vertical="center"/>
    </xf>
    <xf numFmtId="170" fontId="19" fillId="0" borderId="24" xfId="9" applyNumberFormat="1" applyFont="1" applyBorder="1" applyAlignment="1">
      <alignment vertical="center"/>
    </xf>
    <xf numFmtId="9" fontId="20" fillId="0" borderId="58" xfId="0" applyNumberFormat="1" applyFont="1" applyBorder="1" applyAlignment="1">
      <alignment horizontal="centerContinuous" vertical="center"/>
    </xf>
    <xf numFmtId="9" fontId="20" fillId="0" borderId="0" xfId="0" applyNumberFormat="1" applyFont="1" applyAlignment="1">
      <alignment horizontal="centerContinuous" vertical="center"/>
    </xf>
    <xf numFmtId="170" fontId="20" fillId="0" borderId="58" xfId="9" applyNumberFormat="1" applyFont="1" applyBorder="1" applyAlignment="1">
      <alignment vertical="center"/>
    </xf>
    <xf numFmtId="170" fontId="20" fillId="0" borderId="0" xfId="9" applyNumberFormat="1" applyFont="1" applyAlignment="1">
      <alignment vertical="center"/>
    </xf>
    <xf numFmtId="170" fontId="20" fillId="0" borderId="0" xfId="9" applyNumberFormat="1" applyFont="1" applyAlignment="1">
      <alignment horizontal="center" vertical="center"/>
    </xf>
    <xf numFmtId="170" fontId="64" fillId="0" borderId="58" xfId="9" applyNumberFormat="1" applyFont="1" applyBorder="1" applyAlignment="1">
      <alignment vertical="center"/>
    </xf>
    <xf numFmtId="170" fontId="19" fillId="0" borderId="23" xfId="9" applyNumberFormat="1" applyFont="1" applyBorder="1" applyAlignment="1">
      <alignment horizontal="center" vertical="center"/>
    </xf>
    <xf numFmtId="170" fontId="19" fillId="0" borderId="24" xfId="9" applyNumberFormat="1" applyFont="1" applyBorder="1" applyAlignment="1">
      <alignment horizontal="center" vertical="center"/>
    </xf>
    <xf numFmtId="0" fontId="20" fillId="0" borderId="0" xfId="0" applyFont="1" applyBorder="1" applyAlignment="1">
      <alignment vertical="center"/>
    </xf>
    <xf numFmtId="170" fontId="64" fillId="0" borderId="0" xfId="9" applyNumberFormat="1" applyFont="1" applyBorder="1" applyAlignment="1">
      <alignment vertical="center"/>
    </xf>
    <xf numFmtId="170" fontId="19" fillId="0" borderId="0" xfId="9" applyNumberFormat="1" applyFont="1" applyBorder="1" applyAlignment="1">
      <alignment horizontal="center" vertical="center"/>
    </xf>
    <xf numFmtId="43" fontId="19" fillId="0" borderId="0" xfId="9" applyFont="1" applyBorder="1" applyAlignment="1">
      <alignment vertical="center"/>
    </xf>
    <xf numFmtId="43" fontId="20" fillId="0" borderId="0" xfId="9" applyFont="1" applyBorder="1" applyAlignment="1">
      <alignment vertical="center"/>
    </xf>
    <xf numFmtId="43" fontId="57" fillId="9" borderId="54" xfId="34" applyFont="1" applyFill="1" applyBorder="1" applyProtection="1">
      <protection locked="0"/>
    </xf>
    <xf numFmtId="43" fontId="57" fillId="9" borderId="54" xfId="34" applyFont="1" applyFill="1" applyBorder="1" applyAlignment="1" applyProtection="1">
      <alignment horizontal="center"/>
      <protection locked="0"/>
    </xf>
    <xf numFmtId="2" fontId="19" fillId="0" borderId="0" xfId="15" applyNumberFormat="1" applyFont="1" applyFill="1" applyBorder="1" applyAlignment="1">
      <alignment vertical="center"/>
    </xf>
    <xf numFmtId="1" fontId="57" fillId="0" borderId="0" xfId="2" applyNumberFormat="1" applyFont="1" applyBorder="1" applyAlignment="1" applyProtection="1"/>
    <xf numFmtId="0" fontId="57" fillId="0" borderId="0" xfId="2" applyFont="1" applyBorder="1" applyAlignment="1">
      <alignment horizontal="center" vertical="top"/>
      <protection locked="0"/>
    </xf>
    <xf numFmtId="2" fontId="61" fillId="0" borderId="0" xfId="2" applyNumberFormat="1" applyFont="1" applyBorder="1" applyAlignment="1" applyProtection="1"/>
    <xf numFmtId="176" fontId="57" fillId="0" borderId="0" xfId="2" applyNumberFormat="1" applyFont="1" applyBorder="1" applyAlignment="1" applyProtection="1"/>
    <xf numFmtId="0" fontId="55" fillId="0" borderId="0" xfId="2" applyFont="1" applyBorder="1" applyAlignment="1">
      <alignment horizontal="center" vertical="center"/>
      <protection locked="0"/>
    </xf>
    <xf numFmtId="165" fontId="55" fillId="0" borderId="0" xfId="2" applyNumberFormat="1" applyFont="1" applyBorder="1" applyAlignment="1">
      <alignment vertical="center"/>
      <protection locked="0"/>
    </xf>
    <xf numFmtId="0" fontId="55" fillId="0" borderId="0" xfId="2" applyFont="1" applyAlignment="1">
      <alignment horizontal="right" vertical="center"/>
      <protection locked="0"/>
    </xf>
    <xf numFmtId="167" fontId="19" fillId="0" borderId="0" xfId="7" applyNumberFormat="1" applyFont="1" applyFill="1" applyAlignment="1">
      <alignment horizontal="right" vertical="center"/>
    </xf>
    <xf numFmtId="43" fontId="19" fillId="0" borderId="0" xfId="0" applyNumberFormat="1" applyFont="1" applyFill="1" applyAlignment="1">
      <alignment vertical="center"/>
    </xf>
    <xf numFmtId="0" fontId="19" fillId="0" borderId="0" xfId="0" applyFont="1" applyFill="1" applyAlignment="1">
      <alignment vertical="center" wrapText="1"/>
    </xf>
    <xf numFmtId="0" fontId="19" fillId="0" borderId="0" xfId="15" applyFont="1" applyAlignment="1">
      <alignment horizontal="center" vertical="center"/>
    </xf>
    <xf numFmtId="167" fontId="19" fillId="0" borderId="0" xfId="15" applyNumberFormat="1" applyFont="1" applyAlignment="1">
      <alignment vertical="center"/>
    </xf>
    <xf numFmtId="165" fontId="19" fillId="0" borderId="0" xfId="15" applyNumberFormat="1" applyFont="1" applyAlignment="1">
      <alignment horizontal="center" vertical="center"/>
    </xf>
    <xf numFmtId="9" fontId="19" fillId="0" borderId="0" xfId="0" applyNumberFormat="1" applyFont="1" applyAlignment="1">
      <alignment horizontal="center" vertical="center"/>
    </xf>
    <xf numFmtId="9" fontId="19" fillId="0" borderId="0" xfId="0" applyNumberFormat="1" applyFont="1" applyAlignment="1">
      <alignment horizontal="right" vertical="center"/>
    </xf>
    <xf numFmtId="165" fontId="19" fillId="0" borderId="0" xfId="7" applyNumberFormat="1" applyFont="1" applyFill="1" applyBorder="1" applyAlignment="1">
      <alignment horizontal="right" vertical="center"/>
    </xf>
    <xf numFmtId="170" fontId="20" fillId="0" borderId="0" xfId="9" applyNumberFormat="1" applyFont="1" applyBorder="1" applyAlignment="1">
      <alignment vertical="center"/>
    </xf>
    <xf numFmtId="170" fontId="19" fillId="0" borderId="58" xfId="9" applyNumberFormat="1" applyFont="1" applyBorder="1" applyAlignment="1">
      <alignment vertical="center"/>
    </xf>
    <xf numFmtId="170" fontId="19" fillId="0" borderId="0" xfId="9" applyNumberFormat="1" applyFont="1" applyBorder="1" applyAlignment="1">
      <alignment vertical="center"/>
    </xf>
    <xf numFmtId="9" fontId="20" fillId="0" borderId="22" xfId="0" applyNumberFormat="1" applyFont="1" applyBorder="1" applyAlignment="1">
      <alignment horizontal="centerContinuous" vertical="center"/>
    </xf>
    <xf numFmtId="9" fontId="20" fillId="0" borderId="0" xfId="0" applyNumberFormat="1" applyFont="1" applyBorder="1" applyAlignment="1">
      <alignment horizontal="centerContinuous" vertical="center"/>
    </xf>
    <xf numFmtId="165" fontId="55" fillId="10" borderId="0" xfId="2" applyNumberFormat="1" applyFont="1" applyFill="1" applyAlignment="1">
      <alignment vertical="center"/>
      <protection locked="0"/>
    </xf>
    <xf numFmtId="0" fontId="55" fillId="10" borderId="0" xfId="2" applyFont="1" applyFill="1" applyAlignment="1">
      <alignment horizontal="center" vertical="center"/>
      <protection locked="0"/>
    </xf>
    <xf numFmtId="0" fontId="55" fillId="10" borderId="0" xfId="2" applyFont="1" applyFill="1" applyAlignment="1">
      <alignment horizontal="right" vertical="center"/>
      <protection locked="0"/>
    </xf>
    <xf numFmtId="165" fontId="57" fillId="10" borderId="0" xfId="33" applyFont="1" applyFill="1"/>
    <xf numFmtId="10" fontId="17" fillId="0" borderId="4" xfId="15" applyNumberFormat="1" applyFont="1" applyFill="1" applyBorder="1" applyAlignment="1">
      <alignment horizontal="center"/>
    </xf>
    <xf numFmtId="10" fontId="17" fillId="0" borderId="9" xfId="15" applyNumberFormat="1" applyFont="1" applyFill="1" applyBorder="1" applyAlignment="1">
      <alignment horizontal="center"/>
    </xf>
    <xf numFmtId="0" fontId="37" fillId="8" borderId="6" xfId="52" applyFont="1" applyFill="1" applyBorder="1" applyAlignment="1">
      <alignment horizontal="center"/>
    </xf>
    <xf numFmtId="0" fontId="37" fillId="8" borderId="22" xfId="52" applyFont="1" applyFill="1" applyBorder="1" applyAlignment="1">
      <alignment horizontal="center"/>
    </xf>
    <xf numFmtId="0" fontId="37" fillId="8" borderId="60" xfId="52" applyFont="1" applyFill="1" applyBorder="1" applyAlignment="1">
      <alignment horizontal="center"/>
    </xf>
    <xf numFmtId="0" fontId="37" fillId="8" borderId="55" xfId="52" applyFont="1" applyFill="1" applyBorder="1" applyAlignment="1">
      <alignment horizontal="center"/>
    </xf>
    <xf numFmtId="0" fontId="37" fillId="8" borderId="23" xfId="52" applyFont="1" applyFill="1" applyBorder="1" applyAlignment="1">
      <alignment horizontal="center"/>
    </xf>
    <xf numFmtId="0" fontId="37" fillId="8" borderId="24" xfId="52" applyFont="1" applyFill="1" applyBorder="1" applyAlignment="1">
      <alignment horizontal="center"/>
    </xf>
    <xf numFmtId="2" fontId="19" fillId="0" borderId="0" xfId="0" applyNumberFormat="1" applyFont="1" applyFill="1" applyBorder="1" applyAlignment="1">
      <alignment horizontal="center" vertical="center"/>
    </xf>
    <xf numFmtId="2" fontId="19" fillId="0" borderId="0" xfId="0" applyNumberFormat="1" applyFont="1" applyFill="1" applyAlignment="1">
      <alignment horizontal="center" vertical="center"/>
    </xf>
    <xf numFmtId="0" fontId="19" fillId="0" borderId="0" xfId="0" applyFont="1" applyFill="1" applyAlignment="1">
      <alignment horizontal="center" vertical="center"/>
    </xf>
    <xf numFmtId="176" fontId="19" fillId="0" borderId="0" xfId="0" applyNumberFormat="1" applyFont="1" applyFill="1" applyAlignment="1">
      <alignment horizontal="center" vertical="center"/>
    </xf>
    <xf numFmtId="43" fontId="19" fillId="0" borderId="0" xfId="9" applyNumberFormat="1" applyFont="1" applyFill="1" applyAlignment="1">
      <alignment horizontal="right" vertical="center"/>
    </xf>
    <xf numFmtId="43" fontId="19"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65" fontId="19" fillId="0" borderId="0" xfId="7" applyNumberFormat="1" applyFont="1" applyFill="1" applyBorder="1" applyAlignment="1">
      <alignment horizontal="center" vertical="center"/>
    </xf>
    <xf numFmtId="165"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0" fontId="20" fillId="0" borderId="0" xfId="15" applyFont="1" applyFill="1" applyBorder="1" applyAlignment="1">
      <alignment horizontal="left" wrapText="1"/>
    </xf>
    <xf numFmtId="0" fontId="20" fillId="0" borderId="0" xfId="15" applyFont="1" applyFill="1" applyBorder="1" applyAlignment="1">
      <alignment horizontal="left" vertical="center" wrapText="1"/>
    </xf>
    <xf numFmtId="165" fontId="19" fillId="0" borderId="0" xfId="0" applyNumberFormat="1" applyFont="1" applyFill="1" applyBorder="1" applyAlignment="1">
      <alignment horizontal="center" vertical="center"/>
    </xf>
    <xf numFmtId="167" fontId="19" fillId="0" borderId="0" xfId="7" applyNumberFormat="1" applyFont="1" applyFill="1" applyBorder="1" applyAlignment="1">
      <alignment horizontal="center" vertical="center"/>
    </xf>
    <xf numFmtId="3" fontId="19" fillId="0" borderId="0" xfId="4" applyNumberFormat="1" applyFont="1" applyFill="1" applyBorder="1" applyAlignment="1">
      <alignment horizontal="center" vertical="center"/>
    </xf>
    <xf numFmtId="43" fontId="19" fillId="0" borderId="0" xfId="9" applyNumberFormat="1" applyFont="1" applyFill="1" applyBorder="1" applyAlignment="1">
      <alignment horizontal="center" vertical="center"/>
    </xf>
    <xf numFmtId="1" fontId="19" fillId="0" borderId="0" xfId="0" applyNumberFormat="1" applyFont="1" applyFill="1" applyBorder="1" applyAlignment="1">
      <alignment horizontal="center" vertical="center"/>
    </xf>
    <xf numFmtId="170" fontId="19" fillId="0" borderId="0" xfId="9" applyNumberFormat="1" applyFont="1" applyFill="1" applyBorder="1" applyAlignment="1">
      <alignment horizontal="center" vertical="center"/>
    </xf>
    <xf numFmtId="1" fontId="19" fillId="0" borderId="0" xfId="0" applyNumberFormat="1" applyFont="1" applyFill="1" applyAlignment="1">
      <alignment horizontal="center" vertical="center"/>
    </xf>
    <xf numFmtId="170" fontId="19" fillId="0" borderId="0" xfId="9" applyNumberFormat="1" applyFont="1" applyFill="1" applyAlignment="1">
      <alignment horizontal="right" vertical="center"/>
    </xf>
    <xf numFmtId="0" fontId="39" fillId="0" borderId="0" xfId="3" applyFont="1" applyAlignment="1">
      <alignment horizontal="center"/>
    </xf>
    <xf numFmtId="173" fontId="19" fillId="0" borderId="0" xfId="0" applyNumberFormat="1" applyFont="1" applyFill="1" applyAlignment="1">
      <alignment horizontal="center" vertical="center"/>
    </xf>
    <xf numFmtId="165" fontId="19" fillId="0" borderId="0" xfId="0" applyNumberFormat="1" applyFont="1" applyAlignment="1">
      <alignment horizontal="center" vertical="center"/>
    </xf>
    <xf numFmtId="9" fontId="19" fillId="0" borderId="0" xfId="0" applyNumberFormat="1" applyFont="1" applyFill="1" applyAlignment="1">
      <alignment horizontal="center" vertical="center"/>
    </xf>
    <xf numFmtId="0" fontId="19" fillId="0" borderId="0" xfId="9" applyNumberFormat="1" applyFont="1" applyFill="1" applyBorder="1" applyAlignment="1">
      <alignment horizontal="center" vertical="center"/>
    </xf>
    <xf numFmtId="170" fontId="19" fillId="0" borderId="0" xfId="9" applyNumberFormat="1" applyFont="1" applyFill="1" applyAlignment="1">
      <alignment horizontal="center" vertical="center"/>
    </xf>
    <xf numFmtId="43" fontId="19" fillId="0" borderId="0" xfId="9" applyFont="1" applyFill="1" applyBorder="1" applyAlignment="1">
      <alignment horizontal="center" vertical="center"/>
    </xf>
    <xf numFmtId="43" fontId="19" fillId="0" borderId="0" xfId="0" applyNumberFormat="1" applyFont="1" applyFill="1" applyAlignment="1">
      <alignment horizontal="center" vertical="center"/>
    </xf>
    <xf numFmtId="2" fontId="19" fillId="0" borderId="0" xfId="0" applyNumberFormat="1" applyFont="1" applyAlignment="1">
      <alignment horizontal="center" vertical="center"/>
    </xf>
    <xf numFmtId="1" fontId="19" fillId="0" borderId="0" xfId="0" applyNumberFormat="1" applyFont="1" applyAlignment="1">
      <alignment horizontal="center" vertical="center"/>
    </xf>
    <xf numFmtId="9" fontId="18" fillId="5" borderId="0" xfId="4" applyFont="1" applyFill="1" applyAlignment="1">
      <alignment horizontal="left" vertical="center" wrapText="1"/>
    </xf>
    <xf numFmtId="43" fontId="19" fillId="0" borderId="55" xfId="9" applyFont="1" applyBorder="1" applyAlignment="1">
      <alignment horizontal="center" vertical="center"/>
    </xf>
    <xf numFmtId="43" fontId="19" fillId="0" borderId="23" xfId="9" applyFont="1" applyBorder="1" applyAlignment="1">
      <alignment horizontal="center" vertical="center"/>
    </xf>
    <xf numFmtId="43" fontId="19" fillId="0" borderId="24" xfId="9" applyFont="1" applyBorder="1" applyAlignment="1">
      <alignment horizontal="center" vertical="center"/>
    </xf>
    <xf numFmtId="170" fontId="64" fillId="0" borderId="55" xfId="9" applyNumberFormat="1" applyFont="1" applyBorder="1" applyAlignment="1">
      <alignment horizontal="center" vertical="center"/>
    </xf>
    <xf numFmtId="170" fontId="64" fillId="0" borderId="23" xfId="9" applyNumberFormat="1" applyFont="1" applyBorder="1" applyAlignment="1">
      <alignment horizontal="center" vertical="center"/>
    </xf>
    <xf numFmtId="170" fontId="64" fillId="0" borderId="24" xfId="9" applyNumberFormat="1" applyFont="1" applyBorder="1" applyAlignment="1">
      <alignment horizontal="center" vertical="center"/>
    </xf>
    <xf numFmtId="170" fontId="19" fillId="0" borderId="54" xfId="9" applyNumberFormat="1" applyFont="1" applyBorder="1" applyAlignment="1">
      <alignment horizontal="center" vertical="center"/>
    </xf>
    <xf numFmtId="170" fontId="19" fillId="0" borderId="55" xfId="9" applyNumberFormat="1" applyFont="1" applyBorder="1" applyAlignment="1">
      <alignment horizontal="center" vertical="center"/>
    </xf>
    <xf numFmtId="170" fontId="64" fillId="0" borderId="54" xfId="9" applyNumberFormat="1" applyFont="1" applyBorder="1" applyAlignment="1">
      <alignment horizontal="center" vertical="center"/>
    </xf>
    <xf numFmtId="170" fontId="20" fillId="0" borderId="55" xfId="9" applyNumberFormat="1" applyFont="1" applyBorder="1" applyAlignment="1">
      <alignment horizontal="center" vertical="center"/>
    </xf>
    <xf numFmtId="43" fontId="20" fillId="0" borderId="55" xfId="9" applyFont="1" applyBorder="1" applyAlignment="1">
      <alignment horizontal="center" vertical="center"/>
    </xf>
    <xf numFmtId="43" fontId="20" fillId="0" borderId="23" xfId="9" applyFont="1" applyBorder="1" applyAlignment="1">
      <alignment horizontal="center" vertical="center"/>
    </xf>
    <xf numFmtId="43" fontId="20" fillId="0" borderId="24" xfId="9" applyFont="1" applyBorder="1" applyAlignment="1">
      <alignment horizontal="center" vertical="center"/>
    </xf>
    <xf numFmtId="170" fontId="20" fillId="0" borderId="54" xfId="9" applyNumberFormat="1" applyFont="1" applyBorder="1" applyAlignment="1">
      <alignment horizontal="center" vertical="center"/>
    </xf>
    <xf numFmtId="0" fontId="20" fillId="0" borderId="55"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170" fontId="31" fillId="0" borderId="55" xfId="9" applyNumberFormat="1" applyFont="1" applyBorder="1" applyAlignment="1">
      <alignment horizontal="center" vertical="center"/>
    </xf>
    <xf numFmtId="170" fontId="31" fillId="0" borderId="24" xfId="9" applyNumberFormat="1" applyFont="1" applyBorder="1" applyAlignment="1">
      <alignment horizontal="center" vertical="center"/>
    </xf>
    <xf numFmtId="9" fontId="20" fillId="0" borderId="5" xfId="0" applyNumberFormat="1" applyFont="1" applyBorder="1" applyAlignment="1">
      <alignment horizontal="center" vertical="center"/>
    </xf>
    <xf numFmtId="9" fontId="20" fillId="0" borderId="45" xfId="0" applyNumberFormat="1" applyFont="1" applyBorder="1" applyAlignment="1">
      <alignment horizontal="center" vertical="center"/>
    </xf>
    <xf numFmtId="9" fontId="20" fillId="0" borderId="29" xfId="0" applyNumberFormat="1" applyFont="1" applyBorder="1" applyAlignment="1">
      <alignment horizontal="center" vertical="center" wrapText="1"/>
    </xf>
    <xf numFmtId="9" fontId="20" fillId="0" borderId="57" xfId="0" applyNumberFormat="1" applyFont="1" applyBorder="1" applyAlignment="1">
      <alignment horizontal="center" vertical="center" wrapText="1"/>
    </xf>
    <xf numFmtId="9" fontId="20" fillId="0" borderId="6" xfId="0" applyNumberFormat="1" applyFont="1" applyBorder="1" applyAlignment="1">
      <alignment horizontal="center" vertical="center" wrapText="1"/>
    </xf>
    <xf numFmtId="9" fontId="20" fillId="0" borderId="60" xfId="0" applyNumberFormat="1" applyFont="1" applyBorder="1" applyAlignment="1">
      <alignment horizontal="center" vertical="center" wrapText="1"/>
    </xf>
    <xf numFmtId="0" fontId="27" fillId="0" borderId="55" xfId="0" applyFont="1" applyBorder="1" applyAlignment="1">
      <alignment horizontal="center" vertical="center"/>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55" fillId="5" borderId="77" xfId="2" applyFont="1" applyFill="1" applyBorder="1" applyAlignment="1" applyProtection="1">
      <alignment horizontal="center" vertical="center"/>
    </xf>
    <xf numFmtId="0" fontId="55" fillId="5" borderId="1" xfId="2" applyFont="1" applyFill="1" applyBorder="1" applyAlignment="1" applyProtection="1">
      <alignment horizontal="center" vertical="center"/>
    </xf>
    <xf numFmtId="0" fontId="55" fillId="5" borderId="76" xfId="2" applyFont="1" applyFill="1" applyBorder="1" applyAlignment="1" applyProtection="1">
      <alignment horizontal="center" vertical="center"/>
    </xf>
    <xf numFmtId="0" fontId="55" fillId="0" borderId="82" xfId="2" applyFont="1" applyBorder="1" applyAlignment="1">
      <alignment horizontal="center" vertical="center"/>
      <protection locked="0"/>
    </xf>
    <xf numFmtId="0" fontId="55" fillId="0" borderId="56" xfId="2" applyFont="1" applyBorder="1" applyAlignment="1">
      <alignment horizontal="center" vertical="center"/>
      <protection locked="0"/>
    </xf>
    <xf numFmtId="0" fontId="55" fillId="0" borderId="62" xfId="2" applyFont="1" applyBorder="1" applyAlignment="1">
      <alignment horizontal="center" vertical="center"/>
      <protection locked="0"/>
    </xf>
    <xf numFmtId="1" fontId="55" fillId="5" borderId="61" xfId="2" applyNumberFormat="1" applyFont="1" applyFill="1" applyBorder="1" applyAlignment="1" applyProtection="1">
      <alignment horizontal="center" vertical="center" wrapText="1"/>
    </xf>
    <xf numFmtId="1" fontId="55" fillId="5" borderId="72" xfId="2" applyNumberFormat="1" applyFont="1" applyFill="1" applyBorder="1" applyAlignment="1" applyProtection="1">
      <alignment horizontal="center" vertical="center" wrapText="1"/>
    </xf>
    <xf numFmtId="1" fontId="55" fillId="5" borderId="75" xfId="2" applyNumberFormat="1" applyFont="1" applyFill="1" applyBorder="1" applyAlignment="1" applyProtection="1">
      <alignment horizontal="center" vertical="center" wrapText="1"/>
    </xf>
    <xf numFmtId="0" fontId="55" fillId="5" borderId="71" xfId="2" applyFont="1" applyFill="1" applyBorder="1" applyAlignment="1" applyProtection="1">
      <alignment horizontal="center" vertical="center" wrapText="1"/>
    </xf>
    <xf numFmtId="0" fontId="55" fillId="5" borderId="10" xfId="2" applyFont="1" applyFill="1" applyBorder="1" applyAlignment="1" applyProtection="1">
      <alignment horizontal="center" vertical="center" wrapText="1"/>
    </xf>
    <xf numFmtId="0" fontId="55" fillId="5" borderId="19" xfId="2" applyFont="1" applyFill="1" applyBorder="1" applyAlignment="1">
      <alignment horizontal="center" vertical="center"/>
      <protection locked="0"/>
    </xf>
    <xf numFmtId="0" fontId="55" fillId="5" borderId="57" xfId="2" applyFont="1" applyFill="1" applyBorder="1" applyAlignment="1">
      <alignment horizontal="center" vertical="center"/>
      <protection locked="0"/>
    </xf>
    <xf numFmtId="0" fontId="55" fillId="5" borderId="22" xfId="2" applyFont="1" applyFill="1" applyBorder="1" applyAlignment="1">
      <alignment horizontal="center" vertical="center"/>
      <protection locked="0"/>
    </xf>
    <xf numFmtId="0" fontId="55" fillId="5" borderId="60" xfId="2" applyFont="1" applyFill="1" applyBorder="1" applyAlignment="1">
      <alignment horizontal="center" vertical="center"/>
      <protection locked="0"/>
    </xf>
    <xf numFmtId="0" fontId="55" fillId="5" borderId="64" xfId="2" applyFont="1" applyFill="1" applyBorder="1" applyAlignment="1" applyProtection="1">
      <alignment horizontal="center" vertical="center" wrapText="1"/>
    </xf>
    <xf numFmtId="0" fontId="55" fillId="5" borderId="62" xfId="2" applyFont="1" applyFill="1" applyBorder="1" applyAlignment="1" applyProtection="1">
      <alignment horizontal="center" vertical="center" wrapText="1"/>
    </xf>
    <xf numFmtId="0" fontId="55" fillId="5" borderId="63" xfId="2" applyFont="1" applyFill="1" applyBorder="1" applyAlignment="1" applyProtection="1">
      <alignment horizontal="center" vertical="center" wrapText="1"/>
    </xf>
    <xf numFmtId="0" fontId="55" fillId="5" borderId="58" xfId="2" applyFont="1" applyFill="1" applyBorder="1" applyAlignment="1" applyProtection="1">
      <alignment horizontal="center" vertical="center" wrapText="1"/>
    </xf>
    <xf numFmtId="0" fontId="55" fillId="5" borderId="0" xfId="2" applyFont="1" applyFill="1" applyAlignment="1" applyProtection="1">
      <alignment horizontal="center" vertical="center" wrapText="1"/>
    </xf>
    <xf numFmtId="0" fontId="55" fillId="5" borderId="74" xfId="2" applyFont="1" applyFill="1" applyBorder="1" applyAlignment="1" applyProtection="1">
      <alignment horizontal="center" vertical="center" wrapText="1"/>
    </xf>
    <xf numFmtId="0" fontId="55" fillId="5" borderId="65" xfId="2" applyFont="1" applyFill="1" applyBorder="1" applyAlignment="1" applyProtection="1">
      <alignment horizontal="center" vertical="center" wrapText="1"/>
    </xf>
    <xf numFmtId="0" fontId="55" fillId="5" borderId="7" xfId="2" applyFont="1" applyFill="1" applyBorder="1" applyAlignment="1" applyProtection="1">
      <alignment horizontal="center" vertical="center" wrapText="1"/>
    </xf>
    <xf numFmtId="0" fontId="55" fillId="5" borderId="66" xfId="2" applyFont="1" applyFill="1" applyBorder="1" applyAlignment="1" applyProtection="1">
      <alignment horizontal="center" vertical="center" wrapText="1"/>
    </xf>
    <xf numFmtId="0" fontId="55" fillId="5" borderId="67" xfId="2" applyFont="1" applyFill="1" applyBorder="1" applyAlignment="1" applyProtection="1">
      <alignment horizontal="center" vertical="center" wrapText="1"/>
    </xf>
    <xf numFmtId="0" fontId="55" fillId="5" borderId="64" xfId="2" applyFont="1" applyFill="1" applyBorder="1" applyAlignment="1">
      <alignment horizontal="center"/>
      <protection locked="0"/>
    </xf>
    <xf numFmtId="0" fontId="55" fillId="5" borderId="62" xfId="2" applyFont="1" applyFill="1" applyBorder="1" applyAlignment="1">
      <alignment horizontal="center"/>
      <protection locked="0"/>
    </xf>
    <xf numFmtId="0" fontId="55" fillId="5" borderId="63" xfId="2" applyFont="1" applyFill="1" applyBorder="1" applyAlignment="1">
      <alignment horizontal="center"/>
      <protection locked="0"/>
    </xf>
    <xf numFmtId="0" fontId="55" fillId="5" borderId="68" xfId="2" applyFont="1" applyFill="1" applyBorder="1" applyAlignment="1" applyProtection="1">
      <alignment horizontal="center" vertical="center" wrapText="1"/>
    </xf>
    <xf numFmtId="0" fontId="55" fillId="5" borderId="73" xfId="2" applyFont="1" applyFill="1" applyBorder="1" applyAlignment="1" applyProtection="1">
      <alignment horizontal="center" vertical="center" wrapText="1"/>
    </xf>
    <xf numFmtId="1" fontId="55" fillId="5" borderId="62" xfId="2" applyNumberFormat="1" applyFont="1" applyFill="1" applyBorder="1" applyAlignment="1" applyProtection="1">
      <alignment horizontal="center" vertical="center" wrapText="1"/>
    </xf>
    <xf numFmtId="1" fontId="55" fillId="5" borderId="63" xfId="2" applyNumberFormat="1" applyFont="1" applyFill="1" applyBorder="1" applyAlignment="1" applyProtection="1">
      <alignment horizontal="center" vertical="center" wrapText="1"/>
    </xf>
    <xf numFmtId="1" fontId="55" fillId="5" borderId="0" xfId="2" applyNumberFormat="1" applyFont="1" applyFill="1" applyAlignment="1" applyProtection="1">
      <alignment horizontal="center" vertical="center" wrapText="1"/>
    </xf>
    <xf numFmtId="1" fontId="55" fillId="5" borderId="74" xfId="2" applyNumberFormat="1" applyFont="1" applyFill="1" applyBorder="1" applyAlignment="1" applyProtection="1">
      <alignment horizontal="center" vertical="center" wrapText="1"/>
    </xf>
    <xf numFmtId="1" fontId="55" fillId="5" borderId="1" xfId="2" applyNumberFormat="1" applyFont="1" applyFill="1" applyBorder="1" applyAlignment="1" applyProtection="1">
      <alignment horizontal="center" vertical="center" wrapText="1"/>
    </xf>
    <xf numFmtId="1" fontId="55" fillId="5" borderId="76" xfId="2" applyNumberFormat="1" applyFont="1" applyFill="1" applyBorder="1" applyAlignment="1" applyProtection="1">
      <alignment horizontal="center" vertical="center" wrapText="1"/>
    </xf>
    <xf numFmtId="0" fontId="55" fillId="5" borderId="65" xfId="2" applyFont="1" applyFill="1" applyBorder="1" applyAlignment="1" applyProtection="1">
      <alignment horizontal="center" vertical="center" textRotation="90" wrapText="1"/>
    </xf>
    <xf numFmtId="0" fontId="55" fillId="5" borderId="7" xfId="2" applyFont="1" applyFill="1" applyBorder="1" applyAlignment="1" applyProtection="1">
      <alignment horizontal="center" vertical="center" textRotation="90" wrapText="1"/>
    </xf>
    <xf numFmtId="1" fontId="55" fillId="5" borderId="59" xfId="2" applyNumberFormat="1" applyFont="1" applyFill="1" applyBorder="1" applyAlignment="1" applyProtection="1">
      <alignment horizontal="center" vertical="center" wrapText="1"/>
    </xf>
    <xf numFmtId="0" fontId="55" fillId="5" borderId="65" xfId="2" applyFont="1" applyFill="1" applyBorder="1" applyAlignment="1" applyProtection="1">
      <alignment horizontal="center" vertical="center"/>
    </xf>
    <xf numFmtId="0" fontId="55" fillId="5" borderId="7" xfId="2" applyFont="1" applyFill="1" applyBorder="1" applyAlignment="1" applyProtection="1">
      <alignment horizontal="center" vertical="center"/>
    </xf>
    <xf numFmtId="0" fontId="55" fillId="5" borderId="64" xfId="2" applyFont="1" applyFill="1" applyBorder="1" applyAlignment="1" applyProtection="1">
      <alignment horizontal="center" vertical="center"/>
    </xf>
    <xf numFmtId="0" fontId="55" fillId="5" borderId="63" xfId="2" applyFont="1" applyFill="1" applyBorder="1" applyAlignment="1" applyProtection="1">
      <alignment horizontal="center" vertical="center"/>
    </xf>
    <xf numFmtId="0" fontId="55" fillId="5" borderId="58" xfId="2" applyFont="1" applyFill="1" applyBorder="1" applyAlignment="1" applyProtection="1">
      <alignment horizontal="center" vertical="center"/>
    </xf>
    <xf numFmtId="0" fontId="55" fillId="5" borderId="59" xfId="2" applyFont="1" applyFill="1" applyBorder="1" applyAlignment="1" applyProtection="1">
      <alignment horizontal="center" vertical="center"/>
    </xf>
    <xf numFmtId="0" fontId="55" fillId="5" borderId="6" xfId="2" applyFont="1" applyFill="1" applyBorder="1" applyAlignment="1" applyProtection="1">
      <alignment horizontal="center" vertical="center"/>
    </xf>
    <xf numFmtId="0" fontId="55" fillId="5" borderId="60" xfId="2" applyFont="1" applyFill="1" applyBorder="1" applyAlignment="1" applyProtection="1">
      <alignment horizontal="center" vertical="center"/>
    </xf>
    <xf numFmtId="43" fontId="19" fillId="0" borderId="0" xfId="15" applyNumberFormat="1" applyFont="1" applyFill="1" applyBorder="1" applyAlignment="1">
      <alignment horizontal="center" vertical="center"/>
    </xf>
    <xf numFmtId="0" fontId="19" fillId="0" borderId="0" xfId="15" applyFont="1" applyFill="1" applyBorder="1" applyAlignment="1">
      <alignment horizontal="center" vertical="center"/>
    </xf>
    <xf numFmtId="165" fontId="19" fillId="0" borderId="0" xfId="15" applyNumberFormat="1" applyFont="1" applyFill="1" applyBorder="1" applyAlignment="1">
      <alignment horizontal="center" vertical="center"/>
    </xf>
    <xf numFmtId="43" fontId="19" fillId="0" borderId="0" xfId="9" applyNumberFormat="1" applyFont="1" applyFill="1" applyAlignment="1">
      <alignment horizontal="center" vertical="center"/>
    </xf>
    <xf numFmtId="167" fontId="19" fillId="0" borderId="0" xfId="7" applyNumberFormat="1" applyFont="1" applyFill="1" applyAlignment="1">
      <alignment horizontal="center" vertical="center"/>
    </xf>
    <xf numFmtId="166" fontId="19" fillId="0" borderId="0" xfId="7" applyNumberFormat="1" applyFont="1" applyFill="1" applyAlignment="1">
      <alignment horizontal="center" vertical="center"/>
    </xf>
    <xf numFmtId="166" fontId="19" fillId="0" borderId="0" xfId="0" applyNumberFormat="1" applyFont="1" applyFill="1" applyBorder="1" applyAlignment="1">
      <alignment horizontal="center" vertical="center"/>
    </xf>
    <xf numFmtId="165" fontId="19" fillId="0" borderId="0" xfId="15" applyNumberFormat="1" applyFont="1" applyAlignment="1">
      <alignment horizontal="center" vertical="center"/>
    </xf>
    <xf numFmtId="43" fontId="19" fillId="0" borderId="0" xfId="15" applyNumberFormat="1" applyFont="1" applyAlignment="1">
      <alignment horizontal="center" vertical="center"/>
    </xf>
    <xf numFmtId="9" fontId="19" fillId="0" borderId="0" xfId="0" applyNumberFormat="1" applyFont="1" applyAlignment="1">
      <alignment horizontal="center" vertical="center"/>
    </xf>
    <xf numFmtId="0" fontId="19" fillId="0" borderId="0" xfId="0" applyFont="1" applyAlignment="1">
      <alignment horizontal="center" vertical="center"/>
    </xf>
    <xf numFmtId="166" fontId="19" fillId="0" borderId="0" xfId="7" applyNumberFormat="1" applyFont="1" applyFill="1" applyAlignment="1">
      <alignment horizontal="left" vertical="center"/>
    </xf>
    <xf numFmtId="167" fontId="19" fillId="0" borderId="0" xfId="15" applyNumberFormat="1" applyFont="1" applyFill="1" applyBorder="1" applyAlignment="1">
      <alignment horizontal="center" vertical="center"/>
    </xf>
    <xf numFmtId="0" fontId="19" fillId="0" borderId="0" xfId="15" applyNumberFormat="1" applyFont="1" applyFill="1" applyBorder="1" applyAlignment="1">
      <alignment horizontal="center" vertical="center"/>
    </xf>
    <xf numFmtId="2" fontId="19" fillId="0" borderId="0" xfId="15" applyNumberFormat="1" applyFont="1" applyFill="1" applyBorder="1" applyAlignment="1">
      <alignment horizontal="center" vertical="center"/>
    </xf>
    <xf numFmtId="165" fontId="20" fillId="7" borderId="0" xfId="0" applyNumberFormat="1" applyFont="1" applyFill="1" applyBorder="1" applyAlignment="1">
      <alignment horizontal="center" vertical="center"/>
    </xf>
    <xf numFmtId="165" fontId="19" fillId="0" borderId="0" xfId="0" applyNumberFormat="1" applyFont="1" applyFill="1" applyAlignment="1">
      <alignment horizontal="center" vertical="center"/>
    </xf>
    <xf numFmtId="165" fontId="19" fillId="0" borderId="0" xfId="0" applyNumberFormat="1" applyFont="1" applyFill="1" applyAlignment="1">
      <alignment horizontal="center" vertical="center" wrapText="1"/>
    </xf>
    <xf numFmtId="167" fontId="19" fillId="0" borderId="0" xfId="7" applyNumberFormat="1" applyFont="1" applyAlignment="1">
      <alignment horizontal="left" vertical="center"/>
    </xf>
    <xf numFmtId="43" fontId="19" fillId="0" borderId="0" xfId="15" applyNumberFormat="1" applyFont="1" applyFill="1" applyAlignment="1">
      <alignment horizontal="center" vertical="center"/>
    </xf>
    <xf numFmtId="0" fontId="19" fillId="0" borderId="0" xfId="15" applyFont="1" applyFill="1" applyAlignment="1">
      <alignment horizontal="center" vertical="center"/>
    </xf>
    <xf numFmtId="43" fontId="19" fillId="0" borderId="19" xfId="9" applyFont="1" applyFill="1" applyBorder="1" applyAlignment="1">
      <alignment horizontal="center" vertical="center"/>
    </xf>
    <xf numFmtId="9" fontId="19" fillId="0" borderId="0" xfId="0" applyNumberFormat="1" applyFont="1" applyFill="1" applyBorder="1" applyAlignment="1">
      <alignment horizontal="center" vertical="center"/>
    </xf>
    <xf numFmtId="165" fontId="19" fillId="0" borderId="19" xfId="15" applyNumberFormat="1" applyFont="1" applyFill="1" applyBorder="1" applyAlignment="1">
      <alignment horizontal="center" vertical="center"/>
    </xf>
    <xf numFmtId="1" fontId="19" fillId="0" borderId="0" xfId="7" applyNumberFormat="1" applyFont="1" applyFill="1" applyAlignment="1">
      <alignment horizontal="left" vertical="center"/>
    </xf>
    <xf numFmtId="43" fontId="19" fillId="0" borderId="19" xfId="15" applyNumberFormat="1" applyFont="1" applyFill="1" applyBorder="1" applyAlignment="1">
      <alignment horizontal="center" vertical="center"/>
    </xf>
    <xf numFmtId="0" fontId="19" fillId="0" borderId="19" xfId="15" applyFont="1" applyFill="1" applyBorder="1" applyAlignment="1">
      <alignment horizontal="center" vertical="center"/>
    </xf>
    <xf numFmtId="165" fontId="19" fillId="0" borderId="0" xfId="7" applyNumberFormat="1" applyFont="1" applyFill="1" applyAlignment="1">
      <alignment horizontal="center" vertical="center"/>
    </xf>
    <xf numFmtId="165" fontId="19" fillId="0" borderId="0" xfId="15" applyNumberFormat="1" applyFont="1" applyFill="1" applyAlignment="1">
      <alignment horizontal="center" vertical="center"/>
    </xf>
    <xf numFmtId="164" fontId="48" fillId="0" borderId="37" xfId="48" applyFont="1" applyFill="1" applyBorder="1" applyAlignment="1">
      <alignment horizontal="center" vertical="center"/>
    </xf>
    <xf numFmtId="164" fontId="48" fillId="0" borderId="36" xfId="48" applyFont="1" applyFill="1" applyBorder="1" applyAlignment="1">
      <alignment horizontal="center" vertical="center"/>
    </xf>
    <xf numFmtId="10" fontId="48" fillId="0" borderId="34" xfId="4" applyNumberFormat="1" applyFont="1" applyFill="1" applyBorder="1" applyAlignment="1">
      <alignment horizontal="center" vertical="center"/>
    </xf>
    <xf numFmtId="10" fontId="48" fillId="0" borderId="31" xfId="4" applyNumberFormat="1" applyFont="1" applyFill="1" applyBorder="1" applyAlignment="1">
      <alignment horizontal="center" vertical="center"/>
    </xf>
    <xf numFmtId="0" fontId="45" fillId="0" borderId="5" xfId="42" applyFont="1" applyFill="1" applyBorder="1" applyAlignment="1">
      <alignment horizontal="center" vertical="center" wrapText="1"/>
    </xf>
    <xf numFmtId="0" fontId="45" fillId="0" borderId="7" xfId="15" applyFont="1" applyFill="1" applyBorder="1" applyAlignment="1">
      <alignment horizontal="center" vertical="center" wrapText="1"/>
    </xf>
    <xf numFmtId="0" fontId="45" fillId="0" borderId="45" xfId="15" applyFont="1" applyFill="1" applyBorder="1" applyAlignment="1">
      <alignment horizontal="center" vertical="center" wrapText="1"/>
    </xf>
    <xf numFmtId="0" fontId="44" fillId="5" borderId="37" xfId="42" applyFont="1" applyFill="1" applyBorder="1" applyAlignment="1">
      <alignment horizontal="center" vertical="center" wrapText="1"/>
    </xf>
    <xf numFmtId="0" fontId="44" fillId="5" borderId="42" xfId="42" applyFont="1" applyFill="1" applyBorder="1" applyAlignment="1">
      <alignment horizontal="center" vertical="center"/>
    </xf>
    <xf numFmtId="0" fontId="44" fillId="5" borderId="36" xfId="42" applyFont="1" applyFill="1" applyBorder="1" applyAlignment="1">
      <alignment horizontal="center" vertical="center"/>
    </xf>
    <xf numFmtId="49" fontId="44" fillId="5" borderId="7" xfId="42" applyNumberFormat="1" applyFont="1" applyFill="1" applyBorder="1" applyAlignment="1">
      <alignment horizontal="center" vertical="center"/>
    </xf>
    <xf numFmtId="49" fontId="44" fillId="5" borderId="45" xfId="42" applyNumberFormat="1" applyFont="1" applyFill="1" applyBorder="1" applyAlignment="1">
      <alignment horizontal="center" vertical="center"/>
    </xf>
    <xf numFmtId="10" fontId="45" fillId="0" borderId="5" xfId="42" applyNumberFormat="1" applyFont="1" applyFill="1" applyBorder="1" applyAlignment="1">
      <alignment horizontal="center" vertical="center"/>
    </xf>
    <xf numFmtId="10" fontId="45" fillId="0" borderId="7" xfId="42" applyNumberFormat="1" applyFont="1" applyFill="1" applyBorder="1" applyAlignment="1">
      <alignment horizontal="center" vertical="center"/>
    </xf>
    <xf numFmtId="10" fontId="45" fillId="0" borderId="45" xfId="42" applyNumberFormat="1" applyFont="1" applyFill="1" applyBorder="1" applyAlignment="1">
      <alignment horizontal="center" vertical="center"/>
    </xf>
    <xf numFmtId="172" fontId="39" fillId="0" borderId="34" xfId="43" applyFont="1" applyBorder="1"/>
    <xf numFmtId="172" fontId="39" fillId="0" borderId="42" xfId="43" applyFont="1" applyBorder="1"/>
    <xf numFmtId="172" fontId="39" fillId="0" borderId="36" xfId="43" applyFont="1" applyBorder="1"/>
    <xf numFmtId="0" fontId="25" fillId="0" borderId="39" xfId="42" applyFont="1" applyFill="1" applyBorder="1" applyAlignment="1">
      <alignment horizontal="center" vertical="center"/>
    </xf>
    <xf numFmtId="0" fontId="25" fillId="0" borderId="35" xfId="42" applyFont="1" applyFill="1" applyBorder="1" applyAlignment="1">
      <alignment horizontal="center" vertical="center"/>
    </xf>
    <xf numFmtId="0" fontId="25" fillId="0" borderId="33" xfId="42" applyFont="1" applyFill="1" applyBorder="1" applyAlignment="1">
      <alignment horizontal="center" vertical="center"/>
    </xf>
    <xf numFmtId="0" fontId="17" fillId="0" borderId="49" xfId="42" applyFont="1" applyFill="1" applyBorder="1" applyAlignment="1">
      <alignment horizontal="center"/>
    </xf>
    <xf numFmtId="0" fontId="17" fillId="0" borderId="50" xfId="42" applyFont="1" applyFill="1" applyBorder="1" applyAlignment="1">
      <alignment horizontal="center"/>
    </xf>
    <xf numFmtId="0" fontId="17" fillId="0" borderId="8" xfId="42" applyFont="1" applyFill="1" applyBorder="1" applyAlignment="1">
      <alignment horizontal="center"/>
    </xf>
    <xf numFmtId="0" fontId="17" fillId="0" borderId="24" xfId="42" applyFont="1" applyFill="1" applyBorder="1" applyAlignment="1">
      <alignment horizontal="center"/>
    </xf>
    <xf numFmtId="0" fontId="17" fillId="0" borderId="51" xfId="42" applyFont="1" applyFill="1" applyBorder="1" applyAlignment="1">
      <alignment horizontal="center"/>
    </xf>
    <xf numFmtId="0" fontId="17" fillId="0" borderId="52" xfId="42" applyFont="1" applyFill="1" applyBorder="1" applyAlignment="1">
      <alignment horizontal="center"/>
    </xf>
    <xf numFmtId="49" fontId="17" fillId="0" borderId="44" xfId="42" applyNumberFormat="1" applyFont="1" applyFill="1" applyBorder="1" applyAlignment="1">
      <alignment horizontal="center" vertical="center"/>
    </xf>
    <xf numFmtId="49" fontId="17" fillId="0" borderId="30" xfId="42" applyNumberFormat="1" applyFont="1" applyFill="1" applyBorder="1" applyAlignment="1">
      <alignment horizontal="center" vertical="center"/>
    </xf>
    <xf numFmtId="49" fontId="17" fillId="0" borderId="46" xfId="42" applyNumberFormat="1" applyFont="1" applyFill="1" applyBorder="1" applyAlignment="1">
      <alignment horizontal="center" vertical="center"/>
    </xf>
    <xf numFmtId="0" fontId="44" fillId="5" borderId="48" xfId="42" applyFont="1" applyFill="1" applyBorder="1" applyAlignment="1">
      <alignment horizontal="center" vertical="center"/>
    </xf>
    <xf numFmtId="0" fontId="44" fillId="5" borderId="30" xfId="42" applyFont="1" applyFill="1" applyBorder="1" applyAlignment="1">
      <alignment horizontal="center" vertical="center"/>
    </xf>
    <xf numFmtId="0" fontId="44" fillId="5" borderId="46" xfId="42" applyFont="1" applyFill="1" applyBorder="1" applyAlignment="1">
      <alignment horizontal="center" vertical="center"/>
    </xf>
    <xf numFmtId="0" fontId="44" fillId="5" borderId="47" xfId="42" applyFont="1" applyFill="1" applyBorder="1" applyAlignment="1">
      <alignment horizontal="center" vertical="center"/>
    </xf>
    <xf numFmtId="0" fontId="44" fillId="5" borderId="7" xfId="42" applyFont="1" applyFill="1" applyBorder="1" applyAlignment="1">
      <alignment horizontal="center" vertical="center"/>
    </xf>
    <xf numFmtId="0" fontId="44" fillId="5" borderId="45" xfId="42" applyFont="1" applyFill="1" applyBorder="1" applyAlignment="1">
      <alignment horizontal="center" vertical="center"/>
    </xf>
    <xf numFmtId="0" fontId="44" fillId="5" borderId="49" xfId="42" applyFont="1" applyFill="1" applyBorder="1" applyAlignment="1">
      <alignment horizontal="center"/>
    </xf>
    <xf numFmtId="0" fontId="44" fillId="5" borderId="53" xfId="42" applyFont="1" applyFill="1" applyBorder="1" applyAlignment="1">
      <alignment horizontal="center"/>
    </xf>
    <xf numFmtId="172" fontId="46" fillId="0" borderId="43" xfId="43" applyFont="1" applyBorder="1"/>
    <xf numFmtId="172" fontId="46" fillId="0" borderId="10" xfId="43" applyFont="1" applyBorder="1"/>
    <xf numFmtId="172" fontId="46" fillId="0" borderId="41" xfId="43" applyFont="1" applyBorder="1"/>
    <xf numFmtId="0" fontId="65" fillId="0" borderId="0" xfId="2" applyFont="1" applyAlignment="1">
      <protection locked="0"/>
    </xf>
    <xf numFmtId="0" fontId="66" fillId="0" borderId="0" xfId="51" applyFont="1"/>
    <xf numFmtId="0" fontId="65" fillId="0" borderId="0" xfId="2" applyFont="1" applyAlignment="1">
      <alignment horizontal="right"/>
      <protection locked="0"/>
    </xf>
    <xf numFmtId="0" fontId="67" fillId="0" borderId="1" xfId="2" applyFont="1" applyBorder="1" applyAlignment="1">
      <alignment horizontal="left"/>
      <protection locked="0"/>
    </xf>
    <xf numFmtId="0" fontId="67" fillId="0" borderId="0" xfId="2" applyFont="1" applyAlignment="1">
      <alignment horizontal="right"/>
      <protection locked="0"/>
    </xf>
    <xf numFmtId="0" fontId="44" fillId="0" borderId="0" xfId="42" quotePrefix="1" applyNumberFormat="1" applyFont="1" applyBorder="1" applyAlignment="1" applyProtection="1">
      <alignment vertical="center"/>
      <protection locked="0"/>
    </xf>
    <xf numFmtId="167" fontId="19" fillId="0" borderId="0" xfId="7" quotePrefix="1" applyNumberFormat="1" applyFont="1" applyFill="1" applyBorder="1" applyAlignment="1">
      <alignment horizontal="center" vertical="center"/>
    </xf>
    <xf numFmtId="167" fontId="19" fillId="0" borderId="0" xfId="7" quotePrefix="1" applyNumberFormat="1" applyFont="1" applyFill="1" applyAlignment="1">
      <alignment horizontal="center" vertical="center"/>
    </xf>
    <xf numFmtId="0" fontId="57" fillId="0" borderId="0" xfId="2" quotePrefix="1" applyFont="1" applyAlignment="1" applyProtection="1"/>
    <xf numFmtId="167" fontId="19" fillId="0" borderId="0" xfId="7" quotePrefix="1" applyNumberFormat="1" applyFont="1" applyAlignment="1">
      <alignment horizontal="center" vertical="center"/>
    </xf>
    <xf numFmtId="0" fontId="19" fillId="0" borderId="0" xfId="0" quotePrefix="1" applyFont="1" applyFill="1" applyAlignment="1">
      <alignment vertical="center"/>
    </xf>
    <xf numFmtId="0" fontId="3" fillId="0" borderId="0" xfId="49" quotePrefix="1"/>
    <xf numFmtId="0" fontId="51" fillId="0" borderId="95" xfId="0" applyFont="1" applyBorder="1" applyAlignment="1">
      <alignment horizontal="center" vertical="center"/>
    </xf>
    <xf numFmtId="0" fontId="51" fillId="0" borderId="69" xfId="0" applyFont="1" applyBorder="1" applyAlignment="1">
      <alignment vertical="center" wrapText="1"/>
    </xf>
    <xf numFmtId="0" fontId="51" fillId="0" borderId="69" xfId="0" applyFont="1" applyBorder="1" applyAlignment="1">
      <alignment horizontal="center" vertical="center"/>
    </xf>
    <xf numFmtId="43" fontId="52" fillId="0" borderId="96" xfId="9" applyFont="1" applyBorder="1" applyAlignment="1">
      <alignment horizontal="center" vertical="center"/>
    </xf>
    <xf numFmtId="0" fontId="51" fillId="0" borderId="97" xfId="0" applyFont="1" applyBorder="1" applyAlignment="1">
      <alignment horizontal="center" vertical="center"/>
    </xf>
    <xf numFmtId="0" fontId="51" fillId="0" borderId="98" xfId="0" applyFont="1" applyBorder="1" applyAlignment="1">
      <alignment vertical="center" wrapText="1"/>
    </xf>
    <xf numFmtId="0" fontId="51" fillId="0" borderId="98" xfId="0" applyFont="1" applyBorder="1" applyAlignment="1">
      <alignment horizontal="center" vertical="center"/>
    </xf>
    <xf numFmtId="43" fontId="52" fillId="0" borderId="81" xfId="9" applyFont="1" applyBorder="1" applyAlignment="1">
      <alignment horizontal="center" vertical="center"/>
    </xf>
    <xf numFmtId="43" fontId="52" fillId="0" borderId="81" xfId="9" applyFont="1" applyBorder="1" applyAlignment="1">
      <alignment vertical="center"/>
    </xf>
    <xf numFmtId="0" fontId="51" fillId="0" borderId="101" xfId="0" applyFont="1" applyBorder="1" applyAlignment="1">
      <alignment horizontal="center" vertical="center"/>
    </xf>
    <xf numFmtId="0" fontId="51" fillId="0" borderId="5" xfId="0" applyFont="1" applyBorder="1" applyAlignment="1">
      <alignment vertical="center" wrapText="1"/>
    </xf>
    <xf numFmtId="0" fontId="51" fillId="0" borderId="5" xfId="0" applyFont="1" applyBorder="1" applyAlignment="1">
      <alignment horizontal="center" vertical="center"/>
    </xf>
    <xf numFmtId="43" fontId="52" fillId="0" borderId="43" xfId="9" applyFont="1" applyBorder="1" applyAlignment="1">
      <alignment horizontal="center" vertical="center"/>
    </xf>
    <xf numFmtId="0" fontId="3" fillId="5" borderId="99" xfId="49" applyFill="1" applyBorder="1"/>
    <xf numFmtId="0" fontId="3" fillId="5" borderId="100" xfId="49" applyFill="1" applyBorder="1"/>
    <xf numFmtId="43" fontId="37" fillId="5" borderId="100" xfId="49" applyNumberFormat="1" applyFont="1" applyFill="1" applyBorder="1" applyAlignment="1">
      <alignment horizontal="center" vertical="center"/>
    </xf>
    <xf numFmtId="43" fontId="52" fillId="5" borderId="102" xfId="9" applyFont="1" applyFill="1" applyBorder="1" applyAlignment="1">
      <alignment horizontal="center" vertical="center"/>
    </xf>
    <xf numFmtId="0" fontId="50" fillId="5" borderId="61" xfId="49" applyFont="1" applyFill="1" applyBorder="1"/>
    <xf numFmtId="0" fontId="3" fillId="5" borderId="62" xfId="49" applyFill="1" applyBorder="1"/>
    <xf numFmtId="0" fontId="3" fillId="5" borderId="68" xfId="49" applyFill="1" applyBorder="1"/>
    <xf numFmtId="0" fontId="3" fillId="5" borderId="72" xfId="49" applyFill="1" applyBorder="1"/>
    <xf numFmtId="0" fontId="3" fillId="5" borderId="0" xfId="49" applyFill="1" applyBorder="1"/>
    <xf numFmtId="0" fontId="3" fillId="5" borderId="73" xfId="49" applyFill="1" applyBorder="1"/>
    <xf numFmtId="0" fontId="37" fillId="5" borderId="101" xfId="49" applyFont="1" applyFill="1" applyBorder="1" applyAlignment="1">
      <alignment horizontal="center" vertical="center"/>
    </xf>
    <xf numFmtId="0" fontId="37" fillId="5" borderId="43" xfId="49" applyFont="1" applyFill="1" applyBorder="1" applyAlignment="1">
      <alignment horizontal="center" vertical="center"/>
    </xf>
    <xf numFmtId="0" fontId="37" fillId="5" borderId="103" xfId="49" applyFont="1" applyFill="1" applyBorder="1" applyAlignment="1">
      <alignment horizontal="center" vertical="center"/>
    </xf>
    <xf numFmtId="0" fontId="37" fillId="5" borderId="78" xfId="49" applyFont="1" applyFill="1" applyBorder="1" applyAlignment="1">
      <alignment horizontal="center" vertical="center"/>
    </xf>
    <xf numFmtId="0" fontId="37" fillId="5" borderId="79" xfId="49" applyFont="1" applyFill="1" applyBorder="1" applyAlignment="1">
      <alignment horizontal="center" vertical="center"/>
    </xf>
  </cellXfs>
  <cellStyles count="54">
    <cellStyle name="Cálculo" xfId="28" builtinId="22" customBuiltin="1"/>
    <cellStyle name="Entrada" xfId="26" builtinId="20" customBuiltin="1"/>
    <cellStyle name="Moeda" xfId="48" builtinId="4"/>
    <cellStyle name="Moeda_CRONOGRAMA-L10 2" xfId="43" xr:uid="{00000000-0005-0000-0000-000003000000}"/>
    <cellStyle name="Normal" xfId="0" builtinId="0"/>
    <cellStyle name="Normal 10" xfId="35" xr:uid="{00000000-0005-0000-0000-000005000000}"/>
    <cellStyle name="Normal 10 2" xfId="51" xr:uid="{0C090255-3D91-421E-AFF1-0646E0CB148A}"/>
    <cellStyle name="Normal 11" xfId="45" xr:uid="{00000000-0005-0000-0000-000006000000}"/>
    <cellStyle name="Normal 12" xfId="49" xr:uid="{F047C782-E8AD-4892-96EE-4763F739B328}"/>
    <cellStyle name="Normal 12 2" xfId="52" xr:uid="{70271099-3F05-4380-AEE6-BA217D976BCE}"/>
    <cellStyle name="Normal 2" xfId="1" xr:uid="{00000000-0005-0000-0000-000007000000}"/>
    <cellStyle name="Normal 2 2" xfId="32" xr:uid="{00000000-0005-0000-0000-000008000000}"/>
    <cellStyle name="Normal 2 3" xfId="36" xr:uid="{00000000-0005-0000-0000-000009000000}"/>
    <cellStyle name="Normal 2 4" xfId="41" xr:uid="{00000000-0005-0000-0000-00000A000000}"/>
    <cellStyle name="Normal 3" xfId="2" xr:uid="{00000000-0005-0000-0000-00000B000000}"/>
    <cellStyle name="Normal 4" xfId="10" xr:uid="{00000000-0005-0000-0000-00000C000000}"/>
    <cellStyle name="Normal 4 2" xfId="18" xr:uid="{00000000-0005-0000-0000-00000D000000}"/>
    <cellStyle name="Normal 5" xfId="11" xr:uid="{00000000-0005-0000-0000-00000E000000}"/>
    <cellStyle name="Normal 5 2" xfId="19" xr:uid="{00000000-0005-0000-0000-00000F000000}"/>
    <cellStyle name="Normal 6" xfId="14" xr:uid="{00000000-0005-0000-0000-000010000000}"/>
    <cellStyle name="Normal 6 2" xfId="39" xr:uid="{00000000-0005-0000-0000-000011000000}"/>
    <cellStyle name="Normal 7" xfId="15" xr:uid="{00000000-0005-0000-0000-000012000000}"/>
    <cellStyle name="Normal 8" xfId="13" xr:uid="{00000000-0005-0000-0000-000013000000}"/>
    <cellStyle name="Normal 8 2" xfId="21" xr:uid="{00000000-0005-0000-0000-000014000000}"/>
    <cellStyle name="Normal 9" xfId="23" xr:uid="{00000000-0005-0000-0000-000015000000}"/>
    <cellStyle name="Normal_CO09_controle" xfId="3" xr:uid="{00000000-0005-0000-0000-000016000000}"/>
    <cellStyle name="Normal_CRONOGRAMA-L10 2" xfId="42" xr:uid="{00000000-0005-0000-0000-000017000000}"/>
    <cellStyle name="Nota 2" xfId="37" xr:uid="{00000000-0005-0000-0000-000018000000}"/>
    <cellStyle name="Porcentagem" xfId="4" builtinId="5"/>
    <cellStyle name="Porcentagem 2" xfId="22" xr:uid="{00000000-0005-0000-0000-00001A000000}"/>
    <cellStyle name="Saída" xfId="27" builtinId="21" customBuiltin="1"/>
    <cellStyle name="Separador de milhares 2" xfId="5" xr:uid="{00000000-0005-0000-0000-00001C000000}"/>
    <cellStyle name="Separador de milhares 2 2" xfId="16" xr:uid="{00000000-0005-0000-0000-00001D000000}"/>
    <cellStyle name="Separador de milhares 2 6" xfId="33" xr:uid="{00000000-0005-0000-0000-00001E000000}"/>
    <cellStyle name="Separador de milhares_15-ValaRebeca" xfId="44" xr:uid="{00000000-0005-0000-0000-00001F000000}"/>
    <cellStyle name="Separador de milhares_CO09_controle" xfId="6" xr:uid="{00000000-0005-0000-0000-000020000000}"/>
    <cellStyle name="Separador de milhares_ComunidadeDreno" xfId="7" xr:uid="{00000000-0005-0000-0000-000021000000}"/>
    <cellStyle name="Separador de milhares_Memória B.Belem e Chacrinha" xfId="8" xr:uid="{00000000-0005-0000-0000-000022000000}"/>
    <cellStyle name="Texto de Aviso" xfId="29" builtinId="11" customBuiltin="1"/>
    <cellStyle name="Texto Explicativo" xfId="30" builtinId="53" customBuiltin="1"/>
    <cellStyle name="Título 5" xfId="38" xr:uid="{00000000-0005-0000-0000-000025000000}"/>
    <cellStyle name="Total" xfId="31" builtinId="25" customBuiltin="1"/>
    <cellStyle name="Vírgula" xfId="9" builtinId="3"/>
    <cellStyle name="Vírgula 2" xfId="12" xr:uid="{00000000-0005-0000-0000-000028000000}"/>
    <cellStyle name="Vírgula 2 2" xfId="20" xr:uid="{00000000-0005-0000-0000-000029000000}"/>
    <cellStyle name="Vírgula 2 3" xfId="34" xr:uid="{00000000-0005-0000-0000-00002A000000}"/>
    <cellStyle name="Vírgula 2 4" xfId="40" xr:uid="{00000000-0005-0000-0000-00002B000000}"/>
    <cellStyle name="Vírgula 2 5" xfId="46" xr:uid="{00000000-0005-0000-0000-00002C000000}"/>
    <cellStyle name="Vírgula 3" xfId="17" xr:uid="{00000000-0005-0000-0000-00002D000000}"/>
    <cellStyle name="Vírgula 4" xfId="24" xr:uid="{00000000-0005-0000-0000-00002E000000}"/>
    <cellStyle name="Vírgula 4 2" xfId="25" xr:uid="{00000000-0005-0000-0000-00002F000000}"/>
    <cellStyle name="Vírgula 5" xfId="47" xr:uid="{00000000-0005-0000-0000-000030000000}"/>
    <cellStyle name="Vírgula 6" xfId="50" xr:uid="{56F0FE64-0128-4A74-A343-56F184730BE1}"/>
    <cellStyle name="Vírgula 6 2" xfId="53" xr:uid="{DB55E94C-B646-4C01-A9E2-6156C7476EDB}"/>
  </cellStyles>
  <dxfs count="6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pageSetUpPr fitToPage="1"/>
  </sheetPr>
  <dimension ref="A1:I123"/>
  <sheetViews>
    <sheetView view="pageBreakPreview" zoomScale="115" zoomScaleNormal="100" zoomScaleSheetLayoutView="115" workbookViewId="0">
      <selection activeCell="C13" sqref="C13"/>
    </sheetView>
  </sheetViews>
  <sheetFormatPr defaultColWidth="12" defaultRowHeight="11.25" x14ac:dyDescent="0.2"/>
  <cols>
    <col min="1" max="1" width="6.1640625" style="2" customWidth="1"/>
    <col min="2" max="2" width="14.1640625" style="2" customWidth="1"/>
    <col min="3" max="3" width="81.1640625" style="2" customWidth="1"/>
    <col min="4" max="4" width="12.83203125" style="22" customWidth="1"/>
    <col min="5" max="5" width="14" style="22" customWidth="1"/>
    <col min="6" max="6" width="16.1640625" style="22" customWidth="1"/>
    <col min="7" max="7" width="15.5" style="2" customWidth="1"/>
    <col min="8" max="8" width="12" style="2"/>
    <col min="9" max="9" width="12.6640625" style="2" bestFit="1" customWidth="1"/>
    <col min="10" max="16384" width="12" style="2"/>
  </cols>
  <sheetData>
    <row r="1" spans="1:9" ht="21" x14ac:dyDescent="0.35">
      <c r="A1" s="115" t="s">
        <v>23381</v>
      </c>
    </row>
    <row r="2" spans="1:9" ht="18.75" x14ac:dyDescent="0.3">
      <c r="A2" s="114" t="s">
        <v>23385</v>
      </c>
      <c r="G2" s="1"/>
    </row>
    <row r="3" spans="1:9" x14ac:dyDescent="0.2">
      <c r="G3" s="1"/>
    </row>
    <row r="4" spans="1:9" ht="15" x14ac:dyDescent="0.25">
      <c r="A4" s="291" t="s">
        <v>24336</v>
      </c>
      <c r="B4" s="292"/>
      <c r="C4" s="292"/>
      <c r="D4" s="293"/>
      <c r="E4" s="293"/>
      <c r="F4" s="294" t="s">
        <v>35586</v>
      </c>
      <c r="G4" s="1"/>
    </row>
    <row r="5" spans="1:9" ht="15" x14ac:dyDescent="0.25">
      <c r="A5" s="291"/>
      <c r="B5" s="292"/>
      <c r="C5" s="292"/>
      <c r="D5" s="293"/>
      <c r="E5" s="292"/>
      <c r="F5" s="294" t="s">
        <v>23444</v>
      </c>
    </row>
    <row r="6" spans="1:9" ht="38.25" x14ac:dyDescent="0.2">
      <c r="A6" s="116" t="s">
        <v>13</v>
      </c>
      <c r="B6" s="116" t="s">
        <v>11</v>
      </c>
      <c r="C6" s="117" t="s">
        <v>14</v>
      </c>
      <c r="D6" s="117" t="s">
        <v>22830</v>
      </c>
      <c r="E6" s="118" t="s">
        <v>15</v>
      </c>
      <c r="F6" s="119" t="s">
        <v>22833</v>
      </c>
      <c r="G6" s="4">
        <v>1</v>
      </c>
    </row>
    <row r="7" spans="1:9" ht="12.75" x14ac:dyDescent="0.2">
      <c r="A7" s="68"/>
      <c r="B7" s="69"/>
      <c r="C7" s="70"/>
      <c r="D7" s="70"/>
      <c r="E7" s="71"/>
      <c r="F7" s="72"/>
      <c r="G7" s="4"/>
    </row>
    <row r="8" spans="1:9" ht="13.5" x14ac:dyDescent="0.35">
      <c r="A8" s="120"/>
      <c r="B8" s="121" t="str">
        <f>SP!A3</f>
        <v>A - SERVIÇOS PRELIMINARES</v>
      </c>
      <c r="C8" s="122"/>
      <c r="D8" s="123"/>
      <c r="E8" s="124"/>
      <c r="F8" s="125"/>
    </row>
    <row r="9" spans="1:9" ht="33.75" x14ac:dyDescent="0.2">
      <c r="A9" s="5">
        <v>1</v>
      </c>
      <c r="B9" s="6" t="str">
        <f>VLOOKUP(A9,SP!$A:$D,4,FALSE)</f>
        <v>01.018.0002-A</v>
      </c>
      <c r="C9" s="7" t="str">
        <f>VLOOKUP(B9,DIPREVS1!$A:$B,2,FALSE)</f>
        <v>LOCACAO DE OBRA COM APARELHO TOPOGRAFICO SOBRE CERCA DE MARCACAO,INCLUSIVE CONSTRUCAO DESTA E SUA PRE-LOCACAO E O FORNECIMENTO DO MATERIAL E TENDO POR MEDICAO O PERIMETRO A CONSTRUIR</v>
      </c>
      <c r="D9" s="8">
        <f>TRUNC(VLOOKUP(B9,EMOP0619!$A:$D,2,FALSE)*$G$6,2)</f>
        <v>15.36</v>
      </c>
      <c r="E9" s="9">
        <f>VLOOKUP(B9,SP!$D:$Y,20,FALSE)</f>
        <v>0.46</v>
      </c>
      <c r="F9" s="10">
        <f t="shared" ref="F9:F14" si="0">TRUNC(D9*E9,2)</f>
        <v>7.06</v>
      </c>
      <c r="G9" s="3"/>
      <c r="H9" s="1"/>
    </row>
    <row r="10" spans="1:9" ht="22.5" x14ac:dyDescent="0.2">
      <c r="A10" s="5">
        <f t="shared" ref="A10:A27" si="1">A9+1</f>
        <v>2</v>
      </c>
      <c r="B10" s="6" t="str">
        <f>VLOOKUP(A10,SP!$A:$D,4,FALSE)</f>
        <v>02.020.0001-A</v>
      </c>
      <c r="C10" s="7" t="str">
        <f>VLOOKUP(B10,DIPREVS1!$A:$B,2,FALSE)</f>
        <v>PLACA DE IDENTIFICACAO DE OBRA PUBLICA,INCLUSIVE PINTURA E SUPORTES DE MADEIRA.FORNECIMENTO E COLOCACAO</v>
      </c>
      <c r="D10" s="8">
        <f>TRUNC(VLOOKUP(B10,EMOP0619!$A:$D,2,FALSE)*$G$6,2)</f>
        <v>314.44</v>
      </c>
      <c r="E10" s="9">
        <f>VLOOKUP(B10,SP!$D:$Y,20,FALSE)</f>
        <v>10</v>
      </c>
      <c r="F10" s="10">
        <f t="shared" si="0"/>
        <v>3144.4</v>
      </c>
      <c r="G10" s="3"/>
      <c r="H10" s="1"/>
    </row>
    <row r="11" spans="1:9" ht="45" x14ac:dyDescent="0.2">
      <c r="A11" s="5">
        <f t="shared" si="1"/>
        <v>3</v>
      </c>
      <c r="B11" s="6" t="str">
        <f>VLOOKUP(A11,SP!$A:$D,4,FALSE)</f>
        <v>01.001.0150-0</v>
      </c>
      <c r="C11" s="7" t="str">
        <f>VLOOKUP(B11,DIPREVS1!$A:$B,2,FALSE)</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D11" s="8">
        <f>TRUNC(VLOOKUP(B11,EMOP0619!$A:$D,2,FALSE)*$G$6,2)</f>
        <v>17.14</v>
      </c>
      <c r="E11" s="9">
        <f>VLOOKUP(B11,SP!$D:$Y,20,FALSE)</f>
        <v>399.53999999999996</v>
      </c>
      <c r="F11" s="10">
        <f t="shared" si="0"/>
        <v>6848.11</v>
      </c>
      <c r="G11" s="11"/>
      <c r="H11" s="1"/>
    </row>
    <row r="12" spans="1:9" x14ac:dyDescent="0.2">
      <c r="A12" s="5">
        <f t="shared" si="1"/>
        <v>4</v>
      </c>
      <c r="B12" s="6" t="str">
        <f>VLOOKUP(A12,SP!$A:$D,4,FALSE)</f>
        <v>01.090.0001-5</v>
      </c>
      <c r="C12" s="7" t="str">
        <f>'COMP. ENS. CONC. ASFALTICO'!C6</f>
        <v>ENSAIOS DE CONCRETO ASFALTICO</v>
      </c>
      <c r="D12" s="8">
        <f>'COMP. ENS. CONC. ASFALTICO'!G6</f>
        <v>130.35</v>
      </c>
      <c r="E12" s="9">
        <f>VLOOKUP(B12,SP!$D:$Y,20,FALSE)</f>
        <v>665.56</v>
      </c>
      <c r="F12" s="10">
        <f t="shared" si="0"/>
        <v>86755.74</v>
      </c>
      <c r="G12" s="3"/>
      <c r="H12" s="1"/>
    </row>
    <row r="13" spans="1:9" ht="45" x14ac:dyDescent="0.2">
      <c r="A13" s="5">
        <f t="shared" si="1"/>
        <v>5</v>
      </c>
      <c r="B13" s="6" t="str">
        <f>VLOOKUP(A13,SP!$A:$D,4,FALSE)</f>
        <v>02.001.0001-A</v>
      </c>
      <c r="C13" s="7" t="str">
        <f>VLOOKUP(B13,DIPREVS1!$A:$B,2,FALSE)</f>
        <v>TAPUME DE VEDACAO OU PROTECAO,EXECUTADO C/CHAPAS DE MADEIRACOMPENSADA,RESINADA,LISA,DE COLAGEM FENOLICA,A PROVA D`AGUA,COM 2,20X1,10M E 6MM DE ESPESSURA,PREGADAS EM PECAS DE MADEIRA DE 3ª DE 3"X3" HORIZONTAIS E VERTICAIS A CADA 1,22M,EXCLUSIVE PINTURA</v>
      </c>
      <c r="D13" s="8">
        <f>TRUNC(VLOOKUP(B13,EMOP0619!$A:$D,2,FALSE)*$G$6,2)</f>
        <v>43.86</v>
      </c>
      <c r="E13" s="9">
        <f>VLOOKUP(B13,SP!$D:$Y,20,FALSE)</f>
        <v>290.39999999999998</v>
      </c>
      <c r="F13" s="10">
        <f t="shared" si="0"/>
        <v>12736.94</v>
      </c>
      <c r="G13" s="12"/>
      <c r="H13" s="1"/>
    </row>
    <row r="14" spans="1:9" ht="33.75" x14ac:dyDescent="0.2">
      <c r="A14" s="5">
        <f t="shared" si="1"/>
        <v>6</v>
      </c>
      <c r="B14" s="6" t="str">
        <f>VLOOKUP(A14,SP!$A:$D,4,FALSE)</f>
        <v>01.005.0004-A</v>
      </c>
      <c r="C14" s="7" t="str">
        <f>VLOOKUP(B14,DIPREVS1!$A:$B,2,FALSE)</f>
        <v>PREPARO MANUAL DE TERRENO,COMPREENDENDO ACERTO,RASPAGEM EVENTUAL ATE 0.30M DE PROFUNDIDADE E AFASTAMENTO LATERAL DO MATERIAL EXCEDENTE,INCLUSIVE COMPACTACAO MANUAL</v>
      </c>
      <c r="D14" s="8">
        <f>TRUNC(VLOOKUP(B14,EMOP0619!$A:$D,2,FALSE)*$G$6,2)</f>
        <v>12.91</v>
      </c>
      <c r="E14" s="9">
        <f>VLOOKUP(B14,SP!$D:$Y,20,FALSE)</f>
        <v>989</v>
      </c>
      <c r="F14" s="10">
        <f t="shared" si="0"/>
        <v>12767.99</v>
      </c>
      <c r="G14" s="13"/>
      <c r="H14" s="1"/>
    </row>
    <row r="15" spans="1:9" x14ac:dyDescent="0.2">
      <c r="A15" s="5">
        <f t="shared" si="1"/>
        <v>7</v>
      </c>
      <c r="B15" s="6" t="str">
        <f>VLOOKUP(A15,SP!$A:$D,4,FALSE)</f>
        <v>08.001.0001-A</v>
      </c>
      <c r="C15" s="7" t="str">
        <f>VLOOKUP(B15,DIPREVS1!$A:$B,2,FALSE)</f>
        <v>BASE DE MACADAME SIMPLES,MEDIDA EM VOLUME DEPOIS DE COMPRIMIDO O MACADAME</v>
      </c>
      <c r="D15" s="8">
        <f>TRUNC(VLOOKUP(B15,EMOP0619!$A:$D,2,FALSE)*$G$6,2)</f>
        <v>97.56</v>
      </c>
      <c r="E15" s="9">
        <f>VLOOKUP(B15,SP!$D:$Y,20,FALSE)</f>
        <v>98.9</v>
      </c>
      <c r="F15" s="10">
        <f t="shared" ref="F15:F23" si="2">TRUNC(D15*E15,2)</f>
        <v>9648.68</v>
      </c>
      <c r="G15" s="11"/>
      <c r="H15" s="1"/>
      <c r="I15" s="1"/>
    </row>
    <row r="16" spans="1:9" ht="33.75" x14ac:dyDescent="0.2">
      <c r="A16" s="5">
        <f t="shared" si="1"/>
        <v>8</v>
      </c>
      <c r="B16" s="6" t="str">
        <f>VLOOKUP(A16,SP!$A:$D,4,FALSE)</f>
        <v>02.004.0010-A</v>
      </c>
      <c r="C16" s="7" t="str">
        <f>VLOOKUP(B16,DIPREVS1!$A:$B,2,FALSE)</f>
        <v>BARRACAO DE OBRA EM CHAPA DE MADEIRA COMPENSADA DE 6MM DE ESPESSURA,RESINADA,SIMPLES,REAPROVEITAMENTO DE 2 VEZES,PISO EMCIMENTADO,COBERTURA COM TELHAS DE FIBROCIMENTO SEM AMIANTO,ESPESSURA 6MM,INCLUSIVE INSTALACOES</v>
      </c>
      <c r="D16" s="8">
        <f>TRUNC(VLOOKUP(B16,EMOP0619!$A:$D,2,FALSE)*$G$6,2)</f>
        <v>357</v>
      </c>
      <c r="E16" s="9">
        <f>VLOOKUP(B16,SP!$D:$Y,20,FALSE)</f>
        <v>289.28000000000003</v>
      </c>
      <c r="F16" s="10">
        <f t="shared" si="2"/>
        <v>103272.96000000001</v>
      </c>
      <c r="G16" s="12"/>
      <c r="H16" s="1"/>
      <c r="I16" s="1"/>
    </row>
    <row r="17" spans="1:9" ht="33.75" x14ac:dyDescent="0.2">
      <c r="A17" s="5">
        <f t="shared" si="1"/>
        <v>9</v>
      </c>
      <c r="B17" s="6" t="str">
        <f>VLOOKUP(A17,SP!$A:$D,4,FALSE)</f>
        <v>02.015.0001-A</v>
      </c>
      <c r="C17" s="7" t="str">
        <f>VLOOKUP(B17,DIPREVS1!$A:$B,2,FALSE)</f>
        <v>INSTALACAO E LIGACAO PROVISORIA PARA ABASTECIMENTO DE AGUA EESGOTAMENTO SANITARIO EM CANTEIRO DE OBRAS,INCLUSIVE ESCAVACAO,EXCLUSIVE REPOSICAO DA PAVIMENTACAO DO LOGRADOURO PUBLICO</v>
      </c>
      <c r="D17" s="8">
        <f>TRUNC(VLOOKUP(B17,EMOP0619!$A:$D,2,FALSE)*$G$6,2)</f>
        <v>2894.38</v>
      </c>
      <c r="E17" s="9">
        <f>VLOOKUP(B17,SP!$D:$Y,20,FALSE)</f>
        <v>1</v>
      </c>
      <c r="F17" s="10">
        <f>TRUNC(D17*E17,2)</f>
        <v>2894.38</v>
      </c>
      <c r="G17" s="12"/>
      <c r="H17" s="1"/>
      <c r="I17" s="1"/>
    </row>
    <row r="18" spans="1:9" ht="22.5" x14ac:dyDescent="0.2">
      <c r="A18" s="5">
        <f t="shared" si="1"/>
        <v>10</v>
      </c>
      <c r="B18" s="6" t="str">
        <f>VLOOKUP(A18,SP!$A:$D,4,FALSE)</f>
        <v>02.016.0001-A</v>
      </c>
      <c r="C18" s="7" t="str">
        <f>VLOOKUP(B18,DIPREVS1!$A:$B,2,FALSE)</f>
        <v>INSTALACAO E LIGACAO PROVISORIA DE ALIMENTACAO DE ENERGIA ELETRICA,EM BAIXA TENSAO,PARA CANTEIRO DE OBRAS,M3-CHAVE 100A,CARGA 3KW,20CV,EXCLUSIVE O FORNECIMENTO DO MEDIDOR</v>
      </c>
      <c r="D18" s="8">
        <f>TRUNC(VLOOKUP(B18,EMOP0619!$A:$D,2,FALSE)*$G$6,2)</f>
        <v>1362.54</v>
      </c>
      <c r="E18" s="9">
        <f>VLOOKUP(B18,SP!$D:$Y,20,FALSE)</f>
        <v>1</v>
      </c>
      <c r="F18" s="10">
        <f>TRUNC(D18*E18,2)</f>
        <v>1362.54</v>
      </c>
      <c r="G18" s="13"/>
    </row>
    <row r="19" spans="1:9" ht="45" x14ac:dyDescent="0.2">
      <c r="A19" s="5">
        <f t="shared" si="1"/>
        <v>11</v>
      </c>
      <c r="B19" s="6" t="str">
        <f>VLOOKUP(A19,SP!$A:$D,4,FALSE)</f>
        <v>02.006.0050-A</v>
      </c>
      <c r="C19" s="7" t="str">
        <f>VLOOKUP(B19,DIPREVS1!$A:$B,2,FALSE)</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D19" s="8">
        <f>TRUNC(VLOOKUP(B19,EMOP0619!$A:$D,2,FALSE)*$G$6,2)</f>
        <v>800</v>
      </c>
      <c r="E19" s="9">
        <f>VLOOKUP(B19,SP!$D:$Y,20,FALSE)</f>
        <v>20</v>
      </c>
      <c r="F19" s="10">
        <f>TRUNC(D19*E19,2)</f>
        <v>16000</v>
      </c>
      <c r="G19" s="12"/>
      <c r="H19" s="1"/>
      <c r="I19" s="1"/>
    </row>
    <row r="20" spans="1:9" ht="33.75" x14ac:dyDescent="0.2">
      <c r="A20" s="5">
        <f t="shared" si="1"/>
        <v>12</v>
      </c>
      <c r="B20" s="6" t="str">
        <f>VLOOKUP(A20,SP!$A:$D,4,FALSE)</f>
        <v>02.011.0010-A</v>
      </c>
      <c r="C20" s="7" t="str">
        <f>VLOOKUP(B20,DIPREVS1!$A:$B,2,FALSE)</f>
        <v>CERCA PROTETORA DE BORDA DE VALA OU OBRA,COM TELA PLASTICA NA COR LARANJA OU AMARELA,CONSIDERANDO 2 VEZES DE UTILIZACAO,INCLUSIVE APOIOS,FORNECIMENTO,COLOCACAO E RETIRADA</v>
      </c>
      <c r="D20" s="8">
        <f>TRUNC(VLOOKUP(B20,EMOP0619!$A:$D,2,FALSE)*$G$6,2)</f>
        <v>0.78</v>
      </c>
      <c r="E20" s="9">
        <f>VLOOKUP(B20,SP!$D:$Y,20,FALSE)</f>
        <v>2592</v>
      </c>
      <c r="F20" s="10">
        <f t="shared" si="2"/>
        <v>2021.76</v>
      </c>
      <c r="G20" s="13"/>
    </row>
    <row r="21" spans="1:9" ht="33.75" x14ac:dyDescent="0.2">
      <c r="A21" s="5">
        <f t="shared" si="1"/>
        <v>13</v>
      </c>
      <c r="B21" s="6" t="str">
        <f>VLOOKUP(A21,SP!$A:$D,4,FALSE)</f>
        <v>02.020.0005-A</v>
      </c>
      <c r="C21" s="7" t="str">
        <f>VLOOKUP(B21,DIPREVS1!$A:$B,2,FALSE)</f>
        <v>BARRAGEM DE BLOQUEIO DE OBRA NA VIA PUBLICA,DE ACORDO COM ARESOLUCAO DA PREFEITURA-RJ,COMPREENDENDO FORNECIMENTO,COLOCACAO E PINTURA DOS SUPORTES DE MADEIRA COM REAPROVEITAMENTO DO CONJUNTO 40 (QUARENTA) VEZES</v>
      </c>
      <c r="D21" s="8">
        <f>TRUNC(VLOOKUP(B21,EMOP0619!$A:$D,2,FALSE)*$G$6,2)</f>
        <v>2.4300000000000002</v>
      </c>
      <c r="E21" s="9">
        <f>VLOOKUP(B21,SP!$D:$Y,20,FALSE)</f>
        <v>70</v>
      </c>
      <c r="F21" s="10">
        <f t="shared" si="2"/>
        <v>170.1</v>
      </c>
      <c r="G21" s="13"/>
    </row>
    <row r="22" spans="1:9" ht="45" x14ac:dyDescent="0.2">
      <c r="A22" s="5">
        <f t="shared" si="1"/>
        <v>14</v>
      </c>
      <c r="B22" s="6" t="str">
        <f>VLOOKUP(A22,SP!$A:$D,4,FALSE)</f>
        <v>02.020.0009-A</v>
      </c>
      <c r="C22" s="7" t="str">
        <f>VLOOKUP(B22,DIPREVS1!$A:$B,2,FALSE)</f>
        <v>SEMAFORO PARA SINALIZACAO DE BLOQUEIO DE OBRA NA VIA PUBLICA,DE ACORDO COM A RESOLUCAO DA PREFEITURA-RJ,COMPREENDENDO FORNECIMENTO E COLOCACAO DE TODOS OS MATERIAIS NECESSARIOS,INCLUSIVE MATERIAIS ELETRICOS,CONSIDERANDO 40 VEZES O REAPROVEITAMENTO DA MADEIRA</v>
      </c>
      <c r="D22" s="8">
        <f>TRUNC(VLOOKUP(B22,EMOP0619!$A:$D,2,FALSE)*$G$6,2)</f>
        <v>75.64</v>
      </c>
      <c r="E22" s="9">
        <f>VLOOKUP(B22,SP!$D:$Y,20,FALSE)</f>
        <v>18</v>
      </c>
      <c r="F22" s="10">
        <f>TRUNC(D22*E22,2)</f>
        <v>1361.52</v>
      </c>
      <c r="I22" s="12"/>
    </row>
    <row r="23" spans="1:9" ht="33.75" x14ac:dyDescent="0.2">
      <c r="A23" s="5">
        <f t="shared" si="1"/>
        <v>15</v>
      </c>
      <c r="B23" s="6" t="str">
        <f>VLOOKUP(A23,SP!$A:$D,4,FALSE)</f>
        <v>02.030.0005-A</v>
      </c>
      <c r="C23" s="7" t="str">
        <f>VLOOKUP(B23,DIPREVS1!$A:$B,2,FALSE)</f>
        <v>PLACA DE SINALIZACAO PREVENTIVA PARA OBRA NA VIA PUBLICA,DEACORDO COM A RESOLUCAO DA PREFEITURA-RJ, COMPREENDENDO FORNECIMENTO E PINTURA DA PLACA E DOS SUPORTES DE MADEIRA.FORNECIMENTO E COLOCACAO</v>
      </c>
      <c r="D23" s="8">
        <f>TRUNC(VLOOKUP(B23,EMOP0619!$A:$D,2,FALSE)*$G$6,2)</f>
        <v>62.93</v>
      </c>
      <c r="E23" s="9">
        <f>VLOOKUP(B23,SP!$D:$Y,20,FALSE)</f>
        <v>10</v>
      </c>
      <c r="F23" s="10">
        <f t="shared" si="2"/>
        <v>629.29999999999995</v>
      </c>
      <c r="I23" s="12"/>
    </row>
    <row r="24" spans="1:9" ht="33.75" x14ac:dyDescent="0.2">
      <c r="A24" s="5">
        <f t="shared" si="1"/>
        <v>16</v>
      </c>
      <c r="B24" s="14" t="str">
        <f>VLOOKUP(A24,SP!$A:$D,4,FALSE)</f>
        <v>05.013.0002-A</v>
      </c>
      <c r="C24" s="7" t="str">
        <f>VLOOKUP(B24,DIPREVS1!$A:$B,2,FALSE)</f>
        <v>CHAPA DE ACO CARBONO COMUM DE 3/8",PARA PASSAGEM DE VEICULOS,SOBRE VALAS EM TRAVESSIAS,COMPREENDENDO COLOCACAO,USO E RETIRADA,MEDIDA PELA AREA DE CHAPA,EM CADA APLICACAO,INCLUSIVEMOBILIZACAO,TRANSPORTE,CARGA E DESCARGA</v>
      </c>
      <c r="D24" s="8">
        <f>TRUNC(VLOOKUP(B24,EMOP0619!$A:$D,2,FALSE)*$G$6,2)</f>
        <v>56.66</v>
      </c>
      <c r="E24" s="9">
        <f>VLOOKUP(B24,SP!$D:$Y,20,FALSE)</f>
        <v>10</v>
      </c>
      <c r="F24" s="10">
        <f>TRUNC(D24*E24,2)</f>
        <v>566.6</v>
      </c>
      <c r="I24" s="12"/>
    </row>
    <row r="25" spans="1:9" ht="33.75" x14ac:dyDescent="0.2">
      <c r="A25" s="5">
        <f t="shared" si="1"/>
        <v>17</v>
      </c>
      <c r="B25" s="14" t="str">
        <f>VLOOKUP(A25,SP!$A:$D,4,FALSE)</f>
        <v>05.013.0003-A</v>
      </c>
      <c r="C25" s="7" t="str">
        <f>VLOOKUP(B25,DIPREVS1!$A:$B,2,FALSE)</f>
        <v>CHAPA DE ACO CARBONO COMUM DE 3/8",PARA PASSAGEM DE VEICULOS,SOBRE VALAS EM TRAVESSIAS,COMPREENDENDO SOMENTE A COLOCACAOE RETIRADA,MEDIDA PELA AREA DE CHAPA,EM CADA APLICACAO</v>
      </c>
      <c r="D25" s="8">
        <f>TRUNC(VLOOKUP(B25,EMOP0619!$A:$D,2,FALSE)*$G$6,2)</f>
        <v>4.3899999999999997</v>
      </c>
      <c r="E25" s="9">
        <f>VLOOKUP(B25,SP!$D:$Y,20,FALSE)</f>
        <v>30</v>
      </c>
      <c r="F25" s="10">
        <f>TRUNC(D25*E25,2)</f>
        <v>131.69999999999999</v>
      </c>
      <c r="I25" s="12"/>
    </row>
    <row r="26" spans="1:9" ht="33.75" x14ac:dyDescent="0.2">
      <c r="A26" s="5">
        <f t="shared" si="1"/>
        <v>18</v>
      </c>
      <c r="B26" s="14" t="str">
        <f>VLOOKUP(A26,SP!$A:$D,4,FALSE)</f>
        <v>01.050.0190-A</v>
      </c>
      <c r="C26" s="7" t="str">
        <f>VLOOKUP(B26,DIPREVS1!$A:$B,2,FALSE)</f>
        <v>PROJETO EXECUTIVO DE VIA PARA VEICULOS E PEDESTRES EM RUAS EAVENIDAS URBANAS,COM CALCADAS EM AMBOS OS LADOS E 2 FAIXASDE ROLAMENTO COM LARGURA MAXIMA DE 13M,APRESENTADO EM AUTOCAD NOS PADROES DA CONTRATANTE</v>
      </c>
      <c r="D26" s="8">
        <f>TRUNC(VLOOKUP(B26,EMOP0619!$A:$D,2,FALSE)*$G$6,2)</f>
        <v>7306.35</v>
      </c>
      <c r="E26" s="9">
        <f>VLOOKUP(B26,SP!$D:$Y,20,FALSE)</f>
        <v>0.46</v>
      </c>
      <c r="F26" s="10">
        <f>TRUNC(D26*E26,2)</f>
        <v>3360.92</v>
      </c>
      <c r="I26" s="12"/>
    </row>
    <row r="27" spans="1:9" x14ac:dyDescent="0.2">
      <c r="A27" s="5">
        <f t="shared" si="1"/>
        <v>19</v>
      </c>
      <c r="B27" s="14" t="str">
        <f>VLOOKUP(A27,SP!$A:$D,4,FALSE)</f>
        <v>01.050.0157-A</v>
      </c>
      <c r="C27" s="7" t="str">
        <f>VLOOKUP(B27,DIPREVS1!$A:$B,2,FALSE)</f>
        <v>PROJETO EXECUTIVO DE SISTEMA DE DRENAGEM ACIMA DE 20.000M2,APRESENTADO EM AUTOCAD</v>
      </c>
      <c r="D27" s="8">
        <f>TRUNC(VLOOKUP(B27,EMOP0619!$A:$D,2,FALSE)*$G$6,2)</f>
        <v>0.56000000000000005</v>
      </c>
      <c r="E27" s="9">
        <f>VLOOKUP(B27,SP!$D:$Y,20,FALSE)</f>
        <v>22806.22</v>
      </c>
      <c r="F27" s="10">
        <f>TRUNC(D27*E27,2)</f>
        <v>12771.48</v>
      </c>
      <c r="I27" s="12"/>
    </row>
    <row r="28" spans="1:9" ht="14.25" x14ac:dyDescent="0.35">
      <c r="A28" s="126"/>
      <c r="B28" s="127"/>
      <c r="C28" s="128"/>
      <c r="D28" s="129"/>
      <c r="E28" s="130" t="s">
        <v>18</v>
      </c>
      <c r="F28" s="131">
        <f>SUM(F9:F27)</f>
        <v>276452.18</v>
      </c>
      <c r="G28" s="13">
        <f>SUM(F9:F28)/2</f>
        <v>276452.18</v>
      </c>
      <c r="H28" s="17">
        <f>TRUNC(F28/$F$117,4)</f>
        <v>0.1012</v>
      </c>
    </row>
    <row r="29" spans="1:9" x14ac:dyDescent="0.2">
      <c r="A29" s="5"/>
      <c r="B29" s="14"/>
      <c r="C29" s="7"/>
      <c r="D29" s="8"/>
      <c r="E29" s="67"/>
      <c r="F29" s="16"/>
      <c r="G29" s="13"/>
      <c r="H29" s="93"/>
    </row>
    <row r="30" spans="1:9" ht="13.5" x14ac:dyDescent="0.35">
      <c r="A30" s="120"/>
      <c r="B30" s="121" t="str">
        <f>ADM!A3</f>
        <v>B - ADMINISTRAÇÃO LOCAL</v>
      </c>
      <c r="C30" s="122"/>
      <c r="D30" s="123"/>
      <c r="E30" s="124"/>
      <c r="F30" s="125"/>
    </row>
    <row r="31" spans="1:9" x14ac:dyDescent="0.2">
      <c r="A31" s="5">
        <f>A27+1</f>
        <v>20</v>
      </c>
      <c r="B31" s="6" t="str">
        <f>VLOOKUP(A31,ADM!$A:$D,4,FALSE)</f>
        <v>01.090.0001-5</v>
      </c>
      <c r="C31" s="7" t="str">
        <f>'COMP. M.O.LOCAL'!C6</f>
        <v>ADMINISTRAÇÃO LOCAL</v>
      </c>
      <c r="D31" s="8">
        <f>'COMP. M.O.LOCAL'!G6</f>
        <v>115121.60000000001</v>
      </c>
      <c r="E31" s="9">
        <f>VLOOKUP(B31,ADM!$D:$Y,20,FALSE)</f>
        <v>1</v>
      </c>
      <c r="F31" s="10">
        <f t="shared" ref="F31:F36" si="3">TRUNC(D31*E31,2)</f>
        <v>115121.60000000001</v>
      </c>
      <c r="G31" s="3"/>
      <c r="H31" s="1"/>
    </row>
    <row r="32" spans="1:9" ht="22.5" x14ac:dyDescent="0.2">
      <c r="A32" s="5">
        <f>A31+1</f>
        <v>21</v>
      </c>
      <c r="B32" s="6" t="str">
        <f>VLOOKUP(A32,ADM!$A:$D,4,FALSE)</f>
        <v>05.100.0020-A</v>
      </c>
      <c r="C32" s="7" t="str">
        <f>VLOOKUP(B32,DIPREVS1!$A:$B,2,FALSE)</f>
        <v>CAFE DA MANHA, CONFORME CONVENCAO DO TRABALHO PARA CONSTRUCAO CIVIL E CONDICOES HIGIENICAS E SANITARIAS ADEQUADAS</v>
      </c>
      <c r="D32" s="8">
        <f>TRUNC(VLOOKUP(B32,EMOP0619!$A:$D,2,FALSE)*$G$6,2)</f>
        <v>4.5</v>
      </c>
      <c r="E32" s="9">
        <f>VLOOKUP(B32,ADM!$D:$Y,20,FALSE)</f>
        <v>2640</v>
      </c>
      <c r="F32" s="10">
        <f>TRUNC(D32*E32,2)</f>
        <v>11880</v>
      </c>
      <c r="G32" s="3"/>
      <c r="H32" s="1"/>
    </row>
    <row r="33" spans="1:9" ht="22.5" x14ac:dyDescent="0.2">
      <c r="A33" s="5">
        <f>A32+1</f>
        <v>22</v>
      </c>
      <c r="B33" s="6" t="str">
        <f>VLOOKUP(A33,ADM!$A:$D,4,FALSE)</f>
        <v>05.100.0022-A</v>
      </c>
      <c r="C33" s="7" t="str">
        <f>VLOOKUP(B33,DIPREVS1!$A:$B,2,FALSE)</f>
        <v>REFEICAO CONFORME CONVENCAO DO TRABALHO PARA CONSTRUCAO CIVIL E CONDICOES HIGIENICAS E SANITARIAS ADEQUADAS</v>
      </c>
      <c r="D33" s="8">
        <f>TRUNC(VLOOKUP(B33,EMOP0619!$A:$D,2,FALSE)*$G$6,2)</f>
        <v>10</v>
      </c>
      <c r="E33" s="9">
        <f>VLOOKUP(B33,ADM!$D:$Y,20,FALSE)</f>
        <v>2640</v>
      </c>
      <c r="F33" s="10">
        <f t="shared" si="3"/>
        <v>26400</v>
      </c>
      <c r="G33" s="12"/>
      <c r="H33" s="1"/>
    </row>
    <row r="34" spans="1:9" x14ac:dyDescent="0.2">
      <c r="A34" s="5">
        <f>A33+1</f>
        <v>23</v>
      </c>
      <c r="B34" s="6" t="str">
        <f>VLOOKUP(A34,ADM!$A:$D,4,FALSE)</f>
        <v>05.100.0024-A</v>
      </c>
      <c r="C34" s="7" t="str">
        <f>VLOOKUP(B34,DIPREVS1!$A:$B,2,FALSE)</f>
        <v>CESTA BASICA, CONFORME CONVENCAO DO TRABALHO PARA CONSTRUCAOCIVIL</v>
      </c>
      <c r="D34" s="8">
        <f>TRUNC(VLOOKUP(B34,EMOP0619!$A:$D,2,FALSE)*$G$6,2)</f>
        <v>240</v>
      </c>
      <c r="E34" s="9">
        <f>VLOOKUP(B34,ADM!$D:$Y,20,FALSE)</f>
        <v>120</v>
      </c>
      <c r="F34" s="10">
        <f t="shared" si="3"/>
        <v>28800</v>
      </c>
      <c r="G34" s="13"/>
      <c r="H34" s="1"/>
    </row>
    <row r="35" spans="1:9" x14ac:dyDescent="0.2">
      <c r="A35" s="5">
        <f>A34+1</f>
        <v>24</v>
      </c>
      <c r="B35" s="6" t="str">
        <f>VLOOKUP(A35,ADM!$A:$D,4,FALSE)</f>
        <v>05.100.0026-A</v>
      </c>
      <c r="C35" s="7" t="str">
        <f>VLOOKUP(B35,DIPREVS1!$A:$B,2,FALSE)</f>
        <v>VALE TRANSPORTE, CONSIDERANDO PASSAGEM IDA E VOLTA</v>
      </c>
      <c r="D35" s="8">
        <f>TRUNC(VLOOKUP(B35,EMOP0619!$A:$D,2,FALSE)*$G$6,2)</f>
        <v>7.07</v>
      </c>
      <c r="E35" s="9">
        <f>VLOOKUP(B35,ADM!$D:$Y,20,FALSE)</f>
        <v>2640</v>
      </c>
      <c r="F35" s="10">
        <f t="shared" si="3"/>
        <v>18664.8</v>
      </c>
      <c r="G35" s="11"/>
      <c r="H35" s="1"/>
      <c r="I35" s="1"/>
    </row>
    <row r="36" spans="1:9" ht="56.25" x14ac:dyDescent="0.2">
      <c r="A36" s="5">
        <f>A35+1</f>
        <v>25</v>
      </c>
      <c r="B36" s="6" t="str">
        <f>VLOOKUP(A36,ADM!$A:$D,4,FALSE)</f>
        <v>05.100.0900-A</v>
      </c>
      <c r="C36" s="7" t="str">
        <f>VLOOKUP(B36,DIPREVS1!$A:$B,2,FALSE)</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D36" s="8">
        <f>TRUNC(VLOOKUP(B36,EMOP0619!$A:$D,2,FALSE)*$G$6,2)</f>
        <v>25.71</v>
      </c>
      <c r="E36" s="9">
        <f>VLOOKUP(B36,ADM!$D:$Y,20,FALSE)</f>
        <v>223.88</v>
      </c>
      <c r="F36" s="10">
        <f t="shared" si="3"/>
        <v>5755.95</v>
      </c>
      <c r="G36" s="12"/>
      <c r="H36" s="1"/>
      <c r="I36" s="1"/>
    </row>
    <row r="37" spans="1:9" ht="14.25" x14ac:dyDescent="0.35">
      <c r="A37" s="126"/>
      <c r="B37" s="127"/>
      <c r="C37" s="128"/>
      <c r="D37" s="129"/>
      <c r="E37" s="130" t="s">
        <v>23413</v>
      </c>
      <c r="F37" s="131">
        <f>SUM(F31:F36)</f>
        <v>206622.35</v>
      </c>
      <c r="G37" s="13">
        <f>SUM(F31:F37)/2</f>
        <v>206622.35</v>
      </c>
      <c r="H37" s="17">
        <f>ROUND(F37/$F$117,4)</f>
        <v>7.5700000000000003E-2</v>
      </c>
      <c r="I37" s="1"/>
    </row>
    <row r="38" spans="1:9" x14ac:dyDescent="0.2">
      <c r="A38" s="5"/>
      <c r="B38" s="14"/>
      <c r="C38" s="7"/>
      <c r="D38" s="8"/>
      <c r="E38" s="67"/>
      <c r="F38" s="16"/>
      <c r="G38" s="13"/>
      <c r="H38" s="93"/>
    </row>
    <row r="39" spans="1:9" ht="12" x14ac:dyDescent="0.2">
      <c r="A39" s="132"/>
      <c r="B39" s="121" t="str">
        <f>proj.pav!A3</f>
        <v>C - PROJETO DE PAVIMENTAÇÃO</v>
      </c>
      <c r="C39" s="122"/>
      <c r="D39" s="133"/>
      <c r="E39" s="124"/>
      <c r="F39" s="125"/>
      <c r="G39" s="13"/>
    </row>
    <row r="40" spans="1:9" x14ac:dyDescent="0.2">
      <c r="A40" s="267">
        <f>A36+1</f>
        <v>26</v>
      </c>
      <c r="B40" s="6" t="str">
        <f>VLOOKUP(A40,proj.pav!$A:$D,4,FALSE)</f>
        <v>01.001.0040-A</v>
      </c>
      <c r="C40" s="7" t="str">
        <f>VLOOKUP(B40,DIPREVS1!$A:$B,2,FALSE)</f>
        <v>SONDAGEM MANUAL,COM TRADO CAVADEIRA,POR METRO LINEAR OU FRACAO</v>
      </c>
      <c r="D40" s="242">
        <f>TRUNC(VLOOKUP(B40,EMOP0619!$A:$D,2,FALSE)*$G$6,2)</f>
        <v>135.31</v>
      </c>
      <c r="E40" s="243">
        <f>VLOOKUP(B40,proj.pav!$D:$Y,20,FALSE)</f>
        <v>7.5</v>
      </c>
      <c r="F40" s="244">
        <f>TRUNC(D40*E40,2)</f>
        <v>1014.82</v>
      </c>
      <c r="G40" s="13"/>
    </row>
    <row r="41" spans="1:9" x14ac:dyDescent="0.2">
      <c r="A41" s="267">
        <f>A40+1</f>
        <v>27</v>
      </c>
      <c r="B41" s="264" t="str">
        <f>VLOOKUP(A41,proj.pav!$A:$D,4,FALSE)</f>
        <v>01.001.0001-A</v>
      </c>
      <c r="C41" s="265" t="str">
        <f>VLOOKUP(B41,DIPREVS1!$A:$B,2,FALSE)</f>
        <v>LIMITE DE PLASTICIDADE</v>
      </c>
      <c r="D41" s="242">
        <f>TRUNC(VLOOKUP(B41,EMOP0619!$A:$D,2,FALSE)*$G$6,2)</f>
        <v>127.51</v>
      </c>
      <c r="E41" s="243">
        <f>VLOOKUP(B41,proj.pav!$D:$Y,20,FALSE)</f>
        <v>3</v>
      </c>
      <c r="F41" s="244">
        <f t="shared" ref="F41:F47" si="4">TRUNC(D41*E41,2)</f>
        <v>382.53</v>
      </c>
      <c r="G41" s="13"/>
    </row>
    <row r="42" spans="1:9" x14ac:dyDescent="0.2">
      <c r="A42" s="267">
        <f t="shared" ref="A42:A67" si="5">A41+1</f>
        <v>28</v>
      </c>
      <c r="B42" s="6" t="str">
        <f>VLOOKUP(A42,proj.pav!$A:$D,4,FALSE)</f>
        <v>01.001.0002-A</v>
      </c>
      <c r="C42" s="7" t="str">
        <f>VLOOKUP(B42,DIPREVS1!$A:$B,2,FALSE)</f>
        <v>LIMITE DE LIQUIDEZ</v>
      </c>
      <c r="D42" s="242">
        <f>TRUNC(VLOOKUP(B42,EMOP0619!$A:$D,2,FALSE)*$G$6,2)</f>
        <v>127.51</v>
      </c>
      <c r="E42" s="243">
        <f>VLOOKUP(B42,proj.pav!$D:$Y,20,FALSE)</f>
        <v>3</v>
      </c>
      <c r="F42" s="244">
        <f t="shared" si="4"/>
        <v>382.53</v>
      </c>
      <c r="G42" s="13"/>
    </row>
    <row r="43" spans="1:9" x14ac:dyDescent="0.2">
      <c r="A43" s="267">
        <f>A42+1</f>
        <v>29</v>
      </c>
      <c r="B43" s="6" t="str">
        <f>VLOOKUP(A43,proj.pav!$A:$D,4,FALSE)</f>
        <v>01.001.0004-A</v>
      </c>
      <c r="C43" s="7" t="str">
        <f>VLOOKUP(B43,DIPREVS1!$A:$B,2,FALSE)</f>
        <v>ANALISE GRANULOMETRICA SEM SEDIMENTACAO (PENEIRAMENTO)</v>
      </c>
      <c r="D43" s="242">
        <f>TRUNC(VLOOKUP(B43,EMOP0619!$A:$D,2,FALSE)*$G$6,2)</f>
        <v>143.79</v>
      </c>
      <c r="E43" s="243">
        <f>VLOOKUP(B43,proj.pav!$D:$Y,20,FALSE)</f>
        <v>3</v>
      </c>
      <c r="F43" s="244">
        <f t="shared" si="4"/>
        <v>431.37</v>
      </c>
      <c r="G43" s="13"/>
    </row>
    <row r="44" spans="1:9" x14ac:dyDescent="0.2">
      <c r="A44" s="267">
        <f>A43+1</f>
        <v>30</v>
      </c>
      <c r="B44" s="6" t="str">
        <f>VLOOKUP(A44,proj.pav!$A:$D,4,FALSE)</f>
        <v>01.001.0011-A</v>
      </c>
      <c r="C44" s="7" t="str">
        <f>VLOOKUP(B44,DIPREVS1!$A:$B,2,FALSE)</f>
        <v>COMPACTACAO: ENERGIA PROCTOR NORMAL</v>
      </c>
      <c r="D44" s="242">
        <f>TRUNC(VLOOKUP(B44,EMOP0619!$A:$D,2,FALSE)*$G$6,2)</f>
        <v>278.24</v>
      </c>
      <c r="E44" s="243">
        <f>VLOOKUP(B44,proj.pav!$D:$Y,20,FALSE)</f>
        <v>3</v>
      </c>
      <c r="F44" s="244">
        <f t="shared" si="4"/>
        <v>834.72</v>
      </c>
      <c r="G44" s="13"/>
    </row>
    <row r="45" spans="1:9" x14ac:dyDescent="0.2">
      <c r="A45" s="267">
        <f t="shared" si="5"/>
        <v>31</v>
      </c>
      <c r="B45" s="264" t="str">
        <f>VLOOKUP(A45,proj.pav!$A:$D,4,FALSE)</f>
        <v>01.001.0011-A</v>
      </c>
      <c r="C45" s="265" t="str">
        <f>VLOOKUP(B45,DIPREVS1!$A:$B,2,FALSE)</f>
        <v>COMPACTACAO: ENERGIA PROCTOR NORMAL</v>
      </c>
      <c r="D45" s="242">
        <f>TRUNC(VLOOKUP(B45,EMOP0619!$A:$D,2,FALSE)*$G$6,2)</f>
        <v>278.24</v>
      </c>
      <c r="E45" s="243">
        <f>VLOOKUP(B45,proj.pav!$D:$Y,20,FALSE)</f>
        <v>3</v>
      </c>
      <c r="F45" s="244">
        <f t="shared" si="4"/>
        <v>834.72</v>
      </c>
      <c r="G45" s="13"/>
    </row>
    <row r="46" spans="1:9" x14ac:dyDescent="0.2">
      <c r="A46" s="267">
        <f t="shared" si="5"/>
        <v>32</v>
      </c>
      <c r="B46" s="264" t="str">
        <f>VLOOKUP(A46,proj.pav!$A:$D,4,FALSE)</f>
        <v>01.001.0020-A</v>
      </c>
      <c r="C46" s="265" t="str">
        <f>VLOOKUP(B46,DIPREVS1!$A:$B,2,FALSE)</f>
        <v>INDICE SUPORTE CALIFORNIA,POR 5 PONTOS,COMPACTACAO COM ENERGIA PROCTOR NORMAL</v>
      </c>
      <c r="D46" s="242">
        <f>TRUNC(VLOOKUP(B46,EMOP0619!$A:$D,2,FALSE)*$G$6,2)</f>
        <v>2036.02</v>
      </c>
      <c r="E46" s="243">
        <f>VLOOKUP(B46,proj.pav!$D:$Y,20,FALSE)</f>
        <v>3</v>
      </c>
      <c r="F46" s="244">
        <f t="shared" si="4"/>
        <v>6108.06</v>
      </c>
      <c r="G46" s="13"/>
    </row>
    <row r="47" spans="1:9" x14ac:dyDescent="0.2">
      <c r="A47" s="267">
        <f>A46+1</f>
        <v>33</v>
      </c>
      <c r="B47" s="264" t="str">
        <f>VLOOKUP(A47,proj.pav!$A:$D,4,FALSE)</f>
        <v>01.001.0060-A</v>
      </c>
      <c r="C47" s="265" t="str">
        <f>VLOOKUP(B47,DIPREVS1!$A:$B,2,FALSE)</f>
        <v>AMOSTRA DE SOLO - PREPARACAO PARA ENSAIOS DE COMPACTACAO E ENSAIOS DE CARACTERIZACAO</v>
      </c>
      <c r="D47" s="242">
        <f>TRUNC(VLOOKUP(B47,EMOP0619!$A:$D,2,FALSE)*$G$6,2)</f>
        <v>384.93</v>
      </c>
      <c r="E47" s="243">
        <f>VLOOKUP(B47,proj.pav!$D:$Y,20,FALSE)</f>
        <v>3</v>
      </c>
      <c r="F47" s="244">
        <f t="shared" si="4"/>
        <v>1154.79</v>
      </c>
      <c r="G47" s="13"/>
    </row>
    <row r="48" spans="1:9" ht="22.5" x14ac:dyDescent="0.2">
      <c r="A48" s="267">
        <f>A47+1</f>
        <v>34</v>
      </c>
      <c r="B48" s="264" t="str">
        <f>VLOOKUP(A48,'COMP. PROJ.PAV'!$1:$1048576,2,FALSE)</f>
        <v>01.050.0225-5</v>
      </c>
      <c r="C48" s="265" t="str">
        <f>VLOOKUP(A48,'COMP. PROJ.PAV'!$1:$1048576,3,FALSE)</f>
        <v>PROJETO EXECUTIVO DE PAVIMENTO, INCLUINDO ELABORAÇÃO DE PLANO DE SONDAGEM E ACOMPANHAMENTO DE SUA EXECUÇÃO E DOS ENSAIOS</v>
      </c>
      <c r="D48" s="242">
        <f>VLOOKUP(A48,'COMP. PROJ.PAV'!$1:$1048576,7,FALSE)</f>
        <v>37456.32</v>
      </c>
      <c r="E48" s="243">
        <v>1</v>
      </c>
      <c r="F48" s="244">
        <f>TRUNC(D48*E48,2)</f>
        <v>37456.32</v>
      </c>
      <c r="G48" s="13"/>
    </row>
    <row r="49" spans="1:9" ht="14.25" x14ac:dyDescent="0.35">
      <c r="A49" s="126"/>
      <c r="B49" s="127"/>
      <c r="C49" s="128"/>
      <c r="D49" s="129"/>
      <c r="E49" s="130" t="s">
        <v>35242</v>
      </c>
      <c r="F49" s="131">
        <f>SUM(F40:F48)</f>
        <v>48599.86</v>
      </c>
      <c r="G49" s="13">
        <f>SUM(F40:F49)/2</f>
        <v>48599.86</v>
      </c>
      <c r="H49" s="17">
        <f>ROUND(F49/$F$117,4)</f>
        <v>1.78E-2</v>
      </c>
      <c r="I49" s="1"/>
    </row>
    <row r="50" spans="1:9" x14ac:dyDescent="0.2">
      <c r="A50" s="267"/>
      <c r="B50" s="264"/>
      <c r="C50" s="265"/>
      <c r="D50" s="242"/>
      <c r="E50" s="243"/>
      <c r="F50" s="244"/>
      <c r="G50" s="13"/>
    </row>
    <row r="51" spans="1:9" ht="12" x14ac:dyDescent="0.2">
      <c r="A51" s="132"/>
      <c r="B51" s="121" t="str">
        <f>dren!A3</f>
        <v>D - DRENAGEM PLUVIAL</v>
      </c>
      <c r="C51" s="122"/>
      <c r="D51" s="133"/>
      <c r="E51" s="124"/>
      <c r="F51" s="125"/>
      <c r="G51" s="13"/>
    </row>
    <row r="52" spans="1:9" x14ac:dyDescent="0.2">
      <c r="A52" s="267"/>
      <c r="B52" s="264"/>
      <c r="C52" s="265"/>
      <c r="D52" s="242"/>
      <c r="E52" s="243"/>
      <c r="F52" s="244"/>
      <c r="G52" s="13"/>
    </row>
    <row r="53" spans="1:9" ht="56.25" x14ac:dyDescent="0.2">
      <c r="A53" s="267">
        <f>A48+1</f>
        <v>35</v>
      </c>
      <c r="B53" s="264" t="str">
        <f>VLOOKUP(A53,dren!$A$4:$D$1517,4,FALSE)</f>
        <v>06.015.0010-A</v>
      </c>
      <c r="C53" s="265" t="str">
        <f>VLOOKUP(B53,DIPREVS1!$A:$B,2,FALSE)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53" s="242">
        <f>TRUNC(VLOOKUP(B53,EMOP0619!$A:$D,2,FALSE)*$G$6,2)</f>
        <v>1612.81</v>
      </c>
      <c r="E53" s="243">
        <f>VLOOKUP(B53,dren!$D$4:$Y$1570,20,FALSE)</f>
        <v>46</v>
      </c>
      <c r="F53" s="244">
        <f>TRUNC(D53*E53,2)</f>
        <v>74189.259999999995</v>
      </c>
      <c r="G53" s="13"/>
    </row>
    <row r="54" spans="1:9" ht="45" x14ac:dyDescent="0.2">
      <c r="A54" s="267">
        <f t="shared" si="5"/>
        <v>36</v>
      </c>
      <c r="B54" s="264" t="str">
        <f>VLOOKUP(A54,dren!$A$4:$D$1517,4,FALSE)</f>
        <v>06.016.0001-A</v>
      </c>
      <c r="C54" s="265" t="str">
        <f>VLOOKUP(B54,DIPREVS1!$A:$B,2,FALSE)</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D54" s="269">
        <f>TRUNC(VLOOKUP(B54,EMOP0619!$A:$D,2,FALSE)*$G$6,2)</f>
        <v>335.74</v>
      </c>
      <c r="E54" s="270">
        <f>VLOOKUP(B54,dren!$D$4:$Y$1570,20,FALSE)</f>
        <v>16</v>
      </c>
      <c r="F54" s="271">
        <f>TRUNC(D54*E54,2)</f>
        <v>5371.84</v>
      </c>
      <c r="G54" s="13"/>
    </row>
    <row r="55" spans="1:9" ht="56.25" x14ac:dyDescent="0.2">
      <c r="A55" s="267">
        <f t="shared" si="5"/>
        <v>37</v>
      </c>
      <c r="B55" s="264" t="str">
        <f>VLOOKUP(A55,dren!$A$4:$D$1517,4,FALSE)</f>
        <v>06.015.0030-A</v>
      </c>
      <c r="C55" s="265" t="str">
        <f>VLOOKUP(B55,DIPREVS1!$A:$B,2,FALSE)</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D55" s="269">
        <f>TRUNC(VLOOKUP(B55,EMOP0619!$A:$D,2,FALSE)*$G$6,2)</f>
        <v>596.4</v>
      </c>
      <c r="E55" s="270">
        <f>VLOOKUP(B55,dren!$D$4:$Y$1570,20,FALSE)</f>
        <v>40</v>
      </c>
      <c r="F55" s="271">
        <f>TRUNC(D55*E55,2)</f>
        <v>23856</v>
      </c>
      <c r="G55" s="13"/>
    </row>
    <row r="56" spans="1:9" ht="56.25" x14ac:dyDescent="0.2">
      <c r="A56" s="267">
        <f t="shared" si="5"/>
        <v>38</v>
      </c>
      <c r="B56" s="264" t="str">
        <f>VLOOKUP(A56,dren!$A$4:$D$1517,4,FALSE)</f>
        <v>06.004.0092-A</v>
      </c>
      <c r="C56" s="265" t="str">
        <f>VLOOKUP(B56,DIPREVS1!$A:$B,2,FALSE)</f>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D56" s="269">
        <f>TRUNC(VLOOKUP(B56,EMOP0619!$A:$D,2,FALSE)*$G$6,2)</f>
        <v>108.44</v>
      </c>
      <c r="E56" s="270">
        <f>VLOOKUP(B56,dren!$D$4:$Y$1570,20,FALSE)</f>
        <v>723</v>
      </c>
      <c r="F56" s="271">
        <f>TRUNC(D56*E56,2)</f>
        <v>78402.12</v>
      </c>
      <c r="G56" s="13"/>
    </row>
    <row r="57" spans="1:9" ht="56.25" x14ac:dyDescent="0.2">
      <c r="A57" s="267">
        <f t="shared" si="5"/>
        <v>39</v>
      </c>
      <c r="B57" s="264" t="str">
        <f>VLOOKUP(A57,dren!$A$4:$D$1517,4,FALSE)</f>
        <v>06.004.0094-A</v>
      </c>
      <c r="C57" s="265" t="str">
        <f>VLOOKUP(B57,DIPREVS1!$A:$B,2,FALSE)</f>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
      <c r="D57" s="269">
        <f>TRUNC(VLOOKUP(B57,EMOP0619!$A:$D,2,FALSE)*$G$6,2)</f>
        <v>145.61000000000001</v>
      </c>
      <c r="E57" s="270">
        <f>VLOOKUP(B57,dren!$D$4:$Y$1570,20,FALSE)</f>
        <v>63</v>
      </c>
      <c r="F57" s="271">
        <f t="shared" ref="F57:F66" si="6">TRUNC(D57*E57,2)</f>
        <v>9173.43</v>
      </c>
      <c r="G57" s="13"/>
    </row>
    <row r="58" spans="1:9" ht="56.25" x14ac:dyDescent="0.2">
      <c r="A58" s="267">
        <f t="shared" si="5"/>
        <v>40</v>
      </c>
      <c r="B58" s="264" t="str">
        <f>VLOOKUP(A58,dren!$A$4:$D$1517,4,FALSE)</f>
        <v>06.004.0066-A</v>
      </c>
      <c r="C58" s="265" t="str">
        <f>VLOOKUP(B58,DIPREVS1!$A:$B,2,FALSE)</f>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D58" s="269">
        <f>TRUNC(VLOOKUP(B58,EMOP0619!$A:$D,2,FALSE)*$G$6,2)</f>
        <v>171.27</v>
      </c>
      <c r="E58" s="270">
        <f>VLOOKUP(B58,dren!$D$4:$Y$1570,20,FALSE)</f>
        <v>63</v>
      </c>
      <c r="F58" s="271">
        <f t="shared" si="6"/>
        <v>10790.01</v>
      </c>
      <c r="G58" s="13"/>
    </row>
    <row r="59" spans="1:9" ht="22.5" x14ac:dyDescent="0.2">
      <c r="A59" s="267">
        <f t="shared" si="5"/>
        <v>41</v>
      </c>
      <c r="B59" s="264" t="str">
        <f>VLOOKUP(A59,dren!$A$4:$D$1517,4,FALSE)</f>
        <v>06.203.0020-A</v>
      </c>
      <c r="C59" s="265" t="str">
        <f>VLOOKUP(B59,DIPREVS1!$A:$B,2,FALSE)</f>
        <v>TUBO DE POLIETILENO DE ALTA DENSIDADE(PEAD),RESINA PE80/100,NORMA ISO 4427, CLASSE PN-4, DE=400MM. FORNECIMENTO</v>
      </c>
      <c r="D59" s="269">
        <f>TRUNC(VLOOKUP(B59,EMOP0619!$A:$D,2,FALSE)*$G$6,2)</f>
        <v>302.54000000000002</v>
      </c>
      <c r="E59" s="270">
        <f>VLOOKUP(B59,dren!$D$4:$Y$1570,20,FALSE)</f>
        <v>77</v>
      </c>
      <c r="F59" s="271">
        <f t="shared" si="6"/>
        <v>23295.58</v>
      </c>
      <c r="G59" s="13"/>
    </row>
    <row r="60" spans="1:9" ht="22.5" x14ac:dyDescent="0.2">
      <c r="A60" s="267">
        <f t="shared" si="5"/>
        <v>42</v>
      </c>
      <c r="B60" s="264" t="str">
        <f>VLOOKUP(A60,dren!$A$4:$D$1517,4,FALSE)</f>
        <v>06.203.0022-A</v>
      </c>
      <c r="C60" s="265" t="str">
        <f>VLOOKUP(B60,DIPREVS1!$A:$B,2,FALSE)</f>
        <v>TUBO DE POLIETILENO DE ALTA DENSIDADE(PEAD),RESINA PE80/100.NORMA ISO 4427, CLASSE PN-4, DE=500MM. FORNECIMENTO</v>
      </c>
      <c r="D60" s="269">
        <f>TRUNC(VLOOKUP(B60,EMOP0619!$A:$D,2,FALSE)*$G$6,2)</f>
        <v>472.02</v>
      </c>
      <c r="E60" s="270">
        <f>VLOOKUP(B60,dren!$D$4:$Y$1570,20,FALSE)</f>
        <v>115</v>
      </c>
      <c r="F60" s="271">
        <f t="shared" si="6"/>
        <v>54282.3</v>
      </c>
      <c r="G60" s="13"/>
    </row>
    <row r="61" spans="1:9" ht="22.5" x14ac:dyDescent="0.2">
      <c r="A61" s="267">
        <f t="shared" si="5"/>
        <v>43</v>
      </c>
      <c r="B61" s="264" t="str">
        <f>VLOOKUP(A61,dren!$A$4:$D$1517,4,FALSE)</f>
        <v>06.001.0777-A</v>
      </c>
      <c r="C61" s="265" t="str">
        <f>VLOOKUP(B61,DIPREVS1!$A:$B,2,FALSE)</f>
        <v>ASSENTAMENTO DE TUBOS DE POLIETILENO,COM DE ACIMA DE 355MM A450MM,INCLUSIVE TESTE HIDROSTATICO,EXCLUSIVE SOLDA DAS JUNTAS E FORNECIMENTO DE TUBOS E DE CONEXOES</v>
      </c>
      <c r="D61" s="269">
        <f>TRUNC(VLOOKUP(B61,EMOP0619!$A:$D,2,FALSE)*$G$6,2)</f>
        <v>23.91</v>
      </c>
      <c r="E61" s="270">
        <f>VLOOKUP(B61,dren!$D$4:$Y$1570,20,FALSE)</f>
        <v>77</v>
      </c>
      <c r="F61" s="271">
        <f t="shared" si="6"/>
        <v>1841.07</v>
      </c>
      <c r="G61" s="13"/>
    </row>
    <row r="62" spans="1:9" ht="22.5" x14ac:dyDescent="0.2">
      <c r="A62" s="267">
        <f t="shared" si="5"/>
        <v>44</v>
      </c>
      <c r="B62" s="264" t="str">
        <f>VLOOKUP(A62,dren!$A$4:$D$1517,4,FALSE)</f>
        <v>06.001.0778-A</v>
      </c>
      <c r="C62" s="265" t="str">
        <f>VLOOKUP(B62,DIPREVS1!$A:$B,2,FALSE)</f>
        <v>ASSENTAMENTO DE TUBOS DE POLIETILENO,COM DE ACIMA DE 450MM A560MM,INCLUSIVE TESTE HIDROSTATICO,EXCLUSIVE SOLDA DAS JUNTAS E FORNECIMENTO DE TUBOS E DE CONEXOES</v>
      </c>
      <c r="D62" s="269">
        <f>TRUNC(VLOOKUP(B62,EMOP0619!$A:$D,2,FALSE)*$G$6,2)</f>
        <v>28.92</v>
      </c>
      <c r="E62" s="270">
        <f>VLOOKUP(B62,dren!$D$4:$Y$1570,20,FALSE)</f>
        <v>115</v>
      </c>
      <c r="F62" s="271">
        <f t="shared" si="6"/>
        <v>3325.8</v>
      </c>
      <c r="G62" s="13"/>
    </row>
    <row r="63" spans="1:9" ht="22.5" x14ac:dyDescent="0.2">
      <c r="A63" s="267">
        <f t="shared" si="5"/>
        <v>45</v>
      </c>
      <c r="B63" s="264" t="str">
        <f>VLOOKUP(A63,dren!$A$4:$D$1517,4,FALSE)</f>
        <v>06.001.0778-A</v>
      </c>
      <c r="C63" s="265" t="str">
        <f>VLOOKUP(B63,DIPREVS1!$A:$B,2,FALSE)</f>
        <v>ASSENTAMENTO DE TUBOS DE POLIETILENO,COM DE ACIMA DE 450MM A560MM,INCLUSIVE TESTE HIDROSTATICO,EXCLUSIVE SOLDA DAS JUNTAS E FORNECIMENTO DE TUBOS E DE CONEXOES</v>
      </c>
      <c r="D63" s="269">
        <f>TRUNC(VLOOKUP(B63,EMOP0619!$A:$D,2,FALSE)*$G$6,2)</f>
        <v>28.92</v>
      </c>
      <c r="E63" s="270">
        <f>VLOOKUP(B63,dren!$D$4:$Y$1570,20,FALSE)</f>
        <v>115</v>
      </c>
      <c r="F63" s="271">
        <f t="shared" si="6"/>
        <v>3325.8</v>
      </c>
      <c r="G63" s="13"/>
    </row>
    <row r="64" spans="1:9" ht="22.5" x14ac:dyDescent="0.2">
      <c r="A64" s="267">
        <f t="shared" si="5"/>
        <v>46</v>
      </c>
      <c r="B64" s="264" t="str">
        <f>VLOOKUP(A64,dren!$A$4:$D$1517,4,FALSE)</f>
        <v>06.272.0003-A</v>
      </c>
      <c r="C64" s="265" t="str">
        <f>VLOOKUP(B64,DIPREVS1!$A:$B,2,FALSE)</f>
        <v>TUBO PVC (NBR-7362), PARA ESGOTO SANITARIO, COM DIAMETRO NOMINAL DE 150MM, INCLUSIVE ANEL DE BORRACHA. FORNECIMENTO</v>
      </c>
      <c r="D64" s="242">
        <f>TRUNC(VLOOKUP(B64,EMOP0619!$A:$D,2,FALSE)*$G$6,2)</f>
        <v>31.5</v>
      </c>
      <c r="E64" s="243">
        <f>VLOOKUP(B64,dren!$D$4:$Y$1570,20,FALSE)</f>
        <v>513</v>
      </c>
      <c r="F64" s="244">
        <f t="shared" si="6"/>
        <v>16159.5</v>
      </c>
      <c r="G64" s="13"/>
    </row>
    <row r="65" spans="1:7" ht="33.75" x14ac:dyDescent="0.2">
      <c r="A65" s="267">
        <f t="shared" si="5"/>
        <v>47</v>
      </c>
      <c r="B65" s="264" t="str">
        <f>VLOOKUP(A65,dren!$A$4:$D$1517,4,FALSE)</f>
        <v>06.001.0243-A</v>
      </c>
      <c r="C65" s="265" t="str">
        <f>VLOOKUP(B65,DIPREVS1!$A:$B,2,FALSE)</f>
        <v>ASSENTAMENTO DE TUBULACAO DE PVC,COM JUNTA ELASTICA,PARA COLETOR DE ESGOTOS,COM DIAMETRO NOMINAL DE 150MM,ATERRO E SOCAATE A ALTURA DA GERATRIZ SUPERIOR DO TUBO,CONSIDERANDO O MATERIAL DA PROPRIA ESCAVACAO,EXCLUSIVE TUBO E JUNTA</v>
      </c>
      <c r="D65" s="242">
        <f>TRUNC(VLOOKUP(B65,EMOP0619!$A:$D,2,FALSE)*$G$6,2)</f>
        <v>8.17</v>
      </c>
      <c r="E65" s="243">
        <f>VLOOKUP(B65,dren!$D$4:$Y$1570,20,FALSE)</f>
        <v>513</v>
      </c>
      <c r="F65" s="244">
        <f t="shared" si="6"/>
        <v>4191.21</v>
      </c>
      <c r="G65" s="13"/>
    </row>
    <row r="66" spans="1:7" ht="22.5" x14ac:dyDescent="0.2">
      <c r="A66" s="267">
        <f t="shared" si="5"/>
        <v>48</v>
      </c>
      <c r="B66" s="264" t="str">
        <f>VLOOKUP(A66,dren!$A$4:$D$1517,4,FALSE)</f>
        <v>06.272.0004-A</v>
      </c>
      <c r="C66" s="265" t="str">
        <f>VLOOKUP(B66,DIPREVS1!$A:$B,2,FALSE)</f>
        <v>TUBO PVC (NBR-7362), PARA ESGOTO SANITARIO, COM DIAMETRO NOMINAL DE 200MM, INCLUSIVE ANEL DE BORRACHA. FORNECIMENTO</v>
      </c>
      <c r="D66" s="269">
        <f>TRUNC(VLOOKUP(B66,EMOP0619!$A:$D,2,FALSE)*$G$6,2)</f>
        <v>49.56</v>
      </c>
      <c r="E66" s="270">
        <f>VLOOKUP(B66,dren!$D$4:$Y$1570,20,FALSE)</f>
        <v>130</v>
      </c>
      <c r="F66" s="271">
        <f t="shared" si="6"/>
        <v>6442.8</v>
      </c>
      <c r="G66" s="13"/>
    </row>
    <row r="67" spans="1:7" ht="33.75" x14ac:dyDescent="0.2">
      <c r="A67" s="267">
        <f t="shared" si="5"/>
        <v>49</v>
      </c>
      <c r="B67" s="264" t="str">
        <f>VLOOKUP(A67,dren!$A$4:$D$1517,4,FALSE)</f>
        <v>06.001.0244-A</v>
      </c>
      <c r="C67" s="265" t="str">
        <f>VLOOKUP(B67,DIPREVS1!$A:$B,2,FALSE)</f>
        <v>ASSENTAMENTO DE TUBULACAO DE PVC,COM JUNTA ELASTICA,PARA COLETOR DE ESGOTOS,COM DIAMETRO NOMINAL DE 200MM,ATERRO E SOCAATE A ALTURA DA GERATRIZ SUPERIOR DO TUBO,CONSIDERANDO O MATERIAL DA PROPRIA ESCAVACAO,EXCLUSIVE TUBO E JUNTA</v>
      </c>
      <c r="D67" s="269">
        <f>TRUNC(VLOOKUP(B67,EMOP0619!$A:$D,2,FALSE)*$G$6,2)</f>
        <v>10.39</v>
      </c>
      <c r="E67" s="270">
        <f>VLOOKUP(B67,dren!$D$4:$Y$1570,20,FALSE)</f>
        <v>130</v>
      </c>
      <c r="F67" s="271">
        <f t="shared" ref="F67:F74" si="7">TRUNC(D67*E67,2)</f>
        <v>1350.7</v>
      </c>
      <c r="G67" s="13"/>
    </row>
    <row r="68" spans="1:7" ht="33.75" x14ac:dyDescent="0.2">
      <c r="A68" s="267">
        <f t="shared" ref="A68:A82" si="8">A67+1</f>
        <v>50</v>
      </c>
      <c r="B68" s="264" t="str">
        <f>VLOOKUP(A68,dren!$A$4:$D$1517,4,FALSE)</f>
        <v>06.017.0007-A</v>
      </c>
      <c r="C68" s="265" t="str">
        <f>VLOOKUP(B68,DIPREVS1!$A:$B,2,FALSE)</f>
        <v>POCO DE VISITA,DE ANEIS DE CONCRETO PRE-MOLDADOS,PARA ESGOTOS SANITARIOS,SEGUNDO ESPECIFICACOES DA CEDAE,INCLUSIVE DEGRAUS,EXCLUSIVE TAMPAO DE FERRO FUNDIDO,COM PROFUNDIDADE DE 1,50M</v>
      </c>
      <c r="D68" s="269">
        <f>TRUNC(VLOOKUP(B68,EMOP0619!$A:$D,2,FALSE)*$G$6,2)</f>
        <v>903.92</v>
      </c>
      <c r="E68" s="270">
        <f>VLOOKUP(B68,dren!$D$4:$Y$1570,20,FALSE)</f>
        <v>23</v>
      </c>
      <c r="F68" s="271">
        <f t="shared" si="7"/>
        <v>20790.16</v>
      </c>
      <c r="G68" s="13"/>
    </row>
    <row r="69" spans="1:7" ht="22.5" x14ac:dyDescent="0.2">
      <c r="A69" s="267">
        <f t="shared" si="8"/>
        <v>51</v>
      </c>
      <c r="B69" s="264" t="str">
        <f>VLOOKUP(A69,dren!$A$4:$D$1517,4,FALSE)</f>
        <v>06.001.0327-A</v>
      </c>
      <c r="C69" s="265" t="str">
        <f>VLOOKUP(B69,DIPREVS1!$A:$B,2,FALSE)</f>
        <v>ASSENTAMENTO DE TAMPAO DE FºFº,TIPO CIRCULAR,COM DIAMETRO DE0,40 A 0,60M,ASSENTADO COM ARGAMASSA DE CIMENTO E AREIA,NOTRACO 1:4 EM VOLUME,EXCLUSIVE TAMPAO</v>
      </c>
      <c r="D69" s="269">
        <f>TRUNC(VLOOKUP(B69,EMOP0619!$A:$D,2,FALSE)*$G$6,2)</f>
        <v>62.74</v>
      </c>
      <c r="E69" s="270">
        <f>VLOOKUP(B69,dren!$D$4:$Y$1570,20,FALSE)</f>
        <v>23</v>
      </c>
      <c r="F69" s="271">
        <f t="shared" si="7"/>
        <v>1443.02</v>
      </c>
      <c r="G69" s="13"/>
    </row>
    <row r="70" spans="1:7" ht="22.5" x14ac:dyDescent="0.2">
      <c r="A70" s="267">
        <f t="shared" si="8"/>
        <v>52</v>
      </c>
      <c r="B70" s="264" t="str">
        <f>VLOOKUP(A70,dren!$A$4:$D$1517,4,FALSE)</f>
        <v>03.001.0001-B</v>
      </c>
      <c r="C70" s="265" t="str">
        <f>VLOOKUP(B70,DIPREVS1!$A:$B,2,FALSE)</f>
        <v>ESCAVACAO MANUAL DE VALA/CAVA EM MATERIAL DE 1ª CATEGORIA (A(AREIA,ARGILA OU PICARRA),ATE 1,50M DE PROFUNDIDADE,EXCLUSIVE ESCORAMENTO E ESGOTAMENTO</v>
      </c>
      <c r="D70" s="269">
        <f>TRUNC(VLOOKUP(B70,EMOP0619!$A:$D,2,FALSE)*$G$6,2)</f>
        <v>43.91</v>
      </c>
      <c r="E70" s="270">
        <f>VLOOKUP(B70,dren!$D$4:$Y$1570,20,FALSE)</f>
        <v>946.89</v>
      </c>
      <c r="F70" s="271">
        <f t="shared" si="7"/>
        <v>41577.93</v>
      </c>
      <c r="G70" s="13"/>
    </row>
    <row r="71" spans="1:7" ht="45" x14ac:dyDescent="0.2">
      <c r="A71" s="267">
        <f t="shared" si="8"/>
        <v>53</v>
      </c>
      <c r="B71" s="264" t="str">
        <f>VLOOKUP(A71,dren!$A$4:$D$1517,4,FALSE)</f>
        <v>03.020.0030-B</v>
      </c>
      <c r="C71" s="265" t="str">
        <f>VLOOKUP(B71,DIPREVS1!$A:$B,2,FALSE)</f>
        <v>ESCAVACAO MECANICA DE VALA NAO ESCORADA,EM MATERIAL DE 1ªCATEGORIA COM PEDRAS,INSTALACOES PREDIAIS OU OUTROS REDUTORES DE PRODUTIVIDADE,OU CAVAS DE FUNDACAO,ATE 1,50M DE PROFUNDIDADE,UTILIZANDO ESCAVADEIRA HIDRAULICA DE 0,78M3,EXCLUSIVE ESGOTAMENTO</v>
      </c>
      <c r="D71" s="269">
        <f>TRUNC(VLOOKUP(B71,EMOP0619!$A:$D,2,FALSE)*$G$6,2)</f>
        <v>10.33</v>
      </c>
      <c r="E71" s="270">
        <f>VLOOKUP(B71,dren!$D$4:$Y$1570,20,FALSE)</f>
        <v>750.50999999999954</v>
      </c>
      <c r="F71" s="271">
        <f t="shared" si="7"/>
        <v>7752.76</v>
      </c>
      <c r="G71" s="13"/>
    </row>
    <row r="72" spans="1:7" x14ac:dyDescent="0.2">
      <c r="A72" s="267">
        <f t="shared" si="8"/>
        <v>54</v>
      </c>
      <c r="B72" s="264" t="str">
        <f>VLOOKUP(A72,dren!$A$4:$D$1517,4,FALSE)</f>
        <v>05.010.0005-A</v>
      </c>
      <c r="C72" s="265" t="str">
        <f>VLOOKUP(B72,DIPREVS1!$A:$B,2,FALSE)</f>
        <v>ESGOTAMENTO DE VALA MEDIDO PELA POTENCIA INSTALADA E PELO TEMPO DE FUNCIONAMENTO</v>
      </c>
      <c r="D72" s="269">
        <f>TRUNC(VLOOKUP(B72,EMOP0619!$A:$D,2,FALSE)*$G$6,2)</f>
        <v>4.76</v>
      </c>
      <c r="E72" s="270">
        <f>VLOOKUP(B72,dren!$D$4:$Y$1570,20,FALSE)</f>
        <v>12320</v>
      </c>
      <c r="F72" s="271">
        <f t="shared" si="7"/>
        <v>58643.199999999997</v>
      </c>
      <c r="G72" s="13"/>
    </row>
    <row r="73" spans="1:7" x14ac:dyDescent="0.2">
      <c r="A73" s="267">
        <f t="shared" si="8"/>
        <v>55</v>
      </c>
      <c r="B73" s="264" t="str">
        <f>VLOOKUP(A73,dren!$A$4:$D$1517,4,FALSE)</f>
        <v>06.088.0010-A</v>
      </c>
      <c r="C73" s="265" t="str">
        <f>VLOOKUP(B73,DIPREVS1!$A:$B,2,FALSE)</f>
        <v>EMBASAMENTO DE TUBULACAO,FEITO COM PO-DE-PEDRA</v>
      </c>
      <c r="D73" s="269">
        <f>TRUNC(VLOOKUP(B73,EMOP0619!$A:$D,2,FALSE)*$G$6,2)</f>
        <v>78.239999999999995</v>
      </c>
      <c r="E73" s="270">
        <f>VLOOKUP(B73,dren!$D$4:$Y$1570,20,FALSE)</f>
        <v>248.95999999999998</v>
      </c>
      <c r="F73" s="271">
        <f t="shared" si="7"/>
        <v>19478.63</v>
      </c>
      <c r="G73" s="13"/>
    </row>
    <row r="74" spans="1:7" ht="22.5" x14ac:dyDescent="0.2">
      <c r="A74" s="267">
        <f t="shared" si="8"/>
        <v>56</v>
      </c>
      <c r="B74" s="264" t="str">
        <f>VLOOKUP(A74,dren!$A$4:$D$1517,4,FALSE)</f>
        <v>03.011.0015-B</v>
      </c>
      <c r="C74" s="265" t="str">
        <f>VLOOKUP(B74,DIPREVS1!$A:$B,2,FALSE)</f>
        <v>REATERRO DE VALA/CAVA COM MATERIAL DE BOA QUALIDADE,UTILIZANDO VIBRO COMPACTADOR PORTATIL,EXCLUSIVE MATERIAL</v>
      </c>
      <c r="D74" s="269">
        <f>TRUNC(VLOOKUP(B74,EMOP0619!$A:$D,2,FALSE)*$G$6,2)</f>
        <v>17.170000000000002</v>
      </c>
      <c r="E74" s="270">
        <f>VLOOKUP(B74,dren!$D$4:$Y$1570,20,FALSE)</f>
        <v>105.24</v>
      </c>
      <c r="F74" s="271">
        <f t="shared" si="7"/>
        <v>1806.97</v>
      </c>
      <c r="G74" s="13"/>
    </row>
    <row r="75" spans="1:7" ht="22.5" x14ac:dyDescent="0.2">
      <c r="A75" s="267">
        <f t="shared" si="8"/>
        <v>57</v>
      </c>
      <c r="B75" s="264" t="str">
        <f>VLOOKUP(A75,dren!$A$4:$D$1517,4,FALSE)</f>
        <v>03.013.0001-B</v>
      </c>
      <c r="C75" s="265" t="str">
        <f>VLOOKUP(B75,DIPREVS1!$A:$B,2,FALSE)</f>
        <v>REATERRO DE VALA/CAVA COMPACTADA A MACO,EM CAMADAS DE 30CM DE ESPESSURA MAXIMA,COM MATERIAL DE BOA QUALIDADE,EXCLUSIVEESTE</v>
      </c>
      <c r="D75" s="269">
        <f>TRUNC(VLOOKUP(B75,EMOP0619!$A:$D,2,FALSE)*$G$6,2)</f>
        <v>27.12</v>
      </c>
      <c r="E75" s="270">
        <f>VLOOKUP(B75,dren!$D$4:$Y$1570,20,FALSE)</f>
        <v>420.95</v>
      </c>
      <c r="F75" s="271">
        <f t="shared" ref="F75:F82" si="9">TRUNC(D75*E75,2)</f>
        <v>11416.16</v>
      </c>
      <c r="G75" s="13"/>
    </row>
    <row r="76" spans="1:7" ht="22.5" x14ac:dyDescent="0.2">
      <c r="A76" s="267">
        <f t="shared" si="8"/>
        <v>58</v>
      </c>
      <c r="B76" s="264" t="str">
        <f>VLOOKUP(A76,dren!$A$4:$D$1517,4,FALSE)</f>
        <v>03.015.0010-A</v>
      </c>
      <c r="C76" s="265" t="str">
        <f>VLOOKUP(B76,DIPREVS1!$A:$B,2,FALSE)</f>
        <v>REATERRO DE VALA/CAVA COM PO-DE-PEDRA,INCLUSIVE FORNECIMENTODO MATERIAL E COMPACTACAO MANUAL</v>
      </c>
      <c r="D76" s="269">
        <f>TRUNC(VLOOKUP(B76,EMOP0619!$A:$D,2,FALSE)*$G$6,2)</f>
        <v>88.2</v>
      </c>
      <c r="E76" s="270">
        <f>VLOOKUP(B76,dren!$D$4:$Y$1570,20,FALSE)</f>
        <v>526.19000000000005</v>
      </c>
      <c r="F76" s="271">
        <f t="shared" si="9"/>
        <v>46409.95</v>
      </c>
      <c r="G76" s="13"/>
    </row>
    <row r="77" spans="1:7" ht="45" x14ac:dyDescent="0.2">
      <c r="A77" s="267">
        <f t="shared" si="8"/>
        <v>59</v>
      </c>
      <c r="B77" s="264" t="str">
        <f>VLOOKUP(A77,dren!$A$4:$D$1517,4,FALSE)</f>
        <v>04.011.0051-B</v>
      </c>
      <c r="C77" s="265" t="str">
        <f>VLOOKUP(B77,DIPREVS1!$A:$B,2,FALSE)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77" s="269">
        <f>TRUNC(VLOOKUP(B77,EMOP0619!$A:$D,2,FALSE)*$G$6,2)</f>
        <v>8.31</v>
      </c>
      <c r="E77" s="270">
        <f>VLOOKUP(B77,dren!$D$4:$Y$1570,20,FALSE)</f>
        <v>1891.66</v>
      </c>
      <c r="F77" s="271">
        <f t="shared" si="9"/>
        <v>15719.69</v>
      </c>
      <c r="G77" s="13"/>
    </row>
    <row r="78" spans="1:7" ht="45" x14ac:dyDescent="0.2">
      <c r="A78" s="267">
        <f t="shared" si="8"/>
        <v>60</v>
      </c>
      <c r="B78" s="264" t="str">
        <f>VLOOKUP(A78,dren!$A$4:$D$1517,4,FALSE)</f>
        <v>04.005.0123-B</v>
      </c>
      <c r="C78" s="265" t="str">
        <f>VLOOKUP(B78,DIPREVS1!$A:$B,2,FALSE)</f>
        <v>TRANSPORTE DE CARGA DE QUALQUER NATUREZA,EXCLUSIVE AS DESPESAS DE CARGA E DESCARGA,TANTO DE ESPERA DO CAMINHAO COMO DO SERVENTE OU EQUIPAMENTO AUXILIAR,A VELOCIDADE MEDIA DE 30KM/H,EM CAMINHAO BASCULANTE A OLEO DIESEL,COM CAPACIDADE UTIL DE8T</v>
      </c>
      <c r="D78" s="269">
        <f>TRUNC(VLOOKUP(B78,EMOP0619!$A:$D,2,FALSE)*$G$6,2)</f>
        <v>1.05</v>
      </c>
      <c r="E78" s="270">
        <f>VLOOKUP(B78,dren!$D$4:$Y$1570,20,FALSE)</f>
        <v>39346.53</v>
      </c>
      <c r="F78" s="271">
        <f t="shared" si="9"/>
        <v>41313.85</v>
      </c>
      <c r="G78" s="13"/>
    </row>
    <row r="79" spans="1:7" ht="22.5" x14ac:dyDescent="0.2">
      <c r="A79" s="267">
        <f t="shared" si="8"/>
        <v>61</v>
      </c>
      <c r="B79" s="264" t="str">
        <f>VLOOKUP(A79,dren!$A$4:$D$1517,4,FALSE)</f>
        <v>11.001.0007-B</v>
      </c>
      <c r="C79" s="265" t="str">
        <f>VLOOKUP(B79,DIPREVS1!$A:$B,2,FALSE)</f>
        <v>CONCRETO DOSADO RACIONALMENTE PARA UMA RESISTENCIA CARACTERISTICA A COMPRESSAO DE 25MPA,COMPREENDENDO APENAS O FORNECIMENTO DOS MATERIAIS,INCLUSIVE 5% DE PERDAS</v>
      </c>
      <c r="D79" s="269">
        <f>TRUNC(VLOOKUP(B79,EMOP0619!$A:$D,2,FALSE)*$G$6,2)</f>
        <v>237.24</v>
      </c>
      <c r="E79" s="270">
        <f>VLOOKUP(B79,dren!$D$4:$Y$1570,20,FALSE)</f>
        <v>1.2</v>
      </c>
      <c r="F79" s="271">
        <f t="shared" si="9"/>
        <v>284.68</v>
      </c>
      <c r="G79" s="13"/>
    </row>
    <row r="80" spans="1:7" ht="33.75" x14ac:dyDescent="0.2">
      <c r="A80" s="267">
        <f t="shared" si="8"/>
        <v>62</v>
      </c>
      <c r="B80" s="264" t="str">
        <f>VLOOKUP(A80,dren!$A$4:$D$1517,4,FALSE)</f>
        <v>11.002.0014-B</v>
      </c>
      <c r="C80" s="265" t="str">
        <f>VLOOKUP(B80,DIPREVS1!$A:$B,2,FALSE)</f>
        <v>PREPARO DE CONCRETO,EM CONDICOES ESPECIAIS,COMPREENDENDO MISTURA E AMASSAMENTO EM UMA BETONEIRA DE 320L,ADMITINDO-SE UMAPRODUCAO APROXIMADA DE 1,50M3/H,EXCLUINDO O FORNECIMENTO DOS MATERIAIS</v>
      </c>
      <c r="D80" s="269">
        <f>TRUNC(VLOOKUP(B80,EMOP0619!$A:$D,2,FALSE)*$G$6,2)</f>
        <v>74.989999999999995</v>
      </c>
      <c r="E80" s="270">
        <f>VLOOKUP(B80,dren!$D$4:$Y$1570,20,FALSE)</f>
        <v>1.2</v>
      </c>
      <c r="F80" s="271">
        <f t="shared" si="9"/>
        <v>89.98</v>
      </c>
      <c r="G80" s="13"/>
    </row>
    <row r="81" spans="1:9" ht="33.75" x14ac:dyDescent="0.2">
      <c r="A81" s="267">
        <f t="shared" si="8"/>
        <v>63</v>
      </c>
      <c r="B81" s="264" t="str">
        <f>VLOOKUP(A81,dren!$A$4:$D$1517,4,FALSE)</f>
        <v>11.002.0043-B</v>
      </c>
      <c r="C81" s="265" t="str">
        <f>VLOOKUP(B81,DIPREVS1!$A:$B,2,FALSE)</f>
        <v>LANCAMENTO DE CONCRETO EM PECAS ARMADAS,INCLUSIVE O TRANSPORTE HORIZONTAL ATE 20,00M EM CARRINHOS,COLOCACAO,ADENSAMENTOE ACABAMENTO,CONSIDERANDO UMA PRODUCAO APROXIMADA DE 2,00M3/H</v>
      </c>
      <c r="D81" s="269">
        <f>TRUNC(VLOOKUP(B81,EMOP0619!$A:$D,2,FALSE)*$G$6,2)</f>
        <v>65.62</v>
      </c>
      <c r="E81" s="270">
        <f>VLOOKUP(B81,dren!$D$4:$Y$1570,20,FALSE)</f>
        <v>1.2</v>
      </c>
      <c r="F81" s="271">
        <f t="shared" si="9"/>
        <v>78.739999999999995</v>
      </c>
      <c r="G81" s="13"/>
    </row>
    <row r="82" spans="1:9" ht="22.5" x14ac:dyDescent="0.2">
      <c r="A82" s="267">
        <f t="shared" si="8"/>
        <v>64</v>
      </c>
      <c r="B82" s="264" t="str">
        <f>VLOOKUP(A82,dren!$A$4:$D$1517,4,FALSE)</f>
        <v>11.004.0001-B</v>
      </c>
      <c r="C82" s="265" t="str">
        <f>VLOOKUP(B82,DIPREVS1!$A:$B,2,FALSE)</f>
        <v>FORMAS ESPECIAIS DE MADEIRA PARA PECAS DE CONCRETO PRE-MOLDADO,SERVINDO 20 VEZES,TABUAS DE MADEIRA DE 3ª,COM 4CM DE ESPESSURA,MOLDAGEM E DESMOLDAGEM</v>
      </c>
      <c r="D82" s="269">
        <f>TRUNC(VLOOKUP(B82,EMOP0619!$A:$D,2,FALSE)*$G$6,2)</f>
        <v>24.2</v>
      </c>
      <c r="E82" s="270">
        <f>VLOOKUP(B82,dren!$D$4:$Y$1570,20,FALSE)</f>
        <v>218.4</v>
      </c>
      <c r="F82" s="271">
        <f t="shared" si="9"/>
        <v>5285.28</v>
      </c>
      <c r="G82" s="13"/>
    </row>
    <row r="83" spans="1:9" ht="45" x14ac:dyDescent="0.2">
      <c r="A83" s="267">
        <f t="shared" ref="A83:A90" si="10">A82+1</f>
        <v>65</v>
      </c>
      <c r="B83" s="264" t="str">
        <f>VLOOKUP(A83,dren!$A$4:$D$1517,4,FALSE)</f>
        <v>11.009.0060-B</v>
      </c>
      <c r="C83" s="265" t="str">
        <f>VLOOKUP(B83,DIPREVS1!$A:$B,2,FALSE)</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
      <c r="D83" s="269">
        <f>TRUNC(VLOOKUP(B83,EMOP0619!$A:$D,2,FALSE)*$G$6,2)</f>
        <v>7.37</v>
      </c>
      <c r="E83" s="270">
        <f>VLOOKUP(B83,dren!$D$4:$Y$1570,20,FALSE)</f>
        <v>75.599999999999994</v>
      </c>
      <c r="F83" s="271">
        <f t="shared" ref="F83:F90" si="11">TRUNC(D83*E83,2)</f>
        <v>557.16999999999996</v>
      </c>
      <c r="G83" s="13"/>
    </row>
    <row r="84" spans="1:9" ht="45" x14ac:dyDescent="0.2">
      <c r="A84" s="267">
        <f t="shared" si="10"/>
        <v>66</v>
      </c>
      <c r="B84" s="264" t="str">
        <f>VLOOKUP(A84,dren!$A$4:$D$1517,4,FALSE)</f>
        <v>11.009.0072-B</v>
      </c>
      <c r="C84" s="265" t="str">
        <f>VLOOKUP(B84,DIPREVS1!$A:$B,2,FALSE)</f>
        <v>BARRA DE ACO CA-50,COM SALIENCIA OU MOSSA,COEFICIENTE DE CONFORMACAO SUPERFICIAL MINIMO (ADERENCIA) IGUAL A 1,5,DIAMETRODE 8 A 12,5MM,DESTINADA A ARMADURA DE CONCRETO ARMADO,COMPREENDENDO 10% DE PERDAS DE PONTAS E ARAME 18.FORNECIMENTO,CORTE,DOBRAGEM,MONTAGEM E COLOCACAO DO ACO NAS FORMAS</v>
      </c>
      <c r="D84" s="269">
        <f>TRUNC(VLOOKUP(B84,EMOP0619!$A:$D,2,FALSE)*$G$6,2)</f>
        <v>6.99</v>
      </c>
      <c r="E84" s="270">
        <f>VLOOKUP(B84,dren!$D$4:$Y$1570,20,FALSE)</f>
        <v>93.44</v>
      </c>
      <c r="F84" s="271">
        <f t="shared" si="11"/>
        <v>653.14</v>
      </c>
      <c r="G84" s="13"/>
    </row>
    <row r="85" spans="1:9" ht="33.75" x14ac:dyDescent="0.2">
      <c r="A85" s="267">
        <f t="shared" si="10"/>
        <v>67</v>
      </c>
      <c r="B85" s="264" t="str">
        <f>VLOOKUP(A85,dren!$A$4:$D$1517,4,FALSE)</f>
        <v>20.027.0001-A</v>
      </c>
      <c r="C85" s="265" t="str">
        <f>VLOOKUP(B85,DIPREVS1!$A:$B,2,FALSE)</f>
        <v>SAIDA D'AGUA,DE UM SO LADO,COM 0,70M DE BASE,FORMANDO DE UMLADO UM ANGULO DE 30º COM O MEIO-FIO E DE OUTRO 90º,PARA DESCIDA D'AGUA,DE 0,70X0,30M,INCLUSIVE FORNECIMENTO DOS MATERIAIS</v>
      </c>
      <c r="D85" s="269">
        <f>TRUNC(VLOOKUP(B85,EMOP0619!$A:$D,2,FALSE)*$G$6,2)</f>
        <v>361.21</v>
      </c>
      <c r="E85" s="270">
        <f>VLOOKUP(B85,dren!$D$4:$Y$1570,20,FALSE)</f>
        <v>10</v>
      </c>
      <c r="F85" s="271">
        <f t="shared" si="11"/>
        <v>3612.1</v>
      </c>
      <c r="G85" s="13"/>
    </row>
    <row r="86" spans="1:9" ht="33.75" x14ac:dyDescent="0.2">
      <c r="A86" s="267">
        <f t="shared" si="10"/>
        <v>68</v>
      </c>
      <c r="B86" s="264" t="str">
        <f>VLOOKUP(A86,dren!$A$4:$D$1517,4,FALSE)</f>
        <v>20.067.0070-A</v>
      </c>
      <c r="C86" s="265" t="str">
        <f>VLOOKUP(B86,DIPREVS1!$A:$B,2,FALSE)</f>
        <v>BOCA PARA BUEIRO SIMPLES TUBULAR DE CONCRETO,DIAMETRO DE 0,40M EM CONCRETO CICLOPICO,INCLUSIVE FORMA,ESCAVACAO,REATERROE FORNECIMENTO DOS MATERIAIS,EXCLUSIVE ESCAVACAO DE MATERIALDE REATERRO NA JAZIDA E SEU TRANSPORTE AO CANTEIRO</v>
      </c>
      <c r="D86" s="269">
        <f>TRUNC(VLOOKUP(B86,EMOP0619!$A:$D,2,FALSE)*$G$6,2)</f>
        <v>361.13</v>
      </c>
      <c r="E86" s="270">
        <f>VLOOKUP(B86,dren!$D$4:$Y$1570,20,FALSE)</f>
        <v>2</v>
      </c>
      <c r="F86" s="271">
        <f t="shared" si="11"/>
        <v>722.26</v>
      </c>
      <c r="G86" s="13"/>
    </row>
    <row r="87" spans="1:9" ht="33.75" x14ac:dyDescent="0.2">
      <c r="A87" s="267">
        <f t="shared" si="10"/>
        <v>69</v>
      </c>
      <c r="B87" s="264" t="str">
        <f>VLOOKUP(A87,dren!$A$4:$D$1517,4,FALSE)</f>
        <v>20.067.0072-A</v>
      </c>
      <c r="C87" s="265" t="str">
        <f>VLOOKUP(B87,DIPREVS1!$A:$B,2,FALSE)</f>
        <v>BOCA PARA BUEIRO SIMPLES TUBULAR DE CONCRETO,DIAMETRO DE 0,60M EM CONCRETO CICLOPICO,INCLUSIVE FORMA,ESCAVACAO,REATERROE FORNECIMENTO DOS MATERIAIS,EXCLUSIVE ESCAVACAO DE MATERIALDE REATERRO NA JAZIDA E SEU TRANSPORTE AO CANTEIRO</v>
      </c>
      <c r="D87" s="269">
        <f>TRUNC(VLOOKUP(B87,EMOP0619!$A:$D,2,FALSE)*$G$6,2)</f>
        <v>601.16</v>
      </c>
      <c r="E87" s="270">
        <f>VLOOKUP(B87,dren!$D$4:$Y$1570,20,FALSE)</f>
        <v>3</v>
      </c>
      <c r="F87" s="271">
        <f t="shared" si="11"/>
        <v>1803.48</v>
      </c>
      <c r="G87" s="13"/>
    </row>
    <row r="88" spans="1:9" ht="22.5" x14ac:dyDescent="0.2">
      <c r="A88" s="267">
        <f t="shared" si="10"/>
        <v>70</v>
      </c>
      <c r="B88" s="264" t="str">
        <f>VLOOKUP(A88,dren!$A$4:$D$1517,4,FALSE)</f>
        <v>20.176.0010-A</v>
      </c>
      <c r="C88" s="265" t="str">
        <f>VLOOKUP(B88,DIPREVS1!$A:$B,2,FALSE)</f>
        <v>GUARDA-CORPO COM 0,90M DE ALTURA,FORMADO POR DUAS LINHAS DETUBO DE PVC DE 75MM,APOIADOS EM MONTANTES DE CONCRETO A CADA2,0M</v>
      </c>
      <c r="D88" s="269">
        <f>TRUNC(VLOOKUP(B88,EMOP0619!$A:$D,2,FALSE)*$G$6,2)</f>
        <v>126.51</v>
      </c>
      <c r="E88" s="270">
        <f>VLOOKUP(B88,dren!$D$4:$Y$1570,20,FALSE)</f>
        <v>205.62</v>
      </c>
      <c r="F88" s="271">
        <f t="shared" si="11"/>
        <v>26012.98</v>
      </c>
      <c r="G88" s="13"/>
    </row>
    <row r="89" spans="1:9" ht="22.5" x14ac:dyDescent="0.2">
      <c r="A89" s="267">
        <f t="shared" si="10"/>
        <v>71</v>
      </c>
      <c r="B89" s="264" t="str">
        <f>VLOOKUP(A89,dren!$A$4:$D$1517,4,FALSE)</f>
        <v>20.029.0001-A</v>
      </c>
      <c r="C89" s="265" t="str">
        <f>VLOOKUP(B89,DIPREVS1!$A:$B,2,FALSE)</f>
        <v>DISSIPADOR DE ENERGIA EM PEDRA ARGAMASSADA,INCLUSIVE MATERIAIS DE ESCAVACAO,MEDIDO POR VOLUME DE PEDRA ARGAMASSADA</v>
      </c>
      <c r="D89" s="269">
        <f>TRUNC(VLOOKUP(B89,EMOP0619!$A:$D,2,FALSE)*$G$6,2)</f>
        <v>437.14</v>
      </c>
      <c r="E89" s="270">
        <f>VLOOKUP(B89,dren!$D$4:$Y$1570,20,FALSE)</f>
        <v>3.48</v>
      </c>
      <c r="F89" s="271">
        <f t="shared" si="11"/>
        <v>1521.24</v>
      </c>
      <c r="G89" s="13"/>
    </row>
    <row r="90" spans="1:9" ht="45" x14ac:dyDescent="0.2">
      <c r="A90" s="267">
        <f t="shared" si="10"/>
        <v>72</v>
      </c>
      <c r="B90" s="264" t="str">
        <f>VLOOKUP(A90,dren!$A$4:$D$1517,4,FALSE)</f>
        <v>06.077.0020-A</v>
      </c>
      <c r="C90" s="265" t="str">
        <f>VLOOKUP(B90,DIPREVS1!$A:$B,2,FALSE)</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D90" s="269">
        <f>TRUNC(VLOOKUP(B90,EMOP0619!$A:$D,2,FALSE)*$G$6,2)</f>
        <v>250.9</v>
      </c>
      <c r="E90" s="270">
        <f>VLOOKUP(B90,dren!$D$4:$Y$1570,20,FALSE)</f>
        <v>22</v>
      </c>
      <c r="F90" s="271">
        <f t="shared" si="11"/>
        <v>5519.8</v>
      </c>
      <c r="G90" s="13"/>
    </row>
    <row r="91" spans="1:9" x14ac:dyDescent="0.2">
      <c r="A91" s="267"/>
      <c r="B91" s="264"/>
      <c r="C91" s="265"/>
      <c r="D91" s="269"/>
      <c r="E91" s="270"/>
      <c r="F91" s="271"/>
      <c r="G91" s="13"/>
    </row>
    <row r="92" spans="1:9" ht="14.25" x14ac:dyDescent="0.35">
      <c r="A92" s="134"/>
      <c r="B92" s="135"/>
      <c r="C92" s="128"/>
      <c r="D92" s="129"/>
      <c r="E92" s="130" t="s">
        <v>23376</v>
      </c>
      <c r="F92" s="131">
        <f>SUM(F53:F90)</f>
        <v>628490.59</v>
      </c>
      <c r="G92" s="13">
        <f>SUM(F53:F92)/2</f>
        <v>628490.59</v>
      </c>
      <c r="H92" s="17">
        <f>ROUND(F92/$F$117,4)</f>
        <v>0.23019999999999999</v>
      </c>
      <c r="I92" s="20"/>
    </row>
    <row r="93" spans="1:9" x14ac:dyDescent="0.2">
      <c r="A93" s="5"/>
      <c r="B93" s="14"/>
      <c r="C93" s="7"/>
      <c r="D93" s="8"/>
      <c r="E93" s="15"/>
      <c r="F93" s="16"/>
      <c r="G93" s="19"/>
      <c r="H93" s="110"/>
      <c r="I93" s="20"/>
    </row>
    <row r="94" spans="1:9" ht="12" x14ac:dyDescent="0.2">
      <c r="A94" s="132"/>
      <c r="B94" s="121" t="str">
        <f>pavim!A3</f>
        <v>E - PAVIMENTAÇÃO</v>
      </c>
      <c r="C94" s="122"/>
      <c r="D94" s="133"/>
      <c r="E94" s="124"/>
      <c r="F94" s="125"/>
      <c r="G94" s="13"/>
    </row>
    <row r="95" spans="1:9" ht="22.5" x14ac:dyDescent="0.2">
      <c r="A95" s="18">
        <f>A90+1</f>
        <v>73</v>
      </c>
      <c r="B95" s="6" t="str">
        <f>VLOOKUP(A95,pavim!$A$10:$D$169,4,FALSE)</f>
        <v>03.020.0050-B</v>
      </c>
      <c r="C95" s="7" t="str">
        <f>VLOOKUP(B95,DIPREVS1!$A:$B,2,FALSE)</f>
        <v>ESCAVACAO MECANICA DE VALA NAO ESCORADA,EM MATERIAL DE 1ªCATEGORIA,ATE 1,50M DE PROFUNDIDADE,UTILIZANDO ESCAVADEIRA HIDRAULICA DE 0,78M3,EXCLUSIVE ESGOTAMENTO</v>
      </c>
      <c r="D95" s="8">
        <f>TRUNC(VLOOKUP(B95,EMOP0619!$A:$D,2,FALSE)*$G$6,2)</f>
        <v>4.01</v>
      </c>
      <c r="E95" s="9">
        <f>VLOOKUP(B95,pavim!$D$10:$Y$169,20,FALSE)</f>
        <v>2219.6929000000005</v>
      </c>
      <c r="F95" s="10">
        <f t="shared" ref="F95:F107" si="12">TRUNC(D95*E95,2)</f>
        <v>8900.9599999999991</v>
      </c>
      <c r="G95" s="13"/>
    </row>
    <row r="96" spans="1:9" ht="22.5" x14ac:dyDescent="0.2">
      <c r="A96" s="18">
        <f t="shared" ref="A96:A112" si="13">A95+1</f>
        <v>74</v>
      </c>
      <c r="B96" s="6" t="str">
        <f>VLOOKUP(A96,pavim!$A$10:$D$169,4,FALSE)</f>
        <v>03.015.0010-A</v>
      </c>
      <c r="C96" s="7" t="str">
        <f>VLOOKUP(B96,DIPREVS1!$A:$B,2,FALSE)</f>
        <v>REATERRO DE VALA/CAVA COM PO-DE-PEDRA,INCLUSIVE FORNECIMENTODO MATERIAL E COMPACTACAO MANUAL</v>
      </c>
      <c r="D96" s="8">
        <f>TRUNC(VLOOKUP(B96,EMOP0619!$A:$D,2,FALSE)*$G$6,2)</f>
        <v>88.2</v>
      </c>
      <c r="E96" s="9">
        <f>VLOOKUP(B96,pavim!$D$10:$Y$169,20,FALSE)</f>
        <v>119.98340000000003</v>
      </c>
      <c r="F96" s="10">
        <f t="shared" si="12"/>
        <v>10582.53</v>
      </c>
      <c r="G96" s="13"/>
    </row>
    <row r="97" spans="1:7" ht="33.75" x14ac:dyDescent="0.2">
      <c r="A97" s="18">
        <f t="shared" si="13"/>
        <v>75</v>
      </c>
      <c r="B97" s="6" t="str">
        <f>VLOOKUP(A97,pavim!$A$10:$D$169,4,FALSE)</f>
        <v>08.021.0001-A</v>
      </c>
      <c r="C97" s="7" t="str">
        <f>VLOOKUP(B97,DIPREVS1!$A:$B,2,FALSE)</f>
        <v>REGULARIZACAO DE SUBLEITO,DE ACORDO COM AS "INSTRUCOES PARAEXECUCAO",DO DER-RJ.O CUSTO INDENIZA AS OPERACOES DE EXECUCAO E TRANSPORTE DE AGUA E SE APLICA A AREA EFETIVAMENTE REGULARIZADA,EXCLUSIVE TRANSPORTE E ESCAVACAO DE CORRETIVOS</v>
      </c>
      <c r="D97" s="8">
        <f>TRUNC(VLOOKUP(B97,EMOP0619!$A:$D,2,FALSE)*$G$6,2)</f>
        <v>1.03</v>
      </c>
      <c r="E97" s="9">
        <f>VLOOKUP(B97,pavim!$D$10:$Y$169,20,FALSE)</f>
        <v>5999.170000000001</v>
      </c>
      <c r="F97" s="10">
        <f t="shared" si="12"/>
        <v>6179.14</v>
      </c>
      <c r="G97" s="13"/>
    </row>
    <row r="98" spans="1:7" ht="22.5" x14ac:dyDescent="0.2">
      <c r="A98" s="18">
        <f t="shared" si="13"/>
        <v>76</v>
      </c>
      <c r="B98" s="6" t="str">
        <f>VLOOKUP(A98,pavim!$A$10:$D$169,4,FALSE)</f>
        <v>08.001.0005-A</v>
      </c>
      <c r="C98" s="7" t="str">
        <f>VLOOKUP(B98,DIPREVS1!$A:$B,2,FALSE)</f>
        <v>SUB-BASE DE PO-DE-PEDRA,INCLUSIVE ESPALHAMENTO,IRRIGACAO,COMPACTACAO E FORNECIMENTO DO MATERIAL</v>
      </c>
      <c r="D98" s="8">
        <f>TRUNC(VLOOKUP(B98,EMOP0619!$A:$D,2,FALSE)*$G$6,2)</f>
        <v>65.28</v>
      </c>
      <c r="E98" s="9">
        <f>VLOOKUP(B98,pavim!$D$10:$Y$169,20,FALSE)</f>
        <v>1708.8411000000001</v>
      </c>
      <c r="F98" s="10">
        <f t="shared" si="12"/>
        <v>111553.14</v>
      </c>
      <c r="G98" s="13"/>
    </row>
    <row r="99" spans="1:7" x14ac:dyDescent="0.2">
      <c r="A99" s="18">
        <f t="shared" si="13"/>
        <v>77</v>
      </c>
      <c r="B99" s="6" t="str">
        <f>VLOOKUP(A99,pavim!$A$10:$D$169,4,FALSE)</f>
        <v>08.001.0008-A</v>
      </c>
      <c r="C99" s="7" t="str">
        <f>VLOOKUP(B99,DIPREVS1!$A:$B,2,FALSE)</f>
        <v>BASE DE BRITA CORRIDA,INCLUSIVE FORNECIMENTO DOS MATERIAIS,MEDIDA APOS A COMPACTACAO</v>
      </c>
      <c r="D99" s="8">
        <f>TRUNC(VLOOKUP(B99,EMOP0619!$A:$D,2,FALSE)*$G$6,2)</f>
        <v>64.680000000000007</v>
      </c>
      <c r="E99" s="9">
        <f>VLOOKUP(B99,pavim!$D$10:$Y$169,20,FALSE)</f>
        <v>899.8755000000001</v>
      </c>
      <c r="F99" s="10">
        <f t="shared" si="12"/>
        <v>58203.94</v>
      </c>
      <c r="G99" s="13"/>
    </row>
    <row r="100" spans="1:7" ht="22.5" x14ac:dyDescent="0.2">
      <c r="A100" s="18">
        <f t="shared" si="13"/>
        <v>78</v>
      </c>
      <c r="B100" s="6" t="str">
        <f>VLOOKUP(A100,pavim!$A$10:$D$169,4,FALSE)</f>
        <v>08.026.0001-A</v>
      </c>
      <c r="C100" s="7" t="str">
        <f>VLOOKUP(B100,DIPREVS1!$A:$B,2,FALSE)</f>
        <v>IMPRIMACAO DE BASE DE PAVIMENTACAO,DE ACORDO COM AS "INSTRUCOES PARA EXECUCAO",DO DER-RJ</v>
      </c>
      <c r="D100" s="8">
        <f>TRUNC(VLOOKUP(B100,EMOP0619!$A:$D,2,FALSE)*$G$6,2)</f>
        <v>8.27</v>
      </c>
      <c r="E100" s="9">
        <f>VLOOKUP(B100,pavim!$D$10:$Y$169,20,FALSE)</f>
        <v>5546.35</v>
      </c>
      <c r="F100" s="10">
        <f t="shared" si="12"/>
        <v>45868.31</v>
      </c>
      <c r="G100" s="13"/>
    </row>
    <row r="101" spans="1:7" ht="56.25" x14ac:dyDescent="0.2">
      <c r="A101" s="18">
        <f t="shared" si="13"/>
        <v>79</v>
      </c>
      <c r="B101" s="6" t="str">
        <f>VLOOKUP(A101,pavim!$A$10:$D$169,4,FALSE)</f>
        <v>08.015.0250-A</v>
      </c>
      <c r="C101" s="7" t="str">
        <f>VLOOKUP(B101,DIPREVS1!$A:$B,2,FALSE)</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D101" s="8">
        <f>TRUNC(VLOOKUP(B101,EMOP0619!$A:$D,2,FALSE)*$G$6,2)</f>
        <v>404.33</v>
      </c>
      <c r="E101" s="9">
        <f>VLOOKUP(B101,pavim!$D$10:$Y$169,20,FALSE)</f>
        <v>665.56</v>
      </c>
      <c r="F101" s="10">
        <f t="shared" si="12"/>
        <v>269105.87</v>
      </c>
      <c r="G101" s="13"/>
    </row>
    <row r="102" spans="1:7" ht="33.75" x14ac:dyDescent="0.2">
      <c r="A102" s="18">
        <f t="shared" si="13"/>
        <v>80</v>
      </c>
      <c r="B102" s="6" t="str">
        <f>VLOOKUP(A102,pavim!$A$10:$D$169,4,FALSE)</f>
        <v>08.037.0010-A</v>
      </c>
      <c r="C102" s="7" t="str">
        <f>VLOOKUP(B102,DIPREVS1!$A:$B,2,FALSE)</f>
        <v>CONCRETO ASFALTICO,USINADO A QUENTE,CONSIDERANDO APENAS O ESPALHAMENTO COM VIBROACABADORA CONVENCIONAL E COMPACTACAO MECANICA,PARA UMA PRODUCAO DE USINA DE 2000T/MES</v>
      </c>
      <c r="D102" s="8">
        <f>TRUNC(VLOOKUP(B102,EMOP0619!$A:$D,2,FALSE)*$G$6,2)</f>
        <v>5.4</v>
      </c>
      <c r="E102" s="9">
        <f>VLOOKUP(B102,pavim!$D$10:$Y$169,20,FALSE)</f>
        <v>665.56</v>
      </c>
      <c r="F102" s="10">
        <f t="shared" si="12"/>
        <v>3594.02</v>
      </c>
      <c r="G102" s="13"/>
    </row>
    <row r="103" spans="1:7" ht="45" x14ac:dyDescent="0.2">
      <c r="A103" s="18">
        <f t="shared" si="13"/>
        <v>81</v>
      </c>
      <c r="B103" s="6" t="str">
        <f>VLOOKUP(A103,pavim!$A$10:$D$169,4,FALSE)</f>
        <v>08.040.0005-A</v>
      </c>
      <c r="C103" s="7" t="str">
        <f>VLOOKUP(B103,DIPREVS1!$A:$B,2,FALSE)</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D103" s="8">
        <f>TRUNC(VLOOKUP(B103,EMOP0619!$A:$D,2,FALSE)*$G$6,2)</f>
        <v>34.28</v>
      </c>
      <c r="E103" s="9">
        <f>VLOOKUP(B103,pavim!$D$10:$Y$169,20,FALSE)</f>
        <v>1509.4</v>
      </c>
      <c r="F103" s="10">
        <f t="shared" si="12"/>
        <v>51742.23</v>
      </c>
      <c r="G103" s="13"/>
    </row>
    <row r="104" spans="1:7" ht="33.75" x14ac:dyDescent="0.2">
      <c r="A104" s="18">
        <f t="shared" si="13"/>
        <v>82</v>
      </c>
      <c r="B104" s="6" t="str">
        <f>VLOOKUP(A104,pavim!$A$10:$D$169,4,FALSE)</f>
        <v>08.027.0042-A</v>
      </c>
      <c r="C104" s="7" t="str">
        <f>VLOOKUP(B104,DIPREVS1!$A:$B,2,FALSE)</f>
        <v>MEIO-FIO RETO DE CONCRETO SIMPLES FCK=15MPA,PRE-MOLDADO,TIPODER-RJ,MEDINDO 0,15M NA BASE E COM ALTURA DE 0,30M,REJUNTAMENTO COM ARGAMASSA DE CIMENTO E AREIA NO TRACO 1:3,5,COM FORNECIMENTO DE TODOS OS MATERIAIS,ESCAVACAO E REATERRO</v>
      </c>
      <c r="D104" s="8">
        <f>TRUNC(VLOOKUP(B104,EMOP0619!$A:$D,2,FALSE)*$G$6,2)</f>
        <v>49.05</v>
      </c>
      <c r="E104" s="9">
        <f>VLOOKUP(B104,pavim!$D$10:$Y$169,20,FALSE)</f>
        <v>521.20000000000005</v>
      </c>
      <c r="F104" s="10">
        <f t="shared" si="12"/>
        <v>25564.86</v>
      </c>
      <c r="G104" s="13"/>
    </row>
    <row r="105" spans="1:7" ht="33.75" x14ac:dyDescent="0.2">
      <c r="A105" s="18">
        <f t="shared" si="13"/>
        <v>83</v>
      </c>
      <c r="B105" s="6" t="str">
        <f>VLOOKUP(A105,pavim!$A$10:$D$169,4,FALSE)</f>
        <v>03.009.0004-A</v>
      </c>
      <c r="C105" s="7" t="str">
        <f>VLOOKUP(B105,DIPREVS1!$A:$B,2,FALSE)</f>
        <v>ATERRO COM MATERIAL DE 1ªCATEGORIA,COMPACTADO MANUALMENTE EMCAMADAS DE 20CM,ATE UMA ALTURA MAXIMA DE 80CM,PARA SUPORTEDE CAMADA DE CONCRETO,INCLUSIVE DOIS TIROS DE PA,ESPALHAMENTO E REGA,EXCLUSIVE FORNECIMENTO DA TERRA</v>
      </c>
      <c r="D105" s="8">
        <f>TRUNC(VLOOKUP(B105,EMOP0619!$A:$D,2,FALSE)*$G$6,2)</f>
        <v>58.12</v>
      </c>
      <c r="E105" s="9">
        <f>VLOOKUP(B105,pavim!$D$10:$Y$169,20,FALSE)</f>
        <v>228.44</v>
      </c>
      <c r="F105" s="10">
        <f t="shared" si="12"/>
        <v>13276.93</v>
      </c>
      <c r="G105" s="13"/>
    </row>
    <row r="106" spans="1:7" ht="33.75" x14ac:dyDescent="0.2">
      <c r="A106" s="18">
        <f t="shared" si="13"/>
        <v>84</v>
      </c>
      <c r="B106" s="6" t="str">
        <f>VLOOKUP(A106,pavim!$A$10:$D$169,4,FALSE)</f>
        <v>01.005.0003-A</v>
      </c>
      <c r="C106" s="7" t="str">
        <f>VLOOKUP(B106,DIPREVS1!$A:$B,2,FALSE)</f>
        <v>PREPARO MANUAL DE TERRENO,COMPREENDENDO ACERTO,RASPAGEM EVENTUALMENTE ATE 0.30M DE PROFUNDIDADE E AFASTAMENTO LATERAL DOMATERIAL EXCEDENTE,INCLUSIVE COMPACTACAO MECANICA</v>
      </c>
      <c r="D106" s="8">
        <f>TRUNC(VLOOKUP(B106,EMOP0619!$A:$D,2,FALSE)*$G$6,2)</f>
        <v>8.31</v>
      </c>
      <c r="E106" s="9">
        <f>VLOOKUP(B106,pavim!$D$10:$Y$169,20,FALSE)</f>
        <v>9787.27</v>
      </c>
      <c r="F106" s="10">
        <f t="shared" si="12"/>
        <v>81332.210000000006</v>
      </c>
      <c r="G106" s="13"/>
    </row>
    <row r="107" spans="1:7" ht="33.75" x14ac:dyDescent="0.2">
      <c r="A107" s="18">
        <f t="shared" si="13"/>
        <v>85</v>
      </c>
      <c r="B107" s="6" t="str">
        <f>VLOOKUP(A107,pavim!$A$10:$D$169,4,FALSE)</f>
        <v>13.371.0010-A</v>
      </c>
      <c r="C107" s="7" t="str">
        <f>VLOOKUP(B107,DIPREVS1!$A:$B,2,FALSE)</f>
        <v>PATIO DE CONCRETO IMPORTADO DE USINA,NA ESPESSURA DE 8CM, NOTRACO 1:3:3 EM VOLUME, FORMANDO QUADROS DE 1,00X1,00M, COMSARRAFOS DE MADEIRA INCORPORADOS ,EXCLUSIVE PREPARO DO TERRENO</v>
      </c>
      <c r="D107" s="8">
        <f>TRUNC(VLOOKUP(B107,EMOP0619!$A:$D,2,FALSE)*$G$6,2)</f>
        <v>42.84</v>
      </c>
      <c r="E107" s="9">
        <f>VLOOKUP(B107,pavim!$D$10:$Y$169,20,FALSE)</f>
        <v>3045.89</v>
      </c>
      <c r="F107" s="10">
        <f t="shared" si="12"/>
        <v>130485.92</v>
      </c>
      <c r="G107" s="13"/>
    </row>
    <row r="108" spans="1:7" ht="45" x14ac:dyDescent="0.2">
      <c r="A108" s="18">
        <f t="shared" si="13"/>
        <v>86</v>
      </c>
      <c r="B108" s="6" t="str">
        <f>VLOOKUP(A108,pavim!$A$10:$D$169,4,FALSE)</f>
        <v>04.011.0051-B</v>
      </c>
      <c r="C108" s="7" t="str">
        <f>VLOOKUP(B108,DIPREVS1!$A:$B,2,FALSE)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08" s="8">
        <f>TRUNC(VLOOKUP(B108,EMOP0619!$A:$D,2,FALSE)*$G$6,2)</f>
        <v>8.31</v>
      </c>
      <c r="E108" s="9">
        <f>VLOOKUP(B108,pavim!$D$10:$Y$169,20,FALSE)</f>
        <v>3341.98</v>
      </c>
      <c r="F108" s="10">
        <f t="shared" ref="F108:F113" si="14">TRUNC(D108*E108,2)</f>
        <v>27771.85</v>
      </c>
      <c r="G108" s="13"/>
    </row>
    <row r="109" spans="1:7" x14ac:dyDescent="0.2">
      <c r="A109" s="5">
        <f t="shared" si="13"/>
        <v>87</v>
      </c>
      <c r="B109" s="6" t="str">
        <f>VLOOKUP(A109,pavim!$A$10:$D$169,4,FALSE)</f>
        <v>04.018.0020-B</v>
      </c>
      <c r="C109" s="7" t="str">
        <f>VLOOKUP(B109,DIPREVS1!$A:$B,2,FALSE)</f>
        <v>RECEBIMENTO DE CARGA,DESCARGA E MANOBRA DE CAMINHAO BASCULANTE DE 8,00M3 OU 12T</v>
      </c>
      <c r="D109" s="8">
        <f>TRUNC(VLOOKUP(B109,EMOP0619!$A:$D,2,FALSE)*$G$6,2)</f>
        <v>0.55000000000000004</v>
      </c>
      <c r="E109" s="9">
        <f>VLOOKUP(B109,pavim!$D$10:$Y$169,20,FALSE)</f>
        <v>665.56</v>
      </c>
      <c r="F109" s="10">
        <f t="shared" si="14"/>
        <v>366.05</v>
      </c>
      <c r="G109" s="13"/>
    </row>
    <row r="110" spans="1:7" ht="45" x14ac:dyDescent="0.2">
      <c r="A110" s="5">
        <f t="shared" si="13"/>
        <v>88</v>
      </c>
      <c r="B110" s="6" t="str">
        <f>VLOOKUP(A110,pavim!$A$10:$D$169,4,FALSE)</f>
        <v>04.005.0123-B</v>
      </c>
      <c r="C110" s="7" t="str">
        <f>VLOOKUP(B110,DIPREVS1!$A:$B,2,FALSE)</f>
        <v>TRANSPORTE DE CARGA DE QUALQUER NATUREZA,EXCLUSIVE AS DESPESAS DE CARGA E DESCARGA,TANTO DE ESPERA DO CAMINHAO COMO DO SERVENTE OU EQUIPAMENTO AUXILIAR,A VELOCIDADE MEDIA DE 30KM/H,EM CAMINHAO BASCULANTE A OLEO DIESEL,COM CAPACIDADE UTIL DE8T</v>
      </c>
      <c r="D110" s="8">
        <f>TRUNC(VLOOKUP(B110,EMOP0619!$A:$D,2,FALSE)*$G$6,2)</f>
        <v>1.05</v>
      </c>
      <c r="E110" s="9">
        <f>VLOOKUP(B110,pavim!$D$10:$Y$169,20,FALSE)</f>
        <v>71184.173999999999</v>
      </c>
      <c r="F110" s="10">
        <f t="shared" si="14"/>
        <v>74743.38</v>
      </c>
      <c r="G110" s="13"/>
    </row>
    <row r="111" spans="1:7" ht="45" x14ac:dyDescent="0.2">
      <c r="A111" s="5">
        <f t="shared" si="13"/>
        <v>89</v>
      </c>
      <c r="B111" s="6" t="str">
        <f>VLOOKUP(A111,pavim!$A$10:$D$169,4,FALSE)</f>
        <v>04.005.0143-B</v>
      </c>
      <c r="C111" s="7" t="str">
        <f>VLOOKUP(B111,DIPREVS1!$A:$B,2,FALSE)</f>
        <v>TRANSPORTE DE CARGA DE QUALQUER NATUREZA,EXCLUSIVE AS DESPESAS DE CARGA E DESCARGA,TANTO DE ESPERA DO CAMINHAO COMO DO SERVENTE OU EQUIPAMENTO AUXILIAR,A VELOCIDADE MEDIA DE 30KM/H,EM CAMINHAO BASCULANTE A OLEO DIESEL,COM CAPACIDADE UTIL DE12T</v>
      </c>
      <c r="D111" s="8">
        <f>TRUNC(VLOOKUP(B111,EMOP0619!$A:$D,2,FALSE)*$G$6,2)</f>
        <v>0.85</v>
      </c>
      <c r="E111" s="9">
        <f>VLOOKUP(B111,pavim!$D$10:$Y$169,20,FALSE)</f>
        <v>17970.12</v>
      </c>
      <c r="F111" s="10">
        <f t="shared" si="14"/>
        <v>15274.6</v>
      </c>
      <c r="G111" s="13"/>
    </row>
    <row r="112" spans="1:7" ht="45" x14ac:dyDescent="0.2">
      <c r="A112" s="5">
        <f t="shared" si="13"/>
        <v>90</v>
      </c>
      <c r="B112" s="6" t="str">
        <f>VLOOKUP(A112,pavim!$A$10:$D$169,4,FALSE)</f>
        <v>03.025.0032-5</v>
      </c>
      <c r="C112" s="7" t="str">
        <f>VLOOKUP(B112,DIPREVS1!$A:$B,2,FALSE)</f>
        <v>DISPOSICAO FINAL DE MATERIAIS E RESIDUOS DE OBRAS EM LOCAIS DE OPERACAO E DISPOSICAO FINAL APROPRIADOS, AUTORIZADOS E/OU LICENCIADOS PELOS ORGAOS DE LICENCIAMENTO E DE CONTROLE AMBIENTAL, MEDIDA POR TONELADA TRANSPORTADA, SENDO COMPROVADA CONFORME LEGISLACAO PERTINENTE.</v>
      </c>
      <c r="D112" s="8">
        <f>TRUNC(VLOOKUP(B112,EMOP0619!$A:$D,2,FALSE)*$G$6,2)</f>
        <v>7.15</v>
      </c>
      <c r="E112" s="9">
        <f>VLOOKUP(B112,pavim!$D$10:$Y$169,20,FALSE)</f>
        <v>2219.6929000000005</v>
      </c>
      <c r="F112" s="10">
        <f t="shared" si="14"/>
        <v>15870.8</v>
      </c>
      <c r="G112" s="13"/>
    </row>
    <row r="113" spans="1:8" ht="56.25" x14ac:dyDescent="0.2">
      <c r="A113" s="5">
        <f>A112+1</f>
        <v>91</v>
      </c>
      <c r="B113" s="6" t="str">
        <f>VLOOKUP(A113,pavim!$A$10:$D$169,4,FALSE)</f>
        <v>13.373.0030-A</v>
      </c>
      <c r="C113" s="7" t="str">
        <f>VLOOKUP(B113,DIPREVS1!$A:$B,2,FALSE)</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
      <c r="D113" s="8">
        <f>TRUNC(VLOOKUP(B113,EMOP0619!$A:$D,2,FALSE)*$G$6,2)</f>
        <v>91.89</v>
      </c>
      <c r="E113" s="9">
        <f>VLOOKUP(B113,pavim!$D$10:$Y$169,20,FALSE)</f>
        <v>6741.38</v>
      </c>
      <c r="F113" s="10">
        <f t="shared" si="14"/>
        <v>619465.4</v>
      </c>
      <c r="G113" s="13"/>
    </row>
    <row r="114" spans="1:8" x14ac:dyDescent="0.2">
      <c r="A114" s="5"/>
      <c r="B114" s="6"/>
      <c r="C114" s="7"/>
      <c r="D114" s="8"/>
      <c r="E114" s="9"/>
      <c r="F114" s="10"/>
      <c r="G114" s="13"/>
    </row>
    <row r="115" spans="1:8" ht="14.25" x14ac:dyDescent="0.35">
      <c r="A115" s="126"/>
      <c r="B115" s="135"/>
      <c r="C115" s="128"/>
      <c r="D115" s="129"/>
      <c r="E115" s="130" t="s">
        <v>23377</v>
      </c>
      <c r="F115" s="131">
        <f>SUM(F95:F113)</f>
        <v>1569882.1400000001</v>
      </c>
      <c r="G115" s="11">
        <f>SUM(F95:F115)/2</f>
        <v>1569882.1400000001</v>
      </c>
      <c r="H115" s="17">
        <f>ROUND(F115/$F$117,4)</f>
        <v>0.57499999999999996</v>
      </c>
    </row>
    <row r="116" spans="1:8" x14ac:dyDescent="0.2">
      <c r="A116" s="5"/>
      <c r="B116" s="14"/>
      <c r="C116" s="7"/>
      <c r="D116" s="8"/>
      <c r="E116" s="15"/>
      <c r="F116" s="16"/>
      <c r="G116" s="11"/>
      <c r="H116" s="226">
        <f>SUM(H15:H115)</f>
        <v>0.99990000000000001</v>
      </c>
    </row>
    <row r="117" spans="1:8" ht="12.75" x14ac:dyDescent="0.2">
      <c r="A117" s="104"/>
      <c r="B117" s="105"/>
      <c r="C117" s="106"/>
      <c r="D117" s="106"/>
      <c r="E117" s="209" t="s">
        <v>23378</v>
      </c>
      <c r="F117" s="107">
        <f>F28+F37+F49+F92+F115</f>
        <v>2730047.12</v>
      </c>
      <c r="G117" s="1"/>
    </row>
    <row r="118" spans="1:8" ht="12.75" x14ac:dyDescent="0.2">
      <c r="A118" s="104"/>
      <c r="B118" s="105"/>
      <c r="C118" s="105"/>
      <c r="D118" s="108" t="s">
        <v>23379</v>
      </c>
      <c r="E118" s="208">
        <v>0.25</v>
      </c>
      <c r="F118" s="107">
        <f>TRUNC($F$117*E118,2)</f>
        <v>682511.78</v>
      </c>
      <c r="G118" s="1"/>
    </row>
    <row r="119" spans="1:8" ht="15" x14ac:dyDescent="0.2">
      <c r="A119" s="104"/>
      <c r="B119" s="105"/>
      <c r="C119" s="106"/>
      <c r="D119" s="136"/>
      <c r="E119" s="137" t="s">
        <v>23380</v>
      </c>
      <c r="F119" s="138">
        <f>SUM(F117:F118)</f>
        <v>3412558.9000000004</v>
      </c>
      <c r="G119" s="1">
        <f>F119/RelaçaoRuas!E28</f>
        <v>1496.3229020051481</v>
      </c>
    </row>
    <row r="120" spans="1:8" x14ac:dyDescent="0.2">
      <c r="A120" s="21"/>
    </row>
    <row r="121" spans="1:8" x14ac:dyDescent="0.2">
      <c r="A121" s="21"/>
      <c r="E121" s="23"/>
      <c r="F121" s="11">
        <f>F92+F115+SUM(F9:F21)+F37</f>
        <v>2662625.7400000002</v>
      </c>
    </row>
    <row r="122" spans="1:8" x14ac:dyDescent="0.2">
      <c r="A122" s="21"/>
    </row>
    <row r="123" spans="1:8" x14ac:dyDescent="0.2">
      <c r="A123" s="21"/>
    </row>
  </sheetData>
  <phoneticPr fontId="0" type="noConversion"/>
  <conditionalFormatting sqref="A120:A1048576 A117:A118 A39:A47 A6:A14 A92:A93 A50 A52:A56">
    <cfRule type="duplicateValues" dxfId="608" priority="245"/>
  </conditionalFormatting>
  <conditionalFormatting sqref="A120:A1048576 A117:A118">
    <cfRule type="duplicateValues" dxfId="607" priority="241"/>
  </conditionalFormatting>
  <conditionalFormatting sqref="A120:A1048576 A117:A118 A39:A47 A6:A14 A92:A93 A50 A52:A56">
    <cfRule type="duplicateValues" dxfId="606" priority="236"/>
    <cfRule type="duplicateValues" dxfId="605" priority="237"/>
  </conditionalFormatting>
  <conditionalFormatting sqref="A28:A29">
    <cfRule type="duplicateValues" dxfId="604" priority="398"/>
  </conditionalFormatting>
  <conditionalFormatting sqref="A28:A29">
    <cfRule type="duplicateValues" dxfId="603" priority="400"/>
    <cfRule type="duplicateValues" dxfId="602" priority="401"/>
  </conditionalFormatting>
  <conditionalFormatting sqref="A17:A19">
    <cfRule type="duplicateValues" dxfId="601" priority="155"/>
  </conditionalFormatting>
  <conditionalFormatting sqref="A17:A19">
    <cfRule type="duplicateValues" dxfId="600" priority="153"/>
    <cfRule type="duplicateValues" dxfId="599" priority="154"/>
  </conditionalFormatting>
  <conditionalFormatting sqref="A15:A16 A20:A25">
    <cfRule type="duplicateValues" dxfId="598" priority="1216"/>
  </conditionalFormatting>
  <conditionalFormatting sqref="A15:A16 A20:A25">
    <cfRule type="duplicateValues" dxfId="597" priority="1218"/>
    <cfRule type="duplicateValues" dxfId="596" priority="1219"/>
  </conditionalFormatting>
  <conditionalFormatting sqref="A115 A94:A107">
    <cfRule type="duplicateValues" dxfId="595" priority="1260"/>
  </conditionalFormatting>
  <conditionalFormatting sqref="A115 A94:A107">
    <cfRule type="duplicateValues" dxfId="594" priority="1262"/>
    <cfRule type="duplicateValues" dxfId="593" priority="1263"/>
  </conditionalFormatting>
  <conditionalFormatting sqref="A1">
    <cfRule type="duplicateValues" dxfId="592" priority="148"/>
  </conditionalFormatting>
  <conditionalFormatting sqref="A1">
    <cfRule type="duplicateValues" dxfId="591" priority="147"/>
  </conditionalFormatting>
  <conditionalFormatting sqref="A1">
    <cfRule type="duplicateValues" dxfId="590" priority="145"/>
    <cfRule type="duplicateValues" dxfId="589" priority="146"/>
  </conditionalFormatting>
  <conditionalFormatting sqref="A119">
    <cfRule type="duplicateValues" dxfId="588" priority="136"/>
  </conditionalFormatting>
  <conditionalFormatting sqref="A119">
    <cfRule type="duplicateValues" dxfId="587" priority="135"/>
  </conditionalFormatting>
  <conditionalFormatting sqref="A119">
    <cfRule type="duplicateValues" dxfId="586" priority="133"/>
    <cfRule type="duplicateValues" dxfId="585" priority="134"/>
  </conditionalFormatting>
  <conditionalFormatting sqref="A57:A66">
    <cfRule type="duplicateValues" dxfId="584" priority="1605"/>
  </conditionalFormatting>
  <conditionalFormatting sqref="A57:A66">
    <cfRule type="duplicateValues" dxfId="583" priority="1607"/>
    <cfRule type="duplicateValues" dxfId="582" priority="1608"/>
  </conditionalFormatting>
  <conditionalFormatting sqref="A2:A3">
    <cfRule type="duplicateValues" dxfId="581" priority="1763"/>
  </conditionalFormatting>
  <conditionalFormatting sqref="A2:A3">
    <cfRule type="duplicateValues" dxfId="580" priority="1765"/>
    <cfRule type="duplicateValues" dxfId="579" priority="1766"/>
  </conditionalFormatting>
  <conditionalFormatting sqref="A37:A38">
    <cfRule type="duplicateValues" dxfId="578" priority="88"/>
  </conditionalFormatting>
  <conditionalFormatting sqref="A37:A38">
    <cfRule type="duplicateValues" dxfId="577" priority="89"/>
    <cfRule type="duplicateValues" dxfId="576" priority="90"/>
  </conditionalFormatting>
  <conditionalFormatting sqref="A35:A36">
    <cfRule type="duplicateValues" dxfId="575" priority="1783"/>
  </conditionalFormatting>
  <conditionalFormatting sqref="A35:A36">
    <cfRule type="duplicateValues" dxfId="574" priority="1785"/>
    <cfRule type="duplicateValues" dxfId="573" priority="1786"/>
  </conditionalFormatting>
  <conditionalFormatting sqref="A30:A34">
    <cfRule type="duplicateValues" dxfId="572" priority="1822"/>
  </conditionalFormatting>
  <conditionalFormatting sqref="A30:A34">
    <cfRule type="duplicateValues" dxfId="571" priority="1824"/>
    <cfRule type="duplicateValues" dxfId="570" priority="1825"/>
  </conditionalFormatting>
  <conditionalFormatting sqref="A116">
    <cfRule type="duplicateValues" dxfId="569" priority="69"/>
  </conditionalFormatting>
  <conditionalFormatting sqref="A116">
    <cfRule type="duplicateValues" dxfId="568" priority="67"/>
    <cfRule type="duplicateValues" dxfId="567" priority="68"/>
  </conditionalFormatting>
  <conditionalFormatting sqref="A26:A27">
    <cfRule type="duplicateValues" dxfId="566" priority="10"/>
  </conditionalFormatting>
  <conditionalFormatting sqref="A26:A27">
    <cfRule type="duplicateValues" dxfId="565" priority="11"/>
    <cfRule type="duplicateValues" dxfId="564" priority="12"/>
  </conditionalFormatting>
  <conditionalFormatting sqref="A49">
    <cfRule type="duplicateValues" dxfId="563" priority="7"/>
  </conditionalFormatting>
  <conditionalFormatting sqref="A49">
    <cfRule type="duplicateValues" dxfId="562" priority="8"/>
    <cfRule type="duplicateValues" dxfId="561" priority="9"/>
  </conditionalFormatting>
  <conditionalFormatting sqref="A48">
    <cfRule type="duplicateValues" dxfId="560" priority="6"/>
  </conditionalFormatting>
  <conditionalFormatting sqref="A48">
    <cfRule type="duplicateValues" dxfId="559" priority="4"/>
    <cfRule type="duplicateValues" dxfId="558" priority="5"/>
  </conditionalFormatting>
  <conditionalFormatting sqref="A51">
    <cfRule type="duplicateValues" dxfId="557" priority="3"/>
  </conditionalFormatting>
  <conditionalFormatting sqref="A51">
    <cfRule type="duplicateValues" dxfId="556" priority="1"/>
    <cfRule type="duplicateValues" dxfId="555" priority="2"/>
  </conditionalFormatting>
  <conditionalFormatting sqref="A108:A114">
    <cfRule type="duplicateValues" dxfId="554" priority="3220"/>
  </conditionalFormatting>
  <conditionalFormatting sqref="A108:A114">
    <cfRule type="duplicateValues" dxfId="553" priority="3222"/>
    <cfRule type="duplicateValues" dxfId="552" priority="3223"/>
  </conditionalFormatting>
  <conditionalFormatting sqref="A67:A91">
    <cfRule type="duplicateValues" dxfId="551" priority="3324"/>
  </conditionalFormatting>
  <conditionalFormatting sqref="A67:A91">
    <cfRule type="duplicateValues" dxfId="550" priority="3325"/>
    <cfRule type="duplicateValues" dxfId="549" priority="3326"/>
  </conditionalFormatting>
  <printOptions horizontalCentered="1"/>
  <pageMargins left="0.86614173228346458" right="0.78740157480314965" top="0.62992125984251968" bottom="0.47244094488188981" header="0.43307086614173229" footer="0.23622047244094491"/>
  <pageSetup paperSize="9" scale="65" fitToHeight="0" orientation="portrait" r:id="rId1"/>
  <headerFooter alignWithMargins="0"/>
  <rowBreaks count="1" manualBreakCount="1">
    <brk id="53"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867FC-2758-4D86-9F5C-A23E4A65B810}">
  <dimension ref="A1:AE27"/>
  <sheetViews>
    <sheetView view="pageBreakPreview" zoomScale="85" zoomScaleNormal="100" zoomScaleSheetLayoutView="85" workbookViewId="0">
      <selection activeCell="C13" sqref="C13"/>
    </sheetView>
  </sheetViews>
  <sheetFormatPr defaultRowHeight="12.75" x14ac:dyDescent="0.2"/>
  <cols>
    <col min="1" max="1" width="4.83203125" style="24" customWidth="1"/>
    <col min="2" max="27" width="3.83203125" style="24" customWidth="1"/>
    <col min="28" max="28" width="10" style="24" bestFit="1" customWidth="1"/>
    <col min="29" max="29" width="9.33203125" style="24"/>
    <col min="30" max="30" width="10.6640625" style="24" bestFit="1" customWidth="1"/>
    <col min="31" max="35" width="9.33203125" style="24"/>
    <col min="36" max="36" width="18.83203125" style="24" bestFit="1" customWidth="1"/>
    <col min="37" max="37" width="9.33203125" style="24"/>
    <col min="38" max="38" width="17" style="24" bestFit="1" customWidth="1"/>
    <col min="39" max="16384" width="9.33203125" style="24"/>
  </cols>
  <sheetData>
    <row r="1" spans="1:31" ht="21" x14ac:dyDescent="0.2">
      <c r="A1" s="139" t="s">
        <v>24335</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row>
    <row r="2" spans="1:31" x14ac:dyDescent="0.2">
      <c r="B2" s="26"/>
      <c r="C2" s="26"/>
      <c r="D2" s="26"/>
      <c r="E2" s="26"/>
      <c r="F2" s="26"/>
      <c r="G2" s="26"/>
      <c r="H2" s="26"/>
      <c r="I2" s="26"/>
      <c r="J2" s="26"/>
      <c r="K2" s="26"/>
      <c r="L2" s="26"/>
      <c r="M2" s="26"/>
      <c r="N2" s="26"/>
      <c r="O2" s="26"/>
      <c r="P2" s="26"/>
      <c r="Q2" s="26"/>
      <c r="R2" s="26"/>
      <c r="S2" s="26"/>
      <c r="T2" s="26"/>
      <c r="U2" s="26"/>
      <c r="V2" s="26"/>
      <c r="W2" s="26"/>
      <c r="X2" s="26"/>
      <c r="Y2" s="26"/>
      <c r="Z2" s="26"/>
      <c r="AA2" s="26"/>
    </row>
    <row r="3" spans="1:31" s="28" customFormat="1" ht="13.5" thickBot="1" x14ac:dyDescent="0.25">
      <c r="A3" s="140" t="s">
        <v>35241</v>
      </c>
      <c r="B3" s="143"/>
      <c r="C3" s="143"/>
      <c r="D3" s="144"/>
      <c r="E3" s="141"/>
      <c r="F3" s="142"/>
      <c r="G3" s="142"/>
      <c r="H3" s="141"/>
      <c r="I3" s="141"/>
      <c r="J3" s="141"/>
      <c r="K3" s="141"/>
      <c r="L3" s="142"/>
      <c r="M3" s="141"/>
      <c r="N3" s="141"/>
      <c r="O3" s="141"/>
      <c r="P3" s="141"/>
      <c r="Q3" s="142"/>
      <c r="R3" s="142"/>
      <c r="S3" s="141"/>
      <c r="T3" s="141"/>
      <c r="U3" s="141"/>
      <c r="V3" s="141"/>
      <c r="W3" s="141"/>
      <c r="X3" s="145"/>
      <c r="Y3" s="145"/>
      <c r="Z3" s="145"/>
      <c r="AA3" s="141"/>
    </row>
    <row r="4" spans="1:31" x14ac:dyDescent="0.2">
      <c r="A4" s="39"/>
      <c r="B4" s="25"/>
      <c r="C4" s="25"/>
      <c r="D4" s="25"/>
      <c r="E4" s="25"/>
      <c r="F4" s="864"/>
      <c r="G4" s="508"/>
      <c r="H4" s="25"/>
      <c r="I4" s="25"/>
      <c r="J4" s="25"/>
      <c r="K4" s="25"/>
      <c r="L4" s="508"/>
      <c r="M4" s="25"/>
      <c r="N4" s="25"/>
      <c r="O4" s="25"/>
      <c r="P4" s="25"/>
      <c r="Q4" s="508"/>
      <c r="R4" s="508"/>
      <c r="S4" s="25"/>
      <c r="T4" s="25"/>
      <c r="U4" s="25"/>
      <c r="V4" s="25"/>
      <c r="W4" s="25"/>
      <c r="X4" s="25"/>
      <c r="Y4" s="25"/>
      <c r="Z4" s="25"/>
      <c r="AA4" s="25"/>
    </row>
    <row r="5" spans="1:31" ht="12.75" customHeight="1" x14ac:dyDescent="0.2">
      <c r="A5" s="39"/>
      <c r="B5" s="691" t="str">
        <f>VLOOKUP(D7,DIPREVS1!A:B,2,FALSE)</f>
        <v>MAO-DE-OBRA DE ARQUITETO OU ENGENHEIRO SENIOR,PARA SERVICOSDE CONSULTORIA DE ENGENHARIA E ARQUITETURA,INCLUSIVE ENCARGOS SOCIAIS</v>
      </c>
      <c r="C5" s="691"/>
      <c r="D5" s="691"/>
      <c r="E5" s="691"/>
      <c r="F5" s="691"/>
      <c r="G5" s="691"/>
      <c r="H5" s="691"/>
      <c r="I5" s="691"/>
      <c r="J5" s="691"/>
      <c r="K5" s="691"/>
      <c r="L5" s="691"/>
      <c r="M5" s="691"/>
      <c r="N5" s="691"/>
      <c r="O5" s="691"/>
      <c r="P5" s="691"/>
      <c r="Q5" s="691"/>
      <c r="R5" s="691"/>
      <c r="S5" s="691"/>
      <c r="T5" s="691"/>
      <c r="U5" s="691"/>
      <c r="V5" s="691"/>
      <c r="W5" s="691"/>
      <c r="X5" s="691"/>
      <c r="Y5" s="691"/>
      <c r="Z5" s="691"/>
      <c r="AA5" s="26"/>
    </row>
    <row r="6" spans="1:31" x14ac:dyDescent="0.2">
      <c r="A6" s="39"/>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26"/>
    </row>
    <row r="7" spans="1:31" x14ac:dyDescent="0.2">
      <c r="A7" s="266" t="s">
        <v>35243</v>
      </c>
      <c r="B7" s="31"/>
      <c r="C7" s="33" t="s">
        <v>22832</v>
      </c>
      <c r="D7" s="597" t="s">
        <v>12115</v>
      </c>
      <c r="E7" s="26"/>
      <c r="F7" s="26"/>
      <c r="G7" s="26"/>
      <c r="H7" s="44"/>
      <c r="I7" s="44"/>
      <c r="J7" s="26"/>
      <c r="K7" s="26"/>
      <c r="L7" s="26"/>
      <c r="M7" s="26"/>
      <c r="N7" s="26"/>
      <c r="O7" s="26"/>
      <c r="P7" s="26"/>
      <c r="Q7" s="26"/>
      <c r="R7" s="26"/>
      <c r="S7" s="26"/>
      <c r="T7" s="26"/>
      <c r="U7" s="31" t="s">
        <v>22834</v>
      </c>
      <c r="V7" s="31"/>
      <c r="W7" s="689">
        <f>R10</f>
        <v>176</v>
      </c>
      <c r="X7" s="689"/>
      <c r="Y7" s="689"/>
      <c r="Z7" s="690" t="str">
        <f>VLOOKUP(D7,DIPREVS1!$1:$1048576,4,FALSE)</f>
        <v>h</v>
      </c>
      <c r="AA7" s="690"/>
    </row>
    <row r="8" spans="1:31" s="602" customFormat="1" x14ac:dyDescent="0.2">
      <c r="A8" s="584"/>
      <c r="B8" s="588" t="s">
        <v>35248</v>
      </c>
      <c r="C8" s="605"/>
      <c r="D8" s="585"/>
      <c r="E8" s="588"/>
      <c r="F8" s="496"/>
      <c r="G8" s="496"/>
      <c r="H8" s="588"/>
      <c r="I8" s="588"/>
      <c r="J8" s="586"/>
      <c r="K8" s="588"/>
      <c r="L8" s="588"/>
      <c r="M8" s="588"/>
      <c r="N8" s="588"/>
      <c r="O8" s="35"/>
      <c r="P8" s="35"/>
      <c r="Q8" s="496"/>
      <c r="R8" s="496"/>
      <c r="S8" s="593"/>
      <c r="T8" s="593"/>
      <c r="U8" s="585"/>
      <c r="V8" s="585"/>
      <c r="W8" s="590"/>
      <c r="X8" s="590"/>
      <c r="Y8" s="590"/>
      <c r="Z8" s="591"/>
      <c r="AA8" s="591"/>
      <c r="AB8" s="588"/>
      <c r="AC8" s="588"/>
      <c r="AD8" s="588"/>
      <c r="AE8" s="588"/>
    </row>
    <row r="9" spans="1:31" s="602" customFormat="1" x14ac:dyDescent="0.2">
      <c r="A9" s="584"/>
      <c r="B9" s="588" t="s">
        <v>35249</v>
      </c>
      <c r="C9" s="605"/>
      <c r="D9" s="585"/>
      <c r="E9" s="588"/>
      <c r="F9" s="496"/>
      <c r="G9" s="496"/>
      <c r="H9" s="588"/>
      <c r="I9" s="588"/>
      <c r="J9" s="586"/>
      <c r="K9" s="588"/>
      <c r="L9" s="588"/>
      <c r="M9" s="588"/>
      <c r="N9" s="588"/>
      <c r="O9" s="35"/>
      <c r="P9" s="35"/>
      <c r="Q9" s="496"/>
      <c r="R9" s="496"/>
      <c r="S9" s="593"/>
      <c r="T9" s="593"/>
      <c r="U9" s="585"/>
      <c r="V9" s="585"/>
      <c r="W9" s="590"/>
      <c r="X9" s="590"/>
      <c r="Y9" s="590"/>
      <c r="Z9" s="591"/>
      <c r="AA9" s="591"/>
      <c r="AB9" s="588"/>
      <c r="AC9" s="588"/>
      <c r="AD9" s="588"/>
      <c r="AE9" s="588"/>
    </row>
    <row r="10" spans="1:31" s="602" customFormat="1" x14ac:dyDescent="0.2">
      <c r="A10" s="584"/>
      <c r="B10" s="585"/>
      <c r="C10" s="705">
        <v>1</v>
      </c>
      <c r="D10" s="705"/>
      <c r="E10" s="206" t="s">
        <v>23403</v>
      </c>
      <c r="F10" s="206"/>
      <c r="G10" s="586"/>
      <c r="H10" s="593" t="s">
        <v>1</v>
      </c>
      <c r="I10" s="710">
        <v>176</v>
      </c>
      <c r="J10" s="710"/>
      <c r="K10" s="710"/>
      <c r="L10" s="586" t="s">
        <v>23404</v>
      </c>
      <c r="M10" s="588"/>
      <c r="N10" s="706">
        <v>1</v>
      </c>
      <c r="O10" s="706"/>
      <c r="P10" s="586" t="s">
        <v>23402</v>
      </c>
      <c r="Q10" s="588"/>
      <c r="R10" s="709">
        <f>ROUND(C10*I10*N10,2)</f>
        <v>176</v>
      </c>
      <c r="S10" s="709"/>
      <c r="T10" s="709"/>
      <c r="U10" s="586" t="s">
        <v>10</v>
      </c>
      <c r="V10" s="588"/>
      <c r="W10" s="588"/>
      <c r="X10" s="588"/>
      <c r="Y10" s="588"/>
      <c r="Z10" s="588"/>
      <c r="AA10" s="588"/>
      <c r="AB10" s="588"/>
      <c r="AC10" s="588"/>
      <c r="AD10" s="588"/>
      <c r="AE10" s="588"/>
    </row>
    <row r="11" spans="1:31" x14ac:dyDescent="0.2">
      <c r="A11" s="32"/>
      <c r="B11" s="31"/>
      <c r="C11" s="33"/>
      <c r="D11" s="52"/>
      <c r="E11" s="26"/>
      <c r="F11" s="26"/>
      <c r="G11" s="26"/>
      <c r="H11" s="44"/>
      <c r="I11" s="44"/>
      <c r="J11" s="26"/>
      <c r="K11" s="26"/>
      <c r="L11" s="26"/>
      <c r="M11" s="26"/>
      <c r="N11" s="26"/>
      <c r="O11" s="26"/>
      <c r="P11" s="26"/>
      <c r="Q11" s="26"/>
      <c r="R11" s="26"/>
      <c r="S11" s="26"/>
      <c r="T11" s="26"/>
      <c r="U11" s="31"/>
      <c r="V11" s="31"/>
      <c r="W11" s="493"/>
      <c r="X11" s="493"/>
      <c r="Y11" s="493"/>
      <c r="Z11" s="492"/>
      <c r="AA11" s="492"/>
    </row>
    <row r="12" spans="1:31" ht="12.75" customHeight="1" x14ac:dyDescent="0.2">
      <c r="A12" s="39"/>
      <c r="B12" s="691" t="str">
        <f>VLOOKUP(D14,DIPREVS1!A:B,2,FALSE)</f>
        <v>VEICULO DE PASSEIO,5 PASSAGEIROS,MOTOR BICOMBUSTIVEL (GASOLINA E ALCOOL) DE 1.0 LITRO,INCLUSIVE MOTORISTA</v>
      </c>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26"/>
    </row>
    <row r="13" spans="1:31" x14ac:dyDescent="0.2">
      <c r="A13" s="39"/>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26"/>
    </row>
    <row r="14" spans="1:31" x14ac:dyDescent="0.2">
      <c r="A14" s="266" t="s">
        <v>35244</v>
      </c>
      <c r="B14" s="31"/>
      <c r="C14" s="33" t="s">
        <v>22832</v>
      </c>
      <c r="D14" s="52" t="s">
        <v>21249</v>
      </c>
      <c r="E14" s="26"/>
      <c r="F14" s="26"/>
      <c r="G14" s="26"/>
      <c r="H14" s="44"/>
      <c r="I14" s="44"/>
      <c r="J14" s="26"/>
      <c r="K14" s="26"/>
      <c r="L14" s="26"/>
      <c r="M14" s="26"/>
      <c r="N14" s="26"/>
      <c r="O14" s="26"/>
      <c r="P14" s="26"/>
      <c r="Q14" s="26"/>
      <c r="R14" s="26"/>
      <c r="S14" s="26"/>
      <c r="T14" s="26"/>
      <c r="U14" s="31" t="s">
        <v>22834</v>
      </c>
      <c r="V14" s="31"/>
      <c r="W14" s="689">
        <f>R15</f>
        <v>88</v>
      </c>
      <c r="X14" s="689"/>
      <c r="Y14" s="689"/>
      <c r="Z14" s="690" t="str">
        <f>VLOOKUP(D14,DIPREVS1!$1:$1048576,4,FALSE)</f>
        <v>h</v>
      </c>
      <c r="AA14" s="690"/>
    </row>
    <row r="15" spans="1:31" s="602" customFormat="1" x14ac:dyDescent="0.2">
      <c r="A15" s="606"/>
      <c r="B15" s="585"/>
      <c r="C15" s="705">
        <v>1</v>
      </c>
      <c r="D15" s="705"/>
      <c r="E15" s="206" t="s">
        <v>23405</v>
      </c>
      <c r="F15" s="206"/>
      <c r="G15" s="586"/>
      <c r="H15" s="593" t="s">
        <v>1</v>
      </c>
      <c r="I15" s="710">
        <v>88</v>
      </c>
      <c r="J15" s="710"/>
      <c r="K15" s="710"/>
      <c r="L15" s="586" t="s">
        <v>23404</v>
      </c>
      <c r="M15" s="588"/>
      <c r="N15" s="706">
        <v>1</v>
      </c>
      <c r="O15" s="706"/>
      <c r="P15" s="586" t="s">
        <v>23402</v>
      </c>
      <c r="Q15" s="588"/>
      <c r="R15" s="709">
        <f>ROUND(C15*I15*N15,2)</f>
        <v>88</v>
      </c>
      <c r="S15" s="709"/>
      <c r="T15" s="709"/>
      <c r="U15" s="586" t="s">
        <v>10</v>
      </c>
      <c r="V15" s="588"/>
      <c r="W15" s="588"/>
      <c r="X15" s="588"/>
      <c r="Y15" s="588"/>
      <c r="Z15" s="588"/>
      <c r="AA15" s="588"/>
      <c r="AB15" s="588"/>
      <c r="AC15" s="588"/>
      <c r="AD15" s="588"/>
      <c r="AE15" s="588"/>
    </row>
    <row r="16" spans="1:31" x14ac:dyDescent="0.2">
      <c r="A16" s="39"/>
      <c r="B16" s="25"/>
      <c r="C16" s="25"/>
      <c r="D16" s="25"/>
      <c r="E16" s="25"/>
      <c r="F16" s="508"/>
      <c r="G16" s="508"/>
      <c r="H16" s="25"/>
      <c r="I16" s="25"/>
      <c r="J16" s="25"/>
      <c r="K16" s="25"/>
      <c r="L16" s="508"/>
      <c r="M16" s="25"/>
      <c r="N16" s="25"/>
      <c r="O16" s="25"/>
      <c r="P16" s="25"/>
      <c r="Q16" s="508"/>
      <c r="R16" s="508"/>
      <c r="S16" s="25"/>
      <c r="T16" s="25"/>
      <c r="U16" s="25"/>
      <c r="V16" s="25"/>
      <c r="W16" s="25"/>
      <c r="X16" s="25"/>
      <c r="Y16" s="25"/>
      <c r="Z16" s="25"/>
      <c r="AA16" s="25"/>
    </row>
    <row r="17" spans="1:31" ht="12.75" customHeight="1" x14ac:dyDescent="0.2">
      <c r="A17" s="39"/>
      <c r="B17" s="691" t="str">
        <f>VLOOKUP(D19,DIPREVS1!A:B,2,FALSE)</f>
        <v>VEICULO DE PASSEIO,5 PASSAGEIROS,MOTOR BICOMBUSTIVEL (GASOLINA E ALCOOL) DE 1.0 LITRO,INCLUSIVE MOTORISTA</v>
      </c>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26"/>
    </row>
    <row r="18" spans="1:31" x14ac:dyDescent="0.2">
      <c r="A18" s="39"/>
      <c r="B18" s="691"/>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26"/>
    </row>
    <row r="19" spans="1:31" x14ac:dyDescent="0.2">
      <c r="A19" s="266" t="s">
        <v>35245</v>
      </c>
      <c r="B19" s="31"/>
      <c r="C19" s="33" t="s">
        <v>22832</v>
      </c>
      <c r="D19" s="52" t="s">
        <v>21250</v>
      </c>
      <c r="E19" s="26"/>
      <c r="F19" s="26"/>
      <c r="G19" s="26"/>
      <c r="H19" s="44"/>
      <c r="I19" s="44"/>
      <c r="J19" s="26"/>
      <c r="K19" s="26"/>
      <c r="L19" s="26"/>
      <c r="M19" s="26"/>
      <c r="N19" s="26"/>
      <c r="O19" s="26"/>
      <c r="P19" s="26"/>
      <c r="Q19" s="26"/>
      <c r="R19" s="26"/>
      <c r="S19" s="26"/>
      <c r="T19" s="26"/>
      <c r="U19" s="31" t="s">
        <v>22834</v>
      </c>
      <c r="V19" s="31"/>
      <c r="W19" s="689">
        <f>R20</f>
        <v>88</v>
      </c>
      <c r="X19" s="689"/>
      <c r="Y19" s="689"/>
      <c r="Z19" s="690" t="str">
        <f>VLOOKUP(D19,DIPREVS1!$1:$1048576,4,FALSE)</f>
        <v>h</v>
      </c>
      <c r="AA19" s="690"/>
    </row>
    <row r="20" spans="1:31" s="602" customFormat="1" x14ac:dyDescent="0.2">
      <c r="A20" s="606"/>
      <c r="B20" s="585"/>
      <c r="C20" s="705">
        <v>1</v>
      </c>
      <c r="D20" s="705"/>
      <c r="E20" s="206" t="s">
        <v>23405</v>
      </c>
      <c r="F20" s="206"/>
      <c r="G20" s="586"/>
      <c r="H20" s="593" t="s">
        <v>1</v>
      </c>
      <c r="I20" s="710">
        <v>88</v>
      </c>
      <c r="J20" s="710"/>
      <c r="K20" s="710"/>
      <c r="L20" s="586" t="s">
        <v>23404</v>
      </c>
      <c r="M20" s="588"/>
      <c r="N20" s="706">
        <v>1</v>
      </c>
      <c r="O20" s="706"/>
      <c r="P20" s="586" t="s">
        <v>23402</v>
      </c>
      <c r="Q20" s="588"/>
      <c r="R20" s="709">
        <f>ROUND(C20*I20*N20,2)</f>
        <v>88</v>
      </c>
      <c r="S20" s="709"/>
      <c r="T20" s="709"/>
      <c r="U20" s="586" t="s">
        <v>10</v>
      </c>
      <c r="V20" s="588"/>
      <c r="W20" s="588"/>
      <c r="X20" s="588"/>
      <c r="Y20" s="588"/>
      <c r="Z20" s="588"/>
      <c r="AA20" s="588"/>
      <c r="AB20" s="588"/>
      <c r="AC20" s="588"/>
      <c r="AD20" s="588"/>
      <c r="AE20" s="588"/>
    </row>
    <row r="21" spans="1:31" x14ac:dyDescent="0.2">
      <c r="A21" s="39"/>
      <c r="B21" s="25"/>
      <c r="C21" s="25"/>
      <c r="D21" s="25"/>
      <c r="E21" s="25"/>
      <c r="F21" s="508"/>
      <c r="G21" s="508"/>
      <c r="H21" s="25"/>
      <c r="I21" s="25"/>
      <c r="J21" s="25"/>
      <c r="K21" s="25"/>
      <c r="L21" s="508"/>
      <c r="M21" s="25"/>
      <c r="N21" s="25"/>
      <c r="O21" s="25"/>
      <c r="P21" s="25"/>
      <c r="Q21" s="508"/>
      <c r="R21" s="508"/>
      <c r="S21" s="25"/>
      <c r="T21" s="25"/>
      <c r="U21" s="25"/>
      <c r="V21" s="25"/>
      <c r="W21" s="25"/>
      <c r="X21" s="25"/>
      <c r="Y21" s="25"/>
      <c r="Z21" s="25"/>
      <c r="AA21" s="25"/>
    </row>
    <row r="22" spans="1:31" x14ac:dyDescent="0.2">
      <c r="A22" s="39"/>
      <c r="B22" s="25"/>
      <c r="C22" s="25"/>
      <c r="D22" s="25"/>
      <c r="E22" s="501"/>
      <c r="F22" s="501"/>
      <c r="G22" s="26"/>
      <c r="H22" s="25"/>
      <c r="I22" s="25"/>
      <c r="J22" s="25"/>
      <c r="K22" s="25"/>
      <c r="L22" s="508"/>
      <c r="M22" s="25"/>
      <c r="N22" s="25"/>
      <c r="O22" s="25"/>
      <c r="P22" s="25"/>
      <c r="Q22" s="508"/>
      <c r="R22" s="508"/>
      <c r="S22" s="25"/>
      <c r="T22" s="25"/>
      <c r="U22" s="25"/>
      <c r="V22" s="25"/>
      <c r="W22" s="25"/>
      <c r="X22" s="25"/>
      <c r="Y22" s="25"/>
      <c r="Z22" s="25"/>
      <c r="AA22" s="25"/>
    </row>
    <row r="23" spans="1:31" x14ac:dyDescent="0.2">
      <c r="A23" s="39"/>
      <c r="B23" s="25"/>
      <c r="C23" s="25"/>
      <c r="D23" s="25"/>
      <c r="E23" s="501"/>
      <c r="F23" s="501"/>
      <c r="G23" s="26"/>
      <c r="H23" s="25"/>
      <c r="I23" s="25"/>
      <c r="J23" s="25"/>
      <c r="K23" s="25"/>
      <c r="L23" s="508"/>
      <c r="M23" s="25"/>
      <c r="N23" s="25"/>
      <c r="O23" s="25"/>
      <c r="P23" s="25"/>
      <c r="Q23" s="508"/>
      <c r="R23" s="508"/>
      <c r="S23" s="25"/>
      <c r="T23" s="25"/>
      <c r="U23" s="25"/>
      <c r="V23" s="25"/>
      <c r="W23" s="25"/>
      <c r="X23" s="25"/>
      <c r="Y23" s="25"/>
      <c r="Z23" s="25"/>
      <c r="AA23" s="25"/>
    </row>
    <row r="24" spans="1:31" x14ac:dyDescent="0.2">
      <c r="A24" s="39"/>
    </row>
    <row r="25" spans="1:31" x14ac:dyDescent="0.2">
      <c r="A25" s="39"/>
    </row>
    <row r="26" spans="1:31" x14ac:dyDescent="0.2">
      <c r="A26" s="39"/>
      <c r="B26" s="31"/>
      <c r="C26" s="33"/>
      <c r="D26" s="54"/>
      <c r="E26" s="26"/>
      <c r="F26" s="26"/>
      <c r="G26" s="47"/>
      <c r="H26" s="47"/>
      <c r="I26" s="46"/>
      <c r="J26" s="502"/>
      <c r="K26" s="502"/>
      <c r="L26" s="502"/>
      <c r="M26" s="502"/>
      <c r="N26" s="502"/>
      <c r="O26" s="502"/>
      <c r="P26" s="502"/>
      <c r="Q26" s="26"/>
      <c r="R26" s="26"/>
      <c r="S26" s="47"/>
      <c r="T26" s="48"/>
      <c r="U26" s="31"/>
      <c r="V26" s="31"/>
      <c r="W26" s="37"/>
      <c r="X26" s="37"/>
      <c r="Y26" s="37"/>
      <c r="Z26" s="31"/>
    </row>
    <row r="27" spans="1:31" x14ac:dyDescent="0.2">
      <c r="A27" s="39"/>
    </row>
  </sheetData>
  <mergeCells count="21">
    <mergeCell ref="W14:Y14"/>
    <mergeCell ref="Z14:AA14"/>
    <mergeCell ref="B5:Z6"/>
    <mergeCell ref="W7:Y7"/>
    <mergeCell ref="Z7:AA7"/>
    <mergeCell ref="N20:O20"/>
    <mergeCell ref="R20:T20"/>
    <mergeCell ref="C10:D10"/>
    <mergeCell ref="I10:K10"/>
    <mergeCell ref="N10:O10"/>
    <mergeCell ref="R10:T10"/>
    <mergeCell ref="C15:D15"/>
    <mergeCell ref="I15:K15"/>
    <mergeCell ref="N15:O15"/>
    <mergeCell ref="B17:Z18"/>
    <mergeCell ref="W19:Y19"/>
    <mergeCell ref="Z19:AA19"/>
    <mergeCell ref="R15:T15"/>
    <mergeCell ref="C20:D20"/>
    <mergeCell ref="I20:K20"/>
    <mergeCell ref="B12:Z13"/>
  </mergeCells>
  <conditionalFormatting sqref="A14">
    <cfRule type="duplicateValues" dxfId="429" priority="37"/>
  </conditionalFormatting>
  <conditionalFormatting sqref="A14">
    <cfRule type="duplicateValues" dxfId="428" priority="36"/>
  </conditionalFormatting>
  <conditionalFormatting sqref="A19">
    <cfRule type="duplicateValues" dxfId="427" priority="35"/>
  </conditionalFormatting>
  <conditionalFormatting sqref="A19">
    <cfRule type="duplicateValues" dxfId="426" priority="34"/>
  </conditionalFormatting>
  <conditionalFormatting sqref="A1">
    <cfRule type="duplicateValues" dxfId="425" priority="32"/>
  </conditionalFormatting>
  <conditionalFormatting sqref="A16 A2:A4 A21:A1048576">
    <cfRule type="duplicateValues" dxfId="424" priority="43"/>
  </conditionalFormatting>
  <conditionalFormatting sqref="A16:A19 A2:A7 A11:A14 A21:A1048576">
    <cfRule type="duplicateValues" dxfId="423" priority="44"/>
  </conditionalFormatting>
  <conditionalFormatting sqref="A5:A6">
    <cfRule type="duplicateValues" dxfId="422" priority="45"/>
  </conditionalFormatting>
  <conditionalFormatting sqref="A12:A13">
    <cfRule type="duplicateValues" dxfId="421" priority="46"/>
  </conditionalFormatting>
  <conditionalFormatting sqref="A17:A18">
    <cfRule type="duplicateValues" dxfId="420" priority="47"/>
  </conditionalFormatting>
  <conditionalFormatting sqref="A8:A9">
    <cfRule type="duplicateValues" dxfId="419" priority="12"/>
  </conditionalFormatting>
  <conditionalFormatting sqref="A8:A9">
    <cfRule type="duplicateValues" dxfId="418" priority="10"/>
    <cfRule type="duplicateValues" dxfId="417" priority="11"/>
  </conditionalFormatting>
  <conditionalFormatting sqref="A10">
    <cfRule type="duplicateValues" dxfId="416" priority="9"/>
  </conditionalFormatting>
  <conditionalFormatting sqref="A10">
    <cfRule type="duplicateValues" dxfId="415" priority="7"/>
    <cfRule type="duplicateValues" dxfId="414" priority="8"/>
  </conditionalFormatting>
  <conditionalFormatting sqref="A15">
    <cfRule type="duplicateValues" dxfId="413" priority="6"/>
  </conditionalFormatting>
  <conditionalFormatting sqref="A15">
    <cfRule type="duplicateValues" dxfId="412" priority="4"/>
    <cfRule type="duplicateValues" dxfId="411" priority="5"/>
  </conditionalFormatting>
  <conditionalFormatting sqref="A20">
    <cfRule type="duplicateValues" dxfId="410" priority="3"/>
  </conditionalFormatting>
  <conditionalFormatting sqref="A20">
    <cfRule type="duplicateValues" dxfId="409" priority="1"/>
    <cfRule type="duplicateValues" dxfId="408" priority="2"/>
  </conditionalFormatting>
  <conditionalFormatting sqref="A7 A11">
    <cfRule type="duplicateValues" dxfId="407" priority="3257"/>
  </conditionalFormatting>
  <pageMargins left="0.70866141732283472" right="0.23622047244094491" top="0.82677165354330717" bottom="0.82677165354330717" header="0.19685039370078741" footer="0.11811023622047245"/>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67EF-6ACA-4F18-8780-0BE787724EF4}">
  <sheetPr>
    <pageSetUpPr fitToPage="1"/>
  </sheetPr>
  <dimension ref="A1:I14"/>
  <sheetViews>
    <sheetView view="pageBreakPreview" zoomScale="85" zoomScaleNormal="100" zoomScaleSheetLayoutView="85" workbookViewId="0">
      <selection activeCell="C13" sqref="C13"/>
    </sheetView>
  </sheetViews>
  <sheetFormatPr defaultColWidth="12" defaultRowHeight="11.25" x14ac:dyDescent="0.2"/>
  <cols>
    <col min="1" max="1" width="6.1640625" style="519" customWidth="1"/>
    <col min="2" max="2" width="14.1640625" style="519" customWidth="1"/>
    <col min="3" max="3" width="56.33203125" style="519" customWidth="1"/>
    <col min="4" max="4" width="5" style="520" bestFit="1" customWidth="1"/>
    <col min="5" max="5" width="12.83203125" style="22" customWidth="1"/>
    <col min="6" max="6" width="14" style="22" customWidth="1"/>
    <col min="7" max="7" width="20.5" style="22" customWidth="1"/>
    <col min="8" max="8" width="15.5" style="519" customWidth="1"/>
    <col min="9" max="12" width="12" style="519"/>
    <col min="13" max="13" width="16.1640625" style="519" bestFit="1" customWidth="1"/>
    <col min="14" max="16384" width="12" style="519"/>
  </cols>
  <sheetData>
    <row r="1" spans="1:9" ht="21" x14ac:dyDescent="0.35">
      <c r="A1" s="518" t="s">
        <v>23381</v>
      </c>
    </row>
    <row r="2" spans="1:9" ht="18.75" x14ac:dyDescent="0.3">
      <c r="A2" s="521" t="s">
        <v>23385</v>
      </c>
      <c r="H2" s="522"/>
    </row>
    <row r="3" spans="1:9" ht="15" x14ac:dyDescent="0.25">
      <c r="A3" s="523" t="s">
        <v>35315</v>
      </c>
      <c r="G3" s="524"/>
      <c r="H3" s="522"/>
    </row>
    <row r="4" spans="1:9" ht="15" x14ac:dyDescent="0.25">
      <c r="A4" s="701" t="s">
        <v>34956</v>
      </c>
      <c r="B4" s="701"/>
      <c r="C4" s="701"/>
      <c r="D4" s="701"/>
      <c r="E4" s="701"/>
      <c r="F4" s="701"/>
      <c r="G4" s="701"/>
      <c r="H4" s="522"/>
    </row>
    <row r="5" spans="1:9" ht="25.5" x14ac:dyDescent="0.2">
      <c r="A5" s="525" t="s">
        <v>13</v>
      </c>
      <c r="B5" s="525" t="s">
        <v>11</v>
      </c>
      <c r="C5" s="526" t="s">
        <v>14</v>
      </c>
      <c r="D5" s="526" t="s">
        <v>12</v>
      </c>
      <c r="E5" s="526" t="s">
        <v>22830</v>
      </c>
      <c r="F5" s="527" t="s">
        <v>15</v>
      </c>
      <c r="G5" s="528" t="s">
        <v>34957</v>
      </c>
      <c r="H5" s="529"/>
    </row>
    <row r="6" spans="1:9" ht="38.25" x14ac:dyDescent="0.25">
      <c r="A6" s="530">
        <v>34</v>
      </c>
      <c r="B6" s="531" t="s">
        <v>35246</v>
      </c>
      <c r="C6" s="548" t="s">
        <v>35247</v>
      </c>
      <c r="D6" s="532" t="s">
        <v>12</v>
      </c>
      <c r="E6" s="533"/>
      <c r="F6" s="534"/>
      <c r="G6" s="535">
        <f>SUM(G7:G10)</f>
        <v>37456.32</v>
      </c>
    </row>
    <row r="7" spans="1:9" ht="33.75" x14ac:dyDescent="0.2">
      <c r="A7" s="536" t="s">
        <v>35243</v>
      </c>
      <c r="B7" s="537" t="str">
        <f>VLOOKUP(A7,'MEM.PROJ.PAV'!$1:$1048576,4,FALSE)</f>
        <v>01.050.0616-A</v>
      </c>
      <c r="C7" s="538" t="str">
        <f>VLOOKUP(B7,DIPREVS1!$1:$1048576,2,FALSE)</f>
        <v>MAO-DE-OBRA DE ARQUITETO OU ENGENHEIRO SENIOR,PARA SERVICOSDE CONSULTORIA DE ENGENHARIA E ARQUITETURA,INCLUSIVE ENCARGOS SOCIAIS</v>
      </c>
      <c r="D7" s="539" t="str">
        <f>VLOOKUP(B7,DIPREVS1!$1:$1048576,4,FALSE)</f>
        <v>h</v>
      </c>
      <c r="E7" s="8">
        <f>VLOOKUP(B7,EMOP0619!$A:$B,2,FALSE)</f>
        <v>173.67</v>
      </c>
      <c r="F7" s="8">
        <f>VLOOKUP(B7,'MEM.PROJ.PAV'!D:Y,20,FALSE)</f>
        <v>176</v>
      </c>
      <c r="G7" s="10">
        <f>TRUNC(E7*F7,2)</f>
        <v>30565.919999999998</v>
      </c>
      <c r="H7" s="3"/>
      <c r="I7" s="522"/>
    </row>
    <row r="8" spans="1:9" ht="22.5" x14ac:dyDescent="0.2">
      <c r="A8" s="536" t="s">
        <v>35244</v>
      </c>
      <c r="B8" s="537" t="str">
        <f>VLOOKUP(A8,'MEM.PROJ.PAV'!$1:$1048576,4,FALSE)</f>
        <v>19.004.0044-C</v>
      </c>
      <c r="C8" s="538" t="str">
        <f>VLOOKUP(B8,DIPREVS1!$1:$1048576,2,FALSE)</f>
        <v>VEICULO DE PASSEIO,5 PASSAGEIROS,MOTOR BICOMBUSTIVEL (GASOLINA E ALCOOL) DE 1.0 LITRO,INCLUSIVE MOTORISTA</v>
      </c>
      <c r="D8" s="539" t="str">
        <f>VLOOKUP(B8,DIPREVS1!$1:$1048576,4,FALSE)</f>
        <v>h</v>
      </c>
      <c r="E8" s="8">
        <f>VLOOKUP(B8,EMOP0619!$A:$B,2,FALSE)</f>
        <v>53.56</v>
      </c>
      <c r="F8" s="9">
        <f>VLOOKUP(B8,'MEM.PROJ.PAV'!D:Y,20,FALSE)</f>
        <v>88</v>
      </c>
      <c r="G8" s="10">
        <f>TRUNC(E8*F8,2)</f>
        <v>4713.28</v>
      </c>
      <c r="H8" s="3"/>
      <c r="I8" s="522"/>
    </row>
    <row r="9" spans="1:9" ht="22.5" x14ac:dyDescent="0.2">
      <c r="A9" s="536" t="s">
        <v>35245</v>
      </c>
      <c r="B9" s="537" t="str">
        <f>VLOOKUP(A9,'MEM.PROJ.PAV'!$1:$1048576,4,FALSE)</f>
        <v>19.004.0044-D</v>
      </c>
      <c r="C9" s="538" t="str">
        <f>VLOOKUP(B9,DIPREVS1!$1:$1048576,2,FALSE)</f>
        <v>VEICULO DE PASSEIO,5 PASSAGEIROS,MOTOR BICOMBUSTIVEL (GASOLINA E ALCOOL) DE 1.0 LITRO,INCLUSIVE MOTORISTA</v>
      </c>
      <c r="D9" s="539" t="str">
        <f>VLOOKUP(B9,DIPREVS1!$1:$1048576,4,FALSE)</f>
        <v>h</v>
      </c>
      <c r="E9" s="8">
        <f>VLOOKUP(B9,EMOP0619!$A:$B,2,FALSE)</f>
        <v>24.74</v>
      </c>
      <c r="F9" s="9">
        <f>VLOOKUP(B9,'MEM.PROJ.PAV'!D:Y,20,FALSE)</f>
        <v>88</v>
      </c>
      <c r="G9" s="10">
        <f>TRUNC(E9*F9,2)</f>
        <v>2177.12</v>
      </c>
      <c r="H9" s="3"/>
      <c r="I9" s="522"/>
    </row>
    <row r="10" spans="1:9" x14ac:dyDescent="0.2">
      <c r="A10" s="536"/>
      <c r="B10" s="537"/>
      <c r="C10" s="538"/>
      <c r="D10" s="539"/>
      <c r="E10" s="8"/>
      <c r="F10" s="9"/>
      <c r="G10" s="10"/>
      <c r="H10" s="3"/>
      <c r="I10" s="522"/>
    </row>
    <row r="11" spans="1:9" x14ac:dyDescent="0.2">
      <c r="A11" s="540"/>
      <c r="B11" s="541"/>
      <c r="C11" s="541"/>
      <c r="D11" s="541"/>
      <c r="E11" s="541"/>
      <c r="F11" s="541"/>
      <c r="G11" s="542"/>
      <c r="H11" s="522"/>
    </row>
    <row r="12" spans="1:9" x14ac:dyDescent="0.2">
      <c r="A12" s="540"/>
      <c r="F12" s="23"/>
      <c r="G12" s="11"/>
    </row>
    <row r="13" spans="1:9" x14ac:dyDescent="0.2">
      <c r="A13" s="540"/>
    </row>
    <row r="14" spans="1:9" x14ac:dyDescent="0.2">
      <c r="A14" s="540"/>
    </row>
  </sheetData>
  <mergeCells count="1">
    <mergeCell ref="A4:G4"/>
  </mergeCells>
  <conditionalFormatting sqref="A11:A1048576">
    <cfRule type="duplicateValues" dxfId="406" priority="12"/>
  </conditionalFormatting>
  <conditionalFormatting sqref="A11:A1048576">
    <cfRule type="duplicateValues" dxfId="405" priority="11"/>
  </conditionalFormatting>
  <conditionalFormatting sqref="A11:A1048576">
    <cfRule type="duplicateValues" dxfId="404" priority="9"/>
    <cfRule type="duplicateValues" dxfId="403" priority="10"/>
  </conditionalFormatting>
  <conditionalFormatting sqref="A1">
    <cfRule type="duplicateValues" dxfId="402" priority="8"/>
  </conditionalFormatting>
  <conditionalFormatting sqref="A1">
    <cfRule type="duplicateValues" dxfId="401" priority="7"/>
  </conditionalFormatting>
  <conditionalFormatting sqref="A1">
    <cfRule type="duplicateValues" dxfId="400" priority="5"/>
    <cfRule type="duplicateValues" dxfId="399" priority="6"/>
  </conditionalFormatting>
  <conditionalFormatting sqref="A1:A4 A6:A1048576">
    <cfRule type="duplicateValues" dxfId="398" priority="13"/>
  </conditionalFormatting>
  <conditionalFormatting sqref="A2">
    <cfRule type="duplicateValues" dxfId="397" priority="14"/>
  </conditionalFormatting>
  <conditionalFormatting sqref="A2">
    <cfRule type="duplicateValues" dxfId="396" priority="15"/>
    <cfRule type="duplicateValues" dxfId="395" priority="16"/>
  </conditionalFormatting>
  <conditionalFormatting sqref="A5">
    <cfRule type="duplicateValues" dxfId="394" priority="3"/>
  </conditionalFormatting>
  <conditionalFormatting sqref="A5">
    <cfRule type="duplicateValues" dxfId="393" priority="1"/>
    <cfRule type="duplicateValues" dxfId="392" priority="2"/>
  </conditionalFormatting>
  <conditionalFormatting sqref="A5">
    <cfRule type="duplicateValues" dxfId="391" priority="4"/>
  </conditionalFormatting>
  <conditionalFormatting sqref="A7:A10">
    <cfRule type="duplicateValues" dxfId="390" priority="2707"/>
  </conditionalFormatting>
  <conditionalFormatting sqref="A7:A10">
    <cfRule type="duplicateValues" dxfId="389" priority="2709"/>
    <cfRule type="duplicateValues" dxfId="388" priority="2710"/>
  </conditionalFormatting>
  <printOptions horizontalCentered="1"/>
  <pageMargins left="0.86614173228346458" right="0.78740157480314965" top="0.62992125984251968" bottom="0.47244094488188981" header="0.43307086614173229" footer="0.23622047244094491"/>
  <pageSetup paperSize="9" scale="73"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2645F-3A87-4F6A-8C81-4E26BE99DF91}">
  <sheetPr>
    <pageSetUpPr fitToPage="1"/>
  </sheetPr>
  <dimension ref="A1:AG44"/>
  <sheetViews>
    <sheetView view="pageBreakPreview" zoomScaleNormal="100" zoomScaleSheetLayoutView="100" workbookViewId="0">
      <selection activeCell="C13" sqref="C13"/>
    </sheetView>
  </sheetViews>
  <sheetFormatPr defaultRowHeight="12.75" x14ac:dyDescent="0.2"/>
  <cols>
    <col min="1" max="27" width="3.83203125" customWidth="1"/>
  </cols>
  <sheetData>
    <row r="1" spans="1:33" s="617" customFormat="1" ht="21" customHeight="1" x14ac:dyDescent="0.2">
      <c r="A1" s="711" t="str">
        <f>orcam!A4</f>
        <v>PAVIMENTAÇÃO E DRENAGEM MARALEGRE - NITERÓI</v>
      </c>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row>
    <row r="2" spans="1:33" s="602" customFormat="1" ht="13.5" customHeight="1" x14ac:dyDescent="0.2">
      <c r="A2" s="711"/>
      <c r="B2" s="711"/>
      <c r="C2" s="711"/>
      <c r="D2" s="711"/>
      <c r="E2" s="711"/>
      <c r="F2" s="711"/>
      <c r="G2" s="711"/>
      <c r="H2" s="711"/>
      <c r="I2" s="711"/>
      <c r="J2" s="711"/>
      <c r="K2" s="711"/>
      <c r="L2" s="711"/>
      <c r="M2" s="711"/>
      <c r="N2" s="711"/>
      <c r="O2" s="711"/>
      <c r="P2" s="711"/>
      <c r="Q2" s="711"/>
      <c r="R2" s="711"/>
      <c r="S2" s="711"/>
      <c r="T2" s="711"/>
      <c r="U2" s="711"/>
      <c r="V2" s="711"/>
      <c r="W2" s="711"/>
      <c r="X2" s="711"/>
      <c r="Y2" s="711"/>
      <c r="Z2" s="711"/>
      <c r="AA2" s="711"/>
    </row>
    <row r="3" spans="1:33" s="602" customFormat="1" x14ac:dyDescent="0.2">
      <c r="A3" s="618" t="s">
        <v>35276</v>
      </c>
      <c r="B3" s="619"/>
      <c r="C3" s="619"/>
      <c r="D3" s="619"/>
      <c r="E3" s="619"/>
      <c r="F3" s="620"/>
      <c r="G3" s="620"/>
      <c r="H3" s="619"/>
      <c r="I3" s="619"/>
      <c r="J3" s="619"/>
      <c r="K3" s="619"/>
      <c r="L3" s="620"/>
      <c r="M3" s="619"/>
      <c r="N3" s="619"/>
      <c r="O3" s="619"/>
      <c r="P3" s="619"/>
      <c r="Q3" s="620"/>
      <c r="R3" s="620"/>
      <c r="S3" s="619"/>
      <c r="T3" s="619"/>
      <c r="U3" s="619"/>
      <c r="V3" s="619"/>
      <c r="W3" s="619"/>
      <c r="X3" s="619"/>
      <c r="Y3" s="619"/>
      <c r="Z3" s="619"/>
      <c r="AA3" s="619"/>
    </row>
    <row r="4" spans="1:33" s="602" customFormat="1" x14ac:dyDescent="0.2">
      <c r="A4" s="606"/>
      <c r="B4" s="588"/>
      <c r="C4" s="588"/>
      <c r="D4" s="588"/>
      <c r="E4" s="588"/>
      <c r="F4" s="866"/>
      <c r="G4" s="512"/>
      <c r="H4" s="588"/>
      <c r="I4" s="588"/>
      <c r="J4" s="588"/>
      <c r="K4" s="588"/>
      <c r="L4" s="512"/>
      <c r="M4" s="588"/>
      <c r="N4" s="588"/>
      <c r="O4" s="588"/>
      <c r="P4" s="588"/>
      <c r="Q4" s="512"/>
      <c r="R4" s="512"/>
      <c r="S4" s="588"/>
      <c r="T4" s="588"/>
      <c r="U4" s="588"/>
      <c r="V4" s="588"/>
      <c r="W4" s="588"/>
      <c r="X4" s="588"/>
      <c r="Y4" s="588"/>
      <c r="Z4" s="588"/>
      <c r="AA4" s="588"/>
    </row>
    <row r="5" spans="1:33" s="602" customFormat="1" x14ac:dyDescent="0.2">
      <c r="A5" s="606" t="s">
        <v>35277</v>
      </c>
      <c r="B5" s="588"/>
      <c r="C5" s="588"/>
      <c r="D5" s="588"/>
      <c r="E5" s="588"/>
      <c r="F5" s="512"/>
      <c r="G5" s="512"/>
      <c r="H5" s="588"/>
      <c r="I5" s="588"/>
      <c r="J5" s="588"/>
      <c r="K5" s="588"/>
      <c r="L5" s="512"/>
      <c r="M5" s="588"/>
      <c r="N5" s="588"/>
      <c r="O5" s="588"/>
      <c r="P5" s="588"/>
      <c r="Q5" s="512"/>
      <c r="R5" s="512"/>
      <c r="S5" s="588"/>
      <c r="T5" s="588"/>
      <c r="U5" s="588"/>
      <c r="V5" s="588"/>
      <c r="W5" s="588"/>
      <c r="X5" s="588"/>
      <c r="Y5" s="588"/>
      <c r="Z5" s="588"/>
      <c r="AA5" s="588"/>
    </row>
    <row r="6" spans="1:33" s="602" customFormat="1" x14ac:dyDescent="0.2">
      <c r="B6" s="606"/>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row>
    <row r="7" spans="1:33" s="602" customFormat="1" x14ac:dyDescent="0.2">
      <c r="B7" s="606"/>
      <c r="C7" s="588"/>
      <c r="D7" s="588"/>
      <c r="E7" s="588"/>
      <c r="F7" s="588"/>
      <c r="G7" s="588"/>
      <c r="H7" s="588"/>
      <c r="I7" s="726" t="s">
        <v>35288</v>
      </c>
      <c r="J7" s="727"/>
      <c r="K7" s="727"/>
      <c r="L7" s="727"/>
      <c r="M7" s="727"/>
      <c r="N7" s="727"/>
      <c r="O7" s="727"/>
      <c r="P7" s="727"/>
      <c r="Q7" s="728"/>
      <c r="R7" s="726" t="s">
        <v>35262</v>
      </c>
      <c r="S7" s="727"/>
      <c r="T7" s="728"/>
      <c r="U7" s="726" t="s">
        <v>35262</v>
      </c>
      <c r="V7" s="727"/>
      <c r="W7" s="728"/>
      <c r="X7" s="640"/>
      <c r="Y7" s="640"/>
      <c r="Z7" s="640"/>
      <c r="AA7" s="589"/>
      <c r="AB7" s="589"/>
      <c r="AC7" s="589"/>
      <c r="AD7" s="589"/>
      <c r="AE7" s="589"/>
      <c r="AF7" s="589"/>
      <c r="AG7" s="589"/>
    </row>
    <row r="8" spans="1:33" s="602" customFormat="1" x14ac:dyDescent="0.2">
      <c r="B8" s="606"/>
      <c r="C8" s="588"/>
      <c r="D8" s="588"/>
      <c r="E8" s="588"/>
      <c r="F8" s="588"/>
      <c r="G8" s="588"/>
      <c r="H8" s="588"/>
      <c r="I8" s="715" t="s">
        <v>35278</v>
      </c>
      <c r="J8" s="716"/>
      <c r="K8" s="717"/>
      <c r="L8" s="715" t="s">
        <v>35294</v>
      </c>
      <c r="M8" s="716"/>
      <c r="N8" s="717"/>
      <c r="O8" s="715" t="s">
        <v>35279</v>
      </c>
      <c r="P8" s="716"/>
      <c r="Q8" s="717"/>
      <c r="R8" s="715" t="s">
        <v>35278</v>
      </c>
      <c r="S8" s="716"/>
      <c r="T8" s="717"/>
      <c r="U8" s="715" t="s">
        <v>35294</v>
      </c>
      <c r="V8" s="716"/>
      <c r="W8" s="717"/>
      <c r="X8" s="641"/>
      <c r="Y8" s="641"/>
      <c r="Z8" s="641"/>
      <c r="AA8" s="589"/>
      <c r="AB8" s="589"/>
      <c r="AC8" s="589"/>
      <c r="AD8" s="589"/>
      <c r="AE8" s="589"/>
      <c r="AF8" s="589"/>
      <c r="AG8" s="589"/>
    </row>
    <row r="9" spans="1:33" s="602" customFormat="1" x14ac:dyDescent="0.2">
      <c r="B9" s="621" t="s">
        <v>35293</v>
      </c>
      <c r="C9" s="622"/>
      <c r="D9" s="623"/>
      <c r="E9" s="623"/>
      <c r="F9" s="623"/>
      <c r="G9" s="623"/>
      <c r="H9" s="623"/>
      <c r="I9" s="624"/>
      <c r="J9" s="624"/>
      <c r="K9" s="624"/>
      <c r="O9" s="624"/>
      <c r="P9" s="624"/>
      <c r="Q9" s="631"/>
      <c r="R9" s="638"/>
      <c r="S9" s="638"/>
      <c r="T9" s="639"/>
      <c r="U9" s="638"/>
      <c r="V9" s="638"/>
      <c r="W9" s="639"/>
      <c r="X9" s="642"/>
      <c r="Y9" s="642"/>
      <c r="Z9" s="642"/>
    </row>
    <row r="10" spans="1:33" s="602" customFormat="1" x14ac:dyDescent="0.2">
      <c r="B10" s="625" t="s">
        <v>35280</v>
      </c>
      <c r="C10" s="622"/>
      <c r="D10" s="623"/>
      <c r="E10" s="623"/>
      <c r="F10" s="623"/>
      <c r="G10" s="623"/>
      <c r="H10" s="626"/>
      <c r="I10" s="712">
        <v>128</v>
      </c>
      <c r="J10" s="713"/>
      <c r="K10" s="714"/>
      <c r="L10" s="712">
        <v>0</v>
      </c>
      <c r="M10" s="713"/>
      <c r="N10" s="714"/>
      <c r="O10" s="712">
        <v>0</v>
      </c>
      <c r="P10" s="713"/>
      <c r="Q10" s="714"/>
      <c r="R10" s="712">
        <v>0</v>
      </c>
      <c r="S10" s="713"/>
      <c r="T10" s="714"/>
      <c r="U10" s="712">
        <v>0</v>
      </c>
      <c r="V10" s="713"/>
      <c r="W10" s="714"/>
      <c r="X10" s="643"/>
      <c r="Y10" s="643"/>
      <c r="Z10" s="643"/>
      <c r="AA10" s="589"/>
      <c r="AB10" s="589"/>
      <c r="AC10" s="589"/>
      <c r="AD10" s="589"/>
      <c r="AE10" s="589"/>
      <c r="AF10" s="589"/>
      <c r="AG10" s="589"/>
    </row>
    <row r="11" spans="1:33" s="602" customFormat="1" x14ac:dyDescent="0.2">
      <c r="B11" s="625" t="s">
        <v>35281</v>
      </c>
      <c r="C11" s="622"/>
      <c r="D11" s="623"/>
      <c r="E11" s="623"/>
      <c r="F11" s="623"/>
      <c r="G11" s="623"/>
      <c r="H11" s="626"/>
      <c r="I11" s="712">
        <v>40</v>
      </c>
      <c r="J11" s="713"/>
      <c r="K11" s="714"/>
      <c r="L11" s="712">
        <v>0</v>
      </c>
      <c r="M11" s="713"/>
      <c r="N11" s="714"/>
      <c r="O11" s="712">
        <v>85</v>
      </c>
      <c r="P11" s="713"/>
      <c r="Q11" s="714"/>
      <c r="R11" s="712">
        <v>0</v>
      </c>
      <c r="S11" s="713"/>
      <c r="T11" s="714"/>
      <c r="U11" s="712">
        <v>0</v>
      </c>
      <c r="V11" s="713"/>
      <c r="W11" s="714"/>
      <c r="X11" s="643"/>
      <c r="Y11" s="643"/>
      <c r="Z11" s="643"/>
      <c r="AA11" s="589"/>
      <c r="AB11" s="589"/>
      <c r="AC11" s="589"/>
      <c r="AD11" s="589"/>
      <c r="AE11" s="589"/>
      <c r="AF11" s="589"/>
      <c r="AG11" s="589"/>
    </row>
    <row r="12" spans="1:33" s="602" customFormat="1" x14ac:dyDescent="0.2">
      <c r="B12" s="625" t="s">
        <v>35282</v>
      </c>
      <c r="C12" s="622"/>
      <c r="D12" s="623"/>
      <c r="E12" s="623"/>
      <c r="F12" s="623"/>
      <c r="G12" s="623"/>
      <c r="H12" s="626"/>
      <c r="I12" s="712">
        <v>40</v>
      </c>
      <c r="J12" s="713"/>
      <c r="K12" s="714"/>
      <c r="L12" s="712">
        <v>0</v>
      </c>
      <c r="M12" s="713"/>
      <c r="N12" s="714"/>
      <c r="O12" s="712">
        <v>66</v>
      </c>
      <c r="P12" s="713"/>
      <c r="Q12" s="714"/>
      <c r="R12" s="712">
        <v>0</v>
      </c>
      <c r="S12" s="713"/>
      <c r="T12" s="714"/>
      <c r="U12" s="712">
        <v>0</v>
      </c>
      <c r="V12" s="713"/>
      <c r="W12" s="714"/>
      <c r="X12" s="643"/>
      <c r="Y12" s="643"/>
      <c r="Z12" s="643"/>
      <c r="AA12" s="589"/>
      <c r="AB12" s="589"/>
      <c r="AC12" s="589"/>
      <c r="AD12" s="589"/>
      <c r="AE12" s="589"/>
      <c r="AF12" s="589"/>
      <c r="AG12" s="589"/>
    </row>
    <row r="13" spans="1:33" s="602" customFormat="1" x14ac:dyDescent="0.2">
      <c r="B13" s="625" t="s">
        <v>35283</v>
      </c>
      <c r="C13" s="622"/>
      <c r="D13" s="623"/>
      <c r="E13" s="623"/>
      <c r="F13" s="623"/>
      <c r="G13" s="623"/>
      <c r="H13" s="626"/>
      <c r="I13" s="712">
        <v>109</v>
      </c>
      <c r="J13" s="713"/>
      <c r="K13" s="714"/>
      <c r="L13" s="712">
        <v>0</v>
      </c>
      <c r="M13" s="713"/>
      <c r="N13" s="714"/>
      <c r="O13" s="712">
        <v>0</v>
      </c>
      <c r="P13" s="713"/>
      <c r="Q13" s="714"/>
      <c r="R13" s="712">
        <v>0</v>
      </c>
      <c r="S13" s="713"/>
      <c r="T13" s="714"/>
      <c r="U13" s="712">
        <v>0</v>
      </c>
      <c r="V13" s="713"/>
      <c r="W13" s="714"/>
      <c r="X13" s="643"/>
      <c r="Y13" s="643"/>
      <c r="Z13" s="643"/>
      <c r="AA13" s="589"/>
      <c r="AB13" s="589"/>
      <c r="AC13" s="589"/>
      <c r="AD13" s="589"/>
      <c r="AE13" s="589"/>
      <c r="AF13" s="589"/>
      <c r="AG13" s="589"/>
    </row>
    <row r="14" spans="1:33" s="602" customFormat="1" x14ac:dyDescent="0.2">
      <c r="B14" s="625" t="s">
        <v>35284</v>
      </c>
      <c r="C14" s="622"/>
      <c r="D14" s="623"/>
      <c r="E14" s="623"/>
      <c r="F14" s="623"/>
      <c r="G14" s="623"/>
      <c r="H14" s="626"/>
      <c r="I14" s="712">
        <v>120</v>
      </c>
      <c r="J14" s="713"/>
      <c r="K14" s="714"/>
      <c r="L14" s="712">
        <v>0</v>
      </c>
      <c r="M14" s="713"/>
      <c r="N14" s="714"/>
      <c r="O14" s="712">
        <v>71</v>
      </c>
      <c r="P14" s="713"/>
      <c r="Q14" s="714"/>
      <c r="R14" s="712">
        <v>0</v>
      </c>
      <c r="S14" s="713"/>
      <c r="T14" s="714"/>
      <c r="U14" s="712">
        <v>0</v>
      </c>
      <c r="V14" s="713"/>
      <c r="W14" s="714"/>
      <c r="X14" s="643"/>
      <c r="Y14" s="643"/>
      <c r="Z14" s="643"/>
      <c r="AA14" s="589"/>
      <c r="AB14" s="589"/>
      <c r="AC14" s="589"/>
      <c r="AD14" s="589"/>
      <c r="AE14" s="589"/>
      <c r="AF14" s="589"/>
      <c r="AG14" s="589"/>
    </row>
    <row r="15" spans="1:33" s="602" customFormat="1" x14ac:dyDescent="0.2">
      <c r="B15" s="625" t="s">
        <v>35285</v>
      </c>
      <c r="C15" s="622"/>
      <c r="D15" s="623"/>
      <c r="E15" s="623"/>
      <c r="F15" s="623"/>
      <c r="G15" s="623"/>
      <c r="H15" s="626"/>
      <c r="I15" s="712">
        <v>106</v>
      </c>
      <c r="J15" s="713"/>
      <c r="K15" s="714"/>
      <c r="L15" s="712">
        <v>63</v>
      </c>
      <c r="M15" s="713"/>
      <c r="N15" s="714"/>
      <c r="O15" s="712">
        <v>0</v>
      </c>
      <c r="P15" s="713"/>
      <c r="Q15" s="714"/>
      <c r="R15" s="712">
        <v>0</v>
      </c>
      <c r="S15" s="713"/>
      <c r="T15" s="714"/>
      <c r="U15" s="712">
        <v>35</v>
      </c>
      <c r="V15" s="713"/>
      <c r="W15" s="714"/>
      <c r="X15" s="643"/>
      <c r="Y15" s="643"/>
      <c r="Z15" s="643"/>
      <c r="AA15" s="589"/>
      <c r="AB15" s="589"/>
      <c r="AC15" s="589"/>
      <c r="AD15" s="589"/>
      <c r="AE15" s="589"/>
      <c r="AF15" s="589"/>
      <c r="AG15" s="589"/>
    </row>
    <row r="16" spans="1:33" s="602" customFormat="1" x14ac:dyDescent="0.2">
      <c r="B16" s="625" t="s">
        <v>35286</v>
      </c>
      <c r="C16" s="622"/>
      <c r="D16" s="623"/>
      <c r="E16" s="623"/>
      <c r="F16" s="623"/>
      <c r="G16" s="623"/>
      <c r="H16" s="626"/>
      <c r="I16" s="712">
        <v>60</v>
      </c>
      <c r="J16" s="713"/>
      <c r="K16" s="714"/>
      <c r="L16" s="712">
        <v>0</v>
      </c>
      <c r="M16" s="713"/>
      <c r="N16" s="714"/>
      <c r="O16" s="712">
        <v>0</v>
      </c>
      <c r="P16" s="713"/>
      <c r="Q16" s="714"/>
      <c r="R16" s="712">
        <v>77</v>
      </c>
      <c r="S16" s="713"/>
      <c r="T16" s="714"/>
      <c r="U16" s="712">
        <v>80</v>
      </c>
      <c r="V16" s="713"/>
      <c r="W16" s="714"/>
      <c r="X16" s="643"/>
      <c r="Y16" s="643"/>
      <c r="Z16" s="643"/>
      <c r="AA16" s="589"/>
      <c r="AB16" s="589"/>
      <c r="AC16" s="589"/>
      <c r="AD16" s="589"/>
      <c r="AE16" s="589"/>
      <c r="AF16" s="589"/>
      <c r="AG16" s="589"/>
    </row>
    <row r="17" spans="2:32" s="602" customFormat="1" x14ac:dyDescent="0.2">
      <c r="B17" s="627"/>
      <c r="C17" s="623"/>
      <c r="D17" s="623"/>
      <c r="E17" s="623"/>
      <c r="F17" s="623"/>
      <c r="G17" s="623"/>
      <c r="H17" s="628" t="s">
        <v>35287</v>
      </c>
      <c r="I17" s="722">
        <f>SUM(I9:K16)</f>
        <v>603</v>
      </c>
      <c r="J17" s="723"/>
      <c r="K17" s="724"/>
      <c r="L17" s="722">
        <f>SUM(L9:N16)</f>
        <v>63</v>
      </c>
      <c r="M17" s="723"/>
      <c r="N17" s="724"/>
      <c r="O17" s="722">
        <f>SUM(O9:Q16)</f>
        <v>222</v>
      </c>
      <c r="P17" s="723"/>
      <c r="Q17" s="724"/>
      <c r="R17" s="722">
        <f>SUM(R9:T16)</f>
        <v>77</v>
      </c>
      <c r="S17" s="723"/>
      <c r="T17" s="724"/>
      <c r="U17" s="722">
        <f>SUM(U9:W16)</f>
        <v>115</v>
      </c>
      <c r="V17" s="723"/>
      <c r="W17" s="724"/>
      <c r="X17" s="644"/>
      <c r="Y17" s="644"/>
      <c r="Z17" s="644"/>
      <c r="AA17" s="589"/>
      <c r="AB17" s="589"/>
    </row>
    <row r="18" spans="2:32" s="602" customFormat="1" x14ac:dyDescent="0.2">
      <c r="B18" s="606"/>
      <c r="C18" s="589"/>
      <c r="D18" s="589"/>
      <c r="E18" s="589"/>
      <c r="F18" s="589"/>
      <c r="G18" s="589"/>
      <c r="H18" s="629"/>
      <c r="I18" s="630"/>
      <c r="J18" s="630"/>
      <c r="K18" s="630"/>
      <c r="L18" s="630"/>
      <c r="M18" s="630"/>
      <c r="N18" s="630"/>
      <c r="O18" s="630"/>
      <c r="P18" s="630"/>
      <c r="Q18" s="630"/>
      <c r="R18" s="630"/>
      <c r="S18" s="630"/>
      <c r="T18" s="630"/>
      <c r="U18" s="630"/>
      <c r="V18" s="630"/>
      <c r="W18" s="630"/>
      <c r="X18" s="630"/>
      <c r="Y18" s="630"/>
      <c r="Z18" s="630"/>
      <c r="AA18" s="589"/>
      <c r="AB18" s="589"/>
    </row>
    <row r="19" spans="2:32" s="602" customFormat="1" x14ac:dyDescent="0.2">
      <c r="B19" s="606"/>
      <c r="C19" s="589"/>
      <c r="D19" s="589"/>
      <c r="E19" s="589"/>
      <c r="F19" s="589"/>
      <c r="G19" s="589"/>
      <c r="H19" s="629"/>
      <c r="I19" s="630"/>
      <c r="J19" s="630"/>
      <c r="K19" s="630"/>
      <c r="L19" s="630"/>
      <c r="M19" s="630"/>
      <c r="N19" s="630"/>
      <c r="O19" s="630"/>
      <c r="P19" s="630"/>
      <c r="Q19" s="630"/>
      <c r="R19" s="630"/>
      <c r="S19" s="630"/>
      <c r="T19" s="630"/>
      <c r="U19" s="630"/>
      <c r="V19" s="630"/>
      <c r="W19" s="630"/>
      <c r="X19" s="630"/>
      <c r="Y19" s="630"/>
      <c r="Z19" s="630"/>
      <c r="AA19" s="589"/>
      <c r="AB19" s="589"/>
    </row>
    <row r="20" spans="2:32" s="602" customFormat="1" x14ac:dyDescent="0.2">
      <c r="B20" s="606"/>
      <c r="C20" s="589"/>
      <c r="D20" s="589"/>
      <c r="E20" s="589"/>
      <c r="F20" s="589"/>
      <c r="G20" s="589"/>
      <c r="H20" s="589"/>
      <c r="I20" s="667"/>
      <c r="J20" s="667"/>
      <c r="K20" s="668"/>
      <c r="L20" s="668"/>
      <c r="M20" s="668"/>
      <c r="N20" s="668"/>
      <c r="O20" s="668"/>
      <c r="P20" s="668"/>
      <c r="Q20" s="668"/>
      <c r="R20" s="668"/>
      <c r="S20" s="589"/>
      <c r="T20" s="589"/>
      <c r="U20" s="589"/>
      <c r="V20" s="589"/>
      <c r="W20" s="589"/>
      <c r="X20" s="589"/>
      <c r="Y20" s="589"/>
      <c r="Z20" s="589"/>
      <c r="AA20" s="589"/>
      <c r="AB20" s="589"/>
    </row>
    <row r="21" spans="2:32" s="602" customFormat="1" x14ac:dyDescent="0.2">
      <c r="B21" s="737" t="s">
        <v>35313</v>
      </c>
      <c r="C21" s="738"/>
      <c r="D21" s="738"/>
      <c r="E21" s="738"/>
      <c r="F21" s="738"/>
      <c r="G21" s="738"/>
      <c r="H21" s="739"/>
      <c r="I21" s="720" t="s">
        <v>35289</v>
      </c>
      <c r="J21" s="721"/>
      <c r="K21" s="637"/>
      <c r="L21" s="664"/>
      <c r="M21" s="641"/>
      <c r="N21" s="664"/>
      <c r="O21" s="641"/>
      <c r="P21" s="664"/>
      <c r="Q21" s="641"/>
      <c r="R21" s="664"/>
      <c r="S21" s="589"/>
      <c r="T21" s="589"/>
      <c r="U21" s="589"/>
      <c r="V21" s="589"/>
      <c r="W21" s="589"/>
      <c r="X21" s="589"/>
      <c r="Y21" s="589"/>
      <c r="Z21" s="589"/>
      <c r="AA21" s="589"/>
      <c r="AB21" s="589"/>
    </row>
    <row r="22" spans="2:32" s="602" customFormat="1" x14ac:dyDescent="0.2">
      <c r="B22" s="621" t="s">
        <v>35293</v>
      </c>
      <c r="C22" s="622"/>
      <c r="D22" s="623"/>
      <c r="E22" s="623"/>
      <c r="F22" s="623"/>
      <c r="G22" s="623"/>
      <c r="H22" s="623"/>
      <c r="I22" s="624"/>
      <c r="J22" s="624"/>
      <c r="K22" s="665"/>
      <c r="L22" s="666"/>
      <c r="M22" s="666"/>
      <c r="N22" s="666"/>
      <c r="O22" s="666"/>
      <c r="P22" s="666"/>
      <c r="Q22" s="666"/>
      <c r="R22" s="666"/>
      <c r="S22" s="589"/>
      <c r="T22" s="589"/>
      <c r="U22" s="589"/>
      <c r="V22" s="589"/>
      <c r="W22" s="589"/>
      <c r="X22" s="589"/>
      <c r="Y22" s="589"/>
      <c r="Z22" s="589"/>
      <c r="AA22" s="589"/>
      <c r="AB22" s="589"/>
    </row>
    <row r="23" spans="2:32" s="602" customFormat="1" x14ac:dyDescent="0.2">
      <c r="B23" s="625" t="s">
        <v>35280</v>
      </c>
      <c r="C23" s="622"/>
      <c r="D23" s="623"/>
      <c r="E23" s="623"/>
      <c r="F23" s="623"/>
      <c r="G23" s="623"/>
      <c r="H23" s="626"/>
      <c r="I23" s="718">
        <v>6</v>
      </c>
      <c r="J23" s="719"/>
      <c r="K23" s="665"/>
      <c r="L23" s="666"/>
      <c r="M23" s="666"/>
      <c r="N23" s="666"/>
      <c r="O23" s="666"/>
      <c r="P23" s="666"/>
      <c r="Q23" s="666"/>
      <c r="R23" s="666"/>
      <c r="S23" s="589"/>
      <c r="T23" s="589"/>
      <c r="U23" s="589"/>
      <c r="V23" s="589"/>
      <c r="W23" s="589"/>
      <c r="X23" s="589"/>
      <c r="Y23" s="589"/>
      <c r="Z23" s="589"/>
      <c r="AA23" s="589"/>
      <c r="AB23" s="589"/>
    </row>
    <row r="24" spans="2:32" s="602" customFormat="1" x14ac:dyDescent="0.2">
      <c r="B24" s="625" t="s">
        <v>35281</v>
      </c>
      <c r="C24" s="622"/>
      <c r="D24" s="623"/>
      <c r="E24" s="623"/>
      <c r="F24" s="623"/>
      <c r="G24" s="623"/>
      <c r="H24" s="626"/>
      <c r="I24" s="718">
        <v>4</v>
      </c>
      <c r="J24" s="719"/>
      <c r="K24" s="665"/>
      <c r="L24" s="666"/>
      <c r="M24" s="666"/>
      <c r="N24" s="666"/>
      <c r="O24" s="666"/>
      <c r="P24" s="666"/>
      <c r="Q24" s="666"/>
      <c r="R24" s="666"/>
      <c r="S24" s="589"/>
      <c r="T24" s="589"/>
      <c r="U24" s="589"/>
      <c r="V24" s="589"/>
      <c r="W24" s="589"/>
      <c r="X24" s="589"/>
      <c r="Y24" s="589"/>
      <c r="Z24" s="589"/>
      <c r="AA24" s="589"/>
      <c r="AB24" s="589"/>
    </row>
    <row r="25" spans="2:32" s="602" customFormat="1" x14ac:dyDescent="0.2">
      <c r="B25" s="625" t="s">
        <v>35282</v>
      </c>
      <c r="C25" s="622"/>
      <c r="D25" s="623"/>
      <c r="E25" s="623"/>
      <c r="F25" s="623"/>
      <c r="G25" s="623"/>
      <c r="H25" s="626"/>
      <c r="I25" s="718">
        <v>4</v>
      </c>
      <c r="J25" s="719"/>
      <c r="K25" s="665"/>
      <c r="L25" s="666"/>
      <c r="M25" s="666"/>
      <c r="N25" s="666"/>
      <c r="O25" s="666"/>
      <c r="P25" s="666"/>
      <c r="Q25" s="666"/>
      <c r="R25" s="666"/>
      <c r="S25" s="589"/>
      <c r="T25" s="589"/>
      <c r="U25" s="589"/>
      <c r="V25" s="589"/>
      <c r="W25" s="589"/>
      <c r="X25" s="589"/>
      <c r="Y25" s="589"/>
      <c r="Z25" s="589"/>
      <c r="AA25" s="589"/>
      <c r="AB25" s="589"/>
    </row>
    <row r="26" spans="2:32" s="602" customFormat="1" x14ac:dyDescent="0.2">
      <c r="B26" s="625" t="s">
        <v>35283</v>
      </c>
      <c r="C26" s="622"/>
      <c r="D26" s="623"/>
      <c r="E26" s="623"/>
      <c r="F26" s="623"/>
      <c r="G26" s="623"/>
      <c r="H26" s="626"/>
      <c r="I26" s="718">
        <v>4</v>
      </c>
      <c r="J26" s="719"/>
      <c r="K26" s="665"/>
      <c r="L26" s="666"/>
      <c r="M26" s="666"/>
      <c r="N26" s="666"/>
      <c r="O26" s="666"/>
      <c r="P26" s="666"/>
      <c r="Q26" s="666"/>
      <c r="R26" s="666"/>
      <c r="S26" s="589"/>
      <c r="T26" s="589"/>
      <c r="U26" s="589"/>
      <c r="V26" s="589"/>
      <c r="W26" s="589"/>
      <c r="X26" s="589"/>
      <c r="Y26" s="589"/>
      <c r="Z26" s="589"/>
      <c r="AA26" s="589"/>
      <c r="AB26" s="589"/>
    </row>
    <row r="27" spans="2:32" s="602" customFormat="1" x14ac:dyDescent="0.2">
      <c r="B27" s="625" t="s">
        <v>35284</v>
      </c>
      <c r="C27" s="622"/>
      <c r="D27" s="623"/>
      <c r="E27" s="623"/>
      <c r="F27" s="623"/>
      <c r="G27" s="623"/>
      <c r="H27" s="626"/>
      <c r="I27" s="718">
        <v>7</v>
      </c>
      <c r="J27" s="719"/>
      <c r="K27" s="665"/>
      <c r="L27" s="666"/>
      <c r="M27" s="666"/>
      <c r="N27" s="666"/>
      <c r="O27" s="666"/>
      <c r="P27" s="666"/>
      <c r="Q27" s="666"/>
      <c r="R27" s="666"/>
      <c r="S27" s="589"/>
      <c r="T27" s="589"/>
      <c r="U27" s="589"/>
      <c r="V27" s="589"/>
      <c r="W27" s="589"/>
      <c r="X27" s="589"/>
      <c r="Y27" s="589"/>
      <c r="Z27" s="589"/>
      <c r="AA27" s="589"/>
      <c r="AB27" s="589"/>
    </row>
    <row r="28" spans="2:32" s="602" customFormat="1" x14ac:dyDescent="0.2">
      <c r="B28" s="625" t="s">
        <v>35285</v>
      </c>
      <c r="C28" s="622"/>
      <c r="D28" s="623"/>
      <c r="E28" s="623"/>
      <c r="F28" s="623"/>
      <c r="G28" s="623"/>
      <c r="H28" s="626"/>
      <c r="I28" s="718">
        <v>9</v>
      </c>
      <c r="J28" s="719"/>
      <c r="K28" s="665"/>
      <c r="L28" s="666"/>
      <c r="M28" s="666"/>
      <c r="N28" s="666"/>
      <c r="O28" s="666"/>
      <c r="P28" s="666"/>
      <c r="Q28" s="666"/>
      <c r="R28" s="666"/>
      <c r="S28" s="589"/>
      <c r="T28" s="589"/>
      <c r="U28" s="589"/>
      <c r="V28" s="589"/>
      <c r="W28" s="589"/>
      <c r="X28" s="589"/>
      <c r="Y28" s="589"/>
      <c r="Z28" s="589"/>
      <c r="AA28" s="589"/>
      <c r="AB28" s="589"/>
    </row>
    <row r="29" spans="2:32" s="602" customFormat="1" x14ac:dyDescent="0.2">
      <c r="B29" s="625" t="s">
        <v>35286</v>
      </c>
      <c r="C29" s="622"/>
      <c r="D29" s="623"/>
      <c r="E29" s="623"/>
      <c r="F29" s="623"/>
      <c r="G29" s="623"/>
      <c r="H29" s="626"/>
      <c r="I29" s="718">
        <v>12</v>
      </c>
      <c r="J29" s="719"/>
      <c r="K29" s="665"/>
      <c r="L29" s="666"/>
      <c r="M29" s="666"/>
      <c r="N29" s="666"/>
      <c r="O29" s="666"/>
      <c r="P29" s="666"/>
      <c r="Q29" s="666"/>
      <c r="R29" s="666"/>
      <c r="S29" s="589"/>
      <c r="T29" s="589"/>
      <c r="U29" s="589"/>
      <c r="V29" s="589"/>
      <c r="W29" s="589"/>
      <c r="X29" s="589"/>
      <c r="Y29" s="589"/>
      <c r="Z29" s="589"/>
      <c r="AA29" s="589"/>
      <c r="AB29" s="589"/>
    </row>
    <row r="30" spans="2:32" s="602" customFormat="1" x14ac:dyDescent="0.2">
      <c r="B30" s="627"/>
      <c r="C30" s="623"/>
      <c r="D30" s="623"/>
      <c r="E30" s="623"/>
      <c r="F30" s="623"/>
      <c r="G30" s="623"/>
      <c r="H30" s="628" t="s">
        <v>35287</v>
      </c>
      <c r="I30" s="725">
        <f>SUM(I22:J29)</f>
        <v>46</v>
      </c>
      <c r="J30" s="721"/>
      <c r="K30" s="634"/>
      <c r="L30" s="664"/>
      <c r="M30" s="664"/>
      <c r="N30" s="664"/>
      <c r="O30" s="664"/>
      <c r="P30" s="664"/>
      <c r="Q30" s="664"/>
      <c r="R30" s="664"/>
      <c r="S30" s="589"/>
      <c r="T30" s="589"/>
      <c r="U30" s="589"/>
      <c r="V30" s="589"/>
      <c r="W30" s="589"/>
      <c r="X30" s="589"/>
      <c r="Y30" s="589"/>
      <c r="Z30" s="589"/>
      <c r="AA30" s="589"/>
      <c r="AB30" s="589"/>
    </row>
    <row r="31" spans="2:32" s="602" customFormat="1" x14ac:dyDescent="0.2">
      <c r="B31" s="606"/>
      <c r="C31" s="589"/>
      <c r="D31" s="589"/>
      <c r="E31" s="589"/>
      <c r="F31" s="589"/>
      <c r="G31" s="589"/>
      <c r="H31" s="589"/>
      <c r="I31" s="589"/>
      <c r="J31" s="589"/>
      <c r="K31" s="589"/>
      <c r="L31" s="589"/>
      <c r="M31" s="589"/>
      <c r="N31" s="589"/>
      <c r="O31" s="589"/>
      <c r="P31" s="589"/>
      <c r="Q31" s="589"/>
      <c r="R31" s="589"/>
      <c r="S31" s="589"/>
      <c r="T31" s="589"/>
      <c r="U31" s="589"/>
      <c r="V31" s="589"/>
      <c r="W31" s="589"/>
      <c r="X31" s="589"/>
      <c r="Y31" s="589"/>
      <c r="Z31" s="589"/>
      <c r="AA31" s="589"/>
      <c r="AB31" s="589"/>
    </row>
    <row r="32" spans="2:32" s="602" customFormat="1" x14ac:dyDescent="0.2">
      <c r="B32" s="606"/>
      <c r="C32" s="589"/>
      <c r="D32" s="589"/>
      <c r="E32" s="589"/>
      <c r="F32" s="589"/>
      <c r="G32" s="589"/>
      <c r="H32" s="589"/>
      <c r="I32" s="589"/>
      <c r="J32" s="589"/>
      <c r="K32" s="589"/>
      <c r="L32" s="589"/>
      <c r="M32" s="733" t="s">
        <v>35290</v>
      </c>
      <c r="N32" s="734"/>
      <c r="O32" s="733" t="s">
        <v>35291</v>
      </c>
      <c r="P32" s="734"/>
      <c r="Q32" s="632"/>
      <c r="R32" s="633"/>
      <c r="S32" s="589"/>
      <c r="T32" s="589"/>
      <c r="U32" s="589"/>
      <c r="V32" s="589"/>
      <c r="W32" s="589"/>
      <c r="X32" s="589"/>
      <c r="Y32" s="589"/>
      <c r="Z32" s="589"/>
      <c r="AA32" s="589"/>
      <c r="AB32" s="589"/>
      <c r="AC32" s="589"/>
      <c r="AD32" s="589"/>
      <c r="AE32" s="589"/>
      <c r="AF32" s="589"/>
    </row>
    <row r="33" spans="1:32" s="602" customFormat="1" x14ac:dyDescent="0.2">
      <c r="B33" s="606"/>
      <c r="C33" s="589"/>
      <c r="D33" s="589"/>
      <c r="E33" s="589"/>
      <c r="F33" s="589"/>
      <c r="G33" s="589"/>
      <c r="H33" s="589"/>
      <c r="I33" s="589"/>
      <c r="J33" s="589"/>
      <c r="K33" s="589"/>
      <c r="L33" s="589"/>
      <c r="M33" s="735"/>
      <c r="N33" s="736"/>
      <c r="O33" s="735"/>
      <c r="P33" s="736"/>
      <c r="Q33" s="632"/>
      <c r="R33" s="633"/>
      <c r="S33" s="589"/>
      <c r="T33" s="589"/>
      <c r="U33" s="589"/>
      <c r="V33" s="589"/>
      <c r="W33" s="589"/>
      <c r="X33" s="589"/>
      <c r="Y33" s="589"/>
      <c r="Z33" s="589"/>
      <c r="AA33" s="589"/>
      <c r="AB33" s="589"/>
      <c r="AC33" s="589"/>
      <c r="AD33" s="589"/>
      <c r="AE33" s="589"/>
      <c r="AF33" s="589"/>
    </row>
    <row r="34" spans="1:32" s="602" customFormat="1" x14ac:dyDescent="0.2">
      <c r="B34" s="627"/>
      <c r="C34" s="623"/>
      <c r="D34" s="623"/>
      <c r="E34" s="623"/>
      <c r="F34" s="623"/>
      <c r="G34" s="623"/>
      <c r="H34" s="623"/>
      <c r="I34" s="623"/>
      <c r="J34" s="623"/>
      <c r="K34" s="623"/>
      <c r="L34" s="628" t="s">
        <v>35287</v>
      </c>
      <c r="M34" s="725">
        <v>40</v>
      </c>
      <c r="N34" s="725"/>
      <c r="O34" s="725">
        <v>40</v>
      </c>
      <c r="P34" s="725"/>
      <c r="Q34" s="634"/>
      <c r="R34" s="635"/>
      <c r="S34" s="589"/>
      <c r="T34" s="589"/>
      <c r="U34" s="589"/>
      <c r="V34" s="589"/>
      <c r="W34" s="589"/>
      <c r="X34" s="589"/>
      <c r="Y34" s="589"/>
      <c r="Z34" s="589"/>
      <c r="AA34" s="589"/>
      <c r="AB34" s="589"/>
      <c r="AC34" s="589"/>
      <c r="AD34" s="589"/>
      <c r="AE34" s="589"/>
      <c r="AF34" s="589"/>
    </row>
    <row r="35" spans="1:32" s="602" customFormat="1" x14ac:dyDescent="0.2">
      <c r="B35" s="606"/>
      <c r="C35" s="589"/>
      <c r="D35" s="589"/>
      <c r="E35" s="589"/>
      <c r="F35" s="589"/>
      <c r="G35" s="589"/>
      <c r="H35" s="589"/>
      <c r="I35" s="589"/>
      <c r="J35" s="589"/>
      <c r="K35" s="589"/>
      <c r="L35" s="629"/>
      <c r="M35" s="636"/>
      <c r="N35" s="636"/>
      <c r="O35" s="636"/>
      <c r="P35" s="636"/>
      <c r="Q35" s="636"/>
      <c r="R35" s="636"/>
      <c r="S35" s="589"/>
      <c r="T35" s="589"/>
      <c r="U35" s="589"/>
      <c r="V35" s="589"/>
      <c r="W35" s="589"/>
      <c r="X35" s="589"/>
      <c r="Y35" s="589"/>
      <c r="Z35" s="589"/>
      <c r="AA35" s="589"/>
      <c r="AB35" s="589"/>
      <c r="AC35" s="589"/>
      <c r="AD35" s="589"/>
      <c r="AE35" s="589"/>
      <c r="AF35" s="589"/>
    </row>
    <row r="36" spans="1:32" s="602" customFormat="1" x14ac:dyDescent="0.2">
      <c r="A36" s="606"/>
      <c r="B36" s="589"/>
      <c r="C36" s="589"/>
      <c r="D36" s="589"/>
      <c r="E36" s="589"/>
      <c r="F36" s="589"/>
      <c r="G36" s="589"/>
      <c r="H36" s="589"/>
      <c r="I36" s="589"/>
      <c r="J36" s="589"/>
      <c r="K36" s="589"/>
      <c r="L36" s="589"/>
      <c r="M36" s="731" t="s">
        <v>35292</v>
      </c>
      <c r="N36" s="731"/>
      <c r="O36" s="731"/>
      <c r="P36" s="731"/>
      <c r="Q36" s="731"/>
      <c r="R36" s="731"/>
      <c r="S36" s="731" t="s">
        <v>35312</v>
      </c>
      <c r="T36" s="731"/>
      <c r="U36" s="731"/>
      <c r="V36" s="731"/>
      <c r="W36" s="731"/>
      <c r="X36" s="731"/>
      <c r="Y36" s="589"/>
      <c r="Z36" s="589"/>
      <c r="AA36" s="589"/>
    </row>
    <row r="37" spans="1:32" s="602" customFormat="1" x14ac:dyDescent="0.2">
      <c r="A37" s="606"/>
      <c r="B37" s="606"/>
      <c r="C37" s="589"/>
      <c r="D37" s="589"/>
      <c r="E37" s="589"/>
      <c r="F37" s="589"/>
      <c r="G37" s="589"/>
      <c r="H37" s="589"/>
      <c r="I37" s="589"/>
      <c r="J37" s="589"/>
      <c r="K37" s="589"/>
      <c r="L37" s="589"/>
      <c r="M37" s="732"/>
      <c r="N37" s="732"/>
      <c r="O37" s="732"/>
      <c r="P37" s="732"/>
      <c r="Q37" s="732"/>
      <c r="R37" s="732"/>
      <c r="S37" s="732"/>
      <c r="T37" s="732"/>
      <c r="U37" s="732"/>
      <c r="V37" s="732"/>
      <c r="W37" s="732"/>
      <c r="X37" s="732"/>
      <c r="Y37" s="589"/>
      <c r="Z37" s="589"/>
      <c r="AA37" s="589"/>
    </row>
    <row r="38" spans="1:32" s="602" customFormat="1" x14ac:dyDescent="0.2">
      <c r="A38" s="606"/>
      <c r="B38" s="606"/>
      <c r="C38" s="589"/>
      <c r="D38" s="589"/>
      <c r="E38" s="589"/>
      <c r="F38" s="589"/>
      <c r="G38" s="589"/>
      <c r="I38" s="589"/>
      <c r="J38" s="589"/>
      <c r="K38" s="589"/>
      <c r="L38" s="589"/>
      <c r="M38" s="715" t="s">
        <v>35278</v>
      </c>
      <c r="N38" s="717"/>
      <c r="O38" s="720" t="s">
        <v>35279</v>
      </c>
      <c r="P38" s="725"/>
      <c r="Q38" s="720" t="s">
        <v>35294</v>
      </c>
      <c r="R38" s="725"/>
      <c r="S38" s="715" t="s">
        <v>35278</v>
      </c>
      <c r="T38" s="717"/>
      <c r="U38" s="720" t="s">
        <v>35279</v>
      </c>
      <c r="V38" s="725"/>
      <c r="W38" s="720" t="s">
        <v>35294</v>
      </c>
      <c r="X38" s="725"/>
      <c r="Y38" s="589"/>
      <c r="Z38" s="589"/>
      <c r="AA38" s="589"/>
    </row>
    <row r="39" spans="1:32" s="602" customFormat="1" x14ac:dyDescent="0.2">
      <c r="A39" s="606"/>
      <c r="B39" s="606"/>
      <c r="C39" s="589"/>
      <c r="D39" s="589"/>
      <c r="E39" s="589"/>
      <c r="F39" s="589"/>
      <c r="G39" s="589"/>
      <c r="H39" s="625" t="s">
        <v>35280</v>
      </c>
      <c r="I39" s="623"/>
      <c r="J39" s="623"/>
      <c r="K39" s="623"/>
      <c r="L39" s="626"/>
      <c r="M39" s="729">
        <v>1</v>
      </c>
      <c r="N39" s="730"/>
      <c r="O39" s="729">
        <v>0</v>
      </c>
      <c r="P39" s="730"/>
      <c r="Q39" s="729">
        <v>0</v>
      </c>
      <c r="R39" s="730"/>
      <c r="S39" s="729">
        <v>1</v>
      </c>
      <c r="T39" s="730"/>
      <c r="U39" s="729">
        <v>0</v>
      </c>
      <c r="V39" s="730"/>
      <c r="W39" s="729">
        <v>0</v>
      </c>
      <c r="X39" s="730"/>
      <c r="Y39" s="589"/>
      <c r="Z39" s="589"/>
      <c r="AA39" s="589"/>
    </row>
    <row r="40" spans="1:32" s="602" customFormat="1" x14ac:dyDescent="0.2">
      <c r="A40" s="606"/>
      <c r="B40" s="606"/>
      <c r="C40" s="589"/>
      <c r="D40" s="589"/>
      <c r="E40" s="589"/>
      <c r="F40" s="589"/>
      <c r="G40" s="589"/>
      <c r="H40" s="625" t="s">
        <v>35281</v>
      </c>
      <c r="I40" s="623"/>
      <c r="J40" s="623"/>
      <c r="K40" s="623"/>
      <c r="L40" s="626"/>
      <c r="M40" s="729">
        <v>0</v>
      </c>
      <c r="N40" s="730"/>
      <c r="O40" s="729">
        <v>1</v>
      </c>
      <c r="P40" s="730"/>
      <c r="Q40" s="729">
        <v>0</v>
      </c>
      <c r="R40" s="730"/>
      <c r="S40" s="729">
        <v>0</v>
      </c>
      <c r="T40" s="730"/>
      <c r="U40" s="729">
        <v>1</v>
      </c>
      <c r="V40" s="730"/>
      <c r="W40" s="729">
        <v>0</v>
      </c>
      <c r="X40" s="730"/>
      <c r="Y40" s="589"/>
      <c r="Z40" s="589"/>
      <c r="AA40" s="589"/>
    </row>
    <row r="41" spans="1:32" s="602" customFormat="1" x14ac:dyDescent="0.2">
      <c r="A41" s="606"/>
      <c r="B41" s="606"/>
      <c r="C41" s="589"/>
      <c r="D41" s="589"/>
      <c r="E41" s="589"/>
      <c r="F41" s="589"/>
      <c r="G41" s="589"/>
      <c r="H41" s="625" t="s">
        <v>35282</v>
      </c>
      <c r="I41" s="623"/>
      <c r="J41" s="623"/>
      <c r="K41" s="623"/>
      <c r="L41" s="626"/>
      <c r="M41" s="729">
        <v>0</v>
      </c>
      <c r="N41" s="730"/>
      <c r="O41" s="729">
        <v>1</v>
      </c>
      <c r="P41" s="730"/>
      <c r="Q41" s="729">
        <v>0</v>
      </c>
      <c r="R41" s="730"/>
      <c r="S41" s="729">
        <v>0</v>
      </c>
      <c r="T41" s="730"/>
      <c r="U41" s="729">
        <v>0</v>
      </c>
      <c r="V41" s="730"/>
      <c r="W41" s="729">
        <v>0</v>
      </c>
      <c r="X41" s="730"/>
      <c r="Y41" s="589"/>
      <c r="Z41" s="589"/>
      <c r="AA41" s="589"/>
    </row>
    <row r="42" spans="1:32" s="602" customFormat="1" x14ac:dyDescent="0.2">
      <c r="A42" s="606"/>
      <c r="B42" s="606"/>
      <c r="C42" s="589"/>
      <c r="D42" s="589"/>
      <c r="E42" s="589"/>
      <c r="F42" s="589"/>
      <c r="G42" s="589"/>
      <c r="H42" s="625" t="s">
        <v>35283</v>
      </c>
      <c r="I42" s="623"/>
      <c r="J42" s="623"/>
      <c r="K42" s="623"/>
      <c r="L42" s="626"/>
      <c r="M42" s="729">
        <v>1</v>
      </c>
      <c r="N42" s="730"/>
      <c r="O42" s="729">
        <v>0</v>
      </c>
      <c r="P42" s="730"/>
      <c r="Q42" s="729">
        <v>0</v>
      </c>
      <c r="R42" s="730"/>
      <c r="S42" s="729">
        <v>1</v>
      </c>
      <c r="T42" s="730"/>
      <c r="U42" s="729">
        <v>0</v>
      </c>
      <c r="V42" s="730"/>
      <c r="W42" s="729">
        <v>0</v>
      </c>
      <c r="X42" s="730"/>
      <c r="Y42" s="589"/>
      <c r="Z42" s="589"/>
      <c r="AA42" s="589"/>
    </row>
    <row r="43" spans="1:32" s="602" customFormat="1" x14ac:dyDescent="0.2">
      <c r="A43" s="606"/>
      <c r="B43" s="606"/>
      <c r="C43" s="589"/>
      <c r="D43" s="589"/>
      <c r="E43" s="589"/>
      <c r="F43" s="589"/>
      <c r="G43" s="589"/>
      <c r="H43" s="625" t="s">
        <v>35286</v>
      </c>
      <c r="I43" s="623"/>
      <c r="J43" s="623"/>
      <c r="K43" s="623"/>
      <c r="L43" s="626"/>
      <c r="M43" s="729">
        <v>0</v>
      </c>
      <c r="N43" s="730"/>
      <c r="O43" s="729">
        <v>0</v>
      </c>
      <c r="P43" s="730"/>
      <c r="Q43" s="729">
        <v>1</v>
      </c>
      <c r="R43" s="730"/>
      <c r="S43" s="729">
        <v>0</v>
      </c>
      <c r="T43" s="730"/>
      <c r="U43" s="729">
        <v>0</v>
      </c>
      <c r="V43" s="730"/>
      <c r="W43" s="729">
        <v>1</v>
      </c>
      <c r="X43" s="730"/>
      <c r="Y43" s="589"/>
      <c r="Z43" s="589"/>
      <c r="AA43" s="589"/>
    </row>
    <row r="44" spans="1:32" s="602" customFormat="1" x14ac:dyDescent="0.2">
      <c r="A44" s="606"/>
      <c r="B44" s="627"/>
      <c r="C44" s="623"/>
      <c r="D44" s="623"/>
      <c r="E44" s="623"/>
      <c r="F44" s="623"/>
      <c r="G44" s="623"/>
      <c r="H44" s="623"/>
      <c r="I44" s="623"/>
      <c r="J44" s="623"/>
      <c r="K44" s="623"/>
      <c r="L44" s="628" t="s">
        <v>35287</v>
      </c>
      <c r="M44" s="725">
        <f>SUM(M39:N43)</f>
        <v>2</v>
      </c>
      <c r="N44" s="725"/>
      <c r="O44" s="725">
        <f>SUM(O39:P43)</f>
        <v>2</v>
      </c>
      <c r="P44" s="725"/>
      <c r="Q44" s="725">
        <f>SUM(Q39:R43)</f>
        <v>1</v>
      </c>
      <c r="R44" s="725"/>
      <c r="S44" s="725">
        <f>SUM(S39:T43)</f>
        <v>2</v>
      </c>
      <c r="T44" s="725"/>
      <c r="U44" s="725">
        <f>SUM(U39:V43)</f>
        <v>1</v>
      </c>
      <c r="V44" s="725"/>
      <c r="W44" s="725">
        <f>SUM(W39:X43)</f>
        <v>1</v>
      </c>
      <c r="X44" s="725"/>
      <c r="Y44" s="589"/>
      <c r="Z44" s="589"/>
      <c r="AA44" s="589"/>
    </row>
  </sheetData>
  <mergeCells count="107">
    <mergeCell ref="S44:T44"/>
    <mergeCell ref="U44:V44"/>
    <mergeCell ref="W44:X44"/>
    <mergeCell ref="B21:H21"/>
    <mergeCell ref="S42:T42"/>
    <mergeCell ref="U42:V42"/>
    <mergeCell ref="W42:X42"/>
    <mergeCell ref="S43:T43"/>
    <mergeCell ref="U43:V43"/>
    <mergeCell ref="W43:X43"/>
    <mergeCell ref="S40:T40"/>
    <mergeCell ref="U40:V40"/>
    <mergeCell ref="W40:X40"/>
    <mergeCell ref="S41:T41"/>
    <mergeCell ref="U41:V41"/>
    <mergeCell ref="W41:X41"/>
    <mergeCell ref="S38:T38"/>
    <mergeCell ref="U38:V38"/>
    <mergeCell ref="W38:X38"/>
    <mergeCell ref="S39:T39"/>
    <mergeCell ref="U39:V39"/>
    <mergeCell ref="W39:X39"/>
    <mergeCell ref="M44:N44"/>
    <mergeCell ref="O44:P44"/>
    <mergeCell ref="U7:W7"/>
    <mergeCell ref="U8:W8"/>
    <mergeCell ref="M41:N41"/>
    <mergeCell ref="O41:P41"/>
    <mergeCell ref="Q41:R41"/>
    <mergeCell ref="M40:N40"/>
    <mergeCell ref="O40:P40"/>
    <mergeCell ref="Q40:R40"/>
    <mergeCell ref="M39:N39"/>
    <mergeCell ref="O39:P39"/>
    <mergeCell ref="R17:T17"/>
    <mergeCell ref="U17:W17"/>
    <mergeCell ref="L10:N10"/>
    <mergeCell ref="R10:T10"/>
    <mergeCell ref="U10:W10"/>
    <mergeCell ref="Q44:R44"/>
    <mergeCell ref="R8:T8"/>
    <mergeCell ref="I7:Q7"/>
    <mergeCell ref="R7:T7"/>
    <mergeCell ref="L8:N8"/>
    <mergeCell ref="Q39:R39"/>
    <mergeCell ref="S36:X37"/>
    <mergeCell ref="M43:N43"/>
    <mergeCell ref="O43:P43"/>
    <mergeCell ref="Q43:R43"/>
    <mergeCell ref="M34:N34"/>
    <mergeCell ref="O34:P34"/>
    <mergeCell ref="M36:R37"/>
    <mergeCell ref="M38:N38"/>
    <mergeCell ref="O38:P38"/>
    <mergeCell ref="Q38:R38"/>
    <mergeCell ref="I30:J30"/>
    <mergeCell ref="M32:N33"/>
    <mergeCell ref="O32:P33"/>
    <mergeCell ref="M42:N42"/>
    <mergeCell ref="O42:P42"/>
    <mergeCell ref="Q42:R42"/>
    <mergeCell ref="I28:J28"/>
    <mergeCell ref="I29:J29"/>
    <mergeCell ref="I26:J26"/>
    <mergeCell ref="I27:J27"/>
    <mergeCell ref="I24:J24"/>
    <mergeCell ref="I25:J25"/>
    <mergeCell ref="I23:J23"/>
    <mergeCell ref="I21:J21"/>
    <mergeCell ref="I17:K17"/>
    <mergeCell ref="O17:Q17"/>
    <mergeCell ref="L17:N17"/>
    <mergeCell ref="U11:W11"/>
    <mergeCell ref="I16:K16"/>
    <mergeCell ref="O16:Q16"/>
    <mergeCell ref="I15:K15"/>
    <mergeCell ref="O15:Q15"/>
    <mergeCell ref="I14:K14"/>
    <mergeCell ref="O14:Q14"/>
    <mergeCell ref="I13:K13"/>
    <mergeCell ref="O13:Q13"/>
    <mergeCell ref="I12:K12"/>
    <mergeCell ref="O12:Q12"/>
    <mergeCell ref="A1:AA2"/>
    <mergeCell ref="I11:K11"/>
    <mergeCell ref="O11:Q11"/>
    <mergeCell ref="I10:K10"/>
    <mergeCell ref="O10:Q10"/>
    <mergeCell ref="I8:K8"/>
    <mergeCell ref="O8:Q8"/>
    <mergeCell ref="L16:N16"/>
    <mergeCell ref="R16:T16"/>
    <mergeCell ref="U16:W16"/>
    <mergeCell ref="L15:N15"/>
    <mergeCell ref="R15:T15"/>
    <mergeCell ref="U15:W15"/>
    <mergeCell ref="L14:N14"/>
    <mergeCell ref="R14:T14"/>
    <mergeCell ref="U14:W14"/>
    <mergeCell ref="L13:N13"/>
    <mergeCell ref="R13:T13"/>
    <mergeCell ref="U13:W13"/>
    <mergeCell ref="L12:N12"/>
    <mergeCell ref="R12:T12"/>
    <mergeCell ref="U12:W12"/>
    <mergeCell ref="L11:N11"/>
    <mergeCell ref="R11:T11"/>
  </mergeCells>
  <conditionalFormatting sqref="A1">
    <cfRule type="duplicateValues" dxfId="387" priority="37"/>
  </conditionalFormatting>
  <conditionalFormatting sqref="B7:B8">
    <cfRule type="duplicateValues" dxfId="386" priority="36"/>
  </conditionalFormatting>
  <conditionalFormatting sqref="B30">
    <cfRule type="duplicateValues" dxfId="385" priority="35"/>
  </conditionalFormatting>
  <conditionalFormatting sqref="A3">
    <cfRule type="duplicateValues" dxfId="384" priority="34"/>
  </conditionalFormatting>
  <conditionalFormatting sqref="A9">
    <cfRule type="duplicateValues" dxfId="383" priority="33"/>
  </conditionalFormatting>
  <conditionalFormatting sqref="A14:A16">
    <cfRule type="duplicateValues" dxfId="382" priority="2751"/>
  </conditionalFormatting>
  <conditionalFormatting sqref="A28:A29">
    <cfRule type="duplicateValues" dxfId="381" priority="2752"/>
  </conditionalFormatting>
  <conditionalFormatting sqref="B17:B19">
    <cfRule type="duplicateValues" dxfId="380" priority="2762"/>
  </conditionalFormatting>
  <conditionalFormatting sqref="B42">
    <cfRule type="duplicateValues" dxfId="379" priority="13"/>
  </conditionalFormatting>
  <conditionalFormatting sqref="A42">
    <cfRule type="duplicateValues" dxfId="378" priority="14"/>
  </conditionalFormatting>
  <conditionalFormatting sqref="A42">
    <cfRule type="duplicateValues" dxfId="377" priority="15"/>
  </conditionalFormatting>
  <conditionalFormatting sqref="B41">
    <cfRule type="duplicateValues" dxfId="376" priority="7"/>
  </conditionalFormatting>
  <conditionalFormatting sqref="A41">
    <cfRule type="duplicateValues" dxfId="375" priority="8"/>
  </conditionalFormatting>
  <conditionalFormatting sqref="A41">
    <cfRule type="duplicateValues" dxfId="374" priority="9"/>
  </conditionalFormatting>
  <conditionalFormatting sqref="B40">
    <cfRule type="duplicateValues" dxfId="373" priority="4"/>
  </conditionalFormatting>
  <conditionalFormatting sqref="A40">
    <cfRule type="duplicateValues" dxfId="372" priority="5"/>
  </conditionalFormatting>
  <conditionalFormatting sqref="A40">
    <cfRule type="duplicateValues" dxfId="371" priority="6"/>
  </conditionalFormatting>
  <conditionalFormatting sqref="B39">
    <cfRule type="duplicateValues" dxfId="370" priority="1"/>
  </conditionalFormatting>
  <conditionalFormatting sqref="A39">
    <cfRule type="duplicateValues" dxfId="369" priority="2"/>
  </conditionalFormatting>
  <conditionalFormatting sqref="A39">
    <cfRule type="duplicateValues" dxfId="368" priority="3"/>
  </conditionalFormatting>
  <conditionalFormatting sqref="B37:B38 B43:B44">
    <cfRule type="duplicateValues" dxfId="367" priority="2772"/>
  </conditionalFormatting>
  <conditionalFormatting sqref="A36:A38 B6 B31:B35 A4:A5 B20:B21 A43:A44">
    <cfRule type="duplicateValues" dxfId="366" priority="2774"/>
  </conditionalFormatting>
  <conditionalFormatting sqref="A30:A38 A10:A13 A1 A4:A8 A17:A27 A43:A44">
    <cfRule type="duplicateValues" dxfId="365" priority="2780"/>
  </conditionalFormatting>
  <pageMargins left="0.51181102362204722" right="0.51181102362204722" top="0.78740157480314965" bottom="0.78740157480314965" header="0.31496062992125984" footer="0.31496062992125984"/>
  <pageSetup paperSize="9" scale="9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EACB1-025D-408C-BCE2-F6EAEBF98204}">
  <dimension ref="A1:BK493"/>
  <sheetViews>
    <sheetView view="pageBreakPreview" zoomScaleNormal="100" zoomScaleSheetLayoutView="100" workbookViewId="0">
      <selection activeCell="C13" sqref="C13"/>
    </sheetView>
  </sheetViews>
  <sheetFormatPr defaultRowHeight="11.25" x14ac:dyDescent="0.2"/>
  <cols>
    <col min="1" max="1" width="10.33203125" style="312" customWidth="1"/>
    <col min="2" max="2" width="3" style="312" bestFit="1" customWidth="1"/>
    <col min="3" max="3" width="10.33203125" style="312" customWidth="1"/>
    <col min="4" max="4" width="5.1640625" style="312" customWidth="1"/>
    <col min="5" max="5" width="2.1640625" style="312" bestFit="1" customWidth="1"/>
    <col min="6" max="6" width="5.1640625" style="312" customWidth="1"/>
    <col min="7" max="7" width="10.5" style="312" customWidth="1"/>
    <col min="8" max="8" width="7.5" style="312" customWidth="1"/>
    <col min="9" max="10" width="8.33203125" style="312" customWidth="1"/>
    <col min="11" max="11" width="7.6640625" style="312" customWidth="1"/>
    <col min="12" max="12" width="7" style="312" bestFit="1" customWidth="1"/>
    <col min="13" max="13" width="8.6640625" style="312" customWidth="1"/>
    <col min="14" max="14" width="7.5" style="312" bestFit="1" customWidth="1"/>
    <col min="15" max="15" width="7.1640625" style="312" bestFit="1" customWidth="1"/>
    <col min="16" max="16" width="6.33203125" style="312" customWidth="1"/>
    <col min="17" max="17" width="12" style="312" bestFit="1" customWidth="1"/>
    <col min="18" max="19" width="12" style="312" customWidth="1"/>
    <col min="20" max="20" width="10.83203125" style="312" customWidth="1"/>
    <col min="21" max="21" width="11.5" style="312" customWidth="1"/>
    <col min="22" max="22" width="12" style="312" customWidth="1"/>
    <col min="23" max="24" width="10.83203125" style="312" customWidth="1"/>
    <col min="25" max="25" width="5.1640625" style="312" customWidth="1"/>
    <col min="26" max="26" width="2.1640625" style="312" customWidth="1"/>
    <col min="27" max="27" width="5.1640625" style="312" bestFit="1" customWidth="1"/>
    <col min="28" max="30" width="10.83203125" style="312" customWidth="1"/>
    <col min="31" max="31" width="9.33203125" style="312" customWidth="1"/>
    <col min="32" max="32" width="9.6640625" style="312" customWidth="1"/>
    <col min="33" max="33" width="11.6640625" style="312" customWidth="1"/>
    <col min="34" max="40" width="10.83203125" style="312" customWidth="1"/>
    <col min="41" max="41" width="10.33203125" style="312" customWidth="1"/>
    <col min="42" max="42" width="3" style="312" bestFit="1" customWidth="1"/>
    <col min="43" max="43" width="10.33203125" style="312" customWidth="1"/>
    <col min="44" max="44" width="5.1640625" style="312" customWidth="1"/>
    <col min="45" max="45" width="2.1640625" style="312" bestFit="1" customWidth="1"/>
    <col min="46" max="46" width="5.1640625" style="312" customWidth="1"/>
    <col min="47" max="47" width="7.5" style="312" customWidth="1"/>
    <col min="48" max="48" width="5.1640625" style="312" customWidth="1"/>
    <col min="49" max="49" width="2.1640625" style="312" customWidth="1"/>
    <col min="50" max="50" width="5.1640625" style="312" bestFit="1" customWidth="1"/>
    <col min="51" max="53" width="10.83203125" style="312" customWidth="1"/>
    <col min="54" max="55" width="10.83203125" style="312" bestFit="1" customWidth="1"/>
    <col min="56" max="61" width="10.83203125" style="312" customWidth="1"/>
    <col min="62" max="62" width="12" style="312" bestFit="1" customWidth="1"/>
    <col min="63" max="63" width="9.33203125" style="312" customWidth="1"/>
    <col min="64" max="64" width="16.83203125" style="312" customWidth="1"/>
    <col min="65" max="16384" width="9.33203125" style="312"/>
  </cols>
  <sheetData>
    <row r="1" spans="1:63" ht="15.75" x14ac:dyDescent="0.25">
      <c r="A1" s="310" t="s">
        <v>34778</v>
      </c>
      <c r="B1" s="311"/>
      <c r="C1" s="311"/>
      <c r="D1" s="311"/>
      <c r="E1" s="311"/>
      <c r="F1" s="311"/>
      <c r="G1" s="311"/>
      <c r="H1" s="311"/>
      <c r="I1" s="311"/>
      <c r="J1" s="311"/>
      <c r="K1" s="311"/>
      <c r="L1" s="311"/>
      <c r="M1" s="311"/>
      <c r="N1" s="311"/>
      <c r="O1" s="311"/>
      <c r="P1" s="311"/>
      <c r="Q1" s="311"/>
      <c r="R1" s="311"/>
      <c r="S1" s="311"/>
      <c r="T1" s="311"/>
      <c r="U1" s="311"/>
      <c r="V1" s="311"/>
      <c r="W1" s="311"/>
      <c r="X1" s="310" t="str">
        <f>$A$1</f>
        <v>EXECUÇÃO DE REDE DE MICRODRENAGEM - BAIRRO PENDOTIBA</v>
      </c>
      <c r="Y1" s="311"/>
      <c r="Z1" s="311"/>
      <c r="AA1" s="311"/>
      <c r="AB1" s="311"/>
      <c r="AC1" s="311"/>
      <c r="AD1" s="311"/>
      <c r="AE1" s="311"/>
      <c r="AF1" s="311"/>
      <c r="AG1" s="311"/>
      <c r="AH1" s="311"/>
      <c r="AI1" s="311"/>
      <c r="AJ1" s="311"/>
      <c r="AK1" s="311"/>
      <c r="AL1" s="311"/>
      <c r="AM1" s="311"/>
      <c r="AN1" s="311"/>
      <c r="AO1" s="310" t="str">
        <f>X1</f>
        <v>EXECUÇÃO DE REDE DE MICRODRENAGEM - BAIRRO PENDOTIBA</v>
      </c>
      <c r="AP1" s="311"/>
      <c r="AQ1" s="311"/>
      <c r="AR1" s="311"/>
      <c r="AS1" s="311"/>
      <c r="AT1" s="311"/>
      <c r="AU1" s="311"/>
      <c r="AV1" s="311"/>
      <c r="AW1" s="311"/>
      <c r="AX1" s="311"/>
      <c r="AY1" s="311"/>
      <c r="AZ1" s="311"/>
      <c r="BA1" s="311"/>
      <c r="BB1" s="311"/>
      <c r="BC1" s="311"/>
      <c r="BD1" s="311"/>
      <c r="BE1" s="311"/>
      <c r="BF1" s="311"/>
      <c r="BG1" s="311"/>
      <c r="BH1" s="311"/>
      <c r="BI1" s="311"/>
      <c r="BJ1" s="311"/>
    </row>
    <row r="2" spans="1:63" ht="14.25" x14ac:dyDescent="0.3">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C2" s="313"/>
      <c r="BD2" s="313"/>
      <c r="BE2" s="313"/>
      <c r="BF2" s="313"/>
      <c r="BG2" s="313"/>
      <c r="BH2" s="313"/>
      <c r="BI2" s="313"/>
      <c r="BJ2" s="313"/>
    </row>
    <row r="3" spans="1:63" ht="13.5" x14ac:dyDescent="0.25">
      <c r="A3" s="311" t="s">
        <v>34779</v>
      </c>
      <c r="B3" s="311"/>
      <c r="C3" s="311"/>
      <c r="D3" s="311"/>
      <c r="E3" s="311"/>
      <c r="F3" s="311"/>
      <c r="G3" s="311"/>
      <c r="H3" s="311"/>
      <c r="I3" s="311"/>
      <c r="J3" s="311"/>
      <c r="K3" s="311"/>
      <c r="L3" s="311"/>
      <c r="M3" s="311"/>
      <c r="N3" s="311"/>
      <c r="O3" s="311"/>
      <c r="P3" s="311"/>
      <c r="Q3" s="311"/>
      <c r="R3" s="311"/>
      <c r="S3" s="311"/>
      <c r="T3" s="311"/>
      <c r="U3" s="311"/>
      <c r="V3" s="311"/>
      <c r="W3" s="311"/>
      <c r="X3" s="311" t="s">
        <v>34780</v>
      </c>
      <c r="Y3" s="311"/>
      <c r="Z3" s="311"/>
      <c r="AA3" s="311"/>
      <c r="AB3" s="311"/>
      <c r="AC3" s="311"/>
      <c r="AD3" s="311"/>
      <c r="AE3" s="311"/>
      <c r="AF3" s="311"/>
      <c r="AG3" s="311"/>
      <c r="AH3" s="311"/>
      <c r="AI3" s="311"/>
      <c r="AJ3" s="311"/>
      <c r="AK3" s="311"/>
      <c r="AL3" s="311"/>
      <c r="AM3" s="311"/>
      <c r="AN3" s="311"/>
      <c r="AO3" s="311" t="s">
        <v>34781</v>
      </c>
      <c r="AP3" s="311"/>
      <c r="AQ3" s="311"/>
      <c r="AR3" s="311"/>
      <c r="AS3" s="311"/>
      <c r="AT3" s="311"/>
      <c r="AU3" s="311"/>
      <c r="AV3" s="311"/>
      <c r="AW3" s="311"/>
      <c r="AX3" s="311"/>
      <c r="AY3" s="311"/>
      <c r="AZ3" s="311"/>
      <c r="BA3" s="311"/>
      <c r="BC3" s="311"/>
      <c r="BD3" s="311"/>
      <c r="BE3" s="311"/>
      <c r="BF3" s="311"/>
      <c r="BG3" s="311"/>
      <c r="BH3" s="311"/>
      <c r="BI3" s="311"/>
      <c r="BJ3" s="311"/>
    </row>
    <row r="4" spans="1:63" ht="15" thickBot="1" x14ac:dyDescent="0.35">
      <c r="A4" s="314"/>
      <c r="B4" s="314"/>
      <c r="C4" s="314"/>
      <c r="D4" s="315"/>
      <c r="E4" s="315"/>
      <c r="F4" s="865"/>
      <c r="G4" s="315"/>
      <c r="H4" s="315"/>
      <c r="I4" s="315"/>
      <c r="J4" s="315"/>
      <c r="K4" s="315"/>
      <c r="L4" s="314"/>
      <c r="M4" s="314"/>
      <c r="N4" s="314"/>
      <c r="O4" s="314"/>
      <c r="P4" s="314"/>
      <c r="Q4" s="857"/>
      <c r="R4" s="857"/>
      <c r="S4" s="857"/>
      <c r="T4" s="857"/>
      <c r="U4" s="858"/>
      <c r="V4" s="859" t="s">
        <v>34782</v>
      </c>
      <c r="W4" s="860">
        <v>1.6</v>
      </c>
      <c r="X4" s="316"/>
      <c r="Y4" s="315"/>
      <c r="Z4" s="315"/>
      <c r="AA4" s="315"/>
      <c r="AB4" s="316"/>
      <c r="AC4" s="316"/>
      <c r="AD4" s="316"/>
      <c r="AE4" s="316"/>
      <c r="AF4" s="316"/>
      <c r="AG4" s="316"/>
      <c r="AH4" s="316"/>
      <c r="AI4" s="316"/>
      <c r="AJ4" s="316"/>
      <c r="AK4" s="316"/>
      <c r="AL4" s="316"/>
      <c r="AM4" s="861" t="str">
        <f>$V$4</f>
        <v xml:space="preserve">considerando escoramento para profundidades maiores que </v>
      </c>
      <c r="AN4" s="860">
        <f>$W$4</f>
        <v>1.6</v>
      </c>
      <c r="AO4" s="314"/>
      <c r="AP4" s="314"/>
      <c r="AQ4" s="314"/>
      <c r="AR4" s="315"/>
      <c r="AS4" s="315"/>
      <c r="AT4" s="315"/>
      <c r="AU4" s="315"/>
      <c r="AV4" s="315"/>
      <c r="AW4" s="315"/>
      <c r="AX4" s="315"/>
      <c r="AY4" s="316"/>
      <c r="AZ4" s="316"/>
      <c r="BA4" s="316"/>
      <c r="BB4" s="314"/>
      <c r="BC4" s="314"/>
      <c r="BD4" s="314"/>
      <c r="BE4" s="314"/>
      <c r="BF4" s="314"/>
      <c r="BG4" s="314"/>
      <c r="BH4" s="314"/>
      <c r="BI4" s="861" t="str">
        <f>$V$4</f>
        <v xml:space="preserve">considerando escoramento para profundidades maiores que </v>
      </c>
      <c r="BJ4" s="860">
        <f>$W$4</f>
        <v>1.6</v>
      </c>
    </row>
    <row r="5" spans="1:63" ht="13.5" customHeight="1" x14ac:dyDescent="0.25">
      <c r="A5" s="746" t="s">
        <v>34783</v>
      </c>
      <c r="B5" s="770"/>
      <c r="C5" s="771"/>
      <c r="D5" s="317"/>
      <c r="E5" s="318"/>
      <c r="F5" s="319"/>
      <c r="G5" s="779" t="s">
        <v>34784</v>
      </c>
      <c r="H5" s="776" t="s">
        <v>34785</v>
      </c>
      <c r="I5" s="781" t="s">
        <v>34786</v>
      </c>
      <c r="J5" s="782"/>
      <c r="K5" s="776" t="s">
        <v>34787</v>
      </c>
      <c r="L5" s="761" t="s">
        <v>34788</v>
      </c>
      <c r="M5" s="763" t="s">
        <v>34789</v>
      </c>
      <c r="N5" s="764"/>
      <c r="O5" s="761" t="s">
        <v>34790</v>
      </c>
      <c r="P5" s="776" t="s">
        <v>34791</v>
      </c>
      <c r="Q5" s="765" t="s">
        <v>34792</v>
      </c>
      <c r="R5" s="766"/>
      <c r="S5" s="766"/>
      <c r="T5" s="766"/>
      <c r="U5" s="767"/>
      <c r="V5" s="755" t="s">
        <v>34793</v>
      </c>
      <c r="W5" s="768"/>
      <c r="X5" s="746" t="s">
        <v>34794</v>
      </c>
      <c r="Y5" s="755" t="s">
        <v>34795</v>
      </c>
      <c r="Z5" s="756"/>
      <c r="AA5" s="757"/>
      <c r="AB5" s="761" t="s">
        <v>34796</v>
      </c>
      <c r="AC5" s="763" t="s">
        <v>34797</v>
      </c>
      <c r="AD5" s="764"/>
      <c r="AE5" s="761" t="s">
        <v>34790</v>
      </c>
      <c r="AF5" s="761" t="s">
        <v>34798</v>
      </c>
      <c r="AG5" s="761" t="s">
        <v>34799</v>
      </c>
      <c r="AH5" s="765" t="s">
        <v>34800</v>
      </c>
      <c r="AI5" s="766"/>
      <c r="AJ5" s="766"/>
      <c r="AK5" s="766"/>
      <c r="AL5" s="767"/>
      <c r="AM5" s="755" t="s">
        <v>34801</v>
      </c>
      <c r="AN5" s="768"/>
      <c r="AO5" s="746" t="s">
        <v>34783</v>
      </c>
      <c r="AP5" s="770"/>
      <c r="AQ5" s="771"/>
      <c r="AR5" s="317"/>
      <c r="AS5" s="318"/>
      <c r="AT5" s="319"/>
      <c r="AU5" s="776" t="s">
        <v>34802</v>
      </c>
      <c r="AV5" s="755" t="s">
        <v>34803</v>
      </c>
      <c r="AW5" s="756"/>
      <c r="AX5" s="757"/>
      <c r="AY5" s="320" t="s">
        <v>34804</v>
      </c>
      <c r="AZ5" s="321"/>
      <c r="BA5" s="321"/>
      <c r="BB5" s="321"/>
      <c r="BC5" s="321"/>
      <c r="BD5" s="322" t="s">
        <v>24345</v>
      </c>
      <c r="BE5" s="323" t="s">
        <v>34805</v>
      </c>
      <c r="BF5" s="324"/>
      <c r="BG5" s="324"/>
      <c r="BH5" s="324"/>
      <c r="BI5" s="321"/>
      <c r="BJ5" s="749" t="s">
        <v>34806</v>
      </c>
      <c r="BK5" s="325"/>
    </row>
    <row r="6" spans="1:63" ht="12.75" customHeight="1" x14ac:dyDescent="0.25">
      <c r="A6" s="747"/>
      <c r="B6" s="772"/>
      <c r="C6" s="778"/>
      <c r="D6" s="326" t="s">
        <v>34807</v>
      </c>
      <c r="E6" s="327"/>
      <c r="F6" s="328"/>
      <c r="G6" s="780"/>
      <c r="H6" s="777"/>
      <c r="I6" s="783"/>
      <c r="J6" s="784"/>
      <c r="K6" s="777"/>
      <c r="L6" s="762"/>
      <c r="M6" s="329" t="s">
        <v>34808</v>
      </c>
      <c r="N6" s="329"/>
      <c r="O6" s="762"/>
      <c r="P6" s="777"/>
      <c r="Q6" s="330" t="s">
        <v>34809</v>
      </c>
      <c r="R6" s="751" t="s">
        <v>34810</v>
      </c>
      <c r="S6" s="751"/>
      <c r="T6" s="751"/>
      <c r="U6" s="752"/>
      <c r="V6" s="758"/>
      <c r="W6" s="769"/>
      <c r="X6" s="747"/>
      <c r="Y6" s="758"/>
      <c r="Z6" s="759"/>
      <c r="AA6" s="760"/>
      <c r="AB6" s="762"/>
      <c r="AC6" s="762" t="s">
        <v>34811</v>
      </c>
      <c r="AD6" s="762" t="s">
        <v>34812</v>
      </c>
      <c r="AE6" s="762"/>
      <c r="AF6" s="762"/>
      <c r="AG6" s="762"/>
      <c r="AH6" s="330" t="s">
        <v>34809</v>
      </c>
      <c r="AI6" s="751" t="s">
        <v>34810</v>
      </c>
      <c r="AJ6" s="751"/>
      <c r="AK6" s="751"/>
      <c r="AL6" s="752"/>
      <c r="AM6" s="758"/>
      <c r="AN6" s="769"/>
      <c r="AO6" s="747"/>
      <c r="AP6" s="772"/>
      <c r="AQ6" s="773"/>
      <c r="AR6" s="326" t="s">
        <v>34807</v>
      </c>
      <c r="AS6" s="327"/>
      <c r="AT6" s="331"/>
      <c r="AU6" s="777"/>
      <c r="AV6" s="758"/>
      <c r="AW6" s="759"/>
      <c r="AX6" s="760"/>
      <c r="AY6" s="332"/>
      <c r="AZ6" s="332"/>
      <c r="BA6" s="332"/>
      <c r="BB6" s="332" t="s">
        <v>34813</v>
      </c>
      <c r="BC6" s="332" t="s">
        <v>34814</v>
      </c>
      <c r="BD6" s="333" t="s">
        <v>34815</v>
      </c>
      <c r="BE6" s="334" t="s">
        <v>24345</v>
      </c>
      <c r="BF6" s="334" t="s">
        <v>34816</v>
      </c>
      <c r="BG6" s="334" t="s">
        <v>34816</v>
      </c>
      <c r="BH6" s="334" t="s">
        <v>24345</v>
      </c>
      <c r="BI6" s="334" t="s">
        <v>24345</v>
      </c>
      <c r="BJ6" s="750"/>
      <c r="BK6" s="325"/>
    </row>
    <row r="7" spans="1:63" ht="12.75" customHeight="1" x14ac:dyDescent="0.25">
      <c r="A7" s="747"/>
      <c r="B7" s="772"/>
      <c r="C7" s="773"/>
      <c r="D7" s="326" t="s">
        <v>34817</v>
      </c>
      <c r="E7" s="327"/>
      <c r="F7" s="331"/>
      <c r="G7" s="780"/>
      <c r="H7" s="777"/>
      <c r="I7" s="785"/>
      <c r="J7" s="786"/>
      <c r="K7" s="777"/>
      <c r="L7" s="762"/>
      <c r="M7" s="333" t="s">
        <v>34818</v>
      </c>
      <c r="N7" s="333" t="s">
        <v>34819</v>
      </c>
      <c r="O7" s="762"/>
      <c r="P7" s="777"/>
      <c r="Q7" s="335" t="s">
        <v>34820</v>
      </c>
      <c r="R7" s="753"/>
      <c r="S7" s="753"/>
      <c r="T7" s="753"/>
      <c r="U7" s="754"/>
      <c r="V7" s="758"/>
      <c r="W7" s="769"/>
      <c r="X7" s="747"/>
      <c r="Y7" s="758"/>
      <c r="Z7" s="759"/>
      <c r="AA7" s="760"/>
      <c r="AB7" s="762"/>
      <c r="AC7" s="762"/>
      <c r="AD7" s="762"/>
      <c r="AE7" s="762"/>
      <c r="AF7" s="762"/>
      <c r="AG7" s="762"/>
      <c r="AH7" s="335" t="s">
        <v>34820</v>
      </c>
      <c r="AI7" s="753"/>
      <c r="AJ7" s="753"/>
      <c r="AK7" s="753"/>
      <c r="AL7" s="754"/>
      <c r="AM7" s="758"/>
      <c r="AN7" s="769"/>
      <c r="AO7" s="747"/>
      <c r="AP7" s="772"/>
      <c r="AQ7" s="773"/>
      <c r="AR7" s="326" t="s">
        <v>34817</v>
      </c>
      <c r="AS7" s="327"/>
      <c r="AT7" s="331"/>
      <c r="AU7" s="777"/>
      <c r="AV7" s="758"/>
      <c r="AW7" s="759"/>
      <c r="AX7" s="760"/>
      <c r="AY7" s="332" t="s">
        <v>34821</v>
      </c>
      <c r="AZ7" s="332" t="s">
        <v>34822</v>
      </c>
      <c r="BA7" s="332" t="s">
        <v>34823</v>
      </c>
      <c r="BB7" s="332" t="s">
        <v>34824</v>
      </c>
      <c r="BC7" s="332" t="s">
        <v>34825</v>
      </c>
      <c r="BD7" s="333" t="s">
        <v>34826</v>
      </c>
      <c r="BE7" s="333" t="s">
        <v>34827</v>
      </c>
      <c r="BF7" s="333" t="s">
        <v>34828</v>
      </c>
      <c r="BG7" s="333" t="s">
        <v>34829</v>
      </c>
      <c r="BH7" s="333" t="s">
        <v>34828</v>
      </c>
      <c r="BI7" s="333" t="s">
        <v>34829</v>
      </c>
      <c r="BJ7" s="750"/>
      <c r="BK7" s="325"/>
    </row>
    <row r="8" spans="1:63" ht="15" customHeight="1" x14ac:dyDescent="0.2">
      <c r="A8" s="747"/>
      <c r="B8" s="772"/>
      <c r="C8" s="773"/>
      <c r="D8" s="336" t="s">
        <v>34830</v>
      </c>
      <c r="E8" s="327"/>
      <c r="F8" s="331"/>
      <c r="G8" s="780"/>
      <c r="H8" s="777"/>
      <c r="I8" s="337" t="s">
        <v>34831</v>
      </c>
      <c r="J8" s="337" t="s">
        <v>34832</v>
      </c>
      <c r="K8" s="777"/>
      <c r="L8" s="762"/>
      <c r="M8" s="338"/>
      <c r="N8" s="338"/>
      <c r="O8" s="762"/>
      <c r="P8" s="777"/>
      <c r="Q8" s="337" t="s">
        <v>34833</v>
      </c>
      <c r="R8" s="339" t="s">
        <v>34833</v>
      </c>
      <c r="S8" s="337" t="s">
        <v>34834</v>
      </c>
      <c r="T8" s="337" t="s">
        <v>34835</v>
      </c>
      <c r="U8" s="337" t="s">
        <v>34836</v>
      </c>
      <c r="V8" s="340" t="s">
        <v>34837</v>
      </c>
      <c r="W8" s="341" t="s">
        <v>34838</v>
      </c>
      <c r="X8" s="747"/>
      <c r="Y8" s="758"/>
      <c r="Z8" s="759"/>
      <c r="AA8" s="760"/>
      <c r="AB8" s="762"/>
      <c r="AC8" s="762"/>
      <c r="AD8" s="762"/>
      <c r="AE8" s="762"/>
      <c r="AF8" s="762"/>
      <c r="AG8" s="762"/>
      <c r="AH8" s="337" t="s">
        <v>34833</v>
      </c>
      <c r="AI8" s="339" t="s">
        <v>34833</v>
      </c>
      <c r="AJ8" s="337" t="s">
        <v>34834</v>
      </c>
      <c r="AK8" s="337" t="s">
        <v>34835</v>
      </c>
      <c r="AL8" s="337" t="s">
        <v>34836</v>
      </c>
      <c r="AM8" s="340" t="s">
        <v>34837</v>
      </c>
      <c r="AN8" s="341" t="s">
        <v>34838</v>
      </c>
      <c r="AO8" s="747"/>
      <c r="AP8" s="772"/>
      <c r="AQ8" s="773"/>
      <c r="AR8" s="336" t="s">
        <v>34830</v>
      </c>
      <c r="AS8" s="327"/>
      <c r="AT8" s="331"/>
      <c r="AU8" s="777"/>
      <c r="AV8" s="758"/>
      <c r="AW8" s="759"/>
      <c r="AX8" s="760"/>
      <c r="AY8" s="337"/>
      <c r="AZ8" s="337"/>
      <c r="BA8" s="337"/>
      <c r="BB8" s="337" t="s">
        <v>34814</v>
      </c>
      <c r="BC8" s="337" t="s">
        <v>34839</v>
      </c>
      <c r="BD8" s="337" t="s">
        <v>34828</v>
      </c>
      <c r="BE8" s="337"/>
      <c r="BF8" s="337"/>
      <c r="BG8" s="337"/>
      <c r="BH8" s="337"/>
      <c r="BI8" s="337"/>
      <c r="BJ8" s="750"/>
      <c r="BK8" s="325"/>
    </row>
    <row r="9" spans="1:63" ht="15.75" customHeight="1" thickBot="1" x14ac:dyDescent="0.25">
      <c r="A9" s="748"/>
      <c r="B9" s="774"/>
      <c r="C9" s="775"/>
      <c r="D9" s="342" t="s">
        <v>34840</v>
      </c>
      <c r="E9" s="343"/>
      <c r="F9" s="344"/>
      <c r="G9" s="345"/>
      <c r="H9" s="345" t="s">
        <v>34840</v>
      </c>
      <c r="I9" s="345" t="s">
        <v>34840</v>
      </c>
      <c r="J9" s="345" t="s">
        <v>34840</v>
      </c>
      <c r="K9" s="345" t="s">
        <v>34840</v>
      </c>
      <c r="L9" s="345" t="s">
        <v>34840</v>
      </c>
      <c r="M9" s="345" t="s">
        <v>34840</v>
      </c>
      <c r="N9" s="345" t="s">
        <v>34840</v>
      </c>
      <c r="O9" s="345" t="s">
        <v>34840</v>
      </c>
      <c r="P9" s="345" t="s">
        <v>34840</v>
      </c>
      <c r="Q9" s="345" t="s">
        <v>34841</v>
      </c>
      <c r="R9" s="346" t="s">
        <v>34841</v>
      </c>
      <c r="S9" s="345" t="s">
        <v>34841</v>
      </c>
      <c r="T9" s="345" t="s">
        <v>34841</v>
      </c>
      <c r="U9" s="345" t="s">
        <v>34841</v>
      </c>
      <c r="V9" s="347" t="s">
        <v>34840</v>
      </c>
      <c r="W9" s="348" t="s">
        <v>34840</v>
      </c>
      <c r="X9" s="748"/>
      <c r="Y9" s="740" t="s">
        <v>34840</v>
      </c>
      <c r="Z9" s="741"/>
      <c r="AA9" s="742"/>
      <c r="AB9" s="345" t="s">
        <v>34840</v>
      </c>
      <c r="AC9" s="345" t="s">
        <v>34840</v>
      </c>
      <c r="AD9" s="345" t="s">
        <v>34840</v>
      </c>
      <c r="AE9" s="345" t="s">
        <v>34840</v>
      </c>
      <c r="AF9" s="345" t="s">
        <v>34840</v>
      </c>
      <c r="AG9" s="345" t="s">
        <v>34840</v>
      </c>
      <c r="AH9" s="345" t="s">
        <v>34841</v>
      </c>
      <c r="AI9" s="346" t="s">
        <v>34841</v>
      </c>
      <c r="AJ9" s="345" t="s">
        <v>34841</v>
      </c>
      <c r="AK9" s="345" t="s">
        <v>34841</v>
      </c>
      <c r="AL9" s="345" t="s">
        <v>34841</v>
      </c>
      <c r="AM9" s="347" t="s">
        <v>34840</v>
      </c>
      <c r="AN9" s="348" t="s">
        <v>34840</v>
      </c>
      <c r="AO9" s="748"/>
      <c r="AP9" s="774"/>
      <c r="AQ9" s="775"/>
      <c r="AR9" s="342" t="s">
        <v>34840</v>
      </c>
      <c r="AS9" s="343"/>
      <c r="AT9" s="344"/>
      <c r="AU9" s="345" t="s">
        <v>34840</v>
      </c>
      <c r="AV9" s="740" t="s">
        <v>34840</v>
      </c>
      <c r="AW9" s="741"/>
      <c r="AX9" s="742"/>
      <c r="AY9" s="345" t="s">
        <v>34840</v>
      </c>
      <c r="AZ9" s="345" t="s">
        <v>34840</v>
      </c>
      <c r="BA9" s="345" t="s">
        <v>34840</v>
      </c>
      <c r="BB9" s="345" t="s">
        <v>34841</v>
      </c>
      <c r="BC9" s="347" t="s">
        <v>34841</v>
      </c>
      <c r="BD9" s="345" t="s">
        <v>34841</v>
      </c>
      <c r="BE9" s="345" t="s">
        <v>34841</v>
      </c>
      <c r="BF9" s="345" t="s">
        <v>34840</v>
      </c>
      <c r="BG9" s="345" t="s">
        <v>34840</v>
      </c>
      <c r="BH9" s="345" t="s">
        <v>34841</v>
      </c>
      <c r="BI9" s="345" t="s">
        <v>34841</v>
      </c>
      <c r="BJ9" s="348" t="s">
        <v>34841</v>
      </c>
      <c r="BK9" s="349"/>
    </row>
    <row r="10" spans="1:63" ht="14.25" x14ac:dyDescent="0.3">
      <c r="A10" s="350"/>
      <c r="B10" s="351"/>
      <c r="C10" s="352"/>
      <c r="D10" s="353"/>
      <c r="E10" s="353"/>
      <c r="F10" s="353"/>
      <c r="G10" s="353"/>
      <c r="H10" s="354"/>
      <c r="I10" s="355"/>
      <c r="J10" s="355"/>
      <c r="K10" s="355"/>
      <c r="L10" s="356"/>
      <c r="M10" s="357"/>
      <c r="N10" s="357"/>
      <c r="O10" s="356"/>
      <c r="P10" s="356"/>
      <c r="Q10" s="358"/>
      <c r="R10" s="358"/>
      <c r="S10" s="358"/>
      <c r="T10" s="358"/>
      <c r="U10" s="358"/>
      <c r="V10" s="359"/>
      <c r="W10" s="360"/>
      <c r="X10" s="361"/>
      <c r="Y10" s="353"/>
      <c r="Z10" s="353"/>
      <c r="AA10" s="353"/>
      <c r="AB10" s="356"/>
      <c r="AC10" s="357"/>
      <c r="AD10" s="357"/>
      <c r="AE10" s="356"/>
      <c r="AF10" s="354"/>
      <c r="AG10" s="356"/>
      <c r="AH10" s="358"/>
      <c r="AI10" s="358"/>
      <c r="AJ10" s="358"/>
      <c r="AK10" s="358"/>
      <c r="AL10" s="358"/>
      <c r="AM10" s="359"/>
      <c r="AN10" s="360"/>
      <c r="AO10" s="350"/>
      <c r="AP10" s="351"/>
      <c r="AQ10" s="352"/>
      <c r="AR10" s="353"/>
      <c r="AS10" s="353"/>
      <c r="AT10" s="353"/>
      <c r="AU10" s="354"/>
      <c r="AV10" s="353"/>
      <c r="AW10" s="353"/>
      <c r="AX10" s="353"/>
      <c r="AY10" s="359"/>
      <c r="AZ10" s="359"/>
      <c r="BA10" s="359"/>
      <c r="BB10" s="356"/>
      <c r="BC10" s="356"/>
      <c r="BD10" s="356"/>
      <c r="BE10" s="356"/>
      <c r="BF10" s="356"/>
      <c r="BG10" s="356"/>
      <c r="BH10" s="356"/>
      <c r="BI10" s="356"/>
      <c r="BJ10" s="362"/>
      <c r="BK10" s="363"/>
    </row>
    <row r="11" spans="1:63" ht="14.25" x14ac:dyDescent="0.3">
      <c r="A11" s="364" t="s">
        <v>34842</v>
      </c>
      <c r="B11" s="351"/>
      <c r="C11" s="352"/>
      <c r="D11" s="353"/>
      <c r="E11" s="353"/>
      <c r="F11" s="353"/>
      <c r="G11" s="353"/>
      <c r="H11" s="354"/>
      <c r="I11" s="355"/>
      <c r="J11" s="355"/>
      <c r="K11" s="355"/>
      <c r="L11" s="356"/>
      <c r="M11" s="357"/>
      <c r="N11" s="357"/>
      <c r="O11" s="356"/>
      <c r="P11" s="356"/>
      <c r="Q11" s="358"/>
      <c r="R11" s="358"/>
      <c r="S11" s="358"/>
      <c r="T11" s="358"/>
      <c r="U11" s="358"/>
      <c r="V11" s="359"/>
      <c r="W11" s="360"/>
      <c r="X11" s="365" t="str">
        <f>$A11</f>
        <v>BACIA A</v>
      </c>
      <c r="Y11" s="353"/>
      <c r="Z11" s="353"/>
      <c r="AA11" s="353"/>
      <c r="AB11" s="356"/>
      <c r="AC11" s="357"/>
      <c r="AD11" s="357"/>
      <c r="AE11" s="356"/>
      <c r="AF11" s="354"/>
      <c r="AG11" s="356"/>
      <c r="AH11" s="358"/>
      <c r="AI11" s="358"/>
      <c r="AJ11" s="358"/>
      <c r="AK11" s="358"/>
      <c r="AL11" s="358"/>
      <c r="AM11" s="359"/>
      <c r="AN11" s="360"/>
      <c r="AO11" s="365" t="str">
        <f>$A11</f>
        <v>BACIA A</v>
      </c>
      <c r="AP11" s="351"/>
      <c r="AQ11" s="352"/>
      <c r="AR11" s="353"/>
      <c r="AS11" s="353"/>
      <c r="AT11" s="353"/>
      <c r="AU11" s="354"/>
      <c r="AV11" s="353"/>
      <c r="AW11" s="353"/>
      <c r="AX11" s="353"/>
      <c r="AY11" s="359"/>
      <c r="AZ11" s="359"/>
      <c r="BA11" s="359"/>
      <c r="BB11" s="356"/>
      <c r="BC11" s="356"/>
      <c r="BD11" s="356"/>
      <c r="BE11" s="356"/>
      <c r="BF11" s="356"/>
      <c r="BG11" s="356"/>
      <c r="BH11" s="356"/>
      <c r="BI11" s="356"/>
      <c r="BJ11" s="362"/>
      <c r="BK11" s="363"/>
    </row>
    <row r="12" spans="1:63" ht="14.25" x14ac:dyDescent="0.3">
      <c r="A12" s="367" t="s">
        <v>34875</v>
      </c>
      <c r="B12" s="368" t="s">
        <v>34901</v>
      </c>
      <c r="C12" s="369" t="s">
        <v>34847</v>
      </c>
      <c r="D12" s="370">
        <v>0.4</v>
      </c>
      <c r="E12" s="371"/>
      <c r="F12" s="371"/>
      <c r="G12" s="370" t="s">
        <v>34854</v>
      </c>
      <c r="H12" s="372">
        <v>18</v>
      </c>
      <c r="I12" s="373">
        <v>0.81</v>
      </c>
      <c r="J12" s="373">
        <v>0.81</v>
      </c>
      <c r="K12" s="373">
        <v>-0.81</v>
      </c>
      <c r="L12" s="374">
        <f t="shared" ref="L12:L17" si="0">ROUND((I12+J12)/2,2)</f>
        <v>0.81</v>
      </c>
      <c r="M12" s="375">
        <f t="shared" ref="M12:M17" si="1">IF(F12=0,ROUND($D12*10%,2),IF(D12&gt;2.8,0.18,0.15))</f>
        <v>0.04</v>
      </c>
      <c r="N12" s="375">
        <f t="shared" ref="N12:N17" si="2">IF(F12=0,IF(   ROUND($D12/4,2),   IF(ROUND(($D12*1.2)/6,2)&lt;0.1,0.1,ROUND(($D12*1.2)/6,2))),0.5)</f>
        <v>0.1</v>
      </c>
      <c r="O12" s="374">
        <f t="shared" ref="O12:O17" si="3">L12+M12+N12</f>
        <v>0.95000000000000007</v>
      </c>
      <c r="P12" s="374">
        <f t="shared" ref="P12:P17" si="4">IF(O12&lt;2,(D12+M12*2)+0.6,(D12+M12*2)+0.6+ROUNDUP(O12-2,0)*0.1)</f>
        <v>1.08</v>
      </c>
      <c r="Q12" s="645">
        <f t="shared" ref="Q12:Q17" si="5">IF($O12&lt;=$W$4,ROUND(IF($O12&lt;1.5,$O12*$H12*$P12,1.5*$H12*$P12),2),0)</f>
        <v>18.47</v>
      </c>
      <c r="R12" s="376">
        <f t="shared" ref="R12:R17" si="6">IF($O12&gt;$W$4,ROUND(IF($O12&lt;1.5,$O12*$H12*$P12,1.5*$H12*$P12),2),0)</f>
        <v>0</v>
      </c>
      <c r="S12" s="376">
        <f t="shared" ref="S12:S17" si="7">IF($O12&gt;$W$4,ROUND(IF($O12&lt;1.5,0,IF($O12&gt;3,1.5*$H12*$P12,($O12-1.5)*$H12*$P12)),2),0)</f>
        <v>0</v>
      </c>
      <c r="T12" s="376">
        <f t="shared" ref="T12:T17" si="8">IF($O12&gt;$W$4,ROUND(IF($O12&lt;3,0,IF($O12&gt;4.5,1.5*$H12*$P12,($O12-3)*$H12*$P12)),2),0)</f>
        <v>0</v>
      </c>
      <c r="U12" s="376">
        <f t="shared" ref="U12:U17" si="9">IF($O12&gt;$W$4,ROUND(IF($O12&lt;4.5,0,IF($O12&gt;6,($O12-4.5)*$H12*$P12,($O12-4.5)*$H12*$P12)),2),0)</f>
        <v>0</v>
      </c>
      <c r="V12" s="377">
        <f t="shared" ref="V12:V17" si="10">IF($O12&gt;$W$4, IF( $O12&lt;=4,   ROUND($H12*($O12+0.5)*2,2),   0),0)</f>
        <v>0</v>
      </c>
      <c r="W12" s="378">
        <f t="shared" ref="W12:W17" si="11">IF($O12&gt;$W$4, IF( $O12&gt;4,   ROUND($H12*($O12+0.5)*2,2),   0),0)</f>
        <v>0</v>
      </c>
      <c r="X12" s="367" t="str">
        <f t="shared" ref="X12:X17" si="12">A12</f>
        <v>A4-1</v>
      </c>
      <c r="Y12" s="370">
        <f t="shared" ref="Y12:Y17" si="13">IF($D12=0.4,1.2,IF($D12=0.6,1.2,IF($D12=0.8,1.3,IF($D12=1,1.5,IF($D12=1.2,1.7,IF($D12&lt;=2,2,"--"))))))</f>
        <v>1.2</v>
      </c>
      <c r="Z12" s="379" t="s">
        <v>1</v>
      </c>
      <c r="AA12" s="371">
        <f t="shared" ref="AA12:AA17" si="14">Y12</f>
        <v>1.2</v>
      </c>
      <c r="AB12" s="380">
        <f t="shared" ref="AB12:AB17" si="15">IF($Y12="--","--",I12)</f>
        <v>0.81</v>
      </c>
      <c r="AC12" s="381">
        <f t="shared" ref="AC12:AC17" si="16">IF($Y12="--","--",IF(D12&gt;1.5,0.15,ROUND($D12*10%,2)))</f>
        <v>0.04</v>
      </c>
      <c r="AD12" s="381">
        <f t="shared" ref="AD12:AD17" si="17">IF($Y12="--","--",0.15)</f>
        <v>0.15</v>
      </c>
      <c r="AE12" s="382">
        <f t="shared" ref="AE12:AE17" si="18">IF($Y12="--","--",ROUND(AB12+AC12+AD12,2))</f>
        <v>1</v>
      </c>
      <c r="AF12" s="382">
        <f t="shared" ref="AF12:AF17" si="19">IF($Y12="--","--",IF($AB12&lt;=2,$Y12+1,($Y12+1)+ROUNDUP($AB12-2,0)*0.1))</f>
        <v>2.2000000000000002</v>
      </c>
      <c r="AG12" s="381">
        <f t="shared" ref="AG12:AG17" si="20">IF($D12=0.4,0.92,IF($D12=0.6,0.68,IF($D12=0.8,0.74,IF($D12=1,0.7,IF($D12=1.2,0.66,IF($D12=1.5,0.6,IF($D12&lt;=2,(2.4-(D12+0.3)),"--")))))))</f>
        <v>0.92</v>
      </c>
      <c r="AH12" s="646">
        <f t="shared" ref="AH12:AH17" si="21">IF($Y12="--","--",IF($AE12&lt;=$W$4,ROUND(IF($AE12&lt;1.5,$AE12*$AF12*$AG12,1.5*$AF12*$AG12),2),0))</f>
        <v>2.02</v>
      </c>
      <c r="AI12" s="383">
        <f t="shared" ref="AI12:AI17" si="22">IF($Y12="--","--",IF($AE12&gt;$W$4,ROUND(IF($AE12&lt;1.5,$AE12*$AF12*$AG12,1.5*$AF12*$AG12),2),0))</f>
        <v>0</v>
      </c>
      <c r="AJ12" s="383">
        <f t="shared" ref="AJ12:AJ17" si="23">IF($Y12="--","--",IF($AE12&gt;$W$4,ROUND(IF($AE12&lt;1.5,0,IF($AE12&gt;3,1.5*$AF12*$AG12,($AE12-1.5)*$AF12*$AG12)),2),0))</f>
        <v>0</v>
      </c>
      <c r="AK12" s="383">
        <f t="shared" ref="AK12:AK17" si="24">IF($Y12="--","--",IF($AE12&gt;$W$4,ROUND(IF($AE12&lt;3,0,IF($AE12&gt;4.5,1.5*$AF12*$AG12,($AE12-3)*$AF12*$AG12)),2),0))</f>
        <v>0</v>
      </c>
      <c r="AL12" s="383">
        <f t="shared" ref="AL12:AL17" si="25">IF($Y12="--","--",IF($AE12&gt;$W$4,ROUND(IF($AE12&lt;4.5,0,IF($AE12&gt;6,($AE12-4.5)*$AF12*$AG12,($AE12-4.5)*$AF12*$AG12)),2),0))</f>
        <v>0</v>
      </c>
      <c r="AM12" s="384">
        <f t="shared" ref="AM12:AM17" si="26">IF($Y12="--","--",IF($AE12&gt;$W$4, IF( $AE12&lt;=4,   ROUND(($AG12*4)*($AE12+0.5)*2,2),   0),0))</f>
        <v>0</v>
      </c>
      <c r="AN12" s="385">
        <f t="shared" ref="AN12:AN17" si="27">IF($Y12="--","--",IF($AE12&gt;$W$4, IF( $AE12&gt;4,   ROUND(($AG12*4)*($AE12+0.5)*2,2),   0),0))</f>
        <v>0</v>
      </c>
      <c r="AO12" s="367" t="str">
        <f>A12</f>
        <v>A4-1</v>
      </c>
      <c r="AP12" s="368" t="str">
        <f>B12</f>
        <v>=&gt;</v>
      </c>
      <c r="AQ12" s="369" t="str">
        <f>C12</f>
        <v>A4</v>
      </c>
      <c r="AR12" s="386">
        <f>D12</f>
        <v>0.4</v>
      </c>
      <c r="AS12" s="369"/>
      <c r="AT12" s="369"/>
      <c r="AU12" s="372">
        <f t="shared" ref="AU12:AU17" si="28">H12</f>
        <v>18</v>
      </c>
      <c r="AV12" s="370">
        <f t="shared" ref="AV12:AV17" si="29">IF($Y12="--","--",Y12+0.2)</f>
        <v>1.4</v>
      </c>
      <c r="AW12" s="379" t="s">
        <v>1</v>
      </c>
      <c r="AX12" s="371">
        <f t="shared" ref="AX12:AX17" si="30">AV12</f>
        <v>1.4</v>
      </c>
      <c r="AY12" s="377">
        <f t="shared" ref="AY12:AY17" si="31">IF(D12&gt;2,AU12,AU12-AV12)</f>
        <v>16.600000000000001</v>
      </c>
      <c r="AZ12" s="377">
        <f t="shared" ref="AZ12:AZ17" si="32">N12</f>
        <v>0.1</v>
      </c>
      <c r="BA12" s="377">
        <f t="shared" ref="BA12:BA17" si="33">P12</f>
        <v>1.08</v>
      </c>
      <c r="BB12" s="374">
        <f t="shared" ref="BB12:BB17" si="34">IF(F12=0,IF(ROUND( AY12 * ( ( (N12*P12) +  ( ((D12+M12*2)/6)*P12 ) ) - ROUND(  ((D12+M12*2)^2)   *   (   ( PI()*96.379 / (4*360) )  -  ( (SIN((96.379/2)*PI()/180)) * (COS((96.379/2)*PI()/180)) / 4 )   ), 4) ),2),   ROUND( AY12 * ( ( (N12*P12) +  ( ((D12+M12*2)/4)*P12 ) ) - ROUND(  ((D12+M12*2)^2)   *   (   ( PI()*120 / (4*360) )  -  ( (SIN((120/2)*PI()/180)) * (COS((120/2)*PI()/180)) / 4 )   ), 4) ),2)),0)</f>
        <v>3.36</v>
      </c>
      <c r="BC12" s="387">
        <f t="shared" ref="BC12:BC17" si="35">IF(F12&gt;0,ROUND(AY12*N12*P12,2),0)</f>
        <v>0</v>
      </c>
      <c r="BD12" s="387">
        <f t="shared" ref="BD12:BD17" si="36">SUM(Q12:U12,AH12:AL12)</f>
        <v>20.49</v>
      </c>
      <c r="BE12" s="387">
        <f t="shared" ref="BE12:BE17" si="37">IF(F12=0, ROUND( ( PI()*( (D12+M12*2)^2 ) / 4  ) * AY12,2),  ROUND( (D12+M12*2)*(F12+M12*2) * AY12,2))</f>
        <v>3</v>
      </c>
      <c r="BF12" s="376">
        <f t="shared" ref="BF12:BF17" si="38">IF(($I12+M12-0.15)&lt;=2,($I12+M12+0.15),IF(($I12+M12)&lt;=3,2.35,($I12+M12+0.2)-0.85))</f>
        <v>1</v>
      </c>
      <c r="BG12" s="376">
        <f t="shared" ref="BG12:BG17" si="39">IF(D12&gt;2,   (I12-F12-M12-0.11),IF(($I12+M12)&lt;=2,0,IF(($I12+M12)&gt;3,0.85,(I12+M12+0.2-BF12))))</f>
        <v>0</v>
      </c>
      <c r="BH12" s="376">
        <f t="shared" ref="BH12:BH17" si="40">IF(D12&gt;2,  ROUND(((1.42+0.4)+(0.91+0.4))*2*BG12,2), ROUND(AV12*AX12*BF12,2))</f>
        <v>1.96</v>
      </c>
      <c r="BI12" s="376">
        <f t="shared" ref="BI12:BI17" si="41">ROUND(((PI()*0.9^2)/4)*BG12,2)</f>
        <v>0</v>
      </c>
      <c r="BJ12" s="388">
        <f t="shared" ref="BJ12:BJ17" si="42">ROUND(BD12-BE12-BH12-BI12-BB12-BC12,2)</f>
        <v>12.17</v>
      </c>
      <c r="BK12" s="363"/>
    </row>
    <row r="13" spans="1:63" ht="14.25" x14ac:dyDescent="0.3">
      <c r="A13" s="367" t="s">
        <v>34843</v>
      </c>
      <c r="B13" s="368" t="s">
        <v>34901</v>
      </c>
      <c r="C13" s="369" t="s">
        <v>34844</v>
      </c>
      <c r="D13" s="370">
        <v>0.4</v>
      </c>
      <c r="E13" s="371"/>
      <c r="F13" s="371"/>
      <c r="G13" s="370" t="s">
        <v>34854</v>
      </c>
      <c r="H13" s="372">
        <v>20</v>
      </c>
      <c r="I13" s="373">
        <v>0.88300000000000001</v>
      </c>
      <c r="J13" s="373">
        <v>0.88300000000000001</v>
      </c>
      <c r="K13" s="373">
        <v>0.1</v>
      </c>
      <c r="L13" s="374">
        <f t="shared" si="0"/>
        <v>0.88</v>
      </c>
      <c r="M13" s="375">
        <f t="shared" si="1"/>
        <v>0.04</v>
      </c>
      <c r="N13" s="375">
        <f t="shared" si="2"/>
        <v>0.1</v>
      </c>
      <c r="O13" s="374">
        <f t="shared" si="3"/>
        <v>1.02</v>
      </c>
      <c r="P13" s="374">
        <f t="shared" si="4"/>
        <v>1.08</v>
      </c>
      <c r="Q13" s="376">
        <f t="shared" si="5"/>
        <v>22.03</v>
      </c>
      <c r="R13" s="376">
        <f t="shared" si="6"/>
        <v>0</v>
      </c>
      <c r="S13" s="376">
        <f t="shared" si="7"/>
        <v>0</v>
      </c>
      <c r="T13" s="376">
        <f t="shared" si="8"/>
        <v>0</v>
      </c>
      <c r="U13" s="376">
        <f t="shared" si="9"/>
        <v>0</v>
      </c>
      <c r="V13" s="377">
        <f t="shared" si="10"/>
        <v>0</v>
      </c>
      <c r="W13" s="378">
        <f t="shared" si="11"/>
        <v>0</v>
      </c>
      <c r="X13" s="367" t="str">
        <f t="shared" si="12"/>
        <v>A1</v>
      </c>
      <c r="Y13" s="370">
        <f t="shared" si="13"/>
        <v>1.2</v>
      </c>
      <c r="Z13" s="379" t="s">
        <v>1</v>
      </c>
      <c r="AA13" s="371">
        <f t="shared" si="14"/>
        <v>1.2</v>
      </c>
      <c r="AB13" s="380">
        <f t="shared" si="15"/>
        <v>0.88300000000000001</v>
      </c>
      <c r="AC13" s="381">
        <f t="shared" si="16"/>
        <v>0.04</v>
      </c>
      <c r="AD13" s="381">
        <f t="shared" si="17"/>
        <v>0.15</v>
      </c>
      <c r="AE13" s="382">
        <f t="shared" si="18"/>
        <v>1.07</v>
      </c>
      <c r="AF13" s="382">
        <f t="shared" si="19"/>
        <v>2.2000000000000002</v>
      </c>
      <c r="AG13" s="381">
        <f t="shared" si="20"/>
        <v>0.92</v>
      </c>
      <c r="AH13" s="383">
        <f t="shared" si="21"/>
        <v>2.17</v>
      </c>
      <c r="AI13" s="383">
        <f t="shared" si="22"/>
        <v>0</v>
      </c>
      <c r="AJ13" s="383">
        <f t="shared" si="23"/>
        <v>0</v>
      </c>
      <c r="AK13" s="383">
        <f t="shared" si="24"/>
        <v>0</v>
      </c>
      <c r="AL13" s="383">
        <f t="shared" si="25"/>
        <v>0</v>
      </c>
      <c r="AM13" s="384">
        <f t="shared" si="26"/>
        <v>0</v>
      </c>
      <c r="AN13" s="385">
        <f t="shared" si="27"/>
        <v>0</v>
      </c>
      <c r="AO13" s="367" t="str">
        <f t="shared" ref="AO13:AR17" si="43">A13</f>
        <v>A1</v>
      </c>
      <c r="AP13" s="368" t="str">
        <f t="shared" si="43"/>
        <v>=&gt;</v>
      </c>
      <c r="AQ13" s="369" t="str">
        <f t="shared" si="43"/>
        <v>A2</v>
      </c>
      <c r="AR13" s="386">
        <f t="shared" si="43"/>
        <v>0.4</v>
      </c>
      <c r="AS13" s="369"/>
      <c r="AT13" s="369"/>
      <c r="AU13" s="372">
        <f t="shared" si="28"/>
        <v>20</v>
      </c>
      <c r="AV13" s="370">
        <f t="shared" si="29"/>
        <v>1.4</v>
      </c>
      <c r="AW13" s="379" t="s">
        <v>1</v>
      </c>
      <c r="AX13" s="371">
        <f t="shared" si="30"/>
        <v>1.4</v>
      </c>
      <c r="AY13" s="377">
        <f t="shared" si="31"/>
        <v>18.600000000000001</v>
      </c>
      <c r="AZ13" s="377">
        <f t="shared" si="32"/>
        <v>0.1</v>
      </c>
      <c r="BA13" s="377">
        <f t="shared" si="33"/>
        <v>1.08</v>
      </c>
      <c r="BB13" s="374">
        <f t="shared" si="34"/>
        <v>3.76</v>
      </c>
      <c r="BC13" s="387">
        <f t="shared" si="35"/>
        <v>0</v>
      </c>
      <c r="BD13" s="387">
        <f t="shared" si="36"/>
        <v>24.200000000000003</v>
      </c>
      <c r="BE13" s="387">
        <f t="shared" si="37"/>
        <v>3.37</v>
      </c>
      <c r="BF13" s="376">
        <f t="shared" si="38"/>
        <v>1.073</v>
      </c>
      <c r="BG13" s="376">
        <f t="shared" si="39"/>
        <v>0</v>
      </c>
      <c r="BH13" s="376">
        <f t="shared" si="40"/>
        <v>2.1</v>
      </c>
      <c r="BI13" s="376">
        <f t="shared" si="41"/>
        <v>0</v>
      </c>
      <c r="BJ13" s="388">
        <f t="shared" si="42"/>
        <v>14.97</v>
      </c>
      <c r="BK13" s="363"/>
    </row>
    <row r="14" spans="1:63" ht="14.25" x14ac:dyDescent="0.3">
      <c r="A14" s="367" t="s">
        <v>34844</v>
      </c>
      <c r="B14" s="368" t="s">
        <v>34901</v>
      </c>
      <c r="C14" s="369" t="s">
        <v>34846</v>
      </c>
      <c r="D14" s="370">
        <v>0.4</v>
      </c>
      <c r="E14" s="371"/>
      <c r="F14" s="371"/>
      <c r="G14" s="370" t="s">
        <v>34854</v>
      </c>
      <c r="H14" s="372">
        <v>40</v>
      </c>
      <c r="I14" s="373">
        <v>0.98299999999999998</v>
      </c>
      <c r="J14" s="373">
        <v>0.83400000000000007</v>
      </c>
      <c r="K14" s="373">
        <v>0</v>
      </c>
      <c r="L14" s="374">
        <f t="shared" si="0"/>
        <v>0.91</v>
      </c>
      <c r="M14" s="375">
        <f t="shared" si="1"/>
        <v>0.04</v>
      </c>
      <c r="N14" s="375">
        <f t="shared" si="2"/>
        <v>0.1</v>
      </c>
      <c r="O14" s="374">
        <f t="shared" si="3"/>
        <v>1.05</v>
      </c>
      <c r="P14" s="374">
        <f t="shared" si="4"/>
        <v>1.08</v>
      </c>
      <c r="Q14" s="376">
        <f t="shared" si="5"/>
        <v>45.36</v>
      </c>
      <c r="R14" s="376">
        <f t="shared" si="6"/>
        <v>0</v>
      </c>
      <c r="S14" s="376">
        <f t="shared" si="7"/>
        <v>0</v>
      </c>
      <c r="T14" s="376">
        <f t="shared" si="8"/>
        <v>0</v>
      </c>
      <c r="U14" s="376">
        <f t="shared" si="9"/>
        <v>0</v>
      </c>
      <c r="V14" s="377">
        <f t="shared" si="10"/>
        <v>0</v>
      </c>
      <c r="W14" s="378">
        <f t="shared" si="11"/>
        <v>0</v>
      </c>
      <c r="X14" s="367" t="str">
        <f t="shared" si="12"/>
        <v>A2</v>
      </c>
      <c r="Y14" s="370">
        <f t="shared" si="13"/>
        <v>1.2</v>
      </c>
      <c r="Z14" s="379" t="s">
        <v>1</v>
      </c>
      <c r="AA14" s="371">
        <f t="shared" si="14"/>
        <v>1.2</v>
      </c>
      <c r="AB14" s="380">
        <f t="shared" si="15"/>
        <v>0.98299999999999998</v>
      </c>
      <c r="AC14" s="381">
        <f t="shared" si="16"/>
        <v>0.04</v>
      </c>
      <c r="AD14" s="381">
        <f t="shared" si="17"/>
        <v>0.15</v>
      </c>
      <c r="AE14" s="382">
        <f t="shared" si="18"/>
        <v>1.17</v>
      </c>
      <c r="AF14" s="382">
        <f t="shared" si="19"/>
        <v>2.2000000000000002</v>
      </c>
      <c r="AG14" s="381">
        <f t="shared" si="20"/>
        <v>0.92</v>
      </c>
      <c r="AH14" s="383">
        <f t="shared" si="21"/>
        <v>2.37</v>
      </c>
      <c r="AI14" s="383">
        <f t="shared" si="22"/>
        <v>0</v>
      </c>
      <c r="AJ14" s="383">
        <f t="shared" si="23"/>
        <v>0</v>
      </c>
      <c r="AK14" s="383">
        <f t="shared" si="24"/>
        <v>0</v>
      </c>
      <c r="AL14" s="383">
        <f t="shared" si="25"/>
        <v>0</v>
      </c>
      <c r="AM14" s="384">
        <f t="shared" si="26"/>
        <v>0</v>
      </c>
      <c r="AN14" s="385">
        <f t="shared" si="27"/>
        <v>0</v>
      </c>
      <c r="AO14" s="367" t="str">
        <f t="shared" si="43"/>
        <v>A2</v>
      </c>
      <c r="AP14" s="368" t="str">
        <f t="shared" si="43"/>
        <v>=&gt;</v>
      </c>
      <c r="AQ14" s="369" t="str">
        <f t="shared" si="43"/>
        <v>A3</v>
      </c>
      <c r="AR14" s="386">
        <f t="shared" si="43"/>
        <v>0.4</v>
      </c>
      <c r="AS14" s="369"/>
      <c r="AT14" s="369"/>
      <c r="AU14" s="372">
        <f t="shared" si="28"/>
        <v>40</v>
      </c>
      <c r="AV14" s="370">
        <f t="shared" si="29"/>
        <v>1.4</v>
      </c>
      <c r="AW14" s="379" t="s">
        <v>1</v>
      </c>
      <c r="AX14" s="371">
        <f t="shared" si="30"/>
        <v>1.4</v>
      </c>
      <c r="AY14" s="377">
        <f t="shared" si="31"/>
        <v>38.6</v>
      </c>
      <c r="AZ14" s="377">
        <f t="shared" si="32"/>
        <v>0.1</v>
      </c>
      <c r="BA14" s="377">
        <f t="shared" si="33"/>
        <v>1.08</v>
      </c>
      <c r="BB14" s="374">
        <f t="shared" si="34"/>
        <v>7.8</v>
      </c>
      <c r="BC14" s="387">
        <f t="shared" si="35"/>
        <v>0</v>
      </c>
      <c r="BD14" s="387">
        <f t="shared" si="36"/>
        <v>47.73</v>
      </c>
      <c r="BE14" s="387">
        <f t="shared" si="37"/>
        <v>6.98</v>
      </c>
      <c r="BF14" s="376">
        <f t="shared" si="38"/>
        <v>1.1729999999999998</v>
      </c>
      <c r="BG14" s="376">
        <f t="shared" si="39"/>
        <v>0</v>
      </c>
      <c r="BH14" s="376">
        <f t="shared" si="40"/>
        <v>2.2999999999999998</v>
      </c>
      <c r="BI14" s="376">
        <f t="shared" si="41"/>
        <v>0</v>
      </c>
      <c r="BJ14" s="388">
        <f t="shared" si="42"/>
        <v>30.65</v>
      </c>
      <c r="BK14" s="363"/>
    </row>
    <row r="15" spans="1:63" ht="14.25" x14ac:dyDescent="0.3">
      <c r="A15" s="367" t="s">
        <v>34846</v>
      </c>
      <c r="B15" s="368" t="s">
        <v>34901</v>
      </c>
      <c r="C15" s="369" t="s">
        <v>34847</v>
      </c>
      <c r="D15" s="370">
        <v>0.4</v>
      </c>
      <c r="E15" s="371"/>
      <c r="F15" s="371"/>
      <c r="G15" s="370" t="s">
        <v>34854</v>
      </c>
      <c r="H15" s="372">
        <v>18</v>
      </c>
      <c r="I15" s="373">
        <v>0.83400000000000007</v>
      </c>
      <c r="J15" s="373">
        <v>0.81</v>
      </c>
      <c r="K15" s="373">
        <v>0</v>
      </c>
      <c r="L15" s="374">
        <f t="shared" si="0"/>
        <v>0.82</v>
      </c>
      <c r="M15" s="375">
        <f t="shared" si="1"/>
        <v>0.04</v>
      </c>
      <c r="N15" s="375">
        <f t="shared" si="2"/>
        <v>0.1</v>
      </c>
      <c r="O15" s="374">
        <f t="shared" si="3"/>
        <v>0.96</v>
      </c>
      <c r="P15" s="374">
        <f t="shared" si="4"/>
        <v>1.08</v>
      </c>
      <c r="Q15" s="645">
        <f t="shared" si="5"/>
        <v>18.66</v>
      </c>
      <c r="R15" s="376">
        <f t="shared" si="6"/>
        <v>0</v>
      </c>
      <c r="S15" s="376">
        <f t="shared" si="7"/>
        <v>0</v>
      </c>
      <c r="T15" s="376">
        <f t="shared" si="8"/>
        <v>0</v>
      </c>
      <c r="U15" s="376">
        <f t="shared" si="9"/>
        <v>0</v>
      </c>
      <c r="V15" s="377">
        <f t="shared" si="10"/>
        <v>0</v>
      </c>
      <c r="W15" s="378">
        <f t="shared" si="11"/>
        <v>0</v>
      </c>
      <c r="X15" s="367" t="str">
        <f t="shared" si="12"/>
        <v>A3</v>
      </c>
      <c r="Y15" s="370">
        <f t="shared" si="13"/>
        <v>1.2</v>
      </c>
      <c r="Z15" s="379" t="s">
        <v>1</v>
      </c>
      <c r="AA15" s="371">
        <f t="shared" si="14"/>
        <v>1.2</v>
      </c>
      <c r="AB15" s="380">
        <f t="shared" si="15"/>
        <v>0.83400000000000007</v>
      </c>
      <c r="AC15" s="381">
        <f t="shared" si="16"/>
        <v>0.04</v>
      </c>
      <c r="AD15" s="381">
        <f t="shared" si="17"/>
        <v>0.15</v>
      </c>
      <c r="AE15" s="382">
        <f t="shared" si="18"/>
        <v>1.02</v>
      </c>
      <c r="AF15" s="382">
        <f t="shared" si="19"/>
        <v>2.2000000000000002</v>
      </c>
      <c r="AG15" s="381">
        <f t="shared" si="20"/>
        <v>0.92</v>
      </c>
      <c r="AH15" s="646">
        <f t="shared" si="21"/>
        <v>2.06</v>
      </c>
      <c r="AI15" s="383">
        <f t="shared" si="22"/>
        <v>0</v>
      </c>
      <c r="AJ15" s="383">
        <f t="shared" si="23"/>
        <v>0</v>
      </c>
      <c r="AK15" s="383">
        <f t="shared" si="24"/>
        <v>0</v>
      </c>
      <c r="AL15" s="383">
        <f t="shared" si="25"/>
        <v>0</v>
      </c>
      <c r="AM15" s="384">
        <f t="shared" si="26"/>
        <v>0</v>
      </c>
      <c r="AN15" s="385">
        <f t="shared" si="27"/>
        <v>0</v>
      </c>
      <c r="AO15" s="367" t="str">
        <f t="shared" si="43"/>
        <v>A3</v>
      </c>
      <c r="AP15" s="368" t="str">
        <f t="shared" si="43"/>
        <v>=&gt;</v>
      </c>
      <c r="AQ15" s="369" t="str">
        <f t="shared" si="43"/>
        <v>A4</v>
      </c>
      <c r="AR15" s="386">
        <f t="shared" si="43"/>
        <v>0.4</v>
      </c>
      <c r="AS15" s="369"/>
      <c r="AT15" s="369"/>
      <c r="AU15" s="372">
        <f t="shared" si="28"/>
        <v>18</v>
      </c>
      <c r="AV15" s="370">
        <f t="shared" si="29"/>
        <v>1.4</v>
      </c>
      <c r="AW15" s="379" t="s">
        <v>1</v>
      </c>
      <c r="AX15" s="371">
        <f t="shared" si="30"/>
        <v>1.4</v>
      </c>
      <c r="AY15" s="377">
        <f t="shared" si="31"/>
        <v>16.600000000000001</v>
      </c>
      <c r="AZ15" s="377">
        <f t="shared" si="32"/>
        <v>0.1</v>
      </c>
      <c r="BA15" s="377">
        <f t="shared" si="33"/>
        <v>1.08</v>
      </c>
      <c r="BB15" s="374">
        <f t="shared" si="34"/>
        <v>3.36</v>
      </c>
      <c r="BC15" s="387">
        <f t="shared" si="35"/>
        <v>0</v>
      </c>
      <c r="BD15" s="387">
        <f t="shared" si="36"/>
        <v>20.72</v>
      </c>
      <c r="BE15" s="387">
        <f t="shared" si="37"/>
        <v>3</v>
      </c>
      <c r="BF15" s="376">
        <f t="shared" si="38"/>
        <v>1.024</v>
      </c>
      <c r="BG15" s="376">
        <f t="shared" si="39"/>
        <v>0</v>
      </c>
      <c r="BH15" s="376">
        <f t="shared" si="40"/>
        <v>2.0099999999999998</v>
      </c>
      <c r="BI15" s="376">
        <f t="shared" si="41"/>
        <v>0</v>
      </c>
      <c r="BJ15" s="388">
        <f t="shared" si="42"/>
        <v>12.35</v>
      </c>
      <c r="BK15" s="363"/>
    </row>
    <row r="16" spans="1:63" ht="14.25" x14ac:dyDescent="0.3">
      <c r="A16" s="367" t="s">
        <v>34847</v>
      </c>
      <c r="B16" s="368" t="s">
        <v>34901</v>
      </c>
      <c r="C16" s="369" t="s">
        <v>34848</v>
      </c>
      <c r="D16" s="370">
        <v>0.4</v>
      </c>
      <c r="E16" s="371"/>
      <c r="F16" s="371"/>
      <c r="G16" s="370" t="s">
        <v>34854</v>
      </c>
      <c r="H16" s="372">
        <v>22</v>
      </c>
      <c r="I16" s="373">
        <v>0.81</v>
      </c>
      <c r="J16" s="373">
        <v>0.81819999999999993</v>
      </c>
      <c r="K16" s="373">
        <v>0</v>
      </c>
      <c r="L16" s="374">
        <f t="shared" si="0"/>
        <v>0.81</v>
      </c>
      <c r="M16" s="375">
        <f t="shared" si="1"/>
        <v>0.04</v>
      </c>
      <c r="N16" s="375">
        <f t="shared" si="2"/>
        <v>0.1</v>
      </c>
      <c r="O16" s="374">
        <f t="shared" si="3"/>
        <v>0.95000000000000007</v>
      </c>
      <c r="P16" s="374">
        <f t="shared" si="4"/>
        <v>1.08</v>
      </c>
      <c r="Q16" s="645">
        <f t="shared" si="5"/>
        <v>22.57</v>
      </c>
      <c r="R16" s="376">
        <f t="shared" si="6"/>
        <v>0</v>
      </c>
      <c r="S16" s="376">
        <f t="shared" si="7"/>
        <v>0</v>
      </c>
      <c r="T16" s="376">
        <f t="shared" si="8"/>
        <v>0</v>
      </c>
      <c r="U16" s="376">
        <f t="shared" si="9"/>
        <v>0</v>
      </c>
      <c r="V16" s="377">
        <f t="shared" si="10"/>
        <v>0</v>
      </c>
      <c r="W16" s="378">
        <f t="shared" si="11"/>
        <v>0</v>
      </c>
      <c r="X16" s="367" t="str">
        <f t="shared" si="12"/>
        <v>A4</v>
      </c>
      <c r="Y16" s="370">
        <f t="shared" si="13"/>
        <v>1.2</v>
      </c>
      <c r="Z16" s="379" t="s">
        <v>1</v>
      </c>
      <c r="AA16" s="371">
        <f t="shared" si="14"/>
        <v>1.2</v>
      </c>
      <c r="AB16" s="380">
        <f t="shared" si="15"/>
        <v>0.81</v>
      </c>
      <c r="AC16" s="381">
        <f t="shared" si="16"/>
        <v>0.04</v>
      </c>
      <c r="AD16" s="381">
        <f t="shared" si="17"/>
        <v>0.15</v>
      </c>
      <c r="AE16" s="382">
        <f t="shared" si="18"/>
        <v>1</v>
      </c>
      <c r="AF16" s="382">
        <f t="shared" si="19"/>
        <v>2.2000000000000002</v>
      </c>
      <c r="AG16" s="381">
        <f t="shared" si="20"/>
        <v>0.92</v>
      </c>
      <c r="AH16" s="646">
        <f t="shared" si="21"/>
        <v>2.02</v>
      </c>
      <c r="AI16" s="383">
        <f t="shared" si="22"/>
        <v>0</v>
      </c>
      <c r="AJ16" s="383">
        <f t="shared" si="23"/>
        <v>0</v>
      </c>
      <c r="AK16" s="383">
        <f t="shared" si="24"/>
        <v>0</v>
      </c>
      <c r="AL16" s="383">
        <f t="shared" si="25"/>
        <v>0</v>
      </c>
      <c r="AM16" s="384">
        <f t="shared" si="26"/>
        <v>0</v>
      </c>
      <c r="AN16" s="385">
        <f t="shared" si="27"/>
        <v>0</v>
      </c>
      <c r="AO16" s="367" t="str">
        <f t="shared" si="43"/>
        <v>A4</v>
      </c>
      <c r="AP16" s="368" t="str">
        <f t="shared" si="43"/>
        <v>=&gt;</v>
      </c>
      <c r="AQ16" s="369" t="str">
        <f t="shared" si="43"/>
        <v>A5</v>
      </c>
      <c r="AR16" s="386">
        <f t="shared" si="43"/>
        <v>0.4</v>
      </c>
      <c r="AS16" s="369"/>
      <c r="AT16" s="369"/>
      <c r="AU16" s="372">
        <f t="shared" si="28"/>
        <v>22</v>
      </c>
      <c r="AV16" s="370">
        <f t="shared" si="29"/>
        <v>1.4</v>
      </c>
      <c r="AW16" s="379" t="s">
        <v>1</v>
      </c>
      <c r="AX16" s="371">
        <f t="shared" si="30"/>
        <v>1.4</v>
      </c>
      <c r="AY16" s="377">
        <f t="shared" si="31"/>
        <v>20.6</v>
      </c>
      <c r="AZ16" s="377">
        <f t="shared" si="32"/>
        <v>0.1</v>
      </c>
      <c r="BA16" s="377">
        <f t="shared" si="33"/>
        <v>1.08</v>
      </c>
      <c r="BB16" s="374">
        <f t="shared" si="34"/>
        <v>4.17</v>
      </c>
      <c r="BC16" s="387">
        <f t="shared" si="35"/>
        <v>0</v>
      </c>
      <c r="BD16" s="387">
        <f t="shared" si="36"/>
        <v>24.59</v>
      </c>
      <c r="BE16" s="387">
        <f t="shared" si="37"/>
        <v>3.73</v>
      </c>
      <c r="BF16" s="376">
        <f t="shared" si="38"/>
        <v>1</v>
      </c>
      <c r="BG16" s="376">
        <f t="shared" si="39"/>
        <v>0</v>
      </c>
      <c r="BH16" s="376">
        <f t="shared" si="40"/>
        <v>1.96</v>
      </c>
      <c r="BI16" s="376">
        <f t="shared" si="41"/>
        <v>0</v>
      </c>
      <c r="BJ16" s="388">
        <f t="shared" si="42"/>
        <v>14.73</v>
      </c>
      <c r="BK16" s="363"/>
    </row>
    <row r="17" spans="1:63" ht="14.25" x14ac:dyDescent="0.3">
      <c r="A17" s="367" t="s">
        <v>34848</v>
      </c>
      <c r="B17" s="368" t="s">
        <v>34901</v>
      </c>
      <c r="C17" s="369" t="s">
        <v>34876</v>
      </c>
      <c r="D17" s="370">
        <v>0.4</v>
      </c>
      <c r="E17" s="371"/>
      <c r="F17" s="371"/>
      <c r="G17" s="370" t="s">
        <v>34854</v>
      </c>
      <c r="H17" s="372">
        <v>10</v>
      </c>
      <c r="I17" s="373">
        <v>0.81819999999999993</v>
      </c>
      <c r="J17" s="373">
        <v>0.81719999999999993</v>
      </c>
      <c r="K17" s="373">
        <v>-0.81699999999999995</v>
      </c>
      <c r="L17" s="374">
        <f t="shared" si="0"/>
        <v>0.82</v>
      </c>
      <c r="M17" s="375">
        <f t="shared" si="1"/>
        <v>0.04</v>
      </c>
      <c r="N17" s="375">
        <f t="shared" si="2"/>
        <v>0.1</v>
      </c>
      <c r="O17" s="374">
        <f t="shared" si="3"/>
        <v>0.96</v>
      </c>
      <c r="P17" s="374">
        <f t="shared" si="4"/>
        <v>1.08</v>
      </c>
      <c r="Q17" s="645">
        <f t="shared" si="5"/>
        <v>10.37</v>
      </c>
      <c r="R17" s="376">
        <f t="shared" si="6"/>
        <v>0</v>
      </c>
      <c r="S17" s="376">
        <f t="shared" si="7"/>
        <v>0</v>
      </c>
      <c r="T17" s="376">
        <f t="shared" si="8"/>
        <v>0</v>
      </c>
      <c r="U17" s="376">
        <f t="shared" si="9"/>
        <v>0</v>
      </c>
      <c r="V17" s="377">
        <f t="shared" si="10"/>
        <v>0</v>
      </c>
      <c r="W17" s="378">
        <f t="shared" si="11"/>
        <v>0</v>
      </c>
      <c r="X17" s="367" t="str">
        <f t="shared" si="12"/>
        <v>A5</v>
      </c>
      <c r="Y17" s="370">
        <f t="shared" si="13"/>
        <v>1.2</v>
      </c>
      <c r="Z17" s="379" t="s">
        <v>1</v>
      </c>
      <c r="AA17" s="371">
        <f t="shared" si="14"/>
        <v>1.2</v>
      </c>
      <c r="AB17" s="380">
        <f t="shared" si="15"/>
        <v>0.81819999999999993</v>
      </c>
      <c r="AC17" s="381">
        <f t="shared" si="16"/>
        <v>0.04</v>
      </c>
      <c r="AD17" s="381">
        <f t="shared" si="17"/>
        <v>0.15</v>
      </c>
      <c r="AE17" s="382">
        <f t="shared" si="18"/>
        <v>1.01</v>
      </c>
      <c r="AF17" s="382">
        <f t="shared" si="19"/>
        <v>2.2000000000000002</v>
      </c>
      <c r="AG17" s="381">
        <f t="shared" si="20"/>
        <v>0.92</v>
      </c>
      <c r="AH17" s="646">
        <f t="shared" si="21"/>
        <v>2.04</v>
      </c>
      <c r="AI17" s="383">
        <f t="shared" si="22"/>
        <v>0</v>
      </c>
      <c r="AJ17" s="383">
        <f t="shared" si="23"/>
        <v>0</v>
      </c>
      <c r="AK17" s="383">
        <f t="shared" si="24"/>
        <v>0</v>
      </c>
      <c r="AL17" s="383">
        <f t="shared" si="25"/>
        <v>0</v>
      </c>
      <c r="AM17" s="384">
        <f t="shared" si="26"/>
        <v>0</v>
      </c>
      <c r="AN17" s="385">
        <f t="shared" si="27"/>
        <v>0</v>
      </c>
      <c r="AO17" s="367" t="str">
        <f t="shared" si="43"/>
        <v>A5</v>
      </c>
      <c r="AP17" s="368" t="str">
        <f t="shared" si="43"/>
        <v>=&gt;</v>
      </c>
      <c r="AQ17" s="369" t="str">
        <f t="shared" si="43"/>
        <v>DESAGUE</v>
      </c>
      <c r="AR17" s="386">
        <f t="shared" si="43"/>
        <v>0.4</v>
      </c>
      <c r="AS17" s="369"/>
      <c r="AT17" s="369"/>
      <c r="AU17" s="372">
        <f t="shared" si="28"/>
        <v>10</v>
      </c>
      <c r="AV17" s="370">
        <f t="shared" si="29"/>
        <v>1.4</v>
      </c>
      <c r="AW17" s="379" t="s">
        <v>1</v>
      </c>
      <c r="AX17" s="371">
        <f t="shared" si="30"/>
        <v>1.4</v>
      </c>
      <c r="AY17" s="377">
        <f t="shared" si="31"/>
        <v>8.6</v>
      </c>
      <c r="AZ17" s="377">
        <f t="shared" si="32"/>
        <v>0.1</v>
      </c>
      <c r="BA17" s="377">
        <f t="shared" si="33"/>
        <v>1.08</v>
      </c>
      <c r="BB17" s="374">
        <f t="shared" si="34"/>
        <v>1.74</v>
      </c>
      <c r="BC17" s="387">
        <f t="shared" si="35"/>
        <v>0</v>
      </c>
      <c r="BD17" s="387">
        <f t="shared" si="36"/>
        <v>12.41</v>
      </c>
      <c r="BE17" s="387">
        <f t="shared" si="37"/>
        <v>1.56</v>
      </c>
      <c r="BF17" s="376">
        <f t="shared" si="38"/>
        <v>1.0082</v>
      </c>
      <c r="BG17" s="376">
        <f t="shared" si="39"/>
        <v>0</v>
      </c>
      <c r="BH17" s="376">
        <f t="shared" si="40"/>
        <v>1.98</v>
      </c>
      <c r="BI17" s="376">
        <f t="shared" si="41"/>
        <v>0</v>
      </c>
      <c r="BJ17" s="388">
        <f t="shared" si="42"/>
        <v>7.13</v>
      </c>
      <c r="BK17" s="363"/>
    </row>
    <row r="18" spans="1:63" ht="14.25" x14ac:dyDescent="0.3">
      <c r="A18" s="350"/>
      <c r="B18" s="437"/>
      <c r="C18" s="438"/>
      <c r="D18" s="439"/>
      <c r="E18" s="439"/>
      <c r="F18" s="439"/>
      <c r="G18" s="439"/>
      <c r="H18" s="390"/>
      <c r="I18" s="391"/>
      <c r="J18" s="391"/>
      <c r="K18" s="391"/>
      <c r="L18" s="392"/>
      <c r="M18" s="393"/>
      <c r="N18" s="393"/>
      <c r="O18" s="392"/>
      <c r="P18" s="392"/>
      <c r="Q18" s="394"/>
      <c r="R18" s="394"/>
      <c r="S18" s="394"/>
      <c r="T18" s="394"/>
      <c r="U18" s="394"/>
      <c r="V18" s="395"/>
      <c r="W18" s="360"/>
      <c r="X18" s="350"/>
      <c r="Y18" s="439"/>
      <c r="Z18" s="396"/>
      <c r="AA18" s="439"/>
      <c r="AB18" s="397"/>
      <c r="AC18" s="396"/>
      <c r="AD18" s="396"/>
      <c r="AE18" s="398"/>
      <c r="AF18" s="398"/>
      <c r="AG18" s="396"/>
      <c r="AH18" s="399"/>
      <c r="AI18" s="399"/>
      <c r="AJ18" s="399"/>
      <c r="AK18" s="399"/>
      <c r="AL18" s="399"/>
      <c r="AM18" s="400"/>
      <c r="AN18" s="389"/>
      <c r="AO18" s="350"/>
      <c r="AP18" s="437"/>
      <c r="AQ18" s="438"/>
      <c r="AR18" s="440"/>
      <c r="AS18" s="438"/>
      <c r="AT18" s="438"/>
      <c r="AU18" s="390"/>
      <c r="AV18" s="439"/>
      <c r="AW18" s="396"/>
      <c r="AX18" s="439"/>
      <c r="AY18" s="395"/>
      <c r="AZ18" s="395"/>
      <c r="BA18" s="395"/>
      <c r="BB18" s="392"/>
      <c r="BC18" s="392"/>
      <c r="BD18" s="392"/>
      <c r="BE18" s="392"/>
      <c r="BF18" s="394"/>
      <c r="BG18" s="394"/>
      <c r="BH18" s="394"/>
      <c r="BI18" s="394"/>
      <c r="BJ18" s="362"/>
      <c r="BK18" s="363"/>
    </row>
    <row r="19" spans="1:63" ht="14.25" x14ac:dyDescent="0.3">
      <c r="A19" s="364" t="s">
        <v>34849</v>
      </c>
      <c r="B19" s="437"/>
      <c r="C19" s="438"/>
      <c r="D19" s="439"/>
      <c r="E19" s="439"/>
      <c r="F19" s="439"/>
      <c r="G19" s="439"/>
      <c r="H19" s="390"/>
      <c r="I19" s="391"/>
      <c r="J19" s="391"/>
      <c r="K19" s="391"/>
      <c r="L19" s="392"/>
      <c r="M19" s="393"/>
      <c r="N19" s="393"/>
      <c r="O19" s="392"/>
      <c r="P19" s="392"/>
      <c r="Q19" s="394"/>
      <c r="R19" s="394"/>
      <c r="S19" s="394"/>
      <c r="T19" s="394"/>
      <c r="U19" s="394"/>
      <c r="V19" s="395"/>
      <c r="W19" s="360"/>
      <c r="X19" s="350"/>
      <c r="Y19" s="439"/>
      <c r="Z19" s="396"/>
      <c r="AA19" s="439"/>
      <c r="AB19" s="397"/>
      <c r="AC19" s="396"/>
      <c r="AD19" s="396"/>
      <c r="AE19" s="398"/>
      <c r="AF19" s="398"/>
      <c r="AG19" s="396"/>
      <c r="AH19" s="399"/>
      <c r="AI19" s="399"/>
      <c r="AJ19" s="399"/>
      <c r="AK19" s="399"/>
      <c r="AL19" s="399"/>
      <c r="AM19" s="400"/>
      <c r="AN19" s="389"/>
      <c r="AO19" s="350"/>
      <c r="AP19" s="437"/>
      <c r="AQ19" s="438"/>
      <c r="AR19" s="440"/>
      <c r="AS19" s="438"/>
      <c r="AT19" s="438"/>
      <c r="AU19" s="390"/>
      <c r="AV19" s="439"/>
      <c r="AW19" s="396"/>
      <c r="AX19" s="439"/>
      <c r="AY19" s="395"/>
      <c r="AZ19" s="395"/>
      <c r="BA19" s="395"/>
      <c r="BB19" s="392"/>
      <c r="BC19" s="392"/>
      <c r="BD19" s="392"/>
      <c r="BE19" s="392"/>
      <c r="BF19" s="394"/>
      <c r="BG19" s="394"/>
      <c r="BH19" s="394"/>
      <c r="BI19" s="394"/>
      <c r="BJ19" s="362"/>
      <c r="BK19" s="363"/>
    </row>
    <row r="20" spans="1:63" ht="14.25" x14ac:dyDescent="0.3">
      <c r="A20" s="367" t="s">
        <v>34850</v>
      </c>
      <c r="B20" s="368" t="s">
        <v>34901</v>
      </c>
      <c r="C20" s="369" t="s">
        <v>34851</v>
      </c>
      <c r="D20" s="370">
        <v>0.4</v>
      </c>
      <c r="E20" s="371"/>
      <c r="F20" s="371"/>
      <c r="G20" s="370" t="s">
        <v>34854</v>
      </c>
      <c r="H20" s="372">
        <v>40</v>
      </c>
      <c r="I20" s="373">
        <v>0.81</v>
      </c>
      <c r="J20" s="373">
        <v>0.81</v>
      </c>
      <c r="K20" s="373">
        <v>0.3</v>
      </c>
      <c r="L20" s="374">
        <f>ROUND((I20+J20)/2,2)</f>
        <v>0.81</v>
      </c>
      <c r="M20" s="375">
        <f>IF(F20=0,ROUND($D20*10%,2),IF(D20&gt;2.8,0.18,0.15))</f>
        <v>0.04</v>
      </c>
      <c r="N20" s="375">
        <f>IF(F20=0,IF(   ROUND($D20/4,2),   IF(ROUND(($D20*1.2)/6,2)&lt;0.1,0.1,ROUND(($D20*1.2)/6,2))),0.5)</f>
        <v>0.1</v>
      </c>
      <c r="O20" s="374">
        <f>L20+M20+N20</f>
        <v>0.95000000000000007</v>
      </c>
      <c r="P20" s="374">
        <f>IF(O20&lt;2,(D20+M20*2)+0.6,(D20+M20*2)+0.6+ROUNDUP(O20-2,0)*0.1)</f>
        <v>1.08</v>
      </c>
      <c r="Q20" s="376">
        <f>IF($O20&lt;=$W$4,ROUND(IF($O20&lt;1.5,$O20*$H20*$P20,1.5*$H20*$P20),2),0)</f>
        <v>41.04</v>
      </c>
      <c r="R20" s="376">
        <f>IF($O20&gt;$W$4,ROUND(IF($O20&lt;1.5,$O20*$H20*$P20,1.5*$H20*$P20),2),0)</f>
        <v>0</v>
      </c>
      <c r="S20" s="376">
        <f>IF($O20&gt;$W$4,ROUND(IF($O20&lt;1.5,0,IF($O20&gt;3,1.5*$H20*$P20,($O20-1.5)*$H20*$P20)),2),0)</f>
        <v>0</v>
      </c>
      <c r="T20" s="376">
        <f>IF($O20&gt;$W$4,ROUND(IF($O20&lt;3,0,IF($O20&gt;4.5,1.5*$H20*$P20,($O20-3)*$H20*$P20)),2),0)</f>
        <v>0</v>
      </c>
      <c r="U20" s="376">
        <f>IF($O20&gt;$W$4,ROUND(IF($O20&lt;4.5,0,IF($O20&gt;6,($O20-4.5)*$H20*$P20,($O20-4.5)*$H20*$P20)),2),0)</f>
        <v>0</v>
      </c>
      <c r="V20" s="377">
        <f>IF($O20&gt;$W$4, IF( $O20&lt;=4,   ROUND($H20*($O20+0.5)*2,2),   0),0)</f>
        <v>0</v>
      </c>
      <c r="W20" s="378">
        <f>IF($O20&gt;$W$4, IF( $O20&gt;4,   ROUND($H20*($O20+0.5)*2,2),   0),0)</f>
        <v>0</v>
      </c>
      <c r="X20" s="367" t="str">
        <f>A20</f>
        <v>B1</v>
      </c>
      <c r="Y20" s="370">
        <f>IF($D20=0.4,1.2,IF($D20=0.6,1.2,IF($D20=0.8,1.3,IF($D20=1,1.5,IF($D20=1.2,1.7,IF($D20&lt;=2,2,"--"))))))</f>
        <v>1.2</v>
      </c>
      <c r="Z20" s="379" t="s">
        <v>1</v>
      </c>
      <c r="AA20" s="371">
        <f>Y20</f>
        <v>1.2</v>
      </c>
      <c r="AB20" s="380">
        <f>IF($Y20="--","--",I20)</f>
        <v>0.81</v>
      </c>
      <c r="AC20" s="381">
        <f>IF($Y20="--","--",IF(D20&gt;1.5,0.15,ROUND($D20*10%,2)))</f>
        <v>0.04</v>
      </c>
      <c r="AD20" s="381">
        <f>IF($Y20="--","--",0.15)</f>
        <v>0.15</v>
      </c>
      <c r="AE20" s="382">
        <f>IF($Y20="--","--",ROUND(AB20+AC20+AD20,2))</f>
        <v>1</v>
      </c>
      <c r="AF20" s="382">
        <f>IF($Y20="--","--",IF($AB20&lt;=2,$Y20+1,($Y20+1)+ROUNDUP($AB20-2,0)*0.1))</f>
        <v>2.2000000000000002</v>
      </c>
      <c r="AG20" s="381">
        <f>IF($D20=0.4,0.92,IF($D20=0.6,0.68,IF($D20=0.8,0.74,IF($D20=1,0.7,IF($D20=1.2,0.66,IF($D20=1.5,0.6,IF($D20&lt;=2,(2.4-(D20+0.3)),"--")))))))</f>
        <v>0.92</v>
      </c>
      <c r="AH20" s="383">
        <f>IF($Y20="--","--",IF($AE20&lt;=$W$4,ROUND(IF($AE20&lt;1.5,$AE20*$AF20*$AG20,1.5*$AF20*$AG20),2),0))</f>
        <v>2.02</v>
      </c>
      <c r="AI20" s="383">
        <f>IF($Y20="--","--",IF($AE20&gt;$W$4,ROUND(IF($AE20&lt;1.5,$AE20*$AF20*$AG20,1.5*$AF20*$AG20),2),0))</f>
        <v>0</v>
      </c>
      <c r="AJ20" s="383">
        <f>IF($Y20="--","--",IF($AE20&gt;$W$4,ROUND(IF($AE20&lt;1.5,0,IF($AE20&gt;3,1.5*$AF20*$AG20,($AE20-1.5)*$AF20*$AG20)),2),0))</f>
        <v>0</v>
      </c>
      <c r="AK20" s="383">
        <f>IF($Y20="--","--",IF($AE20&gt;$W$4,ROUND(IF($AE20&lt;3,0,IF($AE20&gt;4.5,1.5*$AF20*$AG20,($AE20-3)*$AF20*$AG20)),2),0))</f>
        <v>0</v>
      </c>
      <c r="AL20" s="383">
        <f>IF($Y20="--","--",IF($AE20&gt;$W$4,ROUND(IF($AE20&lt;4.5,0,IF($AE20&gt;6,($AE20-4.5)*$AF20*$AG20,($AE20-4.5)*$AF20*$AG20)),2),0))</f>
        <v>0</v>
      </c>
      <c r="AM20" s="384">
        <f>IF($Y20="--","--",IF($AE20&gt;$W$4, IF( $AE20&lt;=4,   ROUND(($AG20*4)*($AE20+0.5)*2,2),   0),0))</f>
        <v>0</v>
      </c>
      <c r="AN20" s="385">
        <f>IF($Y20="--","--",IF($AE20&gt;$W$4, IF( $AE20&gt;4,   ROUND(($AG20*4)*($AE20+0.5)*2,2),   0),0))</f>
        <v>0</v>
      </c>
      <c r="AO20" s="367" t="str">
        <f t="shared" ref="AO20:AR23" si="44">A20</f>
        <v>B1</v>
      </c>
      <c r="AP20" s="368" t="str">
        <f t="shared" si="44"/>
        <v>=&gt;</v>
      </c>
      <c r="AQ20" s="369" t="str">
        <f t="shared" si="44"/>
        <v>B2</v>
      </c>
      <c r="AR20" s="386">
        <f t="shared" si="44"/>
        <v>0.4</v>
      </c>
      <c r="AS20" s="369"/>
      <c r="AT20" s="369"/>
      <c r="AU20" s="372">
        <f>H20</f>
        <v>40</v>
      </c>
      <c r="AV20" s="370">
        <f>IF($Y20="--","--",Y20+0.2)</f>
        <v>1.4</v>
      </c>
      <c r="AW20" s="379" t="s">
        <v>1</v>
      </c>
      <c r="AX20" s="371">
        <f>AV20</f>
        <v>1.4</v>
      </c>
      <c r="AY20" s="377">
        <f>IF(D20&gt;2,AU20,AU20-AV20)</f>
        <v>38.6</v>
      </c>
      <c r="AZ20" s="377">
        <f>N20</f>
        <v>0.1</v>
      </c>
      <c r="BA20" s="377">
        <f>P20</f>
        <v>1.08</v>
      </c>
      <c r="BB20" s="374">
        <f>IF(F20=0,IF(ROUND( AY20 * ( ( (N20*P20) +  ( ((D20+M20*2)/6)*P20 ) ) - ROUND(  ((D20+M20*2)^2)   *   (   ( PI()*96.379 / (4*360) )  -  ( (SIN((96.379/2)*PI()/180)) * (COS((96.379/2)*PI()/180)) / 4 )   ), 4) ),2),   ROUND( AY20 * ( ( (N20*P20) +  ( ((D20+M20*2)/4)*P20 ) ) - ROUND(  ((D20+M20*2)^2)   *   (   ( PI()*120 / (4*360) )  -  ( (SIN((120/2)*PI()/180)) * (COS((120/2)*PI()/180)) / 4 )   ), 4) ),2)),0)</f>
        <v>7.8</v>
      </c>
      <c r="BC20" s="387">
        <f>IF(F20&gt;0,ROUND(AY20*N20*P20,2),0)</f>
        <v>0</v>
      </c>
      <c r="BD20" s="387">
        <f>SUM(Q20:U20,AH20:AL20)</f>
        <v>43.06</v>
      </c>
      <c r="BE20" s="387">
        <f>IF(F20=0, ROUND( ( PI()*( (D20+M20*2)^2 ) / 4  ) * AY20,2),  ROUND( (D20+M20*2)*(F20+M20*2) * AY20,2))</f>
        <v>6.98</v>
      </c>
      <c r="BF20" s="376">
        <f>IF(($I20+M20-0.15)&lt;=2,($I20+M20+0.15),IF(($I20+M20)&lt;=3,2.35,($I20+M20+0.2)-0.85))</f>
        <v>1</v>
      </c>
      <c r="BG20" s="376">
        <f>IF(D20&gt;2,   (I20-F20-M20-0.11),IF(($I20+M20)&lt;=2,0,IF(($I20+M20)&gt;3,0.85,(I20+M20+0.2-BF20))))</f>
        <v>0</v>
      </c>
      <c r="BH20" s="376">
        <f>IF(D20&gt;2,  ROUND(((1.42+0.4)+(0.91+0.4))*2*BG20,2), ROUND(AV20*AX20*BF20,2))</f>
        <v>1.96</v>
      </c>
      <c r="BI20" s="376">
        <f>ROUND(((PI()*0.9^2)/4)*BG20,2)</f>
        <v>0</v>
      </c>
      <c r="BJ20" s="388">
        <f>ROUND(BD20-BE20-BH20-BI20-BB20-BC20,2)</f>
        <v>26.32</v>
      </c>
      <c r="BK20" s="363"/>
    </row>
    <row r="21" spans="1:63" ht="14.25" x14ac:dyDescent="0.3">
      <c r="A21" s="367" t="s">
        <v>34851</v>
      </c>
      <c r="B21" s="368" t="s">
        <v>34901</v>
      </c>
      <c r="C21" s="369" t="s">
        <v>34852</v>
      </c>
      <c r="D21" s="370">
        <v>0.6</v>
      </c>
      <c r="E21" s="371"/>
      <c r="F21" s="371"/>
      <c r="G21" s="370" t="s">
        <v>34854</v>
      </c>
      <c r="H21" s="372">
        <v>40</v>
      </c>
      <c r="I21" s="373">
        <v>1.1100000000000001</v>
      </c>
      <c r="J21" s="373">
        <v>1.0419999999999998</v>
      </c>
      <c r="K21" s="373">
        <v>0</v>
      </c>
      <c r="L21" s="374">
        <f>ROUND((I21+J21)/2,2)</f>
        <v>1.08</v>
      </c>
      <c r="M21" s="375">
        <f>IF(F21=0,ROUND($D21*10%,2),IF(D21&gt;2.8,0.18,0.15))</f>
        <v>0.06</v>
      </c>
      <c r="N21" s="375">
        <f>IF(F21=0,IF(   ROUND($D21/4,2),   IF(ROUND(($D21*1.2)/6,2)&lt;0.1,0.1,ROUND(($D21*1.2)/6,2))),0.5)</f>
        <v>0.12</v>
      </c>
      <c r="O21" s="374">
        <f>L21+M21+N21</f>
        <v>1.2600000000000002</v>
      </c>
      <c r="P21" s="374">
        <f>IF(O21&lt;2,(D21+M21*2)+0.6,(D21+M21*2)+0.6+ROUNDUP(O21-2,0)*0.1)</f>
        <v>1.3199999999999998</v>
      </c>
      <c r="Q21" s="376">
        <f>IF($O21&lt;=$W$4,ROUND(IF($O21&lt;1.5,$O21*$H21*$P21,1.5*$H21*$P21),2),0)</f>
        <v>66.53</v>
      </c>
      <c r="R21" s="376">
        <f>IF($O21&gt;$W$4,ROUND(IF($O21&lt;1.5,$O21*$H21*$P21,1.5*$H21*$P21),2),0)</f>
        <v>0</v>
      </c>
      <c r="S21" s="376">
        <f>IF($O21&gt;$W$4,ROUND(IF($O21&lt;1.5,0,IF($O21&gt;3,1.5*$H21*$P21,($O21-1.5)*$H21*$P21)),2),0)</f>
        <v>0</v>
      </c>
      <c r="T21" s="376">
        <f>IF($O21&gt;$W$4,ROUND(IF($O21&lt;3,0,IF($O21&gt;4.5,1.5*$H21*$P21,($O21-3)*$H21*$P21)),2),0)</f>
        <v>0</v>
      </c>
      <c r="U21" s="376">
        <f>IF($O21&gt;$W$4,ROUND(IF($O21&lt;4.5,0,IF($O21&gt;6,($O21-4.5)*$H21*$P21,($O21-4.5)*$H21*$P21)),2),0)</f>
        <v>0</v>
      </c>
      <c r="V21" s="377">
        <f>IF($O21&gt;$W$4, IF( $O21&lt;=4,   ROUND($H21*($O21+0.5)*2,2),   0),0)</f>
        <v>0</v>
      </c>
      <c r="W21" s="378">
        <f>IF($O21&gt;$W$4, IF( $O21&gt;4,   ROUND($H21*($O21+0.5)*2,2),   0),0)</f>
        <v>0</v>
      </c>
      <c r="X21" s="367" t="str">
        <f>A21</f>
        <v>B2</v>
      </c>
      <c r="Y21" s="370">
        <f>IF($D21=0.4,1.2,IF($D21=0.6,1.2,IF($D21=0.8,1.3,IF($D21=1,1.5,IF($D21=1.2,1.7,IF($D21&lt;=2,2,"--"))))))</f>
        <v>1.2</v>
      </c>
      <c r="Z21" s="379" t="s">
        <v>1</v>
      </c>
      <c r="AA21" s="371">
        <f>Y21</f>
        <v>1.2</v>
      </c>
      <c r="AB21" s="380">
        <f>IF($Y21="--","--",I21)</f>
        <v>1.1100000000000001</v>
      </c>
      <c r="AC21" s="381">
        <f>IF($Y21="--","--",IF(D21&gt;1.5,0.15,ROUND($D21*10%,2)))</f>
        <v>0.06</v>
      </c>
      <c r="AD21" s="381">
        <f>IF($Y21="--","--",0.15)</f>
        <v>0.15</v>
      </c>
      <c r="AE21" s="382">
        <f>IF($Y21="--","--",ROUND(AB21+AC21+AD21,2))</f>
        <v>1.32</v>
      </c>
      <c r="AF21" s="382">
        <f>IF($Y21="--","--",IF($AB21&lt;=2,$Y21+1,($Y21+1)+ROUNDUP($AB21-2,0)*0.1))</f>
        <v>2.2000000000000002</v>
      </c>
      <c r="AG21" s="381">
        <f>IF($D21=0.4,0.92,IF($D21=0.6,0.68,IF($D21=0.8,0.74,IF($D21=1,0.7,IF($D21=1.2,0.66,IF($D21=1.5,0.6,IF($D21&lt;=2,(2.4-(D21+0.3)),"--")))))))</f>
        <v>0.68</v>
      </c>
      <c r="AH21" s="383">
        <f>IF($Y21="--","--",IF($AE21&lt;=$W$4,ROUND(IF($AE21&lt;1.5,$AE21*$AF21*$AG21,1.5*$AF21*$AG21),2),0))</f>
        <v>1.97</v>
      </c>
      <c r="AI21" s="383">
        <f>IF($Y21="--","--",IF($AE21&gt;$W$4,ROUND(IF($AE21&lt;1.5,$AE21*$AF21*$AG21,1.5*$AF21*$AG21),2),0))</f>
        <v>0</v>
      </c>
      <c r="AJ21" s="383">
        <f>IF($Y21="--","--",IF($AE21&gt;$W$4,ROUND(IF($AE21&lt;1.5,0,IF($AE21&gt;3,1.5*$AF21*$AG21,($AE21-1.5)*$AF21*$AG21)),2),0))</f>
        <v>0</v>
      </c>
      <c r="AK21" s="383">
        <f>IF($Y21="--","--",IF($AE21&gt;$W$4,ROUND(IF($AE21&lt;3,0,IF($AE21&gt;4.5,1.5*$AF21*$AG21,($AE21-3)*$AF21*$AG21)),2),0))</f>
        <v>0</v>
      </c>
      <c r="AL21" s="383">
        <f>IF($Y21="--","--",IF($AE21&gt;$W$4,ROUND(IF($AE21&lt;4.5,0,IF($AE21&gt;6,($AE21-4.5)*$AF21*$AG21,($AE21-4.5)*$AF21*$AG21)),2),0))</f>
        <v>0</v>
      </c>
      <c r="AM21" s="384">
        <f>IF($Y21="--","--",IF($AE21&gt;$W$4, IF( $AE21&lt;=4,   ROUND(($AG21*4)*($AE21+0.5)*2,2),   0),0))</f>
        <v>0</v>
      </c>
      <c r="AN21" s="385">
        <f>IF($Y21="--","--",IF($AE21&gt;$W$4, IF( $AE21&gt;4,   ROUND(($AG21*4)*($AE21+0.5)*2,2),   0),0))</f>
        <v>0</v>
      </c>
      <c r="AO21" s="367" t="str">
        <f t="shared" si="44"/>
        <v>B2</v>
      </c>
      <c r="AP21" s="368" t="str">
        <f t="shared" si="44"/>
        <v>=&gt;</v>
      </c>
      <c r="AQ21" s="369" t="str">
        <f t="shared" si="44"/>
        <v>B3</v>
      </c>
      <c r="AR21" s="386">
        <f t="shared" si="44"/>
        <v>0.6</v>
      </c>
      <c r="AS21" s="369"/>
      <c r="AT21" s="369"/>
      <c r="AU21" s="372">
        <f>H21</f>
        <v>40</v>
      </c>
      <c r="AV21" s="370">
        <f>IF($Y21="--","--",Y21+0.2)</f>
        <v>1.4</v>
      </c>
      <c r="AW21" s="379" t="s">
        <v>1</v>
      </c>
      <c r="AX21" s="371">
        <f>AV21</f>
        <v>1.4</v>
      </c>
      <c r="AY21" s="377">
        <f>IF(D21&gt;2,AU21,AU21-AV21)</f>
        <v>38.6</v>
      </c>
      <c r="AZ21" s="377">
        <f>N21</f>
        <v>0.12</v>
      </c>
      <c r="BA21" s="377">
        <f>P21</f>
        <v>1.3199999999999998</v>
      </c>
      <c r="BB21" s="374">
        <f>IF(F21=0,IF(ROUND( AY21 * ( ( (N21*P21) +  ( ((D21+M21*2)/6)*P21 ) ) - ROUND(  ((D21+M21*2)^2)   *   (   ( PI()*96.379 / (4*360) )  -  ( (SIN((96.379/2)*PI()/180)) * (COS((96.379/2)*PI()/180)) / 4 )   ), 4) ),2),   ROUND( AY21 * ( ( (N21*P21) +  ( ((D21+M21*2)/4)*P21 ) ) - ROUND(  ((D21+M21*2)^2)   *   (   ( PI()*120 / (4*360) )  -  ( (SIN((120/2)*PI()/180)) * (COS((120/2)*PI()/180)) / 4 )   ), 4) ),2)),0)</f>
        <v>12.21</v>
      </c>
      <c r="BC21" s="387">
        <f>IF(F21&gt;0,ROUND(AY21*N21*P21,2),0)</f>
        <v>0</v>
      </c>
      <c r="BD21" s="387">
        <f>SUM(Q21:U21,AH21:AL21)</f>
        <v>68.5</v>
      </c>
      <c r="BE21" s="387">
        <f>IF(F21=0, ROUND( ( PI()*( (D21+M21*2)^2 ) / 4  ) * AY21,2),  ROUND( (D21+M21*2)*(F21+M21*2) * AY21,2))</f>
        <v>15.72</v>
      </c>
      <c r="BF21" s="376">
        <f>IF(($I21+M21-0.15)&lt;=2,($I21+M21+0.15),IF(($I21+M21)&lt;=3,2.35,($I21+M21+0.2)-0.85))</f>
        <v>1.32</v>
      </c>
      <c r="BG21" s="376">
        <f>IF(D21&gt;2,   (I21-F21-M21-0.11),IF(($I21+M21)&lt;=2,0,IF(($I21+M21)&gt;3,0.85,(I21+M21+0.2-BF21))))</f>
        <v>0</v>
      </c>
      <c r="BH21" s="376">
        <f>IF(D21&gt;2,  ROUND(((1.42+0.4)+(0.91+0.4))*2*BG21,2), ROUND(AV21*AX21*BF21,2))</f>
        <v>2.59</v>
      </c>
      <c r="BI21" s="376">
        <f>ROUND(((PI()*0.9^2)/4)*BG21,2)</f>
        <v>0</v>
      </c>
      <c r="BJ21" s="388">
        <f>ROUND(BD21-BE21-BH21-BI21-BB21-BC21,2)</f>
        <v>37.979999999999997</v>
      </c>
      <c r="BK21" s="363"/>
    </row>
    <row r="22" spans="1:63" ht="14.25" x14ac:dyDescent="0.3">
      <c r="A22" s="367" t="s">
        <v>34852</v>
      </c>
      <c r="B22" s="368" t="s">
        <v>34901</v>
      </c>
      <c r="C22" s="369" t="s">
        <v>34853</v>
      </c>
      <c r="D22" s="370">
        <v>0.6</v>
      </c>
      <c r="E22" s="371"/>
      <c r="F22" s="371"/>
      <c r="G22" s="370" t="s">
        <v>34854</v>
      </c>
      <c r="H22" s="372">
        <v>35</v>
      </c>
      <c r="I22" s="373">
        <v>1.0419999999999998</v>
      </c>
      <c r="J22" s="373">
        <v>1.0419999999999998</v>
      </c>
      <c r="K22" s="373">
        <v>0</v>
      </c>
      <c r="L22" s="374">
        <f>ROUND((I22+J22)/2,2)</f>
        <v>1.04</v>
      </c>
      <c r="M22" s="375">
        <f>IF(F22=0,ROUND($D22*10%,2),IF(D22&gt;2.8,0.18,0.15))</f>
        <v>0.06</v>
      </c>
      <c r="N22" s="375">
        <f>IF(F22=0,IF(   ROUND($D22/4,2),   IF(ROUND(($D22*1.2)/6,2)&lt;0.1,0.1,ROUND(($D22*1.2)/6,2))),0.5)</f>
        <v>0.12</v>
      </c>
      <c r="O22" s="374">
        <f>L22+M22+N22</f>
        <v>1.2200000000000002</v>
      </c>
      <c r="P22" s="374">
        <f>IF(O22&lt;2,(D22+M22*2)+0.6,(D22+M22*2)+0.6+ROUNDUP(O22-2,0)*0.1)</f>
        <v>1.3199999999999998</v>
      </c>
      <c r="Q22" s="376">
        <f>IF($O22&lt;=$W$4,ROUND(IF($O22&lt;1.5,$O22*$H22*$P22,1.5*$H22*$P22),2),0)</f>
        <v>56.36</v>
      </c>
      <c r="R22" s="376">
        <f>IF($O22&gt;$W$4,ROUND(IF($O22&lt;1.5,$O22*$H22*$P22,1.5*$H22*$P22),2),0)</f>
        <v>0</v>
      </c>
      <c r="S22" s="376">
        <f>IF($O22&gt;$W$4,ROUND(IF($O22&lt;1.5,0,IF($O22&gt;3,1.5*$H22*$P22,($O22-1.5)*$H22*$P22)),2),0)</f>
        <v>0</v>
      </c>
      <c r="T22" s="376">
        <f>IF($O22&gt;$W$4,ROUND(IF($O22&lt;3,0,IF($O22&gt;4.5,1.5*$H22*$P22,($O22-3)*$H22*$P22)),2),0)</f>
        <v>0</v>
      </c>
      <c r="U22" s="376">
        <f>IF($O22&gt;$W$4,ROUND(IF($O22&lt;4.5,0,IF($O22&gt;6,($O22-4.5)*$H22*$P22,($O22-4.5)*$H22*$P22)),2),0)</f>
        <v>0</v>
      </c>
      <c r="V22" s="377">
        <f>IF($O22&gt;$W$4, IF( $O22&lt;=4,   ROUND($H22*($O22+0.5)*2,2),   0),0)</f>
        <v>0</v>
      </c>
      <c r="W22" s="378">
        <f>IF($O22&gt;$W$4, IF( $O22&gt;4,   ROUND($H22*($O22+0.5)*2,2),   0),0)</f>
        <v>0</v>
      </c>
      <c r="X22" s="367" t="str">
        <f>A22</f>
        <v>B3</v>
      </c>
      <c r="Y22" s="370">
        <f>IF($D22=0.4,1.2,IF($D22=0.6,1.2,IF($D22=0.8,1.3,IF($D22=1,1.5,IF($D22=1.2,1.7,IF($D22&lt;=2,2,"--"))))))</f>
        <v>1.2</v>
      </c>
      <c r="Z22" s="379" t="s">
        <v>1</v>
      </c>
      <c r="AA22" s="371">
        <f>Y22</f>
        <v>1.2</v>
      </c>
      <c r="AB22" s="380">
        <f>IF($Y22="--","--",I22)</f>
        <v>1.0419999999999998</v>
      </c>
      <c r="AC22" s="381">
        <f>IF($Y22="--","--",IF(D22&gt;1.5,0.15,ROUND($D22*10%,2)))</f>
        <v>0.06</v>
      </c>
      <c r="AD22" s="381">
        <f>IF($Y22="--","--",0.15)</f>
        <v>0.15</v>
      </c>
      <c r="AE22" s="382">
        <f>IF($Y22="--","--",ROUND(AB22+AC22+AD22,2))</f>
        <v>1.25</v>
      </c>
      <c r="AF22" s="382">
        <f>IF($Y22="--","--",IF($AB22&lt;=2,$Y22+1,($Y22+1)+ROUNDUP($AB22-2,0)*0.1))</f>
        <v>2.2000000000000002</v>
      </c>
      <c r="AG22" s="381">
        <f>IF($D22=0.4,0.92,IF($D22=0.6,0.68,IF($D22=0.8,0.74,IF($D22=1,0.7,IF($D22=1.2,0.66,IF($D22=1.5,0.6,IF($D22&lt;=2,(2.4-(D22+0.3)),"--")))))))</f>
        <v>0.68</v>
      </c>
      <c r="AH22" s="383">
        <f>IF($Y22="--","--",IF($AE22&lt;=$W$4,ROUND(IF($AE22&lt;1.5,$AE22*$AF22*$AG22,1.5*$AF22*$AG22),2),0))</f>
        <v>1.87</v>
      </c>
      <c r="AI22" s="383">
        <f>IF($Y22="--","--",IF($AE22&gt;$W$4,ROUND(IF($AE22&lt;1.5,$AE22*$AF22*$AG22,1.5*$AF22*$AG22),2),0))</f>
        <v>0</v>
      </c>
      <c r="AJ22" s="383">
        <f>IF($Y22="--","--",IF($AE22&gt;$W$4,ROUND(IF($AE22&lt;1.5,0,IF($AE22&gt;3,1.5*$AF22*$AG22,($AE22-1.5)*$AF22*$AG22)),2),0))</f>
        <v>0</v>
      </c>
      <c r="AK22" s="383">
        <f>IF($Y22="--","--",IF($AE22&gt;$W$4,ROUND(IF($AE22&lt;3,0,IF($AE22&gt;4.5,1.5*$AF22*$AG22,($AE22-3)*$AF22*$AG22)),2),0))</f>
        <v>0</v>
      </c>
      <c r="AL22" s="383">
        <f>IF($Y22="--","--",IF($AE22&gt;$W$4,ROUND(IF($AE22&lt;4.5,0,IF($AE22&gt;6,($AE22-4.5)*$AF22*$AG22,($AE22-4.5)*$AF22*$AG22)),2),0))</f>
        <v>0</v>
      </c>
      <c r="AM22" s="384">
        <f>IF($Y22="--","--",IF($AE22&gt;$W$4, IF( $AE22&lt;=4,   ROUND(($AG22*4)*($AE22+0.5)*2,2),   0),0))</f>
        <v>0</v>
      </c>
      <c r="AN22" s="385">
        <f>IF($Y22="--","--",IF($AE22&gt;$W$4, IF( $AE22&gt;4,   ROUND(($AG22*4)*($AE22+0.5)*2,2),   0),0))</f>
        <v>0</v>
      </c>
      <c r="AO22" s="367" t="str">
        <f t="shared" si="44"/>
        <v>B3</v>
      </c>
      <c r="AP22" s="368" t="str">
        <f t="shared" si="44"/>
        <v>=&gt;</v>
      </c>
      <c r="AQ22" s="369" t="str">
        <f t="shared" si="44"/>
        <v>B4</v>
      </c>
      <c r="AR22" s="386">
        <f t="shared" si="44"/>
        <v>0.6</v>
      </c>
      <c r="AS22" s="369"/>
      <c r="AT22" s="369"/>
      <c r="AU22" s="372">
        <f>H22</f>
        <v>35</v>
      </c>
      <c r="AV22" s="370">
        <f>IF($Y22="--","--",Y22+0.2)</f>
        <v>1.4</v>
      </c>
      <c r="AW22" s="379" t="s">
        <v>1</v>
      </c>
      <c r="AX22" s="371">
        <f>AV22</f>
        <v>1.4</v>
      </c>
      <c r="AY22" s="377">
        <f>IF(D22&gt;2,AU22,AU22-AV22)</f>
        <v>33.6</v>
      </c>
      <c r="AZ22" s="377">
        <f>N22</f>
        <v>0.12</v>
      </c>
      <c r="BA22" s="377">
        <f>P22</f>
        <v>1.3199999999999998</v>
      </c>
      <c r="BB22" s="374">
        <f>IF(F22=0,IF(ROUND( AY22 * ( ( (N22*P22) +  ( ((D22+M22*2)/6)*P22 ) ) - ROUND(  ((D22+M22*2)^2)   *   (   ( PI()*96.379 / (4*360) )  -  ( (SIN((96.379/2)*PI()/180)) * (COS((96.379/2)*PI()/180)) / 4 )   ), 4) ),2),   ROUND( AY22 * ( ( (N22*P22) +  ( ((D22+M22*2)/4)*P22 ) ) - ROUND(  ((D22+M22*2)^2)   *   (   ( PI()*120 / (4*360) )  -  ( (SIN((120/2)*PI()/180)) * (COS((120/2)*PI()/180)) / 4 )   ), 4) ),2)),0)</f>
        <v>10.63</v>
      </c>
      <c r="BC22" s="387">
        <f>IF(F22&gt;0,ROUND(AY22*N22*P22,2),0)</f>
        <v>0</v>
      </c>
      <c r="BD22" s="387">
        <f>SUM(Q22:U22,AH22:AL22)</f>
        <v>58.23</v>
      </c>
      <c r="BE22" s="387">
        <f>IF(F22=0, ROUND( ( PI()*( (D22+M22*2)^2 ) / 4  ) * AY22,2),  ROUND( (D22+M22*2)*(F22+M22*2) * AY22,2))</f>
        <v>13.68</v>
      </c>
      <c r="BF22" s="376">
        <f>IF(($I22+M22-0.15)&lt;=2,($I22+M22+0.15),IF(($I22+M22)&lt;=3,2.35,($I22+M22+0.2)-0.85))</f>
        <v>1.2519999999999998</v>
      </c>
      <c r="BG22" s="376">
        <f>IF(D22&gt;2,   (I22-F22-M22-0.11),IF(($I22+M22)&lt;=2,0,IF(($I22+M22)&gt;3,0.85,(I22+M22+0.2-BF22))))</f>
        <v>0</v>
      </c>
      <c r="BH22" s="376">
        <f>IF(D22&gt;2,  ROUND(((1.42+0.4)+(0.91+0.4))*2*BG22,2), ROUND(AV22*AX22*BF22,2))</f>
        <v>2.4500000000000002</v>
      </c>
      <c r="BI22" s="376">
        <f>ROUND(((PI()*0.9^2)/4)*BG22,2)</f>
        <v>0</v>
      </c>
      <c r="BJ22" s="388">
        <f>ROUND(BD22-BE22-BH22-BI22-BB22-BC22,2)</f>
        <v>31.47</v>
      </c>
      <c r="BK22" s="363"/>
    </row>
    <row r="23" spans="1:63" ht="14.25" x14ac:dyDescent="0.3">
      <c r="A23" s="367" t="s">
        <v>34853</v>
      </c>
      <c r="B23" s="368" t="s">
        <v>34901</v>
      </c>
      <c r="C23" s="369" t="s">
        <v>34876</v>
      </c>
      <c r="D23" s="370">
        <v>0.6</v>
      </c>
      <c r="E23" s="371"/>
      <c r="F23" s="371"/>
      <c r="G23" s="370" t="s">
        <v>34854</v>
      </c>
      <c r="H23" s="372">
        <v>10</v>
      </c>
      <c r="I23" s="373">
        <v>1.0419999999999998</v>
      </c>
      <c r="J23" s="373">
        <v>0.94399999999999984</v>
      </c>
      <c r="K23" s="373">
        <v>-0.94399999999999995</v>
      </c>
      <c r="L23" s="374">
        <f>ROUND((I23+J23)/2,2)</f>
        <v>0.99</v>
      </c>
      <c r="M23" s="375">
        <f>IF(F23=0,ROUND($D23*10%,2),IF(D23&gt;2.8,0.18,0.15))</f>
        <v>0.06</v>
      </c>
      <c r="N23" s="375">
        <f>IF(F23=0,IF(   ROUND($D23/4,2),   IF(ROUND(($D23*1.2)/6,2)&lt;0.1,0.1,ROUND(($D23*1.2)/6,2))),0.5)</f>
        <v>0.12</v>
      </c>
      <c r="O23" s="374">
        <f>L23+M23+N23</f>
        <v>1.17</v>
      </c>
      <c r="P23" s="374">
        <f>IF(O23&lt;2,(D23+M23*2)+0.6,(D23+M23*2)+0.6+ROUNDUP(O23-2,0)*0.1)</f>
        <v>1.3199999999999998</v>
      </c>
      <c r="Q23" s="376">
        <f>IF($O23&lt;=$W$4,ROUND(IF($O23&lt;1.5,$O23*$H23*$P23,1.5*$H23*$P23),2),0)</f>
        <v>15.44</v>
      </c>
      <c r="R23" s="376">
        <f>IF($O23&gt;$W$4,ROUND(IF($O23&lt;1.5,$O23*$H23*$P23,1.5*$H23*$P23),2),0)</f>
        <v>0</v>
      </c>
      <c r="S23" s="376">
        <f>IF($O23&gt;$W$4,ROUND(IF($O23&lt;1.5,0,IF($O23&gt;3,1.5*$H23*$P23,($O23-1.5)*$H23*$P23)),2),0)</f>
        <v>0</v>
      </c>
      <c r="T23" s="376">
        <f>IF($O23&gt;$W$4,ROUND(IF($O23&lt;3,0,IF($O23&gt;4.5,1.5*$H23*$P23,($O23-3)*$H23*$P23)),2),0)</f>
        <v>0</v>
      </c>
      <c r="U23" s="376">
        <f>IF($O23&gt;$W$4,ROUND(IF($O23&lt;4.5,0,IF($O23&gt;6,($O23-4.5)*$H23*$P23,($O23-4.5)*$H23*$P23)),2),0)</f>
        <v>0</v>
      </c>
      <c r="V23" s="377">
        <f>IF($O23&gt;$W$4, IF( $O23&lt;=4,   ROUND($H23*($O23+0.5)*2,2),   0),0)</f>
        <v>0</v>
      </c>
      <c r="W23" s="378">
        <f>IF($O23&gt;$W$4, IF( $O23&gt;4,   ROUND($H23*($O23+0.5)*2,2),   0),0)</f>
        <v>0</v>
      </c>
      <c r="X23" s="367" t="str">
        <f>A23</f>
        <v>B4</v>
      </c>
      <c r="Y23" s="370">
        <f>IF($D23=0.4,1.2,IF($D23=0.6,1.2,IF($D23=0.8,1.3,IF($D23=1,1.5,IF($D23=1.2,1.7,IF($D23&lt;=2,2,"--"))))))</f>
        <v>1.2</v>
      </c>
      <c r="Z23" s="379" t="s">
        <v>1</v>
      </c>
      <c r="AA23" s="371">
        <f>Y23</f>
        <v>1.2</v>
      </c>
      <c r="AB23" s="380">
        <f>IF($Y23="--","--",I23)</f>
        <v>1.0419999999999998</v>
      </c>
      <c r="AC23" s="381">
        <f>IF($Y23="--","--",IF(D23&gt;1.5,0.15,ROUND($D23*10%,2)))</f>
        <v>0.06</v>
      </c>
      <c r="AD23" s="381">
        <f>IF($Y23="--","--",0.15)</f>
        <v>0.15</v>
      </c>
      <c r="AE23" s="382">
        <f>IF($Y23="--","--",ROUND(AB23+AC23+AD23,2))</f>
        <v>1.25</v>
      </c>
      <c r="AF23" s="382">
        <f>IF($Y23="--","--",IF($AB23&lt;=2,$Y23+1,($Y23+1)+ROUNDUP($AB23-2,0)*0.1))</f>
        <v>2.2000000000000002</v>
      </c>
      <c r="AG23" s="381">
        <f>IF($D23=0.4,0.92,IF($D23=0.6,0.68,IF($D23=0.8,0.74,IF($D23=1,0.7,IF($D23=1.2,0.66,IF($D23=1.5,0.6,IF($D23&lt;=2,(2.4-(D23+0.3)),"--")))))))</f>
        <v>0.68</v>
      </c>
      <c r="AH23" s="383">
        <f>IF($Y23="--","--",IF($AE23&lt;=$W$4,ROUND(IF($AE23&lt;1.5,$AE23*$AF23*$AG23,1.5*$AF23*$AG23),2),0))</f>
        <v>1.87</v>
      </c>
      <c r="AI23" s="383">
        <f>IF($Y23="--","--",IF($AE23&gt;$W$4,ROUND(IF($AE23&lt;1.5,$AE23*$AF23*$AG23,1.5*$AF23*$AG23),2),0))</f>
        <v>0</v>
      </c>
      <c r="AJ23" s="383">
        <f>IF($Y23="--","--",IF($AE23&gt;$W$4,ROUND(IF($AE23&lt;1.5,0,IF($AE23&gt;3,1.5*$AF23*$AG23,($AE23-1.5)*$AF23*$AG23)),2),0))</f>
        <v>0</v>
      </c>
      <c r="AK23" s="383">
        <f>IF($Y23="--","--",IF($AE23&gt;$W$4,ROUND(IF($AE23&lt;3,0,IF($AE23&gt;4.5,1.5*$AF23*$AG23,($AE23-3)*$AF23*$AG23)),2),0))</f>
        <v>0</v>
      </c>
      <c r="AL23" s="383">
        <f>IF($Y23="--","--",IF($AE23&gt;$W$4,ROUND(IF($AE23&lt;4.5,0,IF($AE23&gt;6,($AE23-4.5)*$AF23*$AG23,($AE23-4.5)*$AF23*$AG23)),2),0))</f>
        <v>0</v>
      </c>
      <c r="AM23" s="384">
        <f>IF($Y23="--","--",IF($AE23&gt;$W$4, IF( $AE23&lt;=4,   ROUND(($AG23*4)*($AE23+0.5)*2,2),   0),0))</f>
        <v>0</v>
      </c>
      <c r="AN23" s="385">
        <f>IF($Y23="--","--",IF($AE23&gt;$W$4, IF( $AE23&gt;4,   ROUND(($AG23*4)*($AE23+0.5)*2,2),   0),0))</f>
        <v>0</v>
      </c>
      <c r="AO23" s="367" t="str">
        <f t="shared" si="44"/>
        <v>B4</v>
      </c>
      <c r="AP23" s="368" t="str">
        <f t="shared" si="44"/>
        <v>=&gt;</v>
      </c>
      <c r="AQ23" s="369" t="str">
        <f t="shared" si="44"/>
        <v>DESAGUE</v>
      </c>
      <c r="AR23" s="386">
        <f t="shared" si="44"/>
        <v>0.6</v>
      </c>
      <c r="AS23" s="369"/>
      <c r="AT23" s="369"/>
      <c r="AU23" s="372">
        <f>H23</f>
        <v>10</v>
      </c>
      <c r="AV23" s="370">
        <f>IF($Y23="--","--",Y23+0.2)</f>
        <v>1.4</v>
      </c>
      <c r="AW23" s="379" t="s">
        <v>1</v>
      </c>
      <c r="AX23" s="371">
        <f>AV23</f>
        <v>1.4</v>
      </c>
      <c r="AY23" s="377">
        <f>IF(D23&gt;2,AU23,AU23-AV23)</f>
        <v>8.6</v>
      </c>
      <c r="AZ23" s="377">
        <f>N23</f>
        <v>0.12</v>
      </c>
      <c r="BA23" s="377">
        <f>P23</f>
        <v>1.3199999999999998</v>
      </c>
      <c r="BB23" s="374">
        <f>IF(F23=0,IF(ROUND( AY23 * ( ( (N23*P23) +  ( ((D23+M23*2)/6)*P23 ) ) - ROUND(  ((D23+M23*2)^2)   *   (   ( PI()*96.379 / (4*360) )  -  ( (SIN((96.379/2)*PI()/180)) * (COS((96.379/2)*PI()/180)) / 4 )   ), 4) ),2),   ROUND( AY23 * ( ( (N23*P23) +  ( ((D23+M23*2)/4)*P23 ) ) - ROUND(  ((D23+M23*2)^2)   *   (   ( PI()*120 / (4*360) )  -  ( (SIN((120/2)*PI()/180)) * (COS((120/2)*PI()/180)) / 4 )   ), 4) ),2)),0)</f>
        <v>2.72</v>
      </c>
      <c r="BC23" s="387">
        <f>IF(F23&gt;0,ROUND(AY23*N23*P23,2),0)</f>
        <v>0</v>
      </c>
      <c r="BD23" s="387">
        <f>SUM(Q23:U23,AH23:AL23)</f>
        <v>17.309999999999999</v>
      </c>
      <c r="BE23" s="387">
        <f>IF(F23=0, ROUND( ( PI()*( (D23+M23*2)^2 ) / 4  ) * AY23,2),  ROUND( (D23+M23*2)*(F23+M23*2) * AY23,2))</f>
        <v>3.5</v>
      </c>
      <c r="BF23" s="376">
        <f>IF(($I23+M23-0.15)&lt;=2,($I23+M23+0.15),IF(($I23+M23)&lt;=3,2.35,($I23+M23+0.2)-0.85))</f>
        <v>1.2519999999999998</v>
      </c>
      <c r="BG23" s="376">
        <f>IF(D23&gt;2,   (I23-F23-M23-0.11),IF(($I23+M23)&lt;=2,0,IF(($I23+M23)&gt;3,0.85,(I23+M23+0.2-BF23))))</f>
        <v>0</v>
      </c>
      <c r="BH23" s="376">
        <f>IF(D23&gt;2,  ROUND(((1.42+0.4)+(0.91+0.4))*2*BG23,2), ROUND(AV23*AX23*BF23,2))</f>
        <v>2.4500000000000002</v>
      </c>
      <c r="BI23" s="376">
        <f>ROUND(((PI()*0.9^2)/4)*BG23,2)</f>
        <v>0</v>
      </c>
      <c r="BJ23" s="388">
        <f>ROUND(BD23-BE23-BH23-BI23-BB23-BC23,2)</f>
        <v>8.64</v>
      </c>
      <c r="BK23" s="363"/>
    </row>
    <row r="24" spans="1:63" ht="14.25" x14ac:dyDescent="0.3">
      <c r="A24" s="350"/>
      <c r="B24" s="437"/>
      <c r="C24" s="438"/>
      <c r="D24" s="439"/>
      <c r="E24" s="439"/>
      <c r="F24" s="439"/>
      <c r="G24" s="439"/>
      <c r="H24" s="390"/>
      <c r="I24" s="391"/>
      <c r="J24" s="391"/>
      <c r="K24" s="391"/>
      <c r="L24" s="392"/>
      <c r="M24" s="393"/>
      <c r="N24" s="393"/>
      <c r="O24" s="392"/>
      <c r="P24" s="392"/>
      <c r="Q24" s="394"/>
      <c r="R24" s="394"/>
      <c r="S24" s="394"/>
      <c r="T24" s="394"/>
      <c r="U24" s="394"/>
      <c r="V24" s="395"/>
      <c r="W24" s="360"/>
      <c r="X24" s="350"/>
      <c r="Y24" s="439"/>
      <c r="Z24" s="396"/>
      <c r="AA24" s="439"/>
      <c r="AB24" s="397"/>
      <c r="AC24" s="396"/>
      <c r="AD24" s="396"/>
      <c r="AE24" s="398"/>
      <c r="AF24" s="398"/>
      <c r="AG24" s="396"/>
      <c r="AH24" s="399"/>
      <c r="AI24" s="399"/>
      <c r="AJ24" s="399"/>
      <c r="AK24" s="399"/>
      <c r="AL24" s="399"/>
      <c r="AM24" s="400"/>
      <c r="AN24" s="389"/>
      <c r="AO24" s="350"/>
      <c r="AP24" s="437"/>
      <c r="AQ24" s="438"/>
      <c r="AR24" s="440"/>
      <c r="AS24" s="438"/>
      <c r="AT24" s="438"/>
      <c r="AU24" s="390"/>
      <c r="AV24" s="439"/>
      <c r="AW24" s="396"/>
      <c r="AX24" s="439"/>
      <c r="AY24" s="395"/>
      <c r="AZ24" s="395"/>
      <c r="BA24" s="395"/>
      <c r="BB24" s="392"/>
      <c r="BC24" s="392"/>
      <c r="BD24" s="392"/>
      <c r="BE24" s="392"/>
      <c r="BF24" s="394"/>
      <c r="BG24" s="394"/>
      <c r="BH24" s="394"/>
      <c r="BI24" s="394"/>
      <c r="BJ24" s="362"/>
      <c r="BK24" s="363"/>
    </row>
    <row r="25" spans="1:63" ht="14.25" x14ac:dyDescent="0.3">
      <c r="A25" s="364" t="s">
        <v>34855</v>
      </c>
      <c r="B25" s="437"/>
      <c r="C25" s="438"/>
      <c r="D25" s="439"/>
      <c r="E25" s="439"/>
      <c r="F25" s="439"/>
      <c r="G25" s="439"/>
      <c r="H25" s="390"/>
      <c r="I25" s="391"/>
      <c r="J25" s="391"/>
      <c r="K25" s="391"/>
      <c r="L25" s="392"/>
      <c r="M25" s="393"/>
      <c r="N25" s="393"/>
      <c r="O25" s="392"/>
      <c r="P25" s="392"/>
      <c r="Q25" s="394"/>
      <c r="R25" s="394"/>
      <c r="S25" s="394"/>
      <c r="T25" s="394"/>
      <c r="U25" s="394"/>
      <c r="V25" s="395"/>
      <c r="W25" s="360"/>
      <c r="X25" s="350"/>
      <c r="Y25" s="439"/>
      <c r="Z25" s="396"/>
      <c r="AA25" s="439"/>
      <c r="AB25" s="397"/>
      <c r="AC25" s="396"/>
      <c r="AD25" s="396"/>
      <c r="AE25" s="398"/>
      <c r="AF25" s="398"/>
      <c r="AG25" s="396"/>
      <c r="AH25" s="399"/>
      <c r="AI25" s="399"/>
      <c r="AJ25" s="399"/>
      <c r="AK25" s="399"/>
      <c r="AL25" s="399"/>
      <c r="AM25" s="400"/>
      <c r="AN25" s="389"/>
      <c r="AO25" s="350"/>
      <c r="AP25" s="437"/>
      <c r="AQ25" s="438"/>
      <c r="AR25" s="440"/>
      <c r="AS25" s="438"/>
      <c r="AT25" s="438"/>
      <c r="AU25" s="390"/>
      <c r="AV25" s="439"/>
      <c r="AW25" s="396"/>
      <c r="AX25" s="439"/>
      <c r="AY25" s="395"/>
      <c r="AZ25" s="395"/>
      <c r="BA25" s="395"/>
      <c r="BB25" s="392"/>
      <c r="BC25" s="392"/>
      <c r="BD25" s="392"/>
      <c r="BE25" s="392"/>
      <c r="BF25" s="394"/>
      <c r="BG25" s="394"/>
      <c r="BH25" s="394"/>
      <c r="BI25" s="394"/>
      <c r="BJ25" s="362"/>
      <c r="BK25" s="363"/>
    </row>
    <row r="26" spans="1:63" ht="14.25" x14ac:dyDescent="0.3">
      <c r="A26" s="367" t="s">
        <v>34856</v>
      </c>
      <c r="B26" s="368" t="s">
        <v>34901</v>
      </c>
      <c r="C26" s="369" t="s">
        <v>34857</v>
      </c>
      <c r="D26" s="370">
        <v>0.4</v>
      </c>
      <c r="E26" s="371"/>
      <c r="F26" s="371"/>
      <c r="G26" s="370" t="s">
        <v>34854</v>
      </c>
      <c r="H26" s="372">
        <v>40</v>
      </c>
      <c r="I26" s="373">
        <v>0.81</v>
      </c>
      <c r="J26" s="373">
        <v>0.81</v>
      </c>
      <c r="K26" s="373">
        <v>0.3</v>
      </c>
      <c r="L26" s="374">
        <f>ROUND((I26+J26)/2,2)</f>
        <v>0.81</v>
      </c>
      <c r="M26" s="375">
        <f>IF(F26=0,ROUND($D26*10%,2),IF(D26&gt;2.8,0.18,0.15))</f>
        <v>0.04</v>
      </c>
      <c r="N26" s="375">
        <f>IF(F26=0,IF(   ROUND($D26/4,2),   IF(ROUND(($D26*1.2)/6,2)&lt;0.1,0.1,ROUND(($D26*1.2)/6,2))),0.5)</f>
        <v>0.1</v>
      </c>
      <c r="O26" s="374">
        <f>L26+M26+N26</f>
        <v>0.95000000000000007</v>
      </c>
      <c r="P26" s="374">
        <f>IF(O26&lt;2,(D26+M26*2)+0.6,(D26+M26*2)+0.6+ROUNDUP(O26-2,0)*0.1)</f>
        <v>1.08</v>
      </c>
      <c r="Q26" s="376">
        <f>IF($O26&lt;=$W$4,ROUND(IF($O26&lt;1.5,$O26*$H26*$P26,1.5*$H26*$P26),2),0)</f>
        <v>41.04</v>
      </c>
      <c r="R26" s="376">
        <f>IF($O26&gt;$W$4,ROUND(IF($O26&lt;1.5,$O26*$H26*$P26,1.5*$H26*$P26),2),0)</f>
        <v>0</v>
      </c>
      <c r="S26" s="376">
        <f>IF($O26&gt;$W$4,ROUND(IF($O26&lt;1.5,0,IF($O26&gt;3,1.5*$H26*$P26,($O26-1.5)*$H26*$P26)),2),0)</f>
        <v>0</v>
      </c>
      <c r="T26" s="376">
        <f>IF($O26&gt;$W$4,ROUND(IF($O26&lt;3,0,IF($O26&gt;4.5,1.5*$H26*$P26,($O26-3)*$H26*$P26)),2),0)</f>
        <v>0</v>
      </c>
      <c r="U26" s="376">
        <f>IF($O26&gt;$W$4,ROUND(IF($O26&lt;4.5,0,IF($O26&gt;6,($O26-4.5)*$H26*$P26,($O26-4.5)*$H26*$P26)),2),0)</f>
        <v>0</v>
      </c>
      <c r="V26" s="377">
        <f>IF($O26&gt;$W$4, IF( $O26&lt;=4,   ROUND($H26*($O26+0.5)*2,2),   0),0)</f>
        <v>0</v>
      </c>
      <c r="W26" s="378">
        <f>IF($O26&gt;$W$4, IF( $O26&gt;4,   ROUND($H26*($O26+0.5)*2,2),   0),0)</f>
        <v>0</v>
      </c>
      <c r="X26" s="367" t="str">
        <f>A26</f>
        <v>C1</v>
      </c>
      <c r="Y26" s="370">
        <f>IF($D26=0.4,1.2,IF($D26=0.6,1.2,IF($D26=0.8,1.3,IF($D26=1,1.5,IF($D26=1.2,1.7,IF($D26&lt;=2,2,"--"))))))</f>
        <v>1.2</v>
      </c>
      <c r="Z26" s="379" t="s">
        <v>1</v>
      </c>
      <c r="AA26" s="371">
        <f>Y26</f>
        <v>1.2</v>
      </c>
      <c r="AB26" s="380">
        <f>IF($Y26="--","--",I26)</f>
        <v>0.81</v>
      </c>
      <c r="AC26" s="381">
        <f>IF($Y26="--","--",IF(D26&gt;1.5,0.15,ROUND($D26*10%,2)))</f>
        <v>0.04</v>
      </c>
      <c r="AD26" s="381">
        <f>IF($Y26="--","--",0.15)</f>
        <v>0.15</v>
      </c>
      <c r="AE26" s="382">
        <f>IF($Y26="--","--",ROUND(AB26+AC26+AD26,2))</f>
        <v>1</v>
      </c>
      <c r="AF26" s="382">
        <f>IF($Y26="--","--",IF($AB26&lt;=2,$Y26+1,($Y26+1)+ROUNDUP($AB26-2,0)*0.1))</f>
        <v>2.2000000000000002</v>
      </c>
      <c r="AG26" s="381">
        <f>IF($D26=0.4,0.92,IF($D26=0.6,0.68,IF($D26=0.8,0.74,IF($D26=1,0.7,IF($D26=1.2,0.66,IF($D26=1.5,0.6,IF($D26&lt;=2,(2.4-(D26+0.3)),"--")))))))</f>
        <v>0.92</v>
      </c>
      <c r="AH26" s="383">
        <f>IF($Y26="--","--",IF($AE26&lt;=$W$4,ROUND(IF($AE26&lt;1.5,$AE26*$AF26*$AG26,1.5*$AF26*$AG26),2),0))</f>
        <v>2.02</v>
      </c>
      <c r="AI26" s="383">
        <f>IF($Y26="--","--",IF($AE26&gt;$W$4,ROUND(IF($AE26&lt;1.5,$AE26*$AF26*$AG26,1.5*$AF26*$AG26),2),0))</f>
        <v>0</v>
      </c>
      <c r="AJ26" s="383">
        <f>IF($Y26="--","--",IF($AE26&gt;$W$4,ROUND(IF($AE26&lt;1.5,0,IF($AE26&gt;3,1.5*$AF26*$AG26,($AE26-1.5)*$AF26*$AG26)),2),0))</f>
        <v>0</v>
      </c>
      <c r="AK26" s="383">
        <f>IF($Y26="--","--",IF($AE26&gt;$W$4,ROUND(IF($AE26&lt;3,0,IF($AE26&gt;4.5,1.5*$AF26*$AG26,($AE26-3)*$AF26*$AG26)),2),0))</f>
        <v>0</v>
      </c>
      <c r="AL26" s="383">
        <f>IF($Y26="--","--",IF($AE26&gt;$W$4,ROUND(IF($AE26&lt;4.5,0,IF($AE26&gt;6,($AE26-4.5)*$AF26*$AG26,($AE26-4.5)*$AF26*$AG26)),2),0))</f>
        <v>0</v>
      </c>
      <c r="AM26" s="384">
        <f>IF($Y26="--","--",IF($AE26&gt;$W$4, IF( $AE26&lt;=4,   ROUND(($AG26*4)*($AE26+0.5)*2,2),   0),0))</f>
        <v>0</v>
      </c>
      <c r="AN26" s="385">
        <f>IF($Y26="--","--",IF($AE26&gt;$W$4, IF( $AE26&gt;4,   ROUND(($AG26*4)*($AE26+0.5)*2,2),   0),0))</f>
        <v>0</v>
      </c>
      <c r="AO26" s="367" t="str">
        <f t="shared" ref="AO26:AR29" si="45">A26</f>
        <v>C1</v>
      </c>
      <c r="AP26" s="368" t="str">
        <f t="shared" si="45"/>
        <v>=&gt;</v>
      </c>
      <c r="AQ26" s="369" t="str">
        <f t="shared" si="45"/>
        <v>C2</v>
      </c>
      <c r="AR26" s="386">
        <f t="shared" si="45"/>
        <v>0.4</v>
      </c>
      <c r="AS26" s="369"/>
      <c r="AT26" s="369"/>
      <c r="AU26" s="372">
        <f>H26</f>
        <v>40</v>
      </c>
      <c r="AV26" s="370">
        <f>IF($Y26="--","--",Y26+0.2)</f>
        <v>1.4</v>
      </c>
      <c r="AW26" s="379" t="s">
        <v>1</v>
      </c>
      <c r="AX26" s="371">
        <f>AV26</f>
        <v>1.4</v>
      </c>
      <c r="AY26" s="377">
        <f>IF(D26&gt;2,AU26,AU26-AV26)</f>
        <v>38.6</v>
      </c>
      <c r="AZ26" s="377">
        <f>N26</f>
        <v>0.1</v>
      </c>
      <c r="BA26" s="377">
        <f>P26</f>
        <v>1.08</v>
      </c>
      <c r="BB26" s="374">
        <f>IF(F26=0,IF(ROUND( AY26 * ( ( (N26*P26) +  ( ((D26+M26*2)/6)*P26 ) ) - ROUND(  ((D26+M26*2)^2)   *   (   ( PI()*96.379 / (4*360) )  -  ( (SIN((96.379/2)*PI()/180)) * (COS((96.379/2)*PI()/180)) / 4 )   ), 4) ),2),   ROUND( AY26 * ( ( (N26*P26) +  ( ((D26+M26*2)/4)*P26 ) ) - ROUND(  ((D26+M26*2)^2)   *   (   ( PI()*120 / (4*360) )  -  ( (SIN((120/2)*PI()/180)) * (COS((120/2)*PI()/180)) / 4 )   ), 4) ),2)),0)</f>
        <v>7.8</v>
      </c>
      <c r="BC26" s="387">
        <f>IF(F26&gt;0,ROUND(AY26*N26*P26,2),0)</f>
        <v>0</v>
      </c>
      <c r="BD26" s="387">
        <f>SUM(Q26:U26,AH26:AL26)</f>
        <v>43.06</v>
      </c>
      <c r="BE26" s="387">
        <f>IF(F26=0, ROUND( ( PI()*( (D26+M26*2)^2 ) / 4  ) * AY26,2),  ROUND( (D26+M26*2)*(F26+M26*2) * AY26,2))</f>
        <v>6.98</v>
      </c>
      <c r="BF26" s="376">
        <f>IF(($I26+M26-0.15)&lt;=2,($I26+M26+0.15),IF(($I26+M26)&lt;=3,2.35,($I26+M26+0.2)-0.85))</f>
        <v>1</v>
      </c>
      <c r="BG26" s="376">
        <f>IF(D26&gt;2,   (I26-F26-M26-0.11),IF(($I26+M26)&lt;=2,0,IF(($I26+M26)&gt;3,0.85,(I26+M26+0.2-BF26))))</f>
        <v>0</v>
      </c>
      <c r="BH26" s="376">
        <f>IF(D26&gt;2,  ROUND(((1.42+0.4)+(0.91+0.4))*2*BG26,2), ROUND(AV26*AX26*BF26,2))</f>
        <v>1.96</v>
      </c>
      <c r="BI26" s="376">
        <f>ROUND(((PI()*0.9^2)/4)*BG26,2)</f>
        <v>0</v>
      </c>
      <c r="BJ26" s="388">
        <f>ROUND(BD26-BE26-BH26-BI26-BB26-BC26,2)</f>
        <v>26.32</v>
      </c>
      <c r="BK26" s="363"/>
    </row>
    <row r="27" spans="1:63" ht="14.25" x14ac:dyDescent="0.3">
      <c r="A27" s="367" t="s">
        <v>34857</v>
      </c>
      <c r="B27" s="368" t="s">
        <v>34901</v>
      </c>
      <c r="C27" s="369" t="s">
        <v>34858</v>
      </c>
      <c r="D27" s="370">
        <v>0.6</v>
      </c>
      <c r="E27" s="371"/>
      <c r="F27" s="371"/>
      <c r="G27" s="370" t="s">
        <v>34854</v>
      </c>
      <c r="H27" s="372">
        <v>30</v>
      </c>
      <c r="I27" s="373">
        <v>1.1100000000000001</v>
      </c>
      <c r="J27" s="373">
        <v>1.0509999999999999</v>
      </c>
      <c r="K27" s="373">
        <v>0.05</v>
      </c>
      <c r="L27" s="374">
        <f>ROUND((I27+J27)/2,2)</f>
        <v>1.08</v>
      </c>
      <c r="M27" s="375">
        <f>IF(F27=0,ROUND($D27*10%,2),IF(D27&gt;2.8,0.18,0.15))</f>
        <v>0.06</v>
      </c>
      <c r="N27" s="375">
        <f>IF(F27=0,IF(   ROUND($D27/4,2),   IF(ROUND(($D27*1.2)/6,2)&lt;0.1,0.1,ROUND(($D27*1.2)/6,2))),0.5)</f>
        <v>0.12</v>
      </c>
      <c r="O27" s="374">
        <f>L27+M27+N27</f>
        <v>1.2600000000000002</v>
      </c>
      <c r="P27" s="374">
        <f>IF(O27&lt;2,(D27+M27*2)+0.6,(D27+M27*2)+0.6+ROUNDUP(O27-2,0)*0.1)</f>
        <v>1.3199999999999998</v>
      </c>
      <c r="Q27" s="376">
        <f>IF($O27&lt;=$W$4,ROUND(IF($O27&lt;1.5,$O27*$H27*$P27,1.5*$H27*$P27),2),0)</f>
        <v>49.9</v>
      </c>
      <c r="R27" s="376">
        <f>IF($O27&gt;$W$4,ROUND(IF($O27&lt;1.5,$O27*$H27*$P27,1.5*$H27*$P27),2),0)</f>
        <v>0</v>
      </c>
      <c r="S27" s="376">
        <f>IF($O27&gt;$W$4,ROUND(IF($O27&lt;1.5,0,IF($O27&gt;3,1.5*$H27*$P27,($O27-1.5)*$H27*$P27)),2),0)</f>
        <v>0</v>
      </c>
      <c r="T27" s="376">
        <f>IF($O27&gt;$W$4,ROUND(IF($O27&lt;3,0,IF($O27&gt;4.5,1.5*$H27*$P27,($O27-3)*$H27*$P27)),2),0)</f>
        <v>0</v>
      </c>
      <c r="U27" s="376">
        <f>IF($O27&gt;$W$4,ROUND(IF($O27&lt;4.5,0,IF($O27&gt;6,($O27-4.5)*$H27*$P27,($O27-4.5)*$H27*$P27)),2),0)</f>
        <v>0</v>
      </c>
      <c r="V27" s="377">
        <f>IF($O27&gt;$W$4, IF( $O27&lt;=4,   ROUND($H27*($O27+0.5)*2,2),   0),0)</f>
        <v>0</v>
      </c>
      <c r="W27" s="378">
        <f>IF($O27&gt;$W$4, IF( $O27&gt;4,   ROUND($H27*($O27+0.5)*2,2),   0),0)</f>
        <v>0</v>
      </c>
      <c r="X27" s="367" t="str">
        <f>A27</f>
        <v>C2</v>
      </c>
      <c r="Y27" s="370">
        <f>IF($D27=0.4,1.2,IF($D27=0.6,1.2,IF($D27=0.8,1.3,IF($D27=1,1.5,IF($D27=1.2,1.7,IF($D27&lt;=2,2,"--"))))))</f>
        <v>1.2</v>
      </c>
      <c r="Z27" s="379" t="s">
        <v>1</v>
      </c>
      <c r="AA27" s="371">
        <f>Y27</f>
        <v>1.2</v>
      </c>
      <c r="AB27" s="380">
        <f>IF($Y27="--","--",I27)</f>
        <v>1.1100000000000001</v>
      </c>
      <c r="AC27" s="381">
        <f>IF($Y27="--","--",IF(D27&gt;1.5,0.15,ROUND($D27*10%,2)))</f>
        <v>0.06</v>
      </c>
      <c r="AD27" s="381">
        <f>IF($Y27="--","--",0.15)</f>
        <v>0.15</v>
      </c>
      <c r="AE27" s="382">
        <f>IF($Y27="--","--",ROUND(AB27+AC27+AD27,2))</f>
        <v>1.32</v>
      </c>
      <c r="AF27" s="382">
        <f>IF($Y27="--","--",IF($AB27&lt;=2,$Y27+1,($Y27+1)+ROUNDUP($AB27-2,0)*0.1))</f>
        <v>2.2000000000000002</v>
      </c>
      <c r="AG27" s="381">
        <f>IF($D27=0.4,0.92,IF($D27=0.6,0.68,IF($D27=0.8,0.74,IF($D27=1,0.7,IF($D27=1.2,0.66,IF($D27=1.5,0.6,IF($D27&lt;=2,(2.4-(D27+0.3)),"--")))))))</f>
        <v>0.68</v>
      </c>
      <c r="AH27" s="383">
        <f>IF($Y27="--","--",IF($AE27&lt;=$W$4,ROUND(IF($AE27&lt;1.5,$AE27*$AF27*$AG27,1.5*$AF27*$AG27),2),0))</f>
        <v>1.97</v>
      </c>
      <c r="AI27" s="383">
        <f>IF($Y27="--","--",IF($AE27&gt;$W$4,ROUND(IF($AE27&lt;1.5,$AE27*$AF27*$AG27,1.5*$AF27*$AG27),2),0))</f>
        <v>0</v>
      </c>
      <c r="AJ27" s="383">
        <f>IF($Y27="--","--",IF($AE27&gt;$W$4,ROUND(IF($AE27&lt;1.5,0,IF($AE27&gt;3,1.5*$AF27*$AG27,($AE27-1.5)*$AF27*$AG27)),2),0))</f>
        <v>0</v>
      </c>
      <c r="AK27" s="383">
        <f>IF($Y27="--","--",IF($AE27&gt;$W$4,ROUND(IF($AE27&lt;3,0,IF($AE27&gt;4.5,1.5*$AF27*$AG27,($AE27-3)*$AF27*$AG27)),2),0))</f>
        <v>0</v>
      </c>
      <c r="AL27" s="383">
        <f>IF($Y27="--","--",IF($AE27&gt;$W$4,ROUND(IF($AE27&lt;4.5,0,IF($AE27&gt;6,($AE27-4.5)*$AF27*$AG27,($AE27-4.5)*$AF27*$AG27)),2),0))</f>
        <v>0</v>
      </c>
      <c r="AM27" s="384">
        <f>IF($Y27="--","--",IF($AE27&gt;$W$4, IF( $AE27&lt;=4,   ROUND(($AG27*4)*($AE27+0.5)*2,2),   0),0))</f>
        <v>0</v>
      </c>
      <c r="AN27" s="385">
        <f>IF($Y27="--","--",IF($AE27&gt;$W$4, IF( $AE27&gt;4,   ROUND(($AG27*4)*($AE27+0.5)*2,2),   0),0))</f>
        <v>0</v>
      </c>
      <c r="AO27" s="367" t="str">
        <f t="shared" si="45"/>
        <v>C2</v>
      </c>
      <c r="AP27" s="368" t="str">
        <f t="shared" si="45"/>
        <v>=&gt;</v>
      </c>
      <c r="AQ27" s="369" t="str">
        <f t="shared" si="45"/>
        <v>C3</v>
      </c>
      <c r="AR27" s="386">
        <f t="shared" si="45"/>
        <v>0.6</v>
      </c>
      <c r="AS27" s="369"/>
      <c r="AT27" s="369"/>
      <c r="AU27" s="372">
        <f>H27</f>
        <v>30</v>
      </c>
      <c r="AV27" s="370">
        <f>IF($Y27="--","--",Y27+0.2)</f>
        <v>1.4</v>
      </c>
      <c r="AW27" s="379" t="s">
        <v>1</v>
      </c>
      <c r="AX27" s="371">
        <f>AV27</f>
        <v>1.4</v>
      </c>
      <c r="AY27" s="377">
        <f>IF(D27&gt;2,AU27,AU27-AV27)</f>
        <v>28.6</v>
      </c>
      <c r="AZ27" s="377">
        <f>N27</f>
        <v>0.12</v>
      </c>
      <c r="BA27" s="377">
        <f>P27</f>
        <v>1.3199999999999998</v>
      </c>
      <c r="BB27" s="374">
        <f>IF(F27=0,IF(ROUND( AY27 * ( ( (N27*P27) +  ( ((D27+M27*2)/6)*P27 ) ) - ROUND(  ((D27+M27*2)^2)   *   (   ( PI()*96.379 / (4*360) )  -  ( (SIN((96.379/2)*PI()/180)) * (COS((96.379/2)*PI()/180)) / 4 )   ), 4) ),2),   ROUND( AY27 * ( ( (N27*P27) +  ( ((D27+M27*2)/4)*P27 ) ) - ROUND(  ((D27+M27*2)^2)   *   (   ( PI()*120 / (4*360) )  -  ( (SIN((120/2)*PI()/180)) * (COS((120/2)*PI()/180)) / 4 )   ), 4) ),2)),0)</f>
        <v>9.0500000000000007</v>
      </c>
      <c r="BC27" s="387">
        <f>IF(F27&gt;0,ROUND(AY27*N27*P27,2),0)</f>
        <v>0</v>
      </c>
      <c r="BD27" s="387">
        <f>SUM(Q27:U27,AH27:AL27)</f>
        <v>51.87</v>
      </c>
      <c r="BE27" s="387">
        <f>IF(F27=0, ROUND( ( PI()*( (D27+M27*2)^2 ) / 4  ) * AY27,2),  ROUND( (D27+M27*2)*(F27+M27*2) * AY27,2))</f>
        <v>11.64</v>
      </c>
      <c r="BF27" s="376">
        <f>IF(($I27+M27-0.15)&lt;=2,($I27+M27+0.15),IF(($I27+M27)&lt;=3,2.35,($I27+M27+0.2)-0.85))</f>
        <v>1.32</v>
      </c>
      <c r="BG27" s="376">
        <f>IF(D27&gt;2,   (I27-F27-M27-0.11),IF(($I27+M27)&lt;=2,0,IF(($I27+M27)&gt;3,0.85,(I27+M27+0.2-BF27))))</f>
        <v>0</v>
      </c>
      <c r="BH27" s="376">
        <f>IF(D27&gt;2,  ROUND(((1.42+0.4)+(0.91+0.4))*2*BG27,2), ROUND(AV27*AX27*BF27,2))</f>
        <v>2.59</v>
      </c>
      <c r="BI27" s="376">
        <f>ROUND(((PI()*0.9^2)/4)*BG27,2)</f>
        <v>0</v>
      </c>
      <c r="BJ27" s="388">
        <f>ROUND(BD27-BE27-BH27-BI27-BB27-BC27,2)</f>
        <v>28.59</v>
      </c>
      <c r="BK27" s="363"/>
    </row>
    <row r="28" spans="1:63" ht="14.25" x14ac:dyDescent="0.3">
      <c r="A28" s="367" t="s">
        <v>34858</v>
      </c>
      <c r="B28" s="368" t="s">
        <v>34901</v>
      </c>
      <c r="C28" s="369" t="s">
        <v>34859</v>
      </c>
      <c r="D28" s="370">
        <v>0.6</v>
      </c>
      <c r="E28" s="371"/>
      <c r="F28" s="371"/>
      <c r="G28" s="370" t="s">
        <v>34854</v>
      </c>
      <c r="H28" s="372">
        <v>24</v>
      </c>
      <c r="I28" s="373">
        <v>1.101</v>
      </c>
      <c r="J28" s="373">
        <v>1.101</v>
      </c>
      <c r="K28" s="373">
        <v>0</v>
      </c>
      <c r="L28" s="374">
        <f>ROUND((I28+J28)/2,2)</f>
        <v>1.1000000000000001</v>
      </c>
      <c r="M28" s="375">
        <f>IF(F28=0,ROUND($D28*10%,2),IF(D28&gt;2.8,0.18,0.15))</f>
        <v>0.06</v>
      </c>
      <c r="N28" s="375">
        <f>IF(F28=0,IF(   ROUND($D28/4,2),   IF(ROUND(($D28*1.2)/6,2)&lt;0.1,0.1,ROUND(($D28*1.2)/6,2))),0.5)</f>
        <v>0.12</v>
      </c>
      <c r="O28" s="374">
        <f>L28+M28+N28</f>
        <v>1.2800000000000002</v>
      </c>
      <c r="P28" s="374">
        <f>IF(O28&lt;2,(D28+M28*2)+0.6,(D28+M28*2)+0.6+ROUNDUP(O28-2,0)*0.1)</f>
        <v>1.3199999999999998</v>
      </c>
      <c r="Q28" s="376">
        <f>IF($O28&lt;=$W$4,ROUND(IF($O28&lt;1.5,$O28*$H28*$P28,1.5*$H28*$P28),2),0)</f>
        <v>40.549999999999997</v>
      </c>
      <c r="R28" s="376">
        <f>IF($O28&gt;$W$4,ROUND(IF($O28&lt;1.5,$O28*$H28*$P28,1.5*$H28*$P28),2),0)</f>
        <v>0</v>
      </c>
      <c r="S28" s="376">
        <f>IF($O28&gt;$W$4,ROUND(IF($O28&lt;1.5,0,IF($O28&gt;3,1.5*$H28*$P28,($O28-1.5)*$H28*$P28)),2),0)</f>
        <v>0</v>
      </c>
      <c r="T28" s="376">
        <f>IF($O28&gt;$W$4,ROUND(IF($O28&lt;3,0,IF($O28&gt;4.5,1.5*$H28*$P28,($O28-3)*$H28*$P28)),2),0)</f>
        <v>0</v>
      </c>
      <c r="U28" s="376">
        <f>IF($O28&gt;$W$4,ROUND(IF($O28&lt;4.5,0,IF($O28&gt;6,($O28-4.5)*$H28*$P28,($O28-4.5)*$H28*$P28)),2),0)</f>
        <v>0</v>
      </c>
      <c r="V28" s="377">
        <f>IF($O28&gt;$W$4, IF( $O28&lt;=4,   ROUND($H28*($O28+0.5)*2,2),   0),0)</f>
        <v>0</v>
      </c>
      <c r="W28" s="378">
        <f>IF($O28&gt;$W$4, IF( $O28&gt;4,   ROUND($H28*($O28+0.5)*2,2),   0),0)</f>
        <v>0</v>
      </c>
      <c r="X28" s="367" t="str">
        <f>A28</f>
        <v>C3</v>
      </c>
      <c r="Y28" s="370">
        <f>IF($D28=0.4,1.2,IF($D28=0.6,1.2,IF($D28=0.8,1.3,IF($D28=1,1.5,IF($D28=1.2,1.7,IF($D28&lt;=2,2,"--"))))))</f>
        <v>1.2</v>
      </c>
      <c r="Z28" s="379" t="s">
        <v>1</v>
      </c>
      <c r="AA28" s="371">
        <f>Y28</f>
        <v>1.2</v>
      </c>
      <c r="AB28" s="380">
        <f>IF($Y28="--","--",I28)</f>
        <v>1.101</v>
      </c>
      <c r="AC28" s="381">
        <f>IF($Y28="--","--",IF(D28&gt;1.5,0.15,ROUND($D28*10%,2)))</f>
        <v>0.06</v>
      </c>
      <c r="AD28" s="381">
        <f>IF($Y28="--","--",0.15)</f>
        <v>0.15</v>
      </c>
      <c r="AE28" s="382">
        <f>IF($Y28="--","--",ROUND(AB28+AC28+AD28,2))</f>
        <v>1.31</v>
      </c>
      <c r="AF28" s="382">
        <f>IF($Y28="--","--",IF($AB28&lt;=2,$Y28+1,($Y28+1)+ROUNDUP($AB28-2,0)*0.1))</f>
        <v>2.2000000000000002</v>
      </c>
      <c r="AG28" s="381">
        <f>IF($D28=0.4,0.92,IF($D28=0.6,0.68,IF($D28=0.8,0.74,IF($D28=1,0.7,IF($D28=1.2,0.66,IF($D28=1.5,0.6,IF($D28&lt;=2,(2.4-(D28+0.3)),"--")))))))</f>
        <v>0.68</v>
      </c>
      <c r="AH28" s="383">
        <f>IF($Y28="--","--",IF($AE28&lt;=$W$4,ROUND(IF($AE28&lt;1.5,$AE28*$AF28*$AG28,1.5*$AF28*$AG28),2),0))</f>
        <v>1.96</v>
      </c>
      <c r="AI28" s="383">
        <f>IF($Y28="--","--",IF($AE28&gt;$W$4,ROUND(IF($AE28&lt;1.5,$AE28*$AF28*$AG28,1.5*$AF28*$AG28),2),0))</f>
        <v>0</v>
      </c>
      <c r="AJ28" s="383">
        <f>IF($Y28="--","--",IF($AE28&gt;$W$4,ROUND(IF($AE28&lt;1.5,0,IF($AE28&gt;3,1.5*$AF28*$AG28,($AE28-1.5)*$AF28*$AG28)),2),0))</f>
        <v>0</v>
      </c>
      <c r="AK28" s="383">
        <f>IF($Y28="--","--",IF($AE28&gt;$W$4,ROUND(IF($AE28&lt;3,0,IF($AE28&gt;4.5,1.5*$AF28*$AG28,($AE28-3)*$AF28*$AG28)),2),0))</f>
        <v>0</v>
      </c>
      <c r="AL28" s="383">
        <f>IF($Y28="--","--",IF($AE28&gt;$W$4,ROUND(IF($AE28&lt;4.5,0,IF($AE28&gt;6,($AE28-4.5)*$AF28*$AG28,($AE28-4.5)*$AF28*$AG28)),2),0))</f>
        <v>0</v>
      </c>
      <c r="AM28" s="384">
        <f>IF($Y28="--","--",IF($AE28&gt;$W$4, IF( $AE28&lt;=4,   ROUND(($AG28*4)*($AE28+0.5)*2,2),   0),0))</f>
        <v>0</v>
      </c>
      <c r="AN28" s="385">
        <f>IF($Y28="--","--",IF($AE28&gt;$W$4, IF( $AE28&gt;4,   ROUND(($AG28*4)*($AE28+0.5)*2,2),   0),0))</f>
        <v>0</v>
      </c>
      <c r="AO28" s="367" t="str">
        <f t="shared" si="45"/>
        <v>C3</v>
      </c>
      <c r="AP28" s="368" t="str">
        <f t="shared" si="45"/>
        <v>=&gt;</v>
      </c>
      <c r="AQ28" s="369" t="str">
        <f t="shared" si="45"/>
        <v>C4</v>
      </c>
      <c r="AR28" s="386">
        <f t="shared" si="45"/>
        <v>0.6</v>
      </c>
      <c r="AS28" s="369"/>
      <c r="AT28" s="369"/>
      <c r="AU28" s="372">
        <f>H28</f>
        <v>24</v>
      </c>
      <c r="AV28" s="370">
        <f>IF($Y28="--","--",Y28+0.2)</f>
        <v>1.4</v>
      </c>
      <c r="AW28" s="379" t="s">
        <v>1</v>
      </c>
      <c r="AX28" s="371">
        <f>AV28</f>
        <v>1.4</v>
      </c>
      <c r="AY28" s="377">
        <f>IF(D28&gt;2,AU28,AU28-AV28)</f>
        <v>22.6</v>
      </c>
      <c r="AZ28" s="377">
        <f>N28</f>
        <v>0.12</v>
      </c>
      <c r="BA28" s="377">
        <f>P28</f>
        <v>1.3199999999999998</v>
      </c>
      <c r="BB28" s="374">
        <f>IF(F28=0,IF(ROUND( AY28 * ( ( (N28*P28) +  ( ((D28+M28*2)/6)*P28 ) ) - ROUND(  ((D28+M28*2)^2)   *   (   ( PI()*96.379 / (4*360) )  -  ( (SIN((96.379/2)*PI()/180)) * (COS((96.379/2)*PI()/180)) / 4 )   ), 4) ),2),   ROUND( AY28 * ( ( (N28*P28) +  ( ((D28+M28*2)/4)*P28 ) ) - ROUND(  ((D28+M28*2)^2)   *   (   ( PI()*120 / (4*360) )  -  ( (SIN((120/2)*PI()/180)) * (COS((120/2)*PI()/180)) / 4 )   ), 4) ),2)),0)</f>
        <v>7.15</v>
      </c>
      <c r="BC28" s="387">
        <f>IF(F28&gt;0,ROUND(AY28*N28*P28,2),0)</f>
        <v>0</v>
      </c>
      <c r="BD28" s="387">
        <f>SUM(Q28:U28,AH28:AL28)</f>
        <v>42.51</v>
      </c>
      <c r="BE28" s="387">
        <f>IF(F28=0, ROUND( ( PI()*( (D28+M28*2)^2 ) / 4  ) * AY28,2),  ROUND( (D28+M28*2)*(F28+M28*2) * AY28,2))</f>
        <v>9.1999999999999993</v>
      </c>
      <c r="BF28" s="376">
        <f>IF(($I28+M28-0.15)&lt;=2,($I28+M28+0.15),IF(($I28+M28)&lt;=3,2.35,($I28+M28+0.2)-0.85))</f>
        <v>1.3109999999999999</v>
      </c>
      <c r="BG28" s="376">
        <f>IF(D28&gt;2,   (I28-F28-M28-0.11),IF(($I28+M28)&lt;=2,0,IF(($I28+M28)&gt;3,0.85,(I28+M28+0.2-BF28))))</f>
        <v>0</v>
      </c>
      <c r="BH28" s="376">
        <f>IF(D28&gt;2,  ROUND(((1.42+0.4)+(0.91+0.4))*2*BG28,2), ROUND(AV28*AX28*BF28,2))</f>
        <v>2.57</v>
      </c>
      <c r="BI28" s="376">
        <f>ROUND(((PI()*0.9^2)/4)*BG28,2)</f>
        <v>0</v>
      </c>
      <c r="BJ28" s="388">
        <f>ROUND(BD28-BE28-BH28-BI28-BB28-BC28,2)</f>
        <v>23.59</v>
      </c>
      <c r="BK28" s="363"/>
    </row>
    <row r="29" spans="1:63" ht="14.25" x14ac:dyDescent="0.3">
      <c r="A29" s="367" t="s">
        <v>34859</v>
      </c>
      <c r="B29" s="368" t="s">
        <v>34901</v>
      </c>
      <c r="C29" s="369" t="s">
        <v>34876</v>
      </c>
      <c r="D29" s="370">
        <v>0.6</v>
      </c>
      <c r="E29" s="371"/>
      <c r="F29" s="371"/>
      <c r="G29" s="370" t="s">
        <v>34854</v>
      </c>
      <c r="H29" s="372">
        <v>12</v>
      </c>
      <c r="I29" s="373">
        <v>1.101</v>
      </c>
      <c r="J29" s="373">
        <v>0.996</v>
      </c>
      <c r="K29" s="373">
        <v>-0.996</v>
      </c>
      <c r="L29" s="374">
        <f>ROUND((I29+J29)/2,2)</f>
        <v>1.05</v>
      </c>
      <c r="M29" s="375">
        <f>IF(F29=0,ROUND($D29*10%,2),IF(D29&gt;2.8,0.18,0.15))</f>
        <v>0.06</v>
      </c>
      <c r="N29" s="375">
        <f>IF(F29=0,IF(   ROUND($D29/4,2),   IF(ROUND(($D29*1.2)/6,2)&lt;0.1,0.1,ROUND(($D29*1.2)/6,2))),0.5)</f>
        <v>0.12</v>
      </c>
      <c r="O29" s="374">
        <f>L29+M29+N29</f>
        <v>1.23</v>
      </c>
      <c r="P29" s="374">
        <f>IF(O29&lt;2,(D29+M29*2)+0.6,(D29+M29*2)+0.6+ROUNDUP(O29-2,0)*0.1)</f>
        <v>1.3199999999999998</v>
      </c>
      <c r="Q29" s="376">
        <f>IF($O29&lt;=$W$4,ROUND(IF($O29&lt;1.5,$O29*$H29*$P29,1.5*$H29*$P29),2),0)</f>
        <v>19.48</v>
      </c>
      <c r="R29" s="376">
        <f>IF($O29&gt;$W$4,ROUND(IF($O29&lt;1.5,$O29*$H29*$P29,1.5*$H29*$P29),2),0)</f>
        <v>0</v>
      </c>
      <c r="S29" s="376">
        <f>IF($O29&gt;$W$4,ROUND(IF($O29&lt;1.5,0,IF($O29&gt;3,1.5*$H29*$P29,($O29-1.5)*$H29*$P29)),2),0)</f>
        <v>0</v>
      </c>
      <c r="T29" s="376">
        <f>IF($O29&gt;$W$4,ROUND(IF($O29&lt;3,0,IF($O29&gt;4.5,1.5*$H29*$P29,($O29-3)*$H29*$P29)),2),0)</f>
        <v>0</v>
      </c>
      <c r="U29" s="376">
        <f>IF($O29&gt;$W$4,ROUND(IF($O29&lt;4.5,0,IF($O29&gt;6,($O29-4.5)*$H29*$P29,($O29-4.5)*$H29*$P29)),2),0)</f>
        <v>0</v>
      </c>
      <c r="V29" s="377">
        <f>IF($O29&gt;$W$4, IF( $O29&lt;=4,   ROUND($H29*($O29+0.5)*2,2),   0),0)</f>
        <v>0</v>
      </c>
      <c r="W29" s="378">
        <f>IF($O29&gt;$W$4, IF( $O29&gt;4,   ROUND($H29*($O29+0.5)*2,2),   0),0)</f>
        <v>0</v>
      </c>
      <c r="X29" s="367" t="str">
        <f>A29</f>
        <v>C4</v>
      </c>
      <c r="Y29" s="370">
        <f>IF($D29=0.4,1.2,IF($D29=0.6,1.2,IF($D29=0.8,1.3,IF($D29=1,1.5,IF($D29=1.2,1.7,IF($D29&lt;=2,2,"--"))))))</f>
        <v>1.2</v>
      </c>
      <c r="Z29" s="379" t="s">
        <v>1</v>
      </c>
      <c r="AA29" s="371">
        <f>Y29</f>
        <v>1.2</v>
      </c>
      <c r="AB29" s="380">
        <f>IF($Y29="--","--",I29)</f>
        <v>1.101</v>
      </c>
      <c r="AC29" s="381">
        <f>IF($Y29="--","--",IF(D29&gt;1.5,0.15,ROUND($D29*10%,2)))</f>
        <v>0.06</v>
      </c>
      <c r="AD29" s="381">
        <f>IF($Y29="--","--",0.15)</f>
        <v>0.15</v>
      </c>
      <c r="AE29" s="382">
        <f>IF($Y29="--","--",ROUND(AB29+AC29+AD29,2))</f>
        <v>1.31</v>
      </c>
      <c r="AF29" s="382">
        <f>IF($Y29="--","--",IF($AB29&lt;=2,$Y29+1,($Y29+1)+ROUNDUP($AB29-2,0)*0.1))</f>
        <v>2.2000000000000002</v>
      </c>
      <c r="AG29" s="381">
        <f>IF($D29=0.4,0.92,IF($D29=0.6,0.68,IF($D29=0.8,0.74,IF($D29=1,0.7,IF($D29=1.2,0.66,IF($D29=1.5,0.6,IF($D29&lt;=2,(2.4-(D29+0.3)),"--")))))))</f>
        <v>0.68</v>
      </c>
      <c r="AH29" s="383">
        <f>IF($Y29="--","--",IF($AE29&lt;=$W$4,ROUND(IF($AE29&lt;1.5,$AE29*$AF29*$AG29,1.5*$AF29*$AG29),2),0))</f>
        <v>1.96</v>
      </c>
      <c r="AI29" s="383">
        <f>IF($Y29="--","--",IF($AE29&gt;$W$4,ROUND(IF($AE29&lt;1.5,$AE29*$AF29*$AG29,1.5*$AF29*$AG29),2),0))</f>
        <v>0</v>
      </c>
      <c r="AJ29" s="383">
        <f>IF($Y29="--","--",IF($AE29&gt;$W$4,ROUND(IF($AE29&lt;1.5,0,IF($AE29&gt;3,1.5*$AF29*$AG29,($AE29-1.5)*$AF29*$AG29)),2),0))</f>
        <v>0</v>
      </c>
      <c r="AK29" s="383">
        <f>IF($Y29="--","--",IF($AE29&gt;$W$4,ROUND(IF($AE29&lt;3,0,IF($AE29&gt;4.5,1.5*$AF29*$AG29,($AE29-3)*$AF29*$AG29)),2),0))</f>
        <v>0</v>
      </c>
      <c r="AL29" s="383">
        <f>IF($Y29="--","--",IF($AE29&gt;$W$4,ROUND(IF($AE29&lt;4.5,0,IF($AE29&gt;6,($AE29-4.5)*$AF29*$AG29,($AE29-4.5)*$AF29*$AG29)),2),0))</f>
        <v>0</v>
      </c>
      <c r="AM29" s="384">
        <f>IF($Y29="--","--",IF($AE29&gt;$W$4, IF( $AE29&lt;=4,   ROUND(($AG29*4)*($AE29+0.5)*2,2),   0),0))</f>
        <v>0</v>
      </c>
      <c r="AN29" s="385">
        <f>IF($Y29="--","--",IF($AE29&gt;$W$4, IF( $AE29&gt;4,   ROUND(($AG29*4)*($AE29+0.5)*2,2),   0),0))</f>
        <v>0</v>
      </c>
      <c r="AO29" s="367" t="str">
        <f t="shared" si="45"/>
        <v>C4</v>
      </c>
      <c r="AP29" s="368" t="str">
        <f t="shared" si="45"/>
        <v>=&gt;</v>
      </c>
      <c r="AQ29" s="369" t="str">
        <f t="shared" si="45"/>
        <v>DESAGUE</v>
      </c>
      <c r="AR29" s="386">
        <f t="shared" si="45"/>
        <v>0.6</v>
      </c>
      <c r="AS29" s="369"/>
      <c r="AT29" s="369"/>
      <c r="AU29" s="372">
        <f>H29</f>
        <v>12</v>
      </c>
      <c r="AV29" s="370">
        <f>IF($Y29="--","--",Y29+0.2)</f>
        <v>1.4</v>
      </c>
      <c r="AW29" s="379" t="s">
        <v>1</v>
      </c>
      <c r="AX29" s="371">
        <f>AV29</f>
        <v>1.4</v>
      </c>
      <c r="AY29" s="377">
        <f>IF(D29&gt;2,AU29,AU29-AV29)</f>
        <v>10.6</v>
      </c>
      <c r="AZ29" s="377">
        <f>N29</f>
        <v>0.12</v>
      </c>
      <c r="BA29" s="377">
        <f>P29</f>
        <v>1.3199999999999998</v>
      </c>
      <c r="BB29" s="374">
        <f>IF(F29=0,IF(ROUND( AY29 * ( ( (N29*P29) +  ( ((D29+M29*2)/6)*P29 ) ) - ROUND(  ((D29+M29*2)^2)   *   (   ( PI()*96.379 / (4*360) )  -  ( (SIN((96.379/2)*PI()/180)) * (COS((96.379/2)*PI()/180)) / 4 )   ), 4) ),2),   ROUND( AY29 * ( ( (N29*P29) +  ( ((D29+M29*2)/4)*P29 ) ) - ROUND(  ((D29+M29*2)^2)   *   (   ( PI()*120 / (4*360) )  -  ( (SIN((120/2)*PI()/180)) * (COS((120/2)*PI()/180)) / 4 )   ), 4) ),2)),0)</f>
        <v>3.35</v>
      </c>
      <c r="BC29" s="387">
        <f>IF(F29&gt;0,ROUND(AY29*N29*P29,2),0)</f>
        <v>0</v>
      </c>
      <c r="BD29" s="387">
        <f>SUM(Q29:U29,AH29:AL29)</f>
        <v>21.44</v>
      </c>
      <c r="BE29" s="387">
        <f>IF(F29=0, ROUND( ( PI()*( (D29+M29*2)^2 ) / 4  ) * AY29,2),  ROUND( (D29+M29*2)*(F29+M29*2) * AY29,2))</f>
        <v>4.32</v>
      </c>
      <c r="BF29" s="376">
        <f>IF(($I29+M29-0.15)&lt;=2,($I29+M29+0.15),IF(($I29+M29)&lt;=3,2.35,($I29+M29+0.2)-0.85))</f>
        <v>1.3109999999999999</v>
      </c>
      <c r="BG29" s="376">
        <f>IF(D29&gt;2,   (I29-F29-M29-0.11),IF(($I29+M29)&lt;=2,0,IF(($I29+M29)&gt;3,0.85,(I29+M29+0.2-BF29))))</f>
        <v>0</v>
      </c>
      <c r="BH29" s="376">
        <f>IF(D29&gt;2,  ROUND(((1.42+0.4)+(0.91+0.4))*2*BG29,2), ROUND(AV29*AX29*BF29,2))</f>
        <v>2.57</v>
      </c>
      <c r="BI29" s="376">
        <f>ROUND(((PI()*0.9^2)/4)*BG29,2)</f>
        <v>0</v>
      </c>
      <c r="BJ29" s="388">
        <f>ROUND(BD29-BE29-BH29-BI29-BB29-BC29,2)</f>
        <v>11.2</v>
      </c>
      <c r="BK29" s="363"/>
    </row>
    <row r="30" spans="1:63" ht="14.25" x14ac:dyDescent="0.3">
      <c r="A30" s="350"/>
      <c r="B30" s="437"/>
      <c r="C30" s="438"/>
      <c r="D30" s="439"/>
      <c r="E30" s="439"/>
      <c r="F30" s="439"/>
      <c r="G30" s="439"/>
      <c r="H30" s="390"/>
      <c r="I30" s="391"/>
      <c r="J30" s="391"/>
      <c r="K30" s="391"/>
      <c r="L30" s="392"/>
      <c r="M30" s="393"/>
      <c r="N30" s="393"/>
      <c r="O30" s="392"/>
      <c r="P30" s="392"/>
      <c r="Q30" s="394"/>
      <c r="R30" s="394"/>
      <c r="S30" s="394"/>
      <c r="T30" s="394"/>
      <c r="U30" s="394"/>
      <c r="V30" s="395"/>
      <c r="W30" s="360"/>
      <c r="X30" s="350"/>
      <c r="Y30" s="439"/>
      <c r="Z30" s="396"/>
      <c r="AA30" s="439"/>
      <c r="AB30" s="397"/>
      <c r="AC30" s="396"/>
      <c r="AD30" s="396"/>
      <c r="AE30" s="398"/>
      <c r="AF30" s="398"/>
      <c r="AG30" s="396"/>
      <c r="AH30" s="399"/>
      <c r="AI30" s="399"/>
      <c r="AJ30" s="399"/>
      <c r="AK30" s="399"/>
      <c r="AL30" s="399"/>
      <c r="AM30" s="400"/>
      <c r="AN30" s="389"/>
      <c r="AO30" s="350"/>
      <c r="AP30" s="437"/>
      <c r="AQ30" s="438"/>
      <c r="AR30" s="440"/>
      <c r="AS30" s="438"/>
      <c r="AT30" s="438"/>
      <c r="AU30" s="390"/>
      <c r="AV30" s="439"/>
      <c r="AW30" s="396"/>
      <c r="AX30" s="439"/>
      <c r="AY30" s="395"/>
      <c r="AZ30" s="395"/>
      <c r="BA30" s="395"/>
      <c r="BB30" s="392"/>
      <c r="BC30" s="392"/>
      <c r="BD30" s="392"/>
      <c r="BE30" s="392"/>
      <c r="BF30" s="394"/>
      <c r="BG30" s="394"/>
      <c r="BH30" s="394"/>
      <c r="BI30" s="394"/>
      <c r="BJ30" s="362"/>
      <c r="BK30" s="363"/>
    </row>
    <row r="31" spans="1:63" ht="14.25" x14ac:dyDescent="0.3">
      <c r="A31" s="364" t="s">
        <v>34860</v>
      </c>
      <c r="B31" s="437"/>
      <c r="C31" s="438"/>
      <c r="D31" s="439"/>
      <c r="E31" s="439"/>
      <c r="F31" s="439"/>
      <c r="G31" s="439"/>
      <c r="H31" s="390"/>
      <c r="I31" s="391"/>
      <c r="J31" s="391"/>
      <c r="K31" s="391"/>
      <c r="L31" s="392"/>
      <c r="M31" s="393"/>
      <c r="N31" s="393"/>
      <c r="O31" s="392"/>
      <c r="P31" s="392"/>
      <c r="Q31" s="394"/>
      <c r="R31" s="394"/>
      <c r="S31" s="394"/>
      <c r="T31" s="394"/>
      <c r="U31" s="394"/>
      <c r="V31" s="395"/>
      <c r="W31" s="360"/>
      <c r="X31" s="350"/>
      <c r="Y31" s="439"/>
      <c r="Z31" s="396"/>
      <c r="AA31" s="439"/>
      <c r="AB31" s="397"/>
      <c r="AC31" s="396"/>
      <c r="AD31" s="396"/>
      <c r="AE31" s="398"/>
      <c r="AF31" s="398"/>
      <c r="AG31" s="396"/>
      <c r="AH31" s="399"/>
      <c r="AI31" s="399"/>
      <c r="AJ31" s="399"/>
      <c r="AK31" s="399"/>
      <c r="AL31" s="399"/>
      <c r="AM31" s="400"/>
      <c r="AN31" s="389"/>
      <c r="AO31" s="350"/>
      <c r="AP31" s="437"/>
      <c r="AQ31" s="438"/>
      <c r="AR31" s="440"/>
      <c r="AS31" s="438"/>
      <c r="AT31" s="438"/>
      <c r="AU31" s="390"/>
      <c r="AV31" s="439"/>
      <c r="AW31" s="396"/>
      <c r="AX31" s="439"/>
      <c r="AY31" s="395"/>
      <c r="AZ31" s="395"/>
      <c r="BA31" s="395"/>
      <c r="BB31" s="392"/>
      <c r="BC31" s="392"/>
      <c r="BD31" s="392"/>
      <c r="BE31" s="392"/>
      <c r="BF31" s="394"/>
      <c r="BG31" s="394"/>
      <c r="BH31" s="394"/>
      <c r="BI31" s="394"/>
      <c r="BJ31" s="362"/>
      <c r="BK31" s="363"/>
    </row>
    <row r="32" spans="1:63" ht="14.25" x14ac:dyDescent="0.3">
      <c r="A32" s="367" t="s">
        <v>34861</v>
      </c>
      <c r="B32" s="368" t="s">
        <v>34901</v>
      </c>
      <c r="C32" s="369" t="s">
        <v>34862</v>
      </c>
      <c r="D32" s="370">
        <v>0.4</v>
      </c>
      <c r="E32" s="371"/>
      <c r="F32" s="371"/>
      <c r="G32" s="370" t="s">
        <v>34854</v>
      </c>
      <c r="H32" s="372">
        <v>31</v>
      </c>
      <c r="I32" s="373">
        <v>0.81</v>
      </c>
      <c r="J32" s="373">
        <v>0.81</v>
      </c>
      <c r="K32" s="373">
        <v>0.14000000000000001</v>
      </c>
      <c r="L32" s="374">
        <f>ROUND((I32+J32)/2,2)</f>
        <v>0.81</v>
      </c>
      <c r="M32" s="375">
        <f>IF(F32=0,ROUND($D32*10%,2),IF(D32&gt;2.8,0.18,0.15))</f>
        <v>0.04</v>
      </c>
      <c r="N32" s="375">
        <f>IF(F32=0,IF(   ROUND($D32/4,2),   IF(ROUND(($D32*1.2)/6,2)&lt;0.1,0.1,ROUND(($D32*1.2)/6,2))),0.5)</f>
        <v>0.1</v>
      </c>
      <c r="O32" s="374">
        <f>L32+M32+N32</f>
        <v>0.95000000000000007</v>
      </c>
      <c r="P32" s="374">
        <f>IF(O32&lt;2,(D32+M32*2)+0.6,(D32+M32*2)+0.6+ROUNDUP(O32-2,0)*0.1)</f>
        <v>1.08</v>
      </c>
      <c r="Q32" s="376">
        <f>IF($O32&lt;=$W$4,ROUND(IF($O32&lt;1.5,$O32*$H32*$P32,1.5*$H32*$P32),2),0)</f>
        <v>31.81</v>
      </c>
      <c r="R32" s="376">
        <f>IF($O32&gt;$W$4,ROUND(IF($O32&lt;1.5,$O32*$H32*$P32,1.5*$H32*$P32),2),0)</f>
        <v>0</v>
      </c>
      <c r="S32" s="376">
        <f>IF($O32&gt;$W$4,ROUND(IF($O32&lt;1.5,0,IF($O32&gt;3,1.5*$H32*$P32,($O32-1.5)*$H32*$P32)),2),0)</f>
        <v>0</v>
      </c>
      <c r="T32" s="376">
        <f>IF($O32&gt;$W$4,ROUND(IF($O32&lt;3,0,IF($O32&gt;4.5,1.5*$H32*$P32,($O32-3)*$H32*$P32)),2),0)</f>
        <v>0</v>
      </c>
      <c r="U32" s="376">
        <f>IF($O32&gt;$W$4,ROUND(IF($O32&lt;4.5,0,IF($O32&gt;6,($O32-4.5)*$H32*$P32,($O32-4.5)*$H32*$P32)),2),0)</f>
        <v>0</v>
      </c>
      <c r="V32" s="377">
        <f>IF($O32&gt;$W$4, IF( $O32&lt;=4,   ROUND($H32*($O32+0.5)*2,2),   0),0)</f>
        <v>0</v>
      </c>
      <c r="W32" s="378">
        <f>IF($O32&gt;$W$4, IF( $O32&gt;4,   ROUND($H32*($O32+0.5)*2,2),   0),0)</f>
        <v>0</v>
      </c>
      <c r="X32" s="367" t="str">
        <f>A32</f>
        <v>D1</v>
      </c>
      <c r="Y32" s="370">
        <f>IF($D32=0.4,1.2,IF($D32=0.6,1.2,IF($D32=0.8,1.3,IF($D32=1,1.5,IF($D32=1.2,1.7,IF($D32&lt;=2,2,"--"))))))</f>
        <v>1.2</v>
      </c>
      <c r="Z32" s="379" t="s">
        <v>1</v>
      </c>
      <c r="AA32" s="371">
        <f>Y32</f>
        <v>1.2</v>
      </c>
      <c r="AB32" s="380">
        <f>IF($Y32="--","--",I32)</f>
        <v>0.81</v>
      </c>
      <c r="AC32" s="381">
        <f>IF($Y32="--","--",IF(D32&gt;1.5,0.15,ROUND($D32*10%,2)))</f>
        <v>0.04</v>
      </c>
      <c r="AD32" s="381">
        <f>IF($Y32="--","--",0.15)</f>
        <v>0.15</v>
      </c>
      <c r="AE32" s="382">
        <f>IF($Y32="--","--",ROUND(AB32+AC32+AD32,2))</f>
        <v>1</v>
      </c>
      <c r="AF32" s="382">
        <f>IF($Y32="--","--",IF($AB32&lt;=2,$Y32+1,($Y32+1)+ROUNDUP($AB32-2,0)*0.1))</f>
        <v>2.2000000000000002</v>
      </c>
      <c r="AG32" s="381">
        <f>IF($D32=0.4,0.92,IF($D32=0.6,0.68,IF($D32=0.8,0.74,IF($D32=1,0.7,IF($D32=1.2,0.66,IF($D32=1.5,0.6,IF($D32&lt;=2,(2.4-(D32+0.3)),"--")))))))</f>
        <v>0.92</v>
      </c>
      <c r="AH32" s="383">
        <f>IF($Y32="--","--",IF($AE32&lt;=$W$4,ROUND(IF($AE32&lt;1.5,$AE32*$AF32*$AG32,1.5*$AF32*$AG32),2),0))</f>
        <v>2.02</v>
      </c>
      <c r="AI32" s="383">
        <f>IF($Y32="--","--",IF($AE32&gt;$W$4,ROUND(IF($AE32&lt;1.5,$AE32*$AF32*$AG32,1.5*$AF32*$AG32),2),0))</f>
        <v>0</v>
      </c>
      <c r="AJ32" s="383">
        <f>IF($Y32="--","--",IF($AE32&gt;$W$4,ROUND(IF($AE32&lt;1.5,0,IF($AE32&gt;3,1.5*$AF32*$AG32,($AE32-1.5)*$AF32*$AG32)),2),0))</f>
        <v>0</v>
      </c>
      <c r="AK32" s="383">
        <f>IF($Y32="--","--",IF($AE32&gt;$W$4,ROUND(IF($AE32&lt;3,0,IF($AE32&gt;4.5,1.5*$AF32*$AG32,($AE32-3)*$AF32*$AG32)),2),0))</f>
        <v>0</v>
      </c>
      <c r="AL32" s="383">
        <f>IF($Y32="--","--",IF($AE32&gt;$W$4,ROUND(IF($AE32&lt;4.5,0,IF($AE32&gt;6,($AE32-4.5)*$AF32*$AG32,($AE32-4.5)*$AF32*$AG32)),2),0))</f>
        <v>0</v>
      </c>
      <c r="AM32" s="384">
        <f>IF($Y32="--","--",IF($AE32&gt;$W$4, IF( $AE32&lt;=4,   ROUND(($AG32*4)*($AE32+0.5)*2,2),   0),0))</f>
        <v>0</v>
      </c>
      <c r="AN32" s="385">
        <f>IF($Y32="--","--",IF($AE32&gt;$W$4, IF( $AE32&gt;4,   ROUND(($AG32*4)*($AE32+0.5)*2,2),   0),0))</f>
        <v>0</v>
      </c>
      <c r="AO32" s="367" t="str">
        <f t="shared" ref="AO32:AR35" si="46">A32</f>
        <v>D1</v>
      </c>
      <c r="AP32" s="368" t="str">
        <f t="shared" si="46"/>
        <v>=&gt;</v>
      </c>
      <c r="AQ32" s="369" t="str">
        <f t="shared" si="46"/>
        <v>D2</v>
      </c>
      <c r="AR32" s="386">
        <f t="shared" si="46"/>
        <v>0.4</v>
      </c>
      <c r="AS32" s="369"/>
      <c r="AT32" s="369"/>
      <c r="AU32" s="372">
        <f>H32</f>
        <v>31</v>
      </c>
      <c r="AV32" s="370">
        <f>IF($Y32="--","--",Y32+0.2)</f>
        <v>1.4</v>
      </c>
      <c r="AW32" s="379" t="s">
        <v>1</v>
      </c>
      <c r="AX32" s="371">
        <f>AV32</f>
        <v>1.4</v>
      </c>
      <c r="AY32" s="377">
        <f>IF(D32&gt;2,AU32,AU32-AV32)</f>
        <v>29.6</v>
      </c>
      <c r="AZ32" s="377">
        <f>N32</f>
        <v>0.1</v>
      </c>
      <c r="BA32" s="377">
        <f>P32</f>
        <v>1.08</v>
      </c>
      <c r="BB32" s="374">
        <f>IF(F32=0,IF(ROUND( AY32 * ( ( (N32*P32) +  ( ((D32+M32*2)/6)*P32 ) ) - ROUND(  ((D32+M32*2)^2)   *   (   ( PI()*96.379 / (4*360) )  -  ( (SIN((96.379/2)*PI()/180)) * (COS((96.379/2)*PI()/180)) / 4 )   ), 4) ),2),   ROUND( AY32 * ( ( (N32*P32) +  ( ((D32+M32*2)/4)*P32 ) ) - ROUND(  ((D32+M32*2)^2)   *   (   ( PI()*120 / (4*360) )  -  ( (SIN((120/2)*PI()/180)) * (COS((120/2)*PI()/180)) / 4 )   ), 4) ),2)),0)</f>
        <v>5.99</v>
      </c>
      <c r="BC32" s="387">
        <f>IF(F32&gt;0,ROUND(AY32*N32*P32,2),0)</f>
        <v>0</v>
      </c>
      <c r="BD32" s="387">
        <f>SUM(Q32:U32,AH32:AL32)</f>
        <v>33.83</v>
      </c>
      <c r="BE32" s="387">
        <f>IF(F32=0, ROUND( ( PI()*( (D32+M32*2)^2 ) / 4  ) * AY32,2),  ROUND( (D32+M32*2)*(F32+M32*2) * AY32,2))</f>
        <v>5.36</v>
      </c>
      <c r="BF32" s="376">
        <f>IF(($I32+M32-0.15)&lt;=2,($I32+M32+0.15),IF(($I32+M32)&lt;=3,2.35,($I32+M32+0.2)-0.85))</f>
        <v>1</v>
      </c>
      <c r="BG32" s="376">
        <f>IF(D32&gt;2,   (I32-F32-M32-0.11),IF(($I32+M32)&lt;=2,0,IF(($I32+M32)&gt;3,0.85,(I32+M32+0.2-BF32))))</f>
        <v>0</v>
      </c>
      <c r="BH32" s="376">
        <f>IF(D32&gt;2,  ROUND(((1.42+0.4)+(0.91+0.4))*2*BG32,2), ROUND(AV32*AX32*BF32,2))</f>
        <v>1.96</v>
      </c>
      <c r="BI32" s="376">
        <f>ROUND(((PI()*0.9^2)/4)*BG32,2)</f>
        <v>0</v>
      </c>
      <c r="BJ32" s="388">
        <f>ROUND(BD32-BE32-BH32-BI32-BB32-BC32,2)</f>
        <v>20.52</v>
      </c>
      <c r="BK32" s="363"/>
    </row>
    <row r="33" spans="1:63" ht="14.25" x14ac:dyDescent="0.3">
      <c r="A33" s="367" t="s">
        <v>34862</v>
      </c>
      <c r="B33" s="368" t="s">
        <v>34901</v>
      </c>
      <c r="C33" s="369" t="s">
        <v>34863</v>
      </c>
      <c r="D33" s="370">
        <v>0.4</v>
      </c>
      <c r="E33" s="371"/>
      <c r="F33" s="371"/>
      <c r="G33" s="370" t="s">
        <v>34854</v>
      </c>
      <c r="H33" s="372">
        <v>28</v>
      </c>
      <c r="I33" s="373">
        <v>0.95000000000000007</v>
      </c>
      <c r="J33" s="373">
        <v>1.3420000000000001</v>
      </c>
      <c r="K33" s="373">
        <v>0</v>
      </c>
      <c r="L33" s="374">
        <f>ROUND((I33+J33)/2,2)</f>
        <v>1.1499999999999999</v>
      </c>
      <c r="M33" s="375">
        <f>IF(F33=0,ROUND($D33*10%,2),IF(D33&gt;2.8,0.18,0.15))</f>
        <v>0.04</v>
      </c>
      <c r="N33" s="375">
        <f>IF(F33=0,IF(   ROUND($D33/4,2),   IF(ROUND(($D33*1.2)/6,2)&lt;0.1,0.1,ROUND(($D33*1.2)/6,2))),0.5)</f>
        <v>0.1</v>
      </c>
      <c r="O33" s="374">
        <f>L33+M33+N33</f>
        <v>1.29</v>
      </c>
      <c r="P33" s="374">
        <f>IF(O33&lt;2,(D33+M33*2)+0.6,(D33+M33*2)+0.6+ROUNDUP(O33-2,0)*0.1)</f>
        <v>1.08</v>
      </c>
      <c r="Q33" s="376">
        <f>IF($O33&lt;=$W$4,ROUND(IF($O33&lt;1.5,$O33*$H33*$P33,1.5*$H33*$P33),2),0)</f>
        <v>39.01</v>
      </c>
      <c r="R33" s="376">
        <f>IF($O33&gt;$W$4,ROUND(IF($O33&lt;1.5,$O33*$H33*$P33,1.5*$H33*$P33),2),0)</f>
        <v>0</v>
      </c>
      <c r="S33" s="376">
        <f>IF($O33&gt;$W$4,ROUND(IF($O33&lt;1.5,0,IF($O33&gt;3,1.5*$H33*$P33,($O33-1.5)*$H33*$P33)),2),0)</f>
        <v>0</v>
      </c>
      <c r="T33" s="376">
        <f>IF($O33&gt;$W$4,ROUND(IF($O33&lt;3,0,IF($O33&gt;4.5,1.5*$H33*$P33,($O33-3)*$H33*$P33)),2),0)</f>
        <v>0</v>
      </c>
      <c r="U33" s="376">
        <f>IF($O33&gt;$W$4,ROUND(IF($O33&lt;4.5,0,IF($O33&gt;6,($O33-4.5)*$H33*$P33,($O33-4.5)*$H33*$P33)),2),0)</f>
        <v>0</v>
      </c>
      <c r="V33" s="377">
        <f>IF($O33&gt;$W$4, IF( $O33&lt;=4,   ROUND($H33*($O33+0.5)*2,2),   0),0)</f>
        <v>0</v>
      </c>
      <c r="W33" s="378">
        <f>IF($O33&gt;$W$4, IF( $O33&gt;4,   ROUND($H33*($O33+0.5)*2,2),   0),0)</f>
        <v>0</v>
      </c>
      <c r="X33" s="367" t="str">
        <f>A33</f>
        <v>D2</v>
      </c>
      <c r="Y33" s="370">
        <f>IF($D33=0.4,1.2,IF($D33=0.6,1.2,IF($D33=0.8,1.3,IF($D33=1,1.5,IF($D33=1.2,1.7,IF($D33&lt;=2,2,"--"))))))</f>
        <v>1.2</v>
      </c>
      <c r="Z33" s="379" t="s">
        <v>1</v>
      </c>
      <c r="AA33" s="371">
        <f>Y33</f>
        <v>1.2</v>
      </c>
      <c r="AB33" s="380">
        <f>IF($Y33="--","--",I33)</f>
        <v>0.95000000000000007</v>
      </c>
      <c r="AC33" s="381">
        <f>IF($Y33="--","--",IF(D33&gt;1.5,0.15,ROUND($D33*10%,2)))</f>
        <v>0.04</v>
      </c>
      <c r="AD33" s="381">
        <f>IF($Y33="--","--",0.15)</f>
        <v>0.15</v>
      </c>
      <c r="AE33" s="382">
        <f>IF($Y33="--","--",ROUND(AB33+AC33+AD33,2))</f>
        <v>1.1399999999999999</v>
      </c>
      <c r="AF33" s="382">
        <f>IF($Y33="--","--",IF($AB33&lt;=2,$Y33+1,($Y33+1)+ROUNDUP($AB33-2,0)*0.1))</f>
        <v>2.2000000000000002</v>
      </c>
      <c r="AG33" s="381">
        <f>IF($D33=0.4,0.92,IF($D33=0.6,0.68,IF($D33=0.8,0.74,IF($D33=1,0.7,IF($D33=1.2,0.66,IF($D33=1.5,0.6,IF($D33&lt;=2,(2.4-(D33+0.3)),"--")))))))</f>
        <v>0.92</v>
      </c>
      <c r="AH33" s="383">
        <f>IF($Y33="--","--",IF($AE33&lt;=$W$4,ROUND(IF($AE33&lt;1.5,$AE33*$AF33*$AG33,1.5*$AF33*$AG33),2),0))</f>
        <v>2.31</v>
      </c>
      <c r="AI33" s="383">
        <f>IF($Y33="--","--",IF($AE33&gt;$W$4,ROUND(IF($AE33&lt;1.5,$AE33*$AF33*$AG33,1.5*$AF33*$AG33),2),0))</f>
        <v>0</v>
      </c>
      <c r="AJ33" s="383">
        <f>IF($Y33="--","--",IF($AE33&gt;$W$4,ROUND(IF($AE33&lt;1.5,0,IF($AE33&gt;3,1.5*$AF33*$AG33,($AE33-1.5)*$AF33*$AG33)),2),0))</f>
        <v>0</v>
      </c>
      <c r="AK33" s="383">
        <f>IF($Y33="--","--",IF($AE33&gt;$W$4,ROUND(IF($AE33&lt;3,0,IF($AE33&gt;4.5,1.5*$AF33*$AG33,($AE33-3)*$AF33*$AG33)),2),0))</f>
        <v>0</v>
      </c>
      <c r="AL33" s="383">
        <f>IF($Y33="--","--",IF($AE33&gt;$W$4,ROUND(IF($AE33&lt;4.5,0,IF($AE33&gt;6,($AE33-4.5)*$AF33*$AG33,($AE33-4.5)*$AF33*$AG33)),2),0))</f>
        <v>0</v>
      </c>
      <c r="AM33" s="384">
        <f>IF($Y33="--","--",IF($AE33&gt;$W$4, IF( $AE33&lt;=4,   ROUND(($AG33*4)*($AE33+0.5)*2,2),   0),0))</f>
        <v>0</v>
      </c>
      <c r="AN33" s="385">
        <f>IF($Y33="--","--",IF($AE33&gt;$W$4, IF( $AE33&gt;4,   ROUND(($AG33*4)*($AE33+0.5)*2,2),   0),0))</f>
        <v>0</v>
      </c>
      <c r="AO33" s="367" t="str">
        <f t="shared" si="46"/>
        <v>D2</v>
      </c>
      <c r="AP33" s="368" t="str">
        <f t="shared" si="46"/>
        <v>=&gt;</v>
      </c>
      <c r="AQ33" s="369" t="str">
        <f t="shared" si="46"/>
        <v>D3</v>
      </c>
      <c r="AR33" s="386">
        <f t="shared" si="46"/>
        <v>0.4</v>
      </c>
      <c r="AS33" s="369"/>
      <c r="AT33" s="369"/>
      <c r="AU33" s="372">
        <f>H33</f>
        <v>28</v>
      </c>
      <c r="AV33" s="370">
        <f>IF($Y33="--","--",Y33+0.2)</f>
        <v>1.4</v>
      </c>
      <c r="AW33" s="379" t="s">
        <v>1</v>
      </c>
      <c r="AX33" s="371">
        <f>AV33</f>
        <v>1.4</v>
      </c>
      <c r="AY33" s="377">
        <f>IF(D33&gt;2,AU33,AU33-AV33)</f>
        <v>26.6</v>
      </c>
      <c r="AZ33" s="377">
        <f>N33</f>
        <v>0.1</v>
      </c>
      <c r="BA33" s="377">
        <f>P33</f>
        <v>1.08</v>
      </c>
      <c r="BB33" s="374">
        <f>IF(F33=0,IF(ROUND( AY33 * ( ( (N33*P33) +  ( ((D33+M33*2)/6)*P33 ) ) - ROUND(  ((D33+M33*2)^2)   *   (   ( PI()*96.379 / (4*360) )  -  ( (SIN((96.379/2)*PI()/180)) * (COS((96.379/2)*PI()/180)) / 4 )   ), 4) ),2),   ROUND( AY33 * ( ( (N33*P33) +  ( ((D33+M33*2)/4)*P33 ) ) - ROUND(  ((D33+M33*2)^2)   *   (   ( PI()*120 / (4*360) )  -  ( (SIN((120/2)*PI()/180)) * (COS((120/2)*PI()/180)) / 4 )   ), 4) ),2)),0)</f>
        <v>5.38</v>
      </c>
      <c r="BC33" s="387">
        <f>IF(F33&gt;0,ROUND(AY33*N33*P33,2),0)</f>
        <v>0</v>
      </c>
      <c r="BD33" s="387">
        <f>SUM(Q33:U33,AH33:AL33)</f>
        <v>41.32</v>
      </c>
      <c r="BE33" s="387">
        <f>IF(F33=0, ROUND( ( PI()*( (D33+M33*2)^2 ) / 4  ) * AY33,2),  ROUND( (D33+M33*2)*(F33+M33*2) * AY33,2))</f>
        <v>4.8099999999999996</v>
      </c>
      <c r="BF33" s="376">
        <f>IF(($I33+M33-0.15)&lt;=2,($I33+M33+0.15),IF(($I33+M33)&lt;=3,2.35,($I33+M33+0.2)-0.85))</f>
        <v>1.1400000000000001</v>
      </c>
      <c r="BG33" s="376">
        <f>IF(D33&gt;2,   (I33-F33-M33-0.11),IF(($I33+M33)&lt;=2,0,IF(($I33+M33)&gt;3,0.85,(I33+M33+0.2-BF33))))</f>
        <v>0</v>
      </c>
      <c r="BH33" s="376">
        <f>IF(D33&gt;2,  ROUND(((1.42+0.4)+(0.91+0.4))*2*BG33,2), ROUND(AV33*AX33*BF33,2))</f>
        <v>2.23</v>
      </c>
      <c r="BI33" s="376">
        <f>ROUND(((PI()*0.9^2)/4)*BG33,2)</f>
        <v>0</v>
      </c>
      <c r="BJ33" s="388">
        <f>ROUND(BD33-BE33-BH33-BI33-BB33-BC33,2)</f>
        <v>28.9</v>
      </c>
      <c r="BK33" s="363"/>
    </row>
    <row r="34" spans="1:63" ht="14.25" x14ac:dyDescent="0.3">
      <c r="A34" s="367" t="s">
        <v>34863</v>
      </c>
      <c r="B34" s="368" t="s">
        <v>34901</v>
      </c>
      <c r="C34" s="369" t="s">
        <v>34877</v>
      </c>
      <c r="D34" s="370">
        <v>0.4</v>
      </c>
      <c r="E34" s="371"/>
      <c r="F34" s="371"/>
      <c r="G34" s="370" t="s">
        <v>34854</v>
      </c>
      <c r="H34" s="372">
        <v>38</v>
      </c>
      <c r="I34" s="373">
        <v>1.3420000000000001</v>
      </c>
      <c r="J34" s="373">
        <v>1.2245999999999999</v>
      </c>
      <c r="K34" s="373">
        <v>0</v>
      </c>
      <c r="L34" s="374">
        <f>ROUND((I34+J34)/2,2)</f>
        <v>1.28</v>
      </c>
      <c r="M34" s="375">
        <f>IF(F34=0,ROUND($D34*10%,2),IF(D34&gt;2.8,0.18,0.15))</f>
        <v>0.04</v>
      </c>
      <c r="N34" s="375">
        <f>IF(F34=0,IF(   ROUND($D34/4,2),   IF(ROUND(($D34*1.2)/6,2)&lt;0.1,0.1,ROUND(($D34*1.2)/6,2))),0.5)</f>
        <v>0.1</v>
      </c>
      <c r="O34" s="374">
        <f>L34+M34+N34</f>
        <v>1.4200000000000002</v>
      </c>
      <c r="P34" s="374">
        <f>IF(O34&lt;2,(D34+M34*2)+0.6,(D34+M34*2)+0.6+ROUNDUP(O34-2,0)*0.1)</f>
        <v>1.08</v>
      </c>
      <c r="Q34" s="645">
        <f>IF($O34&lt;=$W$4,ROUND(IF($O34&lt;1.5,$O34*$H34*$P34,1.5*$H34*$P34),2),0)</f>
        <v>58.28</v>
      </c>
      <c r="R34" s="376">
        <f>IF($O34&gt;$W$4,ROUND(IF($O34&lt;1.5,$O34*$H34*$P34,1.5*$H34*$P34),2),0)</f>
        <v>0</v>
      </c>
      <c r="S34" s="376">
        <f>IF($O34&gt;$W$4,ROUND(IF($O34&lt;1.5,0,IF($O34&gt;3,1.5*$H34*$P34,($O34-1.5)*$H34*$P34)),2),0)</f>
        <v>0</v>
      </c>
      <c r="T34" s="376">
        <f>IF($O34&gt;$W$4,ROUND(IF($O34&lt;3,0,IF($O34&gt;4.5,1.5*$H34*$P34,($O34-3)*$H34*$P34)),2),0)</f>
        <v>0</v>
      </c>
      <c r="U34" s="376">
        <f>IF($O34&gt;$W$4,ROUND(IF($O34&lt;4.5,0,IF($O34&gt;6,($O34-4.5)*$H34*$P34,($O34-4.5)*$H34*$P34)),2),0)</f>
        <v>0</v>
      </c>
      <c r="V34" s="377">
        <f>IF($O34&gt;$W$4, IF( $O34&lt;=4,   ROUND($H34*($O34+0.5)*2,2),   0),0)</f>
        <v>0</v>
      </c>
      <c r="W34" s="378">
        <f>IF($O34&gt;$W$4, IF( $O34&gt;4,   ROUND($H34*($O34+0.5)*2,2),   0),0)</f>
        <v>0</v>
      </c>
      <c r="X34" s="367" t="str">
        <f>A34</f>
        <v>D3</v>
      </c>
      <c r="Y34" s="370">
        <f>IF($D34=0.4,1.2,IF($D34=0.6,1.2,IF($D34=0.8,1.3,IF($D34=1,1.5,IF($D34=1.2,1.7,IF($D34&lt;=2,2,"--"))))))</f>
        <v>1.2</v>
      </c>
      <c r="Z34" s="379" t="s">
        <v>1</v>
      </c>
      <c r="AA34" s="371">
        <f>Y34</f>
        <v>1.2</v>
      </c>
      <c r="AB34" s="380">
        <f>IF($Y34="--","--",I34)</f>
        <v>1.3420000000000001</v>
      </c>
      <c r="AC34" s="381">
        <f>IF($Y34="--","--",IF(D34&gt;1.5,0.15,ROUND($D34*10%,2)))</f>
        <v>0.04</v>
      </c>
      <c r="AD34" s="381">
        <f>IF($Y34="--","--",0.15)</f>
        <v>0.15</v>
      </c>
      <c r="AE34" s="382">
        <f>IF($Y34="--","--",ROUND(AB34+AC34+AD34,2))</f>
        <v>1.53</v>
      </c>
      <c r="AF34" s="382">
        <f>IF($Y34="--","--",IF($AB34&lt;=2,$Y34+1,($Y34+1)+ROUNDUP($AB34-2,0)*0.1))</f>
        <v>2.2000000000000002</v>
      </c>
      <c r="AG34" s="381">
        <f>IF($D34=0.4,0.92,IF($D34=0.6,0.68,IF($D34=0.8,0.74,IF($D34=1,0.7,IF($D34=1.2,0.66,IF($D34=1.5,0.6,IF($D34&lt;=2,(2.4-(D34+0.3)),"--")))))))</f>
        <v>0.92</v>
      </c>
      <c r="AH34" s="646">
        <f>IF($Y34="--","--",IF($AE34&lt;=$W$4,ROUND(IF($AE34&lt;1.5,$AE34*$AF34*$AG34,1.5*$AF34*$AG34),2),0))</f>
        <v>3.04</v>
      </c>
      <c r="AI34" s="383">
        <f>IF($Y34="--","--",IF($AE34&gt;$W$4,ROUND(IF($AE34&lt;1.5,$AE34*$AF34*$AG34,1.5*$AF34*$AG34),2),0))</f>
        <v>0</v>
      </c>
      <c r="AJ34" s="383">
        <f>IF($Y34="--","--",IF($AE34&gt;$W$4,ROUND(IF($AE34&lt;1.5,0,IF($AE34&gt;3,1.5*$AF34*$AG34,($AE34-1.5)*$AF34*$AG34)),2),0))</f>
        <v>0</v>
      </c>
      <c r="AK34" s="383">
        <f>IF($Y34="--","--",IF($AE34&gt;$W$4,ROUND(IF($AE34&lt;3,0,IF($AE34&gt;4.5,1.5*$AF34*$AG34,($AE34-3)*$AF34*$AG34)),2),0))</f>
        <v>0</v>
      </c>
      <c r="AL34" s="383">
        <f>IF($Y34="--","--",IF($AE34&gt;$W$4,ROUND(IF($AE34&lt;4.5,0,IF($AE34&gt;6,($AE34-4.5)*$AF34*$AG34,($AE34-4.5)*$AF34*$AG34)),2),0))</f>
        <v>0</v>
      </c>
      <c r="AM34" s="384">
        <f>IF($Y34="--","--",IF($AE34&gt;$W$4, IF( $AE34&lt;=4,   ROUND(($AG34*4)*($AE34+0.5)*2,2),   0),0))</f>
        <v>0</v>
      </c>
      <c r="AN34" s="385">
        <f>IF($Y34="--","--",IF($AE34&gt;$W$4, IF( $AE34&gt;4,   ROUND(($AG34*4)*($AE34+0.5)*2,2),   0),0))</f>
        <v>0</v>
      </c>
      <c r="AO34" s="367" t="str">
        <f t="shared" si="46"/>
        <v>D3</v>
      </c>
      <c r="AP34" s="368" t="str">
        <f t="shared" si="46"/>
        <v>=&gt;</v>
      </c>
      <c r="AQ34" s="369" t="str">
        <f t="shared" si="46"/>
        <v>D4</v>
      </c>
      <c r="AR34" s="386">
        <f t="shared" si="46"/>
        <v>0.4</v>
      </c>
      <c r="AS34" s="369"/>
      <c r="AT34" s="369"/>
      <c r="AU34" s="372">
        <f>H34</f>
        <v>38</v>
      </c>
      <c r="AV34" s="370">
        <f>IF($Y34="--","--",Y34+0.2)</f>
        <v>1.4</v>
      </c>
      <c r="AW34" s="379" t="s">
        <v>1</v>
      </c>
      <c r="AX34" s="371">
        <f>AV34</f>
        <v>1.4</v>
      </c>
      <c r="AY34" s="377">
        <f>IF(D34&gt;2,AU34,AU34-AV34)</f>
        <v>36.6</v>
      </c>
      <c r="AZ34" s="377">
        <f>N34</f>
        <v>0.1</v>
      </c>
      <c r="BA34" s="377">
        <f>P34</f>
        <v>1.08</v>
      </c>
      <c r="BB34" s="374">
        <f>IF(F34=0,IF(ROUND( AY34 * ( ( (N34*P34) +  ( ((D34+M34*2)/6)*P34 ) ) - ROUND(  ((D34+M34*2)^2)   *   (   ( PI()*96.379 / (4*360) )  -  ( (SIN((96.379/2)*PI()/180)) * (COS((96.379/2)*PI()/180)) / 4 )   ), 4) ),2),   ROUND( AY34 * ( ( (N34*P34) +  ( ((D34+M34*2)/4)*P34 ) ) - ROUND(  ((D34+M34*2)^2)   *   (   ( PI()*120 / (4*360) )  -  ( (SIN((120/2)*PI()/180)) * (COS((120/2)*PI()/180)) / 4 )   ), 4) ),2)),0)</f>
        <v>7.4</v>
      </c>
      <c r="BC34" s="387">
        <f>IF(F34&gt;0,ROUND(AY34*N34*P34,2),0)</f>
        <v>0</v>
      </c>
      <c r="BD34" s="387">
        <f>SUM(Q34:U34,AH34:AL34)</f>
        <v>61.32</v>
      </c>
      <c r="BE34" s="387">
        <f>IF(F34=0, ROUND( ( PI()*( (D34+M34*2)^2 ) / 4  ) * AY34,2),  ROUND( (D34+M34*2)*(F34+M34*2) * AY34,2))</f>
        <v>6.62</v>
      </c>
      <c r="BF34" s="376">
        <f>IF(($I34+M34-0.15)&lt;=2,($I34+M34+0.15),IF(($I34+M34)&lt;=3,2.35,($I34+M34+0.2)-0.85))</f>
        <v>1.532</v>
      </c>
      <c r="BG34" s="376">
        <f>IF(D34&gt;2,   (I34-F34-M34-0.11),IF(($I34+M34)&lt;=2,0,IF(($I34+M34)&gt;3,0.85,(I34+M34+0.2-BF34))))</f>
        <v>0</v>
      </c>
      <c r="BH34" s="376">
        <f>IF(D34&gt;2,  ROUND(((1.42+0.4)+(0.91+0.4))*2*BG34,2), ROUND(AV34*AX34*BF34,2))</f>
        <v>3</v>
      </c>
      <c r="BI34" s="376">
        <f>ROUND(((PI()*0.9^2)/4)*BG34,2)</f>
        <v>0</v>
      </c>
      <c r="BJ34" s="388">
        <f>ROUND(BD34-BE34-BH34-BI34-BB34-BC34,2)</f>
        <v>44.3</v>
      </c>
      <c r="BK34" s="363"/>
    </row>
    <row r="35" spans="1:63" ht="14.25" x14ac:dyDescent="0.3">
      <c r="A35" s="367" t="s">
        <v>34877</v>
      </c>
      <c r="B35" s="368" t="s">
        <v>34901</v>
      </c>
      <c r="C35" s="369" t="s">
        <v>34876</v>
      </c>
      <c r="D35" s="370">
        <v>0.4</v>
      </c>
      <c r="E35" s="371"/>
      <c r="F35" s="371"/>
      <c r="G35" s="370" t="s">
        <v>34854</v>
      </c>
      <c r="H35" s="372">
        <v>12</v>
      </c>
      <c r="I35" s="373">
        <v>1.2245999999999999</v>
      </c>
      <c r="J35" s="373">
        <v>1.1705999999999999</v>
      </c>
      <c r="K35" s="373">
        <v>-1.171</v>
      </c>
      <c r="L35" s="374">
        <f>ROUND((I35+J35)/2,2)</f>
        <v>1.2</v>
      </c>
      <c r="M35" s="375">
        <f>IF(F35=0,ROUND($D35*10%,2),IF(D35&gt;2.8,0.18,0.15))</f>
        <v>0.04</v>
      </c>
      <c r="N35" s="375">
        <f>IF(F35=0,IF(   ROUND($D35/4,2),   IF(ROUND(($D35*1.2)/6,2)&lt;0.1,0.1,ROUND(($D35*1.2)/6,2))),0.5)</f>
        <v>0.1</v>
      </c>
      <c r="O35" s="374">
        <f>L35+M35+N35</f>
        <v>1.34</v>
      </c>
      <c r="P35" s="374">
        <f>IF(O35&lt;2,(D35+M35*2)+0.6,(D35+M35*2)+0.6+ROUNDUP(O35-2,0)*0.1)</f>
        <v>1.08</v>
      </c>
      <c r="Q35" s="645">
        <f>IF($O35&lt;=$W$4,ROUND(IF($O35&lt;1.5,$O35*$H35*$P35,1.5*$H35*$P35),2),0)</f>
        <v>17.37</v>
      </c>
      <c r="R35" s="376">
        <f>IF($O35&gt;$W$4,ROUND(IF($O35&lt;1.5,$O35*$H35*$P35,1.5*$H35*$P35),2),0)</f>
        <v>0</v>
      </c>
      <c r="S35" s="376">
        <f>IF($O35&gt;$W$4,ROUND(IF($O35&lt;1.5,0,IF($O35&gt;3,1.5*$H35*$P35,($O35-1.5)*$H35*$P35)),2),0)</f>
        <v>0</v>
      </c>
      <c r="T35" s="376">
        <f>IF($O35&gt;$W$4,ROUND(IF($O35&lt;3,0,IF($O35&gt;4.5,1.5*$H35*$P35,($O35-3)*$H35*$P35)),2),0)</f>
        <v>0</v>
      </c>
      <c r="U35" s="376">
        <f>IF($O35&gt;$W$4,ROUND(IF($O35&lt;4.5,0,IF($O35&gt;6,($O35-4.5)*$H35*$P35,($O35-4.5)*$H35*$P35)),2),0)</f>
        <v>0</v>
      </c>
      <c r="V35" s="377">
        <f>IF($O35&gt;$W$4, IF( $O35&lt;=4,   ROUND($H35*($O35+0.5)*2,2),   0),0)</f>
        <v>0</v>
      </c>
      <c r="W35" s="378">
        <f>IF($O35&gt;$W$4, IF( $O35&gt;4,   ROUND($H35*($O35+0.5)*2,2),   0),0)</f>
        <v>0</v>
      </c>
      <c r="X35" s="367" t="str">
        <f>A35</f>
        <v>D4</v>
      </c>
      <c r="Y35" s="370">
        <f>IF($D35=0.4,1.2,IF($D35=0.6,1.2,IF($D35=0.8,1.3,IF($D35=1,1.5,IF($D35=1.2,1.7,IF($D35&lt;=2,2,"--"))))))</f>
        <v>1.2</v>
      </c>
      <c r="Z35" s="379" t="s">
        <v>1</v>
      </c>
      <c r="AA35" s="371">
        <f>Y35</f>
        <v>1.2</v>
      </c>
      <c r="AB35" s="380">
        <f>IF($Y35="--","--",I35)</f>
        <v>1.2245999999999999</v>
      </c>
      <c r="AC35" s="381">
        <f>IF($Y35="--","--",IF(D35&gt;1.5,0.15,ROUND($D35*10%,2)))</f>
        <v>0.04</v>
      </c>
      <c r="AD35" s="381">
        <f>IF($Y35="--","--",0.15)</f>
        <v>0.15</v>
      </c>
      <c r="AE35" s="382">
        <f>IF($Y35="--","--",ROUND(AB35+AC35+AD35,2))</f>
        <v>1.41</v>
      </c>
      <c r="AF35" s="382">
        <f>IF($Y35="--","--",IF($AB35&lt;=2,$Y35+1,($Y35+1)+ROUNDUP($AB35-2,0)*0.1))</f>
        <v>2.2000000000000002</v>
      </c>
      <c r="AG35" s="381">
        <f>IF($D35=0.4,0.92,IF($D35=0.6,0.68,IF($D35=0.8,0.74,IF($D35=1,0.7,IF($D35=1.2,0.66,IF($D35=1.5,0.6,IF($D35&lt;=2,(2.4-(D35+0.3)),"--")))))))</f>
        <v>0.92</v>
      </c>
      <c r="AH35" s="646">
        <f>IF($Y35="--","--",IF($AE35&lt;=$W$4,ROUND(IF($AE35&lt;1.5,$AE35*$AF35*$AG35,1.5*$AF35*$AG35),2),0))</f>
        <v>2.85</v>
      </c>
      <c r="AI35" s="383">
        <f>IF($Y35="--","--",IF($AE35&gt;$W$4,ROUND(IF($AE35&lt;1.5,$AE35*$AF35*$AG35,1.5*$AF35*$AG35),2),0))</f>
        <v>0</v>
      </c>
      <c r="AJ35" s="383">
        <f>IF($Y35="--","--",IF($AE35&gt;$W$4,ROUND(IF($AE35&lt;1.5,0,IF($AE35&gt;3,1.5*$AF35*$AG35,($AE35-1.5)*$AF35*$AG35)),2),0))</f>
        <v>0</v>
      </c>
      <c r="AK35" s="383">
        <f>IF($Y35="--","--",IF($AE35&gt;$W$4,ROUND(IF($AE35&lt;3,0,IF($AE35&gt;4.5,1.5*$AF35*$AG35,($AE35-3)*$AF35*$AG35)),2),0))</f>
        <v>0</v>
      </c>
      <c r="AL35" s="383">
        <f>IF($Y35="--","--",IF($AE35&gt;$W$4,ROUND(IF($AE35&lt;4.5,0,IF($AE35&gt;6,($AE35-4.5)*$AF35*$AG35,($AE35-4.5)*$AF35*$AG35)),2),0))</f>
        <v>0</v>
      </c>
      <c r="AM35" s="384">
        <f>IF($Y35="--","--",IF($AE35&gt;$W$4, IF( $AE35&lt;=4,   ROUND(($AG35*4)*($AE35+0.5)*2,2),   0),0))</f>
        <v>0</v>
      </c>
      <c r="AN35" s="385">
        <f>IF($Y35="--","--",IF($AE35&gt;$W$4, IF( $AE35&gt;4,   ROUND(($AG35*4)*($AE35+0.5)*2,2),   0),0))</f>
        <v>0</v>
      </c>
      <c r="AO35" s="367" t="str">
        <f t="shared" si="46"/>
        <v>D4</v>
      </c>
      <c r="AP35" s="368" t="str">
        <f t="shared" si="46"/>
        <v>=&gt;</v>
      </c>
      <c r="AQ35" s="369" t="str">
        <f t="shared" si="46"/>
        <v>DESAGUE</v>
      </c>
      <c r="AR35" s="386">
        <f t="shared" si="46"/>
        <v>0.4</v>
      </c>
      <c r="AS35" s="369"/>
      <c r="AT35" s="369"/>
      <c r="AU35" s="372">
        <f>H35</f>
        <v>12</v>
      </c>
      <c r="AV35" s="370">
        <f>IF($Y35="--","--",Y35+0.2)</f>
        <v>1.4</v>
      </c>
      <c r="AW35" s="379" t="s">
        <v>1</v>
      </c>
      <c r="AX35" s="371">
        <f>AV35</f>
        <v>1.4</v>
      </c>
      <c r="AY35" s="377">
        <f>IF(D35&gt;2,AU35,AU35-AV35)</f>
        <v>10.6</v>
      </c>
      <c r="AZ35" s="377">
        <f>N35</f>
        <v>0.1</v>
      </c>
      <c r="BA35" s="377">
        <f>P35</f>
        <v>1.08</v>
      </c>
      <c r="BB35" s="374">
        <f>IF(F35=0,IF(ROUND( AY35 * ( ( (N35*P35) +  ( ((D35+M35*2)/6)*P35 ) ) - ROUND(  ((D35+M35*2)^2)   *   (   ( PI()*96.379 / (4*360) )  -  ( (SIN((96.379/2)*PI()/180)) * (COS((96.379/2)*PI()/180)) / 4 )   ), 4) ),2),   ROUND( AY35 * ( ( (N35*P35) +  ( ((D35+M35*2)/4)*P35 ) ) - ROUND(  ((D35+M35*2)^2)   *   (   ( PI()*120 / (4*360) )  -  ( (SIN((120/2)*PI()/180)) * (COS((120/2)*PI()/180)) / 4 )   ), 4) ),2)),0)</f>
        <v>2.14</v>
      </c>
      <c r="BC35" s="387">
        <f>IF(F35&gt;0,ROUND(AY35*N35*P35,2),0)</f>
        <v>0</v>
      </c>
      <c r="BD35" s="387">
        <f>SUM(Q35:U35,AH35:AL35)</f>
        <v>20.220000000000002</v>
      </c>
      <c r="BE35" s="387">
        <f>IF(F35=0, ROUND( ( PI()*( (D35+M35*2)^2 ) / 4  ) * AY35,2),  ROUND( (D35+M35*2)*(F35+M35*2) * AY35,2))</f>
        <v>1.92</v>
      </c>
      <c r="BF35" s="376">
        <f>IF(($I35+M35-0.15)&lt;=2,($I35+M35+0.15),IF(($I35+M35)&lt;=3,2.35,($I35+M35+0.2)-0.85))</f>
        <v>1.4145999999999999</v>
      </c>
      <c r="BG35" s="376">
        <f>IF(D35&gt;2,   (I35-F35-M35-0.11),IF(($I35+M35)&lt;=2,0,IF(($I35+M35)&gt;3,0.85,(I35+M35+0.2-BF35))))</f>
        <v>0</v>
      </c>
      <c r="BH35" s="376">
        <f>IF(D35&gt;2,  ROUND(((1.42+0.4)+(0.91+0.4))*2*BG35,2), ROUND(AV35*AX35*BF35,2))</f>
        <v>2.77</v>
      </c>
      <c r="BI35" s="376">
        <f>ROUND(((PI()*0.9^2)/4)*BG35,2)</f>
        <v>0</v>
      </c>
      <c r="BJ35" s="388">
        <f>ROUND(BD35-BE35-BH35-BI35-BB35-BC35,2)</f>
        <v>13.39</v>
      </c>
      <c r="BK35" s="363"/>
    </row>
    <row r="36" spans="1:63" ht="14.25" x14ac:dyDescent="0.3">
      <c r="A36" s="350"/>
      <c r="B36" s="437"/>
      <c r="C36" s="438"/>
      <c r="D36" s="439"/>
      <c r="E36" s="439"/>
      <c r="F36" s="439"/>
      <c r="G36" s="439"/>
      <c r="H36" s="390"/>
      <c r="I36" s="391"/>
      <c r="J36" s="391"/>
      <c r="K36" s="391"/>
      <c r="L36" s="392"/>
      <c r="M36" s="393"/>
      <c r="N36" s="393"/>
      <c r="O36" s="392"/>
      <c r="P36" s="392"/>
      <c r="Q36" s="394"/>
      <c r="R36" s="394"/>
      <c r="S36" s="394"/>
      <c r="T36" s="394"/>
      <c r="U36" s="394"/>
      <c r="V36" s="395"/>
      <c r="W36" s="360"/>
      <c r="X36" s="350"/>
      <c r="Y36" s="439"/>
      <c r="Z36" s="396"/>
      <c r="AA36" s="439"/>
      <c r="AB36" s="397"/>
      <c r="AC36" s="396"/>
      <c r="AD36" s="396"/>
      <c r="AE36" s="398"/>
      <c r="AF36" s="398"/>
      <c r="AG36" s="396"/>
      <c r="AH36" s="399"/>
      <c r="AI36" s="399"/>
      <c r="AJ36" s="399"/>
      <c r="AK36" s="399"/>
      <c r="AL36" s="399"/>
      <c r="AM36" s="400"/>
      <c r="AN36" s="389"/>
      <c r="AO36" s="350"/>
      <c r="AP36" s="437"/>
      <c r="AQ36" s="438"/>
      <c r="AR36" s="440"/>
      <c r="AS36" s="438"/>
      <c r="AT36" s="438"/>
      <c r="AU36" s="390"/>
      <c r="AV36" s="439"/>
      <c r="AW36" s="396"/>
      <c r="AX36" s="439"/>
      <c r="AY36" s="395"/>
      <c r="AZ36" s="395"/>
      <c r="BA36" s="395"/>
      <c r="BB36" s="392"/>
      <c r="BC36" s="392"/>
      <c r="BD36" s="392"/>
      <c r="BE36" s="392"/>
      <c r="BF36" s="394"/>
      <c r="BG36" s="394"/>
      <c r="BH36" s="394"/>
      <c r="BI36" s="394"/>
      <c r="BJ36" s="362"/>
      <c r="BK36" s="363"/>
    </row>
    <row r="37" spans="1:63" ht="14.25" x14ac:dyDescent="0.3">
      <c r="A37" s="364" t="s">
        <v>34864</v>
      </c>
      <c r="B37" s="437"/>
      <c r="C37" s="438"/>
      <c r="D37" s="439"/>
      <c r="E37" s="439"/>
      <c r="F37" s="439"/>
      <c r="G37" s="439"/>
      <c r="H37" s="390"/>
      <c r="I37" s="391"/>
      <c r="J37" s="391"/>
      <c r="K37" s="391"/>
      <c r="L37" s="392"/>
      <c r="M37" s="393"/>
      <c r="N37" s="393"/>
      <c r="O37" s="392"/>
      <c r="P37" s="392"/>
      <c r="Q37" s="394"/>
      <c r="R37" s="394"/>
      <c r="S37" s="394"/>
      <c r="T37" s="394"/>
      <c r="U37" s="394"/>
      <c r="V37" s="395"/>
      <c r="W37" s="360"/>
      <c r="X37" s="350"/>
      <c r="Y37" s="439"/>
      <c r="Z37" s="396"/>
      <c r="AA37" s="439"/>
      <c r="AB37" s="397"/>
      <c r="AC37" s="396"/>
      <c r="AD37" s="396"/>
      <c r="AE37" s="398"/>
      <c r="AF37" s="398"/>
      <c r="AG37" s="396"/>
      <c r="AH37" s="399"/>
      <c r="AI37" s="399"/>
      <c r="AJ37" s="399"/>
      <c r="AK37" s="399"/>
      <c r="AL37" s="399"/>
      <c r="AM37" s="400"/>
      <c r="AN37" s="389"/>
      <c r="AO37" s="350"/>
      <c r="AP37" s="437"/>
      <c r="AQ37" s="438"/>
      <c r="AR37" s="440"/>
      <c r="AS37" s="438"/>
      <c r="AT37" s="438"/>
      <c r="AU37" s="390"/>
      <c r="AV37" s="439"/>
      <c r="AW37" s="396"/>
      <c r="AX37" s="439"/>
      <c r="AY37" s="395"/>
      <c r="AZ37" s="395"/>
      <c r="BA37" s="395"/>
      <c r="BB37" s="392"/>
      <c r="BC37" s="392"/>
      <c r="BD37" s="392"/>
      <c r="BE37" s="392"/>
      <c r="BF37" s="394"/>
      <c r="BG37" s="394"/>
      <c r="BH37" s="394"/>
      <c r="BI37" s="394"/>
      <c r="BJ37" s="362"/>
      <c r="BK37" s="363"/>
    </row>
    <row r="38" spans="1:63" ht="14.25" x14ac:dyDescent="0.3">
      <c r="A38" s="367" t="s">
        <v>34866</v>
      </c>
      <c r="B38" s="368" t="s">
        <v>34901</v>
      </c>
      <c r="C38" s="369" t="s">
        <v>34865</v>
      </c>
      <c r="D38" s="370">
        <v>0.4</v>
      </c>
      <c r="E38" s="371"/>
      <c r="F38" s="371"/>
      <c r="G38" s="370" t="s">
        <v>34854</v>
      </c>
      <c r="H38" s="372">
        <v>40</v>
      </c>
      <c r="I38" s="373">
        <v>0.81</v>
      </c>
      <c r="J38" s="373">
        <v>0.81</v>
      </c>
      <c r="K38" s="373">
        <v>0.1</v>
      </c>
      <c r="L38" s="374">
        <f t="shared" ref="L38:L44" si="47">ROUND((I38+J38)/2,2)</f>
        <v>0.81</v>
      </c>
      <c r="M38" s="375">
        <f t="shared" ref="M38:M44" si="48">IF(F38=0,ROUND($D38*10%,2),IF(D38&gt;2.8,0.18,0.15))</f>
        <v>0.04</v>
      </c>
      <c r="N38" s="375">
        <f t="shared" ref="N38:N44" si="49">IF(F38=0,IF(   ROUND($D38/4,2),   IF(ROUND(($D38*1.2)/6,2)&lt;0.1,0.1,ROUND(($D38*1.2)/6,2))),0.5)</f>
        <v>0.1</v>
      </c>
      <c r="O38" s="374">
        <f t="shared" ref="O38:O44" si="50">L38+M38+N38</f>
        <v>0.95000000000000007</v>
      </c>
      <c r="P38" s="374">
        <f t="shared" ref="P38:P44" si="51">IF(O38&lt;2,(D38+M38*2)+0.6,(D38+M38*2)+0.6+ROUNDUP(O38-2,0)*0.1)</f>
        <v>1.08</v>
      </c>
      <c r="Q38" s="376">
        <f t="shared" ref="Q38:Q44" si="52">IF($O38&lt;=$W$4,ROUND(IF($O38&lt;1.5,$O38*$H38*$P38,1.5*$H38*$P38),2),0)</f>
        <v>41.04</v>
      </c>
      <c r="R38" s="376">
        <f t="shared" ref="R38:R44" si="53">IF($O38&gt;$W$4,ROUND(IF($O38&lt;1.5,$O38*$H38*$P38,1.5*$H38*$P38),2),0)</f>
        <v>0</v>
      </c>
      <c r="S38" s="376">
        <f t="shared" ref="S38:S44" si="54">IF($O38&gt;$W$4,ROUND(IF($O38&lt;1.5,0,IF($O38&gt;3,1.5*$H38*$P38,($O38-1.5)*$H38*$P38)),2),0)</f>
        <v>0</v>
      </c>
      <c r="T38" s="376">
        <f t="shared" ref="T38:T44" si="55">IF($O38&gt;$W$4,ROUND(IF($O38&lt;3,0,IF($O38&gt;4.5,1.5*$H38*$P38,($O38-3)*$H38*$P38)),2),0)</f>
        <v>0</v>
      </c>
      <c r="U38" s="376">
        <f t="shared" ref="U38:U44" si="56">IF($O38&gt;$W$4,ROUND(IF($O38&lt;4.5,0,IF($O38&gt;6,($O38-4.5)*$H38*$P38,($O38-4.5)*$H38*$P38)),2),0)</f>
        <v>0</v>
      </c>
      <c r="V38" s="377">
        <f t="shared" ref="V38:V44" si="57">IF($O38&gt;$W$4, IF( $O38&lt;=4,   ROUND($H38*($O38+0.5)*2,2),   0),0)</f>
        <v>0</v>
      </c>
      <c r="W38" s="378">
        <f t="shared" ref="W38:W44" si="58">IF($O38&gt;$W$4, IF( $O38&gt;4,   ROUND($H38*($O38+0.5)*2,2),   0),0)</f>
        <v>0</v>
      </c>
      <c r="X38" s="367" t="str">
        <f t="shared" ref="X38:X44" si="59">A38</f>
        <v>E1</v>
      </c>
      <c r="Y38" s="370">
        <f t="shared" ref="Y38:Y44" si="60">IF($D38=0.4,1.2,IF($D38=0.6,1.2,IF($D38=0.8,1.3,IF($D38=1,1.5,IF($D38=1.2,1.7,IF($D38&lt;=2,2,"--"))))))</f>
        <v>1.2</v>
      </c>
      <c r="Z38" s="379" t="s">
        <v>1</v>
      </c>
      <c r="AA38" s="371">
        <f t="shared" ref="AA38:AA44" si="61">Y38</f>
        <v>1.2</v>
      </c>
      <c r="AB38" s="380">
        <f t="shared" ref="AB38:AB44" si="62">IF($Y38="--","--",I38)</f>
        <v>0.81</v>
      </c>
      <c r="AC38" s="381">
        <f t="shared" ref="AC38:AC44" si="63">IF($Y38="--","--",IF(D38&gt;1.5,0.15,ROUND($D38*10%,2)))</f>
        <v>0.04</v>
      </c>
      <c r="AD38" s="381">
        <f t="shared" ref="AD38:AD44" si="64">IF($Y38="--","--",0.15)</f>
        <v>0.15</v>
      </c>
      <c r="AE38" s="382">
        <f t="shared" ref="AE38:AE44" si="65">IF($Y38="--","--",ROUND(AB38+AC38+AD38,2))</f>
        <v>1</v>
      </c>
      <c r="AF38" s="382">
        <f t="shared" ref="AF38:AF44" si="66">IF($Y38="--","--",IF($AB38&lt;=2,$Y38+1,($Y38+1)+ROUNDUP($AB38-2,0)*0.1))</f>
        <v>2.2000000000000002</v>
      </c>
      <c r="AG38" s="381">
        <f t="shared" ref="AG38:AG44" si="67">IF($D38=0.4,0.92,IF($D38=0.6,0.68,IF($D38=0.8,0.74,IF($D38=1,0.7,IF($D38=1.2,0.66,IF($D38=1.5,0.6,IF($D38&lt;=2,(2.4-(D38+0.3)),"--")))))))</f>
        <v>0.92</v>
      </c>
      <c r="AH38" s="383">
        <f t="shared" ref="AH38:AH44" si="68">IF($Y38="--","--",IF($AE38&lt;=$W$4,ROUND(IF($AE38&lt;1.5,$AE38*$AF38*$AG38,1.5*$AF38*$AG38),2),0))</f>
        <v>2.02</v>
      </c>
      <c r="AI38" s="383">
        <f t="shared" ref="AI38:AI44" si="69">IF($Y38="--","--",IF($AE38&gt;$W$4,ROUND(IF($AE38&lt;1.5,$AE38*$AF38*$AG38,1.5*$AF38*$AG38),2),0))</f>
        <v>0</v>
      </c>
      <c r="AJ38" s="383">
        <f t="shared" ref="AJ38:AJ44" si="70">IF($Y38="--","--",IF($AE38&gt;$W$4,ROUND(IF($AE38&lt;1.5,0,IF($AE38&gt;3,1.5*$AF38*$AG38,($AE38-1.5)*$AF38*$AG38)),2),0))</f>
        <v>0</v>
      </c>
      <c r="AK38" s="383">
        <f t="shared" ref="AK38:AK44" si="71">IF($Y38="--","--",IF($AE38&gt;$W$4,ROUND(IF($AE38&lt;3,0,IF($AE38&gt;4.5,1.5*$AF38*$AG38,($AE38-3)*$AF38*$AG38)),2),0))</f>
        <v>0</v>
      </c>
      <c r="AL38" s="383">
        <f t="shared" ref="AL38:AL44" si="72">IF($Y38="--","--",IF($AE38&gt;$W$4,ROUND(IF($AE38&lt;4.5,0,IF($AE38&gt;6,($AE38-4.5)*$AF38*$AG38,($AE38-4.5)*$AF38*$AG38)),2),0))</f>
        <v>0</v>
      </c>
      <c r="AM38" s="384">
        <f t="shared" ref="AM38:AM44" si="73">IF($Y38="--","--",IF($AE38&gt;$W$4, IF( $AE38&lt;=4,   ROUND(($AG38*4)*($AE38+0.5)*2,2),   0),0))</f>
        <v>0</v>
      </c>
      <c r="AN38" s="385">
        <f t="shared" ref="AN38:AN44" si="74">IF($Y38="--","--",IF($AE38&gt;$W$4, IF( $AE38&gt;4,   ROUND(($AG38*4)*($AE38+0.5)*2,2),   0),0))</f>
        <v>0</v>
      </c>
      <c r="AO38" s="367" t="str">
        <f t="shared" ref="AO38:AO44" si="75">A38</f>
        <v>E1</v>
      </c>
      <c r="AP38" s="368" t="str">
        <f t="shared" ref="AP38:AP44" si="76">B38</f>
        <v>=&gt;</v>
      </c>
      <c r="AQ38" s="369" t="str">
        <f t="shared" ref="AQ38:AQ44" si="77">C38</f>
        <v>E2</v>
      </c>
      <c r="AR38" s="386">
        <f t="shared" ref="AR38:AR44" si="78">D38</f>
        <v>0.4</v>
      </c>
      <c r="AS38" s="369"/>
      <c r="AT38" s="369"/>
      <c r="AU38" s="372">
        <f t="shared" ref="AU38:AU44" si="79">H38</f>
        <v>40</v>
      </c>
      <c r="AV38" s="370">
        <f t="shared" ref="AV38:AV44" si="80">IF($Y38="--","--",Y38+0.2)</f>
        <v>1.4</v>
      </c>
      <c r="AW38" s="379" t="s">
        <v>1</v>
      </c>
      <c r="AX38" s="371">
        <f t="shared" ref="AX38:AX44" si="81">AV38</f>
        <v>1.4</v>
      </c>
      <c r="AY38" s="377">
        <f t="shared" ref="AY38:AY44" si="82">IF(D38&gt;2,AU38,AU38-AV38)</f>
        <v>38.6</v>
      </c>
      <c r="AZ38" s="377">
        <f t="shared" ref="AZ38:AZ44" si="83">N38</f>
        <v>0.1</v>
      </c>
      <c r="BA38" s="377">
        <f t="shared" ref="BA38:BA44" si="84">P38</f>
        <v>1.08</v>
      </c>
      <c r="BB38" s="374">
        <f t="shared" ref="BB38:BB44" si="85">IF(F38=0,IF(ROUND( AY38 * ( ( (N38*P38) +  ( ((D38+M38*2)/6)*P38 ) ) - ROUND(  ((D38+M38*2)^2)   *   (   ( PI()*96.379 / (4*360) )  -  ( (SIN((96.379/2)*PI()/180)) * (COS((96.379/2)*PI()/180)) / 4 )   ), 4) ),2),   ROUND( AY38 * ( ( (N38*P38) +  ( ((D38+M38*2)/4)*P38 ) ) - ROUND(  ((D38+M38*2)^2)   *   (   ( PI()*120 / (4*360) )  -  ( (SIN((120/2)*PI()/180)) * (COS((120/2)*PI()/180)) / 4 )   ), 4) ),2)),0)</f>
        <v>7.8</v>
      </c>
      <c r="BC38" s="387">
        <f t="shared" ref="BC38:BC44" si="86">IF(F38&gt;0,ROUND(AY38*N38*P38,2),0)</f>
        <v>0</v>
      </c>
      <c r="BD38" s="387">
        <f t="shared" ref="BD38:BD44" si="87">SUM(Q38:U38,AH38:AL38)</f>
        <v>43.06</v>
      </c>
      <c r="BE38" s="387">
        <f t="shared" ref="BE38:BE44" si="88">IF(F38=0, ROUND( ( PI()*( (D38+M38*2)^2 ) / 4  ) * AY38,2),  ROUND( (D38+M38*2)*(F38+M38*2) * AY38,2))</f>
        <v>6.98</v>
      </c>
      <c r="BF38" s="376">
        <f t="shared" ref="BF38:BF44" si="89">IF(($I38+M38-0.15)&lt;=2,($I38+M38+0.15),IF(($I38+M38)&lt;=3,2.35,($I38+M38+0.2)-0.85))</f>
        <v>1</v>
      </c>
      <c r="BG38" s="376">
        <f t="shared" ref="BG38:BG44" si="90">IF(D38&gt;2,   (I38-F38-M38-0.11),IF(($I38+M38)&lt;=2,0,IF(($I38+M38)&gt;3,0.85,(I38+M38+0.2-BF38))))</f>
        <v>0</v>
      </c>
      <c r="BH38" s="376">
        <f t="shared" ref="BH38:BH44" si="91">IF(D38&gt;2,  ROUND(((1.42+0.4)+(0.91+0.4))*2*BG38,2), ROUND(AV38*AX38*BF38,2))</f>
        <v>1.96</v>
      </c>
      <c r="BI38" s="376">
        <f t="shared" ref="BI38:BI44" si="92">ROUND(((PI()*0.9^2)/4)*BG38,2)</f>
        <v>0</v>
      </c>
      <c r="BJ38" s="388">
        <f t="shared" ref="BJ38:BJ44" si="93">ROUND(BD38-BE38-BH38-BI38-BB38-BC38,2)</f>
        <v>26.32</v>
      </c>
      <c r="BK38" s="363"/>
    </row>
    <row r="39" spans="1:63" ht="14.25" x14ac:dyDescent="0.3">
      <c r="A39" s="367" t="s">
        <v>34865</v>
      </c>
      <c r="B39" s="368" t="s">
        <v>34901</v>
      </c>
      <c r="C39" s="369" t="s">
        <v>34867</v>
      </c>
      <c r="D39" s="370">
        <v>0.4</v>
      </c>
      <c r="E39" s="371"/>
      <c r="F39" s="371"/>
      <c r="G39" s="370" t="s">
        <v>34854</v>
      </c>
      <c r="H39" s="372">
        <v>40</v>
      </c>
      <c r="I39" s="373">
        <v>0.91000000000000014</v>
      </c>
      <c r="J39" s="373">
        <v>0.80600000000000027</v>
      </c>
      <c r="K39" s="373">
        <v>0</v>
      </c>
      <c r="L39" s="374">
        <f t="shared" si="47"/>
        <v>0.86</v>
      </c>
      <c r="M39" s="375">
        <f t="shared" si="48"/>
        <v>0.04</v>
      </c>
      <c r="N39" s="375">
        <f t="shared" si="49"/>
        <v>0.1</v>
      </c>
      <c r="O39" s="374">
        <f t="shared" si="50"/>
        <v>1</v>
      </c>
      <c r="P39" s="374">
        <f t="shared" si="51"/>
        <v>1.08</v>
      </c>
      <c r="Q39" s="376">
        <f t="shared" si="52"/>
        <v>43.2</v>
      </c>
      <c r="R39" s="376">
        <f t="shared" si="53"/>
        <v>0</v>
      </c>
      <c r="S39" s="376">
        <f t="shared" si="54"/>
        <v>0</v>
      </c>
      <c r="T39" s="376">
        <f t="shared" si="55"/>
        <v>0</v>
      </c>
      <c r="U39" s="376">
        <f t="shared" si="56"/>
        <v>0</v>
      </c>
      <c r="V39" s="377">
        <f t="shared" si="57"/>
        <v>0</v>
      </c>
      <c r="W39" s="378">
        <f t="shared" si="58"/>
        <v>0</v>
      </c>
      <c r="X39" s="367" t="str">
        <f t="shared" si="59"/>
        <v>E2</v>
      </c>
      <c r="Y39" s="370">
        <f t="shared" si="60"/>
        <v>1.2</v>
      </c>
      <c r="Z39" s="379" t="s">
        <v>1</v>
      </c>
      <c r="AA39" s="371">
        <f t="shared" si="61"/>
        <v>1.2</v>
      </c>
      <c r="AB39" s="380">
        <f t="shared" si="62"/>
        <v>0.91000000000000014</v>
      </c>
      <c r="AC39" s="381">
        <f t="shared" si="63"/>
        <v>0.04</v>
      </c>
      <c r="AD39" s="381">
        <f t="shared" si="64"/>
        <v>0.15</v>
      </c>
      <c r="AE39" s="382">
        <f t="shared" si="65"/>
        <v>1.1000000000000001</v>
      </c>
      <c r="AF39" s="382">
        <f t="shared" si="66"/>
        <v>2.2000000000000002</v>
      </c>
      <c r="AG39" s="381">
        <f t="shared" si="67"/>
        <v>0.92</v>
      </c>
      <c r="AH39" s="383">
        <f t="shared" si="68"/>
        <v>2.23</v>
      </c>
      <c r="AI39" s="383">
        <f t="shared" si="69"/>
        <v>0</v>
      </c>
      <c r="AJ39" s="383">
        <f t="shared" si="70"/>
        <v>0</v>
      </c>
      <c r="AK39" s="383">
        <f t="shared" si="71"/>
        <v>0</v>
      </c>
      <c r="AL39" s="383">
        <f t="shared" si="72"/>
        <v>0</v>
      </c>
      <c r="AM39" s="384">
        <f t="shared" si="73"/>
        <v>0</v>
      </c>
      <c r="AN39" s="385">
        <f t="shared" si="74"/>
        <v>0</v>
      </c>
      <c r="AO39" s="367" t="str">
        <f t="shared" si="75"/>
        <v>E2</v>
      </c>
      <c r="AP39" s="368" t="str">
        <f t="shared" si="76"/>
        <v>=&gt;</v>
      </c>
      <c r="AQ39" s="369" t="str">
        <f t="shared" si="77"/>
        <v>E3</v>
      </c>
      <c r="AR39" s="386">
        <f t="shared" si="78"/>
        <v>0.4</v>
      </c>
      <c r="AS39" s="369"/>
      <c r="AT39" s="369"/>
      <c r="AU39" s="372">
        <f t="shared" si="79"/>
        <v>40</v>
      </c>
      <c r="AV39" s="370">
        <f t="shared" si="80"/>
        <v>1.4</v>
      </c>
      <c r="AW39" s="379" t="s">
        <v>1</v>
      </c>
      <c r="AX39" s="371">
        <f t="shared" si="81"/>
        <v>1.4</v>
      </c>
      <c r="AY39" s="377">
        <f t="shared" si="82"/>
        <v>38.6</v>
      </c>
      <c r="AZ39" s="377">
        <f t="shared" si="83"/>
        <v>0.1</v>
      </c>
      <c r="BA39" s="377">
        <f t="shared" si="84"/>
        <v>1.08</v>
      </c>
      <c r="BB39" s="374">
        <f t="shared" si="85"/>
        <v>7.8</v>
      </c>
      <c r="BC39" s="387">
        <f t="shared" si="86"/>
        <v>0</v>
      </c>
      <c r="BD39" s="387">
        <f t="shared" si="87"/>
        <v>45.43</v>
      </c>
      <c r="BE39" s="387">
        <f t="shared" si="88"/>
        <v>6.98</v>
      </c>
      <c r="BF39" s="376">
        <f t="shared" si="89"/>
        <v>1.1000000000000001</v>
      </c>
      <c r="BG39" s="376">
        <f t="shared" si="90"/>
        <v>0</v>
      </c>
      <c r="BH39" s="376">
        <f t="shared" si="91"/>
        <v>2.16</v>
      </c>
      <c r="BI39" s="376">
        <f t="shared" si="92"/>
        <v>0</v>
      </c>
      <c r="BJ39" s="388">
        <f t="shared" si="93"/>
        <v>28.49</v>
      </c>
      <c r="BK39" s="363"/>
    </row>
    <row r="40" spans="1:63" ht="14.25" x14ac:dyDescent="0.3">
      <c r="A40" s="367" t="s">
        <v>34867</v>
      </c>
      <c r="B40" s="368" t="s">
        <v>34901</v>
      </c>
      <c r="C40" s="369" t="s">
        <v>34878</v>
      </c>
      <c r="D40" s="370">
        <v>0.4</v>
      </c>
      <c r="E40" s="371"/>
      <c r="F40" s="371"/>
      <c r="G40" s="370" t="s">
        <v>34854</v>
      </c>
      <c r="H40" s="372">
        <v>40</v>
      </c>
      <c r="I40" s="373">
        <v>0.80600000000000027</v>
      </c>
      <c r="J40" s="373">
        <v>0.94800000000000018</v>
      </c>
      <c r="K40" s="373">
        <v>0.2</v>
      </c>
      <c r="L40" s="374">
        <f t="shared" si="47"/>
        <v>0.88</v>
      </c>
      <c r="M40" s="375">
        <f t="shared" si="48"/>
        <v>0.04</v>
      </c>
      <c r="N40" s="375">
        <f t="shared" si="49"/>
        <v>0.1</v>
      </c>
      <c r="O40" s="374">
        <f t="shared" si="50"/>
        <v>1.02</v>
      </c>
      <c r="P40" s="374">
        <f t="shared" si="51"/>
        <v>1.08</v>
      </c>
      <c r="Q40" s="376">
        <f t="shared" si="52"/>
        <v>44.06</v>
      </c>
      <c r="R40" s="376">
        <f t="shared" si="53"/>
        <v>0</v>
      </c>
      <c r="S40" s="376">
        <f t="shared" si="54"/>
        <v>0</v>
      </c>
      <c r="T40" s="376">
        <f t="shared" si="55"/>
        <v>0</v>
      </c>
      <c r="U40" s="376">
        <f t="shared" si="56"/>
        <v>0</v>
      </c>
      <c r="V40" s="377">
        <f t="shared" si="57"/>
        <v>0</v>
      </c>
      <c r="W40" s="378">
        <f t="shared" si="58"/>
        <v>0</v>
      </c>
      <c r="X40" s="367" t="str">
        <f t="shared" si="59"/>
        <v>E3</v>
      </c>
      <c r="Y40" s="370">
        <f t="shared" si="60"/>
        <v>1.2</v>
      </c>
      <c r="Z40" s="379" t="s">
        <v>1</v>
      </c>
      <c r="AA40" s="371">
        <f t="shared" si="61"/>
        <v>1.2</v>
      </c>
      <c r="AB40" s="380">
        <f t="shared" si="62"/>
        <v>0.80600000000000027</v>
      </c>
      <c r="AC40" s="381">
        <f t="shared" si="63"/>
        <v>0.04</v>
      </c>
      <c r="AD40" s="381">
        <f t="shared" si="64"/>
        <v>0.15</v>
      </c>
      <c r="AE40" s="382">
        <f t="shared" si="65"/>
        <v>1</v>
      </c>
      <c r="AF40" s="382">
        <f t="shared" si="66"/>
        <v>2.2000000000000002</v>
      </c>
      <c r="AG40" s="381">
        <f t="shared" si="67"/>
        <v>0.92</v>
      </c>
      <c r="AH40" s="383">
        <f t="shared" si="68"/>
        <v>2.02</v>
      </c>
      <c r="AI40" s="383">
        <f t="shared" si="69"/>
        <v>0</v>
      </c>
      <c r="AJ40" s="383">
        <f t="shared" si="70"/>
        <v>0</v>
      </c>
      <c r="AK40" s="383">
        <f t="shared" si="71"/>
        <v>0</v>
      </c>
      <c r="AL40" s="383">
        <f t="shared" si="72"/>
        <v>0</v>
      </c>
      <c r="AM40" s="384">
        <f t="shared" si="73"/>
        <v>0</v>
      </c>
      <c r="AN40" s="385">
        <f t="shared" si="74"/>
        <v>0</v>
      </c>
      <c r="AO40" s="367" t="str">
        <f t="shared" si="75"/>
        <v>E3</v>
      </c>
      <c r="AP40" s="368" t="str">
        <f t="shared" si="76"/>
        <v>=&gt;</v>
      </c>
      <c r="AQ40" s="369" t="str">
        <f t="shared" si="77"/>
        <v>E4</v>
      </c>
      <c r="AR40" s="386">
        <f t="shared" si="78"/>
        <v>0.4</v>
      </c>
      <c r="AS40" s="369"/>
      <c r="AT40" s="369"/>
      <c r="AU40" s="372">
        <f t="shared" si="79"/>
        <v>40</v>
      </c>
      <c r="AV40" s="370">
        <f t="shared" si="80"/>
        <v>1.4</v>
      </c>
      <c r="AW40" s="379" t="s">
        <v>1</v>
      </c>
      <c r="AX40" s="371">
        <f t="shared" si="81"/>
        <v>1.4</v>
      </c>
      <c r="AY40" s="377">
        <f t="shared" si="82"/>
        <v>38.6</v>
      </c>
      <c r="AZ40" s="377">
        <f t="shared" si="83"/>
        <v>0.1</v>
      </c>
      <c r="BA40" s="377">
        <f t="shared" si="84"/>
        <v>1.08</v>
      </c>
      <c r="BB40" s="374">
        <f t="shared" si="85"/>
        <v>7.8</v>
      </c>
      <c r="BC40" s="387">
        <f t="shared" si="86"/>
        <v>0</v>
      </c>
      <c r="BD40" s="387">
        <f t="shared" si="87"/>
        <v>46.080000000000005</v>
      </c>
      <c r="BE40" s="387">
        <f t="shared" si="88"/>
        <v>6.98</v>
      </c>
      <c r="BF40" s="376">
        <f t="shared" si="89"/>
        <v>0.99600000000000033</v>
      </c>
      <c r="BG40" s="376">
        <f t="shared" si="90"/>
        <v>0</v>
      </c>
      <c r="BH40" s="376">
        <f t="shared" si="91"/>
        <v>1.95</v>
      </c>
      <c r="BI40" s="376">
        <f t="shared" si="92"/>
        <v>0</v>
      </c>
      <c r="BJ40" s="388">
        <f t="shared" si="93"/>
        <v>29.35</v>
      </c>
      <c r="BK40" s="363"/>
    </row>
    <row r="41" spans="1:63" ht="14.25" x14ac:dyDescent="0.3">
      <c r="A41" s="367" t="s">
        <v>34878</v>
      </c>
      <c r="B41" s="368" t="s">
        <v>34901</v>
      </c>
      <c r="C41" s="369" t="s">
        <v>34879</v>
      </c>
      <c r="D41" s="370">
        <v>0.6</v>
      </c>
      <c r="E41" s="371"/>
      <c r="F41" s="371"/>
      <c r="G41" s="370" t="s">
        <v>34854</v>
      </c>
      <c r="H41" s="372">
        <v>7</v>
      </c>
      <c r="I41" s="373">
        <v>1.1480000000000001</v>
      </c>
      <c r="J41" s="373">
        <v>1.0424000000000002</v>
      </c>
      <c r="K41" s="373">
        <v>0.1</v>
      </c>
      <c r="L41" s="374">
        <f t="shared" si="47"/>
        <v>1.1000000000000001</v>
      </c>
      <c r="M41" s="375">
        <f t="shared" si="48"/>
        <v>0.06</v>
      </c>
      <c r="N41" s="375">
        <f t="shared" si="49"/>
        <v>0.12</v>
      </c>
      <c r="O41" s="374">
        <f t="shared" si="50"/>
        <v>1.2800000000000002</v>
      </c>
      <c r="P41" s="374">
        <f t="shared" si="51"/>
        <v>1.3199999999999998</v>
      </c>
      <c r="Q41" s="645">
        <f t="shared" si="52"/>
        <v>11.83</v>
      </c>
      <c r="R41" s="376">
        <f t="shared" si="53"/>
        <v>0</v>
      </c>
      <c r="S41" s="376">
        <f t="shared" si="54"/>
        <v>0</v>
      </c>
      <c r="T41" s="376">
        <f t="shared" si="55"/>
        <v>0</v>
      </c>
      <c r="U41" s="376">
        <f t="shared" si="56"/>
        <v>0</v>
      </c>
      <c r="V41" s="377">
        <f t="shared" si="57"/>
        <v>0</v>
      </c>
      <c r="W41" s="378">
        <f t="shared" si="58"/>
        <v>0</v>
      </c>
      <c r="X41" s="367" t="str">
        <f t="shared" si="59"/>
        <v>E4</v>
      </c>
      <c r="Y41" s="370">
        <f t="shared" si="60"/>
        <v>1.2</v>
      </c>
      <c r="Z41" s="379" t="s">
        <v>1</v>
      </c>
      <c r="AA41" s="371">
        <f t="shared" si="61"/>
        <v>1.2</v>
      </c>
      <c r="AB41" s="380">
        <f t="shared" si="62"/>
        <v>1.1480000000000001</v>
      </c>
      <c r="AC41" s="381">
        <f t="shared" si="63"/>
        <v>0.06</v>
      </c>
      <c r="AD41" s="381">
        <f t="shared" si="64"/>
        <v>0.15</v>
      </c>
      <c r="AE41" s="382">
        <f t="shared" si="65"/>
        <v>1.36</v>
      </c>
      <c r="AF41" s="382">
        <f t="shared" si="66"/>
        <v>2.2000000000000002</v>
      </c>
      <c r="AG41" s="381">
        <f t="shared" si="67"/>
        <v>0.68</v>
      </c>
      <c r="AH41" s="646">
        <f t="shared" si="68"/>
        <v>2.0299999999999998</v>
      </c>
      <c r="AI41" s="383">
        <f t="shared" si="69"/>
        <v>0</v>
      </c>
      <c r="AJ41" s="383">
        <f t="shared" si="70"/>
        <v>0</v>
      </c>
      <c r="AK41" s="383">
        <f t="shared" si="71"/>
        <v>0</v>
      </c>
      <c r="AL41" s="383">
        <f t="shared" si="72"/>
        <v>0</v>
      </c>
      <c r="AM41" s="384">
        <f t="shared" si="73"/>
        <v>0</v>
      </c>
      <c r="AN41" s="385">
        <f t="shared" si="74"/>
        <v>0</v>
      </c>
      <c r="AO41" s="367" t="str">
        <f t="shared" si="75"/>
        <v>E4</v>
      </c>
      <c r="AP41" s="368" t="str">
        <f t="shared" si="76"/>
        <v>=&gt;</v>
      </c>
      <c r="AQ41" s="369" t="str">
        <f t="shared" si="77"/>
        <v>E5</v>
      </c>
      <c r="AR41" s="386">
        <f t="shared" si="78"/>
        <v>0.6</v>
      </c>
      <c r="AS41" s="369"/>
      <c r="AT41" s="369"/>
      <c r="AU41" s="372">
        <f t="shared" si="79"/>
        <v>7</v>
      </c>
      <c r="AV41" s="370">
        <f t="shared" si="80"/>
        <v>1.4</v>
      </c>
      <c r="AW41" s="379" t="s">
        <v>1</v>
      </c>
      <c r="AX41" s="371">
        <f t="shared" si="81"/>
        <v>1.4</v>
      </c>
      <c r="AY41" s="377">
        <f t="shared" si="82"/>
        <v>5.6</v>
      </c>
      <c r="AZ41" s="377">
        <f t="shared" si="83"/>
        <v>0.12</v>
      </c>
      <c r="BA41" s="377">
        <f t="shared" si="84"/>
        <v>1.3199999999999998</v>
      </c>
      <c r="BB41" s="374">
        <f t="shared" si="85"/>
        <v>1.77</v>
      </c>
      <c r="BC41" s="387">
        <f t="shared" si="86"/>
        <v>0</v>
      </c>
      <c r="BD41" s="387">
        <f t="shared" si="87"/>
        <v>13.86</v>
      </c>
      <c r="BE41" s="387">
        <f t="shared" si="88"/>
        <v>2.2799999999999998</v>
      </c>
      <c r="BF41" s="376">
        <f t="shared" si="89"/>
        <v>1.3580000000000001</v>
      </c>
      <c r="BG41" s="376">
        <f t="shared" si="90"/>
        <v>0</v>
      </c>
      <c r="BH41" s="376">
        <f t="shared" si="91"/>
        <v>2.66</v>
      </c>
      <c r="BI41" s="376">
        <f t="shared" si="92"/>
        <v>0</v>
      </c>
      <c r="BJ41" s="388">
        <f t="shared" si="93"/>
        <v>7.15</v>
      </c>
      <c r="BK41" s="363"/>
    </row>
    <row r="42" spans="1:63" ht="14.25" x14ac:dyDescent="0.3">
      <c r="A42" s="367" t="s">
        <v>34879</v>
      </c>
      <c r="B42" s="368" t="s">
        <v>34901</v>
      </c>
      <c r="C42" s="369" t="s">
        <v>34880</v>
      </c>
      <c r="D42" s="370">
        <v>0.6</v>
      </c>
      <c r="E42" s="371"/>
      <c r="F42" s="371"/>
      <c r="G42" s="370" t="s">
        <v>34854</v>
      </c>
      <c r="H42" s="372">
        <v>25</v>
      </c>
      <c r="I42" s="373">
        <v>1.1424000000000003</v>
      </c>
      <c r="J42" s="373">
        <v>1.0434000000000001</v>
      </c>
      <c r="K42" s="373">
        <v>0</v>
      </c>
      <c r="L42" s="374">
        <f t="shared" si="47"/>
        <v>1.0900000000000001</v>
      </c>
      <c r="M42" s="375">
        <f t="shared" si="48"/>
        <v>0.06</v>
      </c>
      <c r="N42" s="375">
        <f t="shared" si="49"/>
        <v>0.12</v>
      </c>
      <c r="O42" s="374">
        <f t="shared" si="50"/>
        <v>1.27</v>
      </c>
      <c r="P42" s="374">
        <f t="shared" si="51"/>
        <v>1.3199999999999998</v>
      </c>
      <c r="Q42" s="645">
        <f t="shared" si="52"/>
        <v>41.91</v>
      </c>
      <c r="R42" s="376">
        <f t="shared" si="53"/>
        <v>0</v>
      </c>
      <c r="S42" s="376">
        <f t="shared" si="54"/>
        <v>0</v>
      </c>
      <c r="T42" s="376">
        <f t="shared" si="55"/>
        <v>0</v>
      </c>
      <c r="U42" s="376">
        <f t="shared" si="56"/>
        <v>0</v>
      </c>
      <c r="V42" s="377">
        <f t="shared" si="57"/>
        <v>0</v>
      </c>
      <c r="W42" s="378">
        <f t="shared" si="58"/>
        <v>0</v>
      </c>
      <c r="X42" s="367" t="str">
        <f t="shared" si="59"/>
        <v>E5</v>
      </c>
      <c r="Y42" s="370">
        <f t="shared" si="60"/>
        <v>1.2</v>
      </c>
      <c r="Z42" s="379" t="s">
        <v>1</v>
      </c>
      <c r="AA42" s="371">
        <f t="shared" si="61"/>
        <v>1.2</v>
      </c>
      <c r="AB42" s="380">
        <f t="shared" si="62"/>
        <v>1.1424000000000003</v>
      </c>
      <c r="AC42" s="381">
        <f t="shared" si="63"/>
        <v>0.06</v>
      </c>
      <c r="AD42" s="381">
        <f t="shared" si="64"/>
        <v>0.15</v>
      </c>
      <c r="AE42" s="382">
        <f t="shared" si="65"/>
        <v>1.35</v>
      </c>
      <c r="AF42" s="382">
        <f t="shared" si="66"/>
        <v>2.2000000000000002</v>
      </c>
      <c r="AG42" s="381">
        <f t="shared" si="67"/>
        <v>0.68</v>
      </c>
      <c r="AH42" s="646">
        <f t="shared" si="68"/>
        <v>2.02</v>
      </c>
      <c r="AI42" s="383">
        <f t="shared" si="69"/>
        <v>0</v>
      </c>
      <c r="AJ42" s="383">
        <f t="shared" si="70"/>
        <v>0</v>
      </c>
      <c r="AK42" s="383">
        <f t="shared" si="71"/>
        <v>0</v>
      </c>
      <c r="AL42" s="383">
        <f t="shared" si="72"/>
        <v>0</v>
      </c>
      <c r="AM42" s="384">
        <f t="shared" si="73"/>
        <v>0</v>
      </c>
      <c r="AN42" s="385">
        <f t="shared" si="74"/>
        <v>0</v>
      </c>
      <c r="AO42" s="367" t="str">
        <f t="shared" si="75"/>
        <v>E5</v>
      </c>
      <c r="AP42" s="368" t="str">
        <f t="shared" si="76"/>
        <v>=&gt;</v>
      </c>
      <c r="AQ42" s="369" t="str">
        <f t="shared" si="77"/>
        <v>E6</v>
      </c>
      <c r="AR42" s="386">
        <f t="shared" si="78"/>
        <v>0.6</v>
      </c>
      <c r="AS42" s="369"/>
      <c r="AT42" s="369"/>
      <c r="AU42" s="372">
        <f t="shared" si="79"/>
        <v>25</v>
      </c>
      <c r="AV42" s="370">
        <f t="shared" si="80"/>
        <v>1.4</v>
      </c>
      <c r="AW42" s="379" t="s">
        <v>1</v>
      </c>
      <c r="AX42" s="371">
        <f t="shared" si="81"/>
        <v>1.4</v>
      </c>
      <c r="AY42" s="377">
        <f t="shared" si="82"/>
        <v>23.6</v>
      </c>
      <c r="AZ42" s="377">
        <f t="shared" si="83"/>
        <v>0.12</v>
      </c>
      <c r="BA42" s="377">
        <f t="shared" si="84"/>
        <v>1.3199999999999998</v>
      </c>
      <c r="BB42" s="374">
        <f t="shared" si="85"/>
        <v>7.47</v>
      </c>
      <c r="BC42" s="387">
        <f t="shared" si="86"/>
        <v>0</v>
      </c>
      <c r="BD42" s="387">
        <f t="shared" si="87"/>
        <v>43.93</v>
      </c>
      <c r="BE42" s="387">
        <f t="shared" si="88"/>
        <v>9.61</v>
      </c>
      <c r="BF42" s="376">
        <f t="shared" si="89"/>
        <v>1.3524000000000003</v>
      </c>
      <c r="BG42" s="376">
        <f t="shared" si="90"/>
        <v>0</v>
      </c>
      <c r="BH42" s="376">
        <f t="shared" si="91"/>
        <v>2.65</v>
      </c>
      <c r="BI42" s="376">
        <f t="shared" si="92"/>
        <v>0</v>
      </c>
      <c r="BJ42" s="388">
        <f t="shared" si="93"/>
        <v>24.2</v>
      </c>
      <c r="BK42" s="363"/>
    </row>
    <row r="43" spans="1:63" ht="14.25" x14ac:dyDescent="0.3">
      <c r="A43" s="367" t="s">
        <v>34880</v>
      </c>
      <c r="B43" s="368" t="s">
        <v>34901</v>
      </c>
      <c r="C43" s="369" t="s">
        <v>34881</v>
      </c>
      <c r="D43" s="370">
        <v>0.6</v>
      </c>
      <c r="E43" s="371"/>
      <c r="F43" s="371"/>
      <c r="G43" s="370" t="s">
        <v>34854</v>
      </c>
      <c r="H43" s="372">
        <v>35</v>
      </c>
      <c r="I43" s="373">
        <v>1.0434000000000001</v>
      </c>
      <c r="J43" s="373">
        <v>1.0434000000000001</v>
      </c>
      <c r="K43" s="373">
        <v>0</v>
      </c>
      <c r="L43" s="374">
        <f t="shared" si="47"/>
        <v>1.04</v>
      </c>
      <c r="M43" s="375">
        <f t="shared" si="48"/>
        <v>0.06</v>
      </c>
      <c r="N43" s="375">
        <f t="shared" si="49"/>
        <v>0.12</v>
      </c>
      <c r="O43" s="374">
        <f t="shared" si="50"/>
        <v>1.2200000000000002</v>
      </c>
      <c r="P43" s="374">
        <f t="shared" si="51"/>
        <v>1.3199999999999998</v>
      </c>
      <c r="Q43" s="645">
        <f t="shared" si="52"/>
        <v>56.36</v>
      </c>
      <c r="R43" s="376">
        <f t="shared" si="53"/>
        <v>0</v>
      </c>
      <c r="S43" s="376">
        <f t="shared" si="54"/>
        <v>0</v>
      </c>
      <c r="T43" s="376">
        <f t="shared" si="55"/>
        <v>0</v>
      </c>
      <c r="U43" s="376">
        <f t="shared" si="56"/>
        <v>0</v>
      </c>
      <c r="V43" s="377">
        <f t="shared" si="57"/>
        <v>0</v>
      </c>
      <c r="W43" s="378">
        <f t="shared" si="58"/>
        <v>0</v>
      </c>
      <c r="X43" s="367" t="str">
        <f t="shared" si="59"/>
        <v>E6</v>
      </c>
      <c r="Y43" s="370">
        <f t="shared" si="60"/>
        <v>1.2</v>
      </c>
      <c r="Z43" s="379" t="s">
        <v>1</v>
      </c>
      <c r="AA43" s="371">
        <f t="shared" si="61"/>
        <v>1.2</v>
      </c>
      <c r="AB43" s="380">
        <f t="shared" si="62"/>
        <v>1.0434000000000001</v>
      </c>
      <c r="AC43" s="381">
        <f t="shared" si="63"/>
        <v>0.06</v>
      </c>
      <c r="AD43" s="381">
        <f t="shared" si="64"/>
        <v>0.15</v>
      </c>
      <c r="AE43" s="382">
        <f t="shared" si="65"/>
        <v>1.25</v>
      </c>
      <c r="AF43" s="382">
        <f t="shared" si="66"/>
        <v>2.2000000000000002</v>
      </c>
      <c r="AG43" s="381">
        <f t="shared" si="67"/>
        <v>0.68</v>
      </c>
      <c r="AH43" s="646">
        <f t="shared" si="68"/>
        <v>1.87</v>
      </c>
      <c r="AI43" s="383">
        <f t="shared" si="69"/>
        <v>0</v>
      </c>
      <c r="AJ43" s="383">
        <f t="shared" si="70"/>
        <v>0</v>
      </c>
      <c r="AK43" s="383">
        <f t="shared" si="71"/>
        <v>0</v>
      </c>
      <c r="AL43" s="383">
        <f t="shared" si="72"/>
        <v>0</v>
      </c>
      <c r="AM43" s="384">
        <f t="shared" si="73"/>
        <v>0</v>
      </c>
      <c r="AN43" s="385">
        <f t="shared" si="74"/>
        <v>0</v>
      </c>
      <c r="AO43" s="367" t="str">
        <f t="shared" si="75"/>
        <v>E6</v>
      </c>
      <c r="AP43" s="368" t="str">
        <f t="shared" si="76"/>
        <v>=&gt;</v>
      </c>
      <c r="AQ43" s="369" t="str">
        <f t="shared" si="77"/>
        <v>E7</v>
      </c>
      <c r="AR43" s="386">
        <f t="shared" si="78"/>
        <v>0.6</v>
      </c>
      <c r="AS43" s="369"/>
      <c r="AT43" s="369"/>
      <c r="AU43" s="372">
        <f t="shared" si="79"/>
        <v>35</v>
      </c>
      <c r="AV43" s="370">
        <f t="shared" si="80"/>
        <v>1.4</v>
      </c>
      <c r="AW43" s="379" t="s">
        <v>1</v>
      </c>
      <c r="AX43" s="371">
        <f t="shared" si="81"/>
        <v>1.4</v>
      </c>
      <c r="AY43" s="377">
        <f t="shared" si="82"/>
        <v>33.6</v>
      </c>
      <c r="AZ43" s="377">
        <f t="shared" si="83"/>
        <v>0.12</v>
      </c>
      <c r="BA43" s="377">
        <f t="shared" si="84"/>
        <v>1.3199999999999998</v>
      </c>
      <c r="BB43" s="374">
        <f t="shared" si="85"/>
        <v>10.63</v>
      </c>
      <c r="BC43" s="387">
        <f t="shared" si="86"/>
        <v>0</v>
      </c>
      <c r="BD43" s="387">
        <f t="shared" si="87"/>
        <v>58.23</v>
      </c>
      <c r="BE43" s="387">
        <f t="shared" si="88"/>
        <v>13.68</v>
      </c>
      <c r="BF43" s="376">
        <f t="shared" si="89"/>
        <v>1.2534000000000001</v>
      </c>
      <c r="BG43" s="376">
        <f t="shared" si="90"/>
        <v>0</v>
      </c>
      <c r="BH43" s="376">
        <f t="shared" si="91"/>
        <v>2.46</v>
      </c>
      <c r="BI43" s="376">
        <f t="shared" si="92"/>
        <v>0</v>
      </c>
      <c r="BJ43" s="388">
        <f t="shared" si="93"/>
        <v>31.46</v>
      </c>
      <c r="BK43" s="363"/>
    </row>
    <row r="44" spans="1:63" ht="14.25" x14ac:dyDescent="0.3">
      <c r="A44" s="367" t="s">
        <v>34881</v>
      </c>
      <c r="B44" s="368" t="s">
        <v>34901</v>
      </c>
      <c r="C44" s="369" t="s">
        <v>34876</v>
      </c>
      <c r="D44" s="370">
        <v>0.6</v>
      </c>
      <c r="E44" s="371"/>
      <c r="F44" s="371"/>
      <c r="G44" s="370" t="s">
        <v>34854</v>
      </c>
      <c r="H44" s="372">
        <v>4</v>
      </c>
      <c r="I44" s="373">
        <v>1.0434000000000001</v>
      </c>
      <c r="J44" s="373">
        <v>1.0434000000000001</v>
      </c>
      <c r="K44" s="373">
        <v>-1.0429999999999999</v>
      </c>
      <c r="L44" s="374">
        <f t="shared" si="47"/>
        <v>1.04</v>
      </c>
      <c r="M44" s="375">
        <f t="shared" si="48"/>
        <v>0.06</v>
      </c>
      <c r="N44" s="375">
        <f t="shared" si="49"/>
        <v>0.12</v>
      </c>
      <c r="O44" s="374">
        <f t="shared" si="50"/>
        <v>1.2200000000000002</v>
      </c>
      <c r="P44" s="374">
        <f t="shared" si="51"/>
        <v>1.3199999999999998</v>
      </c>
      <c r="Q44" s="645">
        <f t="shared" si="52"/>
        <v>6.44</v>
      </c>
      <c r="R44" s="376">
        <f t="shared" si="53"/>
        <v>0</v>
      </c>
      <c r="S44" s="376">
        <f t="shared" si="54"/>
        <v>0</v>
      </c>
      <c r="T44" s="376">
        <f t="shared" si="55"/>
        <v>0</v>
      </c>
      <c r="U44" s="376">
        <f t="shared" si="56"/>
        <v>0</v>
      </c>
      <c r="V44" s="377">
        <f t="shared" si="57"/>
        <v>0</v>
      </c>
      <c r="W44" s="378">
        <f t="shared" si="58"/>
        <v>0</v>
      </c>
      <c r="X44" s="367" t="str">
        <f t="shared" si="59"/>
        <v>E7</v>
      </c>
      <c r="Y44" s="370">
        <f t="shared" si="60"/>
        <v>1.2</v>
      </c>
      <c r="Z44" s="379" t="s">
        <v>1</v>
      </c>
      <c r="AA44" s="371">
        <f t="shared" si="61"/>
        <v>1.2</v>
      </c>
      <c r="AB44" s="380">
        <f t="shared" si="62"/>
        <v>1.0434000000000001</v>
      </c>
      <c r="AC44" s="381">
        <f t="shared" si="63"/>
        <v>0.06</v>
      </c>
      <c r="AD44" s="381">
        <f t="shared" si="64"/>
        <v>0.15</v>
      </c>
      <c r="AE44" s="382">
        <f t="shared" si="65"/>
        <v>1.25</v>
      </c>
      <c r="AF44" s="382">
        <f t="shared" si="66"/>
        <v>2.2000000000000002</v>
      </c>
      <c r="AG44" s="381">
        <f t="shared" si="67"/>
        <v>0.68</v>
      </c>
      <c r="AH44" s="646">
        <f t="shared" si="68"/>
        <v>1.87</v>
      </c>
      <c r="AI44" s="383">
        <f t="shared" si="69"/>
        <v>0</v>
      </c>
      <c r="AJ44" s="383">
        <f t="shared" si="70"/>
        <v>0</v>
      </c>
      <c r="AK44" s="383">
        <f t="shared" si="71"/>
        <v>0</v>
      </c>
      <c r="AL44" s="383">
        <f t="shared" si="72"/>
        <v>0</v>
      </c>
      <c r="AM44" s="384">
        <f t="shared" si="73"/>
        <v>0</v>
      </c>
      <c r="AN44" s="385">
        <f t="shared" si="74"/>
        <v>0</v>
      </c>
      <c r="AO44" s="367" t="str">
        <f t="shared" si="75"/>
        <v>E7</v>
      </c>
      <c r="AP44" s="368" t="str">
        <f t="shared" si="76"/>
        <v>=&gt;</v>
      </c>
      <c r="AQ44" s="369" t="str">
        <f t="shared" si="77"/>
        <v>DESAGUE</v>
      </c>
      <c r="AR44" s="386">
        <f t="shared" si="78"/>
        <v>0.6</v>
      </c>
      <c r="AS44" s="369"/>
      <c r="AT44" s="369"/>
      <c r="AU44" s="372">
        <f t="shared" si="79"/>
        <v>4</v>
      </c>
      <c r="AV44" s="370">
        <f t="shared" si="80"/>
        <v>1.4</v>
      </c>
      <c r="AW44" s="379" t="s">
        <v>1</v>
      </c>
      <c r="AX44" s="371">
        <f t="shared" si="81"/>
        <v>1.4</v>
      </c>
      <c r="AY44" s="377">
        <f t="shared" si="82"/>
        <v>2.6</v>
      </c>
      <c r="AZ44" s="377">
        <f t="shared" si="83"/>
        <v>0.12</v>
      </c>
      <c r="BA44" s="377">
        <f t="shared" si="84"/>
        <v>1.3199999999999998</v>
      </c>
      <c r="BB44" s="374">
        <f t="shared" si="85"/>
        <v>0.82</v>
      </c>
      <c r="BC44" s="387">
        <f t="shared" si="86"/>
        <v>0</v>
      </c>
      <c r="BD44" s="387">
        <f t="shared" si="87"/>
        <v>8.31</v>
      </c>
      <c r="BE44" s="387">
        <f t="shared" si="88"/>
        <v>1.06</v>
      </c>
      <c r="BF44" s="376">
        <f t="shared" si="89"/>
        <v>1.2534000000000001</v>
      </c>
      <c r="BG44" s="376">
        <f t="shared" si="90"/>
        <v>0</v>
      </c>
      <c r="BH44" s="376">
        <f t="shared" si="91"/>
        <v>2.46</v>
      </c>
      <c r="BI44" s="376">
        <f t="shared" si="92"/>
        <v>0</v>
      </c>
      <c r="BJ44" s="388">
        <f t="shared" si="93"/>
        <v>3.97</v>
      </c>
      <c r="BK44" s="363"/>
    </row>
    <row r="45" spans="1:63" ht="14.25" x14ac:dyDescent="0.3">
      <c r="A45" s="350"/>
      <c r="B45" s="437"/>
      <c r="C45" s="438"/>
      <c r="D45" s="439"/>
      <c r="E45" s="439"/>
      <c r="F45" s="439"/>
      <c r="G45" s="439"/>
      <c r="H45" s="390"/>
      <c r="I45" s="391"/>
      <c r="J45" s="391"/>
      <c r="K45" s="391"/>
      <c r="L45" s="392"/>
      <c r="M45" s="393"/>
      <c r="N45" s="393"/>
      <c r="O45" s="392"/>
      <c r="P45" s="392"/>
      <c r="Q45" s="394"/>
      <c r="R45" s="394"/>
      <c r="S45" s="394"/>
      <c r="T45" s="394"/>
      <c r="U45" s="394"/>
      <c r="V45" s="395"/>
      <c r="W45" s="360"/>
      <c r="X45" s="350"/>
      <c r="Y45" s="439"/>
      <c r="Z45" s="396"/>
      <c r="AA45" s="439"/>
      <c r="AB45" s="397"/>
      <c r="AC45" s="396"/>
      <c r="AD45" s="396"/>
      <c r="AE45" s="398"/>
      <c r="AF45" s="398"/>
      <c r="AG45" s="396"/>
      <c r="AH45" s="399"/>
      <c r="AI45" s="399"/>
      <c r="AJ45" s="399"/>
      <c r="AK45" s="399"/>
      <c r="AL45" s="399"/>
      <c r="AM45" s="400"/>
      <c r="AN45" s="389"/>
      <c r="AO45" s="350"/>
      <c r="AP45" s="437"/>
      <c r="AQ45" s="438"/>
      <c r="AR45" s="440"/>
      <c r="AS45" s="438"/>
      <c r="AT45" s="438"/>
      <c r="AU45" s="390"/>
      <c r="AV45" s="439"/>
      <c r="AW45" s="396"/>
      <c r="AX45" s="439"/>
      <c r="AY45" s="395"/>
      <c r="AZ45" s="395"/>
      <c r="BA45" s="395"/>
      <c r="BB45" s="392"/>
      <c r="BC45" s="392"/>
      <c r="BD45" s="392"/>
      <c r="BE45" s="392"/>
      <c r="BF45" s="394"/>
      <c r="BG45" s="394"/>
      <c r="BH45" s="394"/>
      <c r="BI45" s="394"/>
      <c r="BJ45" s="362"/>
      <c r="BK45" s="363"/>
    </row>
    <row r="46" spans="1:63" ht="14.25" x14ac:dyDescent="0.3">
      <c r="A46" s="364" t="s">
        <v>35252</v>
      </c>
      <c r="B46" s="437"/>
      <c r="C46" s="438"/>
      <c r="D46" s="439"/>
      <c r="E46" s="439"/>
      <c r="F46" s="439"/>
      <c r="G46" s="439"/>
      <c r="H46" s="390"/>
      <c r="I46" s="391"/>
      <c r="J46" s="391"/>
      <c r="K46" s="391"/>
      <c r="L46" s="392"/>
      <c r="M46" s="393"/>
      <c r="N46" s="393"/>
      <c r="O46" s="392"/>
      <c r="P46" s="392"/>
      <c r="Q46" s="394"/>
      <c r="R46" s="394"/>
      <c r="S46" s="394"/>
      <c r="T46" s="394"/>
      <c r="U46" s="394"/>
      <c r="V46" s="395"/>
      <c r="W46" s="360"/>
      <c r="X46" s="350"/>
      <c r="Y46" s="439"/>
      <c r="Z46" s="396"/>
      <c r="AA46" s="439"/>
      <c r="AB46" s="397"/>
      <c r="AC46" s="396"/>
      <c r="AD46" s="396"/>
      <c r="AE46" s="398"/>
      <c r="AF46" s="398"/>
      <c r="AG46" s="396"/>
      <c r="AH46" s="399"/>
      <c r="AI46" s="399"/>
      <c r="AJ46" s="399"/>
      <c r="AK46" s="399"/>
      <c r="AL46" s="399"/>
      <c r="AM46" s="400"/>
      <c r="AN46" s="389"/>
      <c r="AO46" s="350"/>
      <c r="AP46" s="437"/>
      <c r="AQ46" s="438"/>
      <c r="AR46" s="440"/>
      <c r="AS46" s="438"/>
      <c r="AT46" s="438"/>
      <c r="AU46" s="390"/>
      <c r="AV46" s="439"/>
      <c r="AW46" s="396"/>
      <c r="AX46" s="439"/>
      <c r="AY46" s="395"/>
      <c r="AZ46" s="395"/>
      <c r="BA46" s="395"/>
      <c r="BB46" s="392"/>
      <c r="BC46" s="392"/>
      <c r="BD46" s="392"/>
      <c r="BE46" s="392"/>
      <c r="BF46" s="394"/>
      <c r="BG46" s="394"/>
      <c r="BH46" s="394"/>
      <c r="BI46" s="394"/>
      <c r="BJ46" s="362"/>
      <c r="BK46" s="363"/>
    </row>
    <row r="47" spans="1:63" ht="14.25" x14ac:dyDescent="0.3">
      <c r="A47" s="367" t="s">
        <v>35253</v>
      </c>
      <c r="B47" s="368"/>
      <c r="C47" s="369" t="s">
        <v>35254</v>
      </c>
      <c r="D47" s="370">
        <v>0.4</v>
      </c>
      <c r="E47" s="371"/>
      <c r="F47" s="371"/>
      <c r="G47" s="370" t="s">
        <v>34854</v>
      </c>
      <c r="H47" s="372">
        <v>27</v>
      </c>
      <c r="I47" s="373">
        <v>0.85000000000000009</v>
      </c>
      <c r="J47" s="373">
        <v>0.85000000000000009</v>
      </c>
      <c r="K47" s="373">
        <v>0.85</v>
      </c>
      <c r="L47" s="374">
        <f t="shared" ref="L47:L55" si="94">ROUND((I47+J47)/2,2)</f>
        <v>0.85</v>
      </c>
      <c r="M47" s="375">
        <f t="shared" ref="M47:M55" si="95">IF(F47=0,ROUND($D47*10%,2),IF(D47&gt;2.8,0.18,0.15))</f>
        <v>0.04</v>
      </c>
      <c r="N47" s="375">
        <f t="shared" ref="N47:N55" si="96">IF(F47=0,IF(   ROUND($D47/4,2),   IF(ROUND(($D47*1.2)/6,2)&lt;0.1,0.1,ROUND(($D47*1.2)/6,2))),0.5)</f>
        <v>0.1</v>
      </c>
      <c r="O47" s="374">
        <f t="shared" ref="O47:O55" si="97">L47+M47+N47</f>
        <v>0.99</v>
      </c>
      <c r="P47" s="374">
        <f t="shared" ref="P47:P55" si="98">IF(O47&lt;2,(D47+M47*2)+0.6,(D47+M47*2)+0.6+ROUNDUP(O47-2,0)*0.1)</f>
        <v>1.08</v>
      </c>
      <c r="Q47" s="376">
        <f t="shared" ref="Q47:Q55" si="99">IF($O47&lt;=$W$4,ROUND(IF($O47&lt;1.5,$O47*$H47*$P47,1.5*$H47*$P47),2),0)</f>
        <v>28.87</v>
      </c>
      <c r="R47" s="376">
        <f t="shared" ref="R47:R55" si="100">IF($O47&gt;$W$4,ROUND(IF($O47&lt;1.5,$O47*$H47*$P47,1.5*$H47*$P47),2),0)</f>
        <v>0</v>
      </c>
      <c r="S47" s="376">
        <f t="shared" ref="S47:S55" si="101">IF($O47&gt;$W$4,ROUND(IF($O47&lt;1.5,0,IF($O47&gt;3,1.5*$H47*$P47,($O47-1.5)*$H47*$P47)),2),0)</f>
        <v>0</v>
      </c>
      <c r="T47" s="376">
        <f t="shared" ref="T47:T55" si="102">IF($O47&gt;$W$4,ROUND(IF($O47&lt;3,0,IF($O47&gt;4.5,1.5*$H47*$P47,($O47-3)*$H47*$P47)),2),0)</f>
        <v>0</v>
      </c>
      <c r="U47" s="376">
        <f t="shared" ref="U47:U55" si="103">IF($O47&gt;$W$4,ROUND(IF($O47&lt;4.5,0,IF($O47&gt;6,($O47-4.5)*$H47*$P47,($O47-4.5)*$H47*$P47)),2),0)</f>
        <v>0</v>
      </c>
      <c r="V47" s="377">
        <f t="shared" ref="V47:V55" si="104">IF($O47&gt;$W$4, IF( $O47&lt;=4,   ROUND($H47*($O47+0.5)*2,2),   0),0)</f>
        <v>0</v>
      </c>
      <c r="W47" s="378">
        <f t="shared" ref="W47:W55" si="105">IF($O47&gt;$W$4, IF( $O47&gt;4,   ROUND($H47*($O47+0.5)*2,2),   0),0)</f>
        <v>0</v>
      </c>
      <c r="X47" s="367" t="str">
        <f t="shared" ref="X47:X55" si="106">A47</f>
        <v>F1</v>
      </c>
      <c r="Y47" s="370">
        <f>IF($D47=0.4,1.2,IF($D47=0.6,1.2,IF($D47=0.8,1.3,IF($D47=1,1.5,IF($D47=1.2,1.7,IF($D47&lt;=2,2,"--"))))))</f>
        <v>1.2</v>
      </c>
      <c r="Z47" s="379" t="s">
        <v>1</v>
      </c>
      <c r="AA47" s="371">
        <f t="shared" ref="AA47:AA55" si="107">Y47</f>
        <v>1.2</v>
      </c>
      <c r="AB47" s="380">
        <f t="shared" ref="AB47:AB55" si="108">IF($Y47="--","--",I47)</f>
        <v>0.85000000000000009</v>
      </c>
      <c r="AC47" s="381">
        <f t="shared" ref="AC47:AC55" si="109">IF($Y47="--","--",IF(D47&gt;1.5,0.15,ROUND($D47*10%,2)))</f>
        <v>0.04</v>
      </c>
      <c r="AD47" s="381">
        <f t="shared" ref="AD47:AD55" si="110">IF($Y47="--","--",0.15)</f>
        <v>0.15</v>
      </c>
      <c r="AE47" s="382">
        <f t="shared" ref="AE47:AE55" si="111">IF($Y47="--","--",ROUND(AB47+AC47+AD47,2))</f>
        <v>1.04</v>
      </c>
      <c r="AF47" s="382">
        <f t="shared" ref="AF47:AF55" si="112">IF($Y47="--","--",IF($AB47&lt;=2,$Y47+1,($Y47+1)+ROUNDUP($AB47-2,0)*0.1))</f>
        <v>2.2000000000000002</v>
      </c>
      <c r="AG47" s="381">
        <f t="shared" ref="AG47:AG55" si="113">IF($D47=0.4,0.92,IF($D47=0.6,0.68,IF($D47=0.8,0.74,IF($D47=1,0.7,IF($D47=1.2,0.66,IF($D47=1.5,0.6,IF($D47&lt;=2,(2.4-(D47+0.3)),"--")))))))</f>
        <v>0.92</v>
      </c>
      <c r="AH47" s="383">
        <f t="shared" ref="AH47:AH55" si="114">IF($Y47="--","--",IF($AE47&lt;=$W$4,ROUND(IF($AE47&lt;1.5,$AE47*$AF47*$AG47,1.5*$AF47*$AG47),2),0))</f>
        <v>2.1</v>
      </c>
      <c r="AI47" s="383">
        <f t="shared" ref="AI47:AI55" si="115">IF($Y47="--","--",IF($AE47&gt;$W$4,ROUND(IF($AE47&lt;1.5,$AE47*$AF47*$AG47,1.5*$AF47*$AG47),2),0))</f>
        <v>0</v>
      </c>
      <c r="AJ47" s="383">
        <f t="shared" ref="AJ47:AJ55" si="116">IF($Y47="--","--",IF($AE47&gt;$W$4,ROUND(IF($AE47&lt;1.5,0,IF($AE47&gt;3,1.5*$AF47*$AG47,($AE47-1.5)*$AF47*$AG47)),2),0))</f>
        <v>0</v>
      </c>
      <c r="AK47" s="383">
        <f t="shared" ref="AK47:AK55" si="117">IF($Y47="--","--",IF($AE47&gt;$W$4,ROUND(IF($AE47&lt;3,0,IF($AE47&gt;4.5,1.5*$AF47*$AG47,($AE47-3)*$AF47*$AG47)),2),0))</f>
        <v>0</v>
      </c>
      <c r="AL47" s="383">
        <f t="shared" ref="AL47:AL55" si="118">IF($Y47="--","--",IF($AE47&gt;$W$4,ROUND(IF($AE47&lt;4.5,0,IF($AE47&gt;6,($AE47-4.5)*$AF47*$AG47,($AE47-4.5)*$AF47*$AG47)),2),0))</f>
        <v>0</v>
      </c>
      <c r="AM47" s="384">
        <f t="shared" ref="AM47:AM55" si="119">IF($Y47="--","--",IF($AE47&gt;$W$4, IF( $AE47&lt;=4,   ROUND(($AG47*4)*($AE47+0.5)*2,2),   0),0))</f>
        <v>0</v>
      </c>
      <c r="AN47" s="385">
        <f t="shared" ref="AN47:AN55" si="120">IF($Y47="--","--",IF($AE47&gt;$W$4, IF( $AE47&gt;4,   ROUND(($AG47*4)*($AE47+0.5)*2,2),   0),0))</f>
        <v>0</v>
      </c>
      <c r="AO47" s="367" t="str">
        <f t="shared" ref="AO47:AO55" si="121">A47</f>
        <v>F1</v>
      </c>
      <c r="AP47" s="368">
        <f t="shared" ref="AP47:AP55" si="122">B47</f>
        <v>0</v>
      </c>
      <c r="AQ47" s="369" t="str">
        <f t="shared" ref="AQ47:AQ55" si="123">C47</f>
        <v>F2</v>
      </c>
      <c r="AR47" s="386">
        <f t="shared" ref="AR47:AR55" si="124">D47</f>
        <v>0.4</v>
      </c>
      <c r="AS47" s="369"/>
      <c r="AT47" s="369"/>
      <c r="AU47" s="372">
        <f t="shared" ref="AU47:AU55" si="125">H47</f>
        <v>27</v>
      </c>
      <c r="AV47" s="370">
        <f t="shared" ref="AV47:AV55" si="126">IF($Y47="--","--",Y47+0.2)</f>
        <v>1.4</v>
      </c>
      <c r="AW47" s="379" t="s">
        <v>1</v>
      </c>
      <c r="AX47" s="371">
        <f t="shared" ref="AX47:AX55" si="127">AV47</f>
        <v>1.4</v>
      </c>
      <c r="AY47" s="377">
        <f t="shared" ref="AY47:AY55" si="128">IF(D47&gt;2,AU47,AU47-AV47)</f>
        <v>25.6</v>
      </c>
      <c r="AZ47" s="377">
        <f t="shared" ref="AZ47:AZ55" si="129">N47</f>
        <v>0.1</v>
      </c>
      <c r="BA47" s="377">
        <f t="shared" ref="BA47:BA55" si="130">P47</f>
        <v>1.08</v>
      </c>
      <c r="BB47" s="374">
        <f t="shared" ref="BB47:BB55" si="131">IF(F47=0,IF(ROUND( AY47 * ( ( (N47*P47) +  ( ((D47+M47*2)/6)*P47 ) ) - ROUND(  ((D47+M47*2)^2)   *   (   ( PI()*96.379 / (4*360) )  -  ( (SIN((96.379/2)*PI()/180)) * (COS((96.379/2)*PI()/180)) / 4 )   ), 4) ),2),   ROUND( AY47 * ( ( (N47*P47) +  ( ((D47+M47*2)/4)*P47 ) ) - ROUND(  ((D47+M47*2)^2)   *   (   ( PI()*120 / (4*360) )  -  ( (SIN((120/2)*PI()/180)) * (COS((120/2)*PI()/180)) / 4 )   ), 4) ),2)),0)</f>
        <v>5.18</v>
      </c>
      <c r="BC47" s="387">
        <f t="shared" ref="BC47:BC55" si="132">IF(F47&gt;0,ROUND(AY47*N47*P47,2),0)</f>
        <v>0</v>
      </c>
      <c r="BD47" s="387">
        <f t="shared" ref="BD47:BD55" si="133">SUM(Q47:U47,AH47:AL47)</f>
        <v>30.970000000000002</v>
      </c>
      <c r="BE47" s="387">
        <f t="shared" ref="BE47:BE55" si="134">IF(F47=0, ROUND( ( PI()*( (D47+M47*2)^2 ) / 4  ) * AY47,2),  ROUND( (D47+M47*2)*(F47+M47*2) * AY47,2))</f>
        <v>4.63</v>
      </c>
      <c r="BF47" s="376">
        <f t="shared" ref="BF47:BF55" si="135">IF(($I47+M47-0.15)&lt;=2,($I47+M47+0.15),IF(($I47+M47)&lt;=3,2.35,($I47+M47+0.2)-0.85))</f>
        <v>1.04</v>
      </c>
      <c r="BG47" s="376">
        <f t="shared" ref="BG47:BG55" si="136">IF(D47&gt;2,   (I47-F47-M47-0.11),IF(($I47+M47)&lt;=2,0,IF(($I47+M47)&gt;3,0.85,(I47+M47+0.2-BF47))))</f>
        <v>0</v>
      </c>
      <c r="BH47" s="376">
        <f t="shared" ref="BH47:BH55" si="137">IF(D47&gt;2,  ROUND(((1.42+0.4)+(0.91+0.4))*2*BG47,2), ROUND(AV47*AX47*BF47,2))</f>
        <v>2.04</v>
      </c>
      <c r="BI47" s="376">
        <f t="shared" ref="BI47:BI55" si="138">ROUND(((PI()*0.9^2)/4)*BG47,2)</f>
        <v>0</v>
      </c>
      <c r="BJ47" s="388">
        <f t="shared" ref="BJ47:BJ55" si="139">ROUND(BD47-BE47-BH47-BI47-BB47-BC47,2)</f>
        <v>19.12</v>
      </c>
      <c r="BK47" s="363"/>
    </row>
    <row r="48" spans="1:63" ht="14.25" x14ac:dyDescent="0.3">
      <c r="A48" s="367" t="s">
        <v>35254</v>
      </c>
      <c r="B48" s="368"/>
      <c r="C48" s="369" t="s">
        <v>35255</v>
      </c>
      <c r="D48" s="370">
        <v>0.4</v>
      </c>
      <c r="E48" s="371"/>
      <c r="F48" s="371"/>
      <c r="G48" s="370" t="s">
        <v>34854</v>
      </c>
      <c r="H48" s="372">
        <v>40</v>
      </c>
      <c r="I48" s="373">
        <v>1</v>
      </c>
      <c r="J48" s="373">
        <v>0.81099999999999994</v>
      </c>
      <c r="K48" s="373">
        <v>0.15</v>
      </c>
      <c r="L48" s="374">
        <f t="shared" si="94"/>
        <v>0.91</v>
      </c>
      <c r="M48" s="375">
        <f t="shared" si="95"/>
        <v>0.04</v>
      </c>
      <c r="N48" s="375">
        <f t="shared" si="96"/>
        <v>0.1</v>
      </c>
      <c r="O48" s="374">
        <f t="shared" si="97"/>
        <v>1.05</v>
      </c>
      <c r="P48" s="374">
        <f t="shared" si="98"/>
        <v>1.08</v>
      </c>
      <c r="Q48" s="376">
        <f t="shared" si="99"/>
        <v>45.36</v>
      </c>
      <c r="R48" s="376">
        <f t="shared" si="100"/>
        <v>0</v>
      </c>
      <c r="S48" s="376">
        <f t="shared" si="101"/>
        <v>0</v>
      </c>
      <c r="T48" s="376">
        <f t="shared" si="102"/>
        <v>0</v>
      </c>
      <c r="U48" s="376">
        <f t="shared" si="103"/>
        <v>0</v>
      </c>
      <c r="V48" s="377">
        <f t="shared" si="104"/>
        <v>0</v>
      </c>
      <c r="W48" s="378">
        <f t="shared" si="105"/>
        <v>0</v>
      </c>
      <c r="X48" s="367" t="str">
        <f t="shared" si="106"/>
        <v>F2</v>
      </c>
      <c r="Y48" s="370">
        <f>IF($D48=0.4,1.2,IF($D48=0.6,1.2,IF($D48=0.8,1.3,IF($D48=1,1.5,IF($D48=1.2,1.7,IF($D48&lt;=2,2,"--"))))))</f>
        <v>1.2</v>
      </c>
      <c r="Z48" s="379" t="s">
        <v>1</v>
      </c>
      <c r="AA48" s="371">
        <f t="shared" si="107"/>
        <v>1.2</v>
      </c>
      <c r="AB48" s="380">
        <f t="shared" si="108"/>
        <v>1</v>
      </c>
      <c r="AC48" s="381">
        <f t="shared" si="109"/>
        <v>0.04</v>
      </c>
      <c r="AD48" s="381">
        <f t="shared" si="110"/>
        <v>0.15</v>
      </c>
      <c r="AE48" s="382">
        <f t="shared" si="111"/>
        <v>1.19</v>
      </c>
      <c r="AF48" s="382">
        <f t="shared" si="112"/>
        <v>2.2000000000000002</v>
      </c>
      <c r="AG48" s="381">
        <f t="shared" si="113"/>
        <v>0.92</v>
      </c>
      <c r="AH48" s="383">
        <f t="shared" si="114"/>
        <v>2.41</v>
      </c>
      <c r="AI48" s="383">
        <f t="shared" si="115"/>
        <v>0</v>
      </c>
      <c r="AJ48" s="383">
        <f t="shared" si="116"/>
        <v>0</v>
      </c>
      <c r="AK48" s="383">
        <f t="shared" si="117"/>
        <v>0</v>
      </c>
      <c r="AL48" s="383">
        <f t="shared" si="118"/>
        <v>0</v>
      </c>
      <c r="AM48" s="384">
        <f t="shared" si="119"/>
        <v>0</v>
      </c>
      <c r="AN48" s="385">
        <f t="shared" si="120"/>
        <v>0</v>
      </c>
      <c r="AO48" s="367" t="str">
        <f t="shared" si="121"/>
        <v>F2</v>
      </c>
      <c r="AP48" s="368">
        <f t="shared" si="122"/>
        <v>0</v>
      </c>
      <c r="AQ48" s="369" t="str">
        <f t="shared" si="123"/>
        <v>F3</v>
      </c>
      <c r="AR48" s="386">
        <f t="shared" si="124"/>
        <v>0.4</v>
      </c>
      <c r="AS48" s="369"/>
      <c r="AT48" s="369"/>
      <c r="AU48" s="372">
        <f t="shared" si="125"/>
        <v>40</v>
      </c>
      <c r="AV48" s="370">
        <f t="shared" si="126"/>
        <v>1.4</v>
      </c>
      <c r="AW48" s="379" t="s">
        <v>1</v>
      </c>
      <c r="AX48" s="371">
        <f t="shared" si="127"/>
        <v>1.4</v>
      </c>
      <c r="AY48" s="377">
        <f t="shared" si="128"/>
        <v>38.6</v>
      </c>
      <c r="AZ48" s="377">
        <f t="shared" si="129"/>
        <v>0.1</v>
      </c>
      <c r="BA48" s="377">
        <f t="shared" si="130"/>
        <v>1.08</v>
      </c>
      <c r="BB48" s="374">
        <f t="shared" si="131"/>
        <v>7.8</v>
      </c>
      <c r="BC48" s="387">
        <f t="shared" si="132"/>
        <v>0</v>
      </c>
      <c r="BD48" s="387">
        <f t="shared" si="133"/>
        <v>47.769999999999996</v>
      </c>
      <c r="BE48" s="387">
        <f t="shared" si="134"/>
        <v>6.98</v>
      </c>
      <c r="BF48" s="376">
        <f t="shared" si="135"/>
        <v>1.19</v>
      </c>
      <c r="BG48" s="376">
        <f t="shared" si="136"/>
        <v>0</v>
      </c>
      <c r="BH48" s="376">
        <f t="shared" si="137"/>
        <v>2.33</v>
      </c>
      <c r="BI48" s="376">
        <f t="shared" si="138"/>
        <v>0</v>
      </c>
      <c r="BJ48" s="388">
        <f t="shared" si="139"/>
        <v>30.66</v>
      </c>
      <c r="BK48" s="363"/>
    </row>
    <row r="49" spans="1:63" ht="14.25" x14ac:dyDescent="0.3">
      <c r="A49" s="367" t="s">
        <v>35255</v>
      </c>
      <c r="B49" s="368"/>
      <c r="C49" s="369" t="s">
        <v>35256</v>
      </c>
      <c r="D49" s="370">
        <v>0.4</v>
      </c>
      <c r="E49" s="371"/>
      <c r="F49" s="371"/>
      <c r="G49" s="370" t="s">
        <v>34854</v>
      </c>
      <c r="H49" s="372">
        <v>39</v>
      </c>
      <c r="I49" s="373">
        <v>0.81099999999999994</v>
      </c>
      <c r="J49" s="373">
        <v>0.90849999999999986</v>
      </c>
      <c r="K49" s="373">
        <v>0</v>
      </c>
      <c r="L49" s="374">
        <f t="shared" si="94"/>
        <v>0.86</v>
      </c>
      <c r="M49" s="375">
        <f t="shared" si="95"/>
        <v>0.04</v>
      </c>
      <c r="N49" s="375">
        <f t="shared" si="96"/>
        <v>0.1</v>
      </c>
      <c r="O49" s="374">
        <f t="shared" si="97"/>
        <v>1</v>
      </c>
      <c r="P49" s="374">
        <f t="shared" si="98"/>
        <v>1.08</v>
      </c>
      <c r="Q49" s="376">
        <f t="shared" si="99"/>
        <v>42.12</v>
      </c>
      <c r="R49" s="376">
        <f t="shared" si="100"/>
        <v>0</v>
      </c>
      <c r="S49" s="376">
        <f t="shared" si="101"/>
        <v>0</v>
      </c>
      <c r="T49" s="376">
        <f t="shared" si="102"/>
        <v>0</v>
      </c>
      <c r="U49" s="376">
        <f t="shared" si="103"/>
        <v>0</v>
      </c>
      <c r="V49" s="377">
        <f t="shared" si="104"/>
        <v>0</v>
      </c>
      <c r="W49" s="378">
        <f t="shared" si="105"/>
        <v>0</v>
      </c>
      <c r="X49" s="367" t="str">
        <f t="shared" si="106"/>
        <v>F3</v>
      </c>
      <c r="Y49" s="370">
        <f>IF($D49=0.4,1.2,IF($D49=0.6,1.2,IF($D49=0.8,1.3,IF($D49=1,1.5,IF($D49=1.2,1.7,IF($D49&lt;=2,2,"--"))))))</f>
        <v>1.2</v>
      </c>
      <c r="Z49" s="379" t="s">
        <v>1</v>
      </c>
      <c r="AA49" s="371">
        <f t="shared" si="107"/>
        <v>1.2</v>
      </c>
      <c r="AB49" s="380">
        <f t="shared" si="108"/>
        <v>0.81099999999999994</v>
      </c>
      <c r="AC49" s="381">
        <f t="shared" si="109"/>
        <v>0.04</v>
      </c>
      <c r="AD49" s="381">
        <f t="shared" si="110"/>
        <v>0.15</v>
      </c>
      <c r="AE49" s="382">
        <f t="shared" si="111"/>
        <v>1</v>
      </c>
      <c r="AF49" s="382">
        <f t="shared" si="112"/>
        <v>2.2000000000000002</v>
      </c>
      <c r="AG49" s="381">
        <f t="shared" si="113"/>
        <v>0.92</v>
      </c>
      <c r="AH49" s="383">
        <f t="shared" si="114"/>
        <v>2.02</v>
      </c>
      <c r="AI49" s="383">
        <f t="shared" si="115"/>
        <v>0</v>
      </c>
      <c r="AJ49" s="383">
        <f t="shared" si="116"/>
        <v>0</v>
      </c>
      <c r="AK49" s="383">
        <f t="shared" si="117"/>
        <v>0</v>
      </c>
      <c r="AL49" s="383">
        <f t="shared" si="118"/>
        <v>0</v>
      </c>
      <c r="AM49" s="384">
        <f t="shared" si="119"/>
        <v>0</v>
      </c>
      <c r="AN49" s="385">
        <f t="shared" si="120"/>
        <v>0</v>
      </c>
      <c r="AO49" s="367" t="str">
        <f t="shared" si="121"/>
        <v>F3</v>
      </c>
      <c r="AP49" s="368">
        <f t="shared" si="122"/>
        <v>0</v>
      </c>
      <c r="AQ49" s="369" t="str">
        <f t="shared" si="123"/>
        <v>F4</v>
      </c>
      <c r="AR49" s="386">
        <f t="shared" si="124"/>
        <v>0.4</v>
      </c>
      <c r="AS49" s="369"/>
      <c r="AT49" s="369"/>
      <c r="AU49" s="372">
        <f t="shared" si="125"/>
        <v>39</v>
      </c>
      <c r="AV49" s="370">
        <f t="shared" si="126"/>
        <v>1.4</v>
      </c>
      <c r="AW49" s="379" t="s">
        <v>1</v>
      </c>
      <c r="AX49" s="371">
        <f t="shared" si="127"/>
        <v>1.4</v>
      </c>
      <c r="AY49" s="377">
        <f t="shared" si="128"/>
        <v>37.6</v>
      </c>
      <c r="AZ49" s="377">
        <f t="shared" si="129"/>
        <v>0.1</v>
      </c>
      <c r="BA49" s="377">
        <f t="shared" si="130"/>
        <v>1.08</v>
      </c>
      <c r="BB49" s="374">
        <f t="shared" si="131"/>
        <v>7.6</v>
      </c>
      <c r="BC49" s="387">
        <f t="shared" si="132"/>
        <v>0</v>
      </c>
      <c r="BD49" s="387">
        <f t="shared" si="133"/>
        <v>44.14</v>
      </c>
      <c r="BE49" s="387">
        <f t="shared" si="134"/>
        <v>6.8</v>
      </c>
      <c r="BF49" s="376">
        <f t="shared" si="135"/>
        <v>1.0009999999999999</v>
      </c>
      <c r="BG49" s="376">
        <f t="shared" si="136"/>
        <v>0</v>
      </c>
      <c r="BH49" s="376">
        <f t="shared" si="137"/>
        <v>1.96</v>
      </c>
      <c r="BI49" s="376">
        <f t="shared" si="138"/>
        <v>0</v>
      </c>
      <c r="BJ49" s="388">
        <f t="shared" si="139"/>
        <v>27.78</v>
      </c>
      <c r="BK49" s="363"/>
    </row>
    <row r="50" spans="1:63" ht="14.25" x14ac:dyDescent="0.3">
      <c r="A50" s="367" t="s">
        <v>35256</v>
      </c>
      <c r="B50" s="368"/>
      <c r="C50" s="369" t="s">
        <v>35257</v>
      </c>
      <c r="D50" s="370">
        <v>0.5</v>
      </c>
      <c r="E50" s="371"/>
      <c r="F50" s="371"/>
      <c r="G50" s="370" t="s">
        <v>34854</v>
      </c>
      <c r="H50" s="372">
        <v>26</v>
      </c>
      <c r="I50" s="373">
        <v>1.0085</v>
      </c>
      <c r="J50" s="373">
        <v>0.91770000000000007</v>
      </c>
      <c r="K50" s="373">
        <v>0.1</v>
      </c>
      <c r="L50" s="374">
        <f t="shared" si="94"/>
        <v>0.96</v>
      </c>
      <c r="M50" s="375">
        <f t="shared" si="95"/>
        <v>0.05</v>
      </c>
      <c r="N50" s="375">
        <f t="shared" si="96"/>
        <v>0.1</v>
      </c>
      <c r="O50" s="374">
        <f t="shared" si="97"/>
        <v>1.1100000000000001</v>
      </c>
      <c r="P50" s="374">
        <f t="shared" si="98"/>
        <v>1.2</v>
      </c>
      <c r="Q50" s="645">
        <f t="shared" si="99"/>
        <v>34.630000000000003</v>
      </c>
      <c r="R50" s="376">
        <f t="shared" si="100"/>
        <v>0</v>
      </c>
      <c r="S50" s="376">
        <f t="shared" si="101"/>
        <v>0</v>
      </c>
      <c r="T50" s="376">
        <f t="shared" si="102"/>
        <v>0</v>
      </c>
      <c r="U50" s="376">
        <f t="shared" si="103"/>
        <v>0</v>
      </c>
      <c r="V50" s="377">
        <f t="shared" si="104"/>
        <v>0</v>
      </c>
      <c r="W50" s="378">
        <f t="shared" si="105"/>
        <v>0</v>
      </c>
      <c r="X50" s="367" t="str">
        <f t="shared" si="106"/>
        <v>F4</v>
      </c>
      <c r="Y50" s="370">
        <f t="shared" ref="Y50:Y55" si="140">IF($D50=0.4,1.2,IF($D50=0.5,1.2,IF($D50=0.6,1.2,IF($D50=0.8,1.3,IF($D50=1,1.5,IF($D50=1.2,1.7,IF($D50&lt;=2,2,"--")))))))</f>
        <v>1.2</v>
      </c>
      <c r="Z50" s="379" t="s">
        <v>1</v>
      </c>
      <c r="AA50" s="371">
        <f t="shared" si="107"/>
        <v>1.2</v>
      </c>
      <c r="AB50" s="380">
        <f t="shared" si="108"/>
        <v>1.0085</v>
      </c>
      <c r="AC50" s="381">
        <f t="shared" si="109"/>
        <v>0.05</v>
      </c>
      <c r="AD50" s="381">
        <f t="shared" si="110"/>
        <v>0.15</v>
      </c>
      <c r="AE50" s="382">
        <f t="shared" si="111"/>
        <v>1.21</v>
      </c>
      <c r="AF50" s="382">
        <f t="shared" si="112"/>
        <v>2.2000000000000002</v>
      </c>
      <c r="AG50" s="381">
        <f t="shared" si="113"/>
        <v>1.5999999999999999</v>
      </c>
      <c r="AH50" s="646">
        <f t="shared" si="114"/>
        <v>4.26</v>
      </c>
      <c r="AI50" s="383">
        <f t="shared" si="115"/>
        <v>0</v>
      </c>
      <c r="AJ50" s="383">
        <f t="shared" si="116"/>
        <v>0</v>
      </c>
      <c r="AK50" s="383">
        <f t="shared" si="117"/>
        <v>0</v>
      </c>
      <c r="AL50" s="383">
        <f t="shared" si="118"/>
        <v>0</v>
      </c>
      <c r="AM50" s="384">
        <f t="shared" si="119"/>
        <v>0</v>
      </c>
      <c r="AN50" s="385">
        <f t="shared" si="120"/>
        <v>0</v>
      </c>
      <c r="AO50" s="367" t="str">
        <f t="shared" si="121"/>
        <v>F4</v>
      </c>
      <c r="AP50" s="368">
        <f t="shared" si="122"/>
        <v>0</v>
      </c>
      <c r="AQ50" s="369" t="str">
        <f t="shared" si="123"/>
        <v>F5</v>
      </c>
      <c r="AR50" s="386">
        <f t="shared" si="124"/>
        <v>0.5</v>
      </c>
      <c r="AS50" s="369"/>
      <c r="AT50" s="369"/>
      <c r="AU50" s="372">
        <f t="shared" si="125"/>
        <v>26</v>
      </c>
      <c r="AV50" s="370">
        <f t="shared" si="126"/>
        <v>1.4</v>
      </c>
      <c r="AW50" s="379" t="s">
        <v>1</v>
      </c>
      <c r="AX50" s="371">
        <f t="shared" si="127"/>
        <v>1.4</v>
      </c>
      <c r="AY50" s="377">
        <f t="shared" si="128"/>
        <v>24.6</v>
      </c>
      <c r="AZ50" s="377">
        <f t="shared" si="129"/>
        <v>0.1</v>
      </c>
      <c r="BA50" s="377">
        <f t="shared" si="130"/>
        <v>1.2</v>
      </c>
      <c r="BB50" s="374">
        <f t="shared" si="131"/>
        <v>6.02</v>
      </c>
      <c r="BC50" s="387">
        <f t="shared" si="132"/>
        <v>0</v>
      </c>
      <c r="BD50" s="387">
        <f t="shared" si="133"/>
        <v>38.89</v>
      </c>
      <c r="BE50" s="387">
        <f t="shared" si="134"/>
        <v>6.96</v>
      </c>
      <c r="BF50" s="376">
        <f t="shared" si="135"/>
        <v>1.2084999999999999</v>
      </c>
      <c r="BG50" s="376">
        <f t="shared" si="136"/>
        <v>0</v>
      </c>
      <c r="BH50" s="376">
        <f t="shared" si="137"/>
        <v>2.37</v>
      </c>
      <c r="BI50" s="376">
        <f t="shared" si="138"/>
        <v>0</v>
      </c>
      <c r="BJ50" s="388">
        <f t="shared" si="139"/>
        <v>23.54</v>
      </c>
      <c r="BK50" s="363"/>
    </row>
    <row r="51" spans="1:63" ht="14.25" x14ac:dyDescent="0.3">
      <c r="A51" s="367" t="s">
        <v>35257</v>
      </c>
      <c r="B51" s="368"/>
      <c r="C51" s="369" t="s">
        <v>35258</v>
      </c>
      <c r="D51" s="370">
        <v>0.5</v>
      </c>
      <c r="E51" s="371"/>
      <c r="F51" s="371"/>
      <c r="G51" s="370" t="s">
        <v>35262</v>
      </c>
      <c r="H51" s="372">
        <v>11</v>
      </c>
      <c r="I51" s="373">
        <v>0.91770000000000007</v>
      </c>
      <c r="J51" s="373">
        <v>0.90540000000000009</v>
      </c>
      <c r="K51" s="373">
        <v>0</v>
      </c>
      <c r="L51" s="374">
        <f t="shared" si="94"/>
        <v>0.91</v>
      </c>
      <c r="M51" s="375">
        <f t="shared" si="95"/>
        <v>0.05</v>
      </c>
      <c r="N51" s="375">
        <f t="shared" si="96"/>
        <v>0.1</v>
      </c>
      <c r="O51" s="374">
        <f t="shared" si="97"/>
        <v>1.06</v>
      </c>
      <c r="P51" s="374">
        <f t="shared" si="98"/>
        <v>1.2</v>
      </c>
      <c r="Q51" s="645">
        <f t="shared" si="99"/>
        <v>13.99</v>
      </c>
      <c r="R51" s="376">
        <f t="shared" si="100"/>
        <v>0</v>
      </c>
      <c r="S51" s="376">
        <f t="shared" si="101"/>
        <v>0</v>
      </c>
      <c r="T51" s="376">
        <f t="shared" si="102"/>
        <v>0</v>
      </c>
      <c r="U51" s="376">
        <f t="shared" si="103"/>
        <v>0</v>
      </c>
      <c r="V51" s="377">
        <f t="shared" si="104"/>
        <v>0</v>
      </c>
      <c r="W51" s="378">
        <f t="shared" si="105"/>
        <v>0</v>
      </c>
      <c r="X51" s="367" t="str">
        <f t="shared" si="106"/>
        <v>F5</v>
      </c>
      <c r="Y51" s="370">
        <f t="shared" si="140"/>
        <v>1.2</v>
      </c>
      <c r="Z51" s="379" t="s">
        <v>1</v>
      </c>
      <c r="AA51" s="371">
        <f t="shared" si="107"/>
        <v>1.2</v>
      </c>
      <c r="AB51" s="380">
        <f t="shared" si="108"/>
        <v>0.91770000000000007</v>
      </c>
      <c r="AC51" s="381">
        <f t="shared" si="109"/>
        <v>0.05</v>
      </c>
      <c r="AD51" s="381">
        <f t="shared" si="110"/>
        <v>0.15</v>
      </c>
      <c r="AE51" s="382">
        <f t="shared" si="111"/>
        <v>1.1200000000000001</v>
      </c>
      <c r="AF51" s="382">
        <f t="shared" si="112"/>
        <v>2.2000000000000002</v>
      </c>
      <c r="AG51" s="381">
        <f t="shared" si="113"/>
        <v>1.5999999999999999</v>
      </c>
      <c r="AH51" s="646">
        <f t="shared" si="114"/>
        <v>3.94</v>
      </c>
      <c r="AI51" s="383">
        <f t="shared" si="115"/>
        <v>0</v>
      </c>
      <c r="AJ51" s="383">
        <f t="shared" si="116"/>
        <v>0</v>
      </c>
      <c r="AK51" s="383">
        <f t="shared" si="117"/>
        <v>0</v>
      </c>
      <c r="AL51" s="383">
        <f t="shared" si="118"/>
        <v>0</v>
      </c>
      <c r="AM51" s="384">
        <f t="shared" si="119"/>
        <v>0</v>
      </c>
      <c r="AN51" s="385">
        <f t="shared" si="120"/>
        <v>0</v>
      </c>
      <c r="AO51" s="367" t="str">
        <f t="shared" si="121"/>
        <v>F5</v>
      </c>
      <c r="AP51" s="368">
        <f t="shared" si="122"/>
        <v>0</v>
      </c>
      <c r="AQ51" s="369" t="str">
        <f t="shared" si="123"/>
        <v>F6</v>
      </c>
      <c r="AR51" s="386">
        <f t="shared" si="124"/>
        <v>0.5</v>
      </c>
      <c r="AS51" s="369"/>
      <c r="AT51" s="369"/>
      <c r="AU51" s="372">
        <f t="shared" si="125"/>
        <v>11</v>
      </c>
      <c r="AV51" s="370">
        <f t="shared" si="126"/>
        <v>1.4</v>
      </c>
      <c r="AW51" s="379" t="s">
        <v>1</v>
      </c>
      <c r="AX51" s="371">
        <f t="shared" si="127"/>
        <v>1.4</v>
      </c>
      <c r="AY51" s="377">
        <f t="shared" si="128"/>
        <v>9.6</v>
      </c>
      <c r="AZ51" s="377">
        <f t="shared" si="129"/>
        <v>0.1</v>
      </c>
      <c r="BA51" s="377">
        <f t="shared" si="130"/>
        <v>1.2</v>
      </c>
      <c r="BB51" s="374">
        <f t="shared" si="131"/>
        <v>2.35</v>
      </c>
      <c r="BC51" s="387">
        <f t="shared" si="132"/>
        <v>0</v>
      </c>
      <c r="BD51" s="387">
        <f t="shared" si="133"/>
        <v>17.93</v>
      </c>
      <c r="BE51" s="387">
        <f t="shared" si="134"/>
        <v>2.71</v>
      </c>
      <c r="BF51" s="376">
        <f t="shared" si="135"/>
        <v>1.1177000000000001</v>
      </c>
      <c r="BG51" s="376">
        <f t="shared" si="136"/>
        <v>0</v>
      </c>
      <c r="BH51" s="376">
        <f t="shared" si="137"/>
        <v>2.19</v>
      </c>
      <c r="BI51" s="376">
        <f t="shared" si="138"/>
        <v>0</v>
      </c>
      <c r="BJ51" s="388">
        <f t="shared" si="139"/>
        <v>10.68</v>
      </c>
      <c r="BK51" s="363"/>
    </row>
    <row r="52" spans="1:63" ht="14.25" x14ac:dyDescent="0.3">
      <c r="A52" s="367" t="s">
        <v>35258</v>
      </c>
      <c r="B52" s="368"/>
      <c r="C52" s="369" t="s">
        <v>35259</v>
      </c>
      <c r="D52" s="370">
        <v>0.5</v>
      </c>
      <c r="E52" s="371"/>
      <c r="F52" s="371"/>
      <c r="G52" s="370" t="s">
        <v>35262</v>
      </c>
      <c r="H52" s="372">
        <v>24</v>
      </c>
      <c r="I52" s="373">
        <v>0.90540000000000009</v>
      </c>
      <c r="J52" s="373">
        <v>0.85240000000000005</v>
      </c>
      <c r="K52" s="373">
        <v>0</v>
      </c>
      <c r="L52" s="374">
        <f t="shared" si="94"/>
        <v>0.88</v>
      </c>
      <c r="M52" s="375">
        <f t="shared" si="95"/>
        <v>0.05</v>
      </c>
      <c r="N52" s="375">
        <f t="shared" si="96"/>
        <v>0.1</v>
      </c>
      <c r="O52" s="374">
        <f t="shared" si="97"/>
        <v>1.03</v>
      </c>
      <c r="P52" s="374">
        <f t="shared" si="98"/>
        <v>1.2</v>
      </c>
      <c r="Q52" s="645">
        <f t="shared" si="99"/>
        <v>29.66</v>
      </c>
      <c r="R52" s="376">
        <f t="shared" si="100"/>
        <v>0</v>
      </c>
      <c r="S52" s="376">
        <f t="shared" si="101"/>
        <v>0</v>
      </c>
      <c r="T52" s="376">
        <f t="shared" si="102"/>
        <v>0</v>
      </c>
      <c r="U52" s="376">
        <f t="shared" si="103"/>
        <v>0</v>
      </c>
      <c r="V52" s="377">
        <f t="shared" si="104"/>
        <v>0</v>
      </c>
      <c r="W52" s="378">
        <f t="shared" si="105"/>
        <v>0</v>
      </c>
      <c r="X52" s="367" t="str">
        <f t="shared" si="106"/>
        <v>F6</v>
      </c>
      <c r="Y52" s="370">
        <f t="shared" si="140"/>
        <v>1.2</v>
      </c>
      <c r="Z52" s="379" t="s">
        <v>1</v>
      </c>
      <c r="AA52" s="371">
        <f t="shared" si="107"/>
        <v>1.2</v>
      </c>
      <c r="AB52" s="380">
        <f t="shared" si="108"/>
        <v>0.90540000000000009</v>
      </c>
      <c r="AC52" s="381">
        <f t="shared" si="109"/>
        <v>0.05</v>
      </c>
      <c r="AD52" s="381">
        <f t="shared" si="110"/>
        <v>0.15</v>
      </c>
      <c r="AE52" s="382">
        <f t="shared" si="111"/>
        <v>1.1100000000000001</v>
      </c>
      <c r="AF52" s="382">
        <f t="shared" si="112"/>
        <v>2.2000000000000002</v>
      </c>
      <c r="AG52" s="381">
        <f t="shared" si="113"/>
        <v>1.5999999999999999</v>
      </c>
      <c r="AH52" s="646">
        <f t="shared" si="114"/>
        <v>3.91</v>
      </c>
      <c r="AI52" s="383">
        <f t="shared" si="115"/>
        <v>0</v>
      </c>
      <c r="AJ52" s="383">
        <f t="shared" si="116"/>
        <v>0</v>
      </c>
      <c r="AK52" s="383">
        <f t="shared" si="117"/>
        <v>0</v>
      </c>
      <c r="AL52" s="383">
        <f t="shared" si="118"/>
        <v>0</v>
      </c>
      <c r="AM52" s="384">
        <f t="shared" si="119"/>
        <v>0</v>
      </c>
      <c r="AN52" s="385">
        <f t="shared" si="120"/>
        <v>0</v>
      </c>
      <c r="AO52" s="367" t="str">
        <f t="shared" si="121"/>
        <v>F6</v>
      </c>
      <c r="AP52" s="368">
        <f t="shared" si="122"/>
        <v>0</v>
      </c>
      <c r="AQ52" s="369" t="str">
        <f t="shared" si="123"/>
        <v>F7</v>
      </c>
      <c r="AR52" s="386">
        <f t="shared" si="124"/>
        <v>0.5</v>
      </c>
      <c r="AS52" s="369"/>
      <c r="AT52" s="369"/>
      <c r="AU52" s="372">
        <f t="shared" si="125"/>
        <v>24</v>
      </c>
      <c r="AV52" s="370">
        <f t="shared" si="126"/>
        <v>1.4</v>
      </c>
      <c r="AW52" s="379" t="s">
        <v>1</v>
      </c>
      <c r="AX52" s="371">
        <f t="shared" si="127"/>
        <v>1.4</v>
      </c>
      <c r="AY52" s="377">
        <f t="shared" si="128"/>
        <v>22.6</v>
      </c>
      <c r="AZ52" s="377">
        <f t="shared" si="129"/>
        <v>0.1</v>
      </c>
      <c r="BA52" s="377">
        <f t="shared" si="130"/>
        <v>1.2</v>
      </c>
      <c r="BB52" s="374">
        <f t="shared" si="131"/>
        <v>5.53</v>
      </c>
      <c r="BC52" s="387">
        <f t="shared" si="132"/>
        <v>0</v>
      </c>
      <c r="BD52" s="387">
        <f t="shared" si="133"/>
        <v>33.57</v>
      </c>
      <c r="BE52" s="387">
        <f t="shared" si="134"/>
        <v>6.39</v>
      </c>
      <c r="BF52" s="376">
        <f t="shared" si="135"/>
        <v>1.1054000000000002</v>
      </c>
      <c r="BG52" s="376">
        <f t="shared" si="136"/>
        <v>0</v>
      </c>
      <c r="BH52" s="376">
        <f t="shared" si="137"/>
        <v>2.17</v>
      </c>
      <c r="BI52" s="376">
        <f t="shared" si="138"/>
        <v>0</v>
      </c>
      <c r="BJ52" s="388">
        <f t="shared" si="139"/>
        <v>19.48</v>
      </c>
      <c r="BK52" s="363"/>
    </row>
    <row r="53" spans="1:63" ht="14.25" x14ac:dyDescent="0.3">
      <c r="A53" s="367" t="s">
        <v>35259</v>
      </c>
      <c r="B53" s="368"/>
      <c r="C53" s="369" t="s">
        <v>35260</v>
      </c>
      <c r="D53" s="370">
        <v>0.5</v>
      </c>
      <c r="E53" s="371"/>
      <c r="F53" s="371"/>
      <c r="G53" s="370" t="s">
        <v>34854</v>
      </c>
      <c r="H53" s="372">
        <v>11</v>
      </c>
      <c r="I53" s="373">
        <v>0.85240000000000005</v>
      </c>
      <c r="J53" s="373">
        <v>0.83580000000000021</v>
      </c>
      <c r="K53" s="373">
        <v>0</v>
      </c>
      <c r="L53" s="374">
        <f t="shared" si="94"/>
        <v>0.84</v>
      </c>
      <c r="M53" s="375">
        <f t="shared" si="95"/>
        <v>0.05</v>
      </c>
      <c r="N53" s="375">
        <f t="shared" si="96"/>
        <v>0.1</v>
      </c>
      <c r="O53" s="374">
        <f t="shared" si="97"/>
        <v>0.99</v>
      </c>
      <c r="P53" s="374">
        <f t="shared" si="98"/>
        <v>1.2</v>
      </c>
      <c r="Q53" s="645">
        <f t="shared" si="99"/>
        <v>13.07</v>
      </c>
      <c r="R53" s="376">
        <f t="shared" si="100"/>
        <v>0</v>
      </c>
      <c r="S53" s="376">
        <f t="shared" si="101"/>
        <v>0</v>
      </c>
      <c r="T53" s="376">
        <f t="shared" si="102"/>
        <v>0</v>
      </c>
      <c r="U53" s="376">
        <f t="shared" si="103"/>
        <v>0</v>
      </c>
      <c r="V53" s="377">
        <f t="shared" si="104"/>
        <v>0</v>
      </c>
      <c r="W53" s="378">
        <f t="shared" si="105"/>
        <v>0</v>
      </c>
      <c r="X53" s="367" t="str">
        <f t="shared" si="106"/>
        <v>F7</v>
      </c>
      <c r="Y53" s="370">
        <f t="shared" si="140"/>
        <v>1.2</v>
      </c>
      <c r="Z53" s="379" t="s">
        <v>1</v>
      </c>
      <c r="AA53" s="371">
        <f t="shared" si="107"/>
        <v>1.2</v>
      </c>
      <c r="AB53" s="380">
        <f t="shared" si="108"/>
        <v>0.85240000000000005</v>
      </c>
      <c r="AC53" s="381">
        <f t="shared" si="109"/>
        <v>0.05</v>
      </c>
      <c r="AD53" s="381">
        <f t="shared" si="110"/>
        <v>0.15</v>
      </c>
      <c r="AE53" s="382">
        <f t="shared" si="111"/>
        <v>1.05</v>
      </c>
      <c r="AF53" s="382">
        <f t="shared" si="112"/>
        <v>2.2000000000000002</v>
      </c>
      <c r="AG53" s="381">
        <f t="shared" si="113"/>
        <v>1.5999999999999999</v>
      </c>
      <c r="AH53" s="646">
        <f t="shared" si="114"/>
        <v>3.7</v>
      </c>
      <c r="AI53" s="383">
        <f t="shared" si="115"/>
        <v>0</v>
      </c>
      <c r="AJ53" s="383">
        <f t="shared" si="116"/>
        <v>0</v>
      </c>
      <c r="AK53" s="383">
        <f t="shared" si="117"/>
        <v>0</v>
      </c>
      <c r="AL53" s="383">
        <f t="shared" si="118"/>
        <v>0</v>
      </c>
      <c r="AM53" s="384">
        <f t="shared" si="119"/>
        <v>0</v>
      </c>
      <c r="AN53" s="385">
        <f t="shared" si="120"/>
        <v>0</v>
      </c>
      <c r="AO53" s="367" t="str">
        <f t="shared" si="121"/>
        <v>F7</v>
      </c>
      <c r="AP53" s="368">
        <f t="shared" si="122"/>
        <v>0</v>
      </c>
      <c r="AQ53" s="369" t="str">
        <f t="shared" si="123"/>
        <v>F8</v>
      </c>
      <c r="AR53" s="386">
        <f t="shared" si="124"/>
        <v>0.5</v>
      </c>
      <c r="AS53" s="369"/>
      <c r="AT53" s="369"/>
      <c r="AU53" s="372">
        <f t="shared" si="125"/>
        <v>11</v>
      </c>
      <c r="AV53" s="370">
        <f t="shared" si="126"/>
        <v>1.4</v>
      </c>
      <c r="AW53" s="379" t="s">
        <v>1</v>
      </c>
      <c r="AX53" s="371">
        <f t="shared" si="127"/>
        <v>1.4</v>
      </c>
      <c r="AY53" s="377">
        <f t="shared" si="128"/>
        <v>9.6</v>
      </c>
      <c r="AZ53" s="377">
        <f t="shared" si="129"/>
        <v>0.1</v>
      </c>
      <c r="BA53" s="377">
        <f t="shared" si="130"/>
        <v>1.2</v>
      </c>
      <c r="BB53" s="374">
        <f t="shared" si="131"/>
        <v>2.35</v>
      </c>
      <c r="BC53" s="387">
        <f t="shared" si="132"/>
        <v>0</v>
      </c>
      <c r="BD53" s="387">
        <f t="shared" si="133"/>
        <v>16.77</v>
      </c>
      <c r="BE53" s="387">
        <f t="shared" si="134"/>
        <v>2.71</v>
      </c>
      <c r="BF53" s="376">
        <f t="shared" si="135"/>
        <v>1.0524</v>
      </c>
      <c r="BG53" s="376">
        <f t="shared" si="136"/>
        <v>0</v>
      </c>
      <c r="BH53" s="376">
        <f t="shared" si="137"/>
        <v>2.06</v>
      </c>
      <c r="BI53" s="376">
        <f t="shared" si="138"/>
        <v>0</v>
      </c>
      <c r="BJ53" s="388">
        <f t="shared" si="139"/>
        <v>9.65</v>
      </c>
      <c r="BK53" s="363"/>
    </row>
    <row r="54" spans="1:63" ht="14.25" x14ac:dyDescent="0.3">
      <c r="A54" s="367" t="s">
        <v>35260</v>
      </c>
      <c r="B54" s="368"/>
      <c r="C54" s="369" t="s">
        <v>35261</v>
      </c>
      <c r="D54" s="370">
        <v>0.5</v>
      </c>
      <c r="E54" s="371"/>
      <c r="F54" s="371"/>
      <c r="G54" s="370" t="s">
        <v>34854</v>
      </c>
      <c r="H54" s="372">
        <v>24</v>
      </c>
      <c r="I54" s="373">
        <v>0.83580000000000021</v>
      </c>
      <c r="J54" s="373">
        <v>0.77200000000000013</v>
      </c>
      <c r="K54" s="373">
        <v>0</v>
      </c>
      <c r="L54" s="374">
        <f t="shared" si="94"/>
        <v>0.8</v>
      </c>
      <c r="M54" s="375">
        <f t="shared" si="95"/>
        <v>0.05</v>
      </c>
      <c r="N54" s="375">
        <f t="shared" si="96"/>
        <v>0.1</v>
      </c>
      <c r="O54" s="374">
        <f t="shared" si="97"/>
        <v>0.95000000000000007</v>
      </c>
      <c r="P54" s="374">
        <f t="shared" si="98"/>
        <v>1.2</v>
      </c>
      <c r="Q54" s="645">
        <f t="shared" si="99"/>
        <v>27.36</v>
      </c>
      <c r="R54" s="376">
        <f t="shared" si="100"/>
        <v>0</v>
      </c>
      <c r="S54" s="376">
        <f t="shared" si="101"/>
        <v>0</v>
      </c>
      <c r="T54" s="376">
        <f t="shared" si="102"/>
        <v>0</v>
      </c>
      <c r="U54" s="376">
        <f t="shared" si="103"/>
        <v>0</v>
      </c>
      <c r="V54" s="377">
        <f t="shared" si="104"/>
        <v>0</v>
      </c>
      <c r="W54" s="378">
        <f t="shared" si="105"/>
        <v>0</v>
      </c>
      <c r="X54" s="367" t="str">
        <f t="shared" si="106"/>
        <v>F8</v>
      </c>
      <c r="Y54" s="370">
        <f t="shared" si="140"/>
        <v>1.2</v>
      </c>
      <c r="Z54" s="379" t="s">
        <v>1</v>
      </c>
      <c r="AA54" s="371">
        <f t="shared" si="107"/>
        <v>1.2</v>
      </c>
      <c r="AB54" s="380">
        <f t="shared" si="108"/>
        <v>0.83580000000000021</v>
      </c>
      <c r="AC54" s="381">
        <f t="shared" si="109"/>
        <v>0.05</v>
      </c>
      <c r="AD54" s="381">
        <f t="shared" si="110"/>
        <v>0.15</v>
      </c>
      <c r="AE54" s="382">
        <f t="shared" si="111"/>
        <v>1.04</v>
      </c>
      <c r="AF54" s="382">
        <f t="shared" si="112"/>
        <v>2.2000000000000002</v>
      </c>
      <c r="AG54" s="381">
        <f t="shared" si="113"/>
        <v>1.5999999999999999</v>
      </c>
      <c r="AH54" s="646">
        <f t="shared" si="114"/>
        <v>3.66</v>
      </c>
      <c r="AI54" s="383">
        <f t="shared" si="115"/>
        <v>0</v>
      </c>
      <c r="AJ54" s="383">
        <f t="shared" si="116"/>
        <v>0</v>
      </c>
      <c r="AK54" s="383">
        <f t="shared" si="117"/>
        <v>0</v>
      </c>
      <c r="AL54" s="383">
        <f t="shared" si="118"/>
        <v>0</v>
      </c>
      <c r="AM54" s="384">
        <f t="shared" si="119"/>
        <v>0</v>
      </c>
      <c r="AN54" s="385">
        <f t="shared" si="120"/>
        <v>0</v>
      </c>
      <c r="AO54" s="367" t="str">
        <f t="shared" si="121"/>
        <v>F8</v>
      </c>
      <c r="AP54" s="368">
        <f t="shared" si="122"/>
        <v>0</v>
      </c>
      <c r="AQ54" s="369" t="str">
        <f t="shared" si="123"/>
        <v>F9</v>
      </c>
      <c r="AR54" s="386">
        <f t="shared" si="124"/>
        <v>0.5</v>
      </c>
      <c r="AS54" s="369"/>
      <c r="AT54" s="369"/>
      <c r="AU54" s="372">
        <f t="shared" si="125"/>
        <v>24</v>
      </c>
      <c r="AV54" s="370">
        <f t="shared" si="126"/>
        <v>1.4</v>
      </c>
      <c r="AW54" s="379" t="s">
        <v>1</v>
      </c>
      <c r="AX54" s="371">
        <f t="shared" si="127"/>
        <v>1.4</v>
      </c>
      <c r="AY54" s="377">
        <f t="shared" si="128"/>
        <v>22.6</v>
      </c>
      <c r="AZ54" s="377">
        <f t="shared" si="129"/>
        <v>0.1</v>
      </c>
      <c r="BA54" s="377">
        <f t="shared" si="130"/>
        <v>1.2</v>
      </c>
      <c r="BB54" s="374">
        <f t="shared" si="131"/>
        <v>5.53</v>
      </c>
      <c r="BC54" s="387">
        <f t="shared" si="132"/>
        <v>0</v>
      </c>
      <c r="BD54" s="387">
        <f t="shared" si="133"/>
        <v>31.02</v>
      </c>
      <c r="BE54" s="387">
        <f t="shared" si="134"/>
        <v>6.39</v>
      </c>
      <c r="BF54" s="376">
        <f t="shared" si="135"/>
        <v>1.0358000000000003</v>
      </c>
      <c r="BG54" s="376">
        <f t="shared" si="136"/>
        <v>0</v>
      </c>
      <c r="BH54" s="376">
        <f t="shared" si="137"/>
        <v>2.0299999999999998</v>
      </c>
      <c r="BI54" s="376">
        <f t="shared" si="138"/>
        <v>0</v>
      </c>
      <c r="BJ54" s="388">
        <f t="shared" si="139"/>
        <v>17.07</v>
      </c>
      <c r="BK54" s="363"/>
    </row>
    <row r="55" spans="1:63" ht="14.25" x14ac:dyDescent="0.3">
      <c r="A55" s="367" t="s">
        <v>35261</v>
      </c>
      <c r="B55" s="368"/>
      <c r="C55" s="369" t="s">
        <v>34876</v>
      </c>
      <c r="D55" s="370">
        <v>0.5</v>
      </c>
      <c r="E55" s="371"/>
      <c r="F55" s="371"/>
      <c r="G55" s="370" t="s">
        <v>34854</v>
      </c>
      <c r="H55" s="372">
        <v>2</v>
      </c>
      <c r="I55" s="373">
        <v>0.77200000000000013</v>
      </c>
      <c r="J55" s="373">
        <v>0.74800000000000022</v>
      </c>
      <c r="K55" s="373">
        <v>0</v>
      </c>
      <c r="L55" s="374">
        <f t="shared" si="94"/>
        <v>0.76</v>
      </c>
      <c r="M55" s="375">
        <f t="shared" si="95"/>
        <v>0.05</v>
      </c>
      <c r="N55" s="375">
        <f t="shared" si="96"/>
        <v>0.1</v>
      </c>
      <c r="O55" s="374">
        <f t="shared" si="97"/>
        <v>0.91</v>
      </c>
      <c r="P55" s="374">
        <f t="shared" si="98"/>
        <v>1.2</v>
      </c>
      <c r="Q55" s="645">
        <f t="shared" si="99"/>
        <v>2.1800000000000002</v>
      </c>
      <c r="R55" s="376">
        <f t="shared" si="100"/>
        <v>0</v>
      </c>
      <c r="S55" s="376">
        <f t="shared" si="101"/>
        <v>0</v>
      </c>
      <c r="T55" s="376">
        <f t="shared" si="102"/>
        <v>0</v>
      </c>
      <c r="U55" s="376">
        <f t="shared" si="103"/>
        <v>0</v>
      </c>
      <c r="V55" s="377">
        <f t="shared" si="104"/>
        <v>0</v>
      </c>
      <c r="W55" s="378">
        <f t="shared" si="105"/>
        <v>0</v>
      </c>
      <c r="X55" s="367" t="str">
        <f t="shared" si="106"/>
        <v>F9</v>
      </c>
      <c r="Y55" s="370">
        <f t="shared" si="140"/>
        <v>1.2</v>
      </c>
      <c r="Z55" s="379" t="s">
        <v>1</v>
      </c>
      <c r="AA55" s="371">
        <f t="shared" si="107"/>
        <v>1.2</v>
      </c>
      <c r="AB55" s="380">
        <f t="shared" si="108"/>
        <v>0.77200000000000013</v>
      </c>
      <c r="AC55" s="381">
        <f t="shared" si="109"/>
        <v>0.05</v>
      </c>
      <c r="AD55" s="381">
        <f t="shared" si="110"/>
        <v>0.15</v>
      </c>
      <c r="AE55" s="382">
        <f t="shared" si="111"/>
        <v>0.97</v>
      </c>
      <c r="AF55" s="382">
        <f t="shared" si="112"/>
        <v>2.2000000000000002</v>
      </c>
      <c r="AG55" s="381">
        <f t="shared" si="113"/>
        <v>1.5999999999999999</v>
      </c>
      <c r="AH55" s="646">
        <f t="shared" si="114"/>
        <v>3.41</v>
      </c>
      <c r="AI55" s="383">
        <f t="shared" si="115"/>
        <v>0</v>
      </c>
      <c r="AJ55" s="383">
        <f t="shared" si="116"/>
        <v>0</v>
      </c>
      <c r="AK55" s="383">
        <f t="shared" si="117"/>
        <v>0</v>
      </c>
      <c r="AL55" s="383">
        <f t="shared" si="118"/>
        <v>0</v>
      </c>
      <c r="AM55" s="384">
        <f t="shared" si="119"/>
        <v>0</v>
      </c>
      <c r="AN55" s="385">
        <f t="shared" si="120"/>
        <v>0</v>
      </c>
      <c r="AO55" s="367" t="str">
        <f t="shared" si="121"/>
        <v>F9</v>
      </c>
      <c r="AP55" s="368">
        <f t="shared" si="122"/>
        <v>0</v>
      </c>
      <c r="AQ55" s="369" t="str">
        <f t="shared" si="123"/>
        <v>DESAGUE</v>
      </c>
      <c r="AR55" s="386">
        <f t="shared" si="124"/>
        <v>0.5</v>
      </c>
      <c r="AS55" s="369"/>
      <c r="AT55" s="369"/>
      <c r="AU55" s="372">
        <f t="shared" si="125"/>
        <v>2</v>
      </c>
      <c r="AV55" s="370">
        <f t="shared" si="126"/>
        <v>1.4</v>
      </c>
      <c r="AW55" s="379" t="s">
        <v>1</v>
      </c>
      <c r="AX55" s="371">
        <f t="shared" si="127"/>
        <v>1.4</v>
      </c>
      <c r="AY55" s="377">
        <f t="shared" si="128"/>
        <v>0.60000000000000009</v>
      </c>
      <c r="AZ55" s="377">
        <f t="shared" si="129"/>
        <v>0.1</v>
      </c>
      <c r="BA55" s="377">
        <f t="shared" si="130"/>
        <v>1.2</v>
      </c>
      <c r="BB55" s="374">
        <f t="shared" si="131"/>
        <v>0.15</v>
      </c>
      <c r="BC55" s="387">
        <f t="shared" si="132"/>
        <v>0</v>
      </c>
      <c r="BD55" s="387">
        <f t="shared" si="133"/>
        <v>5.59</v>
      </c>
      <c r="BE55" s="387">
        <f t="shared" si="134"/>
        <v>0.17</v>
      </c>
      <c r="BF55" s="376">
        <f t="shared" si="135"/>
        <v>0.9720000000000002</v>
      </c>
      <c r="BG55" s="376">
        <f t="shared" si="136"/>
        <v>0</v>
      </c>
      <c r="BH55" s="376">
        <f t="shared" si="137"/>
        <v>1.91</v>
      </c>
      <c r="BI55" s="376">
        <f t="shared" si="138"/>
        <v>0</v>
      </c>
      <c r="BJ55" s="388">
        <f t="shared" si="139"/>
        <v>3.36</v>
      </c>
      <c r="BK55" s="363"/>
    </row>
    <row r="56" spans="1:63" ht="14.25" x14ac:dyDescent="0.3">
      <c r="A56" s="350"/>
      <c r="B56" s="437"/>
      <c r="C56" s="438"/>
      <c r="D56" s="439"/>
      <c r="E56" s="439"/>
      <c r="F56" s="439"/>
      <c r="G56" s="439"/>
      <c r="H56" s="390"/>
      <c r="I56" s="391"/>
      <c r="J56" s="391"/>
      <c r="K56" s="391"/>
      <c r="L56" s="392"/>
      <c r="M56" s="393"/>
      <c r="N56" s="393"/>
      <c r="O56" s="392"/>
      <c r="P56" s="392"/>
      <c r="Q56" s="394"/>
      <c r="R56" s="394"/>
      <c r="S56" s="394"/>
      <c r="T56" s="394"/>
      <c r="U56" s="394"/>
      <c r="V56" s="395"/>
      <c r="W56" s="360"/>
      <c r="X56" s="350"/>
      <c r="Y56" s="439"/>
      <c r="Z56" s="396"/>
      <c r="AA56" s="439"/>
      <c r="AB56" s="397"/>
      <c r="AC56" s="396"/>
      <c r="AD56" s="396"/>
      <c r="AE56" s="398"/>
      <c r="AF56" s="398"/>
      <c r="AG56" s="396"/>
      <c r="AH56" s="399"/>
      <c r="AI56" s="399"/>
      <c r="AJ56" s="399"/>
      <c r="AK56" s="399"/>
      <c r="AL56" s="399"/>
      <c r="AM56" s="400"/>
      <c r="AN56" s="389"/>
      <c r="AO56" s="350"/>
      <c r="AP56" s="437"/>
      <c r="AQ56" s="438"/>
      <c r="AR56" s="440"/>
      <c r="AS56" s="438"/>
      <c r="AT56" s="438"/>
      <c r="AU56" s="390"/>
      <c r="AV56" s="439"/>
      <c r="AW56" s="396"/>
      <c r="AX56" s="439"/>
      <c r="AY56" s="395"/>
      <c r="AZ56" s="395"/>
      <c r="BA56" s="395"/>
      <c r="BB56" s="392"/>
      <c r="BC56" s="392"/>
      <c r="BD56" s="392"/>
      <c r="BE56" s="392"/>
      <c r="BF56" s="394"/>
      <c r="BG56" s="394"/>
      <c r="BH56" s="394"/>
      <c r="BI56" s="394"/>
      <c r="BJ56" s="362"/>
      <c r="BK56" s="363"/>
    </row>
    <row r="57" spans="1:63" ht="14.25" x14ac:dyDescent="0.3">
      <c r="A57" s="364" t="s">
        <v>35263</v>
      </c>
      <c r="B57" s="437"/>
      <c r="C57" s="438"/>
      <c r="D57" s="439"/>
      <c r="E57" s="439"/>
      <c r="F57" s="439"/>
      <c r="G57" s="439"/>
      <c r="H57" s="390"/>
      <c r="I57" s="391"/>
      <c r="J57" s="391"/>
      <c r="K57" s="391"/>
      <c r="L57" s="392"/>
      <c r="M57" s="393"/>
      <c r="N57" s="393"/>
      <c r="O57" s="392"/>
      <c r="P57" s="392"/>
      <c r="Q57" s="394"/>
      <c r="R57" s="394"/>
      <c r="S57" s="394"/>
      <c r="T57" s="394"/>
      <c r="U57" s="394"/>
      <c r="V57" s="395"/>
      <c r="W57" s="360"/>
      <c r="X57" s="350"/>
      <c r="Y57" s="439"/>
      <c r="Z57" s="396"/>
      <c r="AA57" s="439"/>
      <c r="AB57" s="397"/>
      <c r="AC57" s="396"/>
      <c r="AD57" s="396"/>
      <c r="AE57" s="398"/>
      <c r="AF57" s="398"/>
      <c r="AG57" s="396"/>
      <c r="AH57" s="399"/>
      <c r="AI57" s="399"/>
      <c r="AJ57" s="399"/>
      <c r="AK57" s="399"/>
      <c r="AL57" s="399"/>
      <c r="AM57" s="400"/>
      <c r="AN57" s="389"/>
      <c r="AO57" s="350"/>
      <c r="AP57" s="437"/>
      <c r="AQ57" s="438"/>
      <c r="AR57" s="440"/>
      <c r="AS57" s="438"/>
      <c r="AT57" s="438"/>
      <c r="AU57" s="390"/>
      <c r="AV57" s="439"/>
      <c r="AW57" s="396"/>
      <c r="AX57" s="439"/>
      <c r="AY57" s="395"/>
      <c r="AZ57" s="395"/>
      <c r="BA57" s="395"/>
      <c r="BB57" s="392"/>
      <c r="BC57" s="392"/>
      <c r="BD57" s="392"/>
      <c r="BE57" s="392"/>
      <c r="BF57" s="394"/>
      <c r="BG57" s="394"/>
      <c r="BH57" s="394"/>
      <c r="BI57" s="394"/>
      <c r="BJ57" s="362"/>
      <c r="BK57" s="363"/>
    </row>
    <row r="58" spans="1:63" ht="14.25" x14ac:dyDescent="0.3">
      <c r="A58" s="367" t="s">
        <v>35264</v>
      </c>
      <c r="B58" s="368" t="s">
        <v>34901</v>
      </c>
      <c r="C58" s="369" t="s">
        <v>35265</v>
      </c>
      <c r="D58" s="370">
        <v>0.4</v>
      </c>
      <c r="E58" s="371"/>
      <c r="F58" s="371"/>
      <c r="G58" s="370" t="s">
        <v>34854</v>
      </c>
      <c r="H58" s="372">
        <v>32</v>
      </c>
      <c r="I58" s="373">
        <v>0.81</v>
      </c>
      <c r="J58" s="373">
        <v>0.81300000000000017</v>
      </c>
      <c r="K58" s="373">
        <v>0.81</v>
      </c>
      <c r="L58" s="374">
        <f>ROUND((I58+J58)/2,2)</f>
        <v>0.81</v>
      </c>
      <c r="M58" s="375">
        <f>IF(F58=0,ROUND($D58*10%,2),IF(D58&gt;2.8,0.18,0.15))</f>
        <v>0.04</v>
      </c>
      <c r="N58" s="375">
        <f>IF(F58=0,IF(   ROUND($D58/4,2),   IF(ROUND(($D58*1.2)/6,2)&lt;0.1,0.1,ROUND(($D58*1.2)/6,2))),0.5)</f>
        <v>0.1</v>
      </c>
      <c r="O58" s="374">
        <f>L58+M58+N58</f>
        <v>0.95000000000000007</v>
      </c>
      <c r="P58" s="374">
        <f>IF(O58&lt;2,(D58+M58*2)+0.6,(D58+M58*2)+0.6+ROUNDUP(O58-2,0)*0.1)</f>
        <v>1.08</v>
      </c>
      <c r="Q58" s="645">
        <f t="shared" ref="Q58:Q69" si="141">IF($O58&lt;=$W$4,ROUND(IF($O58&lt;1.5,$O58*$H58*$P58,1.5*$H58*$P58),2),0)</f>
        <v>32.83</v>
      </c>
      <c r="R58" s="376">
        <f t="shared" ref="R58:R69" si="142">IF($O58&gt;$W$4,ROUND(IF($O58&lt;1.5,$O58*$H58*$P58,1.5*$H58*$P58),2),0)</f>
        <v>0</v>
      </c>
      <c r="S58" s="376">
        <f t="shared" ref="S58:S69" si="143">IF($O58&gt;$W$4,ROUND(IF($O58&lt;1.5,0,IF($O58&gt;3,1.5*$H58*$P58,($O58-1.5)*$H58*$P58)),2),0)</f>
        <v>0</v>
      </c>
      <c r="T58" s="376">
        <f t="shared" ref="T58:T69" si="144">IF($O58&gt;$W$4,ROUND(IF($O58&lt;3,0,IF($O58&gt;4.5,1.5*$H58*$P58,($O58-3)*$H58*$P58)),2),0)</f>
        <v>0</v>
      </c>
      <c r="U58" s="376">
        <f t="shared" ref="U58:U69" si="145">IF($O58&gt;$W$4,ROUND(IF($O58&lt;4.5,0,IF($O58&gt;6,($O58-4.5)*$H58*$P58,($O58-4.5)*$H58*$P58)),2),0)</f>
        <v>0</v>
      </c>
      <c r="V58" s="377">
        <f t="shared" ref="V58:V69" si="146">IF($O58&gt;$W$4, IF( $O58&lt;=4,   ROUND($H58*($O58+0.5)*2,2),   0),0)</f>
        <v>0</v>
      </c>
      <c r="W58" s="378">
        <f t="shared" ref="W58:W69" si="147">IF($O58&gt;$W$4, IF( $O58&gt;4,   ROUND($H58*($O58+0.5)*2,2),   0),0)</f>
        <v>0</v>
      </c>
      <c r="X58" s="367" t="str">
        <f>A58</f>
        <v>G6-1</v>
      </c>
      <c r="Y58" s="370">
        <f t="shared" ref="Y58:Y64" si="148">IF($D58=0.4,1.2,IF($D58=0.6,1.2,IF($D58=0.8,1.3,IF($D58=1,1.5,IF($D58=1.2,1.7,IF($D58&lt;=2,2,"--"))))))</f>
        <v>1.2</v>
      </c>
      <c r="Z58" s="379" t="s">
        <v>1</v>
      </c>
      <c r="AA58" s="371">
        <f>Y58</f>
        <v>1.2</v>
      </c>
      <c r="AB58" s="380">
        <f>IF($Y58="--","--",I58)</f>
        <v>0.81</v>
      </c>
      <c r="AC58" s="381">
        <f>IF($Y58="--","--",IF(D58&gt;1.5,0.15,ROUND($D58*10%,2)))</f>
        <v>0.04</v>
      </c>
      <c r="AD58" s="381">
        <f t="shared" ref="AD58:AD69" si="149">IF($Y58="--","--",0.15)</f>
        <v>0.15</v>
      </c>
      <c r="AE58" s="382">
        <f>IF($Y58="--","--",ROUND(AB58+AC58+AD58,2))</f>
        <v>1</v>
      </c>
      <c r="AF58" s="382">
        <f t="shared" ref="AF58:AF69" si="150">IF($Y58="--","--",IF($AB58&lt;=2,$Y58+1,($Y58+1)+ROUNDUP($AB58-2,0)*0.1))</f>
        <v>2.2000000000000002</v>
      </c>
      <c r="AG58" s="381">
        <f>IF($D58=0.4,0.92,IF($D58=0.6,0.68,IF($D58=0.8,0.74,IF($D58=1,0.7,IF($D58=1.2,0.66,IF($D58=1.5,0.6,IF($D58&lt;=2,(2.4-(D58+0.3)),"--")))))))</f>
        <v>0.92</v>
      </c>
      <c r="AH58" s="646">
        <f t="shared" ref="AH58:AH69" si="151">IF($Y58="--","--",IF($AE58&lt;=$W$4,ROUND(IF($AE58&lt;1.5,$AE58*$AF58*$AG58,1.5*$AF58*$AG58),2),0))</f>
        <v>2.02</v>
      </c>
      <c r="AI58" s="383">
        <f t="shared" ref="AI58:AI69" si="152">IF($Y58="--","--",IF($AE58&gt;$W$4,ROUND(IF($AE58&lt;1.5,$AE58*$AF58*$AG58,1.5*$AF58*$AG58),2),0))</f>
        <v>0</v>
      </c>
      <c r="AJ58" s="383">
        <f t="shared" ref="AJ58:AJ69" si="153">IF($Y58="--","--",IF($AE58&gt;$W$4,ROUND(IF($AE58&lt;1.5,0,IF($AE58&gt;3,1.5*$AF58*$AG58,($AE58-1.5)*$AF58*$AG58)),2),0))</f>
        <v>0</v>
      </c>
      <c r="AK58" s="383">
        <f t="shared" ref="AK58:AK69" si="154">IF($Y58="--","--",IF($AE58&gt;$W$4,ROUND(IF($AE58&lt;3,0,IF($AE58&gt;4.5,1.5*$AF58*$AG58,($AE58-3)*$AF58*$AG58)),2),0))</f>
        <v>0</v>
      </c>
      <c r="AL58" s="383">
        <f t="shared" ref="AL58:AL69" si="155">IF($Y58="--","--",IF($AE58&gt;$W$4,ROUND(IF($AE58&lt;4.5,0,IF($AE58&gt;6,($AE58-4.5)*$AF58*$AG58,($AE58-4.5)*$AF58*$AG58)),2),0))</f>
        <v>0</v>
      </c>
      <c r="AM58" s="384">
        <f t="shared" ref="AM58:AM69" si="156">IF($Y58="--","--",IF($AE58&gt;$W$4, IF( $AE58&lt;=4,   ROUND(($AG58*4)*($AE58+0.5)*2,2),   0),0))</f>
        <v>0</v>
      </c>
      <c r="AN58" s="385">
        <f t="shared" ref="AN58:AN69" si="157">IF($Y58="--","--",IF($AE58&gt;$W$4, IF( $AE58&gt;4,   ROUND(($AG58*4)*($AE58+0.5)*2,2),   0),0))</f>
        <v>0</v>
      </c>
      <c r="AO58" s="367" t="str">
        <f t="shared" ref="AO58:AR60" si="158">A58</f>
        <v>G6-1</v>
      </c>
      <c r="AP58" s="368" t="str">
        <f t="shared" si="158"/>
        <v>=&gt;</v>
      </c>
      <c r="AQ58" s="369" t="str">
        <f t="shared" si="158"/>
        <v>G6-2</v>
      </c>
      <c r="AR58" s="386">
        <f t="shared" si="158"/>
        <v>0.4</v>
      </c>
      <c r="AS58" s="369"/>
      <c r="AT58" s="369"/>
      <c r="AU58" s="372">
        <f>H58</f>
        <v>32</v>
      </c>
      <c r="AV58" s="370">
        <f>IF($Y58="--","--",Y58+0.2)</f>
        <v>1.4</v>
      </c>
      <c r="AW58" s="379" t="s">
        <v>1</v>
      </c>
      <c r="AX58" s="371">
        <f>AV58</f>
        <v>1.4</v>
      </c>
      <c r="AY58" s="377">
        <f>IF(D58&gt;2,AU58,AU58-AV58)</f>
        <v>30.6</v>
      </c>
      <c r="AZ58" s="377">
        <f>N58</f>
        <v>0.1</v>
      </c>
      <c r="BA58" s="377">
        <f>P58</f>
        <v>1.08</v>
      </c>
      <c r="BB58" s="374">
        <f>IF(F58=0,IF(ROUND( AY58 * ( ( (N58*P58) +  ( ((D58+M58*2)/6)*P58 ) ) - ROUND(  ((D58+M58*2)^2)   *   (   ( PI()*96.379 / (4*360) )  -  ( (SIN((96.379/2)*PI()/180)) * (COS((96.379/2)*PI()/180)) / 4 )   ), 4) ),2),   ROUND( AY58 * ( ( (N58*P58) +  ( ((D58+M58*2)/4)*P58 ) ) - ROUND(  ((D58+M58*2)^2)   *   (   ( PI()*120 / (4*360) )  -  ( (SIN((120/2)*PI()/180)) * (COS((120/2)*PI()/180)) / 4 )   ), 4) ),2)),0)</f>
        <v>6.19</v>
      </c>
      <c r="BC58" s="387">
        <f>IF(F58&gt;0,ROUND(AY58*N58*P58,2),0)</f>
        <v>0</v>
      </c>
      <c r="BD58" s="387">
        <f>SUM(Q58:U58,AH58:AL58)</f>
        <v>34.85</v>
      </c>
      <c r="BE58" s="387">
        <f>IF(F58=0, ROUND( ( PI()*( (D58+M58*2)^2 ) / 4  ) * AY58,2),  ROUND( (D58+M58*2)*(F58+M58*2) * AY58,2))</f>
        <v>5.54</v>
      </c>
      <c r="BF58" s="376">
        <f>IF(($I58+M58-0.15)&lt;=2,($I58+M58+0.15),IF(($I58+M58)&lt;=3,2.35,($I58+M58+0.2)-0.85))</f>
        <v>1</v>
      </c>
      <c r="BG58" s="376">
        <f>IF(D58&gt;2,   (I58-F58-M58-0.11),IF(($I58+M58)&lt;=2,0,IF(($I58+M58)&gt;3,0.85,(I58+M58+0.2-BF58))))</f>
        <v>0</v>
      </c>
      <c r="BH58" s="376">
        <f>IF(D58&gt;2,  ROUND(((1.42+0.4)+(0.91+0.4))*2*BG58,2), ROUND(AV58*AX58*BF58,2))</f>
        <v>1.96</v>
      </c>
      <c r="BI58" s="376">
        <f>ROUND(((PI()*0.9^2)/4)*BG58,2)</f>
        <v>0</v>
      </c>
      <c r="BJ58" s="388">
        <f>ROUND(BD58-BE58-BH58-BI58-BB58-BC58,2)</f>
        <v>21.16</v>
      </c>
      <c r="BK58" s="363"/>
    </row>
    <row r="59" spans="1:63" ht="14.25" x14ac:dyDescent="0.3">
      <c r="A59" s="367" t="s">
        <v>35265</v>
      </c>
      <c r="B59" s="368" t="s">
        <v>34901</v>
      </c>
      <c r="C59" s="369" t="s">
        <v>35266</v>
      </c>
      <c r="D59" s="370">
        <v>0.4</v>
      </c>
      <c r="E59" s="371"/>
      <c r="F59" s="371"/>
      <c r="G59" s="370" t="s">
        <v>34854</v>
      </c>
      <c r="H59" s="372">
        <v>16</v>
      </c>
      <c r="I59" s="373">
        <v>0.90300000000000014</v>
      </c>
      <c r="J59" s="373">
        <v>0.90200000000000025</v>
      </c>
      <c r="K59" s="373">
        <v>0.09</v>
      </c>
      <c r="L59" s="374">
        <f>ROUND((I59+J59)/2,2)</f>
        <v>0.9</v>
      </c>
      <c r="M59" s="375">
        <f>IF(F59=0,ROUND($D59*10%,2),IF(D59&gt;2.8,0.18,0.15))</f>
        <v>0.04</v>
      </c>
      <c r="N59" s="375">
        <f>IF(F59=0,IF(   ROUND($D59/4,2),   IF(ROUND(($D59*1.2)/6,2)&lt;0.1,0.1,ROUND(($D59*1.2)/6,2))),0.5)</f>
        <v>0.1</v>
      </c>
      <c r="O59" s="374">
        <f>L59+M59+N59</f>
        <v>1.04</v>
      </c>
      <c r="P59" s="374">
        <f>IF(O59&lt;2,(D59+M59*2)+0.6,(D59+M59*2)+0.6+ROUNDUP(O59-2,0)*0.1)</f>
        <v>1.08</v>
      </c>
      <c r="Q59" s="645">
        <f t="shared" si="141"/>
        <v>17.97</v>
      </c>
      <c r="R59" s="376">
        <f t="shared" si="142"/>
        <v>0</v>
      </c>
      <c r="S59" s="376">
        <f t="shared" si="143"/>
        <v>0</v>
      </c>
      <c r="T59" s="376">
        <f t="shared" si="144"/>
        <v>0</v>
      </c>
      <c r="U59" s="376">
        <f t="shared" si="145"/>
        <v>0</v>
      </c>
      <c r="V59" s="377">
        <f t="shared" si="146"/>
        <v>0</v>
      </c>
      <c r="W59" s="378">
        <f t="shared" si="147"/>
        <v>0</v>
      </c>
      <c r="X59" s="367" t="str">
        <f>A59</f>
        <v>G6-2</v>
      </c>
      <c r="Y59" s="370">
        <f t="shared" si="148"/>
        <v>1.2</v>
      </c>
      <c r="Z59" s="379" t="s">
        <v>1</v>
      </c>
      <c r="AA59" s="371">
        <f>Y59</f>
        <v>1.2</v>
      </c>
      <c r="AB59" s="380">
        <f>IF($Y59="--","--",I59)</f>
        <v>0.90300000000000014</v>
      </c>
      <c r="AC59" s="381">
        <f>IF($Y59="--","--",IF(D59&gt;1.5,0.15,ROUND($D59*10%,2)))</f>
        <v>0.04</v>
      </c>
      <c r="AD59" s="381">
        <f t="shared" si="149"/>
        <v>0.15</v>
      </c>
      <c r="AE59" s="382">
        <f>IF($Y59="--","--",ROUND(AB59+AC59+AD59,2))</f>
        <v>1.0900000000000001</v>
      </c>
      <c r="AF59" s="382">
        <f t="shared" si="150"/>
        <v>2.2000000000000002</v>
      </c>
      <c r="AG59" s="381">
        <f>IF($D59=0.4,0.92,IF($D59=0.6,0.68,IF($D59=0.8,0.74,IF($D59=1,0.7,IF($D59=1.2,0.66,IF($D59=1.5,0.6,IF($D59&lt;=2,(2.4-(D59+0.3)),"--")))))))</f>
        <v>0.92</v>
      </c>
      <c r="AH59" s="646">
        <f t="shared" si="151"/>
        <v>2.21</v>
      </c>
      <c r="AI59" s="383">
        <f t="shared" si="152"/>
        <v>0</v>
      </c>
      <c r="AJ59" s="383">
        <f t="shared" si="153"/>
        <v>0</v>
      </c>
      <c r="AK59" s="383">
        <f t="shared" si="154"/>
        <v>0</v>
      </c>
      <c r="AL59" s="383">
        <f t="shared" si="155"/>
        <v>0</v>
      </c>
      <c r="AM59" s="384">
        <f t="shared" si="156"/>
        <v>0</v>
      </c>
      <c r="AN59" s="385">
        <f t="shared" si="157"/>
        <v>0</v>
      </c>
      <c r="AO59" s="367" t="str">
        <f t="shared" si="158"/>
        <v>G6-2</v>
      </c>
      <c r="AP59" s="368" t="str">
        <f t="shared" si="158"/>
        <v>=&gt;</v>
      </c>
      <c r="AQ59" s="369" t="str">
        <f t="shared" si="158"/>
        <v>G6-3</v>
      </c>
      <c r="AR59" s="386">
        <f t="shared" si="158"/>
        <v>0.4</v>
      </c>
      <c r="AS59" s="369"/>
      <c r="AT59" s="369"/>
      <c r="AU59" s="372">
        <f>H59</f>
        <v>16</v>
      </c>
      <c r="AV59" s="370">
        <f>IF($Y59="--","--",Y59+0.2)</f>
        <v>1.4</v>
      </c>
      <c r="AW59" s="379" t="s">
        <v>1</v>
      </c>
      <c r="AX59" s="371">
        <f>AV59</f>
        <v>1.4</v>
      </c>
      <c r="AY59" s="377">
        <f>IF(D59&gt;2,AU59,AU59-AV59)</f>
        <v>14.6</v>
      </c>
      <c r="AZ59" s="377">
        <f>N59</f>
        <v>0.1</v>
      </c>
      <c r="BA59" s="377">
        <f>P59</f>
        <v>1.08</v>
      </c>
      <c r="BB59" s="374">
        <f>IF(F59=0,IF(ROUND( AY59 * ( ( (N59*P59) +  ( ((D59+M59*2)/6)*P59 ) ) - ROUND(  ((D59+M59*2)^2)   *   (   ( PI()*96.379 / (4*360) )  -  ( (SIN((96.379/2)*PI()/180)) * (COS((96.379/2)*PI()/180)) / 4 )   ), 4) ),2),   ROUND( AY59 * ( ( (N59*P59) +  ( ((D59+M59*2)/4)*P59 ) ) - ROUND(  ((D59+M59*2)^2)   *   (   ( PI()*120 / (4*360) )  -  ( (SIN((120/2)*PI()/180)) * (COS((120/2)*PI()/180)) / 4 )   ), 4) ),2)),0)</f>
        <v>2.95</v>
      </c>
      <c r="BC59" s="387">
        <f>IF(F59&gt;0,ROUND(AY59*N59*P59,2),0)</f>
        <v>0</v>
      </c>
      <c r="BD59" s="387">
        <f>SUM(Q59:U59,AH59:AL59)</f>
        <v>20.18</v>
      </c>
      <c r="BE59" s="387">
        <f>IF(F59=0, ROUND( ( PI()*( (D59+M59*2)^2 ) / 4  ) * AY59,2),  ROUND( (D59+M59*2)*(F59+M59*2) * AY59,2))</f>
        <v>2.64</v>
      </c>
      <c r="BF59" s="376">
        <f>IF(($I59+M59-0.15)&lt;=2,($I59+M59+0.15),IF(($I59+M59)&lt;=3,2.35,($I59+M59+0.2)-0.85))</f>
        <v>1.0930000000000002</v>
      </c>
      <c r="BG59" s="376">
        <f>IF(D59&gt;2,   (I59-F59-M59-0.11),IF(($I59+M59)&lt;=2,0,IF(($I59+M59)&gt;3,0.85,(I59+M59+0.2-BF59))))</f>
        <v>0</v>
      </c>
      <c r="BH59" s="376">
        <f>IF(D59&gt;2,  ROUND(((1.42+0.4)+(0.91+0.4))*2*BG59,2), ROUND(AV59*AX59*BF59,2))</f>
        <v>2.14</v>
      </c>
      <c r="BI59" s="376">
        <f>ROUND(((PI()*0.9^2)/4)*BG59,2)</f>
        <v>0</v>
      </c>
      <c r="BJ59" s="388">
        <f>ROUND(BD59-BE59-BH59-BI59-BB59-BC59,2)</f>
        <v>12.45</v>
      </c>
      <c r="BK59" s="363"/>
    </row>
    <row r="60" spans="1:63" ht="14.25" x14ac:dyDescent="0.3">
      <c r="A60" s="367" t="s">
        <v>35266</v>
      </c>
      <c r="B60" s="368" t="s">
        <v>34901</v>
      </c>
      <c r="C60" s="369" t="s">
        <v>35267</v>
      </c>
      <c r="D60" s="370">
        <v>0.4</v>
      </c>
      <c r="E60" s="371"/>
      <c r="F60" s="371"/>
      <c r="G60" s="370" t="s">
        <v>34854</v>
      </c>
      <c r="H60" s="372">
        <v>12</v>
      </c>
      <c r="I60" s="373">
        <v>0.90200000000000025</v>
      </c>
      <c r="J60" s="373">
        <v>0.90320000000000022</v>
      </c>
      <c r="K60" s="373">
        <v>0</v>
      </c>
      <c r="L60" s="374">
        <f>ROUND((I60+J60)/2,2)</f>
        <v>0.9</v>
      </c>
      <c r="M60" s="375">
        <f>IF(F60=0,ROUND($D60*10%,2),IF(D60&gt;2.8,0.18,0.15))</f>
        <v>0.04</v>
      </c>
      <c r="N60" s="375">
        <f>IF(F60=0,IF(   ROUND($D60/4,2),   IF(ROUND(($D60*1.2)/6,2)&lt;0.1,0.1,ROUND(($D60*1.2)/6,2))),0.5)</f>
        <v>0.1</v>
      </c>
      <c r="O60" s="374">
        <f>L60+M60+N60</f>
        <v>1.04</v>
      </c>
      <c r="P60" s="374">
        <f>IF(O60&lt;2,(D60+M60*2)+0.6,(D60+M60*2)+0.6+ROUNDUP(O60-2,0)*0.1)</f>
        <v>1.08</v>
      </c>
      <c r="Q60" s="645">
        <f t="shared" si="141"/>
        <v>13.48</v>
      </c>
      <c r="R60" s="376">
        <f t="shared" si="142"/>
        <v>0</v>
      </c>
      <c r="S60" s="376">
        <f t="shared" si="143"/>
        <v>0</v>
      </c>
      <c r="T60" s="376">
        <f t="shared" si="144"/>
        <v>0</v>
      </c>
      <c r="U60" s="376">
        <f t="shared" si="145"/>
        <v>0</v>
      </c>
      <c r="V60" s="377">
        <f t="shared" si="146"/>
        <v>0</v>
      </c>
      <c r="W60" s="378">
        <f t="shared" si="147"/>
        <v>0</v>
      </c>
      <c r="X60" s="367" t="str">
        <f>A60</f>
        <v>G6-3</v>
      </c>
      <c r="Y60" s="370">
        <f t="shared" si="148"/>
        <v>1.2</v>
      </c>
      <c r="Z60" s="379" t="s">
        <v>1</v>
      </c>
      <c r="AA60" s="371">
        <f>Y60</f>
        <v>1.2</v>
      </c>
      <c r="AB60" s="380">
        <f>IF($Y60="--","--",I60)</f>
        <v>0.90200000000000025</v>
      </c>
      <c r="AC60" s="381">
        <f>IF($Y60="--","--",IF(D60&gt;1.5,0.15,ROUND($D60*10%,2)))</f>
        <v>0.04</v>
      </c>
      <c r="AD60" s="381">
        <f t="shared" si="149"/>
        <v>0.15</v>
      </c>
      <c r="AE60" s="382">
        <f>IF($Y60="--","--",ROUND(AB60+AC60+AD60,2))</f>
        <v>1.0900000000000001</v>
      </c>
      <c r="AF60" s="382">
        <f t="shared" si="150"/>
        <v>2.2000000000000002</v>
      </c>
      <c r="AG60" s="381">
        <f>IF($D60=0.4,0.92,IF($D60=0.6,0.68,IF($D60=0.8,0.74,IF($D60=1,0.7,IF($D60=1.2,0.66,IF($D60=1.5,0.6,IF($D60&lt;=2,(2.4-(D60+0.3)),"--")))))))</f>
        <v>0.92</v>
      </c>
      <c r="AH60" s="646">
        <f t="shared" si="151"/>
        <v>2.21</v>
      </c>
      <c r="AI60" s="383">
        <f t="shared" si="152"/>
        <v>0</v>
      </c>
      <c r="AJ60" s="383">
        <f t="shared" si="153"/>
        <v>0</v>
      </c>
      <c r="AK60" s="383">
        <f t="shared" si="154"/>
        <v>0</v>
      </c>
      <c r="AL60" s="383">
        <f t="shared" si="155"/>
        <v>0</v>
      </c>
      <c r="AM60" s="384">
        <f t="shared" si="156"/>
        <v>0</v>
      </c>
      <c r="AN60" s="385">
        <f t="shared" si="157"/>
        <v>0</v>
      </c>
      <c r="AO60" s="367" t="str">
        <f t="shared" si="158"/>
        <v>G6-3</v>
      </c>
      <c r="AP60" s="368" t="str">
        <f t="shared" si="158"/>
        <v>=&gt;</v>
      </c>
      <c r="AQ60" s="369" t="str">
        <f t="shared" si="158"/>
        <v>G6</v>
      </c>
      <c r="AR60" s="386">
        <f t="shared" si="158"/>
        <v>0.4</v>
      </c>
      <c r="AS60" s="369"/>
      <c r="AT60" s="369"/>
      <c r="AU60" s="372">
        <f>H60</f>
        <v>12</v>
      </c>
      <c r="AV60" s="370">
        <f>IF($Y60="--","--",Y60+0.2)</f>
        <v>1.4</v>
      </c>
      <c r="AW60" s="379" t="s">
        <v>1</v>
      </c>
      <c r="AX60" s="371">
        <f>AV60</f>
        <v>1.4</v>
      </c>
      <c r="AY60" s="377">
        <f>IF(D60&gt;2,AU60,AU60-AV60)</f>
        <v>10.6</v>
      </c>
      <c r="AZ60" s="377">
        <f>N60</f>
        <v>0.1</v>
      </c>
      <c r="BA60" s="377">
        <f>P60</f>
        <v>1.08</v>
      </c>
      <c r="BB60" s="374">
        <f>IF(F60=0,IF(ROUND( AY60 * ( ( (N60*P60) +  ( ((D60+M60*2)/6)*P60 ) ) - ROUND(  ((D60+M60*2)^2)   *   (   ( PI()*96.379 / (4*360) )  -  ( (SIN((96.379/2)*PI()/180)) * (COS((96.379/2)*PI()/180)) / 4 )   ), 4) ),2),   ROUND( AY60 * ( ( (N60*P60) +  ( ((D60+M60*2)/4)*P60 ) ) - ROUND(  ((D60+M60*2)^2)   *   (   ( PI()*120 / (4*360) )  -  ( (SIN((120/2)*PI()/180)) * (COS((120/2)*PI()/180)) / 4 )   ), 4) ),2)),0)</f>
        <v>2.14</v>
      </c>
      <c r="BC60" s="387">
        <f>IF(F60&gt;0,ROUND(AY60*N60*P60,2),0)</f>
        <v>0</v>
      </c>
      <c r="BD60" s="387">
        <f>SUM(Q60:U60,AH60:AL60)</f>
        <v>15.690000000000001</v>
      </c>
      <c r="BE60" s="387">
        <f>IF(F60=0, ROUND( ( PI()*( (D60+M60*2)^2 ) / 4  ) * AY60,2),  ROUND( (D60+M60*2)*(F60+M60*2) * AY60,2))</f>
        <v>1.92</v>
      </c>
      <c r="BF60" s="376">
        <f>IF(($I60+M60-0.15)&lt;=2,($I60+M60+0.15),IF(($I60+M60)&lt;=3,2.35,($I60+M60+0.2)-0.85))</f>
        <v>1.0920000000000003</v>
      </c>
      <c r="BG60" s="376">
        <f>IF(D60&gt;2,   (I60-F60-M60-0.11),IF(($I60+M60)&lt;=2,0,IF(($I60+M60)&gt;3,0.85,(I60+M60+0.2-BF60))))</f>
        <v>0</v>
      </c>
      <c r="BH60" s="376">
        <f>IF(D60&gt;2,  ROUND(((1.42+0.4)+(0.91+0.4))*2*BG60,2), ROUND(AV60*AX60*BF60,2))</f>
        <v>2.14</v>
      </c>
      <c r="BI60" s="376">
        <f>ROUND(((PI()*0.9^2)/4)*BG60,2)</f>
        <v>0</v>
      </c>
      <c r="BJ60" s="388">
        <f>ROUND(BD60-BE60-BH60-BI60-BB60-BC60,2)</f>
        <v>9.49</v>
      </c>
      <c r="BK60" s="363"/>
    </row>
    <row r="61" spans="1:63" ht="14.25" x14ac:dyDescent="0.3">
      <c r="A61" s="367" t="s">
        <v>35268</v>
      </c>
      <c r="B61" s="368" t="s">
        <v>34901</v>
      </c>
      <c r="C61" s="369" t="s">
        <v>35269</v>
      </c>
      <c r="D61" s="370">
        <v>0.4</v>
      </c>
      <c r="E61" s="371"/>
      <c r="F61" s="371"/>
      <c r="G61" s="370" t="s">
        <v>35262</v>
      </c>
      <c r="H61" s="372">
        <v>24</v>
      </c>
      <c r="I61" s="373">
        <v>0.86199999999999988</v>
      </c>
      <c r="J61" s="373">
        <v>0.73160000000000003</v>
      </c>
      <c r="K61" s="373">
        <v>0.86199999999999999</v>
      </c>
      <c r="L61" s="374">
        <f t="shared" ref="L61:L69" si="159">ROUND((I61+J61)/2,2)</f>
        <v>0.8</v>
      </c>
      <c r="M61" s="375">
        <f t="shared" ref="M61:M69" si="160">IF(F61=0,ROUND($D61*10%,2),IF(D61&gt;2.8,0.18,0.15))</f>
        <v>0.04</v>
      </c>
      <c r="N61" s="375">
        <f t="shared" ref="N61:N69" si="161">IF(F61=0,IF(   ROUND($D61/4,2),   IF(ROUND(($D61*1.2)/6,2)&lt;0.1,0.1,ROUND(($D61*1.2)/6,2))),0.5)</f>
        <v>0.1</v>
      </c>
      <c r="O61" s="374">
        <f t="shared" ref="O61:O69" si="162">L61+M61+N61</f>
        <v>0.94000000000000006</v>
      </c>
      <c r="P61" s="374">
        <f t="shared" ref="P61:P69" si="163">IF(O61&lt;2,(D61+M61*2)+0.6,(D61+M61*2)+0.6+ROUNDUP(O61-2,0)*0.1)</f>
        <v>1.08</v>
      </c>
      <c r="Q61" s="645">
        <f t="shared" si="141"/>
        <v>24.36</v>
      </c>
      <c r="R61" s="376">
        <f t="shared" si="142"/>
        <v>0</v>
      </c>
      <c r="S61" s="376">
        <f t="shared" si="143"/>
        <v>0</v>
      </c>
      <c r="T61" s="376">
        <f t="shared" si="144"/>
        <v>0</v>
      </c>
      <c r="U61" s="376">
        <f t="shared" si="145"/>
        <v>0</v>
      </c>
      <c r="V61" s="377">
        <f t="shared" si="146"/>
        <v>0</v>
      </c>
      <c r="W61" s="378">
        <f t="shared" si="147"/>
        <v>0</v>
      </c>
      <c r="X61" s="367" t="str">
        <f t="shared" ref="X61:X69" si="164">A61</f>
        <v>G1</v>
      </c>
      <c r="Y61" s="370">
        <f t="shared" si="148"/>
        <v>1.2</v>
      </c>
      <c r="Z61" s="379" t="s">
        <v>1</v>
      </c>
      <c r="AA61" s="371">
        <f t="shared" ref="AA61:AA69" si="165">Y61</f>
        <v>1.2</v>
      </c>
      <c r="AB61" s="380">
        <f t="shared" ref="AB61:AB69" si="166">IF($Y61="--","--",I61)</f>
        <v>0.86199999999999988</v>
      </c>
      <c r="AC61" s="381">
        <f t="shared" ref="AC61:AC69" si="167">IF($Y61="--","--",IF(D61&gt;1.5,0.15,ROUND($D61*10%,2)))</f>
        <v>0.04</v>
      </c>
      <c r="AD61" s="381">
        <f t="shared" si="149"/>
        <v>0.15</v>
      </c>
      <c r="AE61" s="382">
        <f t="shared" ref="AE61:AE69" si="168">IF($Y61="--","--",ROUND(AB61+AC61+AD61,2))</f>
        <v>1.05</v>
      </c>
      <c r="AF61" s="382">
        <f t="shared" si="150"/>
        <v>2.2000000000000002</v>
      </c>
      <c r="AG61" s="381">
        <f t="shared" ref="AG61:AG69" si="169">IF($D61=0.4,0.92,IF($D61=0.6,0.68,IF($D61=0.8,0.74,IF($D61=1,0.7,IF($D61=1.2,0.66,IF($D61=1.5,0.6,IF($D61&lt;=2,(2.4-(D61+0.3)),"--")))))))</f>
        <v>0.92</v>
      </c>
      <c r="AH61" s="646">
        <f t="shared" si="151"/>
        <v>2.13</v>
      </c>
      <c r="AI61" s="383">
        <f t="shared" si="152"/>
        <v>0</v>
      </c>
      <c r="AJ61" s="383">
        <f t="shared" si="153"/>
        <v>0</v>
      </c>
      <c r="AK61" s="383">
        <f t="shared" si="154"/>
        <v>0</v>
      </c>
      <c r="AL61" s="383">
        <f t="shared" si="155"/>
        <v>0</v>
      </c>
      <c r="AM61" s="384">
        <f t="shared" si="156"/>
        <v>0</v>
      </c>
      <c r="AN61" s="385">
        <f t="shared" si="157"/>
        <v>0</v>
      </c>
      <c r="AO61" s="367" t="str">
        <f t="shared" ref="AO61:AO69" si="170">A61</f>
        <v>G1</v>
      </c>
      <c r="AP61" s="368" t="str">
        <f t="shared" ref="AP61:AP69" si="171">B61</f>
        <v>=&gt;</v>
      </c>
      <c r="AQ61" s="369" t="str">
        <f t="shared" ref="AQ61:AQ69" si="172">C61</f>
        <v>G2</v>
      </c>
      <c r="AR61" s="386">
        <f t="shared" ref="AR61:AR69" si="173">D61</f>
        <v>0.4</v>
      </c>
      <c r="AS61" s="369"/>
      <c r="AT61" s="369"/>
      <c r="AU61" s="372">
        <f t="shared" ref="AU61:AU69" si="174">H61</f>
        <v>24</v>
      </c>
      <c r="AV61" s="370">
        <f t="shared" ref="AV61:AV69" si="175">IF($Y61="--","--",Y61+0.2)</f>
        <v>1.4</v>
      </c>
      <c r="AW61" s="379" t="s">
        <v>1</v>
      </c>
      <c r="AX61" s="371">
        <f t="shared" ref="AX61:AX69" si="176">AV61</f>
        <v>1.4</v>
      </c>
      <c r="AY61" s="377">
        <f t="shared" ref="AY61:AY69" si="177">IF(D61&gt;2,AU61,AU61-AV61)</f>
        <v>22.6</v>
      </c>
      <c r="AZ61" s="377">
        <f t="shared" ref="AZ61:AZ69" si="178">N61</f>
        <v>0.1</v>
      </c>
      <c r="BA61" s="377">
        <f t="shared" ref="BA61:BA69" si="179">P61</f>
        <v>1.08</v>
      </c>
      <c r="BB61" s="374">
        <f t="shared" ref="BB61:BB69" si="180">IF(F61=0,IF(ROUND( AY61 * ( ( (N61*P61) +  ( ((D61+M61*2)/6)*P61 ) ) - ROUND(  ((D61+M61*2)^2)   *   (   ( PI()*96.379 / (4*360) )  -  ( (SIN((96.379/2)*PI()/180)) * (COS((96.379/2)*PI()/180)) / 4 )   ), 4) ),2),   ROUND( AY61 * ( ( (N61*P61) +  ( ((D61+M61*2)/4)*P61 ) ) - ROUND(  ((D61+M61*2)^2)   *   (   ( PI()*120 / (4*360) )  -  ( (SIN((120/2)*PI()/180)) * (COS((120/2)*PI()/180)) / 4 )   ), 4) ),2)),0)</f>
        <v>4.57</v>
      </c>
      <c r="BC61" s="387">
        <f t="shared" ref="BC61:BC69" si="181">IF(F61&gt;0,ROUND(AY61*N61*P61,2),0)</f>
        <v>0</v>
      </c>
      <c r="BD61" s="387">
        <f t="shared" ref="BD61:BD69" si="182">SUM(Q61:U61,AH61:AL61)</f>
        <v>26.49</v>
      </c>
      <c r="BE61" s="387">
        <f t="shared" ref="BE61:BE69" si="183">IF(F61=0, ROUND( ( PI()*( (D61+M61*2)^2 ) / 4  ) * AY61,2),  ROUND( (D61+M61*2)*(F61+M61*2) * AY61,2))</f>
        <v>4.09</v>
      </c>
      <c r="BF61" s="376">
        <f t="shared" ref="BF61:BF69" si="184">IF(($I61+M61-0.15)&lt;=2,($I61+M61+0.15),IF(($I61+M61)&lt;=3,2.35,($I61+M61+0.2)-0.85))</f>
        <v>1.0519999999999998</v>
      </c>
      <c r="BG61" s="376">
        <f t="shared" ref="BG61:BG69" si="185">IF(D61&gt;2,   (I61-F61-M61-0.11),IF(($I61+M61)&lt;=2,0,IF(($I61+M61)&gt;3,0.85,(I61+M61+0.2-BF61))))</f>
        <v>0</v>
      </c>
      <c r="BH61" s="376">
        <f t="shared" ref="BH61:BH69" si="186">IF(D61&gt;2,  ROUND(((1.42+0.4)+(0.91+0.4))*2*BG61,2), ROUND(AV61*AX61*BF61,2))</f>
        <v>2.06</v>
      </c>
      <c r="BI61" s="376">
        <f t="shared" ref="BI61:BI69" si="187">ROUND(((PI()*0.9^2)/4)*BG61,2)</f>
        <v>0</v>
      </c>
      <c r="BJ61" s="388">
        <f t="shared" ref="BJ61:BJ69" si="188">ROUND(BD61-BE61-BH61-BI61-BB61-BC61,2)</f>
        <v>15.77</v>
      </c>
      <c r="BK61" s="363"/>
    </row>
    <row r="62" spans="1:63" ht="14.25" x14ac:dyDescent="0.3">
      <c r="A62" s="367" t="s">
        <v>35269</v>
      </c>
      <c r="B62" s="368" t="s">
        <v>34901</v>
      </c>
      <c r="C62" s="369" t="s">
        <v>35270</v>
      </c>
      <c r="D62" s="370">
        <v>0.4</v>
      </c>
      <c r="E62" s="371"/>
      <c r="F62" s="371"/>
      <c r="G62" s="370" t="s">
        <v>35262</v>
      </c>
      <c r="H62" s="372">
        <v>13</v>
      </c>
      <c r="I62" s="373">
        <v>0.73160000000000003</v>
      </c>
      <c r="J62" s="373">
        <v>0.7056</v>
      </c>
      <c r="K62" s="373">
        <v>0</v>
      </c>
      <c r="L62" s="374">
        <f t="shared" si="159"/>
        <v>0.72</v>
      </c>
      <c r="M62" s="375">
        <f t="shared" si="160"/>
        <v>0.04</v>
      </c>
      <c r="N62" s="375">
        <f t="shared" si="161"/>
        <v>0.1</v>
      </c>
      <c r="O62" s="374">
        <f t="shared" si="162"/>
        <v>0.86</v>
      </c>
      <c r="P62" s="374">
        <f t="shared" si="163"/>
        <v>1.08</v>
      </c>
      <c r="Q62" s="645">
        <f t="shared" si="141"/>
        <v>12.07</v>
      </c>
      <c r="R62" s="376">
        <f t="shared" si="142"/>
        <v>0</v>
      </c>
      <c r="S62" s="376">
        <f t="shared" si="143"/>
        <v>0</v>
      </c>
      <c r="T62" s="376">
        <f t="shared" si="144"/>
        <v>0</v>
      </c>
      <c r="U62" s="376">
        <f t="shared" si="145"/>
        <v>0</v>
      </c>
      <c r="V62" s="377">
        <f t="shared" si="146"/>
        <v>0</v>
      </c>
      <c r="W62" s="378">
        <f t="shared" si="147"/>
        <v>0</v>
      </c>
      <c r="X62" s="367" t="str">
        <f t="shared" si="164"/>
        <v>G2</v>
      </c>
      <c r="Y62" s="370">
        <f t="shared" si="148"/>
        <v>1.2</v>
      </c>
      <c r="Z62" s="379" t="s">
        <v>1</v>
      </c>
      <c r="AA62" s="371">
        <f t="shared" si="165"/>
        <v>1.2</v>
      </c>
      <c r="AB62" s="380">
        <f t="shared" si="166"/>
        <v>0.73160000000000003</v>
      </c>
      <c r="AC62" s="381">
        <f t="shared" si="167"/>
        <v>0.04</v>
      </c>
      <c r="AD62" s="381">
        <f t="shared" si="149"/>
        <v>0.15</v>
      </c>
      <c r="AE62" s="382">
        <f t="shared" si="168"/>
        <v>0.92</v>
      </c>
      <c r="AF62" s="382">
        <f t="shared" si="150"/>
        <v>2.2000000000000002</v>
      </c>
      <c r="AG62" s="381">
        <f t="shared" si="169"/>
        <v>0.92</v>
      </c>
      <c r="AH62" s="646">
        <f t="shared" si="151"/>
        <v>1.86</v>
      </c>
      <c r="AI62" s="383">
        <f t="shared" si="152"/>
        <v>0</v>
      </c>
      <c r="AJ62" s="383">
        <f t="shared" si="153"/>
        <v>0</v>
      </c>
      <c r="AK62" s="383">
        <f t="shared" si="154"/>
        <v>0</v>
      </c>
      <c r="AL62" s="383">
        <f t="shared" si="155"/>
        <v>0</v>
      </c>
      <c r="AM62" s="384">
        <f t="shared" si="156"/>
        <v>0</v>
      </c>
      <c r="AN62" s="385">
        <f t="shared" si="157"/>
        <v>0</v>
      </c>
      <c r="AO62" s="367" t="str">
        <f t="shared" si="170"/>
        <v>G2</v>
      </c>
      <c r="AP62" s="368" t="str">
        <f t="shared" si="171"/>
        <v>=&gt;</v>
      </c>
      <c r="AQ62" s="369" t="str">
        <f t="shared" si="172"/>
        <v>G3</v>
      </c>
      <c r="AR62" s="386">
        <f t="shared" si="173"/>
        <v>0.4</v>
      </c>
      <c r="AS62" s="369"/>
      <c r="AT62" s="369"/>
      <c r="AU62" s="372">
        <f t="shared" si="174"/>
        <v>13</v>
      </c>
      <c r="AV62" s="370">
        <f t="shared" si="175"/>
        <v>1.4</v>
      </c>
      <c r="AW62" s="379" t="s">
        <v>1</v>
      </c>
      <c r="AX62" s="371">
        <f t="shared" si="176"/>
        <v>1.4</v>
      </c>
      <c r="AY62" s="377">
        <f t="shared" si="177"/>
        <v>11.6</v>
      </c>
      <c r="AZ62" s="377">
        <f t="shared" si="178"/>
        <v>0.1</v>
      </c>
      <c r="BA62" s="377">
        <f t="shared" si="179"/>
        <v>1.08</v>
      </c>
      <c r="BB62" s="374">
        <f t="shared" si="180"/>
        <v>2.35</v>
      </c>
      <c r="BC62" s="387">
        <f t="shared" si="181"/>
        <v>0</v>
      </c>
      <c r="BD62" s="387">
        <f t="shared" si="182"/>
        <v>13.93</v>
      </c>
      <c r="BE62" s="387">
        <f t="shared" si="183"/>
        <v>2.1</v>
      </c>
      <c r="BF62" s="376">
        <f t="shared" si="184"/>
        <v>0.92160000000000009</v>
      </c>
      <c r="BG62" s="376">
        <f t="shared" si="185"/>
        <v>0</v>
      </c>
      <c r="BH62" s="376">
        <f t="shared" si="186"/>
        <v>1.81</v>
      </c>
      <c r="BI62" s="376">
        <f t="shared" si="187"/>
        <v>0</v>
      </c>
      <c r="BJ62" s="388">
        <f t="shared" si="188"/>
        <v>7.67</v>
      </c>
      <c r="BK62" s="363"/>
    </row>
    <row r="63" spans="1:63" ht="14.25" x14ac:dyDescent="0.3">
      <c r="A63" s="367" t="s">
        <v>35270</v>
      </c>
      <c r="B63" s="368" t="s">
        <v>34901</v>
      </c>
      <c r="C63" s="369" t="s">
        <v>35271</v>
      </c>
      <c r="D63" s="370">
        <v>0.4</v>
      </c>
      <c r="E63" s="371"/>
      <c r="F63" s="371"/>
      <c r="G63" s="370" t="s">
        <v>35262</v>
      </c>
      <c r="H63" s="372">
        <v>20</v>
      </c>
      <c r="I63" s="373">
        <v>0.85560000000000003</v>
      </c>
      <c r="J63" s="373">
        <v>0.85560000000000003</v>
      </c>
      <c r="K63" s="373">
        <v>0.15</v>
      </c>
      <c r="L63" s="374">
        <f t="shared" si="159"/>
        <v>0.86</v>
      </c>
      <c r="M63" s="375">
        <f t="shared" si="160"/>
        <v>0.04</v>
      </c>
      <c r="N63" s="375">
        <f t="shared" si="161"/>
        <v>0.1</v>
      </c>
      <c r="O63" s="374">
        <f t="shared" si="162"/>
        <v>1</v>
      </c>
      <c r="P63" s="374">
        <f t="shared" si="163"/>
        <v>1.08</v>
      </c>
      <c r="Q63" s="645">
        <f t="shared" si="141"/>
        <v>21.6</v>
      </c>
      <c r="R63" s="376">
        <f t="shared" si="142"/>
        <v>0</v>
      </c>
      <c r="S63" s="376">
        <f t="shared" si="143"/>
        <v>0</v>
      </c>
      <c r="T63" s="376">
        <f t="shared" si="144"/>
        <v>0</v>
      </c>
      <c r="U63" s="376">
        <f t="shared" si="145"/>
        <v>0</v>
      </c>
      <c r="V63" s="377">
        <f t="shared" si="146"/>
        <v>0</v>
      </c>
      <c r="W63" s="378">
        <f t="shared" si="147"/>
        <v>0</v>
      </c>
      <c r="X63" s="367" t="str">
        <f t="shared" si="164"/>
        <v>G3</v>
      </c>
      <c r="Y63" s="370">
        <f t="shared" si="148"/>
        <v>1.2</v>
      </c>
      <c r="Z63" s="379" t="s">
        <v>1</v>
      </c>
      <c r="AA63" s="371">
        <f t="shared" si="165"/>
        <v>1.2</v>
      </c>
      <c r="AB63" s="380">
        <f t="shared" si="166"/>
        <v>0.85560000000000003</v>
      </c>
      <c r="AC63" s="381">
        <f t="shared" si="167"/>
        <v>0.04</v>
      </c>
      <c r="AD63" s="381">
        <f t="shared" si="149"/>
        <v>0.15</v>
      </c>
      <c r="AE63" s="382">
        <f t="shared" si="168"/>
        <v>1.05</v>
      </c>
      <c r="AF63" s="382">
        <f t="shared" si="150"/>
        <v>2.2000000000000002</v>
      </c>
      <c r="AG63" s="381">
        <f t="shared" si="169"/>
        <v>0.92</v>
      </c>
      <c r="AH63" s="646">
        <f t="shared" si="151"/>
        <v>2.13</v>
      </c>
      <c r="AI63" s="383">
        <f t="shared" si="152"/>
        <v>0</v>
      </c>
      <c r="AJ63" s="383">
        <f t="shared" si="153"/>
        <v>0</v>
      </c>
      <c r="AK63" s="383">
        <f t="shared" si="154"/>
        <v>0</v>
      </c>
      <c r="AL63" s="383">
        <f t="shared" si="155"/>
        <v>0</v>
      </c>
      <c r="AM63" s="384">
        <f t="shared" si="156"/>
        <v>0</v>
      </c>
      <c r="AN63" s="385">
        <f t="shared" si="157"/>
        <v>0</v>
      </c>
      <c r="AO63" s="367" t="str">
        <f t="shared" si="170"/>
        <v>G3</v>
      </c>
      <c r="AP63" s="368" t="str">
        <f t="shared" si="171"/>
        <v>=&gt;</v>
      </c>
      <c r="AQ63" s="369" t="str">
        <f t="shared" si="172"/>
        <v>G4</v>
      </c>
      <c r="AR63" s="386">
        <f t="shared" si="173"/>
        <v>0.4</v>
      </c>
      <c r="AS63" s="369"/>
      <c r="AT63" s="369"/>
      <c r="AU63" s="372">
        <f t="shared" si="174"/>
        <v>20</v>
      </c>
      <c r="AV63" s="370">
        <f t="shared" si="175"/>
        <v>1.4</v>
      </c>
      <c r="AW63" s="379" t="s">
        <v>1</v>
      </c>
      <c r="AX63" s="371">
        <f t="shared" si="176"/>
        <v>1.4</v>
      </c>
      <c r="AY63" s="377">
        <f t="shared" si="177"/>
        <v>18.600000000000001</v>
      </c>
      <c r="AZ63" s="377">
        <f t="shared" si="178"/>
        <v>0.1</v>
      </c>
      <c r="BA63" s="377">
        <f t="shared" si="179"/>
        <v>1.08</v>
      </c>
      <c r="BB63" s="374">
        <f t="shared" si="180"/>
        <v>3.76</v>
      </c>
      <c r="BC63" s="387">
        <f t="shared" si="181"/>
        <v>0</v>
      </c>
      <c r="BD63" s="387">
        <f t="shared" si="182"/>
        <v>23.73</v>
      </c>
      <c r="BE63" s="387">
        <f t="shared" si="183"/>
        <v>3.37</v>
      </c>
      <c r="BF63" s="376">
        <f t="shared" si="184"/>
        <v>1.0456000000000001</v>
      </c>
      <c r="BG63" s="376">
        <f t="shared" si="185"/>
        <v>0</v>
      </c>
      <c r="BH63" s="376">
        <f t="shared" si="186"/>
        <v>2.0499999999999998</v>
      </c>
      <c r="BI63" s="376">
        <f t="shared" si="187"/>
        <v>0</v>
      </c>
      <c r="BJ63" s="388">
        <f t="shared" si="188"/>
        <v>14.55</v>
      </c>
      <c r="BK63" s="363"/>
    </row>
    <row r="64" spans="1:63" ht="14.25" x14ac:dyDescent="0.3">
      <c r="A64" s="367" t="s">
        <v>35271</v>
      </c>
      <c r="B64" s="368" t="s">
        <v>34901</v>
      </c>
      <c r="C64" s="369" t="s">
        <v>35272</v>
      </c>
      <c r="D64" s="370">
        <v>0.4</v>
      </c>
      <c r="E64" s="371"/>
      <c r="F64" s="371"/>
      <c r="G64" s="370" t="s">
        <v>35262</v>
      </c>
      <c r="H64" s="372">
        <v>20</v>
      </c>
      <c r="I64" s="373">
        <v>0.85560000000000003</v>
      </c>
      <c r="J64" s="373">
        <v>0.91860000000000008</v>
      </c>
      <c r="K64" s="373">
        <v>0</v>
      </c>
      <c r="L64" s="374">
        <f t="shared" si="159"/>
        <v>0.89</v>
      </c>
      <c r="M64" s="375">
        <f t="shared" si="160"/>
        <v>0.04</v>
      </c>
      <c r="N64" s="375">
        <f t="shared" si="161"/>
        <v>0.1</v>
      </c>
      <c r="O64" s="374">
        <f t="shared" si="162"/>
        <v>1.03</v>
      </c>
      <c r="P64" s="374">
        <f t="shared" si="163"/>
        <v>1.08</v>
      </c>
      <c r="Q64" s="645">
        <f t="shared" si="141"/>
        <v>22.25</v>
      </c>
      <c r="R64" s="376">
        <f t="shared" si="142"/>
        <v>0</v>
      </c>
      <c r="S64" s="376">
        <f t="shared" si="143"/>
        <v>0</v>
      </c>
      <c r="T64" s="376">
        <f t="shared" si="144"/>
        <v>0</v>
      </c>
      <c r="U64" s="376">
        <f t="shared" si="145"/>
        <v>0</v>
      </c>
      <c r="V64" s="377">
        <f t="shared" si="146"/>
        <v>0</v>
      </c>
      <c r="W64" s="378">
        <f t="shared" si="147"/>
        <v>0</v>
      </c>
      <c r="X64" s="367" t="str">
        <f t="shared" si="164"/>
        <v>G4</v>
      </c>
      <c r="Y64" s="370">
        <f t="shared" si="148"/>
        <v>1.2</v>
      </c>
      <c r="Z64" s="379" t="s">
        <v>1</v>
      </c>
      <c r="AA64" s="371">
        <f t="shared" si="165"/>
        <v>1.2</v>
      </c>
      <c r="AB64" s="380">
        <f t="shared" si="166"/>
        <v>0.85560000000000003</v>
      </c>
      <c r="AC64" s="381">
        <f t="shared" si="167"/>
        <v>0.04</v>
      </c>
      <c r="AD64" s="381">
        <f t="shared" si="149"/>
        <v>0.15</v>
      </c>
      <c r="AE64" s="382">
        <f t="shared" si="168"/>
        <v>1.05</v>
      </c>
      <c r="AF64" s="382">
        <f t="shared" si="150"/>
        <v>2.2000000000000002</v>
      </c>
      <c r="AG64" s="381">
        <f t="shared" si="169"/>
        <v>0.92</v>
      </c>
      <c r="AH64" s="646">
        <f t="shared" si="151"/>
        <v>2.13</v>
      </c>
      <c r="AI64" s="383">
        <f t="shared" si="152"/>
        <v>0</v>
      </c>
      <c r="AJ64" s="383">
        <f t="shared" si="153"/>
        <v>0</v>
      </c>
      <c r="AK64" s="383">
        <f t="shared" si="154"/>
        <v>0</v>
      </c>
      <c r="AL64" s="383">
        <f t="shared" si="155"/>
        <v>0</v>
      </c>
      <c r="AM64" s="384">
        <f t="shared" si="156"/>
        <v>0</v>
      </c>
      <c r="AN64" s="385">
        <f t="shared" si="157"/>
        <v>0</v>
      </c>
      <c r="AO64" s="367" t="str">
        <f t="shared" si="170"/>
        <v>G4</v>
      </c>
      <c r="AP64" s="368" t="str">
        <f t="shared" si="171"/>
        <v>=&gt;</v>
      </c>
      <c r="AQ64" s="369" t="str">
        <f t="shared" si="172"/>
        <v>G5</v>
      </c>
      <c r="AR64" s="386">
        <f t="shared" si="173"/>
        <v>0.4</v>
      </c>
      <c r="AS64" s="369"/>
      <c r="AT64" s="369"/>
      <c r="AU64" s="372">
        <f t="shared" si="174"/>
        <v>20</v>
      </c>
      <c r="AV64" s="370">
        <f t="shared" si="175"/>
        <v>1.4</v>
      </c>
      <c r="AW64" s="379" t="s">
        <v>1</v>
      </c>
      <c r="AX64" s="371">
        <f t="shared" si="176"/>
        <v>1.4</v>
      </c>
      <c r="AY64" s="377">
        <f t="shared" si="177"/>
        <v>18.600000000000001</v>
      </c>
      <c r="AZ64" s="377">
        <f t="shared" si="178"/>
        <v>0.1</v>
      </c>
      <c r="BA64" s="377">
        <f t="shared" si="179"/>
        <v>1.08</v>
      </c>
      <c r="BB64" s="374">
        <f t="shared" si="180"/>
        <v>3.76</v>
      </c>
      <c r="BC64" s="387">
        <f t="shared" si="181"/>
        <v>0</v>
      </c>
      <c r="BD64" s="387">
        <f t="shared" si="182"/>
        <v>24.38</v>
      </c>
      <c r="BE64" s="387">
        <f t="shared" si="183"/>
        <v>3.37</v>
      </c>
      <c r="BF64" s="376">
        <f t="shared" si="184"/>
        <v>1.0456000000000001</v>
      </c>
      <c r="BG64" s="376">
        <f t="shared" si="185"/>
        <v>0</v>
      </c>
      <c r="BH64" s="376">
        <f t="shared" si="186"/>
        <v>2.0499999999999998</v>
      </c>
      <c r="BI64" s="376">
        <f t="shared" si="187"/>
        <v>0</v>
      </c>
      <c r="BJ64" s="388">
        <f t="shared" si="188"/>
        <v>15.2</v>
      </c>
      <c r="BK64" s="363"/>
    </row>
    <row r="65" spans="1:63" ht="14.25" x14ac:dyDescent="0.3">
      <c r="A65" s="367" t="s">
        <v>35272</v>
      </c>
      <c r="B65" s="368" t="s">
        <v>34901</v>
      </c>
      <c r="C65" s="369" t="s">
        <v>35267</v>
      </c>
      <c r="D65" s="370">
        <v>0.5</v>
      </c>
      <c r="E65" s="371"/>
      <c r="F65" s="371"/>
      <c r="G65" s="370" t="s">
        <v>35262</v>
      </c>
      <c r="H65" s="372">
        <v>17</v>
      </c>
      <c r="I65" s="373">
        <v>1.0186000000000002</v>
      </c>
      <c r="J65" s="373">
        <v>1.0031200000000002</v>
      </c>
      <c r="K65" s="373">
        <v>0.1</v>
      </c>
      <c r="L65" s="374">
        <f t="shared" si="159"/>
        <v>1.01</v>
      </c>
      <c r="M65" s="375">
        <f t="shared" si="160"/>
        <v>0.05</v>
      </c>
      <c r="N65" s="375">
        <f t="shared" si="161"/>
        <v>0.1</v>
      </c>
      <c r="O65" s="374">
        <f t="shared" si="162"/>
        <v>1.1600000000000001</v>
      </c>
      <c r="P65" s="374">
        <f t="shared" si="163"/>
        <v>1.2</v>
      </c>
      <c r="Q65" s="645">
        <f t="shared" si="141"/>
        <v>23.66</v>
      </c>
      <c r="R65" s="376">
        <f t="shared" si="142"/>
        <v>0</v>
      </c>
      <c r="S65" s="376">
        <f t="shared" si="143"/>
        <v>0</v>
      </c>
      <c r="T65" s="376">
        <f t="shared" si="144"/>
        <v>0</v>
      </c>
      <c r="U65" s="376">
        <f t="shared" si="145"/>
        <v>0</v>
      </c>
      <c r="V65" s="377">
        <f t="shared" si="146"/>
        <v>0</v>
      </c>
      <c r="W65" s="378">
        <f t="shared" si="147"/>
        <v>0</v>
      </c>
      <c r="X65" s="367" t="str">
        <f t="shared" si="164"/>
        <v>G5</v>
      </c>
      <c r="Y65" s="370">
        <f>IF($D65=0.4,1.2,IF($D65=0.5,1.2,IF($D65=0.6,1.2,IF($D65=0.8,1.3,IF($D65=1,1.5,IF($D65=1.2,1.7,IF($D65&lt;=2,2,"--")))))))</f>
        <v>1.2</v>
      </c>
      <c r="Z65" s="379" t="s">
        <v>1</v>
      </c>
      <c r="AA65" s="371">
        <f t="shared" si="165"/>
        <v>1.2</v>
      </c>
      <c r="AB65" s="380">
        <f t="shared" si="166"/>
        <v>1.0186000000000002</v>
      </c>
      <c r="AC65" s="381">
        <f t="shared" si="167"/>
        <v>0.05</v>
      </c>
      <c r="AD65" s="381">
        <f t="shared" si="149"/>
        <v>0.15</v>
      </c>
      <c r="AE65" s="382">
        <f t="shared" si="168"/>
        <v>1.22</v>
      </c>
      <c r="AF65" s="382">
        <f t="shared" si="150"/>
        <v>2.2000000000000002</v>
      </c>
      <c r="AG65" s="381">
        <f t="shared" si="169"/>
        <v>1.5999999999999999</v>
      </c>
      <c r="AH65" s="646">
        <f t="shared" si="151"/>
        <v>4.29</v>
      </c>
      <c r="AI65" s="383">
        <f t="shared" si="152"/>
        <v>0</v>
      </c>
      <c r="AJ65" s="383">
        <f t="shared" si="153"/>
        <v>0</v>
      </c>
      <c r="AK65" s="383">
        <f t="shared" si="154"/>
        <v>0</v>
      </c>
      <c r="AL65" s="383">
        <f t="shared" si="155"/>
        <v>0</v>
      </c>
      <c r="AM65" s="384">
        <f t="shared" si="156"/>
        <v>0</v>
      </c>
      <c r="AN65" s="385">
        <f t="shared" si="157"/>
        <v>0</v>
      </c>
      <c r="AO65" s="367" t="str">
        <f t="shared" si="170"/>
        <v>G5</v>
      </c>
      <c r="AP65" s="368" t="str">
        <f t="shared" si="171"/>
        <v>=&gt;</v>
      </c>
      <c r="AQ65" s="369" t="str">
        <f t="shared" si="172"/>
        <v>G6</v>
      </c>
      <c r="AR65" s="386">
        <f t="shared" si="173"/>
        <v>0.5</v>
      </c>
      <c r="AS65" s="369"/>
      <c r="AT65" s="369"/>
      <c r="AU65" s="372">
        <f t="shared" si="174"/>
        <v>17</v>
      </c>
      <c r="AV65" s="370">
        <f t="shared" si="175"/>
        <v>1.4</v>
      </c>
      <c r="AW65" s="379" t="s">
        <v>1</v>
      </c>
      <c r="AX65" s="371">
        <f t="shared" si="176"/>
        <v>1.4</v>
      </c>
      <c r="AY65" s="377">
        <f t="shared" si="177"/>
        <v>15.6</v>
      </c>
      <c r="AZ65" s="377">
        <f t="shared" si="178"/>
        <v>0.1</v>
      </c>
      <c r="BA65" s="377">
        <f t="shared" si="179"/>
        <v>1.2</v>
      </c>
      <c r="BB65" s="374">
        <f t="shared" si="180"/>
        <v>3.82</v>
      </c>
      <c r="BC65" s="387">
        <f t="shared" si="181"/>
        <v>0</v>
      </c>
      <c r="BD65" s="387">
        <f t="shared" si="182"/>
        <v>27.95</v>
      </c>
      <c r="BE65" s="387">
        <f t="shared" si="183"/>
        <v>4.41</v>
      </c>
      <c r="BF65" s="376">
        <f t="shared" si="184"/>
        <v>1.2186000000000001</v>
      </c>
      <c r="BG65" s="376">
        <f t="shared" si="185"/>
        <v>0</v>
      </c>
      <c r="BH65" s="376">
        <f t="shared" si="186"/>
        <v>2.39</v>
      </c>
      <c r="BI65" s="376">
        <f t="shared" si="187"/>
        <v>0</v>
      </c>
      <c r="BJ65" s="388">
        <f t="shared" si="188"/>
        <v>17.329999999999998</v>
      </c>
      <c r="BK65" s="363"/>
    </row>
    <row r="66" spans="1:63" ht="14.25" x14ac:dyDescent="0.3">
      <c r="A66" s="367" t="s">
        <v>35267</v>
      </c>
      <c r="B66" s="368" t="s">
        <v>34901</v>
      </c>
      <c r="C66" s="369" t="s">
        <v>35273</v>
      </c>
      <c r="D66" s="370">
        <v>0.5</v>
      </c>
      <c r="E66" s="371"/>
      <c r="F66" s="371"/>
      <c r="G66" s="370" t="s">
        <v>35262</v>
      </c>
      <c r="H66" s="372">
        <v>15</v>
      </c>
      <c r="I66" s="373">
        <v>1.0031200000000002</v>
      </c>
      <c r="J66" s="373">
        <v>1.0611200000000001</v>
      </c>
      <c r="K66" s="373">
        <v>0</v>
      </c>
      <c r="L66" s="374">
        <f t="shared" si="159"/>
        <v>1.03</v>
      </c>
      <c r="M66" s="375">
        <f t="shared" si="160"/>
        <v>0.05</v>
      </c>
      <c r="N66" s="375">
        <f t="shared" si="161"/>
        <v>0.1</v>
      </c>
      <c r="O66" s="374">
        <f t="shared" si="162"/>
        <v>1.1800000000000002</v>
      </c>
      <c r="P66" s="374">
        <f t="shared" si="163"/>
        <v>1.2</v>
      </c>
      <c r="Q66" s="645">
        <f t="shared" si="141"/>
        <v>21.24</v>
      </c>
      <c r="R66" s="376">
        <f t="shared" si="142"/>
        <v>0</v>
      </c>
      <c r="S66" s="376">
        <f t="shared" si="143"/>
        <v>0</v>
      </c>
      <c r="T66" s="376">
        <f t="shared" si="144"/>
        <v>0</v>
      </c>
      <c r="U66" s="376">
        <f t="shared" si="145"/>
        <v>0</v>
      </c>
      <c r="V66" s="377">
        <f t="shared" si="146"/>
        <v>0</v>
      </c>
      <c r="W66" s="378">
        <f t="shared" si="147"/>
        <v>0</v>
      </c>
      <c r="X66" s="367" t="str">
        <f t="shared" si="164"/>
        <v>G6</v>
      </c>
      <c r="Y66" s="370">
        <f>IF($D66=0.4,1.2,IF($D66=0.5,1.2,IF($D66=0.6,1.2,IF($D66=0.8,1.3,IF($D66=1,1.5,IF($D66=1.2,1.7,IF($D66&lt;=2,2,"--")))))))</f>
        <v>1.2</v>
      </c>
      <c r="Z66" s="379" t="s">
        <v>1</v>
      </c>
      <c r="AA66" s="371">
        <f t="shared" si="165"/>
        <v>1.2</v>
      </c>
      <c r="AB66" s="380">
        <f t="shared" si="166"/>
        <v>1.0031200000000002</v>
      </c>
      <c r="AC66" s="381">
        <f t="shared" si="167"/>
        <v>0.05</v>
      </c>
      <c r="AD66" s="381">
        <f t="shared" si="149"/>
        <v>0.15</v>
      </c>
      <c r="AE66" s="382">
        <f t="shared" si="168"/>
        <v>1.2</v>
      </c>
      <c r="AF66" s="382">
        <f t="shared" si="150"/>
        <v>2.2000000000000002</v>
      </c>
      <c r="AG66" s="381">
        <f t="shared" si="169"/>
        <v>1.5999999999999999</v>
      </c>
      <c r="AH66" s="646">
        <f t="shared" si="151"/>
        <v>4.22</v>
      </c>
      <c r="AI66" s="383">
        <f t="shared" si="152"/>
        <v>0</v>
      </c>
      <c r="AJ66" s="383">
        <f t="shared" si="153"/>
        <v>0</v>
      </c>
      <c r="AK66" s="383">
        <f t="shared" si="154"/>
        <v>0</v>
      </c>
      <c r="AL66" s="383">
        <f t="shared" si="155"/>
        <v>0</v>
      </c>
      <c r="AM66" s="384">
        <f t="shared" si="156"/>
        <v>0</v>
      </c>
      <c r="AN66" s="385">
        <f t="shared" si="157"/>
        <v>0</v>
      </c>
      <c r="AO66" s="367" t="str">
        <f t="shared" si="170"/>
        <v>G6</v>
      </c>
      <c r="AP66" s="368" t="str">
        <f t="shared" si="171"/>
        <v>=&gt;</v>
      </c>
      <c r="AQ66" s="369" t="str">
        <f t="shared" si="172"/>
        <v>G7</v>
      </c>
      <c r="AR66" s="386">
        <f t="shared" si="173"/>
        <v>0.5</v>
      </c>
      <c r="AS66" s="369"/>
      <c r="AT66" s="369"/>
      <c r="AU66" s="372">
        <f t="shared" si="174"/>
        <v>15</v>
      </c>
      <c r="AV66" s="370">
        <f t="shared" si="175"/>
        <v>1.4</v>
      </c>
      <c r="AW66" s="379" t="s">
        <v>1</v>
      </c>
      <c r="AX66" s="371">
        <f t="shared" si="176"/>
        <v>1.4</v>
      </c>
      <c r="AY66" s="377">
        <f t="shared" si="177"/>
        <v>13.6</v>
      </c>
      <c r="AZ66" s="377">
        <f t="shared" si="178"/>
        <v>0.1</v>
      </c>
      <c r="BA66" s="377">
        <f t="shared" si="179"/>
        <v>1.2</v>
      </c>
      <c r="BB66" s="374">
        <f t="shared" si="180"/>
        <v>3.33</v>
      </c>
      <c r="BC66" s="387">
        <f t="shared" si="181"/>
        <v>0</v>
      </c>
      <c r="BD66" s="387">
        <f t="shared" si="182"/>
        <v>25.459999999999997</v>
      </c>
      <c r="BE66" s="387">
        <f t="shared" si="183"/>
        <v>3.85</v>
      </c>
      <c r="BF66" s="376">
        <f t="shared" si="184"/>
        <v>1.2031200000000002</v>
      </c>
      <c r="BG66" s="376">
        <f t="shared" si="185"/>
        <v>0</v>
      </c>
      <c r="BH66" s="376">
        <f t="shared" si="186"/>
        <v>2.36</v>
      </c>
      <c r="BI66" s="376">
        <f t="shared" si="187"/>
        <v>0</v>
      </c>
      <c r="BJ66" s="388">
        <f t="shared" si="188"/>
        <v>15.92</v>
      </c>
      <c r="BK66" s="363"/>
    </row>
    <row r="67" spans="1:63" ht="14.25" x14ac:dyDescent="0.3">
      <c r="A67" s="367" t="s">
        <v>35273</v>
      </c>
      <c r="B67" s="368" t="s">
        <v>34901</v>
      </c>
      <c r="C67" s="369" t="s">
        <v>35274</v>
      </c>
      <c r="D67" s="370">
        <v>0.5</v>
      </c>
      <c r="E67" s="371"/>
      <c r="F67" s="371"/>
      <c r="G67" s="370" t="s">
        <v>35262</v>
      </c>
      <c r="H67" s="372">
        <v>15</v>
      </c>
      <c r="I67" s="373">
        <v>1.0611200000000001</v>
      </c>
      <c r="J67" s="373">
        <v>1.1271200000000001</v>
      </c>
      <c r="K67" s="373">
        <v>0</v>
      </c>
      <c r="L67" s="374">
        <f t="shared" si="159"/>
        <v>1.0900000000000001</v>
      </c>
      <c r="M67" s="375">
        <f t="shared" si="160"/>
        <v>0.05</v>
      </c>
      <c r="N67" s="375">
        <f t="shared" si="161"/>
        <v>0.1</v>
      </c>
      <c r="O67" s="374">
        <f t="shared" si="162"/>
        <v>1.2400000000000002</v>
      </c>
      <c r="P67" s="374">
        <f t="shared" si="163"/>
        <v>1.2</v>
      </c>
      <c r="Q67" s="645">
        <f t="shared" si="141"/>
        <v>22.32</v>
      </c>
      <c r="R67" s="376">
        <f t="shared" si="142"/>
        <v>0</v>
      </c>
      <c r="S67" s="376">
        <f t="shared" si="143"/>
        <v>0</v>
      </c>
      <c r="T67" s="376">
        <f t="shared" si="144"/>
        <v>0</v>
      </c>
      <c r="U67" s="376">
        <f t="shared" si="145"/>
        <v>0</v>
      </c>
      <c r="V67" s="377">
        <f t="shared" si="146"/>
        <v>0</v>
      </c>
      <c r="W67" s="378">
        <f t="shared" si="147"/>
        <v>0</v>
      </c>
      <c r="X67" s="367" t="str">
        <f t="shared" si="164"/>
        <v>G7</v>
      </c>
      <c r="Y67" s="370">
        <f>IF($D67=0.4,1.2,IF($D67=0.5,1.2,IF($D67=0.6,1.2,IF($D67=0.8,1.3,IF($D67=1,1.5,IF($D67=1.2,1.7,IF($D67&lt;=2,2,"--")))))))</f>
        <v>1.2</v>
      </c>
      <c r="Z67" s="379" t="s">
        <v>1</v>
      </c>
      <c r="AA67" s="371">
        <f t="shared" si="165"/>
        <v>1.2</v>
      </c>
      <c r="AB67" s="380">
        <f t="shared" si="166"/>
        <v>1.0611200000000001</v>
      </c>
      <c r="AC67" s="381">
        <f t="shared" si="167"/>
        <v>0.05</v>
      </c>
      <c r="AD67" s="381">
        <f t="shared" si="149"/>
        <v>0.15</v>
      </c>
      <c r="AE67" s="382">
        <f t="shared" si="168"/>
        <v>1.26</v>
      </c>
      <c r="AF67" s="382">
        <f t="shared" si="150"/>
        <v>2.2000000000000002</v>
      </c>
      <c r="AG67" s="381">
        <f t="shared" si="169"/>
        <v>1.5999999999999999</v>
      </c>
      <c r="AH67" s="646">
        <f t="shared" si="151"/>
        <v>4.4400000000000004</v>
      </c>
      <c r="AI67" s="383">
        <f t="shared" si="152"/>
        <v>0</v>
      </c>
      <c r="AJ67" s="383">
        <f t="shared" si="153"/>
        <v>0</v>
      </c>
      <c r="AK67" s="383">
        <f t="shared" si="154"/>
        <v>0</v>
      </c>
      <c r="AL67" s="383">
        <f t="shared" si="155"/>
        <v>0</v>
      </c>
      <c r="AM67" s="384">
        <f t="shared" si="156"/>
        <v>0</v>
      </c>
      <c r="AN67" s="385">
        <f t="shared" si="157"/>
        <v>0</v>
      </c>
      <c r="AO67" s="367" t="str">
        <f t="shared" si="170"/>
        <v>G7</v>
      </c>
      <c r="AP67" s="368" t="str">
        <f t="shared" si="171"/>
        <v>=&gt;</v>
      </c>
      <c r="AQ67" s="369" t="str">
        <f t="shared" si="172"/>
        <v>G8</v>
      </c>
      <c r="AR67" s="386">
        <f t="shared" si="173"/>
        <v>0.5</v>
      </c>
      <c r="AS67" s="369"/>
      <c r="AT67" s="369"/>
      <c r="AU67" s="372">
        <f t="shared" si="174"/>
        <v>15</v>
      </c>
      <c r="AV67" s="370">
        <f t="shared" si="175"/>
        <v>1.4</v>
      </c>
      <c r="AW67" s="379" t="s">
        <v>1</v>
      </c>
      <c r="AX67" s="371">
        <f t="shared" si="176"/>
        <v>1.4</v>
      </c>
      <c r="AY67" s="377">
        <f t="shared" si="177"/>
        <v>13.6</v>
      </c>
      <c r="AZ67" s="377">
        <f t="shared" si="178"/>
        <v>0.1</v>
      </c>
      <c r="BA67" s="377">
        <f t="shared" si="179"/>
        <v>1.2</v>
      </c>
      <c r="BB67" s="374">
        <f t="shared" si="180"/>
        <v>3.33</v>
      </c>
      <c r="BC67" s="387">
        <f t="shared" si="181"/>
        <v>0</v>
      </c>
      <c r="BD67" s="387">
        <f t="shared" si="182"/>
        <v>26.76</v>
      </c>
      <c r="BE67" s="387">
        <f t="shared" si="183"/>
        <v>3.85</v>
      </c>
      <c r="BF67" s="376">
        <f t="shared" si="184"/>
        <v>1.26112</v>
      </c>
      <c r="BG67" s="376">
        <f t="shared" si="185"/>
        <v>0</v>
      </c>
      <c r="BH67" s="376">
        <f t="shared" si="186"/>
        <v>2.4700000000000002</v>
      </c>
      <c r="BI67" s="376">
        <f t="shared" si="187"/>
        <v>0</v>
      </c>
      <c r="BJ67" s="388">
        <f t="shared" si="188"/>
        <v>17.11</v>
      </c>
      <c r="BK67" s="363"/>
    </row>
    <row r="68" spans="1:63" ht="14.25" x14ac:dyDescent="0.3">
      <c r="A68" s="367" t="s">
        <v>35274</v>
      </c>
      <c r="B68" s="368" t="s">
        <v>34901</v>
      </c>
      <c r="C68" s="369" t="s">
        <v>35275</v>
      </c>
      <c r="D68" s="370">
        <v>0.5</v>
      </c>
      <c r="E68" s="371"/>
      <c r="F68" s="371"/>
      <c r="G68" s="370" t="s">
        <v>35262</v>
      </c>
      <c r="H68" s="372">
        <v>26</v>
      </c>
      <c r="I68" s="373">
        <v>1.1271200000000001</v>
      </c>
      <c r="J68" s="373">
        <v>1.26492</v>
      </c>
      <c r="K68" s="373">
        <v>0</v>
      </c>
      <c r="L68" s="374">
        <f t="shared" si="159"/>
        <v>1.2</v>
      </c>
      <c r="M68" s="375">
        <f t="shared" si="160"/>
        <v>0.05</v>
      </c>
      <c r="N68" s="375">
        <f t="shared" si="161"/>
        <v>0.1</v>
      </c>
      <c r="O68" s="374">
        <f t="shared" si="162"/>
        <v>1.35</v>
      </c>
      <c r="P68" s="374">
        <f t="shared" si="163"/>
        <v>1.2</v>
      </c>
      <c r="Q68" s="645">
        <f t="shared" si="141"/>
        <v>42.12</v>
      </c>
      <c r="R68" s="376">
        <f t="shared" si="142"/>
        <v>0</v>
      </c>
      <c r="S68" s="376">
        <f t="shared" si="143"/>
        <v>0</v>
      </c>
      <c r="T68" s="376">
        <f t="shared" si="144"/>
        <v>0</v>
      </c>
      <c r="U68" s="376">
        <f t="shared" si="145"/>
        <v>0</v>
      </c>
      <c r="V68" s="377">
        <f t="shared" si="146"/>
        <v>0</v>
      </c>
      <c r="W68" s="378">
        <f t="shared" si="147"/>
        <v>0</v>
      </c>
      <c r="X68" s="367" t="str">
        <f t="shared" si="164"/>
        <v>G8</v>
      </c>
      <c r="Y68" s="370">
        <f>IF($D68=0.4,1.2,IF($D68=0.5,1.2,IF($D68=0.6,1.2,IF($D68=0.8,1.3,IF($D68=1,1.5,IF($D68=1.2,1.7,IF($D68&lt;=2,2,"--")))))))</f>
        <v>1.2</v>
      </c>
      <c r="Z68" s="379" t="s">
        <v>1</v>
      </c>
      <c r="AA68" s="371">
        <f t="shared" si="165"/>
        <v>1.2</v>
      </c>
      <c r="AB68" s="380">
        <f t="shared" si="166"/>
        <v>1.1271200000000001</v>
      </c>
      <c r="AC68" s="381">
        <f t="shared" si="167"/>
        <v>0.05</v>
      </c>
      <c r="AD68" s="381">
        <f t="shared" si="149"/>
        <v>0.15</v>
      </c>
      <c r="AE68" s="382">
        <f t="shared" si="168"/>
        <v>1.33</v>
      </c>
      <c r="AF68" s="382">
        <f t="shared" si="150"/>
        <v>2.2000000000000002</v>
      </c>
      <c r="AG68" s="381">
        <f t="shared" si="169"/>
        <v>1.5999999999999999</v>
      </c>
      <c r="AH68" s="646">
        <f t="shared" si="151"/>
        <v>4.68</v>
      </c>
      <c r="AI68" s="383">
        <f t="shared" si="152"/>
        <v>0</v>
      </c>
      <c r="AJ68" s="383">
        <f t="shared" si="153"/>
        <v>0</v>
      </c>
      <c r="AK68" s="383">
        <f t="shared" si="154"/>
        <v>0</v>
      </c>
      <c r="AL68" s="383">
        <f t="shared" si="155"/>
        <v>0</v>
      </c>
      <c r="AM68" s="384">
        <f t="shared" si="156"/>
        <v>0</v>
      </c>
      <c r="AN68" s="385">
        <f t="shared" si="157"/>
        <v>0</v>
      </c>
      <c r="AO68" s="367" t="str">
        <f t="shared" si="170"/>
        <v>G8</v>
      </c>
      <c r="AP68" s="368" t="str">
        <f t="shared" si="171"/>
        <v>=&gt;</v>
      </c>
      <c r="AQ68" s="369" t="str">
        <f t="shared" si="172"/>
        <v>G9</v>
      </c>
      <c r="AR68" s="386">
        <f t="shared" si="173"/>
        <v>0.5</v>
      </c>
      <c r="AS68" s="369"/>
      <c r="AT68" s="369"/>
      <c r="AU68" s="372">
        <f t="shared" si="174"/>
        <v>26</v>
      </c>
      <c r="AV68" s="370">
        <f t="shared" si="175"/>
        <v>1.4</v>
      </c>
      <c r="AW68" s="379" t="s">
        <v>1</v>
      </c>
      <c r="AX68" s="371">
        <f t="shared" si="176"/>
        <v>1.4</v>
      </c>
      <c r="AY68" s="377">
        <f t="shared" si="177"/>
        <v>24.6</v>
      </c>
      <c r="AZ68" s="377">
        <f t="shared" si="178"/>
        <v>0.1</v>
      </c>
      <c r="BA68" s="377">
        <f t="shared" si="179"/>
        <v>1.2</v>
      </c>
      <c r="BB68" s="374">
        <f t="shared" si="180"/>
        <v>6.02</v>
      </c>
      <c r="BC68" s="387">
        <f t="shared" si="181"/>
        <v>0</v>
      </c>
      <c r="BD68" s="387">
        <f t="shared" si="182"/>
        <v>46.8</v>
      </c>
      <c r="BE68" s="387">
        <f t="shared" si="183"/>
        <v>6.96</v>
      </c>
      <c r="BF68" s="376">
        <f t="shared" si="184"/>
        <v>1.3271200000000001</v>
      </c>
      <c r="BG68" s="376">
        <f t="shared" si="185"/>
        <v>0</v>
      </c>
      <c r="BH68" s="376">
        <f t="shared" si="186"/>
        <v>2.6</v>
      </c>
      <c r="BI68" s="376">
        <f t="shared" si="187"/>
        <v>0</v>
      </c>
      <c r="BJ68" s="388">
        <f t="shared" si="188"/>
        <v>31.22</v>
      </c>
      <c r="BK68" s="363"/>
    </row>
    <row r="69" spans="1:63" ht="15" thickBot="1" x14ac:dyDescent="0.35">
      <c r="A69" s="367" t="s">
        <v>35275</v>
      </c>
      <c r="B69" s="368" t="s">
        <v>34901</v>
      </c>
      <c r="C69" s="369" t="s">
        <v>34876</v>
      </c>
      <c r="D69" s="370">
        <v>0.5</v>
      </c>
      <c r="E69" s="371"/>
      <c r="F69" s="371"/>
      <c r="G69" s="370" t="s">
        <v>35262</v>
      </c>
      <c r="H69" s="372">
        <v>7</v>
      </c>
      <c r="I69" s="373">
        <v>1.26492</v>
      </c>
      <c r="J69" s="373">
        <v>1.2159200000000001</v>
      </c>
      <c r="K69" s="373">
        <v>0</v>
      </c>
      <c r="L69" s="374">
        <f t="shared" si="159"/>
        <v>1.24</v>
      </c>
      <c r="M69" s="375">
        <f t="shared" si="160"/>
        <v>0.05</v>
      </c>
      <c r="N69" s="375">
        <f t="shared" si="161"/>
        <v>0.1</v>
      </c>
      <c r="O69" s="374">
        <f t="shared" si="162"/>
        <v>1.3900000000000001</v>
      </c>
      <c r="P69" s="374">
        <f t="shared" si="163"/>
        <v>1.2</v>
      </c>
      <c r="Q69" s="645">
        <f t="shared" si="141"/>
        <v>11.68</v>
      </c>
      <c r="R69" s="376">
        <f t="shared" si="142"/>
        <v>0</v>
      </c>
      <c r="S69" s="376">
        <f t="shared" si="143"/>
        <v>0</v>
      </c>
      <c r="T69" s="376">
        <f t="shared" si="144"/>
        <v>0</v>
      </c>
      <c r="U69" s="376">
        <f t="shared" si="145"/>
        <v>0</v>
      </c>
      <c r="V69" s="377">
        <f t="shared" si="146"/>
        <v>0</v>
      </c>
      <c r="W69" s="378">
        <f t="shared" si="147"/>
        <v>0</v>
      </c>
      <c r="X69" s="367" t="str">
        <f t="shared" si="164"/>
        <v>G9</v>
      </c>
      <c r="Y69" s="370">
        <f>IF($D69=0.4,1.2,IF($D69=0.5,1.2,IF($D69=0.6,1.2,IF($D69=0.8,1.3,IF($D69=1,1.5,IF($D69=1.2,1.7,IF($D69&lt;=2,2,"--")))))))</f>
        <v>1.2</v>
      </c>
      <c r="Z69" s="379" t="s">
        <v>1</v>
      </c>
      <c r="AA69" s="371">
        <f t="shared" si="165"/>
        <v>1.2</v>
      </c>
      <c r="AB69" s="380">
        <f t="shared" si="166"/>
        <v>1.26492</v>
      </c>
      <c r="AC69" s="381">
        <f t="shared" si="167"/>
        <v>0.05</v>
      </c>
      <c r="AD69" s="381">
        <f t="shared" si="149"/>
        <v>0.15</v>
      </c>
      <c r="AE69" s="382">
        <f t="shared" si="168"/>
        <v>1.46</v>
      </c>
      <c r="AF69" s="382">
        <f t="shared" si="150"/>
        <v>2.2000000000000002</v>
      </c>
      <c r="AG69" s="381">
        <f t="shared" si="169"/>
        <v>1.5999999999999999</v>
      </c>
      <c r="AH69" s="646">
        <f t="shared" si="151"/>
        <v>5.14</v>
      </c>
      <c r="AI69" s="383">
        <f t="shared" si="152"/>
        <v>0</v>
      </c>
      <c r="AJ69" s="383">
        <f t="shared" si="153"/>
        <v>0</v>
      </c>
      <c r="AK69" s="383">
        <f t="shared" si="154"/>
        <v>0</v>
      </c>
      <c r="AL69" s="383">
        <f t="shared" si="155"/>
        <v>0</v>
      </c>
      <c r="AM69" s="384">
        <f t="shared" si="156"/>
        <v>0</v>
      </c>
      <c r="AN69" s="385">
        <f t="shared" si="157"/>
        <v>0</v>
      </c>
      <c r="AO69" s="367" t="str">
        <f t="shared" si="170"/>
        <v>G9</v>
      </c>
      <c r="AP69" s="368" t="str">
        <f t="shared" si="171"/>
        <v>=&gt;</v>
      </c>
      <c r="AQ69" s="369" t="str">
        <f t="shared" si="172"/>
        <v>DESAGUE</v>
      </c>
      <c r="AR69" s="386">
        <f t="shared" si="173"/>
        <v>0.5</v>
      </c>
      <c r="AS69" s="369"/>
      <c r="AT69" s="369"/>
      <c r="AU69" s="372">
        <f t="shared" si="174"/>
        <v>7</v>
      </c>
      <c r="AV69" s="370">
        <f t="shared" si="175"/>
        <v>1.4</v>
      </c>
      <c r="AW69" s="379" t="s">
        <v>1</v>
      </c>
      <c r="AX69" s="371">
        <f t="shared" si="176"/>
        <v>1.4</v>
      </c>
      <c r="AY69" s="377">
        <f t="shared" si="177"/>
        <v>5.6</v>
      </c>
      <c r="AZ69" s="377">
        <f t="shared" si="178"/>
        <v>0.1</v>
      </c>
      <c r="BA69" s="377">
        <f t="shared" si="179"/>
        <v>1.2</v>
      </c>
      <c r="BB69" s="374">
        <f t="shared" si="180"/>
        <v>1.37</v>
      </c>
      <c r="BC69" s="387">
        <f t="shared" si="181"/>
        <v>0</v>
      </c>
      <c r="BD69" s="387">
        <f t="shared" si="182"/>
        <v>16.82</v>
      </c>
      <c r="BE69" s="387">
        <f t="shared" si="183"/>
        <v>1.58</v>
      </c>
      <c r="BF69" s="376">
        <f t="shared" si="184"/>
        <v>1.46492</v>
      </c>
      <c r="BG69" s="376">
        <f t="shared" si="185"/>
        <v>0</v>
      </c>
      <c r="BH69" s="376">
        <f t="shared" si="186"/>
        <v>2.87</v>
      </c>
      <c r="BI69" s="376">
        <f t="shared" si="187"/>
        <v>0</v>
      </c>
      <c r="BJ69" s="388">
        <f t="shared" si="188"/>
        <v>11</v>
      </c>
      <c r="BK69" s="363"/>
    </row>
    <row r="70" spans="1:63" ht="20.25" customHeight="1" thickBot="1" x14ac:dyDescent="0.35">
      <c r="A70" s="401"/>
      <c r="B70" s="401"/>
      <c r="C70" s="401"/>
      <c r="D70" s="402"/>
      <c r="E70" s="402"/>
      <c r="F70" s="402"/>
      <c r="G70" s="402"/>
      <c r="H70" s="403"/>
      <c r="I70" s="404"/>
      <c r="J70" s="404"/>
      <c r="K70" s="404"/>
      <c r="L70" s="405"/>
      <c r="M70" s="405"/>
      <c r="N70" s="405"/>
      <c r="O70" s="743" t="s">
        <v>34869</v>
      </c>
      <c r="P70" s="744"/>
      <c r="Q70" s="406">
        <f t="shared" ref="Q70:W70" si="189">SUM(Q10:Q69)</f>
        <v>1361.9299999999996</v>
      </c>
      <c r="R70" s="406">
        <f t="shared" si="189"/>
        <v>0</v>
      </c>
      <c r="S70" s="406">
        <f t="shared" si="189"/>
        <v>0</v>
      </c>
      <c r="T70" s="406">
        <f t="shared" si="189"/>
        <v>0</v>
      </c>
      <c r="U70" s="406">
        <f t="shared" si="189"/>
        <v>0</v>
      </c>
      <c r="V70" s="406">
        <f t="shared" si="189"/>
        <v>0</v>
      </c>
      <c r="W70" s="407">
        <f t="shared" si="189"/>
        <v>0</v>
      </c>
      <c r="X70" s="401"/>
      <c r="Y70" s="401"/>
      <c r="Z70" s="401"/>
      <c r="AA70" s="402"/>
      <c r="AB70" s="402"/>
      <c r="AC70" s="402"/>
      <c r="AD70" s="402"/>
      <c r="AE70" s="402"/>
      <c r="AF70" s="745" t="s">
        <v>34869</v>
      </c>
      <c r="AG70" s="745"/>
      <c r="AH70" s="408">
        <f t="shared" ref="AH70:AN70" si="190">SUM(AH10:AH69)</f>
        <v>119.46999999999996</v>
      </c>
      <c r="AI70" s="406">
        <f t="shared" si="190"/>
        <v>0</v>
      </c>
      <c r="AJ70" s="406">
        <f t="shared" si="190"/>
        <v>0</v>
      </c>
      <c r="AK70" s="406">
        <f t="shared" si="190"/>
        <v>0</v>
      </c>
      <c r="AL70" s="406">
        <f t="shared" si="190"/>
        <v>0</v>
      </c>
      <c r="AM70" s="406">
        <f t="shared" si="190"/>
        <v>0</v>
      </c>
      <c r="AN70" s="409">
        <f t="shared" si="190"/>
        <v>0</v>
      </c>
      <c r="AO70" s="401"/>
      <c r="AP70" s="401"/>
      <c r="AQ70" s="401"/>
      <c r="AR70" s="402"/>
      <c r="AS70" s="402"/>
      <c r="AT70" s="402"/>
      <c r="AU70" s="402"/>
      <c r="AV70" s="402"/>
      <c r="AW70" s="402"/>
      <c r="AX70" s="402"/>
      <c r="AY70" s="402"/>
      <c r="AZ70" s="743" t="s">
        <v>34869</v>
      </c>
      <c r="BA70" s="744"/>
      <c r="BB70" s="406">
        <f>SUM(BB10:BB69)</f>
        <v>235.99999999999997</v>
      </c>
      <c r="BC70" s="406">
        <f>SUM(BC10:BC69)</f>
        <v>0</v>
      </c>
      <c r="BD70" s="410"/>
      <c r="BE70" s="411"/>
      <c r="BF70" s="411"/>
      <c r="BG70" s="406">
        <f>SUM(BG10:BG69)</f>
        <v>0</v>
      </c>
      <c r="BH70" s="410"/>
      <c r="BI70" s="411"/>
      <c r="BJ70" s="412">
        <f>SUM(BJ10:BJ69)</f>
        <v>894.36999999999989</v>
      </c>
      <c r="BK70" s="413"/>
    </row>
    <row r="71" spans="1:63" ht="20.25" customHeight="1" x14ac:dyDescent="0.3">
      <c r="A71" s="648"/>
      <c r="B71" s="648"/>
      <c r="C71" s="648"/>
      <c r="D71" s="649"/>
      <c r="E71" s="649"/>
      <c r="F71" s="649"/>
      <c r="G71" s="649"/>
      <c r="H71" s="650"/>
      <c r="I71" s="651"/>
      <c r="J71" s="651"/>
      <c r="K71" s="651"/>
      <c r="L71" s="392"/>
      <c r="M71" s="392"/>
      <c r="N71" s="392"/>
      <c r="O71" s="652"/>
      <c r="P71" s="654" t="s">
        <v>35298</v>
      </c>
      <c r="Q71" s="653">
        <f>Q70-Q72</f>
        <v>713.19999999999959</v>
      </c>
      <c r="R71" s="653"/>
      <c r="S71" s="653"/>
      <c r="T71" s="653"/>
      <c r="U71" s="653"/>
      <c r="V71" s="653"/>
      <c r="W71" s="653"/>
      <c r="X71" s="648"/>
      <c r="Y71" s="648"/>
      <c r="Z71" s="648"/>
      <c r="AA71" s="649"/>
      <c r="AB71" s="649"/>
      <c r="AC71" s="649"/>
      <c r="AD71" s="649"/>
      <c r="AE71" s="649"/>
      <c r="AF71" s="652"/>
      <c r="AG71" s="654" t="s">
        <v>35298</v>
      </c>
      <c r="AH71" s="653">
        <f>AH70-AH72</f>
        <v>37.30999999999996</v>
      </c>
      <c r="AI71" s="653"/>
      <c r="AJ71" s="653"/>
      <c r="AK71" s="653"/>
      <c r="AL71" s="653"/>
      <c r="AM71" s="653"/>
      <c r="AN71" s="653"/>
      <c r="AO71" s="648"/>
      <c r="AP71" s="648"/>
      <c r="AQ71" s="648"/>
      <c r="AR71" s="649"/>
      <c r="AS71" s="649"/>
      <c r="AT71" s="649"/>
      <c r="AU71" s="649"/>
      <c r="AV71" s="649"/>
      <c r="AW71" s="649"/>
      <c r="AX71" s="649"/>
      <c r="AY71" s="649"/>
      <c r="AZ71" s="652"/>
      <c r="BA71" s="652"/>
      <c r="BB71" s="653"/>
      <c r="BC71" s="653"/>
      <c r="BD71" s="653"/>
      <c r="BE71" s="653"/>
      <c r="BF71" s="653"/>
      <c r="BG71" s="653"/>
      <c r="BH71" s="653"/>
      <c r="BI71" s="653"/>
      <c r="BJ71" s="653"/>
      <c r="BK71" s="413"/>
    </row>
    <row r="72" spans="1:63" ht="20.25" customHeight="1" x14ac:dyDescent="0.3">
      <c r="A72" s="414"/>
      <c r="B72" s="414"/>
      <c r="C72" s="414"/>
      <c r="D72" s="415"/>
      <c r="E72" s="415"/>
      <c r="F72" s="415"/>
      <c r="G72" s="415"/>
      <c r="H72" s="416"/>
      <c r="I72" s="417"/>
      <c r="J72" s="417"/>
      <c r="K72" s="417"/>
      <c r="L72" s="356"/>
      <c r="M72" s="356"/>
      <c r="N72" s="672"/>
      <c r="O72" s="670"/>
      <c r="P72" s="671" t="s">
        <v>35297</v>
      </c>
      <c r="Q72" s="669">
        <v>648.73</v>
      </c>
      <c r="R72" s="419"/>
      <c r="S72" s="419"/>
      <c r="T72" s="419"/>
      <c r="U72" s="419"/>
      <c r="V72" s="419"/>
      <c r="W72" s="419"/>
      <c r="X72" s="414"/>
      <c r="Y72" s="414"/>
      <c r="Z72" s="414"/>
      <c r="AA72" s="415"/>
      <c r="AB72" s="415"/>
      <c r="AC72" s="415"/>
      <c r="AD72" s="415"/>
      <c r="AE72" s="415"/>
      <c r="AF72" s="670"/>
      <c r="AG72" s="671" t="s">
        <v>35297</v>
      </c>
      <c r="AH72" s="669">
        <v>82.16</v>
      </c>
      <c r="AI72" s="419"/>
      <c r="AJ72" s="419"/>
      <c r="AK72" s="419"/>
      <c r="AL72" s="419"/>
      <c r="AM72" s="419"/>
      <c r="AN72" s="419"/>
      <c r="AO72" s="414"/>
      <c r="AP72" s="414"/>
      <c r="AQ72" s="414"/>
      <c r="AR72" s="415"/>
      <c r="AS72" s="415"/>
      <c r="AT72" s="415"/>
      <c r="AU72" s="415"/>
      <c r="AV72" s="415"/>
      <c r="AW72" s="415"/>
      <c r="AX72" s="415"/>
      <c r="AY72" s="415"/>
      <c r="AZ72" s="418"/>
      <c r="BA72" s="418"/>
      <c r="BB72" s="419"/>
      <c r="BC72" s="419"/>
      <c r="BD72" s="419"/>
      <c r="BE72" s="419"/>
      <c r="BF72" s="419"/>
      <c r="BG72" s="419"/>
      <c r="BH72" s="419"/>
      <c r="BI72" s="419"/>
      <c r="BJ72" s="419"/>
      <c r="BK72" s="413"/>
    </row>
    <row r="73" spans="1:63" ht="14.25" x14ac:dyDescent="0.3">
      <c r="A73" s="420" t="s">
        <v>34870</v>
      </c>
      <c r="B73" s="420"/>
      <c r="C73" s="420"/>
      <c r="D73" s="314"/>
      <c r="E73" s="314"/>
      <c r="F73" s="314"/>
      <c r="G73" s="314"/>
      <c r="H73" s="314"/>
      <c r="I73" s="314"/>
      <c r="J73" s="314"/>
      <c r="K73" s="314"/>
      <c r="L73" s="314"/>
      <c r="M73" s="314"/>
      <c r="N73" s="314"/>
      <c r="O73" s="314"/>
      <c r="P73" s="314"/>
      <c r="Q73" s="420"/>
      <c r="R73" s="420"/>
      <c r="S73" s="420"/>
      <c r="T73" s="420"/>
      <c r="U73" s="421"/>
      <c r="V73" s="420"/>
      <c r="W73" s="420"/>
      <c r="X73" s="420" t="s">
        <v>34870</v>
      </c>
      <c r="Y73" s="420"/>
      <c r="Z73" s="420"/>
      <c r="AA73" s="314"/>
      <c r="AB73" s="314"/>
      <c r="AC73" s="314"/>
      <c r="AD73" s="314"/>
      <c r="AE73" s="314"/>
      <c r="AF73" s="314"/>
      <c r="AG73" s="314"/>
      <c r="AH73" s="314"/>
      <c r="AI73" s="314"/>
      <c r="AJ73" s="314"/>
      <c r="AK73" s="314"/>
      <c r="AL73" s="314"/>
      <c r="AM73" s="314"/>
      <c r="AN73" s="420"/>
      <c r="AO73" s="422" t="s">
        <v>34871</v>
      </c>
      <c r="AP73" s="420"/>
      <c r="AQ73" s="420"/>
      <c r="AR73" s="314"/>
      <c r="AS73" s="314"/>
      <c r="AT73" s="314"/>
      <c r="AU73" s="314"/>
      <c r="AV73" s="314"/>
      <c r="AW73" s="314"/>
      <c r="AX73" s="314"/>
      <c r="AY73" s="314"/>
      <c r="AZ73" s="314"/>
      <c r="BA73" s="314"/>
      <c r="BB73" s="314"/>
      <c r="BC73" s="314"/>
      <c r="BD73" s="314"/>
      <c r="BE73" s="420"/>
      <c r="BF73" s="420"/>
      <c r="BG73" s="420"/>
      <c r="BH73" s="420"/>
      <c r="BI73" s="421"/>
      <c r="BJ73" s="420"/>
      <c r="BK73" s="420"/>
    </row>
    <row r="74" spans="1:63" ht="14.25" x14ac:dyDescent="0.2">
      <c r="A74" s="422"/>
      <c r="B74" s="422"/>
      <c r="C74" s="422"/>
      <c r="D74" s="420"/>
      <c r="E74" s="420"/>
      <c r="F74" s="420"/>
      <c r="G74" s="420"/>
      <c r="H74" s="420"/>
      <c r="I74" s="420"/>
      <c r="J74" s="420"/>
      <c r="K74" s="420"/>
      <c r="L74" s="420"/>
      <c r="M74" s="420"/>
      <c r="N74" s="420"/>
      <c r="O74" s="420"/>
      <c r="P74" s="420"/>
      <c r="Q74" s="420"/>
      <c r="R74" s="420"/>
      <c r="S74" s="420"/>
      <c r="T74" s="420"/>
      <c r="U74" s="420"/>
      <c r="V74" s="420"/>
      <c r="W74" s="420"/>
      <c r="X74" s="422"/>
      <c r="Y74" s="422"/>
      <c r="Z74" s="422"/>
      <c r="AA74" s="420"/>
      <c r="AB74" s="420"/>
      <c r="AC74" s="420"/>
      <c r="AD74" s="420"/>
      <c r="AE74" s="420"/>
      <c r="AF74" s="420"/>
      <c r="AG74" s="420"/>
      <c r="AH74" s="420"/>
      <c r="AI74" s="420"/>
      <c r="AJ74" s="420"/>
      <c r="AK74" s="420"/>
      <c r="AL74" s="420"/>
      <c r="AM74" s="420"/>
      <c r="AN74" s="420"/>
      <c r="AO74" s="422"/>
      <c r="AP74" s="422"/>
      <c r="AQ74" s="422"/>
      <c r="AR74" s="420"/>
      <c r="AS74" s="420"/>
      <c r="AT74" s="420"/>
      <c r="AU74" s="420"/>
      <c r="AV74" s="420"/>
      <c r="AW74" s="420"/>
      <c r="AX74" s="420"/>
      <c r="AY74" s="420"/>
      <c r="AZ74" s="420"/>
      <c r="BA74" s="420"/>
      <c r="BB74" s="420"/>
      <c r="BC74" s="420"/>
      <c r="BD74" s="420"/>
      <c r="BE74" s="420"/>
      <c r="BF74" s="420"/>
      <c r="BG74" s="420"/>
      <c r="BH74" s="420"/>
      <c r="BI74" s="420"/>
      <c r="BJ74" s="420"/>
      <c r="BK74" s="420"/>
    </row>
    <row r="75" spans="1:63" ht="14.25" x14ac:dyDescent="0.3">
      <c r="A75" s="420"/>
      <c r="B75" s="420"/>
      <c r="C75" s="420"/>
      <c r="D75" s="415"/>
      <c r="E75" s="415"/>
      <c r="F75" s="415"/>
      <c r="G75" s="415"/>
      <c r="H75" s="423"/>
      <c r="I75" s="417"/>
      <c r="J75" s="417"/>
      <c r="K75" s="417"/>
      <c r="L75" s="356"/>
      <c r="M75" s="356"/>
      <c r="N75" s="356"/>
      <c r="O75" s="356"/>
      <c r="P75" s="356"/>
      <c r="Q75" s="424"/>
      <c r="R75" s="424"/>
      <c r="S75" s="424"/>
      <c r="T75" s="424"/>
      <c r="U75" s="424"/>
      <c r="V75" s="356"/>
      <c r="W75" s="356"/>
      <c r="X75" s="420"/>
      <c r="Y75" s="420"/>
      <c r="Z75" s="420"/>
      <c r="AA75" s="415"/>
      <c r="AB75" s="415"/>
      <c r="AC75" s="415"/>
      <c r="AD75" s="415"/>
      <c r="AE75" s="423"/>
      <c r="AF75" s="417"/>
      <c r="AG75" s="417"/>
      <c r="AH75" s="417"/>
      <c r="AI75" s="356"/>
      <c r="AJ75" s="356"/>
      <c r="AK75" s="356"/>
      <c r="AL75" s="356"/>
      <c r="AM75" s="356"/>
      <c r="AN75" s="424"/>
      <c r="AO75" s="420"/>
      <c r="AP75" s="420"/>
      <c r="AQ75" s="420"/>
      <c r="AR75" s="415"/>
      <c r="AS75" s="415"/>
      <c r="AT75" s="415"/>
      <c r="AU75" s="415"/>
      <c r="AV75" s="423"/>
      <c r="AW75" s="417"/>
      <c r="AX75" s="417"/>
      <c r="AY75" s="417"/>
      <c r="AZ75" s="356"/>
      <c r="BA75" s="356"/>
      <c r="BB75" s="356"/>
      <c r="BC75" s="356"/>
      <c r="BD75" s="356"/>
      <c r="BE75" s="424"/>
      <c r="BF75" s="424"/>
      <c r="BG75" s="424"/>
      <c r="BH75" s="424"/>
      <c r="BI75" s="424"/>
      <c r="BJ75" s="356"/>
      <c r="BK75" s="356"/>
    </row>
    <row r="76" spans="1:63" ht="14.25" x14ac:dyDescent="0.2">
      <c r="A76" s="425"/>
      <c r="B76" s="425"/>
      <c r="C76" s="425"/>
      <c r="D76" s="426"/>
      <c r="E76" s="426"/>
      <c r="F76" s="426"/>
      <c r="G76" s="426"/>
      <c r="H76" s="427">
        <f>SUM(H12:H69)</f>
        <v>1080</v>
      </c>
      <c r="I76" s="428"/>
      <c r="J76" s="428"/>
      <c r="K76" s="428"/>
      <c r="L76" s="363"/>
      <c r="M76" s="363"/>
      <c r="N76" s="363"/>
      <c r="O76" s="363"/>
      <c r="P76" s="363"/>
      <c r="Q76" s="429"/>
      <c r="R76" s="429"/>
      <c r="S76" s="429"/>
      <c r="T76" s="429"/>
      <c r="U76" s="429"/>
      <c r="V76" s="363"/>
      <c r="W76" s="363"/>
      <c r="X76" s="363"/>
      <c r="Y76" s="353"/>
      <c r="Z76" s="353"/>
      <c r="AA76" s="353"/>
      <c r="AB76" s="363"/>
      <c r="AC76" s="363"/>
      <c r="AD76" s="363"/>
      <c r="AE76" s="363"/>
      <c r="AF76" s="363"/>
      <c r="AG76" s="363"/>
      <c r="AH76" s="363"/>
      <c r="AI76" s="363"/>
      <c r="AJ76" s="363"/>
      <c r="AK76" s="363"/>
      <c r="AL76" s="363"/>
      <c r="AM76" s="363"/>
      <c r="AN76" s="363"/>
      <c r="AO76" s="425"/>
      <c r="AP76" s="425"/>
      <c r="AQ76" s="425"/>
      <c r="AR76" s="426"/>
      <c r="AS76" s="426"/>
      <c r="AT76" s="426"/>
      <c r="AU76" s="427"/>
      <c r="AV76" s="353"/>
      <c r="AW76" s="353"/>
      <c r="AX76" s="353"/>
      <c r="AY76" s="363"/>
      <c r="AZ76" s="363"/>
      <c r="BA76" s="363"/>
      <c r="BB76" s="363"/>
      <c r="BC76" s="363"/>
      <c r="BD76" s="363"/>
      <c r="BE76" s="363"/>
      <c r="BF76" s="363"/>
      <c r="BG76" s="363"/>
      <c r="BH76" s="363"/>
      <c r="BI76" s="363"/>
      <c r="BJ76" s="363"/>
      <c r="BK76" s="363"/>
    </row>
    <row r="77" spans="1:63" ht="14.25" x14ac:dyDescent="0.2">
      <c r="A77" s="430"/>
      <c r="B77" s="430"/>
      <c r="C77" s="430"/>
      <c r="D77" s="312" t="s">
        <v>34845</v>
      </c>
      <c r="J77" s="428"/>
      <c r="K77" s="428"/>
      <c r="L77" s="363"/>
      <c r="M77" s="363"/>
      <c r="N77" s="363"/>
      <c r="O77" s="363"/>
      <c r="P77" s="363"/>
      <c r="Q77" s="429"/>
      <c r="R77" s="429"/>
      <c r="S77" s="429"/>
      <c r="T77" s="429"/>
      <c r="U77" s="429"/>
      <c r="V77" s="363"/>
      <c r="W77" s="363"/>
      <c r="X77" s="363" t="s">
        <v>34872</v>
      </c>
      <c r="Y77" s="353"/>
      <c r="Z77" s="353"/>
      <c r="AA77" s="353"/>
      <c r="AB77" s="363"/>
      <c r="AC77" s="363"/>
      <c r="AD77" s="363"/>
      <c r="AE77" s="363"/>
      <c r="AF77" s="363"/>
      <c r="AG77" s="363"/>
      <c r="AH77" s="363"/>
      <c r="AI77" s="363"/>
      <c r="AJ77" s="363"/>
      <c r="AK77" s="363"/>
      <c r="AL77" s="363"/>
      <c r="AM77" s="363"/>
      <c r="AN77" s="363"/>
      <c r="AO77" s="430"/>
      <c r="AP77" s="430"/>
      <c r="AQ77" s="430"/>
      <c r="AV77" s="353"/>
      <c r="AW77" s="353"/>
      <c r="AX77" s="353"/>
      <c r="AY77" s="363"/>
      <c r="AZ77" s="363"/>
      <c r="BA77" s="363"/>
      <c r="BB77" s="363"/>
      <c r="BC77" s="363"/>
      <c r="BD77" s="363"/>
      <c r="BE77" s="363"/>
      <c r="BF77" s="363"/>
      <c r="BG77" s="363"/>
      <c r="BH77" s="363"/>
      <c r="BI77" s="363"/>
      <c r="BJ77" s="363"/>
      <c r="BK77" s="363"/>
    </row>
    <row r="78" spans="1:63" ht="14.25" x14ac:dyDescent="0.2">
      <c r="D78" s="431">
        <v>0.4</v>
      </c>
      <c r="E78" s="353"/>
      <c r="F78" s="353"/>
      <c r="G78" s="353" t="s">
        <v>34845</v>
      </c>
      <c r="H78" s="312">
        <f t="shared" ref="H78:H83" si="191">SUMIFS($H$1:$H$69,$D$1:$D$69,D78,$G$1:$G$69,G78)</f>
        <v>0</v>
      </c>
      <c r="W78" s="432"/>
      <c r="X78" s="432"/>
      <c r="Y78" s="353">
        <v>1.2</v>
      </c>
      <c r="Z78" s="353" t="s">
        <v>1</v>
      </c>
      <c r="AA78" s="353">
        <v>1.2</v>
      </c>
      <c r="AB78" s="432">
        <f t="shared" ref="AB78:AB83" si="192">COUNTIFS($Y$10:$Y$69,Y78,$AA$10:$AA$69,AA78)</f>
        <v>46</v>
      </c>
      <c r="AC78" s="432"/>
      <c r="AD78" s="432"/>
      <c r="AE78" s="432"/>
      <c r="AF78" s="432"/>
      <c r="AG78" s="432"/>
      <c r="AH78" s="432"/>
      <c r="AI78" s="432"/>
      <c r="AJ78" s="432"/>
      <c r="AK78" s="432"/>
      <c r="AL78" s="432"/>
      <c r="AM78" s="432"/>
      <c r="AN78" s="432"/>
      <c r="AR78" s="353"/>
      <c r="AS78" s="353"/>
      <c r="AT78" s="353"/>
      <c r="AV78" s="353"/>
      <c r="AW78" s="353"/>
      <c r="AX78" s="353"/>
      <c r="AY78" s="432"/>
      <c r="AZ78" s="432"/>
      <c r="BA78" s="432"/>
    </row>
    <row r="79" spans="1:63" ht="14.25" x14ac:dyDescent="0.2">
      <c r="D79" s="431">
        <v>0.6</v>
      </c>
      <c r="E79" s="353"/>
      <c r="F79" s="353"/>
      <c r="G79" s="353" t="s">
        <v>34845</v>
      </c>
      <c r="H79" s="312">
        <f t="shared" si="191"/>
        <v>0</v>
      </c>
      <c r="Q79" s="433"/>
      <c r="S79" s="432"/>
      <c r="T79" s="432"/>
      <c r="U79" s="432"/>
      <c r="W79" s="433"/>
      <c r="X79" s="433"/>
      <c r="Y79" s="353">
        <v>1.3</v>
      </c>
      <c r="Z79" s="353" t="s">
        <v>1</v>
      </c>
      <c r="AA79" s="353">
        <v>1.3</v>
      </c>
      <c r="AB79" s="432">
        <f t="shared" si="192"/>
        <v>0</v>
      </c>
      <c r="AC79" s="433"/>
      <c r="AD79" s="433"/>
      <c r="AE79" s="433"/>
      <c r="AF79" s="433"/>
      <c r="AG79" s="433"/>
      <c r="AH79" s="433"/>
      <c r="AI79" s="433"/>
      <c r="AJ79" s="433"/>
      <c r="AK79" s="433"/>
      <c r="AL79" s="433"/>
      <c r="AM79" s="433"/>
      <c r="AN79" s="433"/>
      <c r="AR79" s="353"/>
      <c r="AS79" s="353"/>
      <c r="AT79" s="353"/>
      <c r="AV79" s="353"/>
      <c r="AW79" s="353"/>
      <c r="AX79" s="353"/>
      <c r="AY79" s="433"/>
      <c r="AZ79" s="433"/>
      <c r="BA79" s="433"/>
    </row>
    <row r="80" spans="1:63" ht="14.25" x14ac:dyDescent="0.2">
      <c r="D80" s="431">
        <v>0.8</v>
      </c>
      <c r="E80" s="353"/>
      <c r="F80" s="353"/>
      <c r="G80" s="353" t="s">
        <v>34845</v>
      </c>
      <c r="H80" s="312">
        <f t="shared" si="191"/>
        <v>0</v>
      </c>
      <c r="Q80" s="433"/>
      <c r="S80" s="432"/>
      <c r="T80" s="432"/>
      <c r="U80" s="432"/>
      <c r="W80" s="433"/>
      <c r="X80" s="433"/>
      <c r="Y80" s="353">
        <v>1.5</v>
      </c>
      <c r="Z80" s="353" t="s">
        <v>1</v>
      </c>
      <c r="AA80" s="353">
        <v>1.5</v>
      </c>
      <c r="AB80" s="432">
        <f t="shared" si="192"/>
        <v>0</v>
      </c>
      <c r="AC80" s="433"/>
      <c r="AD80" s="433"/>
      <c r="AE80" s="433"/>
      <c r="AF80" s="433"/>
      <c r="AG80" s="433"/>
      <c r="AH80" s="433"/>
      <c r="AI80" s="433"/>
      <c r="AJ80" s="433"/>
      <c r="AK80" s="433"/>
      <c r="AL80" s="433"/>
      <c r="AM80" s="433"/>
      <c r="AN80" s="433"/>
      <c r="AR80" s="353"/>
      <c r="AS80" s="353"/>
      <c r="AT80" s="353"/>
      <c r="AV80" s="353"/>
      <c r="AW80" s="353"/>
      <c r="AX80" s="353"/>
      <c r="AY80" s="433"/>
      <c r="AZ80" s="433"/>
      <c r="BA80" s="433"/>
    </row>
    <row r="81" spans="4:53" ht="14.25" x14ac:dyDescent="0.2">
      <c r="D81" s="431">
        <v>1</v>
      </c>
      <c r="E81" s="353"/>
      <c r="F81" s="353"/>
      <c r="G81" s="353" t="s">
        <v>34845</v>
      </c>
      <c r="H81" s="312">
        <f t="shared" si="191"/>
        <v>0</v>
      </c>
      <c r="Q81" s="433"/>
      <c r="S81" s="432"/>
      <c r="T81" s="432"/>
      <c r="U81" s="432"/>
      <c r="W81" s="433"/>
      <c r="X81" s="433"/>
      <c r="Y81" s="353">
        <v>1.7</v>
      </c>
      <c r="Z81" s="353" t="s">
        <v>1</v>
      </c>
      <c r="AA81" s="353">
        <v>1.7</v>
      </c>
      <c r="AB81" s="432">
        <f t="shared" si="192"/>
        <v>0</v>
      </c>
      <c r="AC81" s="433"/>
      <c r="AD81" s="433"/>
      <c r="AE81" s="433"/>
      <c r="AF81" s="433"/>
      <c r="AG81" s="433"/>
      <c r="AH81" s="433"/>
      <c r="AI81" s="433"/>
      <c r="AJ81" s="433"/>
      <c r="AK81" s="433"/>
      <c r="AL81" s="433"/>
      <c r="AM81" s="433"/>
      <c r="AN81" s="433"/>
      <c r="AR81" s="353"/>
      <c r="AS81" s="353"/>
      <c r="AT81" s="353"/>
      <c r="AV81" s="353"/>
      <c r="AW81" s="353"/>
      <c r="AX81" s="353"/>
      <c r="AY81" s="433"/>
      <c r="AZ81" s="433"/>
      <c r="BA81" s="433"/>
    </row>
    <row r="82" spans="4:53" ht="14.25" x14ac:dyDescent="0.2">
      <c r="D82" s="431">
        <v>1.2</v>
      </c>
      <c r="E82" s="353"/>
      <c r="F82" s="353"/>
      <c r="G82" s="353" t="s">
        <v>34845</v>
      </c>
      <c r="H82" s="312">
        <f t="shared" si="191"/>
        <v>0</v>
      </c>
      <c r="Q82" s="433"/>
      <c r="S82" s="432"/>
      <c r="T82" s="432"/>
      <c r="U82" s="432"/>
      <c r="W82" s="433"/>
      <c r="X82" s="433"/>
      <c r="Y82" s="353">
        <v>2</v>
      </c>
      <c r="Z82" s="353" t="s">
        <v>1</v>
      </c>
      <c r="AA82" s="353">
        <v>2</v>
      </c>
      <c r="AB82" s="432">
        <f t="shared" si="192"/>
        <v>0</v>
      </c>
      <c r="AC82" s="433"/>
      <c r="AD82" s="433"/>
      <c r="AE82" s="433"/>
      <c r="AF82" s="433"/>
      <c r="AG82" s="433"/>
      <c r="AH82" s="433"/>
      <c r="AI82" s="433"/>
      <c r="AJ82" s="433"/>
      <c r="AK82" s="433"/>
      <c r="AL82" s="433"/>
      <c r="AM82" s="433"/>
      <c r="AN82" s="433"/>
      <c r="AR82" s="353"/>
      <c r="AS82" s="353"/>
      <c r="AT82" s="353"/>
      <c r="AV82" s="353"/>
      <c r="AW82" s="353"/>
      <c r="AX82" s="353"/>
      <c r="AY82" s="433"/>
      <c r="AZ82" s="433"/>
      <c r="BA82" s="433"/>
    </row>
    <row r="83" spans="4:53" ht="14.25" x14ac:dyDescent="0.2">
      <c r="D83" s="431">
        <v>1.5</v>
      </c>
      <c r="E83" s="353"/>
      <c r="F83" s="353"/>
      <c r="G83" s="353" t="s">
        <v>34845</v>
      </c>
      <c r="H83" s="312">
        <f t="shared" si="191"/>
        <v>0</v>
      </c>
      <c r="Q83" s="433"/>
      <c r="S83" s="432"/>
      <c r="T83" s="432"/>
      <c r="U83" s="432"/>
      <c r="W83" s="433"/>
      <c r="X83" s="433"/>
      <c r="Y83" s="353" t="s">
        <v>34873</v>
      </c>
      <c r="Z83" s="353"/>
      <c r="AA83" s="353" t="s">
        <v>34873</v>
      </c>
      <c r="AB83" s="432">
        <f t="shared" si="192"/>
        <v>0</v>
      </c>
      <c r="AC83" s="433"/>
      <c r="AD83" s="433"/>
      <c r="AE83" s="433"/>
      <c r="AF83" s="433"/>
      <c r="AG83" s="433"/>
      <c r="AH83" s="433"/>
      <c r="AI83" s="433"/>
      <c r="AJ83" s="433"/>
      <c r="AK83" s="433"/>
      <c r="AL83" s="433"/>
      <c r="AM83" s="433"/>
      <c r="AN83" s="433"/>
      <c r="AR83" s="353"/>
      <c r="AS83" s="353"/>
      <c r="AT83" s="353"/>
      <c r="AV83" s="353"/>
      <c r="AW83" s="353"/>
      <c r="AX83" s="353"/>
      <c r="AY83" s="433"/>
      <c r="AZ83" s="433"/>
      <c r="BA83" s="433"/>
    </row>
    <row r="84" spans="4:53" ht="14.25" x14ac:dyDescent="0.2">
      <c r="D84" s="431"/>
      <c r="E84" s="353"/>
      <c r="F84" s="353"/>
      <c r="G84" s="353"/>
      <c r="H84" s="434"/>
      <c r="Q84" s="433"/>
      <c r="S84" s="432"/>
      <c r="T84" s="432"/>
      <c r="U84" s="432"/>
      <c r="W84" s="433"/>
      <c r="X84" s="433"/>
      <c r="Y84" s="353"/>
      <c r="Z84" s="353"/>
      <c r="AA84" s="353"/>
      <c r="AB84" s="433"/>
      <c r="AC84" s="433"/>
      <c r="AD84" s="433"/>
      <c r="AE84" s="433"/>
      <c r="AF84" s="433"/>
      <c r="AG84" s="433"/>
      <c r="AH84" s="433"/>
      <c r="AI84" s="433"/>
      <c r="AJ84" s="433"/>
      <c r="AK84" s="433"/>
      <c r="AL84" s="433"/>
      <c r="AM84" s="433"/>
      <c r="AN84" s="433"/>
      <c r="AR84" s="353"/>
      <c r="AS84" s="353"/>
      <c r="AT84" s="353"/>
      <c r="AU84" s="434"/>
      <c r="AV84" s="353"/>
      <c r="AW84" s="353"/>
      <c r="AX84" s="353"/>
      <c r="AY84" s="433"/>
      <c r="AZ84" s="433"/>
      <c r="BA84" s="433"/>
    </row>
    <row r="85" spans="4:53" ht="14.25" x14ac:dyDescent="0.2">
      <c r="D85" s="431"/>
      <c r="E85" s="353"/>
      <c r="F85" s="353"/>
      <c r="G85" s="353"/>
      <c r="H85" s="434"/>
      <c r="Q85" s="433"/>
      <c r="W85" s="435"/>
      <c r="X85" s="435"/>
      <c r="Y85" s="353"/>
      <c r="Z85" s="353"/>
      <c r="AA85" s="353"/>
      <c r="AB85" s="435"/>
      <c r="AC85" s="435"/>
      <c r="AD85" s="435"/>
      <c r="AE85" s="435"/>
      <c r="AF85" s="435"/>
      <c r="AG85" s="435"/>
      <c r="AH85" s="435"/>
      <c r="AI85" s="435"/>
      <c r="AJ85" s="435"/>
      <c r="AK85" s="435"/>
      <c r="AL85" s="435"/>
      <c r="AM85" s="435"/>
      <c r="AN85" s="435"/>
      <c r="AR85" s="353"/>
      <c r="AS85" s="353"/>
      <c r="AT85" s="353"/>
      <c r="AU85" s="434"/>
      <c r="AV85" s="353"/>
      <c r="AW85" s="353"/>
      <c r="AX85" s="353"/>
      <c r="AY85" s="435"/>
      <c r="AZ85" s="435"/>
      <c r="BA85" s="435"/>
    </row>
    <row r="86" spans="4:53" ht="14.25" x14ac:dyDescent="0.2">
      <c r="D86" s="431" t="s">
        <v>34854</v>
      </c>
      <c r="E86" s="353"/>
      <c r="F86" s="353"/>
      <c r="G86" s="353"/>
      <c r="Y86" s="353"/>
      <c r="Z86" s="353"/>
      <c r="AA86" s="353"/>
      <c r="AR86" s="353"/>
      <c r="AS86" s="353"/>
      <c r="AT86" s="353"/>
      <c r="AV86" s="353"/>
      <c r="AW86" s="353"/>
      <c r="AX86" s="353"/>
    </row>
    <row r="87" spans="4:53" ht="14.25" x14ac:dyDescent="0.2">
      <c r="D87" s="431">
        <v>0.4</v>
      </c>
      <c r="E87" s="353"/>
      <c r="F87" s="353"/>
      <c r="G87" s="353" t="s">
        <v>34854</v>
      </c>
      <c r="H87" s="312">
        <f t="shared" ref="H87:H93" si="193">SUMIFS($H$1:$H$69,$D$1:$D$69,D87,$G$1:$G$69,G87)</f>
        <v>603</v>
      </c>
      <c r="Q87" s="433"/>
      <c r="Y87" s="353"/>
      <c r="Z87" s="353"/>
      <c r="AA87" s="353"/>
      <c r="AR87" s="353"/>
      <c r="AS87" s="353"/>
      <c r="AT87" s="353"/>
      <c r="AV87" s="353"/>
      <c r="AW87" s="353"/>
      <c r="AX87" s="353"/>
    </row>
    <row r="88" spans="4:53" ht="14.25" x14ac:dyDescent="0.2">
      <c r="D88" s="431">
        <v>0.5</v>
      </c>
      <c r="E88" s="353"/>
      <c r="F88" s="353"/>
      <c r="G88" s="353" t="s">
        <v>34854</v>
      </c>
      <c r="H88" s="312">
        <f t="shared" si="193"/>
        <v>63</v>
      </c>
      <c r="Q88" s="433"/>
      <c r="Y88" s="353"/>
      <c r="Z88" s="353"/>
      <c r="AA88" s="353"/>
      <c r="AR88" s="353"/>
      <c r="AS88" s="353"/>
      <c r="AT88" s="353"/>
      <c r="AV88" s="353"/>
      <c r="AW88" s="353"/>
      <c r="AX88" s="353"/>
    </row>
    <row r="89" spans="4:53" ht="14.25" x14ac:dyDescent="0.2">
      <c r="D89" s="431">
        <v>0.6</v>
      </c>
      <c r="E89" s="353"/>
      <c r="F89" s="353"/>
      <c r="G89" s="353" t="s">
        <v>34854</v>
      </c>
      <c r="H89" s="312">
        <f t="shared" si="193"/>
        <v>222</v>
      </c>
      <c r="Y89" s="353"/>
      <c r="Z89" s="353"/>
      <c r="AA89" s="353"/>
      <c r="AR89" s="353"/>
      <c r="AS89" s="353"/>
      <c r="AT89" s="353"/>
      <c r="AV89" s="353"/>
      <c r="AW89" s="353"/>
      <c r="AX89" s="353"/>
    </row>
    <row r="90" spans="4:53" ht="14.25" x14ac:dyDescent="0.2">
      <c r="D90" s="431">
        <v>0.8</v>
      </c>
      <c r="E90" s="353"/>
      <c r="F90" s="353"/>
      <c r="G90" s="353" t="s">
        <v>34854</v>
      </c>
      <c r="H90" s="312">
        <f t="shared" si="193"/>
        <v>0</v>
      </c>
      <c r="Y90" s="353"/>
      <c r="Z90" s="353"/>
      <c r="AA90" s="353"/>
      <c r="AR90" s="353"/>
      <c r="AS90" s="353"/>
      <c r="AT90" s="353"/>
      <c r="AV90" s="353"/>
      <c r="AW90" s="353"/>
      <c r="AX90" s="353"/>
    </row>
    <row r="91" spans="4:53" ht="14.25" x14ac:dyDescent="0.2">
      <c r="D91" s="431">
        <v>1</v>
      </c>
      <c r="E91" s="353"/>
      <c r="F91" s="353"/>
      <c r="G91" s="353" t="s">
        <v>34854</v>
      </c>
      <c r="H91" s="312">
        <f t="shared" si="193"/>
        <v>0</v>
      </c>
      <c r="Y91" s="353"/>
      <c r="Z91" s="353"/>
      <c r="AA91" s="353"/>
      <c r="AR91" s="353"/>
      <c r="AS91" s="353"/>
      <c r="AT91" s="353"/>
      <c r="AV91" s="353"/>
      <c r="AW91" s="353"/>
      <c r="AX91" s="353"/>
    </row>
    <row r="92" spans="4:53" ht="14.25" x14ac:dyDescent="0.2">
      <c r="D92" s="431">
        <v>1.2</v>
      </c>
      <c r="E92" s="353"/>
      <c r="F92" s="353"/>
      <c r="G92" s="353" t="s">
        <v>34854</v>
      </c>
      <c r="H92" s="312">
        <f t="shared" si="193"/>
        <v>0</v>
      </c>
      <c r="Y92" s="353"/>
      <c r="Z92" s="353"/>
      <c r="AA92" s="353"/>
      <c r="AR92" s="353"/>
      <c r="AS92" s="353"/>
      <c r="AT92" s="353"/>
      <c r="AV92" s="353"/>
      <c r="AW92" s="353"/>
      <c r="AX92" s="353"/>
    </row>
    <row r="93" spans="4:53" ht="14.25" x14ac:dyDescent="0.2">
      <c r="D93" s="431">
        <v>1.5</v>
      </c>
      <c r="E93" s="353"/>
      <c r="F93" s="353"/>
      <c r="G93" s="353" t="s">
        <v>34854</v>
      </c>
      <c r="H93" s="312">
        <f t="shared" si="193"/>
        <v>0</v>
      </c>
      <c r="Y93" s="353"/>
      <c r="Z93" s="353"/>
      <c r="AA93" s="353"/>
      <c r="AR93" s="353"/>
      <c r="AS93" s="353"/>
      <c r="AT93" s="353"/>
      <c r="AV93" s="353"/>
      <c r="AW93" s="353"/>
      <c r="AX93" s="353"/>
    </row>
    <row r="94" spans="4:53" ht="14.25" x14ac:dyDescent="0.2">
      <c r="D94" s="431"/>
      <c r="E94" s="353"/>
      <c r="F94" s="353"/>
      <c r="G94" s="353"/>
      <c r="Y94" s="353"/>
      <c r="Z94" s="353"/>
      <c r="AA94" s="353"/>
      <c r="AR94" s="353"/>
      <c r="AS94" s="353"/>
      <c r="AT94" s="353"/>
      <c r="AV94" s="353"/>
      <c r="AW94" s="353"/>
      <c r="AX94" s="353"/>
    </row>
    <row r="95" spans="4:53" ht="14.25" x14ac:dyDescent="0.2">
      <c r="D95" s="431" t="s">
        <v>34868</v>
      </c>
      <c r="E95" s="353"/>
      <c r="F95" s="353"/>
      <c r="G95" s="353"/>
      <c r="Y95" s="353"/>
      <c r="Z95" s="353"/>
      <c r="AA95" s="353"/>
      <c r="AR95" s="353"/>
      <c r="AS95" s="353"/>
      <c r="AT95" s="353"/>
      <c r="AV95" s="353"/>
      <c r="AW95" s="353"/>
      <c r="AX95" s="353"/>
    </row>
    <row r="96" spans="4:53" ht="14.25" x14ac:dyDescent="0.2">
      <c r="D96" s="431">
        <v>0.4</v>
      </c>
      <c r="E96" s="353"/>
      <c r="F96" s="353"/>
      <c r="G96" s="353" t="s">
        <v>35262</v>
      </c>
      <c r="H96" s="312">
        <f t="shared" ref="H96:H101" si="194">SUMIFS($H$1:$H$69,$D$1:$D$69,D96,$G$1:$G$69,G96)</f>
        <v>77</v>
      </c>
      <c r="Q96" s="433"/>
      <c r="Y96" s="353"/>
      <c r="Z96" s="353"/>
      <c r="AA96" s="353"/>
      <c r="AR96" s="353"/>
      <c r="AS96" s="353"/>
      <c r="AT96" s="353"/>
      <c r="AV96" s="353"/>
      <c r="AW96" s="353"/>
      <c r="AX96" s="353"/>
    </row>
    <row r="97" spans="4:50" ht="14.25" x14ac:dyDescent="0.2">
      <c r="D97" s="431">
        <v>0.5</v>
      </c>
      <c r="E97" s="353"/>
      <c r="F97" s="353"/>
      <c r="G97" s="353" t="s">
        <v>35262</v>
      </c>
      <c r="H97" s="312">
        <f t="shared" si="194"/>
        <v>115</v>
      </c>
      <c r="Y97" s="353"/>
      <c r="Z97" s="353"/>
      <c r="AA97" s="353"/>
      <c r="AR97" s="353"/>
      <c r="AS97" s="353"/>
      <c r="AT97" s="353"/>
      <c r="AV97" s="353"/>
      <c r="AW97" s="353"/>
      <c r="AX97" s="353"/>
    </row>
    <row r="98" spans="4:50" ht="14.25" x14ac:dyDescent="0.2">
      <c r="D98" s="431">
        <v>0.8</v>
      </c>
      <c r="E98" s="353"/>
      <c r="F98" s="353"/>
      <c r="G98" s="353" t="s">
        <v>34868</v>
      </c>
      <c r="H98" s="312">
        <f t="shared" si="194"/>
        <v>0</v>
      </c>
      <c r="Y98" s="353"/>
      <c r="Z98" s="353"/>
      <c r="AA98" s="353"/>
      <c r="AR98" s="353"/>
      <c r="AS98" s="353"/>
      <c r="AT98" s="353"/>
      <c r="AV98" s="353"/>
      <c r="AW98" s="353"/>
      <c r="AX98" s="353"/>
    </row>
    <row r="99" spans="4:50" ht="14.25" x14ac:dyDescent="0.2">
      <c r="D99" s="431">
        <v>1</v>
      </c>
      <c r="E99" s="353"/>
      <c r="F99" s="353"/>
      <c r="G99" s="353" t="s">
        <v>34868</v>
      </c>
      <c r="H99" s="312">
        <f t="shared" si="194"/>
        <v>0</v>
      </c>
      <c r="Y99" s="353"/>
      <c r="Z99" s="353"/>
      <c r="AA99" s="353"/>
      <c r="AR99" s="353"/>
      <c r="AS99" s="353"/>
      <c r="AT99" s="353"/>
      <c r="AV99" s="353"/>
      <c r="AW99" s="353"/>
      <c r="AX99" s="353"/>
    </row>
    <row r="100" spans="4:50" ht="14.25" x14ac:dyDescent="0.2">
      <c r="D100" s="431">
        <v>1.2</v>
      </c>
      <c r="E100" s="353"/>
      <c r="F100" s="353"/>
      <c r="G100" s="353" t="s">
        <v>34868</v>
      </c>
      <c r="H100" s="312">
        <f t="shared" si="194"/>
        <v>0</v>
      </c>
      <c r="Y100" s="353"/>
      <c r="Z100" s="353"/>
      <c r="AA100" s="353"/>
      <c r="AR100" s="353"/>
      <c r="AS100" s="353"/>
      <c r="AT100" s="353"/>
      <c r="AV100" s="353"/>
      <c r="AW100" s="353"/>
      <c r="AX100" s="353"/>
    </row>
    <row r="101" spans="4:50" ht="14.25" x14ac:dyDescent="0.2">
      <c r="D101" s="431">
        <v>1.5</v>
      </c>
      <c r="E101" s="353"/>
      <c r="F101" s="353"/>
      <c r="G101" s="353" t="s">
        <v>34868</v>
      </c>
      <c r="H101" s="312">
        <f t="shared" si="194"/>
        <v>0</v>
      </c>
      <c r="Y101" s="353"/>
      <c r="Z101" s="353"/>
      <c r="AA101" s="353"/>
      <c r="AR101" s="353"/>
      <c r="AS101" s="353"/>
      <c r="AT101" s="353"/>
      <c r="AV101" s="353"/>
      <c r="AW101" s="353"/>
      <c r="AX101" s="353"/>
    </row>
    <row r="102" spans="4:50" ht="14.25" x14ac:dyDescent="0.2">
      <c r="D102" s="431"/>
      <c r="E102" s="353"/>
      <c r="F102" s="353"/>
      <c r="G102" s="353"/>
      <c r="Y102" s="353"/>
      <c r="Z102" s="353"/>
      <c r="AA102" s="353"/>
      <c r="AR102" s="353"/>
      <c r="AS102" s="353"/>
      <c r="AT102" s="353"/>
      <c r="AV102" s="353"/>
      <c r="AW102" s="353"/>
      <c r="AX102" s="353"/>
    </row>
    <row r="103" spans="4:50" ht="14.25" x14ac:dyDescent="0.2">
      <c r="D103" s="436" t="s">
        <v>34874</v>
      </c>
      <c r="E103" s="353"/>
      <c r="F103" s="353"/>
      <c r="G103" s="353"/>
      <c r="Y103" s="353"/>
      <c r="Z103" s="353"/>
      <c r="AA103" s="353"/>
      <c r="AR103" s="353"/>
      <c r="AS103" s="353"/>
      <c r="AT103" s="353"/>
      <c r="AV103" s="353"/>
      <c r="AW103" s="353"/>
      <c r="AX103" s="353"/>
    </row>
    <row r="104" spans="4:50" ht="14.25" x14ac:dyDescent="0.2">
      <c r="D104" s="431">
        <v>1.5</v>
      </c>
      <c r="E104" s="353" t="s">
        <v>1</v>
      </c>
      <c r="F104" s="353">
        <v>1</v>
      </c>
      <c r="G104" s="312">
        <f t="shared" ref="G104:G112" si="195">SUMIFS($H$10:$H$69,$D$10:$D$69,D104,$F$10:$F$69,F104)</f>
        <v>0</v>
      </c>
      <c r="Y104" s="353"/>
      <c r="Z104" s="353"/>
      <c r="AA104" s="353"/>
      <c r="AR104" s="353"/>
      <c r="AS104" s="353"/>
      <c r="AT104" s="353"/>
      <c r="AV104" s="353"/>
      <c r="AW104" s="353"/>
      <c r="AX104" s="353"/>
    </row>
    <row r="105" spans="4:50" ht="14.25" x14ac:dyDescent="0.2">
      <c r="D105" s="431">
        <v>1.5</v>
      </c>
      <c r="E105" s="353" t="s">
        <v>1</v>
      </c>
      <c r="F105" s="353">
        <v>1.5</v>
      </c>
      <c r="G105" s="312">
        <f t="shared" si="195"/>
        <v>0</v>
      </c>
      <c r="Y105" s="353"/>
      <c r="Z105" s="353"/>
      <c r="AA105" s="353"/>
      <c r="AR105" s="353"/>
      <c r="AS105" s="353"/>
      <c r="AT105" s="353"/>
      <c r="AV105" s="353"/>
      <c r="AW105" s="353"/>
      <c r="AX105" s="353"/>
    </row>
    <row r="106" spans="4:50" ht="14.25" x14ac:dyDescent="0.2">
      <c r="D106" s="431">
        <v>2</v>
      </c>
      <c r="E106" s="353" t="s">
        <v>1</v>
      </c>
      <c r="F106" s="353">
        <v>1</v>
      </c>
      <c r="G106" s="312">
        <f t="shared" si="195"/>
        <v>0</v>
      </c>
      <c r="Y106" s="353"/>
      <c r="Z106" s="353"/>
      <c r="AA106" s="353"/>
      <c r="AR106" s="353"/>
      <c r="AS106" s="353"/>
      <c r="AT106" s="353"/>
      <c r="AV106" s="353"/>
      <c r="AW106" s="353"/>
      <c r="AX106" s="353"/>
    </row>
    <row r="107" spans="4:50" ht="14.25" x14ac:dyDescent="0.2">
      <c r="D107" s="431">
        <v>2</v>
      </c>
      <c r="E107" s="353" t="s">
        <v>1</v>
      </c>
      <c r="F107" s="353">
        <v>1.5</v>
      </c>
      <c r="G107" s="312">
        <f t="shared" si="195"/>
        <v>0</v>
      </c>
      <c r="Y107" s="353"/>
      <c r="Z107" s="353"/>
      <c r="AA107" s="353"/>
      <c r="AR107" s="353"/>
      <c r="AS107" s="353"/>
      <c r="AT107" s="353"/>
      <c r="AV107" s="353"/>
      <c r="AW107" s="353"/>
      <c r="AX107" s="353"/>
    </row>
    <row r="108" spans="4:50" ht="14.25" x14ac:dyDescent="0.2">
      <c r="D108" s="431">
        <v>2.5</v>
      </c>
      <c r="E108" s="353" t="s">
        <v>1</v>
      </c>
      <c r="F108" s="353">
        <v>1.5</v>
      </c>
      <c r="G108" s="312">
        <f t="shared" si="195"/>
        <v>0</v>
      </c>
      <c r="Y108" s="353"/>
      <c r="Z108" s="353"/>
      <c r="AA108" s="353"/>
      <c r="AR108" s="353"/>
      <c r="AS108" s="353"/>
      <c r="AT108" s="353"/>
      <c r="AV108" s="353"/>
      <c r="AW108" s="353"/>
      <c r="AX108" s="353"/>
    </row>
    <row r="109" spans="4:50" ht="14.25" x14ac:dyDescent="0.2">
      <c r="D109" s="431">
        <v>2.5</v>
      </c>
      <c r="E109" s="353" t="s">
        <v>1</v>
      </c>
      <c r="F109" s="353">
        <v>2</v>
      </c>
      <c r="G109" s="312">
        <f t="shared" si="195"/>
        <v>0</v>
      </c>
      <c r="Y109" s="353"/>
      <c r="Z109" s="353"/>
      <c r="AA109" s="353"/>
      <c r="AR109" s="353"/>
      <c r="AS109" s="353"/>
      <c r="AT109" s="353"/>
      <c r="AV109" s="353"/>
      <c r="AW109" s="353"/>
      <c r="AX109" s="353"/>
    </row>
    <row r="110" spans="4:50" ht="14.25" x14ac:dyDescent="0.2">
      <c r="D110" s="431">
        <v>3</v>
      </c>
      <c r="E110" s="353" t="s">
        <v>1</v>
      </c>
      <c r="F110" s="353">
        <v>2</v>
      </c>
      <c r="G110" s="312">
        <f t="shared" si="195"/>
        <v>0</v>
      </c>
      <c r="Y110" s="353"/>
      <c r="Z110" s="353"/>
      <c r="AA110" s="353"/>
      <c r="AR110" s="353"/>
      <c r="AS110" s="353"/>
      <c r="AT110" s="353"/>
      <c r="AV110" s="353"/>
      <c r="AW110" s="353"/>
      <c r="AX110" s="353"/>
    </row>
    <row r="111" spans="4:50" ht="14.25" x14ac:dyDescent="0.2">
      <c r="D111" s="431">
        <v>3.5</v>
      </c>
      <c r="E111" s="353" t="s">
        <v>1</v>
      </c>
      <c r="F111" s="353">
        <v>1.5</v>
      </c>
      <c r="G111" s="312">
        <f t="shared" si="195"/>
        <v>0</v>
      </c>
      <c r="Y111" s="353"/>
      <c r="Z111" s="353"/>
      <c r="AA111" s="353"/>
      <c r="AR111" s="435"/>
      <c r="AS111" s="435"/>
      <c r="AT111" s="435"/>
      <c r="AV111" s="353"/>
      <c r="AW111" s="353"/>
      <c r="AX111" s="353"/>
    </row>
    <row r="112" spans="4:50" ht="14.25" x14ac:dyDescent="0.2">
      <c r="D112" s="431">
        <v>2.6</v>
      </c>
      <c r="E112" s="353" t="s">
        <v>1</v>
      </c>
      <c r="F112" s="353">
        <v>1</v>
      </c>
      <c r="G112" s="312">
        <f t="shared" si="195"/>
        <v>0</v>
      </c>
      <c r="Y112" s="353"/>
      <c r="Z112" s="353"/>
      <c r="AA112" s="353"/>
      <c r="AR112" s="435"/>
      <c r="AS112" s="435"/>
      <c r="AT112" s="435"/>
      <c r="AV112" s="353"/>
      <c r="AW112" s="353"/>
      <c r="AX112" s="353"/>
    </row>
    <row r="113" spans="4:50" ht="14.25" x14ac:dyDescent="0.2">
      <c r="D113" s="435"/>
      <c r="E113" s="435"/>
      <c r="F113" s="435"/>
      <c r="G113" s="435"/>
      <c r="Y113" s="353"/>
      <c r="Z113" s="353"/>
      <c r="AA113" s="353"/>
      <c r="AR113" s="435"/>
      <c r="AS113" s="435"/>
      <c r="AT113" s="435"/>
      <c r="AV113" s="353"/>
      <c r="AW113" s="353"/>
      <c r="AX113" s="353"/>
    </row>
    <row r="114" spans="4:50" ht="14.25" x14ac:dyDescent="0.2">
      <c r="D114" s="435"/>
      <c r="E114" s="435"/>
      <c r="F114" s="435"/>
      <c r="G114" s="435"/>
      <c r="Y114" s="353"/>
      <c r="Z114" s="353"/>
      <c r="AA114" s="353"/>
      <c r="AR114" s="435"/>
      <c r="AS114" s="435"/>
      <c r="AT114" s="435"/>
      <c r="AV114" s="353"/>
      <c r="AW114" s="353"/>
      <c r="AX114" s="353"/>
    </row>
    <row r="115" spans="4:50" ht="13.5" x14ac:dyDescent="0.2">
      <c r="D115" s="435"/>
      <c r="E115" s="435"/>
      <c r="F115" s="435"/>
      <c r="G115" s="435"/>
      <c r="Y115" s="366"/>
      <c r="Z115" s="366"/>
      <c r="AA115" s="366"/>
      <c r="AR115" s="435"/>
      <c r="AS115" s="435"/>
      <c r="AT115" s="435"/>
      <c r="AV115" s="366"/>
      <c r="AW115" s="366"/>
      <c r="AX115" s="366"/>
    </row>
    <row r="116" spans="4:50" ht="13.5" x14ac:dyDescent="0.2">
      <c r="D116" s="435"/>
      <c r="E116" s="435"/>
      <c r="F116" s="435"/>
      <c r="G116" s="435"/>
      <c r="Y116" s="366"/>
      <c r="Z116" s="366"/>
      <c r="AA116" s="366"/>
      <c r="AR116" s="435"/>
      <c r="AS116" s="435"/>
      <c r="AT116" s="435"/>
      <c r="AV116" s="366"/>
      <c r="AW116" s="366"/>
      <c r="AX116" s="366"/>
    </row>
    <row r="117" spans="4:50" ht="14.25" x14ac:dyDescent="0.2">
      <c r="D117" s="435"/>
      <c r="E117" s="435"/>
      <c r="F117" s="435"/>
      <c r="G117" s="435"/>
      <c r="Y117" s="353"/>
      <c r="Z117" s="353"/>
      <c r="AA117" s="353"/>
      <c r="AR117" s="435"/>
      <c r="AS117" s="435"/>
      <c r="AT117" s="435"/>
      <c r="AV117" s="353"/>
      <c r="AW117" s="353"/>
      <c r="AX117" s="353"/>
    </row>
    <row r="118" spans="4:50" ht="13.5" x14ac:dyDescent="0.2">
      <c r="D118" s="435"/>
      <c r="E118" s="435"/>
      <c r="F118" s="435"/>
      <c r="G118" s="435"/>
      <c r="Y118" s="366"/>
      <c r="Z118" s="366"/>
      <c r="AA118" s="366"/>
      <c r="AR118" s="435"/>
      <c r="AS118" s="435"/>
      <c r="AT118" s="435"/>
      <c r="AV118" s="366"/>
      <c r="AW118" s="366"/>
      <c r="AX118" s="366"/>
    </row>
    <row r="119" spans="4:50" ht="13.5" x14ac:dyDescent="0.2">
      <c r="D119" s="435"/>
      <c r="E119" s="435"/>
      <c r="F119" s="435"/>
      <c r="G119" s="435"/>
      <c r="Y119" s="366"/>
      <c r="Z119" s="366"/>
      <c r="AA119" s="366"/>
      <c r="AR119" s="435"/>
      <c r="AS119" s="435"/>
      <c r="AT119" s="435"/>
      <c r="AV119" s="366"/>
      <c r="AW119" s="366"/>
      <c r="AX119" s="366"/>
    </row>
    <row r="120" spans="4:50" ht="14.25" x14ac:dyDescent="0.2">
      <c r="D120" s="435"/>
      <c r="E120" s="435"/>
      <c r="F120" s="435"/>
      <c r="G120" s="435"/>
      <c r="Y120" s="353"/>
      <c r="Z120" s="353"/>
      <c r="AA120" s="353"/>
      <c r="AR120" s="435"/>
      <c r="AS120" s="435"/>
      <c r="AT120" s="435"/>
      <c r="AV120" s="353"/>
      <c r="AW120" s="353"/>
      <c r="AX120" s="353"/>
    </row>
    <row r="121" spans="4:50" ht="14.25" x14ac:dyDescent="0.2">
      <c r="D121" s="435"/>
      <c r="E121" s="435"/>
      <c r="F121" s="435"/>
      <c r="G121" s="435"/>
      <c r="Y121" s="353"/>
      <c r="Z121" s="353"/>
      <c r="AA121" s="353"/>
      <c r="AR121" s="435"/>
      <c r="AS121" s="435"/>
      <c r="AT121" s="435"/>
      <c r="AV121" s="353"/>
      <c r="AW121" s="353"/>
      <c r="AX121" s="353"/>
    </row>
    <row r="122" spans="4:50" ht="14.25" x14ac:dyDescent="0.2">
      <c r="D122" s="435"/>
      <c r="E122" s="435"/>
      <c r="F122" s="435"/>
      <c r="G122" s="435"/>
      <c r="Y122" s="353"/>
      <c r="Z122" s="353"/>
      <c r="AA122" s="353"/>
      <c r="AR122" s="435"/>
      <c r="AS122" s="435"/>
      <c r="AT122" s="435"/>
      <c r="AV122" s="353"/>
      <c r="AW122" s="353"/>
      <c r="AX122" s="353"/>
    </row>
    <row r="123" spans="4:50" ht="14.25" x14ac:dyDescent="0.2">
      <c r="D123" s="435"/>
      <c r="E123" s="435"/>
      <c r="F123" s="435"/>
      <c r="G123" s="435"/>
      <c r="Y123" s="353"/>
      <c r="Z123" s="353"/>
      <c r="AA123" s="353"/>
      <c r="AR123" s="435"/>
      <c r="AS123" s="435"/>
      <c r="AT123" s="435"/>
      <c r="AV123" s="353"/>
      <c r="AW123" s="353"/>
      <c r="AX123" s="353"/>
    </row>
    <row r="124" spans="4:50" ht="14.25" x14ac:dyDescent="0.2">
      <c r="D124" s="435"/>
      <c r="E124" s="435"/>
      <c r="F124" s="435"/>
      <c r="G124" s="435"/>
      <c r="Y124" s="353"/>
      <c r="Z124" s="353"/>
      <c r="AA124" s="353"/>
      <c r="AR124" s="435"/>
      <c r="AS124" s="435"/>
      <c r="AT124" s="435"/>
      <c r="AV124" s="353"/>
      <c r="AW124" s="353"/>
      <c r="AX124" s="353"/>
    </row>
    <row r="125" spans="4:50" ht="14.25" x14ac:dyDescent="0.2">
      <c r="D125" s="435"/>
      <c r="E125" s="435"/>
      <c r="F125" s="435"/>
      <c r="G125" s="435"/>
      <c r="Y125" s="353"/>
      <c r="Z125" s="353"/>
      <c r="AA125" s="353"/>
      <c r="AR125" s="435"/>
      <c r="AS125" s="435"/>
      <c r="AT125" s="435"/>
      <c r="AV125" s="353"/>
      <c r="AW125" s="353"/>
      <c r="AX125" s="353"/>
    </row>
    <row r="126" spans="4:50" ht="14.25" x14ac:dyDescent="0.2">
      <c r="D126" s="435"/>
      <c r="E126" s="435"/>
      <c r="F126" s="435"/>
      <c r="G126" s="435"/>
      <c r="Y126" s="353"/>
      <c r="Z126" s="353"/>
      <c r="AA126" s="353"/>
      <c r="AR126" s="435"/>
      <c r="AS126" s="435"/>
      <c r="AT126" s="435"/>
      <c r="AV126" s="353"/>
      <c r="AW126" s="353"/>
      <c r="AX126" s="353"/>
    </row>
    <row r="127" spans="4:50" ht="14.25" x14ac:dyDescent="0.2">
      <c r="D127" s="435"/>
      <c r="E127" s="435"/>
      <c r="F127" s="435"/>
      <c r="G127" s="435"/>
      <c r="Y127" s="353"/>
      <c r="Z127" s="353"/>
      <c r="AA127" s="353"/>
      <c r="AR127" s="435"/>
      <c r="AS127" s="435"/>
      <c r="AT127" s="435"/>
      <c r="AV127" s="353"/>
      <c r="AW127" s="353"/>
      <c r="AX127" s="353"/>
    </row>
    <row r="128" spans="4:50" ht="14.25" x14ac:dyDescent="0.2">
      <c r="D128" s="435"/>
      <c r="E128" s="435"/>
      <c r="F128" s="435"/>
      <c r="G128" s="435"/>
      <c r="Y128" s="353"/>
      <c r="Z128" s="353"/>
      <c r="AA128" s="353"/>
      <c r="AR128" s="435"/>
      <c r="AS128" s="435"/>
      <c r="AT128" s="435"/>
      <c r="AV128" s="353"/>
      <c r="AW128" s="353"/>
      <c r="AX128" s="353"/>
    </row>
    <row r="129" spans="4:50" ht="14.25" x14ac:dyDescent="0.2">
      <c r="D129" s="435"/>
      <c r="E129" s="435"/>
      <c r="F129" s="435"/>
      <c r="G129" s="435"/>
      <c r="Y129" s="353"/>
      <c r="Z129" s="353"/>
      <c r="AA129" s="353"/>
      <c r="AR129" s="435"/>
      <c r="AS129" s="435"/>
      <c r="AT129" s="435"/>
      <c r="AV129" s="353"/>
      <c r="AW129" s="353"/>
      <c r="AX129" s="353"/>
    </row>
    <row r="130" spans="4:50" ht="14.25" x14ac:dyDescent="0.2">
      <c r="D130" s="435"/>
      <c r="E130" s="435"/>
      <c r="F130" s="435"/>
      <c r="G130" s="435"/>
      <c r="Y130" s="353"/>
      <c r="Z130" s="353"/>
      <c r="AA130" s="353"/>
      <c r="AR130" s="435"/>
      <c r="AS130" s="435"/>
      <c r="AT130" s="435"/>
      <c r="AV130" s="353"/>
      <c r="AW130" s="353"/>
      <c r="AX130" s="353"/>
    </row>
    <row r="131" spans="4:50" ht="14.25" x14ac:dyDescent="0.2">
      <c r="D131" s="435"/>
      <c r="E131" s="435"/>
      <c r="F131" s="435"/>
      <c r="G131" s="435"/>
      <c r="Y131" s="353"/>
      <c r="Z131" s="353"/>
      <c r="AA131" s="353"/>
      <c r="AR131" s="435"/>
      <c r="AS131" s="435"/>
      <c r="AT131" s="435"/>
      <c r="AV131" s="353"/>
      <c r="AW131" s="353"/>
      <c r="AX131" s="353"/>
    </row>
    <row r="132" spans="4:50" ht="14.25" x14ac:dyDescent="0.2">
      <c r="D132" s="435"/>
      <c r="E132" s="435"/>
      <c r="F132" s="435"/>
      <c r="G132" s="435"/>
      <c r="Y132" s="353"/>
      <c r="Z132" s="353"/>
      <c r="AA132" s="353"/>
      <c r="AR132" s="435"/>
      <c r="AS132" s="435"/>
      <c r="AT132" s="435"/>
      <c r="AV132" s="353"/>
      <c r="AW132" s="353"/>
      <c r="AX132" s="353"/>
    </row>
    <row r="133" spans="4:50" ht="14.25" x14ac:dyDescent="0.2">
      <c r="D133" s="435"/>
      <c r="E133" s="435"/>
      <c r="F133" s="435"/>
      <c r="G133" s="435"/>
      <c r="Y133" s="353"/>
      <c r="Z133" s="353"/>
      <c r="AA133" s="353"/>
      <c r="AR133" s="435"/>
      <c r="AS133" s="435"/>
      <c r="AT133" s="435"/>
      <c r="AV133" s="353"/>
      <c r="AW133" s="353"/>
      <c r="AX133" s="353"/>
    </row>
    <row r="134" spans="4:50" ht="14.25" x14ac:dyDescent="0.2">
      <c r="D134" s="435"/>
      <c r="E134" s="435"/>
      <c r="F134" s="435"/>
      <c r="G134" s="435"/>
      <c r="Y134" s="353"/>
      <c r="Z134" s="353"/>
      <c r="AA134" s="353"/>
      <c r="AR134" s="435"/>
      <c r="AS134" s="435"/>
      <c r="AT134" s="435"/>
      <c r="AV134" s="353"/>
      <c r="AW134" s="353"/>
      <c r="AX134" s="353"/>
    </row>
    <row r="135" spans="4:50" ht="14.25" x14ac:dyDescent="0.2">
      <c r="Y135" s="353"/>
      <c r="Z135" s="353"/>
      <c r="AA135" s="353"/>
      <c r="AV135" s="353"/>
      <c r="AW135" s="353"/>
      <c r="AX135" s="353"/>
    </row>
    <row r="136" spans="4:50" ht="14.25" x14ac:dyDescent="0.2">
      <c r="Y136" s="353"/>
      <c r="Z136" s="353"/>
      <c r="AA136" s="353"/>
      <c r="AV136" s="353"/>
      <c r="AW136" s="353"/>
      <c r="AX136" s="353"/>
    </row>
    <row r="137" spans="4:50" ht="14.25" x14ac:dyDescent="0.2">
      <c r="Y137" s="353"/>
      <c r="Z137" s="353"/>
      <c r="AA137" s="353"/>
      <c r="AV137" s="353"/>
      <c r="AW137" s="353"/>
      <c r="AX137" s="353"/>
    </row>
    <row r="138" spans="4:50" ht="13.5" x14ac:dyDescent="0.2">
      <c r="Y138" s="366"/>
      <c r="Z138" s="366"/>
      <c r="AA138" s="366"/>
      <c r="AV138" s="366"/>
      <c r="AW138" s="366"/>
      <c r="AX138" s="366"/>
    </row>
    <row r="139" spans="4:50" ht="13.5" x14ac:dyDescent="0.2">
      <c r="Y139" s="366"/>
      <c r="Z139" s="366"/>
      <c r="AA139" s="366"/>
      <c r="AV139" s="366"/>
      <c r="AW139" s="366"/>
      <c r="AX139" s="366"/>
    </row>
    <row r="140" spans="4:50" ht="14.25" x14ac:dyDescent="0.2">
      <c r="Y140" s="353"/>
      <c r="Z140" s="353"/>
      <c r="AA140" s="353"/>
      <c r="AV140" s="353"/>
      <c r="AW140" s="353"/>
      <c r="AX140" s="353"/>
    </row>
    <row r="141" spans="4:50" ht="14.25" x14ac:dyDescent="0.2">
      <c r="Y141" s="353"/>
      <c r="Z141" s="353"/>
      <c r="AA141" s="353"/>
      <c r="AV141" s="353"/>
      <c r="AW141" s="353"/>
      <c r="AX141" s="353"/>
    </row>
    <row r="142" spans="4:50" ht="14.25" x14ac:dyDescent="0.2">
      <c r="Y142" s="353"/>
      <c r="Z142" s="353"/>
      <c r="AA142" s="353"/>
      <c r="AV142" s="353"/>
      <c r="AW142" s="353"/>
      <c r="AX142" s="353"/>
    </row>
    <row r="143" spans="4:50" ht="14.25" x14ac:dyDescent="0.2">
      <c r="Y143" s="353"/>
      <c r="Z143" s="353"/>
      <c r="AA143" s="353"/>
      <c r="AV143" s="353"/>
      <c r="AW143" s="353"/>
      <c r="AX143" s="353"/>
    </row>
    <row r="144" spans="4:50" ht="14.25" x14ac:dyDescent="0.2">
      <c r="Y144" s="353"/>
      <c r="Z144" s="353"/>
      <c r="AA144" s="353"/>
      <c r="AV144" s="353"/>
      <c r="AW144" s="353"/>
      <c r="AX144" s="353"/>
    </row>
    <row r="145" spans="25:50" ht="14.25" x14ac:dyDescent="0.2">
      <c r="Y145" s="353"/>
      <c r="Z145" s="353"/>
      <c r="AA145" s="353"/>
      <c r="AV145" s="353"/>
      <c r="AW145" s="353"/>
      <c r="AX145" s="353"/>
    </row>
    <row r="146" spans="25:50" ht="14.25" x14ac:dyDescent="0.2">
      <c r="Y146" s="353"/>
      <c r="Z146" s="353"/>
      <c r="AA146" s="353"/>
      <c r="AV146" s="353"/>
      <c r="AW146" s="353"/>
      <c r="AX146" s="353"/>
    </row>
    <row r="147" spans="25:50" ht="13.5" x14ac:dyDescent="0.2">
      <c r="Y147" s="366"/>
      <c r="Z147" s="366"/>
      <c r="AA147" s="366"/>
      <c r="AV147" s="366"/>
      <c r="AW147" s="366"/>
      <c r="AX147" s="366"/>
    </row>
    <row r="148" spans="25:50" ht="13.5" x14ac:dyDescent="0.2">
      <c r="Y148" s="366"/>
      <c r="Z148" s="366"/>
      <c r="AA148" s="366"/>
      <c r="AV148" s="366"/>
      <c r="AW148" s="366"/>
      <c r="AX148" s="366"/>
    </row>
    <row r="149" spans="25:50" ht="14.25" x14ac:dyDescent="0.2">
      <c r="Y149" s="353"/>
      <c r="Z149" s="353"/>
      <c r="AA149" s="353"/>
      <c r="AV149" s="353"/>
      <c r="AW149" s="353"/>
      <c r="AX149" s="353"/>
    </row>
    <row r="150" spans="25:50" ht="14.25" x14ac:dyDescent="0.2">
      <c r="Y150" s="353"/>
      <c r="Z150" s="353"/>
      <c r="AA150" s="353"/>
      <c r="AV150" s="353"/>
      <c r="AW150" s="353"/>
      <c r="AX150" s="353"/>
    </row>
    <row r="151" spans="25:50" ht="14.25" x14ac:dyDescent="0.2">
      <c r="Y151" s="353"/>
      <c r="Z151" s="353"/>
      <c r="AA151" s="353"/>
      <c r="AV151" s="353"/>
      <c r="AW151" s="353"/>
      <c r="AX151" s="353"/>
    </row>
    <row r="152" spans="25:50" ht="14.25" x14ac:dyDescent="0.2">
      <c r="Y152" s="353"/>
      <c r="Z152" s="353"/>
      <c r="AA152" s="353"/>
      <c r="AV152" s="353"/>
      <c r="AW152" s="353"/>
      <c r="AX152" s="353"/>
    </row>
    <row r="153" spans="25:50" ht="13.5" x14ac:dyDescent="0.2">
      <c r="Y153" s="366"/>
      <c r="Z153" s="366"/>
      <c r="AA153" s="366"/>
      <c r="AV153" s="366"/>
      <c r="AW153" s="366"/>
      <c r="AX153" s="366"/>
    </row>
    <row r="154" spans="25:50" ht="13.5" x14ac:dyDescent="0.2">
      <c r="Y154" s="366"/>
      <c r="Z154" s="366"/>
      <c r="AA154" s="366"/>
      <c r="AV154" s="366"/>
      <c r="AW154" s="366"/>
      <c r="AX154" s="366"/>
    </row>
    <row r="155" spans="25:50" ht="14.25" x14ac:dyDescent="0.2">
      <c r="Y155" s="353"/>
      <c r="Z155" s="353"/>
      <c r="AA155" s="353"/>
      <c r="AV155" s="353"/>
      <c r="AW155" s="353"/>
      <c r="AX155" s="353"/>
    </row>
    <row r="156" spans="25:50" ht="14.25" x14ac:dyDescent="0.2">
      <c r="Y156" s="353"/>
      <c r="Z156" s="353"/>
      <c r="AA156" s="353"/>
      <c r="AV156" s="353"/>
      <c r="AW156" s="353"/>
      <c r="AX156" s="353"/>
    </row>
    <row r="157" spans="25:50" ht="14.25" x14ac:dyDescent="0.2">
      <c r="Y157" s="353"/>
      <c r="Z157" s="353"/>
      <c r="AA157" s="353"/>
      <c r="AV157" s="353"/>
      <c r="AW157" s="353"/>
      <c r="AX157" s="353"/>
    </row>
    <row r="158" spans="25:50" ht="13.5" x14ac:dyDescent="0.2">
      <c r="Y158" s="366"/>
      <c r="Z158" s="366"/>
      <c r="AA158" s="366"/>
      <c r="AV158" s="366"/>
      <c r="AW158" s="366"/>
      <c r="AX158" s="366"/>
    </row>
    <row r="159" spans="25:50" ht="13.5" x14ac:dyDescent="0.2">
      <c r="Y159" s="366"/>
      <c r="Z159" s="366"/>
      <c r="AA159" s="366"/>
      <c r="AV159" s="366"/>
      <c r="AW159" s="366"/>
      <c r="AX159" s="366"/>
    </row>
    <row r="160" spans="25:50" ht="14.25" x14ac:dyDescent="0.2">
      <c r="Y160" s="353"/>
      <c r="Z160" s="353"/>
      <c r="AA160" s="353"/>
      <c r="AV160" s="353"/>
      <c r="AW160" s="353"/>
      <c r="AX160" s="353"/>
    </row>
    <row r="161" spans="25:50" ht="14.25" x14ac:dyDescent="0.2">
      <c r="Y161" s="353"/>
      <c r="Z161" s="353"/>
      <c r="AA161" s="353"/>
      <c r="AV161" s="353"/>
      <c r="AW161" s="353"/>
      <c r="AX161" s="353"/>
    </row>
    <row r="162" spans="25:50" ht="14.25" x14ac:dyDescent="0.2">
      <c r="Y162" s="353"/>
      <c r="Z162" s="353"/>
      <c r="AA162" s="353"/>
      <c r="AV162" s="353"/>
      <c r="AW162" s="353"/>
      <c r="AX162" s="353"/>
    </row>
    <row r="163" spans="25:50" ht="14.25" x14ac:dyDescent="0.2">
      <c r="Y163" s="353"/>
      <c r="Z163" s="353"/>
      <c r="AA163" s="353"/>
      <c r="AV163" s="353"/>
      <c r="AW163" s="353"/>
      <c r="AX163" s="353"/>
    </row>
    <row r="164" spans="25:50" ht="13.5" x14ac:dyDescent="0.2">
      <c r="Y164" s="366"/>
      <c r="Z164" s="366"/>
      <c r="AA164" s="366"/>
      <c r="AV164" s="366"/>
      <c r="AW164" s="366"/>
      <c r="AX164" s="366"/>
    </row>
    <row r="165" spans="25:50" ht="13.5" x14ac:dyDescent="0.2">
      <c r="Y165" s="366"/>
      <c r="Z165" s="366"/>
      <c r="AA165" s="366"/>
      <c r="AV165" s="366"/>
      <c r="AW165" s="366"/>
      <c r="AX165" s="366"/>
    </row>
    <row r="166" spans="25:50" ht="14.25" x14ac:dyDescent="0.2">
      <c r="Y166" s="353"/>
      <c r="Z166" s="353"/>
      <c r="AA166" s="353"/>
      <c r="AV166" s="353"/>
      <c r="AW166" s="353"/>
      <c r="AX166" s="353"/>
    </row>
    <row r="167" spans="25:50" ht="14.25" x14ac:dyDescent="0.2">
      <c r="Y167" s="353"/>
      <c r="Z167" s="353"/>
      <c r="AA167" s="353"/>
      <c r="AV167" s="353"/>
      <c r="AW167" s="353"/>
      <c r="AX167" s="353"/>
    </row>
    <row r="168" spans="25:50" ht="14.25" x14ac:dyDescent="0.2">
      <c r="Y168" s="353"/>
      <c r="Z168" s="353"/>
      <c r="AA168" s="353"/>
      <c r="AV168" s="353"/>
      <c r="AW168" s="353"/>
      <c r="AX168" s="353"/>
    </row>
    <row r="169" spans="25:50" ht="14.25" x14ac:dyDescent="0.2">
      <c r="Y169" s="353"/>
      <c r="Z169" s="353"/>
      <c r="AA169" s="353"/>
      <c r="AV169" s="353"/>
      <c r="AW169" s="353"/>
      <c r="AX169" s="353"/>
    </row>
    <row r="170" spans="25:50" ht="13.5" x14ac:dyDescent="0.2">
      <c r="Y170" s="366"/>
      <c r="Z170" s="366"/>
      <c r="AA170" s="366"/>
      <c r="AV170" s="366"/>
      <c r="AW170" s="366"/>
      <c r="AX170" s="366"/>
    </row>
    <row r="171" spans="25:50" ht="13.5" x14ac:dyDescent="0.2">
      <c r="Y171" s="366"/>
      <c r="Z171" s="366"/>
      <c r="AA171" s="366"/>
      <c r="AV171" s="366"/>
      <c r="AW171" s="366"/>
      <c r="AX171" s="366"/>
    </row>
    <row r="172" spans="25:50" ht="14.25" x14ac:dyDescent="0.2">
      <c r="Y172" s="353"/>
      <c r="Z172" s="353"/>
      <c r="AA172" s="353"/>
      <c r="AV172" s="353"/>
      <c r="AW172" s="353"/>
      <c r="AX172" s="353"/>
    </row>
    <row r="173" spans="25:50" ht="14.25" x14ac:dyDescent="0.2">
      <c r="Y173" s="353"/>
      <c r="Z173" s="353"/>
      <c r="AA173" s="353"/>
      <c r="AV173" s="353"/>
      <c r="AW173" s="353"/>
      <c r="AX173" s="353"/>
    </row>
    <row r="174" spans="25:50" ht="14.25" x14ac:dyDescent="0.2">
      <c r="Y174" s="353"/>
      <c r="Z174" s="353"/>
      <c r="AA174" s="353"/>
      <c r="AV174" s="353"/>
      <c r="AW174" s="353"/>
      <c r="AX174" s="353"/>
    </row>
    <row r="175" spans="25:50" ht="14.25" x14ac:dyDescent="0.2">
      <c r="Y175" s="353"/>
      <c r="Z175" s="353"/>
      <c r="AA175" s="353"/>
      <c r="AV175" s="353"/>
      <c r="AW175" s="353"/>
      <c r="AX175" s="353"/>
    </row>
    <row r="176" spans="25:50" ht="14.25" x14ac:dyDescent="0.2">
      <c r="Y176" s="353"/>
      <c r="Z176" s="353"/>
      <c r="AA176" s="353"/>
      <c r="AV176" s="353"/>
      <c r="AW176" s="353"/>
      <c r="AX176" s="353"/>
    </row>
    <row r="177" spans="25:50" ht="14.25" x14ac:dyDescent="0.2">
      <c r="Y177" s="353"/>
      <c r="Z177" s="353"/>
      <c r="AA177" s="353"/>
      <c r="AV177" s="353"/>
      <c r="AW177" s="353"/>
      <c r="AX177" s="353"/>
    </row>
    <row r="178" spans="25:50" ht="14.25" x14ac:dyDescent="0.2">
      <c r="Y178" s="353"/>
      <c r="Z178" s="353"/>
      <c r="AA178" s="353"/>
      <c r="AV178" s="353"/>
      <c r="AW178" s="353"/>
      <c r="AX178" s="353"/>
    </row>
    <row r="179" spans="25:50" ht="14.25" x14ac:dyDescent="0.2">
      <c r="Y179" s="353"/>
      <c r="Z179" s="353"/>
      <c r="AA179" s="353"/>
      <c r="AV179" s="353"/>
      <c r="AW179" s="353"/>
      <c r="AX179" s="353"/>
    </row>
    <row r="180" spans="25:50" ht="14.25" x14ac:dyDescent="0.2">
      <c r="Y180" s="353"/>
      <c r="Z180" s="353"/>
      <c r="AA180" s="353"/>
      <c r="AV180" s="353"/>
      <c r="AW180" s="353"/>
      <c r="AX180" s="353"/>
    </row>
    <row r="181" spans="25:50" ht="14.25" x14ac:dyDescent="0.2">
      <c r="Y181" s="353"/>
      <c r="Z181" s="353"/>
      <c r="AA181" s="353"/>
      <c r="AV181" s="353"/>
      <c r="AW181" s="353"/>
      <c r="AX181" s="353"/>
    </row>
    <row r="182" spans="25:50" ht="14.25" x14ac:dyDescent="0.2">
      <c r="Y182" s="353"/>
      <c r="Z182" s="353"/>
      <c r="AA182" s="353"/>
      <c r="AV182" s="353"/>
      <c r="AW182" s="353"/>
      <c r="AX182" s="353"/>
    </row>
    <row r="183" spans="25:50" ht="13.5" x14ac:dyDescent="0.2">
      <c r="Y183" s="366"/>
      <c r="Z183" s="366"/>
      <c r="AA183" s="366"/>
      <c r="AV183" s="366"/>
      <c r="AW183" s="366"/>
      <c r="AX183" s="366"/>
    </row>
    <row r="184" spans="25:50" ht="13.5" x14ac:dyDescent="0.2">
      <c r="Y184" s="366"/>
      <c r="Z184" s="366"/>
      <c r="AA184" s="366"/>
      <c r="AV184" s="366"/>
      <c r="AW184" s="366"/>
      <c r="AX184" s="366"/>
    </row>
    <row r="185" spans="25:50" ht="14.25" x14ac:dyDescent="0.2">
      <c r="Y185" s="353"/>
      <c r="Z185" s="353"/>
      <c r="AA185" s="353"/>
      <c r="AV185" s="353"/>
      <c r="AW185" s="353"/>
      <c r="AX185" s="353"/>
    </row>
    <row r="186" spans="25:50" ht="14.25" x14ac:dyDescent="0.2">
      <c r="Y186" s="353"/>
      <c r="Z186" s="353"/>
      <c r="AA186" s="353"/>
      <c r="AV186" s="353"/>
      <c r="AW186" s="353"/>
      <c r="AX186" s="353"/>
    </row>
    <row r="187" spans="25:50" ht="13.5" x14ac:dyDescent="0.2">
      <c r="Y187" s="366"/>
      <c r="Z187" s="366"/>
      <c r="AA187" s="366"/>
      <c r="AV187" s="366"/>
      <c r="AW187" s="366"/>
      <c r="AX187" s="366"/>
    </row>
    <row r="188" spans="25:50" ht="13.5" x14ac:dyDescent="0.2">
      <c r="Y188" s="366"/>
      <c r="Z188" s="366"/>
      <c r="AA188" s="366"/>
      <c r="AV188" s="366"/>
      <c r="AW188" s="366"/>
      <c r="AX188" s="366"/>
    </row>
    <row r="189" spans="25:50" ht="14.25" x14ac:dyDescent="0.2">
      <c r="Y189" s="353"/>
      <c r="Z189" s="353"/>
      <c r="AA189" s="353"/>
      <c r="AV189" s="353"/>
      <c r="AW189" s="353"/>
      <c r="AX189" s="353"/>
    </row>
    <row r="190" spans="25:50" ht="14.25" x14ac:dyDescent="0.2">
      <c r="Y190" s="353"/>
      <c r="Z190" s="353"/>
      <c r="AA190" s="353"/>
      <c r="AV190" s="353"/>
      <c r="AW190" s="353"/>
      <c r="AX190" s="353"/>
    </row>
    <row r="191" spans="25:50" ht="14.25" x14ac:dyDescent="0.2">
      <c r="Y191" s="353"/>
      <c r="Z191" s="353"/>
      <c r="AA191" s="353"/>
      <c r="AV191" s="353"/>
      <c r="AW191" s="353"/>
      <c r="AX191" s="353"/>
    </row>
    <row r="192" spans="25:50" ht="14.25" x14ac:dyDescent="0.2">
      <c r="Y192" s="353"/>
      <c r="Z192" s="353"/>
      <c r="AA192" s="353"/>
      <c r="AV192" s="353"/>
      <c r="AW192" s="353"/>
      <c r="AX192" s="353"/>
    </row>
    <row r="193" spans="25:50" ht="14.25" x14ac:dyDescent="0.2">
      <c r="Y193" s="353"/>
      <c r="Z193" s="353"/>
      <c r="AA193" s="353"/>
      <c r="AV193" s="353"/>
      <c r="AW193" s="353"/>
      <c r="AX193" s="353"/>
    </row>
    <row r="194" spans="25:50" ht="14.25" x14ac:dyDescent="0.2">
      <c r="Y194" s="353"/>
      <c r="Z194" s="353"/>
      <c r="AA194" s="353"/>
      <c r="AV194" s="353"/>
      <c r="AW194" s="353"/>
      <c r="AX194" s="353"/>
    </row>
    <row r="195" spans="25:50" ht="14.25" x14ac:dyDescent="0.2">
      <c r="Y195" s="353"/>
      <c r="Z195" s="353"/>
      <c r="AA195" s="353"/>
      <c r="AV195" s="353"/>
      <c r="AW195" s="353"/>
      <c r="AX195" s="353"/>
    </row>
    <row r="196" spans="25:50" ht="13.5" x14ac:dyDescent="0.2">
      <c r="Y196" s="366"/>
      <c r="Z196" s="366"/>
      <c r="AA196" s="366"/>
      <c r="AV196" s="366"/>
      <c r="AW196" s="366"/>
      <c r="AX196" s="366"/>
    </row>
    <row r="197" spans="25:50" ht="13.5" x14ac:dyDescent="0.2">
      <c r="Y197" s="366"/>
      <c r="Z197" s="366"/>
      <c r="AA197" s="366"/>
      <c r="AV197" s="366"/>
      <c r="AW197" s="366"/>
      <c r="AX197" s="366"/>
    </row>
    <row r="198" spans="25:50" ht="14.25" x14ac:dyDescent="0.2">
      <c r="Y198" s="353"/>
      <c r="Z198" s="353"/>
      <c r="AA198" s="353"/>
      <c r="AV198" s="353"/>
      <c r="AW198" s="353"/>
      <c r="AX198" s="353"/>
    </row>
    <row r="199" spans="25:50" ht="14.25" x14ac:dyDescent="0.2">
      <c r="Y199" s="353"/>
      <c r="Z199" s="353"/>
      <c r="AA199" s="353"/>
      <c r="AV199" s="353"/>
      <c r="AW199" s="353"/>
      <c r="AX199" s="353"/>
    </row>
    <row r="200" spans="25:50" ht="14.25" x14ac:dyDescent="0.2">
      <c r="Y200" s="353"/>
      <c r="Z200" s="353"/>
      <c r="AA200" s="353"/>
      <c r="AV200" s="353"/>
      <c r="AW200" s="353"/>
      <c r="AX200" s="353"/>
    </row>
    <row r="201" spans="25:50" ht="14.25" x14ac:dyDescent="0.2">
      <c r="Y201" s="353"/>
      <c r="Z201" s="353"/>
      <c r="AA201" s="353"/>
      <c r="AV201" s="353"/>
      <c r="AW201" s="353"/>
      <c r="AX201" s="353"/>
    </row>
    <row r="202" spans="25:50" ht="14.25" x14ac:dyDescent="0.2">
      <c r="Y202" s="353"/>
      <c r="Z202" s="353"/>
      <c r="AA202" s="353"/>
      <c r="AV202" s="353"/>
      <c r="AW202" s="353"/>
      <c r="AX202" s="353"/>
    </row>
    <row r="203" spans="25:50" ht="14.25" x14ac:dyDescent="0.2">
      <c r="Y203" s="353"/>
      <c r="Z203" s="353"/>
      <c r="AA203" s="353"/>
      <c r="AV203" s="353"/>
      <c r="AW203" s="353"/>
      <c r="AX203" s="353"/>
    </row>
    <row r="204" spans="25:50" ht="14.25" x14ac:dyDescent="0.2">
      <c r="Y204" s="353"/>
      <c r="Z204" s="353"/>
      <c r="AA204" s="353"/>
      <c r="AV204" s="353"/>
      <c r="AW204" s="353"/>
      <c r="AX204" s="353"/>
    </row>
    <row r="205" spans="25:50" ht="14.25" x14ac:dyDescent="0.2">
      <c r="Y205" s="353"/>
      <c r="Z205" s="353"/>
      <c r="AA205" s="353"/>
      <c r="AV205" s="353"/>
      <c r="AW205" s="353"/>
      <c r="AX205" s="353"/>
    </row>
    <row r="206" spans="25:50" ht="14.25" x14ac:dyDescent="0.2">
      <c r="Y206" s="353"/>
      <c r="Z206" s="353"/>
      <c r="AA206" s="353"/>
      <c r="AV206" s="353"/>
      <c r="AW206" s="353"/>
      <c r="AX206" s="353"/>
    </row>
    <row r="207" spans="25:50" ht="14.25" x14ac:dyDescent="0.2">
      <c r="Y207" s="353"/>
      <c r="Z207" s="353"/>
      <c r="AA207" s="353"/>
      <c r="AV207" s="353"/>
      <c r="AW207" s="353"/>
      <c r="AX207" s="353"/>
    </row>
    <row r="208" spans="25:50" ht="13.5" x14ac:dyDescent="0.2">
      <c r="Y208" s="366"/>
      <c r="Z208" s="366"/>
      <c r="AA208" s="366"/>
      <c r="AV208" s="366"/>
      <c r="AW208" s="366"/>
      <c r="AX208" s="366"/>
    </row>
    <row r="209" spans="25:50" ht="13.5" x14ac:dyDescent="0.2">
      <c r="Y209" s="366"/>
      <c r="Z209" s="366"/>
      <c r="AA209" s="366"/>
      <c r="AV209" s="366"/>
      <c r="AW209" s="366"/>
      <c r="AX209" s="366"/>
    </row>
    <row r="210" spans="25:50" ht="14.25" x14ac:dyDescent="0.2">
      <c r="Y210" s="353"/>
      <c r="Z210" s="353"/>
      <c r="AA210" s="353"/>
      <c r="AV210" s="353"/>
      <c r="AW210" s="353"/>
      <c r="AX210" s="353"/>
    </row>
    <row r="211" spans="25:50" ht="14.25" x14ac:dyDescent="0.2">
      <c r="Y211" s="353"/>
      <c r="Z211" s="353"/>
      <c r="AA211" s="353"/>
      <c r="AV211" s="353"/>
      <c r="AW211" s="353"/>
      <c r="AX211" s="353"/>
    </row>
    <row r="212" spans="25:50" ht="14.25" x14ac:dyDescent="0.2">
      <c r="Y212" s="353"/>
      <c r="Z212" s="353"/>
      <c r="AA212" s="353"/>
      <c r="AV212" s="353"/>
      <c r="AW212" s="353"/>
      <c r="AX212" s="353"/>
    </row>
    <row r="213" spans="25:50" ht="14.25" x14ac:dyDescent="0.2">
      <c r="Y213" s="353"/>
      <c r="Z213" s="353"/>
      <c r="AA213" s="353"/>
      <c r="AV213" s="353"/>
      <c r="AW213" s="353"/>
      <c r="AX213" s="353"/>
    </row>
    <row r="214" spans="25:50" ht="14.25" x14ac:dyDescent="0.2">
      <c r="Y214" s="353"/>
      <c r="Z214" s="353"/>
      <c r="AA214" s="353"/>
      <c r="AV214" s="353"/>
      <c r="AW214" s="353"/>
      <c r="AX214" s="353"/>
    </row>
    <row r="215" spans="25:50" ht="14.25" x14ac:dyDescent="0.2">
      <c r="Y215" s="353"/>
      <c r="Z215" s="353"/>
      <c r="AA215" s="353"/>
      <c r="AV215" s="353"/>
      <c r="AW215" s="353"/>
      <c r="AX215" s="353"/>
    </row>
    <row r="216" spans="25:50" ht="14.25" x14ac:dyDescent="0.2">
      <c r="Y216" s="353"/>
      <c r="Z216" s="353"/>
      <c r="AA216" s="353"/>
      <c r="AV216" s="353"/>
      <c r="AW216" s="353"/>
      <c r="AX216" s="353"/>
    </row>
    <row r="217" spans="25:50" ht="14.25" x14ac:dyDescent="0.2">
      <c r="Y217" s="353"/>
      <c r="Z217" s="353"/>
      <c r="AA217" s="353"/>
      <c r="AV217" s="353"/>
      <c r="AW217" s="353"/>
      <c r="AX217" s="353"/>
    </row>
    <row r="218" spans="25:50" ht="13.5" x14ac:dyDescent="0.2">
      <c r="Y218" s="366"/>
      <c r="Z218" s="366"/>
      <c r="AA218" s="366"/>
      <c r="AV218" s="366"/>
      <c r="AW218" s="366"/>
      <c r="AX218" s="366"/>
    </row>
    <row r="219" spans="25:50" ht="14.25" x14ac:dyDescent="0.2">
      <c r="Y219" s="353"/>
      <c r="Z219" s="353"/>
      <c r="AA219" s="353"/>
      <c r="AV219" s="353"/>
      <c r="AW219" s="353"/>
      <c r="AX219" s="353"/>
    </row>
    <row r="220" spans="25:50" ht="14.25" x14ac:dyDescent="0.2">
      <c r="Y220" s="353"/>
      <c r="Z220" s="353"/>
      <c r="AA220" s="353"/>
      <c r="AV220" s="353"/>
      <c r="AW220" s="353"/>
      <c r="AX220" s="353"/>
    </row>
    <row r="221" spans="25:50" ht="14.25" x14ac:dyDescent="0.2">
      <c r="Y221" s="353"/>
      <c r="Z221" s="353"/>
      <c r="AA221" s="353"/>
      <c r="AV221" s="353"/>
      <c r="AW221" s="353"/>
      <c r="AX221" s="353"/>
    </row>
    <row r="222" spans="25:50" ht="14.25" x14ac:dyDescent="0.2">
      <c r="Y222" s="353"/>
      <c r="Z222" s="353"/>
      <c r="AA222" s="353"/>
      <c r="AV222" s="353"/>
      <c r="AW222" s="353"/>
      <c r="AX222" s="353"/>
    </row>
    <row r="223" spans="25:50" ht="13.5" x14ac:dyDescent="0.2">
      <c r="Y223" s="366"/>
      <c r="Z223" s="366"/>
      <c r="AA223" s="366"/>
      <c r="AV223" s="366"/>
      <c r="AW223" s="366"/>
      <c r="AX223" s="366"/>
    </row>
    <row r="224" spans="25:50" ht="13.5" x14ac:dyDescent="0.2">
      <c r="Y224" s="366"/>
      <c r="Z224" s="366"/>
      <c r="AA224" s="366"/>
      <c r="AV224" s="366"/>
      <c r="AW224" s="366"/>
      <c r="AX224" s="366"/>
    </row>
    <row r="225" spans="25:50" ht="14.25" x14ac:dyDescent="0.2">
      <c r="Y225" s="353"/>
      <c r="Z225" s="353"/>
      <c r="AA225" s="353"/>
      <c r="AV225" s="353"/>
      <c r="AW225" s="353"/>
      <c r="AX225" s="353"/>
    </row>
    <row r="226" spans="25:50" ht="14.25" x14ac:dyDescent="0.2">
      <c r="Y226" s="353"/>
      <c r="Z226" s="353"/>
      <c r="AA226" s="353"/>
      <c r="AV226" s="353"/>
      <c r="AW226" s="353"/>
      <c r="AX226" s="353"/>
    </row>
    <row r="227" spans="25:50" ht="14.25" x14ac:dyDescent="0.2">
      <c r="Y227" s="353"/>
      <c r="Z227" s="353"/>
      <c r="AA227" s="353"/>
      <c r="AV227" s="353"/>
      <c r="AW227" s="353"/>
      <c r="AX227" s="353"/>
    </row>
    <row r="228" spans="25:50" ht="14.25" x14ac:dyDescent="0.2">
      <c r="Y228" s="353"/>
      <c r="Z228" s="353"/>
      <c r="AA228" s="353"/>
      <c r="AV228" s="353"/>
      <c r="AW228" s="353"/>
      <c r="AX228" s="353"/>
    </row>
    <row r="229" spans="25:50" ht="14.25" x14ac:dyDescent="0.2">
      <c r="Y229" s="353"/>
      <c r="Z229" s="353"/>
      <c r="AA229" s="353"/>
      <c r="AV229" s="353"/>
      <c r="AW229" s="353"/>
      <c r="AX229" s="353"/>
    </row>
    <row r="230" spans="25:50" ht="14.25" x14ac:dyDescent="0.2">
      <c r="Y230" s="353"/>
      <c r="Z230" s="353"/>
      <c r="AA230" s="353"/>
      <c r="AV230" s="353"/>
      <c r="AW230" s="353"/>
      <c r="AX230" s="353"/>
    </row>
    <row r="231" spans="25:50" ht="14.25" x14ac:dyDescent="0.2">
      <c r="Y231" s="353"/>
      <c r="Z231" s="353"/>
      <c r="AA231" s="353"/>
      <c r="AV231" s="353"/>
      <c r="AW231" s="353"/>
      <c r="AX231" s="353"/>
    </row>
    <row r="232" spans="25:50" ht="14.25" x14ac:dyDescent="0.2">
      <c r="Y232" s="353"/>
      <c r="Z232" s="353"/>
      <c r="AA232" s="353"/>
      <c r="AV232" s="353"/>
      <c r="AW232" s="353"/>
      <c r="AX232" s="353"/>
    </row>
    <row r="233" spans="25:50" ht="13.5" x14ac:dyDescent="0.2">
      <c r="Y233" s="366"/>
      <c r="Z233" s="366"/>
      <c r="AA233" s="366"/>
      <c r="AV233" s="366"/>
      <c r="AW233" s="366"/>
      <c r="AX233" s="366"/>
    </row>
    <row r="234" spans="25:50" ht="13.5" x14ac:dyDescent="0.2">
      <c r="Y234" s="366"/>
      <c r="Z234" s="366"/>
      <c r="AA234" s="366"/>
      <c r="AV234" s="366"/>
      <c r="AW234" s="366"/>
      <c r="AX234" s="366"/>
    </row>
    <row r="235" spans="25:50" ht="14.25" x14ac:dyDescent="0.2">
      <c r="Y235" s="353"/>
      <c r="Z235" s="353"/>
      <c r="AA235" s="353"/>
      <c r="AV235" s="353"/>
      <c r="AW235" s="353"/>
      <c r="AX235" s="353"/>
    </row>
    <row r="236" spans="25:50" ht="14.25" x14ac:dyDescent="0.2">
      <c r="Y236" s="353"/>
      <c r="Z236" s="353"/>
      <c r="AA236" s="353"/>
      <c r="AV236" s="353"/>
      <c r="AW236" s="353"/>
      <c r="AX236" s="353"/>
    </row>
    <row r="237" spans="25:50" ht="14.25" x14ac:dyDescent="0.2">
      <c r="Y237" s="353"/>
      <c r="Z237" s="353"/>
      <c r="AA237" s="353"/>
      <c r="AV237" s="353"/>
      <c r="AW237" s="353"/>
      <c r="AX237" s="353"/>
    </row>
    <row r="238" spans="25:50" ht="14.25" x14ac:dyDescent="0.2">
      <c r="Y238" s="353"/>
      <c r="Z238" s="353"/>
      <c r="AA238" s="353"/>
      <c r="AV238" s="353"/>
      <c r="AW238" s="353"/>
      <c r="AX238" s="353"/>
    </row>
    <row r="239" spans="25:50" ht="14.25" x14ac:dyDescent="0.2">
      <c r="Y239" s="353"/>
      <c r="Z239" s="353"/>
      <c r="AA239" s="353"/>
      <c r="AV239" s="353"/>
      <c r="AW239" s="353"/>
      <c r="AX239" s="353"/>
    </row>
    <row r="240" spans="25:50" ht="14.25" x14ac:dyDescent="0.2">
      <c r="Y240" s="353"/>
      <c r="Z240" s="353"/>
      <c r="AA240" s="353"/>
      <c r="AV240" s="353"/>
      <c r="AW240" s="353"/>
      <c r="AX240" s="353"/>
    </row>
    <row r="241" spans="25:50" ht="13.5" x14ac:dyDescent="0.2">
      <c r="Y241" s="366"/>
      <c r="Z241" s="366"/>
      <c r="AA241" s="366"/>
      <c r="AV241" s="366"/>
      <c r="AW241" s="366"/>
      <c r="AX241" s="366"/>
    </row>
    <row r="242" spans="25:50" ht="13.5" x14ac:dyDescent="0.2">
      <c r="Y242" s="366"/>
      <c r="Z242" s="366"/>
      <c r="AA242" s="366"/>
      <c r="AV242" s="366"/>
      <c r="AW242" s="366"/>
      <c r="AX242" s="366"/>
    </row>
    <row r="243" spans="25:50" ht="14.25" x14ac:dyDescent="0.2">
      <c r="Y243" s="353"/>
      <c r="Z243" s="353"/>
      <c r="AA243" s="353"/>
      <c r="AV243" s="353"/>
      <c r="AW243" s="353"/>
      <c r="AX243" s="353"/>
    </row>
    <row r="244" spans="25:50" ht="14.25" x14ac:dyDescent="0.2">
      <c r="Y244" s="353"/>
      <c r="Z244" s="353"/>
      <c r="AA244" s="353"/>
      <c r="AV244" s="353"/>
      <c r="AW244" s="353"/>
      <c r="AX244" s="353"/>
    </row>
    <row r="245" spans="25:50" ht="14.25" x14ac:dyDescent="0.2">
      <c r="Y245" s="353"/>
      <c r="Z245" s="353"/>
      <c r="AA245" s="353"/>
      <c r="AV245" s="353"/>
      <c r="AW245" s="353"/>
      <c r="AX245" s="353"/>
    </row>
    <row r="246" spans="25:50" ht="14.25" x14ac:dyDescent="0.2">
      <c r="Y246" s="353"/>
      <c r="Z246" s="353"/>
      <c r="AA246" s="353"/>
      <c r="AV246" s="353"/>
      <c r="AW246" s="353"/>
      <c r="AX246" s="353"/>
    </row>
    <row r="247" spans="25:50" ht="14.25" x14ac:dyDescent="0.2">
      <c r="Y247" s="353"/>
      <c r="Z247" s="353"/>
      <c r="AA247" s="353"/>
      <c r="AV247" s="353"/>
      <c r="AW247" s="353"/>
      <c r="AX247" s="353"/>
    </row>
    <row r="248" spans="25:50" ht="14.25" x14ac:dyDescent="0.2">
      <c r="Y248" s="353"/>
      <c r="Z248" s="353"/>
      <c r="AA248" s="353"/>
      <c r="AV248" s="353"/>
      <c r="AW248" s="353"/>
      <c r="AX248" s="353"/>
    </row>
    <row r="249" spans="25:50" ht="14.25" x14ac:dyDescent="0.2">
      <c r="Y249" s="353"/>
      <c r="Z249" s="353"/>
      <c r="AA249" s="353"/>
      <c r="AV249" s="353"/>
      <c r="AW249" s="353"/>
      <c r="AX249" s="353"/>
    </row>
    <row r="250" spans="25:50" ht="13.5" x14ac:dyDescent="0.2">
      <c r="Y250" s="366"/>
      <c r="Z250" s="366"/>
      <c r="AA250" s="366"/>
      <c r="AV250" s="366"/>
      <c r="AW250" s="366"/>
      <c r="AX250" s="366"/>
    </row>
    <row r="251" spans="25:50" ht="13.5" x14ac:dyDescent="0.2">
      <c r="Y251" s="366"/>
      <c r="Z251" s="366"/>
      <c r="AA251" s="366"/>
      <c r="AV251" s="366"/>
      <c r="AW251" s="366"/>
      <c r="AX251" s="366"/>
    </row>
    <row r="252" spans="25:50" ht="14.25" x14ac:dyDescent="0.2">
      <c r="Y252" s="353"/>
      <c r="Z252" s="353"/>
      <c r="AA252" s="353"/>
      <c r="AV252" s="353"/>
      <c r="AW252" s="353"/>
      <c r="AX252" s="353"/>
    </row>
    <row r="253" spans="25:50" ht="14.25" x14ac:dyDescent="0.2">
      <c r="Y253" s="353"/>
      <c r="Z253" s="353"/>
      <c r="AA253" s="353"/>
      <c r="AV253" s="353"/>
      <c r="AW253" s="353"/>
      <c r="AX253" s="353"/>
    </row>
    <row r="254" spans="25:50" ht="14.25" x14ac:dyDescent="0.2">
      <c r="Y254" s="353"/>
      <c r="Z254" s="353"/>
      <c r="AA254" s="353"/>
      <c r="AV254" s="353"/>
      <c r="AW254" s="353"/>
      <c r="AX254" s="353"/>
    </row>
    <row r="255" spans="25:50" ht="14.25" x14ac:dyDescent="0.2">
      <c r="Y255" s="353"/>
      <c r="Z255" s="353"/>
      <c r="AA255" s="353"/>
      <c r="AV255" s="353"/>
      <c r="AW255" s="353"/>
      <c r="AX255" s="353"/>
    </row>
    <row r="256" spans="25:50" ht="14.25" x14ac:dyDescent="0.2">
      <c r="Y256" s="353"/>
      <c r="Z256" s="353"/>
      <c r="AA256" s="353"/>
      <c r="AV256" s="353"/>
      <c r="AW256" s="353"/>
      <c r="AX256" s="353"/>
    </row>
    <row r="257" spans="25:50" ht="14.25" x14ac:dyDescent="0.2">
      <c r="Y257" s="353"/>
      <c r="Z257" s="353"/>
      <c r="AA257" s="353"/>
      <c r="AV257" s="353"/>
      <c r="AW257" s="353"/>
      <c r="AX257" s="353"/>
    </row>
    <row r="258" spans="25:50" ht="14.25" x14ac:dyDescent="0.2">
      <c r="Y258" s="353"/>
      <c r="Z258" s="353"/>
      <c r="AA258" s="353"/>
      <c r="AV258" s="353"/>
      <c r="AW258" s="353"/>
      <c r="AX258" s="353"/>
    </row>
    <row r="259" spans="25:50" ht="14.25" x14ac:dyDescent="0.2">
      <c r="Y259" s="353"/>
      <c r="Z259" s="353"/>
      <c r="AA259" s="353"/>
      <c r="AV259" s="353"/>
      <c r="AW259" s="353"/>
      <c r="AX259" s="353"/>
    </row>
    <row r="260" spans="25:50" ht="14.25" x14ac:dyDescent="0.2">
      <c r="Y260" s="353"/>
      <c r="Z260" s="353"/>
      <c r="AA260" s="353"/>
      <c r="AV260" s="353"/>
      <c r="AW260" s="353"/>
      <c r="AX260" s="353"/>
    </row>
    <row r="261" spans="25:50" ht="14.25" x14ac:dyDescent="0.2">
      <c r="Y261" s="353"/>
      <c r="Z261" s="353"/>
      <c r="AA261" s="353"/>
      <c r="AV261" s="353"/>
      <c r="AW261" s="353"/>
      <c r="AX261" s="353"/>
    </row>
    <row r="262" spans="25:50" ht="13.5" x14ac:dyDescent="0.2">
      <c r="Y262" s="366"/>
      <c r="Z262" s="366"/>
      <c r="AA262" s="366"/>
      <c r="AV262" s="366"/>
      <c r="AW262" s="366"/>
      <c r="AX262" s="366"/>
    </row>
    <row r="263" spans="25:50" ht="13.5" x14ac:dyDescent="0.2">
      <c r="Y263" s="366"/>
      <c r="Z263" s="366"/>
      <c r="AA263" s="366"/>
      <c r="AV263" s="366"/>
      <c r="AW263" s="366"/>
      <c r="AX263" s="366"/>
    </row>
    <row r="264" spans="25:50" ht="14.25" x14ac:dyDescent="0.2">
      <c r="Y264" s="353"/>
      <c r="Z264" s="353"/>
      <c r="AA264" s="353"/>
      <c r="AV264" s="353"/>
      <c r="AW264" s="353"/>
      <c r="AX264" s="353"/>
    </row>
    <row r="265" spans="25:50" ht="14.25" x14ac:dyDescent="0.2">
      <c r="Y265" s="353"/>
      <c r="Z265" s="353"/>
      <c r="AA265" s="353"/>
      <c r="AV265" s="353"/>
      <c r="AW265" s="353"/>
      <c r="AX265" s="353"/>
    </row>
    <row r="266" spans="25:50" ht="14.25" x14ac:dyDescent="0.2">
      <c r="Y266" s="353"/>
      <c r="Z266" s="353"/>
      <c r="AA266" s="353"/>
      <c r="AV266" s="353"/>
      <c r="AW266" s="353"/>
      <c r="AX266" s="353"/>
    </row>
    <row r="267" spans="25:50" ht="14.25" x14ac:dyDescent="0.2">
      <c r="Y267" s="353"/>
      <c r="Z267" s="353"/>
      <c r="AA267" s="353"/>
      <c r="AV267" s="353"/>
      <c r="AW267" s="353"/>
      <c r="AX267" s="353"/>
    </row>
    <row r="268" spans="25:50" ht="14.25" x14ac:dyDescent="0.2">
      <c r="Y268" s="353"/>
      <c r="Z268" s="353"/>
      <c r="AA268" s="353"/>
      <c r="AV268" s="353"/>
      <c r="AW268" s="353"/>
      <c r="AX268" s="353"/>
    </row>
    <row r="269" spans="25:50" ht="14.25" x14ac:dyDescent="0.2">
      <c r="Y269" s="353"/>
      <c r="Z269" s="353"/>
      <c r="AA269" s="353"/>
      <c r="AV269" s="353"/>
      <c r="AW269" s="353"/>
      <c r="AX269" s="353"/>
    </row>
    <row r="270" spans="25:50" ht="14.25" x14ac:dyDescent="0.2">
      <c r="Y270" s="353"/>
      <c r="Z270" s="353"/>
      <c r="AA270" s="353"/>
      <c r="AV270" s="353"/>
      <c r="AW270" s="353"/>
      <c r="AX270" s="353"/>
    </row>
    <row r="271" spans="25:50" ht="14.25" x14ac:dyDescent="0.2">
      <c r="Y271" s="353"/>
      <c r="Z271" s="353"/>
      <c r="AA271" s="353"/>
      <c r="AV271" s="353"/>
      <c r="AW271" s="353"/>
      <c r="AX271" s="353"/>
    </row>
    <row r="272" spans="25:50" ht="14.25" x14ac:dyDescent="0.2">
      <c r="Y272" s="353"/>
      <c r="Z272" s="353"/>
      <c r="AA272" s="353"/>
      <c r="AV272" s="353"/>
      <c r="AW272" s="353"/>
      <c r="AX272" s="353"/>
    </row>
    <row r="273" spans="25:50" ht="14.25" x14ac:dyDescent="0.2">
      <c r="Y273" s="353"/>
      <c r="Z273" s="353"/>
      <c r="AA273" s="353"/>
      <c r="AV273" s="353"/>
      <c r="AW273" s="353"/>
      <c r="AX273" s="353"/>
    </row>
    <row r="274" spans="25:50" ht="14.25" x14ac:dyDescent="0.2">
      <c r="Y274" s="353"/>
      <c r="Z274" s="353"/>
      <c r="AA274" s="353"/>
      <c r="AV274" s="353"/>
      <c r="AW274" s="353"/>
      <c r="AX274" s="353"/>
    </row>
    <row r="275" spans="25:50" ht="14.25" x14ac:dyDescent="0.2">
      <c r="Y275" s="353"/>
      <c r="Z275" s="353"/>
      <c r="AA275" s="353"/>
      <c r="AV275" s="353"/>
      <c r="AW275" s="353"/>
      <c r="AX275" s="353"/>
    </row>
    <row r="276" spans="25:50" ht="14.25" x14ac:dyDescent="0.2">
      <c r="Y276" s="353"/>
      <c r="Z276" s="353"/>
      <c r="AA276" s="353"/>
      <c r="AV276" s="353"/>
      <c r="AW276" s="353"/>
      <c r="AX276" s="353"/>
    </row>
    <row r="277" spans="25:50" ht="14.25" x14ac:dyDescent="0.2">
      <c r="Y277" s="353"/>
      <c r="Z277" s="353"/>
      <c r="AA277" s="353"/>
      <c r="AV277" s="353"/>
      <c r="AW277" s="353"/>
      <c r="AX277" s="353"/>
    </row>
    <row r="278" spans="25:50" ht="14.25" x14ac:dyDescent="0.2">
      <c r="Y278" s="353"/>
      <c r="Z278" s="353"/>
      <c r="AA278" s="353"/>
      <c r="AV278" s="353"/>
      <c r="AW278" s="353"/>
      <c r="AX278" s="353"/>
    </row>
    <row r="279" spans="25:50" ht="14.25" x14ac:dyDescent="0.2">
      <c r="Y279" s="353"/>
      <c r="Z279" s="353"/>
      <c r="AA279" s="353"/>
      <c r="AV279" s="353"/>
      <c r="AW279" s="353"/>
      <c r="AX279" s="353"/>
    </row>
    <row r="280" spans="25:50" ht="14.25" x14ac:dyDescent="0.2">
      <c r="Y280" s="353"/>
      <c r="Z280" s="353"/>
      <c r="AA280" s="353"/>
      <c r="AV280" s="353"/>
      <c r="AW280" s="353"/>
      <c r="AX280" s="353"/>
    </row>
    <row r="281" spans="25:50" ht="14.25" x14ac:dyDescent="0.2">
      <c r="Y281" s="353"/>
      <c r="Z281" s="353"/>
      <c r="AA281" s="353"/>
      <c r="AV281" s="353"/>
      <c r="AW281" s="353"/>
      <c r="AX281" s="353"/>
    </row>
    <row r="282" spans="25:50" ht="14.25" x14ac:dyDescent="0.2">
      <c r="Y282" s="353"/>
      <c r="Z282" s="353"/>
      <c r="AA282" s="353"/>
      <c r="AV282" s="353"/>
      <c r="AW282" s="353"/>
      <c r="AX282" s="353"/>
    </row>
    <row r="283" spans="25:50" ht="14.25" x14ac:dyDescent="0.2">
      <c r="Y283" s="353"/>
      <c r="Z283" s="353"/>
      <c r="AA283" s="353"/>
      <c r="AV283" s="353"/>
      <c r="AW283" s="353"/>
      <c r="AX283" s="353"/>
    </row>
    <row r="284" spans="25:50" ht="14.25" x14ac:dyDescent="0.2">
      <c r="Y284" s="353"/>
      <c r="Z284" s="353"/>
      <c r="AA284" s="353"/>
      <c r="AV284" s="353"/>
      <c r="AW284" s="353"/>
      <c r="AX284" s="353"/>
    </row>
    <row r="285" spans="25:50" ht="14.25" x14ac:dyDescent="0.2">
      <c r="Y285" s="353"/>
      <c r="Z285" s="353"/>
      <c r="AA285" s="353"/>
      <c r="AV285" s="353"/>
      <c r="AW285" s="353"/>
      <c r="AX285" s="353"/>
    </row>
    <row r="286" spans="25:50" ht="14.25" x14ac:dyDescent="0.2">
      <c r="Y286" s="353"/>
      <c r="Z286" s="353"/>
      <c r="AA286" s="353"/>
      <c r="AV286" s="353"/>
      <c r="AW286" s="353"/>
      <c r="AX286" s="353"/>
    </row>
    <row r="287" spans="25:50" ht="14.25" x14ac:dyDescent="0.2">
      <c r="Y287" s="353"/>
      <c r="Z287" s="353"/>
      <c r="AA287" s="353"/>
      <c r="AV287" s="353"/>
      <c r="AW287" s="353"/>
      <c r="AX287" s="353"/>
    </row>
    <row r="288" spans="25:50" ht="14.25" x14ac:dyDescent="0.2">
      <c r="Y288" s="353"/>
      <c r="Z288" s="353"/>
      <c r="AA288" s="353"/>
      <c r="AV288" s="353"/>
      <c r="AW288" s="353"/>
      <c r="AX288" s="353"/>
    </row>
    <row r="289" spans="25:50" ht="14.25" x14ac:dyDescent="0.2">
      <c r="Y289" s="353"/>
      <c r="Z289" s="353"/>
      <c r="AA289" s="353"/>
      <c r="AV289" s="353"/>
      <c r="AW289" s="353"/>
      <c r="AX289" s="353"/>
    </row>
    <row r="290" spans="25:50" ht="14.25" x14ac:dyDescent="0.2">
      <c r="Y290" s="353"/>
      <c r="Z290" s="353"/>
      <c r="AA290" s="353"/>
      <c r="AV290" s="353"/>
      <c r="AW290" s="353"/>
      <c r="AX290" s="353"/>
    </row>
    <row r="291" spans="25:50" ht="14.25" x14ac:dyDescent="0.2">
      <c r="Y291" s="353"/>
      <c r="Z291" s="353"/>
      <c r="AA291" s="353"/>
      <c r="AV291" s="353"/>
      <c r="AW291" s="353"/>
      <c r="AX291" s="353"/>
    </row>
    <row r="292" spans="25:50" ht="14.25" x14ac:dyDescent="0.2">
      <c r="Y292" s="353"/>
      <c r="Z292" s="353"/>
      <c r="AA292" s="353"/>
      <c r="AV292" s="353"/>
      <c r="AW292" s="353"/>
      <c r="AX292" s="353"/>
    </row>
    <row r="293" spans="25:50" ht="14.25" x14ac:dyDescent="0.2">
      <c r="Y293" s="353"/>
      <c r="Z293" s="353"/>
      <c r="AA293" s="353"/>
      <c r="AV293" s="353"/>
      <c r="AW293" s="353"/>
      <c r="AX293" s="353"/>
    </row>
    <row r="294" spans="25:50" ht="14.25" x14ac:dyDescent="0.2">
      <c r="Y294" s="353"/>
      <c r="Z294" s="353"/>
      <c r="AA294" s="353"/>
      <c r="AV294" s="353"/>
      <c r="AW294" s="353"/>
      <c r="AX294" s="353"/>
    </row>
    <row r="295" spans="25:50" ht="14.25" x14ac:dyDescent="0.2">
      <c r="Y295" s="353"/>
      <c r="Z295" s="353"/>
      <c r="AA295" s="353"/>
      <c r="AV295" s="353"/>
      <c r="AW295" s="353"/>
      <c r="AX295" s="353"/>
    </row>
    <row r="296" spans="25:50" ht="14.25" x14ac:dyDescent="0.2">
      <c r="Y296" s="353"/>
      <c r="Z296" s="353"/>
      <c r="AA296" s="353"/>
      <c r="AV296" s="353"/>
      <c r="AW296" s="353"/>
      <c r="AX296" s="353"/>
    </row>
    <row r="297" spans="25:50" ht="14.25" x14ac:dyDescent="0.2">
      <c r="Y297" s="353"/>
      <c r="Z297" s="353"/>
      <c r="AA297" s="353"/>
      <c r="AV297" s="353"/>
      <c r="AW297" s="353"/>
      <c r="AX297" s="353"/>
    </row>
    <row r="298" spans="25:50" ht="14.25" x14ac:dyDescent="0.2">
      <c r="Y298" s="353"/>
      <c r="Z298" s="353"/>
      <c r="AA298" s="353"/>
      <c r="AV298" s="353"/>
      <c r="AW298" s="353"/>
      <c r="AX298" s="353"/>
    </row>
    <row r="299" spans="25:50" ht="14.25" x14ac:dyDescent="0.2">
      <c r="Y299" s="353"/>
      <c r="Z299" s="353"/>
      <c r="AA299" s="353"/>
      <c r="AV299" s="353"/>
      <c r="AW299" s="353"/>
      <c r="AX299" s="353"/>
    </row>
    <row r="300" spans="25:50" ht="14.25" x14ac:dyDescent="0.2">
      <c r="Y300" s="353"/>
      <c r="Z300" s="353"/>
      <c r="AA300" s="353"/>
      <c r="AV300" s="353"/>
      <c r="AW300" s="353"/>
      <c r="AX300" s="353"/>
    </row>
    <row r="301" spans="25:50" ht="14.25" x14ac:dyDescent="0.2">
      <c r="Y301" s="353"/>
      <c r="Z301" s="353"/>
      <c r="AA301" s="353"/>
      <c r="AV301" s="353"/>
      <c r="AW301" s="353"/>
      <c r="AX301" s="353"/>
    </row>
    <row r="302" spans="25:50" ht="14.25" x14ac:dyDescent="0.2">
      <c r="Y302" s="353"/>
      <c r="Z302" s="353"/>
      <c r="AA302" s="353"/>
      <c r="AV302" s="353"/>
      <c r="AW302" s="353"/>
      <c r="AX302" s="353"/>
    </row>
    <row r="303" spans="25:50" ht="14.25" x14ac:dyDescent="0.2">
      <c r="Y303" s="353"/>
      <c r="Z303" s="353"/>
      <c r="AA303" s="353"/>
      <c r="AV303" s="353"/>
      <c r="AW303" s="353"/>
      <c r="AX303" s="353"/>
    </row>
    <row r="304" spans="25:50" ht="14.25" x14ac:dyDescent="0.2">
      <c r="Y304" s="353"/>
      <c r="Z304" s="353"/>
      <c r="AA304" s="353"/>
      <c r="AV304" s="353"/>
      <c r="AW304" s="353"/>
      <c r="AX304" s="353"/>
    </row>
    <row r="305" spans="25:50" ht="14.25" x14ac:dyDescent="0.2">
      <c r="Y305" s="353"/>
      <c r="Z305" s="353"/>
      <c r="AA305" s="353"/>
      <c r="AV305" s="353"/>
      <c r="AW305" s="353"/>
      <c r="AX305" s="353"/>
    </row>
    <row r="306" spans="25:50" ht="14.25" x14ac:dyDescent="0.2">
      <c r="Y306" s="353"/>
      <c r="Z306" s="353"/>
      <c r="AA306" s="353"/>
      <c r="AV306" s="353"/>
      <c r="AW306" s="353"/>
      <c r="AX306" s="353"/>
    </row>
    <row r="307" spans="25:50" ht="14.25" x14ac:dyDescent="0.2">
      <c r="Y307" s="353"/>
      <c r="Z307" s="353"/>
      <c r="AA307" s="353"/>
      <c r="AV307" s="353"/>
      <c r="AW307" s="353"/>
      <c r="AX307" s="353"/>
    </row>
    <row r="308" spans="25:50" ht="14.25" x14ac:dyDescent="0.2">
      <c r="Y308" s="353"/>
      <c r="Z308" s="353"/>
      <c r="AA308" s="353"/>
      <c r="AV308" s="353"/>
      <c r="AW308" s="353"/>
      <c r="AX308" s="353"/>
    </row>
    <row r="309" spans="25:50" ht="14.25" x14ac:dyDescent="0.2">
      <c r="Y309" s="353"/>
      <c r="Z309" s="353"/>
      <c r="AA309" s="353"/>
      <c r="AV309" s="353"/>
      <c r="AW309" s="353"/>
      <c r="AX309" s="353"/>
    </row>
    <row r="310" spans="25:50" ht="14.25" x14ac:dyDescent="0.2">
      <c r="Y310" s="353"/>
      <c r="Z310" s="353"/>
      <c r="AA310" s="353"/>
      <c r="AV310" s="353"/>
      <c r="AW310" s="353"/>
      <c r="AX310" s="353"/>
    </row>
    <row r="311" spans="25:50" ht="14.25" x14ac:dyDescent="0.2">
      <c r="Y311" s="353"/>
      <c r="Z311" s="353"/>
      <c r="AA311" s="353"/>
      <c r="AV311" s="353"/>
      <c r="AW311" s="353"/>
      <c r="AX311" s="353"/>
    </row>
    <row r="312" spans="25:50" ht="14.25" x14ac:dyDescent="0.2">
      <c r="Y312" s="353"/>
      <c r="Z312" s="353"/>
      <c r="AA312" s="353"/>
      <c r="AV312" s="353"/>
      <c r="AW312" s="353"/>
      <c r="AX312" s="353"/>
    </row>
    <row r="313" spans="25:50" ht="14.25" x14ac:dyDescent="0.2">
      <c r="Y313" s="353"/>
      <c r="Z313" s="353"/>
      <c r="AA313" s="353"/>
      <c r="AV313" s="353"/>
      <c r="AW313" s="353"/>
      <c r="AX313" s="353"/>
    </row>
    <row r="314" spans="25:50" ht="13.5" x14ac:dyDescent="0.2">
      <c r="Y314" s="366"/>
      <c r="Z314" s="366"/>
      <c r="AA314" s="366"/>
      <c r="AV314" s="366"/>
      <c r="AW314" s="366"/>
      <c r="AX314" s="366"/>
    </row>
    <row r="315" spans="25:50" ht="13.5" x14ac:dyDescent="0.2">
      <c r="Y315" s="366"/>
      <c r="Z315" s="366"/>
      <c r="AA315" s="366"/>
      <c r="AV315" s="366"/>
      <c r="AW315" s="366"/>
      <c r="AX315" s="366"/>
    </row>
    <row r="316" spans="25:50" ht="14.25" x14ac:dyDescent="0.2">
      <c r="Y316" s="353"/>
      <c r="Z316" s="353"/>
      <c r="AA316" s="353"/>
      <c r="AV316" s="353"/>
      <c r="AW316" s="353"/>
      <c r="AX316" s="353"/>
    </row>
    <row r="317" spans="25:50" ht="14.25" x14ac:dyDescent="0.2">
      <c r="Y317" s="353"/>
      <c r="Z317" s="353"/>
      <c r="AA317" s="353"/>
      <c r="AV317" s="353"/>
      <c r="AW317" s="353"/>
      <c r="AX317" s="353"/>
    </row>
    <row r="318" spans="25:50" ht="14.25" x14ac:dyDescent="0.2">
      <c r="Y318" s="353"/>
      <c r="Z318" s="353"/>
      <c r="AA318" s="353"/>
      <c r="AV318" s="353"/>
      <c r="AW318" s="353"/>
      <c r="AX318" s="353"/>
    </row>
    <row r="319" spans="25:50" ht="14.25" x14ac:dyDescent="0.2">
      <c r="Y319" s="353"/>
      <c r="Z319" s="353"/>
      <c r="AA319" s="353"/>
      <c r="AV319" s="353"/>
      <c r="AW319" s="353"/>
      <c r="AX319" s="353"/>
    </row>
    <row r="320" spans="25:50" ht="14.25" x14ac:dyDescent="0.2">
      <c r="Y320" s="353"/>
      <c r="Z320" s="353"/>
      <c r="AA320" s="353"/>
      <c r="AV320" s="353"/>
      <c r="AW320" s="353"/>
      <c r="AX320" s="353"/>
    </row>
    <row r="321" spans="25:50" ht="14.25" x14ac:dyDescent="0.2">
      <c r="Y321" s="353"/>
      <c r="Z321" s="353"/>
      <c r="AA321" s="353"/>
      <c r="AV321" s="353"/>
      <c r="AW321" s="353"/>
      <c r="AX321" s="353"/>
    </row>
    <row r="322" spans="25:50" ht="14.25" x14ac:dyDescent="0.2">
      <c r="Y322" s="353"/>
      <c r="Z322" s="353"/>
      <c r="AA322" s="353"/>
      <c r="AV322" s="353"/>
      <c r="AW322" s="353"/>
      <c r="AX322" s="353"/>
    </row>
    <row r="323" spans="25:50" ht="14.25" x14ac:dyDescent="0.2">
      <c r="Y323" s="353"/>
      <c r="Z323" s="353"/>
      <c r="AA323" s="353"/>
      <c r="AV323" s="353"/>
      <c r="AW323" s="353"/>
      <c r="AX323" s="353"/>
    </row>
    <row r="324" spans="25:50" ht="14.25" x14ac:dyDescent="0.2">
      <c r="Y324" s="353"/>
      <c r="Z324" s="353"/>
      <c r="AA324" s="353"/>
      <c r="AV324" s="353"/>
      <c r="AW324" s="353"/>
      <c r="AX324" s="353"/>
    </row>
    <row r="325" spans="25:50" ht="14.25" x14ac:dyDescent="0.2">
      <c r="Y325" s="353"/>
      <c r="Z325" s="353"/>
      <c r="AA325" s="353"/>
      <c r="AV325" s="353"/>
      <c r="AW325" s="353"/>
      <c r="AX325" s="353"/>
    </row>
    <row r="326" spans="25:50" ht="14.25" x14ac:dyDescent="0.2">
      <c r="Y326" s="353"/>
      <c r="Z326" s="353"/>
      <c r="AA326" s="353"/>
      <c r="AV326" s="353"/>
      <c r="AW326" s="353"/>
      <c r="AX326" s="353"/>
    </row>
    <row r="327" spans="25:50" ht="14.25" x14ac:dyDescent="0.2">
      <c r="Y327" s="353"/>
      <c r="Z327" s="353"/>
      <c r="AA327" s="353"/>
      <c r="AV327" s="353"/>
      <c r="AW327" s="353"/>
      <c r="AX327" s="353"/>
    </row>
    <row r="328" spans="25:50" ht="13.5" x14ac:dyDescent="0.2">
      <c r="Y328" s="366"/>
      <c r="Z328" s="366"/>
      <c r="AA328" s="366"/>
      <c r="AV328" s="366"/>
      <c r="AW328" s="366"/>
      <c r="AX328" s="366"/>
    </row>
    <row r="329" spans="25:50" ht="13.5" x14ac:dyDescent="0.2">
      <c r="Y329" s="366"/>
      <c r="Z329" s="366"/>
      <c r="AA329" s="366"/>
      <c r="AV329" s="366"/>
      <c r="AW329" s="366"/>
      <c r="AX329" s="366"/>
    </row>
    <row r="330" spans="25:50" ht="14.25" x14ac:dyDescent="0.2">
      <c r="Y330" s="353"/>
      <c r="Z330" s="353"/>
      <c r="AA330" s="353"/>
      <c r="AV330" s="353"/>
      <c r="AW330" s="353"/>
      <c r="AX330" s="353"/>
    </row>
    <row r="331" spans="25:50" ht="14.25" x14ac:dyDescent="0.2">
      <c r="Y331" s="353"/>
      <c r="Z331" s="353"/>
      <c r="AA331" s="353"/>
      <c r="AV331" s="353"/>
      <c r="AW331" s="353"/>
      <c r="AX331" s="353"/>
    </row>
    <row r="332" spans="25:50" ht="14.25" x14ac:dyDescent="0.2">
      <c r="Y332" s="353"/>
      <c r="Z332" s="353"/>
      <c r="AA332" s="353"/>
      <c r="AV332" s="353"/>
      <c r="AW332" s="353"/>
      <c r="AX332" s="353"/>
    </row>
    <row r="333" spans="25:50" ht="14.25" x14ac:dyDescent="0.2">
      <c r="Y333" s="353"/>
      <c r="Z333" s="353"/>
      <c r="AA333" s="353"/>
      <c r="AV333" s="353"/>
      <c r="AW333" s="353"/>
      <c r="AX333" s="353"/>
    </row>
    <row r="334" spans="25:50" ht="14.25" x14ac:dyDescent="0.2">
      <c r="Y334" s="353"/>
      <c r="Z334" s="353"/>
      <c r="AA334" s="353"/>
      <c r="AV334" s="353"/>
      <c r="AW334" s="353"/>
      <c r="AX334" s="353"/>
    </row>
    <row r="335" spans="25:50" ht="14.25" x14ac:dyDescent="0.2">
      <c r="Y335" s="353"/>
      <c r="Z335" s="353"/>
      <c r="AA335" s="353"/>
      <c r="AV335" s="353"/>
      <c r="AW335" s="353"/>
      <c r="AX335" s="353"/>
    </row>
    <row r="336" spans="25:50" ht="14.25" x14ac:dyDescent="0.2">
      <c r="Y336" s="353"/>
      <c r="Z336" s="353"/>
      <c r="AA336" s="353"/>
      <c r="AV336" s="353"/>
      <c r="AW336" s="353"/>
      <c r="AX336" s="353"/>
    </row>
    <row r="337" spans="25:50" ht="14.25" x14ac:dyDescent="0.2">
      <c r="Y337" s="353"/>
      <c r="Z337" s="353"/>
      <c r="AA337" s="353"/>
      <c r="AV337" s="353"/>
      <c r="AW337" s="353"/>
      <c r="AX337" s="353"/>
    </row>
    <row r="338" spans="25:50" ht="13.5" x14ac:dyDescent="0.2">
      <c r="Y338" s="366"/>
      <c r="Z338" s="366"/>
      <c r="AA338" s="366"/>
      <c r="AV338" s="366"/>
      <c r="AW338" s="366"/>
      <c r="AX338" s="366"/>
    </row>
    <row r="339" spans="25:50" ht="13.5" x14ac:dyDescent="0.2">
      <c r="Y339" s="366"/>
      <c r="Z339" s="366"/>
      <c r="AA339" s="366"/>
      <c r="AV339" s="366"/>
      <c r="AW339" s="366"/>
      <c r="AX339" s="366"/>
    </row>
    <row r="340" spans="25:50" ht="14.25" x14ac:dyDescent="0.2">
      <c r="Y340" s="353"/>
      <c r="Z340" s="353"/>
      <c r="AA340" s="353"/>
      <c r="AV340" s="353"/>
      <c r="AW340" s="353"/>
      <c r="AX340" s="353"/>
    </row>
    <row r="341" spans="25:50" ht="14.25" x14ac:dyDescent="0.2">
      <c r="Y341" s="353"/>
      <c r="Z341" s="353"/>
      <c r="AA341" s="353"/>
      <c r="AV341" s="353"/>
      <c r="AW341" s="353"/>
      <c r="AX341" s="353"/>
    </row>
    <row r="342" spans="25:50" ht="14.25" x14ac:dyDescent="0.2">
      <c r="Y342" s="353"/>
      <c r="Z342" s="353"/>
      <c r="AA342" s="353"/>
      <c r="AV342" s="353"/>
      <c r="AW342" s="353"/>
      <c r="AX342" s="353"/>
    </row>
    <row r="343" spans="25:50" ht="14.25" x14ac:dyDescent="0.2">
      <c r="Y343" s="353"/>
      <c r="Z343" s="353"/>
      <c r="AA343" s="353"/>
      <c r="AV343" s="353"/>
      <c r="AW343" s="353"/>
      <c r="AX343" s="353"/>
    </row>
    <row r="344" spans="25:50" ht="14.25" x14ac:dyDescent="0.2">
      <c r="Y344" s="353"/>
      <c r="Z344" s="353"/>
      <c r="AA344" s="353"/>
      <c r="AV344" s="353"/>
      <c r="AW344" s="353"/>
      <c r="AX344" s="353"/>
    </row>
    <row r="345" spans="25:50" ht="14.25" x14ac:dyDescent="0.2">
      <c r="Y345" s="353"/>
      <c r="Z345" s="353"/>
      <c r="AA345" s="353"/>
      <c r="AV345" s="353"/>
      <c r="AW345" s="353"/>
      <c r="AX345" s="353"/>
    </row>
    <row r="346" spans="25:50" ht="14.25" x14ac:dyDescent="0.2">
      <c r="Y346" s="353"/>
      <c r="Z346" s="353"/>
      <c r="AA346" s="353"/>
      <c r="AV346" s="353"/>
      <c r="AW346" s="353"/>
      <c r="AX346" s="353"/>
    </row>
    <row r="347" spans="25:50" ht="14.25" x14ac:dyDescent="0.2">
      <c r="Y347" s="353"/>
      <c r="Z347" s="353"/>
      <c r="AA347" s="353"/>
      <c r="AV347" s="353"/>
      <c r="AW347" s="353"/>
      <c r="AX347" s="353"/>
    </row>
    <row r="348" spans="25:50" ht="14.25" x14ac:dyDescent="0.2">
      <c r="Y348" s="353"/>
      <c r="Z348" s="353"/>
      <c r="AA348" s="353"/>
      <c r="AV348" s="353"/>
      <c r="AW348" s="353"/>
      <c r="AX348" s="353"/>
    </row>
    <row r="349" spans="25:50" ht="14.25" x14ac:dyDescent="0.2">
      <c r="Y349" s="353"/>
      <c r="Z349" s="353"/>
      <c r="AA349" s="353"/>
      <c r="AV349" s="353"/>
      <c r="AW349" s="353"/>
      <c r="AX349" s="353"/>
    </row>
    <row r="350" spans="25:50" ht="14.25" x14ac:dyDescent="0.2">
      <c r="Y350" s="353"/>
      <c r="Z350" s="353"/>
      <c r="AA350" s="353"/>
      <c r="AV350" s="353"/>
      <c r="AW350" s="353"/>
      <c r="AX350" s="353"/>
    </row>
    <row r="351" spans="25:50" ht="13.5" x14ac:dyDescent="0.2">
      <c r="Y351" s="366"/>
      <c r="Z351" s="366"/>
      <c r="AA351" s="366"/>
      <c r="AV351" s="366"/>
      <c r="AW351" s="366"/>
      <c r="AX351" s="366"/>
    </row>
    <row r="352" spans="25:50" ht="13.5" x14ac:dyDescent="0.2">
      <c r="Y352" s="366"/>
      <c r="Z352" s="366"/>
      <c r="AA352" s="366"/>
      <c r="AV352" s="366"/>
      <c r="AW352" s="366"/>
      <c r="AX352" s="366"/>
    </row>
    <row r="353" spans="25:50" ht="14.25" x14ac:dyDescent="0.2">
      <c r="Y353" s="353"/>
      <c r="Z353" s="353"/>
      <c r="AA353" s="353"/>
      <c r="AV353" s="353"/>
      <c r="AW353" s="353"/>
      <c r="AX353" s="353"/>
    </row>
    <row r="354" spans="25:50" ht="14.25" x14ac:dyDescent="0.2">
      <c r="Y354" s="353"/>
      <c r="Z354" s="353"/>
      <c r="AA354" s="353"/>
      <c r="AV354" s="353"/>
      <c r="AW354" s="353"/>
      <c r="AX354" s="353"/>
    </row>
    <row r="355" spans="25:50" ht="14.25" x14ac:dyDescent="0.2">
      <c r="Y355" s="353"/>
      <c r="Z355" s="353"/>
      <c r="AA355" s="353"/>
      <c r="AV355" s="353"/>
      <c r="AW355" s="353"/>
      <c r="AX355" s="353"/>
    </row>
    <row r="356" spans="25:50" ht="14.25" x14ac:dyDescent="0.2">
      <c r="Y356" s="353"/>
      <c r="Z356" s="353"/>
      <c r="AA356" s="353"/>
      <c r="AV356" s="353"/>
      <c r="AW356" s="353"/>
      <c r="AX356" s="353"/>
    </row>
    <row r="357" spans="25:50" ht="14.25" x14ac:dyDescent="0.2">
      <c r="Y357" s="353"/>
      <c r="Z357" s="353"/>
      <c r="AA357" s="353"/>
      <c r="AV357" s="353"/>
      <c r="AW357" s="353"/>
      <c r="AX357" s="353"/>
    </row>
    <row r="358" spans="25:50" ht="14.25" x14ac:dyDescent="0.2">
      <c r="Y358" s="353"/>
      <c r="Z358" s="353"/>
      <c r="AA358" s="353"/>
      <c r="AV358" s="353"/>
      <c r="AW358" s="353"/>
      <c r="AX358" s="353"/>
    </row>
    <row r="359" spans="25:50" ht="14.25" x14ac:dyDescent="0.2">
      <c r="Y359" s="353"/>
      <c r="Z359" s="353"/>
      <c r="AA359" s="353"/>
      <c r="AV359" s="353"/>
      <c r="AW359" s="353"/>
      <c r="AX359" s="353"/>
    </row>
    <row r="360" spans="25:50" ht="14.25" x14ac:dyDescent="0.2">
      <c r="Y360" s="353"/>
      <c r="Z360" s="353"/>
      <c r="AA360" s="353"/>
      <c r="AV360" s="353"/>
      <c r="AW360" s="353"/>
      <c r="AX360" s="353"/>
    </row>
    <row r="361" spans="25:50" ht="14.25" x14ac:dyDescent="0.2">
      <c r="Y361" s="353"/>
      <c r="Z361" s="353"/>
      <c r="AA361" s="353"/>
      <c r="AV361" s="353"/>
      <c r="AW361" s="353"/>
      <c r="AX361" s="353"/>
    </row>
    <row r="362" spans="25:50" ht="14.25" x14ac:dyDescent="0.2">
      <c r="Y362" s="353"/>
      <c r="Z362" s="353"/>
      <c r="AA362" s="353"/>
      <c r="AV362" s="353"/>
      <c r="AW362" s="353"/>
      <c r="AX362" s="353"/>
    </row>
    <row r="363" spans="25:50" ht="14.25" x14ac:dyDescent="0.2">
      <c r="Y363" s="353"/>
      <c r="Z363" s="353"/>
      <c r="AA363" s="353"/>
      <c r="AV363" s="353"/>
      <c r="AW363" s="353"/>
      <c r="AX363" s="353"/>
    </row>
    <row r="364" spans="25:50" ht="14.25" x14ac:dyDescent="0.2">
      <c r="Y364" s="353"/>
      <c r="Z364" s="353"/>
      <c r="AA364" s="353"/>
      <c r="AV364" s="353"/>
      <c r="AW364" s="353"/>
      <c r="AX364" s="353"/>
    </row>
    <row r="365" spans="25:50" ht="14.25" x14ac:dyDescent="0.2">
      <c r="Y365" s="353"/>
      <c r="Z365" s="353"/>
      <c r="AA365" s="353"/>
      <c r="AV365" s="353"/>
      <c r="AW365" s="353"/>
      <c r="AX365" s="353"/>
    </row>
    <row r="366" spans="25:50" ht="14.25" x14ac:dyDescent="0.2">
      <c r="Y366" s="353"/>
      <c r="Z366" s="353"/>
      <c r="AA366" s="353"/>
      <c r="AV366" s="353"/>
      <c r="AW366" s="353"/>
      <c r="AX366" s="353"/>
    </row>
    <row r="367" spans="25:50" ht="14.25" x14ac:dyDescent="0.2">
      <c r="Y367" s="353"/>
      <c r="Z367" s="353"/>
      <c r="AA367" s="353"/>
      <c r="AV367" s="353"/>
      <c r="AW367" s="353"/>
      <c r="AX367" s="353"/>
    </row>
    <row r="368" spans="25:50" ht="14.25" x14ac:dyDescent="0.2">
      <c r="Y368" s="353"/>
      <c r="Z368" s="353"/>
      <c r="AA368" s="353"/>
      <c r="AV368" s="353"/>
      <c r="AW368" s="353"/>
      <c r="AX368" s="353"/>
    </row>
    <row r="369" spans="25:50" ht="14.25" x14ac:dyDescent="0.2">
      <c r="Y369" s="353"/>
      <c r="Z369" s="353"/>
      <c r="AA369" s="353"/>
      <c r="AV369" s="353"/>
      <c r="AW369" s="353"/>
      <c r="AX369" s="353"/>
    </row>
    <row r="370" spans="25:50" ht="14.25" x14ac:dyDescent="0.2">
      <c r="Y370" s="353"/>
      <c r="Z370" s="353"/>
      <c r="AA370" s="353"/>
      <c r="AV370" s="353"/>
      <c r="AW370" s="353"/>
      <c r="AX370" s="353"/>
    </row>
    <row r="371" spans="25:50" ht="14.25" x14ac:dyDescent="0.2">
      <c r="Y371" s="353"/>
      <c r="Z371" s="353"/>
      <c r="AA371" s="353"/>
      <c r="AV371" s="353"/>
      <c r="AW371" s="353"/>
      <c r="AX371" s="353"/>
    </row>
    <row r="372" spans="25:50" ht="14.25" x14ac:dyDescent="0.2">
      <c r="Y372" s="353"/>
      <c r="Z372" s="353"/>
      <c r="AA372" s="353"/>
      <c r="AV372" s="353"/>
      <c r="AW372" s="353"/>
      <c r="AX372" s="353"/>
    </row>
    <row r="373" spans="25:50" ht="14.25" x14ac:dyDescent="0.2">
      <c r="Y373" s="353"/>
      <c r="Z373" s="353"/>
      <c r="AA373" s="353"/>
      <c r="AV373" s="353"/>
      <c r="AW373" s="353"/>
      <c r="AX373" s="353"/>
    </row>
    <row r="374" spans="25:50" ht="14.25" x14ac:dyDescent="0.2">
      <c r="Y374" s="353"/>
      <c r="Z374" s="353"/>
      <c r="AA374" s="353"/>
      <c r="AV374" s="353"/>
      <c r="AW374" s="353"/>
      <c r="AX374" s="353"/>
    </row>
    <row r="375" spans="25:50" ht="13.5" x14ac:dyDescent="0.2">
      <c r="Y375" s="366"/>
      <c r="Z375" s="366"/>
      <c r="AA375" s="366"/>
      <c r="AV375" s="366"/>
      <c r="AW375" s="366"/>
      <c r="AX375" s="366"/>
    </row>
    <row r="376" spans="25:50" ht="13.5" x14ac:dyDescent="0.2">
      <c r="Y376" s="366"/>
      <c r="Z376" s="366"/>
      <c r="AA376" s="366"/>
      <c r="AV376" s="366"/>
      <c r="AW376" s="366"/>
      <c r="AX376" s="366"/>
    </row>
    <row r="377" spans="25:50" ht="14.25" x14ac:dyDescent="0.2">
      <c r="Y377" s="353"/>
      <c r="Z377" s="353"/>
      <c r="AA377" s="353"/>
      <c r="AV377" s="353"/>
      <c r="AW377" s="353"/>
      <c r="AX377" s="353"/>
    </row>
    <row r="378" spans="25:50" ht="14.25" x14ac:dyDescent="0.2">
      <c r="Y378" s="353"/>
      <c r="Z378" s="353"/>
      <c r="AA378" s="353"/>
      <c r="AV378" s="353"/>
      <c r="AW378" s="353"/>
      <c r="AX378" s="353"/>
    </row>
    <row r="379" spans="25:50" ht="14.25" x14ac:dyDescent="0.2">
      <c r="Y379" s="353"/>
      <c r="Z379" s="353"/>
      <c r="AA379" s="353"/>
      <c r="AV379" s="353"/>
      <c r="AW379" s="353"/>
      <c r="AX379" s="353"/>
    </row>
    <row r="380" spans="25:50" ht="14.25" x14ac:dyDescent="0.2">
      <c r="Y380" s="353"/>
      <c r="Z380" s="353"/>
      <c r="AA380" s="353"/>
      <c r="AV380" s="353"/>
      <c r="AW380" s="353"/>
      <c r="AX380" s="353"/>
    </row>
    <row r="381" spans="25:50" ht="14.25" x14ac:dyDescent="0.2">
      <c r="Y381" s="353"/>
      <c r="Z381" s="353"/>
      <c r="AA381" s="353"/>
      <c r="AV381" s="353"/>
      <c r="AW381" s="353"/>
      <c r="AX381" s="353"/>
    </row>
    <row r="382" spans="25:50" ht="14.25" x14ac:dyDescent="0.2">
      <c r="Y382" s="353"/>
      <c r="Z382" s="353"/>
      <c r="AA382" s="353"/>
      <c r="AV382" s="353"/>
      <c r="AW382" s="353"/>
      <c r="AX382" s="353"/>
    </row>
    <row r="383" spans="25:50" ht="14.25" x14ac:dyDescent="0.2">
      <c r="Y383" s="353"/>
      <c r="Z383" s="353"/>
      <c r="AA383" s="353"/>
      <c r="AV383" s="353"/>
      <c r="AW383" s="353"/>
      <c r="AX383" s="353"/>
    </row>
    <row r="384" spans="25:50" ht="14.25" x14ac:dyDescent="0.2">
      <c r="Y384" s="353"/>
      <c r="Z384" s="353"/>
      <c r="AA384" s="353"/>
      <c r="AV384" s="353"/>
      <c r="AW384" s="353"/>
      <c r="AX384" s="353"/>
    </row>
    <row r="385" spans="25:50" ht="14.25" x14ac:dyDescent="0.2">
      <c r="Y385" s="353"/>
      <c r="Z385" s="353"/>
      <c r="AA385" s="353"/>
      <c r="AV385" s="353"/>
      <c r="AW385" s="353"/>
      <c r="AX385" s="353"/>
    </row>
    <row r="386" spans="25:50" ht="13.5" x14ac:dyDescent="0.2">
      <c r="Y386" s="366"/>
      <c r="Z386" s="366"/>
      <c r="AA386" s="366"/>
      <c r="AV386" s="366"/>
      <c r="AW386" s="366"/>
      <c r="AX386" s="366"/>
    </row>
    <row r="387" spans="25:50" ht="13.5" x14ac:dyDescent="0.2">
      <c r="Y387" s="366"/>
      <c r="Z387" s="366"/>
      <c r="AA387" s="366"/>
      <c r="AV387" s="366"/>
      <c r="AW387" s="366"/>
      <c r="AX387" s="366"/>
    </row>
    <row r="388" spans="25:50" ht="14.25" x14ac:dyDescent="0.2">
      <c r="Y388" s="353"/>
      <c r="Z388" s="353"/>
      <c r="AA388" s="353"/>
      <c r="AV388" s="353"/>
      <c r="AW388" s="353"/>
      <c r="AX388" s="353"/>
    </row>
    <row r="389" spans="25:50" ht="14.25" x14ac:dyDescent="0.2">
      <c r="Y389" s="353"/>
      <c r="Z389" s="353"/>
      <c r="AA389" s="353"/>
      <c r="AV389" s="353"/>
      <c r="AW389" s="353"/>
      <c r="AX389" s="353"/>
    </row>
    <row r="390" spans="25:50" ht="14.25" x14ac:dyDescent="0.2">
      <c r="Y390" s="353"/>
      <c r="Z390" s="353"/>
      <c r="AA390" s="353"/>
      <c r="AV390" s="353"/>
      <c r="AW390" s="353"/>
      <c r="AX390" s="353"/>
    </row>
    <row r="391" spans="25:50" ht="14.25" x14ac:dyDescent="0.2">
      <c r="Y391" s="353"/>
      <c r="Z391" s="353"/>
      <c r="AA391" s="353"/>
      <c r="AV391" s="353"/>
      <c r="AW391" s="353"/>
      <c r="AX391" s="353"/>
    </row>
    <row r="392" spans="25:50" ht="14.25" x14ac:dyDescent="0.2">
      <c r="Y392" s="353"/>
      <c r="Z392" s="353"/>
      <c r="AA392" s="353"/>
      <c r="AV392" s="353"/>
      <c r="AW392" s="353"/>
      <c r="AX392" s="353"/>
    </row>
    <row r="393" spans="25:50" ht="14.25" x14ac:dyDescent="0.2">
      <c r="Y393" s="353"/>
      <c r="Z393" s="353"/>
      <c r="AA393" s="353"/>
      <c r="AV393" s="353"/>
      <c r="AW393" s="353"/>
      <c r="AX393" s="353"/>
    </row>
    <row r="394" spans="25:50" ht="14.25" x14ac:dyDescent="0.2">
      <c r="Y394" s="353"/>
      <c r="Z394" s="353"/>
      <c r="AA394" s="353"/>
      <c r="AV394" s="353"/>
      <c r="AW394" s="353"/>
      <c r="AX394" s="353"/>
    </row>
    <row r="395" spans="25:50" ht="14.25" x14ac:dyDescent="0.2">
      <c r="Y395" s="353"/>
      <c r="Z395" s="353"/>
      <c r="AA395" s="353"/>
      <c r="AV395" s="353"/>
      <c r="AW395" s="353"/>
      <c r="AX395" s="353"/>
    </row>
    <row r="396" spans="25:50" ht="13.5" x14ac:dyDescent="0.2">
      <c r="Y396" s="366"/>
      <c r="Z396" s="366"/>
      <c r="AA396" s="366"/>
      <c r="AV396" s="366"/>
      <c r="AW396" s="366"/>
      <c r="AX396" s="366"/>
    </row>
    <row r="397" spans="25:50" ht="13.5" x14ac:dyDescent="0.2">
      <c r="Y397" s="366"/>
      <c r="Z397" s="366"/>
      <c r="AA397" s="366"/>
      <c r="AV397" s="366"/>
      <c r="AW397" s="366"/>
      <c r="AX397" s="366"/>
    </row>
    <row r="398" spans="25:50" ht="14.25" x14ac:dyDescent="0.2">
      <c r="Y398" s="353"/>
      <c r="Z398" s="353"/>
      <c r="AA398" s="353"/>
      <c r="AV398" s="353"/>
      <c r="AW398" s="353"/>
      <c r="AX398" s="353"/>
    </row>
    <row r="399" spans="25:50" ht="14.25" x14ac:dyDescent="0.2">
      <c r="Y399" s="353"/>
      <c r="Z399" s="353"/>
      <c r="AA399" s="353"/>
      <c r="AV399" s="353"/>
      <c r="AW399" s="353"/>
      <c r="AX399" s="353"/>
    </row>
    <row r="400" spans="25:50" ht="14.25" x14ac:dyDescent="0.2">
      <c r="Y400" s="353"/>
      <c r="Z400" s="353"/>
      <c r="AA400" s="353"/>
      <c r="AV400" s="353"/>
      <c r="AW400" s="353"/>
      <c r="AX400" s="353"/>
    </row>
    <row r="401" spans="25:50" ht="14.25" x14ac:dyDescent="0.2">
      <c r="Y401" s="353"/>
      <c r="Z401" s="353"/>
      <c r="AA401" s="353"/>
      <c r="AV401" s="353"/>
      <c r="AW401" s="353"/>
      <c r="AX401" s="353"/>
    </row>
    <row r="402" spans="25:50" ht="14.25" x14ac:dyDescent="0.2">
      <c r="Y402" s="353"/>
      <c r="Z402" s="353"/>
      <c r="AA402" s="353"/>
      <c r="AV402" s="353"/>
      <c r="AW402" s="353"/>
      <c r="AX402" s="353"/>
    </row>
    <row r="403" spans="25:50" ht="14.25" x14ac:dyDescent="0.2">
      <c r="Y403" s="353"/>
      <c r="Z403" s="353"/>
      <c r="AA403" s="353"/>
      <c r="AV403" s="353"/>
      <c r="AW403" s="353"/>
      <c r="AX403" s="353"/>
    </row>
    <row r="404" spans="25:50" ht="14.25" x14ac:dyDescent="0.2">
      <c r="Y404" s="353"/>
      <c r="Z404" s="353"/>
      <c r="AA404" s="353"/>
      <c r="AV404" s="353"/>
      <c r="AW404" s="353"/>
      <c r="AX404" s="353"/>
    </row>
    <row r="405" spans="25:50" ht="14.25" x14ac:dyDescent="0.2">
      <c r="Y405" s="353"/>
      <c r="Z405" s="353"/>
      <c r="AA405" s="353"/>
      <c r="AV405" s="353"/>
      <c r="AW405" s="353"/>
      <c r="AX405" s="353"/>
    </row>
    <row r="406" spans="25:50" ht="14.25" x14ac:dyDescent="0.2">
      <c r="Y406" s="353"/>
      <c r="Z406" s="353"/>
      <c r="AA406" s="353"/>
      <c r="AV406" s="353"/>
      <c r="AW406" s="353"/>
      <c r="AX406" s="353"/>
    </row>
    <row r="407" spans="25:50" ht="14.25" x14ac:dyDescent="0.2">
      <c r="Y407" s="353"/>
      <c r="Z407" s="353"/>
      <c r="AA407" s="353"/>
      <c r="AV407" s="353"/>
      <c r="AW407" s="353"/>
      <c r="AX407" s="353"/>
    </row>
    <row r="408" spans="25:50" ht="13.5" x14ac:dyDescent="0.2">
      <c r="Y408" s="366"/>
      <c r="Z408" s="366"/>
      <c r="AA408" s="366"/>
      <c r="AV408" s="366"/>
      <c r="AW408" s="366"/>
      <c r="AX408" s="366"/>
    </row>
    <row r="409" spans="25:50" ht="13.5" x14ac:dyDescent="0.2">
      <c r="Y409" s="366"/>
      <c r="Z409" s="366"/>
      <c r="AA409" s="366"/>
      <c r="AV409" s="366"/>
      <c r="AW409" s="366"/>
      <c r="AX409" s="366"/>
    </row>
    <row r="410" spans="25:50" ht="14.25" x14ac:dyDescent="0.2">
      <c r="Y410" s="353"/>
      <c r="Z410" s="353"/>
      <c r="AA410" s="353"/>
      <c r="AV410" s="353"/>
      <c r="AW410" s="353"/>
      <c r="AX410" s="353"/>
    </row>
    <row r="411" spans="25:50" ht="14.25" x14ac:dyDescent="0.2">
      <c r="Y411" s="353"/>
      <c r="Z411" s="353"/>
      <c r="AA411" s="353"/>
      <c r="AV411" s="353"/>
      <c r="AW411" s="353"/>
      <c r="AX411" s="353"/>
    </row>
    <row r="412" spans="25:50" ht="14.25" x14ac:dyDescent="0.2">
      <c r="Y412" s="353"/>
      <c r="Z412" s="353"/>
      <c r="AA412" s="353"/>
      <c r="AV412" s="353"/>
      <c r="AW412" s="353"/>
      <c r="AX412" s="353"/>
    </row>
    <row r="413" spans="25:50" ht="14.25" x14ac:dyDescent="0.2">
      <c r="Y413" s="353"/>
      <c r="Z413" s="353"/>
      <c r="AA413" s="353"/>
      <c r="AV413" s="353"/>
      <c r="AW413" s="353"/>
      <c r="AX413" s="353"/>
    </row>
    <row r="414" spans="25:50" ht="14.25" x14ac:dyDescent="0.2">
      <c r="Y414" s="353"/>
      <c r="Z414" s="353"/>
      <c r="AA414" s="353"/>
      <c r="AV414" s="353"/>
      <c r="AW414" s="353"/>
      <c r="AX414" s="353"/>
    </row>
    <row r="415" spans="25:50" ht="14.25" x14ac:dyDescent="0.2">
      <c r="Y415" s="353"/>
      <c r="Z415" s="353"/>
      <c r="AA415" s="353"/>
      <c r="AV415" s="353"/>
      <c r="AW415" s="353"/>
      <c r="AX415" s="353"/>
    </row>
    <row r="416" spans="25:50" ht="13.5" x14ac:dyDescent="0.2">
      <c r="Y416" s="366"/>
      <c r="Z416" s="366"/>
      <c r="AA416" s="366"/>
      <c r="AV416" s="366"/>
      <c r="AW416" s="366"/>
      <c r="AX416" s="366"/>
    </row>
    <row r="417" spans="25:50" ht="13.5" x14ac:dyDescent="0.2">
      <c r="Y417" s="366"/>
      <c r="Z417" s="366"/>
      <c r="AA417" s="366"/>
      <c r="AV417" s="366"/>
      <c r="AW417" s="366"/>
      <c r="AX417" s="366"/>
    </row>
    <row r="418" spans="25:50" ht="14.25" x14ac:dyDescent="0.2">
      <c r="Y418" s="353"/>
      <c r="Z418" s="353"/>
      <c r="AA418" s="353"/>
      <c r="AV418" s="353"/>
      <c r="AW418" s="353"/>
      <c r="AX418" s="353"/>
    </row>
    <row r="419" spans="25:50" ht="14.25" x14ac:dyDescent="0.2">
      <c r="Y419" s="353"/>
      <c r="Z419" s="353"/>
      <c r="AA419" s="353"/>
      <c r="AV419" s="353"/>
      <c r="AW419" s="353"/>
      <c r="AX419" s="353"/>
    </row>
    <row r="420" spans="25:50" ht="14.25" x14ac:dyDescent="0.2">
      <c r="Y420" s="353"/>
      <c r="Z420" s="353"/>
      <c r="AA420" s="353"/>
      <c r="AV420" s="353"/>
      <c r="AW420" s="353"/>
      <c r="AX420" s="353"/>
    </row>
    <row r="421" spans="25:50" ht="14.25" x14ac:dyDescent="0.2">
      <c r="Y421" s="353"/>
      <c r="Z421" s="353"/>
      <c r="AA421" s="353"/>
      <c r="AV421" s="353"/>
      <c r="AW421" s="353"/>
      <c r="AX421" s="353"/>
    </row>
    <row r="422" spans="25:50" ht="14.25" x14ac:dyDescent="0.2">
      <c r="Y422" s="353"/>
      <c r="Z422" s="353"/>
      <c r="AA422" s="353"/>
      <c r="AV422" s="353"/>
      <c r="AW422" s="353"/>
      <c r="AX422" s="353"/>
    </row>
    <row r="423" spans="25:50" ht="14.25" x14ac:dyDescent="0.2">
      <c r="Y423" s="353"/>
      <c r="Z423" s="353"/>
      <c r="AA423" s="353"/>
      <c r="AV423" s="353"/>
      <c r="AW423" s="353"/>
      <c r="AX423" s="353"/>
    </row>
    <row r="424" spans="25:50" ht="14.25" x14ac:dyDescent="0.2">
      <c r="Y424" s="353"/>
      <c r="Z424" s="353"/>
      <c r="AA424" s="353"/>
      <c r="AV424" s="353"/>
      <c r="AW424" s="353"/>
      <c r="AX424" s="353"/>
    </row>
    <row r="425" spans="25:50" ht="13.5" x14ac:dyDescent="0.2">
      <c r="Y425" s="366"/>
      <c r="Z425" s="366"/>
      <c r="AA425" s="366"/>
      <c r="AV425" s="366"/>
      <c r="AW425" s="366"/>
      <c r="AX425" s="366"/>
    </row>
    <row r="426" spans="25:50" ht="13.5" x14ac:dyDescent="0.2">
      <c r="Y426" s="366"/>
      <c r="Z426" s="366"/>
      <c r="AA426" s="366"/>
      <c r="AV426" s="366"/>
      <c r="AW426" s="366"/>
      <c r="AX426" s="366"/>
    </row>
    <row r="427" spans="25:50" ht="14.25" x14ac:dyDescent="0.2">
      <c r="Y427" s="353"/>
      <c r="Z427" s="353"/>
      <c r="AA427" s="353"/>
      <c r="AV427" s="353"/>
      <c r="AW427" s="353"/>
      <c r="AX427" s="353"/>
    </row>
    <row r="428" spans="25:50" ht="14.25" x14ac:dyDescent="0.2">
      <c r="Y428" s="353"/>
      <c r="Z428" s="353"/>
      <c r="AA428" s="353"/>
      <c r="AV428" s="353"/>
      <c r="AW428" s="353"/>
      <c r="AX428" s="353"/>
    </row>
    <row r="429" spans="25:50" ht="13.5" x14ac:dyDescent="0.2">
      <c r="Y429" s="366"/>
      <c r="Z429" s="366"/>
      <c r="AA429" s="366"/>
      <c r="AV429" s="366"/>
      <c r="AW429" s="366"/>
      <c r="AX429" s="366"/>
    </row>
    <row r="430" spans="25:50" ht="13.5" x14ac:dyDescent="0.2">
      <c r="Y430" s="366"/>
      <c r="Z430" s="366"/>
      <c r="AA430" s="366"/>
      <c r="AV430" s="366"/>
      <c r="AW430" s="366"/>
      <c r="AX430" s="366"/>
    </row>
    <row r="431" spans="25:50" ht="14.25" x14ac:dyDescent="0.2">
      <c r="Y431" s="353"/>
      <c r="Z431" s="353"/>
      <c r="AA431" s="353"/>
      <c r="AV431" s="353"/>
      <c r="AW431" s="353"/>
      <c r="AX431" s="353"/>
    </row>
    <row r="432" spans="25:50" ht="14.25" x14ac:dyDescent="0.2">
      <c r="Y432" s="353"/>
      <c r="Z432" s="353"/>
      <c r="AA432" s="353"/>
      <c r="AV432" s="353"/>
      <c r="AW432" s="353"/>
      <c r="AX432" s="353"/>
    </row>
    <row r="433" spans="25:50" ht="13.5" x14ac:dyDescent="0.2">
      <c r="Y433" s="366"/>
      <c r="Z433" s="366"/>
      <c r="AA433" s="366"/>
      <c r="AV433" s="366"/>
      <c r="AW433" s="366"/>
      <c r="AX433" s="366"/>
    </row>
    <row r="434" spans="25:50" ht="13.5" x14ac:dyDescent="0.2">
      <c r="Y434" s="366"/>
      <c r="Z434" s="366"/>
      <c r="AA434" s="366"/>
      <c r="AV434" s="366"/>
      <c r="AW434" s="366"/>
      <c r="AX434" s="366"/>
    </row>
    <row r="435" spans="25:50" ht="14.25" x14ac:dyDescent="0.2">
      <c r="Y435" s="353"/>
      <c r="Z435" s="353"/>
      <c r="AA435" s="353"/>
      <c r="AV435" s="353"/>
      <c r="AW435" s="353"/>
      <c r="AX435" s="353"/>
    </row>
    <row r="436" spans="25:50" ht="14.25" x14ac:dyDescent="0.2">
      <c r="Y436" s="353"/>
      <c r="Z436" s="353"/>
      <c r="AA436" s="353"/>
      <c r="AV436" s="353"/>
      <c r="AW436" s="353"/>
      <c r="AX436" s="353"/>
    </row>
    <row r="437" spans="25:50" ht="14.25" x14ac:dyDescent="0.2">
      <c r="Y437" s="353"/>
      <c r="Z437" s="353"/>
      <c r="AA437" s="353"/>
      <c r="AV437" s="353"/>
      <c r="AW437" s="353"/>
      <c r="AX437" s="353"/>
    </row>
    <row r="438" spans="25:50" ht="14.25" x14ac:dyDescent="0.2">
      <c r="Y438" s="415"/>
      <c r="Z438" s="415"/>
      <c r="AA438" s="415"/>
      <c r="AV438" s="415"/>
      <c r="AW438" s="415"/>
      <c r="AX438" s="415"/>
    </row>
    <row r="439" spans="25:50" ht="14.25" x14ac:dyDescent="0.2">
      <c r="Y439" s="420"/>
      <c r="Z439" s="420"/>
      <c r="AA439" s="420"/>
      <c r="AV439" s="420"/>
      <c r="AW439" s="420"/>
      <c r="AX439" s="420"/>
    </row>
    <row r="440" spans="25:50" ht="14.25" x14ac:dyDescent="0.3">
      <c r="Y440" s="314"/>
      <c r="Z440" s="314"/>
      <c r="AA440" s="314"/>
      <c r="AV440" s="314"/>
      <c r="AW440" s="314"/>
      <c r="AX440" s="314"/>
    </row>
    <row r="441" spans="25:50" ht="14.25" x14ac:dyDescent="0.2">
      <c r="Y441" s="420"/>
      <c r="Z441" s="420"/>
      <c r="AA441" s="420"/>
      <c r="AV441" s="420"/>
      <c r="AW441" s="420"/>
      <c r="AX441" s="420"/>
    </row>
    <row r="442" spans="25:50" ht="14.25" x14ac:dyDescent="0.2">
      <c r="Y442" s="415"/>
      <c r="Z442" s="415"/>
      <c r="AA442" s="415"/>
      <c r="AV442" s="415"/>
      <c r="AW442" s="415"/>
      <c r="AX442" s="415"/>
    </row>
    <row r="443" spans="25:50" x14ac:dyDescent="0.2">
      <c r="Y443" s="426"/>
      <c r="Z443" s="426"/>
      <c r="AA443" s="426"/>
      <c r="AV443" s="426"/>
      <c r="AW443" s="426"/>
      <c r="AX443" s="426"/>
    </row>
    <row r="445" spans="25:50" ht="14.25" x14ac:dyDescent="0.2">
      <c r="Y445" s="353"/>
      <c r="Z445" s="353"/>
      <c r="AA445" s="353"/>
      <c r="AV445" s="353"/>
      <c r="AW445" s="353"/>
      <c r="AX445" s="353"/>
    </row>
    <row r="446" spans="25:50" ht="14.25" x14ac:dyDescent="0.2">
      <c r="Y446" s="353"/>
      <c r="Z446" s="353"/>
      <c r="AA446" s="353"/>
      <c r="AV446" s="353"/>
      <c r="AW446" s="353"/>
      <c r="AX446" s="353"/>
    </row>
    <row r="447" spans="25:50" ht="14.25" x14ac:dyDescent="0.2">
      <c r="Y447" s="353"/>
      <c r="Z447" s="353"/>
      <c r="AA447" s="353"/>
      <c r="AV447" s="353"/>
      <c r="AW447" s="353"/>
      <c r="AX447" s="353"/>
    </row>
    <row r="448" spans="25:50" ht="14.25" x14ac:dyDescent="0.2">
      <c r="Y448" s="353"/>
      <c r="Z448" s="353"/>
      <c r="AA448" s="353"/>
      <c r="AV448" s="353"/>
      <c r="AW448" s="353"/>
      <c r="AX448" s="353"/>
    </row>
    <row r="449" spans="25:50" ht="14.25" x14ac:dyDescent="0.2">
      <c r="Y449" s="353"/>
      <c r="Z449" s="353"/>
      <c r="AA449" s="353"/>
      <c r="AV449" s="353"/>
      <c r="AW449" s="353"/>
      <c r="AX449" s="353"/>
    </row>
    <row r="450" spans="25:50" ht="14.25" x14ac:dyDescent="0.2">
      <c r="Y450" s="353"/>
      <c r="Z450" s="353"/>
      <c r="AA450" s="353"/>
      <c r="AV450" s="353"/>
      <c r="AW450" s="353"/>
      <c r="AX450" s="353"/>
    </row>
    <row r="451" spans="25:50" ht="14.25" x14ac:dyDescent="0.2">
      <c r="Y451" s="353"/>
      <c r="Z451" s="353"/>
      <c r="AA451" s="353"/>
      <c r="AV451" s="353"/>
      <c r="AW451" s="353"/>
      <c r="AX451" s="353"/>
    </row>
    <row r="452" spans="25:50" ht="14.25" x14ac:dyDescent="0.2">
      <c r="Y452" s="353"/>
      <c r="Z452" s="353"/>
      <c r="AA452" s="353"/>
      <c r="AV452" s="353"/>
      <c r="AW452" s="353"/>
      <c r="AX452" s="353"/>
    </row>
    <row r="453" spans="25:50" ht="14.25" x14ac:dyDescent="0.2">
      <c r="Y453" s="353"/>
      <c r="Z453" s="353"/>
      <c r="AA453" s="353"/>
      <c r="AV453" s="353"/>
      <c r="AW453" s="353"/>
      <c r="AX453" s="353"/>
    </row>
    <row r="454" spans="25:50" ht="14.25" x14ac:dyDescent="0.2">
      <c r="Y454" s="353"/>
      <c r="Z454" s="353"/>
      <c r="AA454" s="353"/>
      <c r="AV454" s="353"/>
      <c r="AW454" s="353"/>
      <c r="AX454" s="353"/>
    </row>
    <row r="455" spans="25:50" ht="14.25" x14ac:dyDescent="0.2">
      <c r="Y455" s="353"/>
      <c r="Z455" s="353"/>
      <c r="AA455" s="353"/>
      <c r="AV455" s="353"/>
      <c r="AW455" s="353"/>
      <c r="AX455" s="353"/>
    </row>
    <row r="456" spans="25:50" ht="14.25" x14ac:dyDescent="0.2">
      <c r="Y456" s="353"/>
      <c r="Z456" s="353"/>
      <c r="AA456" s="353"/>
      <c r="AV456" s="353"/>
      <c r="AW456" s="353"/>
      <c r="AX456" s="353"/>
    </row>
    <row r="457" spans="25:50" ht="14.25" x14ac:dyDescent="0.2">
      <c r="Y457" s="353"/>
      <c r="Z457" s="353"/>
      <c r="AA457" s="353"/>
      <c r="AV457" s="353"/>
      <c r="AW457" s="353"/>
      <c r="AX457" s="353"/>
    </row>
    <row r="458" spans="25:50" ht="14.25" x14ac:dyDescent="0.2">
      <c r="Y458" s="353"/>
      <c r="Z458" s="353"/>
      <c r="AA458" s="353"/>
      <c r="AV458" s="353"/>
      <c r="AW458" s="353"/>
      <c r="AX458" s="353"/>
    </row>
    <row r="459" spans="25:50" ht="14.25" x14ac:dyDescent="0.2">
      <c r="Y459" s="353"/>
      <c r="Z459" s="353"/>
      <c r="AA459" s="353"/>
      <c r="AV459" s="353"/>
      <c r="AW459" s="353"/>
      <c r="AX459" s="353"/>
    </row>
    <row r="460" spans="25:50" ht="14.25" x14ac:dyDescent="0.2">
      <c r="Y460" s="353"/>
      <c r="Z460" s="353"/>
      <c r="AA460" s="353"/>
      <c r="AV460" s="353"/>
      <c r="AW460" s="353"/>
      <c r="AX460" s="353"/>
    </row>
    <row r="461" spans="25:50" ht="14.25" x14ac:dyDescent="0.2">
      <c r="Y461" s="353"/>
      <c r="Z461" s="353"/>
      <c r="AA461" s="353"/>
      <c r="AV461" s="353"/>
      <c r="AW461" s="353"/>
      <c r="AX461" s="353"/>
    </row>
    <row r="462" spans="25:50" ht="14.25" x14ac:dyDescent="0.2">
      <c r="Y462" s="353"/>
      <c r="Z462" s="353"/>
      <c r="AA462" s="353"/>
      <c r="AV462" s="353"/>
      <c r="AW462" s="353"/>
      <c r="AX462" s="353"/>
    </row>
    <row r="463" spans="25:50" x14ac:dyDescent="0.2">
      <c r="Y463" s="434"/>
      <c r="Z463" s="434"/>
      <c r="AA463" s="434"/>
      <c r="AV463" s="434"/>
      <c r="AW463" s="434"/>
      <c r="AX463" s="434"/>
    </row>
    <row r="464" spans="25:50" x14ac:dyDescent="0.2">
      <c r="Y464" s="434"/>
      <c r="Z464" s="434"/>
      <c r="AA464" s="434"/>
      <c r="AV464" s="434"/>
      <c r="AW464" s="434"/>
      <c r="AX464" s="434"/>
    </row>
    <row r="465" spans="25:50" x14ac:dyDescent="0.2">
      <c r="Y465" s="434"/>
      <c r="Z465" s="434"/>
      <c r="AA465" s="434"/>
      <c r="AV465" s="434"/>
      <c r="AW465" s="434"/>
      <c r="AX465" s="434"/>
    </row>
    <row r="466" spans="25:50" x14ac:dyDescent="0.2">
      <c r="Y466" s="434"/>
      <c r="Z466" s="434"/>
      <c r="AA466" s="434"/>
      <c r="AV466" s="434"/>
      <c r="AW466" s="434"/>
      <c r="AX466" s="434"/>
    </row>
    <row r="467" spans="25:50" x14ac:dyDescent="0.2">
      <c r="Y467" s="434"/>
      <c r="Z467" s="434"/>
      <c r="AA467" s="434"/>
      <c r="AV467" s="434"/>
      <c r="AW467" s="434"/>
      <c r="AX467" s="434"/>
    </row>
    <row r="468" spans="25:50" x14ac:dyDescent="0.2">
      <c r="Y468" s="434"/>
      <c r="Z468" s="434"/>
      <c r="AA468" s="434"/>
      <c r="AV468" s="434"/>
      <c r="AW468" s="434"/>
      <c r="AX468" s="434"/>
    </row>
    <row r="469" spans="25:50" x14ac:dyDescent="0.2">
      <c r="Y469" s="434"/>
      <c r="Z469" s="434"/>
      <c r="AA469" s="434"/>
      <c r="AV469" s="434"/>
      <c r="AW469" s="434"/>
      <c r="AX469" s="434"/>
    </row>
    <row r="470" spans="25:50" ht="12.75" x14ac:dyDescent="0.2">
      <c r="Y470" s="435"/>
      <c r="Z470" s="435"/>
      <c r="AA470" s="435"/>
      <c r="AV470" s="435"/>
      <c r="AW470" s="435"/>
      <c r="AX470" s="435"/>
    </row>
    <row r="471" spans="25:50" ht="12.75" x14ac:dyDescent="0.2">
      <c r="Y471" s="435"/>
      <c r="Z471" s="435"/>
      <c r="AA471" s="435"/>
      <c r="AV471" s="435"/>
      <c r="AW471" s="435"/>
      <c r="AX471" s="435"/>
    </row>
    <row r="472" spans="25:50" ht="12.75" x14ac:dyDescent="0.2">
      <c r="Y472" s="435"/>
      <c r="Z472" s="435"/>
      <c r="AA472" s="435"/>
      <c r="AV472" s="435"/>
      <c r="AW472" s="435"/>
      <c r="AX472" s="435"/>
    </row>
    <row r="473" spans="25:50" ht="12.75" x14ac:dyDescent="0.2">
      <c r="Y473" s="435"/>
      <c r="Z473" s="435"/>
      <c r="AA473" s="435"/>
      <c r="AV473" s="435"/>
      <c r="AW473" s="435"/>
      <c r="AX473" s="435"/>
    </row>
    <row r="474" spans="25:50" ht="12.75" x14ac:dyDescent="0.2">
      <c r="Y474" s="435"/>
      <c r="Z474" s="435"/>
      <c r="AA474" s="435"/>
      <c r="AV474" s="435"/>
      <c r="AW474" s="435"/>
      <c r="AX474" s="435"/>
    </row>
    <row r="475" spans="25:50" ht="12.75" x14ac:dyDescent="0.2">
      <c r="Y475" s="435"/>
      <c r="Z475" s="435"/>
      <c r="AA475" s="435"/>
      <c r="AV475" s="435"/>
      <c r="AW475" s="435"/>
      <c r="AX475" s="435"/>
    </row>
    <row r="476" spans="25:50" ht="12.75" x14ac:dyDescent="0.2">
      <c r="Y476" s="435"/>
      <c r="Z476" s="435"/>
      <c r="AA476" s="435"/>
      <c r="AV476" s="435"/>
      <c r="AW476" s="435"/>
      <c r="AX476" s="435"/>
    </row>
    <row r="477" spans="25:50" ht="12.75" x14ac:dyDescent="0.2">
      <c r="Y477" s="435"/>
      <c r="Z477" s="435"/>
      <c r="AA477" s="435"/>
      <c r="AV477" s="435"/>
      <c r="AW477" s="435"/>
      <c r="AX477" s="435"/>
    </row>
    <row r="478" spans="25:50" ht="12.75" x14ac:dyDescent="0.2">
      <c r="Y478" s="435"/>
      <c r="Z478" s="435"/>
      <c r="AA478" s="435"/>
      <c r="AV478" s="435"/>
      <c r="AW478" s="435"/>
      <c r="AX478" s="435"/>
    </row>
    <row r="479" spans="25:50" ht="12.75" x14ac:dyDescent="0.2">
      <c r="Y479" s="435"/>
      <c r="Z479" s="435"/>
      <c r="AA479" s="435"/>
      <c r="AV479" s="435"/>
      <c r="AW479" s="435"/>
      <c r="AX479" s="435"/>
    </row>
    <row r="480" spans="25:50" ht="12.75" x14ac:dyDescent="0.2">
      <c r="Y480" s="435"/>
      <c r="Z480" s="435"/>
      <c r="AA480" s="435"/>
      <c r="AV480" s="435"/>
      <c r="AW480" s="435"/>
      <c r="AX480" s="435"/>
    </row>
    <row r="481" spans="25:50" ht="12.75" x14ac:dyDescent="0.2">
      <c r="Y481" s="435"/>
      <c r="Z481" s="435"/>
      <c r="AA481" s="435"/>
      <c r="AV481" s="435"/>
      <c r="AW481" s="435"/>
      <c r="AX481" s="435"/>
    </row>
    <row r="482" spans="25:50" ht="12.75" x14ac:dyDescent="0.2">
      <c r="Y482" s="435"/>
      <c r="Z482" s="435"/>
      <c r="AA482" s="435"/>
      <c r="AV482" s="435"/>
      <c r="AW482" s="435"/>
      <c r="AX482" s="435"/>
    </row>
    <row r="483" spans="25:50" ht="12.75" x14ac:dyDescent="0.2">
      <c r="Y483" s="435"/>
      <c r="Z483" s="435"/>
      <c r="AA483" s="435"/>
      <c r="AV483" s="435"/>
      <c r="AW483" s="435"/>
      <c r="AX483" s="435"/>
    </row>
    <row r="484" spans="25:50" ht="12.75" x14ac:dyDescent="0.2">
      <c r="Y484" s="435"/>
      <c r="Z484" s="435"/>
      <c r="AA484" s="435"/>
      <c r="AV484" s="435"/>
      <c r="AW484" s="435"/>
      <c r="AX484" s="435"/>
    </row>
    <row r="485" spans="25:50" ht="12.75" x14ac:dyDescent="0.2">
      <c r="Y485" s="435"/>
      <c r="Z485" s="435"/>
      <c r="AA485" s="435"/>
      <c r="AV485" s="435"/>
      <c r="AW485" s="435"/>
      <c r="AX485" s="435"/>
    </row>
    <row r="486" spans="25:50" ht="12.75" x14ac:dyDescent="0.2">
      <c r="Y486" s="435"/>
      <c r="Z486" s="435"/>
      <c r="AA486" s="435"/>
      <c r="AV486" s="435"/>
      <c r="AW486" s="435"/>
      <c r="AX486" s="435"/>
    </row>
    <row r="487" spans="25:50" ht="12.75" x14ac:dyDescent="0.2">
      <c r="Y487" s="435"/>
      <c r="Z487" s="435"/>
      <c r="AA487" s="435"/>
      <c r="AV487" s="435"/>
      <c r="AW487" s="435"/>
      <c r="AX487" s="435"/>
    </row>
    <row r="488" spans="25:50" ht="12.75" x14ac:dyDescent="0.2">
      <c r="Y488" s="435"/>
      <c r="Z488" s="435"/>
      <c r="AA488" s="435"/>
      <c r="AV488" s="435"/>
      <c r="AW488" s="435"/>
      <c r="AX488" s="435"/>
    </row>
    <row r="489" spans="25:50" ht="12.75" x14ac:dyDescent="0.2">
      <c r="Y489" s="435"/>
      <c r="Z489" s="435"/>
      <c r="AA489" s="435"/>
      <c r="AV489" s="435"/>
      <c r="AW489" s="435"/>
      <c r="AX489" s="435"/>
    </row>
    <row r="490" spans="25:50" ht="12.75" x14ac:dyDescent="0.2">
      <c r="Y490" s="435"/>
      <c r="Z490" s="435"/>
      <c r="AA490" s="435"/>
      <c r="AV490" s="435"/>
      <c r="AW490" s="435"/>
      <c r="AX490" s="435"/>
    </row>
    <row r="491" spans="25:50" ht="12.75" x14ac:dyDescent="0.2">
      <c r="Y491" s="435"/>
      <c r="Z491" s="435"/>
      <c r="AA491" s="435"/>
      <c r="AV491" s="435"/>
      <c r="AW491" s="435"/>
      <c r="AX491" s="435"/>
    </row>
    <row r="492" spans="25:50" ht="12.75" x14ac:dyDescent="0.2">
      <c r="Y492" s="435"/>
      <c r="Z492" s="435"/>
      <c r="AA492" s="435"/>
      <c r="AV492" s="435"/>
      <c r="AW492" s="435"/>
      <c r="AX492" s="435"/>
    </row>
    <row r="493" spans="25:50" ht="12.75" x14ac:dyDescent="0.2">
      <c r="Y493" s="435"/>
      <c r="Z493" s="435"/>
      <c r="AA493" s="435"/>
      <c r="AV493" s="435"/>
      <c r="AW493" s="435"/>
      <c r="AX493" s="435"/>
    </row>
  </sheetData>
  <autoFilter ref="A1:W493" xr:uid="{CF229BB7-A891-4CD4-9D41-63225E3071F4}"/>
  <mergeCells count="33">
    <mergeCell ref="L5:L8"/>
    <mergeCell ref="A5:C9"/>
    <mergeCell ref="G5:G8"/>
    <mergeCell ref="H5:H8"/>
    <mergeCell ref="I5:J7"/>
    <mergeCell ref="K5:K8"/>
    <mergeCell ref="M5:N5"/>
    <mergeCell ref="O5:O8"/>
    <mergeCell ref="P5:P8"/>
    <mergeCell ref="Q5:U5"/>
    <mergeCell ref="V5:W7"/>
    <mergeCell ref="R6:U7"/>
    <mergeCell ref="BJ5:BJ8"/>
    <mergeCell ref="AI6:AL7"/>
    <mergeCell ref="Y5:AA8"/>
    <mergeCell ref="AB5:AB8"/>
    <mergeCell ref="AC5:AD5"/>
    <mergeCell ref="AE5:AE8"/>
    <mergeCell ref="AF5:AF8"/>
    <mergeCell ref="AG5:AG8"/>
    <mergeCell ref="AC6:AC8"/>
    <mergeCell ref="AD6:AD8"/>
    <mergeCell ref="AH5:AL5"/>
    <mergeCell ref="AM5:AN7"/>
    <mergeCell ref="AO5:AQ9"/>
    <mergeCell ref="AU5:AU8"/>
    <mergeCell ref="AV5:AX8"/>
    <mergeCell ref="Y9:AA9"/>
    <mergeCell ref="AV9:AX9"/>
    <mergeCell ref="O70:P70"/>
    <mergeCell ref="AF70:AG70"/>
    <mergeCell ref="AZ70:BA70"/>
    <mergeCell ref="X5:X9"/>
  </mergeCells>
  <conditionalFormatting sqref="AB10:AB11 L10:L11 L13:L19 L46">
    <cfRule type="cellIs" dxfId="364" priority="95" operator="greaterThan">
      <formula>6</formula>
    </cfRule>
  </conditionalFormatting>
  <conditionalFormatting sqref="L12">
    <cfRule type="cellIs" dxfId="363" priority="94" operator="greaterThan">
      <formula>6</formula>
    </cfRule>
  </conditionalFormatting>
  <conditionalFormatting sqref="L24:L25 L30:L31 L36:L37 L45 L56">
    <cfRule type="cellIs" dxfId="362" priority="91" operator="greaterThan">
      <formula>6</formula>
    </cfRule>
  </conditionalFormatting>
  <conditionalFormatting sqref="L20">
    <cfRule type="cellIs" dxfId="361" priority="10" operator="greaterThan">
      <formula>6</formula>
    </cfRule>
  </conditionalFormatting>
  <conditionalFormatting sqref="L21:L23">
    <cfRule type="cellIs" dxfId="360" priority="9" operator="greaterThan">
      <formula>6</formula>
    </cfRule>
  </conditionalFormatting>
  <conditionalFormatting sqref="L26:L29">
    <cfRule type="cellIs" dxfId="359" priority="8" operator="greaterThan">
      <formula>6</formula>
    </cfRule>
  </conditionalFormatting>
  <conditionalFormatting sqref="L32:L35">
    <cfRule type="cellIs" dxfId="358" priority="7" operator="greaterThan">
      <formula>6</formula>
    </cfRule>
  </conditionalFormatting>
  <conditionalFormatting sqref="L38:L44">
    <cfRule type="cellIs" dxfId="357" priority="6" operator="greaterThan">
      <formula>6</formula>
    </cfRule>
  </conditionalFormatting>
  <conditionalFormatting sqref="L47:L55">
    <cfRule type="cellIs" dxfId="356" priority="4" operator="greaterThan">
      <formula>6</formula>
    </cfRule>
  </conditionalFormatting>
  <conditionalFormatting sqref="L57">
    <cfRule type="cellIs" dxfId="355" priority="3" operator="greaterThan">
      <formula>6</formula>
    </cfRule>
  </conditionalFormatting>
  <conditionalFormatting sqref="L58:L68">
    <cfRule type="cellIs" dxfId="354" priority="2" operator="greaterThan">
      <formula>6</formula>
    </cfRule>
  </conditionalFormatting>
  <conditionalFormatting sqref="L69">
    <cfRule type="cellIs" dxfId="353" priority="1" operator="greaterThan">
      <formula>6</formula>
    </cfRule>
  </conditionalFormatting>
  <printOptions horizontalCentered="1"/>
  <pageMargins left="0.31496062992125984" right="0.31496062992125984" top="0.98425196850393704" bottom="0.59055118110236227" header="0.31496062992125984" footer="0.31496062992125984"/>
  <pageSetup paperSize="9" scale="79" fitToHeight="0" orientation="landscape" r:id="rId1"/>
  <colBreaks count="2" manualBreakCount="2">
    <brk id="23" max="76" man="1"/>
    <brk id="40" max="7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pageSetUpPr fitToPage="1"/>
  </sheetPr>
  <dimension ref="A1:AK323"/>
  <sheetViews>
    <sheetView view="pageBreakPreview" zoomScale="115" zoomScaleNormal="100" zoomScaleSheetLayoutView="115" workbookViewId="0">
      <selection activeCell="C13" sqref="C13"/>
    </sheetView>
  </sheetViews>
  <sheetFormatPr defaultRowHeight="12.75" x14ac:dyDescent="0.2"/>
  <cols>
    <col min="1" max="27" width="3.83203125" style="24" customWidth="1"/>
    <col min="28" max="28" width="10" style="24" bestFit="1" customWidth="1"/>
    <col min="29" max="29" width="9.33203125" style="24"/>
    <col min="30" max="30" width="10.6640625" style="24" bestFit="1" customWidth="1"/>
    <col min="31" max="35" width="9.33203125" style="24"/>
    <col min="36" max="36" width="18.83203125" style="24" bestFit="1" customWidth="1"/>
    <col min="37" max="37" width="9.33203125" style="24"/>
    <col min="38" max="38" width="17" style="24" bestFit="1" customWidth="1"/>
    <col min="39" max="16384" width="9.33203125" style="24"/>
  </cols>
  <sheetData>
    <row r="1" spans="1:27" ht="21" x14ac:dyDescent="0.2">
      <c r="A1" s="139" t="s">
        <v>24335</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row>
    <row r="2" spans="1:27" x14ac:dyDescent="0.2">
      <c r="B2" s="26"/>
      <c r="C2" s="26"/>
      <c r="D2" s="26"/>
      <c r="E2" s="26"/>
      <c r="F2" s="26"/>
      <c r="G2" s="26"/>
      <c r="H2" s="26"/>
      <c r="I2" s="26"/>
      <c r="J2" s="26"/>
      <c r="K2" s="26"/>
      <c r="L2" s="26"/>
      <c r="M2" s="26"/>
      <c r="N2" s="26"/>
      <c r="O2" s="26"/>
      <c r="P2" s="26"/>
      <c r="Q2" s="26"/>
      <c r="R2" s="26"/>
      <c r="S2" s="26"/>
      <c r="T2" s="26"/>
      <c r="U2" s="26"/>
      <c r="V2" s="26"/>
      <c r="W2" s="26"/>
      <c r="X2" s="26"/>
      <c r="Y2" s="26"/>
      <c r="Z2" s="26"/>
      <c r="AA2" s="26"/>
    </row>
    <row r="3" spans="1:27" s="28" customFormat="1" ht="13.5" thickBot="1" x14ac:dyDescent="0.25">
      <c r="A3" s="140" t="s">
        <v>35250</v>
      </c>
      <c r="B3" s="143"/>
      <c r="C3" s="143"/>
      <c r="D3" s="144"/>
      <c r="E3" s="141"/>
      <c r="F3" s="142"/>
      <c r="G3" s="142"/>
      <c r="H3" s="141"/>
      <c r="I3" s="141"/>
      <c r="J3" s="141"/>
      <c r="K3" s="141"/>
      <c r="L3" s="142"/>
      <c r="M3" s="141"/>
      <c r="N3" s="141"/>
      <c r="O3" s="141"/>
      <c r="P3" s="141"/>
      <c r="Q3" s="142"/>
      <c r="R3" s="142"/>
      <c r="S3" s="141"/>
      <c r="T3" s="141"/>
      <c r="U3" s="141"/>
      <c r="V3" s="141"/>
      <c r="W3" s="141"/>
      <c r="X3" s="145"/>
      <c r="Y3" s="145"/>
      <c r="Z3" s="145"/>
      <c r="AA3" s="141"/>
    </row>
    <row r="4" spans="1:27" x14ac:dyDescent="0.2">
      <c r="A4" s="39"/>
      <c r="B4" s="25"/>
      <c r="C4" s="25"/>
      <c r="D4" s="25"/>
      <c r="E4" s="25"/>
      <c r="F4" s="864"/>
      <c r="G4" s="42"/>
      <c r="H4" s="25"/>
      <c r="I4" s="25"/>
      <c r="J4" s="25"/>
      <c r="K4" s="25"/>
      <c r="L4" s="42"/>
      <c r="M4" s="25"/>
      <c r="N4" s="25"/>
      <c r="O4" s="25"/>
      <c r="P4" s="25"/>
      <c r="Q4" s="42"/>
      <c r="R4" s="42"/>
      <c r="S4" s="25"/>
      <c r="T4" s="25"/>
      <c r="U4" s="25"/>
      <c r="V4" s="25"/>
      <c r="W4" s="25"/>
      <c r="X4" s="25"/>
      <c r="Y4" s="25"/>
      <c r="Z4" s="25"/>
      <c r="AA4" s="25"/>
    </row>
    <row r="5" spans="1:27" x14ac:dyDescent="0.2">
      <c r="A5" s="39"/>
      <c r="B5" s="692" t="str">
        <f>VLOOKUP(D9,DIPREVS1!A:B,2,FALSE)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 s="692"/>
      <c r="D5" s="692"/>
      <c r="E5" s="692"/>
      <c r="F5" s="692"/>
      <c r="G5" s="692"/>
      <c r="H5" s="692"/>
      <c r="I5" s="692"/>
      <c r="J5" s="692"/>
      <c r="K5" s="692"/>
      <c r="L5" s="692"/>
      <c r="M5" s="692"/>
      <c r="N5" s="692"/>
      <c r="O5" s="692"/>
      <c r="P5" s="692"/>
      <c r="Q5" s="692"/>
      <c r="R5" s="692"/>
      <c r="S5" s="692"/>
      <c r="T5" s="692"/>
      <c r="U5" s="692"/>
      <c r="V5" s="692"/>
      <c r="W5" s="692"/>
      <c r="X5" s="692"/>
      <c r="Y5" s="692"/>
      <c r="Z5" s="692"/>
      <c r="AA5" s="26"/>
    </row>
    <row r="6" spans="1:27" x14ac:dyDescent="0.2">
      <c r="A6" s="39"/>
      <c r="B6" s="692"/>
      <c r="C6" s="692"/>
      <c r="D6" s="692"/>
      <c r="E6" s="692"/>
      <c r="F6" s="692"/>
      <c r="G6" s="692"/>
      <c r="H6" s="692"/>
      <c r="I6" s="692"/>
      <c r="J6" s="692"/>
      <c r="K6" s="692"/>
      <c r="L6" s="692"/>
      <c r="M6" s="692"/>
      <c r="N6" s="692"/>
      <c r="O6" s="692"/>
      <c r="P6" s="692"/>
      <c r="Q6" s="692"/>
      <c r="R6" s="692"/>
      <c r="S6" s="692"/>
      <c r="T6" s="692"/>
      <c r="U6" s="692"/>
      <c r="V6" s="692"/>
      <c r="W6" s="692"/>
      <c r="X6" s="692"/>
      <c r="Y6" s="692"/>
      <c r="Z6" s="692"/>
      <c r="AA6" s="26"/>
    </row>
    <row r="7" spans="1:27" x14ac:dyDescent="0.2">
      <c r="A7" s="39"/>
      <c r="B7" s="692"/>
      <c r="C7" s="692"/>
      <c r="D7" s="692"/>
      <c r="E7" s="692"/>
      <c r="F7" s="692"/>
      <c r="G7" s="692"/>
      <c r="H7" s="692"/>
      <c r="I7" s="692"/>
      <c r="J7" s="692"/>
      <c r="K7" s="692"/>
      <c r="L7" s="692"/>
      <c r="M7" s="692"/>
      <c r="N7" s="692"/>
      <c r="O7" s="692"/>
      <c r="P7" s="692"/>
      <c r="Q7" s="692"/>
      <c r="R7" s="692"/>
      <c r="S7" s="692"/>
      <c r="T7" s="692"/>
      <c r="U7" s="692"/>
      <c r="V7" s="692"/>
      <c r="W7" s="692"/>
      <c r="X7" s="692"/>
      <c r="Y7" s="692"/>
      <c r="Z7" s="692"/>
      <c r="AA7" s="26"/>
    </row>
    <row r="8" spans="1:27" x14ac:dyDescent="0.2">
      <c r="A8" s="39"/>
      <c r="B8" s="692"/>
      <c r="C8" s="692"/>
      <c r="D8" s="692"/>
      <c r="E8" s="692"/>
      <c r="F8" s="692"/>
      <c r="G8" s="692"/>
      <c r="H8" s="692"/>
      <c r="I8" s="692"/>
      <c r="J8" s="692"/>
      <c r="K8" s="692"/>
      <c r="L8" s="692"/>
      <c r="M8" s="692"/>
      <c r="N8" s="692"/>
      <c r="O8" s="692"/>
      <c r="P8" s="692"/>
      <c r="Q8" s="692"/>
      <c r="R8" s="692"/>
      <c r="S8" s="692"/>
      <c r="T8" s="692"/>
      <c r="U8" s="692"/>
      <c r="V8" s="692"/>
      <c r="W8" s="692"/>
      <c r="X8" s="692"/>
      <c r="Y8" s="692"/>
      <c r="Z8" s="692"/>
      <c r="AA8" s="26"/>
    </row>
    <row r="9" spans="1:27" x14ac:dyDescent="0.2">
      <c r="A9" s="266">
        <f>'COMP. PROJ.PAV'!A6+1</f>
        <v>35</v>
      </c>
      <c r="B9" s="31"/>
      <c r="C9" s="33" t="s">
        <v>22832</v>
      </c>
      <c r="D9" s="52" t="s">
        <v>14169</v>
      </c>
      <c r="E9" s="26"/>
      <c r="F9" s="26"/>
      <c r="G9" s="26"/>
      <c r="H9" s="44"/>
      <c r="I9" s="44"/>
      <c r="J9" s="26"/>
      <c r="K9" s="26"/>
      <c r="L9" s="26"/>
      <c r="M9" s="26"/>
      <c r="N9" s="26"/>
      <c r="O9" s="26"/>
      <c r="P9" s="26"/>
      <c r="Q9" s="26"/>
      <c r="R9" s="26"/>
      <c r="S9" s="26"/>
      <c r="T9" s="26"/>
      <c r="U9" s="31" t="s">
        <v>22834</v>
      </c>
      <c r="V9" s="31"/>
      <c r="W9" s="689">
        <f>RESUMODREN!I30</f>
        <v>46</v>
      </c>
      <c r="X9" s="689"/>
      <c r="Y9" s="689"/>
      <c r="Z9" s="690" t="str">
        <f>VLOOKUP(D9,DIPREVS1!A:D,4,FALSE)</f>
        <v>un</v>
      </c>
      <c r="AA9" s="690"/>
    </row>
    <row r="10" spans="1:27" x14ac:dyDescent="0.2">
      <c r="A10" s="32"/>
      <c r="B10" s="31"/>
      <c r="C10" s="25" t="s">
        <v>24343</v>
      </c>
      <c r="D10" s="52"/>
      <c r="E10" s="26"/>
      <c r="F10" s="26"/>
      <c r="G10" s="26"/>
      <c r="H10" s="44"/>
      <c r="I10" s="44"/>
      <c r="J10" s="26"/>
      <c r="K10" s="26"/>
      <c r="L10" s="26"/>
      <c r="M10" s="26"/>
      <c r="N10" s="26"/>
      <c r="O10" s="26"/>
      <c r="P10" s="26"/>
      <c r="Q10" s="26"/>
      <c r="R10" s="26"/>
      <c r="S10" s="26"/>
      <c r="T10" s="26"/>
      <c r="U10" s="31"/>
      <c r="V10" s="31"/>
      <c r="W10" s="111"/>
      <c r="X10" s="111"/>
      <c r="Y10" s="111"/>
      <c r="Z10" s="112"/>
      <c r="AA10" s="112"/>
    </row>
    <row r="11" spans="1:27" x14ac:dyDescent="0.2">
      <c r="A11" s="32"/>
      <c r="B11" s="31"/>
      <c r="C11" s="33"/>
      <c r="D11" s="52"/>
      <c r="E11" s="26"/>
      <c r="F11" s="26"/>
      <c r="G11" s="26"/>
      <c r="H11" s="44"/>
      <c r="I11" s="44"/>
      <c r="J11" s="26"/>
      <c r="K11" s="26"/>
      <c r="L11" s="26"/>
      <c r="M11" s="26"/>
      <c r="N11" s="26"/>
      <c r="O11" s="26"/>
      <c r="P11" s="26"/>
      <c r="Q11" s="26"/>
      <c r="R11" s="26"/>
      <c r="S11" s="26"/>
      <c r="T11" s="26"/>
      <c r="U11" s="31"/>
      <c r="V11" s="31"/>
      <c r="W11" s="111"/>
      <c r="X11" s="111"/>
      <c r="Y11" s="111"/>
      <c r="Z11" s="112"/>
      <c r="AA11" s="112"/>
    </row>
    <row r="12" spans="1:27" x14ac:dyDescent="0.2">
      <c r="A12" s="39"/>
      <c r="B12" s="692" t="str">
        <f>VLOOKUP(D16,DIPREVS1!A:B,2,FALSE)</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26"/>
    </row>
    <row r="13" spans="1:27" x14ac:dyDescent="0.2">
      <c r="A13" s="39"/>
      <c r="B13" s="692"/>
      <c r="C13" s="692"/>
      <c r="D13" s="692"/>
      <c r="E13" s="692"/>
      <c r="F13" s="692"/>
      <c r="G13" s="692"/>
      <c r="H13" s="692"/>
      <c r="I13" s="692"/>
      <c r="J13" s="692"/>
      <c r="K13" s="692"/>
      <c r="L13" s="692"/>
      <c r="M13" s="692"/>
      <c r="N13" s="692"/>
      <c r="O13" s="692"/>
      <c r="P13" s="692"/>
      <c r="Q13" s="692"/>
      <c r="R13" s="692"/>
      <c r="S13" s="692"/>
      <c r="T13" s="692"/>
      <c r="U13" s="692"/>
      <c r="V13" s="692"/>
      <c r="W13" s="692"/>
      <c r="X13" s="692"/>
      <c r="Y13" s="692"/>
      <c r="Z13" s="692"/>
      <c r="AA13" s="26"/>
    </row>
    <row r="14" spans="1:27" x14ac:dyDescent="0.2">
      <c r="A14" s="39"/>
      <c r="B14" s="692"/>
      <c r="C14" s="692"/>
      <c r="D14" s="692"/>
      <c r="E14" s="692"/>
      <c r="F14" s="692"/>
      <c r="G14" s="692"/>
      <c r="H14" s="692"/>
      <c r="I14" s="692"/>
      <c r="J14" s="692"/>
      <c r="K14" s="692"/>
      <c r="L14" s="692"/>
      <c r="M14" s="692"/>
      <c r="N14" s="692"/>
      <c r="O14" s="692"/>
      <c r="P14" s="692"/>
      <c r="Q14" s="692"/>
      <c r="R14" s="692"/>
      <c r="S14" s="692"/>
      <c r="T14" s="692"/>
      <c r="U14" s="692"/>
      <c r="V14" s="692"/>
      <c r="W14" s="692"/>
      <c r="X14" s="692"/>
      <c r="Y14" s="692"/>
      <c r="Z14" s="692"/>
      <c r="AA14" s="26"/>
    </row>
    <row r="15" spans="1:27" x14ac:dyDescent="0.2">
      <c r="A15" s="39"/>
      <c r="B15" s="692"/>
      <c r="C15" s="692"/>
      <c r="D15" s="692"/>
      <c r="E15" s="692"/>
      <c r="F15" s="692"/>
      <c r="G15" s="692"/>
      <c r="H15" s="692"/>
      <c r="I15" s="692"/>
      <c r="J15" s="692"/>
      <c r="K15" s="692"/>
      <c r="L15" s="692"/>
      <c r="M15" s="692"/>
      <c r="N15" s="692"/>
      <c r="O15" s="692"/>
      <c r="P15" s="692"/>
      <c r="Q15" s="692"/>
      <c r="R15" s="692"/>
      <c r="S15" s="692"/>
      <c r="T15" s="692"/>
      <c r="U15" s="692"/>
      <c r="V15" s="692"/>
      <c r="W15" s="692"/>
      <c r="X15" s="692"/>
      <c r="Y15" s="692"/>
      <c r="Z15" s="692"/>
      <c r="AA15" s="26"/>
    </row>
    <row r="16" spans="1:27" x14ac:dyDescent="0.2">
      <c r="A16" s="266">
        <f>A9+1</f>
        <v>36</v>
      </c>
      <c r="B16" s="31"/>
      <c r="C16" s="33" t="s">
        <v>22832</v>
      </c>
      <c r="D16" s="52" t="s">
        <v>14181</v>
      </c>
      <c r="E16" s="26"/>
      <c r="F16" s="26"/>
      <c r="G16" s="26"/>
      <c r="H16" s="44"/>
      <c r="I16" s="44"/>
      <c r="J16" s="26"/>
      <c r="K16" s="26"/>
      <c r="L16" s="26"/>
      <c r="M16" s="26"/>
      <c r="N16" s="26"/>
      <c r="O16" s="26"/>
      <c r="P16" s="26"/>
      <c r="Q16" s="26"/>
      <c r="R16" s="26"/>
      <c r="S16" s="26"/>
      <c r="T16" s="26"/>
      <c r="U16" s="31" t="s">
        <v>22834</v>
      </c>
      <c r="V16" s="31"/>
      <c r="W16" s="802">
        <v>16</v>
      </c>
      <c r="X16" s="802"/>
      <c r="Y16" s="802"/>
      <c r="Z16" s="690" t="str">
        <f>VLOOKUP(D16,DIPREVS1!A:D,4,FALSE)</f>
        <v>un</v>
      </c>
      <c r="AA16" s="690"/>
    </row>
    <row r="17" spans="1:27" x14ac:dyDescent="0.2">
      <c r="A17" s="39"/>
      <c r="B17" s="25"/>
      <c r="C17" s="25" t="s">
        <v>24343</v>
      </c>
      <c r="D17" s="25"/>
      <c r="E17" s="25"/>
      <c r="F17" s="42"/>
      <c r="G17" s="42"/>
      <c r="H17" s="25"/>
      <c r="I17" s="25"/>
      <c r="J17" s="25"/>
      <c r="K17" s="25"/>
      <c r="L17" s="42"/>
      <c r="M17" s="25"/>
      <c r="N17" s="25"/>
      <c r="O17" s="25"/>
      <c r="P17" s="25"/>
      <c r="Q17" s="42"/>
      <c r="R17" s="42"/>
      <c r="S17" s="25"/>
      <c r="T17" s="25"/>
      <c r="U17" s="25"/>
      <c r="V17" s="25"/>
      <c r="W17" s="25"/>
      <c r="X17" s="25"/>
      <c r="Y17" s="25"/>
      <c r="Z17" s="25"/>
      <c r="AA17" s="25"/>
    </row>
    <row r="18" spans="1:27" x14ac:dyDescent="0.2">
      <c r="A18" s="39"/>
      <c r="B18" s="25"/>
      <c r="C18" s="25"/>
      <c r="D18" s="25"/>
      <c r="E18" s="25"/>
      <c r="F18" s="251"/>
      <c r="G18" s="251"/>
      <c r="H18" s="25"/>
      <c r="I18" s="25"/>
      <c r="J18" s="25"/>
      <c r="K18" s="25"/>
      <c r="L18" s="251"/>
      <c r="M18" s="25"/>
      <c r="N18" s="25"/>
      <c r="O18" s="25"/>
      <c r="P18" s="25"/>
      <c r="Q18" s="251"/>
      <c r="R18" s="251"/>
      <c r="S18" s="25"/>
      <c r="T18" s="25"/>
      <c r="U18" s="25"/>
      <c r="V18" s="25"/>
      <c r="W18" s="25"/>
      <c r="X18" s="25"/>
      <c r="Y18" s="25"/>
      <c r="Z18" s="25"/>
      <c r="AA18" s="25"/>
    </row>
    <row r="19" spans="1:27" x14ac:dyDescent="0.2">
      <c r="A19" s="39"/>
      <c r="B19" s="692" t="str">
        <f>VLOOKUP(D23,DIPREVS1!A:B,2,FALSE)</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19" s="692"/>
      <c r="D19" s="692"/>
      <c r="E19" s="692"/>
      <c r="F19" s="692"/>
      <c r="G19" s="692"/>
      <c r="H19" s="692"/>
      <c r="I19" s="692"/>
      <c r="J19" s="692"/>
      <c r="K19" s="692"/>
      <c r="L19" s="692"/>
      <c r="M19" s="692"/>
      <c r="N19" s="692"/>
      <c r="O19" s="692"/>
      <c r="P19" s="692"/>
      <c r="Q19" s="692"/>
      <c r="R19" s="692"/>
      <c r="S19" s="692"/>
      <c r="T19" s="692"/>
      <c r="U19" s="692"/>
      <c r="V19" s="692"/>
      <c r="W19" s="692"/>
      <c r="X19" s="692"/>
      <c r="Y19" s="692"/>
      <c r="Z19" s="692"/>
      <c r="AA19" s="26"/>
    </row>
    <row r="20" spans="1:27" x14ac:dyDescent="0.2">
      <c r="A20" s="39"/>
      <c r="B20" s="692"/>
      <c r="C20" s="692"/>
      <c r="D20" s="692"/>
      <c r="E20" s="692"/>
      <c r="F20" s="692"/>
      <c r="G20" s="692"/>
      <c r="H20" s="692"/>
      <c r="I20" s="692"/>
      <c r="J20" s="692"/>
      <c r="K20" s="692"/>
      <c r="L20" s="692"/>
      <c r="M20" s="692"/>
      <c r="N20" s="692"/>
      <c r="O20" s="692"/>
      <c r="P20" s="692"/>
      <c r="Q20" s="692"/>
      <c r="R20" s="692"/>
      <c r="S20" s="692"/>
      <c r="T20" s="692"/>
      <c r="U20" s="692"/>
      <c r="V20" s="692"/>
      <c r="W20" s="692"/>
      <c r="X20" s="692"/>
      <c r="Y20" s="692"/>
      <c r="Z20" s="692"/>
      <c r="AA20" s="26"/>
    </row>
    <row r="21" spans="1:27" x14ac:dyDescent="0.2">
      <c r="A21" s="39"/>
      <c r="B21" s="692"/>
      <c r="C21" s="692"/>
      <c r="D21" s="692"/>
      <c r="E21" s="692"/>
      <c r="F21" s="692"/>
      <c r="G21" s="692"/>
      <c r="H21" s="692"/>
      <c r="I21" s="692"/>
      <c r="J21" s="692"/>
      <c r="K21" s="692"/>
      <c r="L21" s="692"/>
      <c r="M21" s="692"/>
      <c r="N21" s="692"/>
      <c r="O21" s="692"/>
      <c r="P21" s="692"/>
      <c r="Q21" s="692"/>
      <c r="R21" s="692"/>
      <c r="S21" s="692"/>
      <c r="T21" s="692"/>
      <c r="U21" s="692"/>
      <c r="V21" s="692"/>
      <c r="W21" s="692"/>
      <c r="X21" s="692"/>
      <c r="Y21" s="692"/>
      <c r="Z21" s="692"/>
      <c r="AA21" s="26"/>
    </row>
    <row r="22" spans="1:27" x14ac:dyDescent="0.2">
      <c r="A22" s="39"/>
      <c r="B22" s="692"/>
      <c r="C22" s="692"/>
      <c r="D22" s="692"/>
      <c r="E22" s="692"/>
      <c r="F22" s="692"/>
      <c r="G22" s="692"/>
      <c r="H22" s="692"/>
      <c r="I22" s="692"/>
      <c r="J22" s="692"/>
      <c r="K22" s="692"/>
      <c r="L22" s="692"/>
      <c r="M22" s="692"/>
      <c r="N22" s="692"/>
      <c r="O22" s="692"/>
      <c r="P22" s="692"/>
      <c r="Q22" s="692"/>
      <c r="R22" s="692"/>
      <c r="S22" s="692"/>
      <c r="T22" s="692"/>
      <c r="U22" s="692"/>
      <c r="V22" s="692"/>
      <c r="W22" s="692"/>
      <c r="X22" s="692"/>
      <c r="Y22" s="692"/>
      <c r="Z22" s="692"/>
      <c r="AA22" s="26"/>
    </row>
    <row r="23" spans="1:27" x14ac:dyDescent="0.2">
      <c r="A23" s="266">
        <f>A16+1</f>
        <v>37</v>
      </c>
      <c r="B23" s="31"/>
      <c r="C23" s="33" t="s">
        <v>22832</v>
      </c>
      <c r="D23" s="52" t="s">
        <v>14176</v>
      </c>
      <c r="E23" s="26"/>
      <c r="F23" s="26"/>
      <c r="G23" s="26"/>
      <c r="H23" s="44"/>
      <c r="I23" s="44"/>
      <c r="J23" s="26"/>
      <c r="K23" s="26"/>
      <c r="L23" s="26"/>
      <c r="M23" s="26"/>
      <c r="N23" s="26"/>
      <c r="O23" s="26"/>
      <c r="P23" s="26"/>
      <c r="Q23" s="26"/>
      <c r="R23" s="26"/>
      <c r="S23" s="26"/>
      <c r="T23" s="26"/>
      <c r="U23" s="31" t="s">
        <v>22834</v>
      </c>
      <c r="V23" s="31"/>
      <c r="W23" s="689">
        <f>RESUMODREN!M34</f>
        <v>40</v>
      </c>
      <c r="X23" s="689"/>
      <c r="Y23" s="689"/>
      <c r="Z23" s="690" t="str">
        <f>VLOOKUP(D23,DIPREVS1!A:D,4,FALSE)</f>
        <v>un</v>
      </c>
      <c r="AA23" s="690"/>
    </row>
    <row r="24" spans="1:27" x14ac:dyDescent="0.2">
      <c r="A24" s="39"/>
      <c r="B24" s="25"/>
      <c r="C24" s="25" t="s">
        <v>24344</v>
      </c>
      <c r="D24" s="25"/>
      <c r="E24" s="25"/>
      <c r="F24" s="42"/>
      <c r="G24" s="42"/>
      <c r="H24" s="25"/>
      <c r="I24" s="25"/>
      <c r="J24" s="25"/>
      <c r="K24" s="25"/>
      <c r="L24" s="42"/>
      <c r="M24" s="25"/>
      <c r="N24" s="25"/>
      <c r="O24" s="25"/>
      <c r="P24" s="25"/>
      <c r="Q24" s="42"/>
      <c r="R24" s="42"/>
      <c r="S24" s="25"/>
      <c r="T24" s="25"/>
      <c r="U24" s="25"/>
      <c r="V24" s="25"/>
      <c r="W24" s="25"/>
      <c r="X24" s="25"/>
      <c r="Y24" s="25"/>
      <c r="Z24" s="25"/>
      <c r="AA24" s="25"/>
    </row>
    <row r="25" spans="1:27" x14ac:dyDescent="0.2">
      <c r="A25" s="39"/>
      <c r="B25" s="25"/>
      <c r="C25" s="25"/>
      <c r="D25" s="25"/>
      <c r="E25" s="25"/>
      <c r="F25" s="251"/>
      <c r="G25" s="251"/>
      <c r="H25" s="25"/>
      <c r="I25" s="25"/>
      <c r="J25" s="25"/>
      <c r="K25" s="25"/>
      <c r="L25" s="251"/>
      <c r="M25" s="25"/>
      <c r="N25" s="25"/>
      <c r="O25" s="25"/>
      <c r="P25" s="25"/>
      <c r="Q25" s="251"/>
      <c r="R25" s="251"/>
      <c r="S25" s="25"/>
      <c r="T25" s="25"/>
      <c r="U25" s="25"/>
      <c r="V25" s="25"/>
      <c r="W25" s="25"/>
      <c r="X25" s="25"/>
      <c r="Y25" s="25"/>
      <c r="Z25" s="25"/>
      <c r="AA25" s="25"/>
    </row>
    <row r="26" spans="1:27" x14ac:dyDescent="0.2">
      <c r="A26" s="39"/>
      <c r="B26" s="692" t="str">
        <f>VLOOKUP(D30,DIPREVS1!A:B,2,FALSE)</f>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26" s="692"/>
      <c r="D26" s="692"/>
      <c r="E26" s="692"/>
      <c r="F26" s="692"/>
      <c r="G26" s="692"/>
      <c r="H26" s="692"/>
      <c r="I26" s="692"/>
      <c r="J26" s="692"/>
      <c r="K26" s="692"/>
      <c r="L26" s="692"/>
      <c r="M26" s="692"/>
      <c r="N26" s="692"/>
      <c r="O26" s="692"/>
      <c r="P26" s="692"/>
      <c r="Q26" s="692"/>
      <c r="R26" s="692"/>
      <c r="S26" s="692"/>
      <c r="T26" s="692"/>
      <c r="U26" s="692"/>
      <c r="V26" s="692"/>
      <c r="W26" s="692"/>
      <c r="X26" s="692"/>
      <c r="Y26" s="692"/>
      <c r="Z26" s="692"/>
      <c r="AA26" s="26"/>
    </row>
    <row r="27" spans="1:27" x14ac:dyDescent="0.2">
      <c r="A27" s="39"/>
      <c r="B27" s="692"/>
      <c r="C27" s="692"/>
      <c r="D27" s="692"/>
      <c r="E27" s="692"/>
      <c r="F27" s="692"/>
      <c r="G27" s="692"/>
      <c r="H27" s="692"/>
      <c r="I27" s="692"/>
      <c r="J27" s="692"/>
      <c r="K27" s="692"/>
      <c r="L27" s="692"/>
      <c r="M27" s="692"/>
      <c r="N27" s="692"/>
      <c r="O27" s="692"/>
      <c r="P27" s="692"/>
      <c r="Q27" s="692"/>
      <c r="R27" s="692"/>
      <c r="S27" s="692"/>
      <c r="T27" s="692"/>
      <c r="U27" s="692"/>
      <c r="V27" s="692"/>
      <c r="W27" s="692"/>
      <c r="X27" s="692"/>
      <c r="Y27" s="692"/>
      <c r="Z27" s="692"/>
      <c r="AA27" s="26"/>
    </row>
    <row r="28" spans="1:27" x14ac:dyDescent="0.2">
      <c r="A28" s="39"/>
      <c r="B28" s="692"/>
      <c r="C28" s="692"/>
      <c r="D28" s="692"/>
      <c r="E28" s="692"/>
      <c r="F28" s="692"/>
      <c r="G28" s="692"/>
      <c r="H28" s="692"/>
      <c r="I28" s="692"/>
      <c r="J28" s="692"/>
      <c r="K28" s="692"/>
      <c r="L28" s="692"/>
      <c r="M28" s="692"/>
      <c r="N28" s="692"/>
      <c r="O28" s="692"/>
      <c r="P28" s="692"/>
      <c r="Q28" s="692"/>
      <c r="R28" s="692"/>
      <c r="S28" s="692"/>
      <c r="T28" s="692"/>
      <c r="U28" s="692"/>
      <c r="V28" s="692"/>
      <c r="W28" s="692"/>
      <c r="X28" s="692"/>
      <c r="Y28" s="692"/>
      <c r="Z28" s="692"/>
      <c r="AA28" s="26"/>
    </row>
    <row r="29" spans="1:27" x14ac:dyDescent="0.2">
      <c r="A29" s="39"/>
      <c r="B29" s="692"/>
      <c r="C29" s="692"/>
      <c r="D29" s="692"/>
      <c r="E29" s="692"/>
      <c r="F29" s="692"/>
      <c r="G29" s="692"/>
      <c r="H29" s="692"/>
      <c r="I29" s="692"/>
      <c r="J29" s="692"/>
      <c r="K29" s="692"/>
      <c r="L29" s="692"/>
      <c r="M29" s="692"/>
      <c r="N29" s="692"/>
      <c r="O29" s="692"/>
      <c r="P29" s="692"/>
      <c r="Q29" s="692"/>
      <c r="R29" s="692"/>
      <c r="S29" s="692"/>
      <c r="T29" s="692"/>
      <c r="U29" s="692"/>
      <c r="V29" s="692"/>
      <c r="W29" s="692"/>
      <c r="X29" s="692"/>
      <c r="Y29" s="692"/>
      <c r="Z29" s="692"/>
      <c r="AA29" s="26"/>
    </row>
    <row r="30" spans="1:27" x14ac:dyDescent="0.2">
      <c r="A30" s="266">
        <f>A23+1</f>
        <v>38</v>
      </c>
      <c r="B30" s="31"/>
      <c r="C30" s="33" t="s">
        <v>22832</v>
      </c>
      <c r="D30" s="52" t="s">
        <v>13653</v>
      </c>
      <c r="E30" s="26"/>
      <c r="F30" s="26"/>
      <c r="G30" s="26"/>
      <c r="H30" s="44"/>
      <c r="I30" s="44"/>
      <c r="J30" s="26"/>
      <c r="K30" s="26"/>
      <c r="L30" s="26"/>
      <c r="M30" s="26"/>
      <c r="N30" s="26"/>
      <c r="O30" s="26"/>
      <c r="P30" s="26"/>
      <c r="Q30" s="26"/>
      <c r="R30" s="26"/>
      <c r="S30" s="26"/>
      <c r="T30" s="26"/>
      <c r="U30" s="31" t="s">
        <v>22834</v>
      </c>
      <c r="V30" s="31"/>
      <c r="W30" s="689">
        <f>N31+N32</f>
        <v>723</v>
      </c>
      <c r="X30" s="689"/>
      <c r="Y30" s="689"/>
      <c r="Z30" s="690" t="str">
        <f>VLOOKUP(D30,DIPREVS1!A:D,4,FALSE)</f>
        <v>m</v>
      </c>
      <c r="AA30" s="690"/>
    </row>
    <row r="31" spans="1:27" x14ac:dyDescent="0.2">
      <c r="A31" s="39"/>
      <c r="B31" s="25"/>
      <c r="C31" s="44" t="s">
        <v>23343</v>
      </c>
      <c r="D31" s="25"/>
      <c r="E31" s="25"/>
      <c r="F31" s="251"/>
      <c r="G31" s="251"/>
      <c r="H31" s="25"/>
      <c r="I31" s="25"/>
      <c r="J31" s="25"/>
      <c r="K31" s="25"/>
      <c r="L31" s="251"/>
      <c r="M31" s="248" t="s">
        <v>8</v>
      </c>
      <c r="N31" s="693">
        <f>RESUMODREN!I17</f>
        <v>603</v>
      </c>
      <c r="O31" s="693"/>
      <c r="P31" s="693"/>
      <c r="Q31" s="26" t="s">
        <v>0</v>
      </c>
      <c r="R31" s="42"/>
      <c r="S31" s="25"/>
      <c r="T31" s="25"/>
      <c r="U31" s="25"/>
      <c r="V31" s="25"/>
      <c r="W31" s="25"/>
      <c r="X31" s="25"/>
      <c r="Y31" s="25"/>
      <c r="Z31" s="25"/>
      <c r="AA31" s="25"/>
    </row>
    <row r="32" spans="1:27" x14ac:dyDescent="0.2">
      <c r="A32" s="39"/>
      <c r="B32" s="25"/>
      <c r="C32" s="25" t="s">
        <v>23445</v>
      </c>
      <c r="D32" s="25"/>
      <c r="E32" s="25"/>
      <c r="F32" s="251"/>
      <c r="G32" s="251"/>
      <c r="H32" s="25"/>
      <c r="I32" s="25"/>
      <c r="J32" s="25"/>
      <c r="K32" s="25"/>
      <c r="L32" s="251"/>
      <c r="M32" s="248" t="s">
        <v>8</v>
      </c>
      <c r="N32" s="693">
        <f>RESUMODREN!O34*3</f>
        <v>120</v>
      </c>
      <c r="O32" s="693"/>
      <c r="P32" s="693"/>
      <c r="Q32" s="26" t="s">
        <v>0</v>
      </c>
      <c r="R32" s="42"/>
      <c r="S32" s="25"/>
      <c r="T32" s="25"/>
      <c r="U32" s="25"/>
      <c r="V32" s="25"/>
      <c r="W32" s="25"/>
      <c r="X32" s="25"/>
      <c r="Y32" s="25"/>
      <c r="Z32" s="25"/>
      <c r="AA32" s="25"/>
    </row>
    <row r="33" spans="1:27" x14ac:dyDescent="0.2">
      <c r="A33" s="39"/>
      <c r="B33" s="25"/>
      <c r="C33" s="25" t="s">
        <v>24344</v>
      </c>
      <c r="D33" s="25"/>
      <c r="E33" s="25"/>
      <c r="F33" s="251"/>
      <c r="G33" s="251"/>
      <c r="H33" s="25"/>
      <c r="I33" s="25"/>
      <c r="J33" s="25"/>
      <c r="K33" s="25"/>
      <c r="L33" s="251"/>
      <c r="M33" s="25"/>
      <c r="N33" s="25"/>
      <c r="O33" s="25"/>
      <c r="P33" s="25"/>
      <c r="Q33" s="251"/>
      <c r="R33" s="251"/>
      <c r="S33" s="25"/>
      <c r="T33" s="25"/>
      <c r="U33" s="25"/>
      <c r="V33" s="25"/>
      <c r="W33" s="25"/>
      <c r="X33" s="25"/>
      <c r="Y33" s="25"/>
      <c r="Z33" s="25"/>
      <c r="AA33" s="25"/>
    </row>
    <row r="34" spans="1:27" x14ac:dyDescent="0.2">
      <c r="A34" s="39"/>
      <c r="B34" s="25"/>
      <c r="C34" s="25"/>
      <c r="D34" s="25"/>
      <c r="E34" s="25"/>
      <c r="F34" s="251"/>
      <c r="G34" s="251"/>
      <c r="H34" s="25"/>
      <c r="I34" s="25"/>
      <c r="J34" s="25"/>
      <c r="K34" s="25"/>
      <c r="L34" s="251"/>
      <c r="M34" s="25"/>
      <c r="N34" s="25"/>
      <c r="O34" s="25"/>
      <c r="P34" s="25"/>
      <c r="Q34" s="251"/>
      <c r="R34" s="251"/>
      <c r="S34" s="25"/>
      <c r="T34" s="25"/>
      <c r="U34" s="25"/>
      <c r="V34" s="25"/>
      <c r="W34" s="25"/>
      <c r="X34" s="25"/>
      <c r="Y34" s="25"/>
      <c r="Z34" s="25"/>
      <c r="AA34" s="25"/>
    </row>
    <row r="35" spans="1:27" x14ac:dyDescent="0.2">
      <c r="A35" s="39"/>
      <c r="B35" s="692" t="str">
        <f>VLOOKUP(D39,DIPREVS1!A:B,2,FALSE)</f>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
      <c r="C35" s="692"/>
      <c r="D35" s="692"/>
      <c r="E35" s="692"/>
      <c r="F35" s="692"/>
      <c r="G35" s="692"/>
      <c r="H35" s="692"/>
      <c r="I35" s="692"/>
      <c r="J35" s="692"/>
      <c r="K35" s="692"/>
      <c r="L35" s="692"/>
      <c r="M35" s="692"/>
      <c r="N35" s="692"/>
      <c r="O35" s="692"/>
      <c r="P35" s="692"/>
      <c r="Q35" s="692"/>
      <c r="R35" s="692"/>
      <c r="S35" s="692"/>
      <c r="T35" s="692"/>
      <c r="U35" s="692"/>
      <c r="V35" s="692"/>
      <c r="W35" s="692"/>
      <c r="X35" s="692"/>
      <c r="Y35" s="692"/>
      <c r="Z35" s="692"/>
      <c r="AA35" s="26"/>
    </row>
    <row r="36" spans="1:27" x14ac:dyDescent="0.2">
      <c r="A36" s="39"/>
      <c r="B36" s="692"/>
      <c r="C36" s="692"/>
      <c r="D36" s="692"/>
      <c r="E36" s="692"/>
      <c r="F36" s="692"/>
      <c r="G36" s="692"/>
      <c r="H36" s="692"/>
      <c r="I36" s="692"/>
      <c r="J36" s="692"/>
      <c r="K36" s="692"/>
      <c r="L36" s="692"/>
      <c r="M36" s="692"/>
      <c r="N36" s="692"/>
      <c r="O36" s="692"/>
      <c r="P36" s="692"/>
      <c r="Q36" s="692"/>
      <c r="R36" s="692"/>
      <c r="S36" s="692"/>
      <c r="T36" s="692"/>
      <c r="U36" s="692"/>
      <c r="V36" s="692"/>
      <c r="W36" s="692"/>
      <c r="X36" s="692"/>
      <c r="Y36" s="692"/>
      <c r="Z36" s="692"/>
      <c r="AA36" s="26"/>
    </row>
    <row r="37" spans="1:27" x14ac:dyDescent="0.2">
      <c r="A37" s="39"/>
      <c r="B37" s="692"/>
      <c r="C37" s="692"/>
      <c r="D37" s="692"/>
      <c r="E37" s="692"/>
      <c r="F37" s="692"/>
      <c r="G37" s="692"/>
      <c r="H37" s="692"/>
      <c r="I37" s="692"/>
      <c r="J37" s="692"/>
      <c r="K37" s="692"/>
      <c r="L37" s="692"/>
      <c r="M37" s="692"/>
      <c r="N37" s="692"/>
      <c r="O37" s="692"/>
      <c r="P37" s="692"/>
      <c r="Q37" s="692"/>
      <c r="R37" s="692"/>
      <c r="S37" s="692"/>
      <c r="T37" s="692"/>
      <c r="U37" s="692"/>
      <c r="V37" s="692"/>
      <c r="W37" s="692"/>
      <c r="X37" s="692"/>
      <c r="Y37" s="692"/>
      <c r="Z37" s="692"/>
      <c r="AA37" s="26"/>
    </row>
    <row r="38" spans="1:27" x14ac:dyDescent="0.2">
      <c r="A38" s="39"/>
      <c r="B38" s="692"/>
      <c r="C38" s="692"/>
      <c r="D38" s="692"/>
      <c r="E38" s="692"/>
      <c r="F38" s="692"/>
      <c r="G38" s="692"/>
      <c r="H38" s="692"/>
      <c r="I38" s="692"/>
      <c r="J38" s="692"/>
      <c r="K38" s="692"/>
      <c r="L38" s="692"/>
      <c r="M38" s="692"/>
      <c r="N38" s="692"/>
      <c r="O38" s="692"/>
      <c r="P38" s="692"/>
      <c r="Q38" s="692"/>
      <c r="R38" s="692"/>
      <c r="S38" s="692"/>
      <c r="T38" s="692"/>
      <c r="U38" s="692"/>
      <c r="V38" s="692"/>
      <c r="W38" s="692"/>
      <c r="X38" s="692"/>
      <c r="Y38" s="692"/>
      <c r="Z38" s="692"/>
      <c r="AA38" s="26"/>
    </row>
    <row r="39" spans="1:27" x14ac:dyDescent="0.2">
      <c r="A39" s="32">
        <f>A30+1</f>
        <v>39</v>
      </c>
      <c r="B39" s="31"/>
      <c r="C39" s="33" t="s">
        <v>22832</v>
      </c>
      <c r="D39" s="52" t="s">
        <v>13654</v>
      </c>
      <c r="E39" s="26"/>
      <c r="F39" s="26"/>
      <c r="G39" s="26"/>
      <c r="H39" s="44"/>
      <c r="I39" s="44"/>
      <c r="J39" s="26"/>
      <c r="K39" s="26"/>
      <c r="L39" s="26"/>
      <c r="M39" s="26"/>
      <c r="N39" s="26"/>
      <c r="O39" s="26"/>
      <c r="P39" s="26"/>
      <c r="Q39" s="26"/>
      <c r="R39" s="26"/>
      <c r="S39" s="26"/>
      <c r="T39" s="26"/>
      <c r="U39" s="31" t="s">
        <v>22834</v>
      </c>
      <c r="V39" s="31"/>
      <c r="W39" s="689">
        <f>N40</f>
        <v>63</v>
      </c>
      <c r="X39" s="689"/>
      <c r="Y39" s="689"/>
      <c r="Z39" s="690" t="str">
        <f>VLOOKUP(D39,DIPREVS1!A:D,4,FALSE)</f>
        <v>m</v>
      </c>
      <c r="AA39" s="690"/>
    </row>
    <row r="40" spans="1:27" x14ac:dyDescent="0.2">
      <c r="A40" s="39"/>
      <c r="B40" s="25"/>
      <c r="C40" s="44" t="s">
        <v>23343</v>
      </c>
      <c r="D40" s="25"/>
      <c r="E40" s="25"/>
      <c r="F40" s="241"/>
      <c r="G40" s="241"/>
      <c r="H40" s="25"/>
      <c r="I40" s="25"/>
      <c r="J40" s="25"/>
      <c r="K40" s="25"/>
      <c r="L40" s="241"/>
      <c r="M40" s="240" t="s">
        <v>8</v>
      </c>
      <c r="N40" s="693">
        <f>RESUMODREN!L17</f>
        <v>63</v>
      </c>
      <c r="O40" s="693"/>
      <c r="P40" s="693"/>
      <c r="Q40" s="26" t="s">
        <v>0</v>
      </c>
      <c r="R40" s="241"/>
      <c r="S40" s="25"/>
      <c r="T40" s="25"/>
      <c r="U40" s="25"/>
      <c r="V40" s="25"/>
      <c r="W40" s="25"/>
      <c r="X40" s="25"/>
      <c r="Y40" s="25"/>
      <c r="Z40" s="25"/>
      <c r="AA40" s="25"/>
    </row>
    <row r="41" spans="1:27" x14ac:dyDescent="0.2">
      <c r="A41" s="39"/>
      <c r="B41" s="25"/>
      <c r="C41" s="25" t="s">
        <v>24344</v>
      </c>
      <c r="D41" s="25"/>
      <c r="E41" s="25"/>
      <c r="F41" s="241"/>
      <c r="G41" s="241"/>
      <c r="H41" s="25"/>
      <c r="I41" s="25"/>
      <c r="J41" s="25"/>
      <c r="K41" s="25"/>
      <c r="L41" s="241"/>
      <c r="M41" s="25"/>
      <c r="N41" s="25"/>
      <c r="O41" s="25"/>
      <c r="P41" s="25"/>
      <c r="Q41" s="241"/>
      <c r="R41" s="241"/>
      <c r="S41" s="25"/>
      <c r="T41" s="25"/>
      <c r="U41" s="25"/>
      <c r="V41" s="25"/>
      <c r="W41" s="25"/>
      <c r="X41" s="25"/>
      <c r="Y41" s="25"/>
      <c r="Z41" s="25"/>
      <c r="AA41" s="25"/>
    </row>
    <row r="42" spans="1:27" x14ac:dyDescent="0.2">
      <c r="A42" s="39"/>
      <c r="B42" s="25"/>
      <c r="C42" s="25"/>
      <c r="D42" s="25"/>
      <c r="E42" s="25"/>
      <c r="F42" s="261"/>
      <c r="G42" s="261"/>
      <c r="H42" s="25"/>
      <c r="I42" s="25"/>
      <c r="J42" s="25"/>
      <c r="K42" s="25"/>
      <c r="L42" s="261"/>
      <c r="M42" s="25"/>
      <c r="N42" s="25"/>
      <c r="O42" s="25"/>
      <c r="P42" s="25"/>
      <c r="Q42" s="261"/>
      <c r="R42" s="261"/>
      <c r="S42" s="25"/>
      <c r="T42" s="25"/>
      <c r="U42" s="25"/>
      <c r="V42" s="25"/>
      <c r="W42" s="25"/>
      <c r="X42" s="25"/>
      <c r="Y42" s="25"/>
      <c r="Z42" s="25"/>
      <c r="AA42" s="25"/>
    </row>
    <row r="43" spans="1:27" x14ac:dyDescent="0.2">
      <c r="A43" s="39"/>
      <c r="B43" s="692" t="str">
        <f>VLOOKUP(D47,DIPREVS1!A:B,2,FALSE)</f>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C43" s="692"/>
      <c r="D43" s="692"/>
      <c r="E43" s="692"/>
      <c r="F43" s="692"/>
      <c r="G43" s="692"/>
      <c r="H43" s="692"/>
      <c r="I43" s="692"/>
      <c r="J43" s="692"/>
      <c r="K43" s="692"/>
      <c r="L43" s="692"/>
      <c r="M43" s="692"/>
      <c r="N43" s="692"/>
      <c r="O43" s="692"/>
      <c r="P43" s="692"/>
      <c r="Q43" s="692"/>
      <c r="R43" s="692"/>
      <c r="S43" s="692"/>
      <c r="T43" s="692"/>
      <c r="U43" s="692"/>
      <c r="V43" s="692"/>
      <c r="W43" s="692"/>
      <c r="X43" s="692"/>
      <c r="Y43" s="692"/>
      <c r="Z43" s="692"/>
      <c r="AA43" s="26"/>
    </row>
    <row r="44" spans="1:27" x14ac:dyDescent="0.2">
      <c r="A44" s="39"/>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692"/>
      <c r="Z44" s="692"/>
      <c r="AA44" s="26"/>
    </row>
    <row r="45" spans="1:27" x14ac:dyDescent="0.2">
      <c r="A45" s="39"/>
      <c r="B45" s="692"/>
      <c r="C45" s="692"/>
      <c r="D45" s="692"/>
      <c r="E45" s="692"/>
      <c r="F45" s="692"/>
      <c r="G45" s="692"/>
      <c r="H45" s="692"/>
      <c r="I45" s="692"/>
      <c r="J45" s="692"/>
      <c r="K45" s="692"/>
      <c r="L45" s="692"/>
      <c r="M45" s="692"/>
      <c r="N45" s="692"/>
      <c r="O45" s="692"/>
      <c r="P45" s="692"/>
      <c r="Q45" s="692"/>
      <c r="R45" s="692"/>
      <c r="S45" s="692"/>
      <c r="T45" s="692"/>
      <c r="U45" s="692"/>
      <c r="V45" s="692"/>
      <c r="W45" s="692"/>
      <c r="X45" s="692"/>
      <c r="Y45" s="692"/>
      <c r="Z45" s="692"/>
      <c r="AA45" s="26"/>
    </row>
    <row r="46" spans="1:27" x14ac:dyDescent="0.2">
      <c r="A46" s="39"/>
      <c r="B46" s="692"/>
      <c r="C46" s="692"/>
      <c r="D46" s="692"/>
      <c r="E46" s="692"/>
      <c r="F46" s="692"/>
      <c r="G46" s="692"/>
      <c r="H46" s="692"/>
      <c r="I46" s="692"/>
      <c r="J46" s="692"/>
      <c r="K46" s="692"/>
      <c r="L46" s="692"/>
      <c r="M46" s="692"/>
      <c r="N46" s="692"/>
      <c r="O46" s="692"/>
      <c r="P46" s="692"/>
      <c r="Q46" s="692"/>
      <c r="R46" s="692"/>
      <c r="S46" s="692"/>
      <c r="T46" s="692"/>
      <c r="U46" s="692"/>
      <c r="V46" s="692"/>
      <c r="W46" s="692"/>
      <c r="X46" s="692"/>
      <c r="Y46" s="692"/>
      <c r="Z46" s="692"/>
      <c r="AA46" s="26"/>
    </row>
    <row r="47" spans="1:27" x14ac:dyDescent="0.2">
      <c r="A47" s="32">
        <f>A39+1</f>
        <v>40</v>
      </c>
      <c r="B47" s="31"/>
      <c r="C47" s="33" t="s">
        <v>22832</v>
      </c>
      <c r="D47" s="52" t="s">
        <v>13642</v>
      </c>
      <c r="E47" s="26"/>
      <c r="F47" s="26"/>
      <c r="G47" s="26"/>
      <c r="H47" s="44"/>
      <c r="I47" s="44"/>
      <c r="J47" s="26"/>
      <c r="K47" s="26"/>
      <c r="L47" s="26"/>
      <c r="M47" s="26"/>
      <c r="N47" s="26"/>
      <c r="O47" s="26"/>
      <c r="P47" s="26"/>
      <c r="Q47" s="26"/>
      <c r="R47" s="26"/>
      <c r="S47" s="26"/>
      <c r="T47" s="26"/>
      <c r="U47" s="31" t="s">
        <v>22834</v>
      </c>
      <c r="V47" s="31"/>
      <c r="W47" s="689">
        <f>RESUMODREN!L17</f>
        <v>63</v>
      </c>
      <c r="X47" s="689"/>
      <c r="Y47" s="689"/>
      <c r="Z47" s="690" t="str">
        <f>VLOOKUP(D47,DIPREVS1!A:D,4,FALSE)</f>
        <v>m</v>
      </c>
      <c r="AA47" s="690"/>
    </row>
    <row r="48" spans="1:27" x14ac:dyDescent="0.2">
      <c r="A48" s="39"/>
      <c r="B48" s="25"/>
      <c r="C48" s="25" t="s">
        <v>24344</v>
      </c>
      <c r="D48" s="25"/>
      <c r="E48" s="25"/>
      <c r="F48" s="42"/>
      <c r="G48" s="42"/>
      <c r="H48" s="25"/>
      <c r="I48" s="25"/>
      <c r="J48" s="25"/>
      <c r="K48" s="25"/>
      <c r="L48" s="42"/>
      <c r="M48" s="25"/>
      <c r="N48" s="25"/>
      <c r="O48" s="25"/>
      <c r="P48" s="25"/>
      <c r="Q48" s="42"/>
      <c r="R48" s="42"/>
      <c r="S48" s="25"/>
      <c r="T48" s="25"/>
      <c r="U48" s="25"/>
      <c r="V48" s="25"/>
      <c r="W48" s="25"/>
      <c r="X48" s="25"/>
      <c r="Y48" s="25"/>
      <c r="Z48" s="25"/>
      <c r="AA48" s="25"/>
    </row>
    <row r="49" spans="1:27" x14ac:dyDescent="0.2">
      <c r="A49" s="39"/>
      <c r="B49" s="25"/>
      <c r="C49" s="25"/>
      <c r="D49" s="25"/>
      <c r="E49" s="25"/>
      <c r="F49" s="261"/>
      <c r="G49" s="261"/>
      <c r="H49" s="25"/>
      <c r="I49" s="25"/>
      <c r="J49" s="25"/>
      <c r="K49" s="25"/>
      <c r="L49" s="261"/>
      <c r="M49" s="25"/>
      <c r="N49" s="25"/>
      <c r="O49" s="25"/>
      <c r="P49" s="25"/>
      <c r="Q49" s="261"/>
      <c r="R49" s="261"/>
      <c r="S49" s="25"/>
      <c r="T49" s="25"/>
      <c r="U49" s="25"/>
      <c r="V49" s="25"/>
      <c r="W49" s="25"/>
      <c r="X49" s="25"/>
      <c r="Y49" s="25"/>
      <c r="Z49" s="25"/>
      <c r="AA49" s="25"/>
    </row>
    <row r="50" spans="1:27" ht="12.75" customHeight="1" x14ac:dyDescent="0.2">
      <c r="A50" s="39"/>
      <c r="B50" s="691" t="str">
        <f>VLOOKUP(D52,DIPREVS1!A:B,2,FALSE)</f>
        <v>TUBO DE POLIETILENO DE ALTA DENSIDADE(PEAD),RESINA PE80/100,NORMA ISO 4427, CLASSE PN-4, DE=400MM. FORNECIMENTO</v>
      </c>
      <c r="C50" s="691"/>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26"/>
    </row>
    <row r="51" spans="1:27" x14ac:dyDescent="0.2">
      <c r="A51" s="39"/>
      <c r="B51" s="691"/>
      <c r="C51" s="691"/>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26"/>
    </row>
    <row r="52" spans="1:27" x14ac:dyDescent="0.2">
      <c r="A52" s="32">
        <f>A47+1</f>
        <v>41</v>
      </c>
      <c r="B52" s="31"/>
      <c r="C52" s="33" t="s">
        <v>22832</v>
      </c>
      <c r="D52" s="52" t="s">
        <v>15058</v>
      </c>
      <c r="E52" s="26"/>
      <c r="F52" s="26"/>
      <c r="G52" s="26"/>
      <c r="H52" s="44"/>
      <c r="I52" s="44"/>
      <c r="J52" s="26"/>
      <c r="K52" s="26"/>
      <c r="L52" s="26"/>
      <c r="M52" s="26"/>
      <c r="N52" s="26"/>
      <c r="O52" s="26"/>
      <c r="P52" s="26"/>
      <c r="Q52" s="26"/>
      <c r="R52" s="26"/>
      <c r="S52" s="26"/>
      <c r="T52" s="26"/>
      <c r="U52" s="31" t="s">
        <v>22834</v>
      </c>
      <c r="V52" s="31"/>
      <c r="W52" s="689">
        <f>RESUMODREN!R17</f>
        <v>77</v>
      </c>
      <c r="X52" s="689"/>
      <c r="Y52" s="689"/>
      <c r="Z52" s="690" t="str">
        <f>VLOOKUP(D52,DIPREVS1!A:D,4,FALSE)</f>
        <v>m</v>
      </c>
      <c r="AA52" s="690"/>
    </row>
    <row r="53" spans="1:27" x14ac:dyDescent="0.2">
      <c r="A53" s="32"/>
      <c r="B53" s="31"/>
      <c r="C53" s="25" t="s">
        <v>24344</v>
      </c>
      <c r="D53" s="52"/>
      <c r="E53" s="26"/>
      <c r="F53" s="26"/>
      <c r="G53" s="26"/>
      <c r="H53" s="44"/>
      <c r="I53" s="44"/>
      <c r="J53" s="26"/>
      <c r="K53" s="26"/>
      <c r="L53" s="26"/>
      <c r="M53" s="26"/>
      <c r="N53" s="26"/>
      <c r="O53" s="26"/>
      <c r="P53" s="26"/>
      <c r="Q53" s="26"/>
      <c r="R53" s="26"/>
      <c r="S53" s="26"/>
      <c r="T53" s="26"/>
      <c r="U53" s="31"/>
      <c r="V53" s="31"/>
      <c r="W53" s="254"/>
      <c r="X53" s="254"/>
      <c r="Y53" s="254"/>
      <c r="Z53" s="255"/>
      <c r="AA53" s="255"/>
    </row>
    <row r="54" spans="1:27" x14ac:dyDescent="0.2">
      <c r="A54" s="39"/>
      <c r="B54" s="25"/>
      <c r="C54" s="25"/>
      <c r="D54" s="25"/>
      <c r="E54" s="25"/>
      <c r="F54" s="113"/>
      <c r="G54" s="113"/>
      <c r="H54" s="25"/>
      <c r="I54" s="25"/>
      <c r="J54" s="25"/>
      <c r="K54" s="25"/>
      <c r="L54" s="113"/>
      <c r="M54" s="25"/>
      <c r="N54" s="25"/>
      <c r="O54" s="25"/>
      <c r="P54" s="25"/>
      <c r="Q54" s="113"/>
      <c r="R54" s="113"/>
      <c r="S54" s="25"/>
      <c r="T54" s="25"/>
      <c r="U54" s="25"/>
      <c r="V54" s="25"/>
      <c r="W54" s="25"/>
      <c r="X54" s="25"/>
      <c r="Y54" s="25"/>
      <c r="Z54" s="25"/>
      <c r="AA54" s="25"/>
    </row>
    <row r="55" spans="1:27" ht="12.75" customHeight="1" x14ac:dyDescent="0.2">
      <c r="A55" s="39"/>
      <c r="B55" s="691" t="str">
        <f>VLOOKUP(D57,DIPREVS1!A:B,2,FALSE)</f>
        <v>TUBO DE POLIETILENO DE ALTA DENSIDADE(PEAD),RESINA PE80/100.NORMA ISO 4427, CLASSE PN-4, DE=500MM. FORNECIMENTO</v>
      </c>
      <c r="C55" s="691"/>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26"/>
    </row>
    <row r="56" spans="1:27" x14ac:dyDescent="0.2">
      <c r="A56" s="39"/>
      <c r="B56" s="691"/>
      <c r="C56" s="691"/>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26"/>
    </row>
    <row r="57" spans="1:27" x14ac:dyDescent="0.2">
      <c r="A57" s="32">
        <f>A52+1</f>
        <v>42</v>
      </c>
      <c r="B57" s="31"/>
      <c r="C57" s="33" t="s">
        <v>22832</v>
      </c>
      <c r="D57" s="52" t="s">
        <v>15060</v>
      </c>
      <c r="E57" s="26"/>
      <c r="F57" s="26"/>
      <c r="G57" s="26"/>
      <c r="H57" s="44"/>
      <c r="I57" s="44"/>
      <c r="J57" s="26"/>
      <c r="K57" s="26"/>
      <c r="L57" s="26"/>
      <c r="M57" s="26"/>
      <c r="N57" s="26"/>
      <c r="O57" s="26"/>
      <c r="P57" s="26"/>
      <c r="Q57" s="26"/>
      <c r="R57" s="26"/>
      <c r="S57" s="26"/>
      <c r="T57" s="26"/>
      <c r="U57" s="31" t="s">
        <v>22834</v>
      </c>
      <c r="V57" s="31"/>
      <c r="W57" s="689">
        <f>RESUMODREN!U17</f>
        <v>115</v>
      </c>
      <c r="X57" s="689"/>
      <c r="Y57" s="689"/>
      <c r="Z57" s="690" t="str">
        <f>VLOOKUP(D57,DIPREVS1!A:D,4,FALSE)</f>
        <v>m</v>
      </c>
      <c r="AA57" s="690"/>
    </row>
    <row r="58" spans="1:27" x14ac:dyDescent="0.2">
      <c r="A58" s="32"/>
      <c r="B58" s="31"/>
      <c r="C58" s="25" t="s">
        <v>24344</v>
      </c>
      <c r="D58" s="52"/>
      <c r="E58" s="26"/>
      <c r="F58" s="26"/>
      <c r="G58" s="26"/>
      <c r="H58" s="44"/>
      <c r="I58" s="44"/>
      <c r="J58" s="26"/>
      <c r="K58" s="26"/>
      <c r="L58" s="26"/>
      <c r="M58" s="26"/>
      <c r="N58" s="26"/>
      <c r="O58" s="26"/>
      <c r="P58" s="26"/>
      <c r="Q58" s="26"/>
      <c r="R58" s="26"/>
      <c r="S58" s="26"/>
      <c r="T58" s="26"/>
      <c r="U58" s="31"/>
      <c r="V58" s="31"/>
      <c r="W58" s="607"/>
      <c r="X58" s="607"/>
      <c r="Y58" s="607"/>
      <c r="Z58" s="608"/>
      <c r="AA58" s="608"/>
    </row>
    <row r="59" spans="1:27" x14ac:dyDescent="0.2">
      <c r="A59" s="32"/>
      <c r="B59" s="31"/>
      <c r="C59" s="33"/>
      <c r="D59" s="52"/>
      <c r="E59" s="26"/>
      <c r="F59" s="26"/>
      <c r="G59" s="26"/>
      <c r="H59" s="44"/>
      <c r="I59" s="44"/>
      <c r="J59" s="26"/>
      <c r="K59" s="26"/>
      <c r="L59" s="26"/>
      <c r="M59" s="26"/>
      <c r="N59" s="26"/>
      <c r="O59" s="26"/>
      <c r="P59" s="26"/>
      <c r="Q59" s="26"/>
      <c r="R59" s="26"/>
      <c r="S59" s="26"/>
      <c r="T59" s="26"/>
      <c r="U59" s="31"/>
      <c r="V59" s="31"/>
      <c r="W59" s="565"/>
      <c r="X59" s="565"/>
      <c r="Y59" s="565"/>
      <c r="Z59" s="566"/>
      <c r="AA59" s="566"/>
    </row>
    <row r="60" spans="1:27" ht="12.75" customHeight="1" x14ac:dyDescent="0.2">
      <c r="A60" s="39"/>
      <c r="B60" s="691" t="str">
        <f>VLOOKUP(D62,DIPREVS1!A:B,2,FALSE)</f>
        <v>ASSENTAMENTO DE TUBOS DE POLIETILENO,COM DE ACIMA DE 355MM A450MM,INCLUSIVE TESTE HIDROSTATICO,EXCLUSIVE SOLDA DAS JUNTAS E FORNECIMENTO DE TUBOS E DE CONEXOES</v>
      </c>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26"/>
    </row>
    <row r="61" spans="1:27" x14ac:dyDescent="0.2">
      <c r="A61" s="39"/>
      <c r="B61" s="691"/>
      <c r="C61" s="691"/>
      <c r="D61" s="691"/>
      <c r="E61" s="691"/>
      <c r="F61" s="691"/>
      <c r="G61" s="691"/>
      <c r="H61" s="691"/>
      <c r="I61" s="691"/>
      <c r="J61" s="691"/>
      <c r="K61" s="691"/>
      <c r="L61" s="691"/>
      <c r="M61" s="691"/>
      <c r="N61" s="691"/>
      <c r="O61" s="691"/>
      <c r="P61" s="691"/>
      <c r="Q61" s="691"/>
      <c r="R61" s="691"/>
      <c r="S61" s="691"/>
      <c r="T61" s="691"/>
      <c r="U61" s="691"/>
      <c r="V61" s="691"/>
      <c r="W61" s="691"/>
      <c r="X61" s="691"/>
      <c r="Y61" s="691"/>
      <c r="Z61" s="691"/>
      <c r="AA61" s="26"/>
    </row>
    <row r="62" spans="1:27" x14ac:dyDescent="0.2">
      <c r="A62" s="32">
        <f>A57+1</f>
        <v>43</v>
      </c>
      <c r="B62" s="31"/>
      <c r="C62" s="33" t="s">
        <v>22832</v>
      </c>
      <c r="D62" s="52" t="s">
        <v>13589</v>
      </c>
      <c r="E62" s="26"/>
      <c r="F62" s="26"/>
      <c r="G62" s="26"/>
      <c r="H62" s="44"/>
      <c r="I62" s="44"/>
      <c r="J62" s="26"/>
      <c r="K62" s="26"/>
      <c r="L62" s="26"/>
      <c r="M62" s="26"/>
      <c r="N62" s="26"/>
      <c r="O62" s="26"/>
      <c r="P62" s="26"/>
      <c r="Q62" s="26"/>
      <c r="R62" s="26"/>
      <c r="S62" s="26"/>
      <c r="T62" s="26"/>
      <c r="U62" s="31" t="s">
        <v>22834</v>
      </c>
      <c r="V62" s="31"/>
      <c r="W62" s="689">
        <f>W52</f>
        <v>77</v>
      </c>
      <c r="X62" s="689"/>
      <c r="Y62" s="689"/>
      <c r="Z62" s="690" t="str">
        <f>VLOOKUP(D62,DIPREVS1!A:D,4,FALSE)</f>
        <v>m</v>
      </c>
      <c r="AA62" s="690"/>
    </row>
    <row r="63" spans="1:27" x14ac:dyDescent="0.2">
      <c r="A63" s="32"/>
      <c r="B63" s="25" t="s">
        <v>35320</v>
      </c>
      <c r="C63" s="33"/>
      <c r="D63" s="52"/>
      <c r="E63" s="26"/>
      <c r="F63" s="26">
        <f>A52</f>
        <v>41</v>
      </c>
      <c r="G63" s="26"/>
      <c r="H63" s="44"/>
      <c r="I63" s="44"/>
      <c r="J63" s="26"/>
      <c r="K63" s="26"/>
      <c r="L63" s="26"/>
      <c r="M63" s="26"/>
      <c r="N63" s="26"/>
      <c r="O63" s="26"/>
      <c r="P63" s="26"/>
      <c r="Q63" s="26"/>
      <c r="R63" s="26"/>
      <c r="S63" s="26"/>
      <c r="T63" s="26"/>
      <c r="U63" s="31"/>
      <c r="V63" s="31"/>
      <c r="W63" s="607"/>
      <c r="X63" s="607"/>
      <c r="Y63" s="607"/>
      <c r="Z63" s="608"/>
      <c r="AA63" s="608"/>
    </row>
    <row r="64" spans="1:27" x14ac:dyDescent="0.2">
      <c r="A64" s="32"/>
      <c r="B64" s="31"/>
      <c r="C64" s="33"/>
      <c r="D64" s="52"/>
      <c r="E64" s="26"/>
      <c r="F64" s="26"/>
      <c r="G64" s="26"/>
      <c r="H64" s="44"/>
      <c r="I64" s="44"/>
      <c r="J64" s="26"/>
      <c r="K64" s="26"/>
      <c r="L64" s="26"/>
      <c r="M64" s="26"/>
      <c r="N64" s="26"/>
      <c r="O64" s="26"/>
      <c r="P64" s="26"/>
      <c r="Q64" s="26"/>
      <c r="R64" s="26"/>
      <c r="S64" s="26"/>
      <c r="T64" s="26"/>
      <c r="U64" s="31"/>
      <c r="V64" s="31"/>
      <c r="W64" s="607"/>
      <c r="X64" s="607"/>
      <c r="Y64" s="607"/>
      <c r="Z64" s="608"/>
      <c r="AA64" s="608"/>
    </row>
    <row r="65" spans="1:37" ht="12.75" customHeight="1" x14ac:dyDescent="0.2">
      <c r="A65" s="39"/>
      <c r="B65" s="691" t="str">
        <f>VLOOKUP(D67,DIPREVS1!A:B,2,FALSE)</f>
        <v>ASSENTAMENTO DE TUBOS DE POLIETILENO,COM DE ACIMA DE 450MM A560MM,INCLUSIVE TESTE HIDROSTATICO,EXCLUSIVE SOLDA DAS JUNTAS E FORNECIMENTO DE TUBOS E DE CONEXOES</v>
      </c>
      <c r="C65" s="691"/>
      <c r="D65" s="691"/>
      <c r="E65" s="691"/>
      <c r="F65" s="691"/>
      <c r="G65" s="691"/>
      <c r="H65" s="691"/>
      <c r="I65" s="691"/>
      <c r="J65" s="691"/>
      <c r="K65" s="691"/>
      <c r="L65" s="691"/>
      <c r="M65" s="691"/>
      <c r="N65" s="691"/>
      <c r="O65" s="691"/>
      <c r="P65" s="691"/>
      <c r="Q65" s="691"/>
      <c r="R65" s="691"/>
      <c r="S65" s="691"/>
      <c r="T65" s="691"/>
      <c r="U65" s="691"/>
      <c r="V65" s="691"/>
      <c r="W65" s="691"/>
      <c r="X65" s="691"/>
      <c r="Y65" s="691"/>
      <c r="Z65" s="691"/>
      <c r="AA65" s="26"/>
    </row>
    <row r="66" spans="1:37" x14ac:dyDescent="0.2">
      <c r="A66" s="39"/>
      <c r="B66" s="691"/>
      <c r="C66" s="691"/>
      <c r="D66" s="691"/>
      <c r="E66" s="691"/>
      <c r="F66" s="691"/>
      <c r="G66" s="691"/>
      <c r="H66" s="691"/>
      <c r="I66" s="691"/>
      <c r="J66" s="691"/>
      <c r="K66" s="691"/>
      <c r="L66" s="691"/>
      <c r="M66" s="691"/>
      <c r="N66" s="691"/>
      <c r="O66" s="691"/>
      <c r="P66" s="691"/>
      <c r="Q66" s="691"/>
      <c r="R66" s="691"/>
      <c r="S66" s="691"/>
      <c r="T66" s="691"/>
      <c r="U66" s="691"/>
      <c r="V66" s="691"/>
      <c r="W66" s="691"/>
      <c r="X66" s="691"/>
      <c r="Y66" s="691"/>
      <c r="Z66" s="691"/>
      <c r="AA66" s="26"/>
    </row>
    <row r="67" spans="1:37" x14ac:dyDescent="0.2">
      <c r="A67" s="32">
        <f>A62+1</f>
        <v>44</v>
      </c>
      <c r="B67" s="31"/>
      <c r="C67" s="33" t="s">
        <v>22832</v>
      </c>
      <c r="D67" s="52" t="s">
        <v>13590</v>
      </c>
      <c r="E67" s="26"/>
      <c r="F67" s="26"/>
      <c r="G67" s="26"/>
      <c r="H67" s="44"/>
      <c r="I67" s="44"/>
      <c r="J67" s="26"/>
      <c r="K67" s="26"/>
      <c r="L67" s="26"/>
      <c r="M67" s="26"/>
      <c r="N67" s="26"/>
      <c r="O67" s="26"/>
      <c r="P67" s="26"/>
      <c r="Q67" s="26"/>
      <c r="R67" s="26"/>
      <c r="S67" s="26"/>
      <c r="T67" s="26"/>
      <c r="U67" s="31" t="s">
        <v>22834</v>
      </c>
      <c r="V67" s="31"/>
      <c r="W67" s="689">
        <f>W57</f>
        <v>115</v>
      </c>
      <c r="X67" s="689"/>
      <c r="Y67" s="689"/>
      <c r="Z67" s="690" t="str">
        <f>VLOOKUP(D67,DIPREVS1!A:D,4,FALSE)</f>
        <v>m</v>
      </c>
      <c r="AA67" s="690"/>
    </row>
    <row r="68" spans="1:37" x14ac:dyDescent="0.2">
      <c r="A68" s="32"/>
      <c r="B68" s="25" t="s">
        <v>35320</v>
      </c>
      <c r="C68" s="33"/>
      <c r="D68" s="52"/>
      <c r="E68" s="26"/>
      <c r="F68" s="26">
        <f>A57</f>
        <v>42</v>
      </c>
      <c r="G68" s="26"/>
      <c r="H68" s="44"/>
      <c r="I68" s="44"/>
      <c r="J68" s="26"/>
      <c r="K68" s="26"/>
      <c r="L68" s="26"/>
      <c r="M68" s="26"/>
      <c r="N68" s="26"/>
      <c r="O68" s="26"/>
      <c r="P68" s="26"/>
      <c r="Q68" s="26"/>
      <c r="R68" s="26"/>
      <c r="S68" s="26"/>
      <c r="T68" s="26"/>
      <c r="U68" s="31"/>
      <c r="V68" s="31"/>
      <c r="W68" s="607"/>
      <c r="X68" s="607"/>
      <c r="Y68" s="607"/>
      <c r="Z68" s="608"/>
      <c r="AA68" s="608"/>
    </row>
    <row r="69" spans="1:37" x14ac:dyDescent="0.2">
      <c r="A69" s="32"/>
      <c r="B69" s="31"/>
      <c r="C69" s="33"/>
      <c r="D69" s="52"/>
      <c r="E69" s="26"/>
      <c r="F69" s="26"/>
      <c r="G69" s="26"/>
      <c r="H69" s="44"/>
      <c r="I69" s="44"/>
      <c r="J69" s="26"/>
      <c r="K69" s="26"/>
      <c r="L69" s="26"/>
      <c r="M69" s="26"/>
      <c r="N69" s="26"/>
      <c r="O69" s="26"/>
      <c r="P69" s="26"/>
      <c r="Q69" s="26"/>
      <c r="R69" s="26"/>
      <c r="S69" s="26"/>
      <c r="T69" s="26"/>
      <c r="U69" s="31"/>
      <c r="V69" s="31"/>
      <c r="W69" s="607"/>
      <c r="X69" s="607"/>
      <c r="Y69" s="607"/>
      <c r="Z69" s="608"/>
      <c r="AA69" s="608"/>
    </row>
    <row r="70" spans="1:37" ht="12.75" customHeight="1" x14ac:dyDescent="0.2">
      <c r="A70" s="39"/>
      <c r="B70" s="691" t="str">
        <f>VLOOKUP(D72,DIPREVS1!A:B,2,FALSE)</f>
        <v>ASSENTAMENTO DE TUBOS DE POLIETILENO,COM DE ACIMA DE 450MM A560MM,INCLUSIVE TESTE HIDROSTATICO,EXCLUSIVE SOLDA DAS JUNTAS E FORNECIMENTO DE TUBOS E DE CONEXOES</v>
      </c>
      <c r="C70" s="691"/>
      <c r="D70" s="691"/>
      <c r="E70" s="691"/>
      <c r="F70" s="691"/>
      <c r="G70" s="691"/>
      <c r="H70" s="691"/>
      <c r="I70" s="691"/>
      <c r="J70" s="691"/>
      <c r="K70" s="691"/>
      <c r="L70" s="691"/>
      <c r="M70" s="691"/>
      <c r="N70" s="691"/>
      <c r="O70" s="691"/>
      <c r="P70" s="691"/>
      <c r="Q70" s="691"/>
      <c r="R70" s="691"/>
      <c r="S70" s="691"/>
      <c r="T70" s="691"/>
      <c r="U70" s="691"/>
      <c r="V70" s="691"/>
      <c r="W70" s="691"/>
      <c r="X70" s="691"/>
      <c r="Y70" s="691"/>
      <c r="Z70" s="691"/>
      <c r="AA70" s="26"/>
    </row>
    <row r="71" spans="1:37" x14ac:dyDescent="0.2">
      <c r="A71" s="39"/>
      <c r="B71" s="691"/>
      <c r="C71" s="691"/>
      <c r="D71" s="691"/>
      <c r="E71" s="691"/>
      <c r="F71" s="691"/>
      <c r="G71" s="691"/>
      <c r="H71" s="691"/>
      <c r="I71" s="691"/>
      <c r="J71" s="691"/>
      <c r="K71" s="691"/>
      <c r="L71" s="691"/>
      <c r="M71" s="691"/>
      <c r="N71" s="691"/>
      <c r="O71" s="691"/>
      <c r="P71" s="691"/>
      <c r="Q71" s="691"/>
      <c r="R71" s="691"/>
      <c r="S71" s="691"/>
      <c r="T71" s="691"/>
      <c r="U71" s="691"/>
      <c r="V71" s="691"/>
      <c r="W71" s="691"/>
      <c r="X71" s="691"/>
      <c r="Y71" s="691"/>
      <c r="Z71" s="691"/>
      <c r="AA71" s="26"/>
    </row>
    <row r="72" spans="1:37" x14ac:dyDescent="0.2">
      <c r="A72" s="32">
        <f>A67+1</f>
        <v>45</v>
      </c>
      <c r="B72" s="31"/>
      <c r="C72" s="33" t="s">
        <v>22832</v>
      </c>
      <c r="D72" s="52" t="s">
        <v>13590</v>
      </c>
      <c r="E72" s="26"/>
      <c r="F72" s="26"/>
      <c r="G72" s="26"/>
      <c r="H72" s="44"/>
      <c r="I72" s="44"/>
      <c r="J72" s="26"/>
      <c r="K72" s="26"/>
      <c r="L72" s="26"/>
      <c r="M72" s="26"/>
      <c r="N72" s="26"/>
      <c r="O72" s="26"/>
      <c r="P72" s="26"/>
      <c r="Q72" s="26"/>
      <c r="R72" s="26"/>
      <c r="S72" s="26"/>
      <c r="T72" s="26"/>
      <c r="U72" s="31" t="s">
        <v>22834</v>
      </c>
      <c r="V72" s="31"/>
      <c r="W72" s="689">
        <f>W62</f>
        <v>77</v>
      </c>
      <c r="X72" s="689"/>
      <c r="Y72" s="689"/>
      <c r="Z72" s="690" t="str">
        <f>VLOOKUP(D72,DIPREVS1!A:D,4,FALSE)</f>
        <v>m</v>
      </c>
      <c r="AA72" s="690"/>
    </row>
    <row r="73" spans="1:37" x14ac:dyDescent="0.2">
      <c r="A73" s="32"/>
      <c r="B73" s="25" t="s">
        <v>35320</v>
      </c>
      <c r="C73" s="33"/>
      <c r="D73" s="52"/>
      <c r="E73" s="26"/>
      <c r="F73" s="26">
        <f>A62</f>
        <v>43</v>
      </c>
      <c r="G73" s="26"/>
      <c r="H73" s="44"/>
      <c r="I73" s="44"/>
      <c r="J73" s="26"/>
      <c r="K73" s="26"/>
      <c r="L73" s="26"/>
      <c r="M73" s="26"/>
      <c r="N73" s="26"/>
      <c r="O73" s="26"/>
      <c r="P73" s="26"/>
      <c r="Q73" s="26"/>
      <c r="R73" s="26"/>
      <c r="S73" s="26"/>
      <c r="T73" s="26"/>
      <c r="U73" s="31"/>
      <c r="V73" s="31"/>
      <c r="W73" s="607"/>
      <c r="X73" s="607"/>
      <c r="Y73" s="607"/>
      <c r="Z73" s="608"/>
      <c r="AA73" s="608"/>
    </row>
    <row r="74" spans="1:37" x14ac:dyDescent="0.2">
      <c r="A74" s="32"/>
      <c r="B74" s="31"/>
      <c r="C74" s="33"/>
      <c r="D74" s="52"/>
      <c r="E74" s="26"/>
      <c r="F74" s="26"/>
      <c r="G74" s="26"/>
      <c r="H74" s="44"/>
      <c r="I74" s="44"/>
      <c r="J74" s="26"/>
      <c r="K74" s="26"/>
      <c r="L74" s="26"/>
      <c r="M74" s="26"/>
      <c r="N74" s="26"/>
      <c r="O74" s="26"/>
      <c r="P74" s="26"/>
      <c r="Q74" s="26"/>
      <c r="R74" s="26"/>
      <c r="S74" s="26"/>
      <c r="T74" s="26"/>
      <c r="U74" s="31"/>
      <c r="V74" s="31"/>
      <c r="W74" s="607"/>
      <c r="X74" s="607"/>
      <c r="Y74" s="607"/>
      <c r="Z74" s="608"/>
      <c r="AA74" s="608"/>
    </row>
    <row r="75" spans="1:37" ht="12.75" customHeight="1" x14ac:dyDescent="0.2">
      <c r="A75" s="39"/>
      <c r="B75" s="691" t="str">
        <f>VLOOKUP(D77,DIPREVS1!A:B,2,FALSE)</f>
        <v>TUBO PVC (NBR-7362), PARA ESGOTO SANITARIO, COM DIAMETRO NOMINAL DE 150MM, INCLUSIVE ANEL DE BORRACHA. FORNECIMENTO</v>
      </c>
      <c r="C75" s="691"/>
      <c r="D75" s="691"/>
      <c r="E75" s="691"/>
      <c r="F75" s="691"/>
      <c r="G75" s="691"/>
      <c r="H75" s="691"/>
      <c r="I75" s="691"/>
      <c r="J75" s="691"/>
      <c r="K75" s="691"/>
      <c r="L75" s="691"/>
      <c r="M75" s="691"/>
      <c r="N75" s="691"/>
      <c r="O75" s="691"/>
      <c r="P75" s="691"/>
      <c r="Q75" s="691"/>
      <c r="R75" s="691"/>
      <c r="S75" s="691"/>
      <c r="T75" s="691"/>
      <c r="U75" s="691"/>
      <c r="V75" s="691"/>
      <c r="W75" s="691"/>
      <c r="X75" s="691"/>
      <c r="Y75" s="691"/>
      <c r="Z75" s="691"/>
      <c r="AA75" s="26"/>
    </row>
    <row r="76" spans="1:37" x14ac:dyDescent="0.2">
      <c r="A76" s="39"/>
      <c r="B76" s="691"/>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26"/>
    </row>
    <row r="77" spans="1:37" x14ac:dyDescent="0.2">
      <c r="A77" s="32">
        <f>A72+1</f>
        <v>46</v>
      </c>
      <c r="B77" s="31"/>
      <c r="C77" s="33" t="s">
        <v>22832</v>
      </c>
      <c r="D77" s="52" t="s">
        <v>15449</v>
      </c>
      <c r="E77" s="26"/>
      <c r="F77" s="26"/>
      <c r="G77" s="26"/>
      <c r="H77" s="44"/>
      <c r="I77" s="44"/>
      <c r="J77" s="26"/>
      <c r="K77" s="26"/>
      <c r="L77" s="26"/>
      <c r="M77" s="26"/>
      <c r="N77" s="26"/>
      <c r="O77" s="26"/>
      <c r="P77" s="26"/>
      <c r="Q77" s="26"/>
      <c r="R77" s="26"/>
      <c r="S77" s="26"/>
      <c r="T77" s="26"/>
      <c r="U77" s="31" t="s">
        <v>22834</v>
      </c>
      <c r="V77" s="31"/>
      <c r="W77" s="689">
        <f>SUM(S80:U86)</f>
        <v>513</v>
      </c>
      <c r="X77" s="689"/>
      <c r="Y77" s="689"/>
      <c r="Z77" s="690" t="str">
        <f>VLOOKUP(D77,DIPREVS1!A:D,4,FALSE)</f>
        <v>m</v>
      </c>
      <c r="AA77" s="690"/>
    </row>
    <row r="78" spans="1:37" x14ac:dyDescent="0.2">
      <c r="A78" s="32"/>
      <c r="B78" s="25" t="s">
        <v>35321</v>
      </c>
      <c r="C78" s="33"/>
      <c r="D78" s="52"/>
      <c r="E78" s="26"/>
      <c r="F78" s="26"/>
      <c r="G78" s="26"/>
      <c r="H78" s="44"/>
      <c r="I78" s="44"/>
      <c r="J78" s="26"/>
      <c r="K78" s="26"/>
      <c r="L78" s="26"/>
      <c r="M78" s="26"/>
      <c r="N78" s="26"/>
      <c r="O78" s="26"/>
      <c r="P78" s="26"/>
      <c r="Q78" s="26"/>
      <c r="R78" s="26"/>
      <c r="S78" s="26"/>
      <c r="T78" s="26"/>
      <c r="U78" s="31"/>
      <c r="V78" s="31"/>
      <c r="W78" s="607"/>
      <c r="X78" s="607"/>
      <c r="Y78" s="607"/>
      <c r="Z78" s="608"/>
      <c r="AA78" s="608"/>
    </row>
    <row r="79" spans="1:37" x14ac:dyDescent="0.2">
      <c r="A79" s="32"/>
      <c r="B79" s="31"/>
      <c r="C79" s="33"/>
      <c r="D79" s="52"/>
      <c r="E79" s="26"/>
      <c r="F79" s="26"/>
      <c r="G79" s="26"/>
      <c r="H79" s="44"/>
      <c r="I79" s="44"/>
      <c r="J79" s="26"/>
      <c r="K79" s="26"/>
      <c r="L79" s="26"/>
      <c r="M79" s="26"/>
      <c r="N79" s="26"/>
      <c r="O79" s="26"/>
      <c r="P79" s="26"/>
      <c r="Q79" s="26"/>
      <c r="R79" s="26"/>
      <c r="S79" s="26"/>
      <c r="T79" s="26"/>
      <c r="U79" s="31"/>
      <c r="V79" s="31"/>
      <c r="W79" s="607"/>
      <c r="X79" s="607"/>
      <c r="Y79" s="607"/>
      <c r="Z79" s="608"/>
      <c r="AA79" s="608"/>
    </row>
    <row r="80" spans="1:37" x14ac:dyDescent="0.2">
      <c r="A80" s="39"/>
      <c r="B80" s="25"/>
      <c r="C80" s="274" t="s">
        <v>35318</v>
      </c>
      <c r="E80" s="688">
        <v>52</v>
      </c>
      <c r="F80" s="688"/>
      <c r="G80" s="688"/>
      <c r="H80" s="609" t="s">
        <v>11478</v>
      </c>
      <c r="I80" s="682">
        <v>14</v>
      </c>
      <c r="J80" s="682"/>
      <c r="K80" s="609" t="s">
        <v>35319</v>
      </c>
      <c r="L80" s="688">
        <v>56</v>
      </c>
      <c r="M80" s="688"/>
      <c r="N80" s="688"/>
      <c r="O80" s="611" t="s">
        <v>11478</v>
      </c>
      <c r="P80" s="682">
        <v>0</v>
      </c>
      <c r="Q80" s="682"/>
      <c r="R80" s="610" t="s">
        <v>8</v>
      </c>
      <c r="S80" s="682">
        <f t="shared" ref="S80:S86" si="0">ROUND((L80-E80)*20+(P80-I80),2)</f>
        <v>66</v>
      </c>
      <c r="T80" s="682"/>
      <c r="U80" s="682"/>
      <c r="V80" s="25" t="s">
        <v>0</v>
      </c>
      <c r="W80" s="25"/>
      <c r="X80" s="25"/>
      <c r="Y80" s="25"/>
      <c r="Z80" s="25"/>
      <c r="AA80" s="25"/>
      <c r="AD80" s="79"/>
      <c r="AE80" s="79"/>
      <c r="AF80" s="79"/>
      <c r="AG80" s="79"/>
      <c r="AH80" s="79"/>
      <c r="AI80" s="79"/>
      <c r="AJ80" s="79"/>
      <c r="AK80" s="79"/>
    </row>
    <row r="81" spans="1:37" x14ac:dyDescent="0.2">
      <c r="A81" s="39"/>
      <c r="B81" s="25"/>
      <c r="C81" s="274" t="s">
        <v>35318</v>
      </c>
      <c r="E81" s="688">
        <v>300</v>
      </c>
      <c r="F81" s="688"/>
      <c r="G81" s="688"/>
      <c r="H81" s="609" t="s">
        <v>11478</v>
      </c>
      <c r="I81" s="682">
        <v>15</v>
      </c>
      <c r="J81" s="682"/>
      <c r="K81" s="609" t="s">
        <v>35319</v>
      </c>
      <c r="L81" s="688">
        <v>305</v>
      </c>
      <c r="M81" s="688"/>
      <c r="N81" s="688"/>
      <c r="O81" s="611" t="s">
        <v>11478</v>
      </c>
      <c r="P81" s="682">
        <v>0</v>
      </c>
      <c r="Q81" s="682"/>
      <c r="R81" s="610" t="s">
        <v>8</v>
      </c>
      <c r="S81" s="682">
        <f t="shared" si="0"/>
        <v>85</v>
      </c>
      <c r="T81" s="682"/>
      <c r="U81" s="682"/>
      <c r="V81" s="25" t="s">
        <v>0</v>
      </c>
      <c r="W81" s="25"/>
      <c r="X81" s="25"/>
      <c r="Y81" s="25"/>
      <c r="Z81" s="25"/>
      <c r="AA81" s="25"/>
      <c r="AD81" s="79"/>
      <c r="AE81" s="79"/>
      <c r="AF81" s="79"/>
      <c r="AG81" s="79"/>
      <c r="AH81" s="79"/>
      <c r="AI81" s="79"/>
      <c r="AJ81" s="79"/>
      <c r="AK81" s="79"/>
    </row>
    <row r="82" spans="1:37" x14ac:dyDescent="0.2">
      <c r="A82" s="39"/>
      <c r="B82" s="25"/>
      <c r="C82" s="274" t="s">
        <v>35318</v>
      </c>
      <c r="E82" s="688">
        <v>352</v>
      </c>
      <c r="F82" s="688"/>
      <c r="G82" s="688"/>
      <c r="H82" s="609" t="s">
        <v>11478</v>
      </c>
      <c r="I82" s="682">
        <v>0</v>
      </c>
      <c r="J82" s="682"/>
      <c r="K82" s="609" t="s">
        <v>35319</v>
      </c>
      <c r="L82" s="688">
        <v>353</v>
      </c>
      <c r="M82" s="688"/>
      <c r="N82" s="688"/>
      <c r="O82" s="611" t="s">
        <v>11478</v>
      </c>
      <c r="P82" s="682">
        <v>11</v>
      </c>
      <c r="Q82" s="682"/>
      <c r="R82" s="610" t="s">
        <v>8</v>
      </c>
      <c r="S82" s="682">
        <f t="shared" si="0"/>
        <v>31</v>
      </c>
      <c r="T82" s="682"/>
      <c r="U82" s="682"/>
      <c r="V82" s="25" t="s">
        <v>0</v>
      </c>
      <c r="W82" s="25"/>
      <c r="X82" s="25"/>
      <c r="Y82" s="25"/>
      <c r="Z82" s="25"/>
      <c r="AA82" s="25"/>
      <c r="AD82" s="79"/>
      <c r="AE82" s="79"/>
      <c r="AF82" s="79"/>
      <c r="AG82" s="79"/>
      <c r="AH82" s="79"/>
      <c r="AI82" s="79"/>
      <c r="AJ82" s="79"/>
      <c r="AK82" s="79"/>
    </row>
    <row r="83" spans="1:37" x14ac:dyDescent="0.2">
      <c r="A83" s="39"/>
      <c r="B83" s="25"/>
      <c r="C83" s="274" t="s">
        <v>35318</v>
      </c>
      <c r="E83" s="688">
        <v>455</v>
      </c>
      <c r="F83" s="688"/>
      <c r="G83" s="688"/>
      <c r="H83" s="609" t="s">
        <v>11478</v>
      </c>
      <c r="I83" s="682">
        <v>5</v>
      </c>
      <c r="J83" s="682"/>
      <c r="K83" s="609" t="s">
        <v>35319</v>
      </c>
      <c r="L83" s="688">
        <v>457</v>
      </c>
      <c r="M83" s="688"/>
      <c r="N83" s="688"/>
      <c r="O83" s="611" t="s">
        <v>11478</v>
      </c>
      <c r="P83" s="682">
        <v>12</v>
      </c>
      <c r="Q83" s="682"/>
      <c r="R83" s="610" t="s">
        <v>8</v>
      </c>
      <c r="S83" s="682">
        <f t="shared" si="0"/>
        <v>47</v>
      </c>
      <c r="T83" s="682"/>
      <c r="U83" s="682"/>
      <c r="V83" s="25" t="s">
        <v>0</v>
      </c>
      <c r="W83" s="25"/>
      <c r="X83" s="25"/>
      <c r="Y83" s="25"/>
      <c r="Z83" s="25"/>
      <c r="AA83" s="25"/>
      <c r="AD83" s="79"/>
      <c r="AE83" s="79"/>
      <c r="AF83" s="79"/>
      <c r="AG83" s="79"/>
      <c r="AH83" s="79"/>
      <c r="AI83" s="79"/>
      <c r="AJ83" s="79"/>
      <c r="AK83" s="79"/>
    </row>
    <row r="84" spans="1:37" x14ac:dyDescent="0.2">
      <c r="A84" s="39"/>
      <c r="B84" s="25"/>
      <c r="C84" s="274" t="s">
        <v>35318</v>
      </c>
      <c r="E84" s="688">
        <v>900</v>
      </c>
      <c r="F84" s="688"/>
      <c r="G84" s="688"/>
      <c r="H84" s="609" t="s">
        <v>11478</v>
      </c>
      <c r="I84" s="682">
        <v>0</v>
      </c>
      <c r="J84" s="682"/>
      <c r="K84" s="609" t="s">
        <v>35319</v>
      </c>
      <c r="L84" s="688">
        <v>905</v>
      </c>
      <c r="M84" s="688"/>
      <c r="N84" s="688"/>
      <c r="O84" s="611" t="s">
        <v>11478</v>
      </c>
      <c r="P84" s="682">
        <v>7</v>
      </c>
      <c r="Q84" s="682"/>
      <c r="R84" s="610" t="s">
        <v>8</v>
      </c>
      <c r="S84" s="682">
        <f t="shared" si="0"/>
        <v>107</v>
      </c>
      <c r="T84" s="682"/>
      <c r="U84" s="682"/>
      <c r="V84" s="25" t="s">
        <v>0</v>
      </c>
      <c r="W84" s="25"/>
      <c r="X84" s="25"/>
      <c r="Y84" s="25"/>
      <c r="Z84" s="25"/>
      <c r="AA84" s="25"/>
      <c r="AD84" s="79"/>
      <c r="AE84" s="79"/>
      <c r="AF84" s="79"/>
      <c r="AG84" s="79"/>
      <c r="AH84" s="79"/>
      <c r="AI84" s="79"/>
      <c r="AJ84" s="79"/>
      <c r="AK84" s="79"/>
    </row>
    <row r="85" spans="1:37" x14ac:dyDescent="0.2">
      <c r="A85" s="39"/>
      <c r="B85" s="25"/>
      <c r="C85" s="274" t="s">
        <v>35318</v>
      </c>
      <c r="E85" s="688">
        <v>1000</v>
      </c>
      <c r="F85" s="688"/>
      <c r="G85" s="688"/>
      <c r="H85" s="609" t="s">
        <v>11478</v>
      </c>
      <c r="I85" s="682">
        <v>0</v>
      </c>
      <c r="J85" s="682"/>
      <c r="K85" s="609" t="s">
        <v>35319</v>
      </c>
      <c r="L85" s="688">
        <v>1003</v>
      </c>
      <c r="M85" s="688"/>
      <c r="N85" s="688"/>
      <c r="O85" s="611" t="s">
        <v>11478</v>
      </c>
      <c r="P85" s="682">
        <v>10</v>
      </c>
      <c r="Q85" s="682"/>
      <c r="R85" s="610" t="s">
        <v>8</v>
      </c>
      <c r="S85" s="682">
        <f t="shared" si="0"/>
        <v>70</v>
      </c>
      <c r="T85" s="682"/>
      <c r="U85" s="682"/>
      <c r="V85" s="25" t="s">
        <v>0</v>
      </c>
      <c r="W85" s="25"/>
      <c r="X85" s="25"/>
      <c r="Y85" s="25"/>
      <c r="Z85" s="25"/>
      <c r="AA85" s="25"/>
      <c r="AD85" s="79"/>
      <c r="AE85" s="79"/>
      <c r="AF85" s="79"/>
      <c r="AG85" s="79"/>
      <c r="AH85" s="79"/>
      <c r="AI85" s="79"/>
      <c r="AJ85" s="79"/>
      <c r="AK85" s="79"/>
    </row>
    <row r="86" spans="1:37" x14ac:dyDescent="0.2">
      <c r="A86" s="39"/>
      <c r="B86" s="25"/>
      <c r="C86" s="274" t="s">
        <v>35318</v>
      </c>
      <c r="E86" s="688">
        <v>1050</v>
      </c>
      <c r="F86" s="688"/>
      <c r="G86" s="688"/>
      <c r="H86" s="609" t="s">
        <v>11478</v>
      </c>
      <c r="I86" s="682">
        <v>0</v>
      </c>
      <c r="J86" s="682"/>
      <c r="K86" s="609" t="s">
        <v>35319</v>
      </c>
      <c r="L86" s="688">
        <v>1055</v>
      </c>
      <c r="M86" s="688"/>
      <c r="N86" s="688"/>
      <c r="O86" s="611" t="s">
        <v>11478</v>
      </c>
      <c r="P86" s="682">
        <v>7</v>
      </c>
      <c r="Q86" s="682"/>
      <c r="R86" s="610" t="s">
        <v>8</v>
      </c>
      <c r="S86" s="682">
        <f t="shared" si="0"/>
        <v>107</v>
      </c>
      <c r="T86" s="682"/>
      <c r="U86" s="682"/>
      <c r="V86" s="25" t="s">
        <v>0</v>
      </c>
      <c r="W86" s="25"/>
      <c r="X86" s="25"/>
      <c r="Y86" s="25"/>
      <c r="Z86" s="25"/>
      <c r="AA86" s="25"/>
      <c r="AD86" s="79"/>
      <c r="AE86" s="79"/>
      <c r="AF86" s="79"/>
      <c r="AG86" s="79"/>
      <c r="AH86" s="79"/>
      <c r="AI86" s="79"/>
      <c r="AJ86" s="79"/>
      <c r="AK86" s="79"/>
    </row>
    <row r="87" spans="1:37" x14ac:dyDescent="0.2">
      <c r="A87" s="32"/>
      <c r="B87" s="31"/>
      <c r="C87" s="33"/>
      <c r="D87" s="52"/>
      <c r="E87" s="26"/>
      <c r="F87" s="26"/>
      <c r="G87" s="26"/>
      <c r="H87" s="44"/>
      <c r="I87" s="44"/>
      <c r="J87" s="26"/>
      <c r="K87" s="26"/>
      <c r="L87" s="26"/>
      <c r="M87" s="26"/>
      <c r="N87" s="26"/>
      <c r="O87" s="26"/>
      <c r="P87" s="26"/>
      <c r="Q87" s="26"/>
      <c r="R87" s="26"/>
      <c r="S87" s="26"/>
      <c r="T87" s="26"/>
      <c r="U87" s="31"/>
      <c r="V87" s="31"/>
      <c r="W87" s="607"/>
      <c r="X87" s="607"/>
      <c r="Y87" s="607"/>
      <c r="Z87" s="608"/>
      <c r="AA87" s="608"/>
    </row>
    <row r="88" spans="1:37" ht="12.75" customHeight="1" x14ac:dyDescent="0.2">
      <c r="A88" s="39"/>
      <c r="B88" s="691" t="str">
        <f>VLOOKUP(D91,DIPREVS1!A:B,2,FALSE)</f>
        <v>ASSENTAMENTO DE TUBULACAO DE PVC,COM JUNTA ELASTICA,PARA COLETOR DE ESGOTOS,COM DIAMETRO NOMINAL DE 150MM,ATERRO E SOCAATE A ALTURA DA GERATRIZ SUPERIOR DO TUBO,CONSIDERANDO O MATERIAL DA PROPRIA ESCAVACAO,EXCLUSIVE TUBO E JUNTA</v>
      </c>
      <c r="C88" s="691"/>
      <c r="D88" s="691"/>
      <c r="E88" s="691"/>
      <c r="F88" s="691"/>
      <c r="G88" s="691"/>
      <c r="H88" s="691"/>
      <c r="I88" s="691"/>
      <c r="J88" s="691"/>
      <c r="K88" s="691"/>
      <c r="L88" s="691"/>
      <c r="M88" s="691"/>
      <c r="N88" s="691"/>
      <c r="O88" s="691"/>
      <c r="P88" s="691"/>
      <c r="Q88" s="691"/>
      <c r="R88" s="691"/>
      <c r="S88" s="691"/>
      <c r="T88" s="691"/>
      <c r="U88" s="691"/>
      <c r="V88" s="691"/>
      <c r="W88" s="691"/>
      <c r="X88" s="691"/>
      <c r="Y88" s="691"/>
      <c r="Z88" s="691"/>
      <c r="AA88" s="26"/>
    </row>
    <row r="89" spans="1:37" x14ac:dyDescent="0.2">
      <c r="A89" s="39"/>
      <c r="B89" s="691"/>
      <c r="C89" s="691"/>
      <c r="D89" s="691"/>
      <c r="E89" s="691"/>
      <c r="F89" s="691"/>
      <c r="G89" s="691"/>
      <c r="H89" s="691"/>
      <c r="I89" s="691"/>
      <c r="J89" s="691"/>
      <c r="K89" s="691"/>
      <c r="L89" s="691"/>
      <c r="M89" s="691"/>
      <c r="N89" s="691"/>
      <c r="O89" s="691"/>
      <c r="P89" s="691"/>
      <c r="Q89" s="691"/>
      <c r="R89" s="691"/>
      <c r="S89" s="691"/>
      <c r="T89" s="691"/>
      <c r="U89" s="691"/>
      <c r="V89" s="691"/>
      <c r="W89" s="691"/>
      <c r="X89" s="691"/>
      <c r="Y89" s="691"/>
      <c r="Z89" s="691"/>
      <c r="AA89" s="26"/>
    </row>
    <row r="90" spans="1:37" x14ac:dyDescent="0.2">
      <c r="A90" s="39"/>
      <c r="B90" s="691"/>
      <c r="C90" s="691"/>
      <c r="D90" s="691"/>
      <c r="E90" s="691"/>
      <c r="F90" s="691"/>
      <c r="G90" s="691"/>
      <c r="H90" s="691"/>
      <c r="I90" s="691"/>
      <c r="J90" s="691"/>
      <c r="K90" s="691"/>
      <c r="L90" s="691"/>
      <c r="M90" s="691"/>
      <c r="N90" s="691"/>
      <c r="O90" s="691"/>
      <c r="P90" s="691"/>
      <c r="Q90" s="691"/>
      <c r="R90" s="691"/>
      <c r="S90" s="691"/>
      <c r="T90" s="691"/>
      <c r="U90" s="691"/>
      <c r="V90" s="691"/>
      <c r="W90" s="691"/>
      <c r="X90" s="691"/>
      <c r="Y90" s="691"/>
      <c r="Z90" s="691"/>
      <c r="AA90" s="26"/>
    </row>
    <row r="91" spans="1:37" x14ac:dyDescent="0.2">
      <c r="A91" s="32">
        <f>A77+1</f>
        <v>47</v>
      </c>
      <c r="B91" s="31"/>
      <c r="C91" s="33" t="s">
        <v>22832</v>
      </c>
      <c r="D91" s="52" t="s">
        <v>13408</v>
      </c>
      <c r="E91" s="26"/>
      <c r="F91" s="26"/>
      <c r="G91" s="26"/>
      <c r="H91" s="44"/>
      <c r="I91" s="44"/>
      <c r="J91" s="26"/>
      <c r="K91" s="26"/>
      <c r="L91" s="26"/>
      <c r="M91" s="26"/>
      <c r="N91" s="26"/>
      <c r="O91" s="26"/>
      <c r="P91" s="26"/>
      <c r="Q91" s="26"/>
      <c r="R91" s="26"/>
      <c r="S91" s="26"/>
      <c r="T91" s="26"/>
      <c r="U91" s="31" t="s">
        <v>22834</v>
      </c>
      <c r="V91" s="31"/>
      <c r="W91" s="689">
        <f>W77</f>
        <v>513</v>
      </c>
      <c r="X91" s="689"/>
      <c r="Y91" s="689"/>
      <c r="Z91" s="690" t="str">
        <f>VLOOKUP(D91,DIPREVS1!A:D,4,FALSE)</f>
        <v>m</v>
      </c>
      <c r="AA91" s="690"/>
    </row>
    <row r="92" spans="1:37" x14ac:dyDescent="0.2">
      <c r="A92" s="32"/>
      <c r="B92" s="25" t="s">
        <v>35322</v>
      </c>
      <c r="C92" s="33"/>
      <c r="D92" s="52"/>
      <c r="E92" s="26"/>
      <c r="F92" s="26">
        <f>A77</f>
        <v>46</v>
      </c>
      <c r="G92" s="26"/>
      <c r="H92" s="44"/>
      <c r="I92" s="44"/>
      <c r="J92" s="26"/>
      <c r="K92" s="26"/>
      <c r="L92" s="26"/>
      <c r="M92" s="26"/>
      <c r="N92" s="26"/>
      <c r="O92" s="26"/>
      <c r="P92" s="26"/>
      <c r="Q92" s="26"/>
      <c r="R92" s="26"/>
      <c r="S92" s="26"/>
      <c r="T92" s="26"/>
      <c r="U92" s="31"/>
      <c r="V92" s="31"/>
      <c r="W92" s="607"/>
      <c r="X92" s="607"/>
      <c r="Y92" s="607"/>
      <c r="Z92" s="608"/>
      <c r="AA92" s="608"/>
    </row>
    <row r="93" spans="1:37" x14ac:dyDescent="0.2">
      <c r="A93" s="32"/>
      <c r="B93" s="25"/>
      <c r="C93" s="33"/>
      <c r="D93" s="52"/>
      <c r="E93" s="26"/>
      <c r="F93" s="26"/>
      <c r="G93" s="26"/>
      <c r="H93" s="44"/>
      <c r="I93" s="44"/>
      <c r="J93" s="26"/>
      <c r="K93" s="26"/>
      <c r="L93" s="26"/>
      <c r="M93" s="26"/>
      <c r="N93" s="26"/>
      <c r="O93" s="26"/>
      <c r="P93" s="26"/>
      <c r="Q93" s="26"/>
      <c r="R93" s="26"/>
      <c r="S93" s="26"/>
      <c r="T93" s="26"/>
      <c r="U93" s="31"/>
      <c r="V93" s="31"/>
      <c r="W93" s="607"/>
      <c r="X93" s="607"/>
      <c r="Y93" s="607"/>
      <c r="Z93" s="608"/>
      <c r="AA93" s="608"/>
    </row>
    <row r="94" spans="1:37" ht="12.75" customHeight="1" x14ac:dyDescent="0.2">
      <c r="A94" s="39"/>
      <c r="B94" s="691" t="str">
        <f>VLOOKUP(D96,DIPREVS1!A:B,2,FALSE)</f>
        <v>TUBO PVC (NBR-7362), PARA ESGOTO SANITARIO, COM DIAMETRO NOMINAL DE 200MM, INCLUSIVE ANEL DE BORRACHA. FORNECIMENTO</v>
      </c>
      <c r="C94" s="691"/>
      <c r="D94" s="691"/>
      <c r="E94" s="691"/>
      <c r="F94" s="691"/>
      <c r="G94" s="691"/>
      <c r="H94" s="691"/>
      <c r="I94" s="691"/>
      <c r="J94" s="691"/>
      <c r="K94" s="691"/>
      <c r="L94" s="691"/>
      <c r="M94" s="691"/>
      <c r="N94" s="691"/>
      <c r="O94" s="691"/>
      <c r="P94" s="691"/>
      <c r="Q94" s="691"/>
      <c r="R94" s="691"/>
      <c r="S94" s="691"/>
      <c r="T94" s="691"/>
      <c r="U94" s="691"/>
      <c r="V94" s="691"/>
      <c r="W94" s="691"/>
      <c r="X94" s="691"/>
      <c r="Y94" s="691"/>
      <c r="Z94" s="691"/>
      <c r="AA94" s="26"/>
    </row>
    <row r="95" spans="1:37" x14ac:dyDescent="0.2">
      <c r="A95" s="39"/>
      <c r="B95" s="691"/>
      <c r="C95" s="691"/>
      <c r="D95" s="691"/>
      <c r="E95" s="691"/>
      <c r="F95" s="691"/>
      <c r="G95" s="691"/>
      <c r="H95" s="691"/>
      <c r="I95" s="691"/>
      <c r="J95" s="691"/>
      <c r="K95" s="691"/>
      <c r="L95" s="691"/>
      <c r="M95" s="691"/>
      <c r="N95" s="691"/>
      <c r="O95" s="691"/>
      <c r="P95" s="691"/>
      <c r="Q95" s="691"/>
      <c r="R95" s="691"/>
      <c r="S95" s="691"/>
      <c r="T95" s="691"/>
      <c r="U95" s="691"/>
      <c r="V95" s="691"/>
      <c r="W95" s="691"/>
      <c r="X95" s="691"/>
      <c r="Y95" s="691"/>
      <c r="Z95" s="691"/>
      <c r="AA95" s="26"/>
    </row>
    <row r="96" spans="1:37" x14ac:dyDescent="0.2">
      <c r="A96" s="32">
        <f>A91+1</f>
        <v>48</v>
      </c>
      <c r="B96" s="31"/>
      <c r="C96" s="33" t="s">
        <v>22832</v>
      </c>
      <c r="D96" s="52" t="s">
        <v>15450</v>
      </c>
      <c r="E96" s="26"/>
      <c r="F96" s="26"/>
      <c r="G96" s="26"/>
      <c r="H96" s="44"/>
      <c r="I96" s="44"/>
      <c r="J96" s="26"/>
      <c r="K96" s="26"/>
      <c r="L96" s="26"/>
      <c r="M96" s="26"/>
      <c r="N96" s="26"/>
      <c r="O96" s="26"/>
      <c r="P96" s="26"/>
      <c r="Q96" s="26"/>
      <c r="R96" s="26"/>
      <c r="S96" s="26"/>
      <c r="T96" s="26"/>
      <c r="U96" s="31" t="s">
        <v>22834</v>
      </c>
      <c r="V96" s="31"/>
      <c r="W96" s="689">
        <f>S98</f>
        <v>130</v>
      </c>
      <c r="X96" s="689"/>
      <c r="Y96" s="689"/>
      <c r="Z96" s="690" t="str">
        <f>VLOOKUP(D96,DIPREVS1!A:D,4,FALSE)</f>
        <v>m</v>
      </c>
      <c r="AA96" s="690"/>
    </row>
    <row r="97" spans="1:37" x14ac:dyDescent="0.2">
      <c r="A97" s="32"/>
      <c r="B97" s="25" t="s">
        <v>35321</v>
      </c>
      <c r="C97" s="33"/>
      <c r="D97" s="52"/>
      <c r="E97" s="26"/>
      <c r="F97" s="26"/>
      <c r="G97" s="26"/>
      <c r="H97" s="44"/>
      <c r="I97" s="44"/>
      <c r="J97" s="26"/>
      <c r="K97" s="26"/>
      <c r="L97" s="26"/>
      <c r="M97" s="26"/>
      <c r="N97" s="26"/>
      <c r="O97" s="26"/>
      <c r="P97" s="26"/>
      <c r="Q97" s="26"/>
      <c r="R97" s="26"/>
      <c r="S97" s="26"/>
      <c r="T97" s="26"/>
      <c r="U97" s="31"/>
      <c r="V97" s="31"/>
      <c r="W97" s="607"/>
      <c r="X97" s="607"/>
      <c r="Y97" s="607"/>
      <c r="Z97" s="608"/>
      <c r="AA97" s="608"/>
    </row>
    <row r="98" spans="1:37" x14ac:dyDescent="0.2">
      <c r="A98" s="39"/>
      <c r="B98" s="25"/>
      <c r="C98" s="274" t="s">
        <v>35318</v>
      </c>
      <c r="E98" s="688">
        <v>502</v>
      </c>
      <c r="F98" s="688"/>
      <c r="G98" s="688"/>
      <c r="H98" s="609" t="s">
        <v>11478</v>
      </c>
      <c r="I98" s="682">
        <v>0</v>
      </c>
      <c r="J98" s="682"/>
      <c r="K98" s="609" t="s">
        <v>35319</v>
      </c>
      <c r="L98" s="688">
        <v>508</v>
      </c>
      <c r="M98" s="688"/>
      <c r="N98" s="688"/>
      <c r="O98" s="611" t="s">
        <v>11478</v>
      </c>
      <c r="P98" s="682">
        <v>10</v>
      </c>
      <c r="Q98" s="682"/>
      <c r="R98" s="610" t="s">
        <v>8</v>
      </c>
      <c r="S98" s="682">
        <f>ROUND((L98-E98)*20+(P98-I98),2)</f>
        <v>130</v>
      </c>
      <c r="T98" s="682"/>
      <c r="U98" s="682"/>
      <c r="V98" s="25" t="s">
        <v>0</v>
      </c>
      <c r="W98" s="25"/>
      <c r="X98" s="25"/>
      <c r="Y98" s="25"/>
      <c r="Z98" s="25"/>
      <c r="AA98" s="25"/>
      <c r="AD98" s="79"/>
      <c r="AE98" s="79"/>
      <c r="AF98" s="79"/>
      <c r="AG98" s="79"/>
      <c r="AH98" s="79"/>
      <c r="AI98" s="79"/>
      <c r="AJ98" s="79"/>
      <c r="AK98" s="79"/>
    </row>
    <row r="99" spans="1:37" x14ac:dyDescent="0.2">
      <c r="A99" s="32"/>
      <c r="B99" s="25"/>
      <c r="C99" s="33"/>
      <c r="D99" s="52"/>
      <c r="E99" s="26"/>
      <c r="F99" s="26"/>
      <c r="G99" s="26"/>
      <c r="H99" s="44"/>
      <c r="I99" s="44"/>
      <c r="J99" s="26"/>
      <c r="K99" s="26"/>
      <c r="L99" s="26"/>
      <c r="M99" s="26"/>
      <c r="N99" s="26"/>
      <c r="O99" s="26"/>
      <c r="P99" s="26"/>
      <c r="Q99" s="26"/>
      <c r="R99" s="26"/>
      <c r="S99" s="26"/>
      <c r="T99" s="26"/>
      <c r="U99" s="31"/>
      <c r="V99" s="31"/>
      <c r="W99" s="607"/>
      <c r="X99" s="607"/>
      <c r="Y99" s="607"/>
      <c r="Z99" s="608"/>
      <c r="AA99" s="608"/>
    </row>
    <row r="100" spans="1:37" ht="12.75" customHeight="1" x14ac:dyDescent="0.2">
      <c r="A100" s="39"/>
      <c r="B100" s="691" t="str">
        <f>VLOOKUP(D103,DIPREVS1!A:B,2,FALSE)</f>
        <v>ASSENTAMENTO DE TUBULACAO DE PVC,COM JUNTA ELASTICA,PARA COLETOR DE ESGOTOS,COM DIAMETRO NOMINAL DE 200MM,ATERRO E SOCAATE A ALTURA DA GERATRIZ SUPERIOR DO TUBO,CONSIDERANDO O MATERIAL DA PROPRIA ESCAVACAO,EXCLUSIVE TUBO E JUNTA</v>
      </c>
      <c r="C100" s="691"/>
      <c r="D100" s="691"/>
      <c r="E100" s="691"/>
      <c r="F100" s="691"/>
      <c r="G100" s="691"/>
      <c r="H100" s="691"/>
      <c r="I100" s="691"/>
      <c r="J100" s="691"/>
      <c r="K100" s="691"/>
      <c r="L100" s="691"/>
      <c r="M100" s="691"/>
      <c r="N100" s="691"/>
      <c r="O100" s="691"/>
      <c r="P100" s="691"/>
      <c r="Q100" s="691"/>
      <c r="R100" s="691"/>
      <c r="S100" s="691"/>
      <c r="T100" s="691"/>
      <c r="U100" s="691"/>
      <c r="V100" s="691"/>
      <c r="W100" s="691"/>
      <c r="X100" s="691"/>
      <c r="Y100" s="691"/>
      <c r="Z100" s="691"/>
      <c r="AA100" s="26"/>
    </row>
    <row r="101" spans="1:37" x14ac:dyDescent="0.2">
      <c r="A101" s="39"/>
      <c r="B101" s="691"/>
      <c r="C101" s="691"/>
      <c r="D101" s="691"/>
      <c r="E101" s="691"/>
      <c r="F101" s="691"/>
      <c r="G101" s="691"/>
      <c r="H101" s="691"/>
      <c r="I101" s="691"/>
      <c r="J101" s="691"/>
      <c r="K101" s="691"/>
      <c r="L101" s="691"/>
      <c r="M101" s="691"/>
      <c r="N101" s="691"/>
      <c r="O101" s="691"/>
      <c r="P101" s="691"/>
      <c r="Q101" s="691"/>
      <c r="R101" s="691"/>
      <c r="S101" s="691"/>
      <c r="T101" s="691"/>
      <c r="U101" s="691"/>
      <c r="V101" s="691"/>
      <c r="W101" s="691"/>
      <c r="X101" s="691"/>
      <c r="Y101" s="691"/>
      <c r="Z101" s="691"/>
      <c r="AA101" s="26"/>
    </row>
    <row r="102" spans="1:37" x14ac:dyDescent="0.2">
      <c r="A102" s="39"/>
      <c r="B102" s="691"/>
      <c r="C102" s="691"/>
      <c r="D102" s="691"/>
      <c r="E102" s="691"/>
      <c r="F102" s="691"/>
      <c r="G102" s="691"/>
      <c r="H102" s="691"/>
      <c r="I102" s="691"/>
      <c r="J102" s="691"/>
      <c r="K102" s="691"/>
      <c r="L102" s="691"/>
      <c r="M102" s="691"/>
      <c r="N102" s="691"/>
      <c r="O102" s="691"/>
      <c r="P102" s="691"/>
      <c r="Q102" s="691"/>
      <c r="R102" s="691"/>
      <c r="S102" s="691"/>
      <c r="T102" s="691"/>
      <c r="U102" s="691"/>
      <c r="V102" s="691"/>
      <c r="W102" s="691"/>
      <c r="X102" s="691"/>
      <c r="Y102" s="691"/>
      <c r="Z102" s="691"/>
      <c r="AA102" s="26"/>
    </row>
    <row r="103" spans="1:37" x14ac:dyDescent="0.2">
      <c r="A103" s="32">
        <f>A96+1</f>
        <v>49</v>
      </c>
      <c r="B103" s="31"/>
      <c r="C103" s="33" t="s">
        <v>22832</v>
      </c>
      <c r="D103" s="52" t="s">
        <v>13409</v>
      </c>
      <c r="E103" s="26"/>
      <c r="F103" s="26"/>
      <c r="G103" s="26"/>
      <c r="H103" s="44"/>
      <c r="I103" s="44"/>
      <c r="J103" s="26"/>
      <c r="K103" s="26"/>
      <c r="L103" s="26"/>
      <c r="M103" s="26"/>
      <c r="N103" s="26"/>
      <c r="O103" s="26"/>
      <c r="P103" s="26"/>
      <c r="Q103" s="26"/>
      <c r="R103" s="26"/>
      <c r="S103" s="26"/>
      <c r="T103" s="26"/>
      <c r="U103" s="31" t="s">
        <v>22834</v>
      </c>
      <c r="V103" s="31"/>
      <c r="W103" s="689">
        <f>W96</f>
        <v>130</v>
      </c>
      <c r="X103" s="689"/>
      <c r="Y103" s="689"/>
      <c r="Z103" s="690" t="str">
        <f>VLOOKUP(D103,DIPREVS1!A:D,4,FALSE)</f>
        <v>m</v>
      </c>
      <c r="AA103" s="690"/>
    </row>
    <row r="104" spans="1:37" x14ac:dyDescent="0.2">
      <c r="A104" s="32"/>
      <c r="B104" s="25" t="s">
        <v>35322</v>
      </c>
      <c r="C104" s="33"/>
      <c r="D104" s="52"/>
      <c r="E104" s="26"/>
      <c r="F104" s="26">
        <f>A96</f>
        <v>48</v>
      </c>
      <c r="G104" s="26"/>
      <c r="H104" s="44"/>
      <c r="I104" s="44"/>
      <c r="J104" s="26"/>
      <c r="K104" s="26"/>
      <c r="L104" s="26"/>
      <c r="M104" s="26"/>
      <c r="N104" s="26"/>
      <c r="O104" s="26"/>
      <c r="P104" s="26"/>
      <c r="Q104" s="26"/>
      <c r="R104" s="26"/>
      <c r="S104" s="26"/>
      <c r="T104" s="26"/>
      <c r="U104" s="31"/>
      <c r="V104" s="31"/>
      <c r="W104" s="607"/>
      <c r="X104" s="607"/>
      <c r="Y104" s="607"/>
      <c r="Z104" s="608"/>
      <c r="AA104" s="608"/>
    </row>
    <row r="105" spans="1:37" x14ac:dyDescent="0.2">
      <c r="A105" s="32"/>
      <c r="B105" s="31"/>
      <c r="C105" s="33"/>
      <c r="D105" s="52"/>
      <c r="E105" s="26"/>
      <c r="F105" s="26"/>
      <c r="G105" s="26"/>
      <c r="H105" s="44"/>
      <c r="I105" s="44"/>
      <c r="J105" s="26"/>
      <c r="K105" s="26"/>
      <c r="L105" s="26"/>
      <c r="M105" s="26"/>
      <c r="N105" s="26"/>
      <c r="O105" s="26"/>
      <c r="P105" s="26"/>
      <c r="Q105" s="26"/>
      <c r="R105" s="26"/>
      <c r="S105" s="26"/>
      <c r="T105" s="26"/>
      <c r="U105" s="31"/>
      <c r="V105" s="31"/>
      <c r="W105" s="607"/>
      <c r="X105" s="607"/>
      <c r="Y105" s="607"/>
      <c r="Z105" s="608"/>
      <c r="AA105" s="608"/>
    </row>
    <row r="106" spans="1:37" ht="12.75" customHeight="1" x14ac:dyDescent="0.2">
      <c r="A106" s="39"/>
      <c r="B106" s="691" t="str">
        <f>VLOOKUP(D108,DIPREVS1!A:B,2,FALSE)</f>
        <v>POCO DE VISITA,DE ANEIS DE CONCRETO PRE-MOLDADOS,PARA ESGOTOS SANITARIOS,SEGUNDO ESPECIFICACOES DA CEDAE,INCLUSIVE DEGRAUS,EXCLUSIVE TAMPAO DE FERRO FUNDIDO,COM PROFUNDIDADE DE 1,50M</v>
      </c>
      <c r="C106" s="691"/>
      <c r="D106" s="691"/>
      <c r="E106" s="691"/>
      <c r="F106" s="691"/>
      <c r="G106" s="691"/>
      <c r="H106" s="691"/>
      <c r="I106" s="691"/>
      <c r="J106" s="691"/>
      <c r="K106" s="691"/>
      <c r="L106" s="691"/>
      <c r="M106" s="691"/>
      <c r="N106" s="691"/>
      <c r="O106" s="691"/>
      <c r="P106" s="691"/>
      <c r="Q106" s="691"/>
      <c r="R106" s="691"/>
      <c r="S106" s="691"/>
      <c r="T106" s="691"/>
      <c r="U106" s="691"/>
      <c r="V106" s="691"/>
      <c r="W106" s="691"/>
      <c r="X106" s="691"/>
      <c r="Y106" s="691"/>
      <c r="Z106" s="691"/>
      <c r="AA106" s="26"/>
    </row>
    <row r="107" spans="1:37" x14ac:dyDescent="0.2">
      <c r="A107" s="39"/>
      <c r="B107" s="691"/>
      <c r="C107" s="691"/>
      <c r="D107" s="691"/>
      <c r="E107" s="691"/>
      <c r="F107" s="691"/>
      <c r="G107" s="691"/>
      <c r="H107" s="691"/>
      <c r="I107" s="691"/>
      <c r="J107" s="691"/>
      <c r="K107" s="691"/>
      <c r="L107" s="691"/>
      <c r="M107" s="691"/>
      <c r="N107" s="691"/>
      <c r="O107" s="691"/>
      <c r="P107" s="691"/>
      <c r="Q107" s="691"/>
      <c r="R107" s="691"/>
      <c r="S107" s="691"/>
      <c r="T107" s="691"/>
      <c r="U107" s="691"/>
      <c r="V107" s="691"/>
      <c r="W107" s="691"/>
      <c r="X107" s="691"/>
      <c r="Y107" s="691"/>
      <c r="Z107" s="691"/>
      <c r="AA107" s="26"/>
    </row>
    <row r="108" spans="1:37" x14ac:dyDescent="0.2">
      <c r="A108" s="32">
        <f>A103+1</f>
        <v>50</v>
      </c>
      <c r="B108" s="31"/>
      <c r="C108" s="33" t="s">
        <v>22832</v>
      </c>
      <c r="D108" s="52" t="s">
        <v>14215</v>
      </c>
      <c r="E108" s="26"/>
      <c r="F108" s="26"/>
      <c r="G108" s="26"/>
      <c r="H108" s="44"/>
      <c r="I108" s="44"/>
      <c r="J108" s="26"/>
      <c r="K108" s="26"/>
      <c r="L108" s="26"/>
      <c r="M108" s="26"/>
      <c r="N108" s="26"/>
      <c r="O108" s="26"/>
      <c r="P108" s="26"/>
      <c r="Q108" s="26"/>
      <c r="R108" s="26"/>
      <c r="S108" s="26"/>
      <c r="T108" s="26"/>
      <c r="U108" s="31" t="s">
        <v>22834</v>
      </c>
      <c r="V108" s="31"/>
      <c r="W108" s="689">
        <f>SUM(F110:G117)</f>
        <v>23</v>
      </c>
      <c r="X108" s="689"/>
      <c r="Y108" s="689"/>
      <c r="Z108" s="690" t="str">
        <f>VLOOKUP(D108,DIPREVS1!A:D,4,FALSE)</f>
        <v>un</v>
      </c>
      <c r="AA108" s="690"/>
    </row>
    <row r="109" spans="1:37" x14ac:dyDescent="0.2">
      <c r="A109" s="32"/>
      <c r="B109" s="31"/>
      <c r="C109" s="33"/>
      <c r="D109" s="52"/>
      <c r="E109" s="26"/>
      <c r="F109" s="26"/>
      <c r="G109" s="26"/>
      <c r="H109" s="44"/>
      <c r="I109" s="44"/>
      <c r="J109" s="26"/>
      <c r="K109" s="26"/>
      <c r="L109" s="26"/>
      <c r="M109" s="26"/>
      <c r="N109" s="26"/>
      <c r="O109" s="26"/>
      <c r="P109" s="26"/>
      <c r="Q109" s="26"/>
      <c r="R109" s="26"/>
      <c r="S109" s="26"/>
      <c r="T109" s="26"/>
      <c r="U109" s="31"/>
      <c r="V109" s="31"/>
      <c r="W109" s="607"/>
      <c r="X109" s="607"/>
      <c r="Y109" s="607"/>
      <c r="Z109" s="608"/>
      <c r="AA109" s="608"/>
    </row>
    <row r="110" spans="1:37" x14ac:dyDescent="0.2">
      <c r="A110" s="32"/>
      <c r="B110" s="31"/>
      <c r="E110" s="60" t="s">
        <v>35323</v>
      </c>
      <c r="F110" s="682">
        <v>3</v>
      </c>
      <c r="G110" s="682"/>
      <c r="H110" s="26" t="s">
        <v>2</v>
      </c>
      <c r="I110" s="44"/>
      <c r="J110" s="26"/>
      <c r="K110" s="26"/>
      <c r="L110" s="26"/>
      <c r="M110" s="26"/>
      <c r="N110" s="26"/>
      <c r="O110" s="26"/>
      <c r="P110" s="26"/>
      <c r="Q110" s="26"/>
      <c r="R110" s="26"/>
      <c r="S110" s="26"/>
      <c r="T110" s="26"/>
      <c r="U110" s="31"/>
      <c r="V110" s="31"/>
      <c r="W110" s="607"/>
      <c r="X110" s="607"/>
      <c r="Y110" s="607"/>
      <c r="Z110" s="608"/>
      <c r="AA110" s="608"/>
    </row>
    <row r="111" spans="1:37" x14ac:dyDescent="0.2">
      <c r="A111" s="32"/>
      <c r="B111" s="31"/>
      <c r="E111" s="60" t="s">
        <v>35325</v>
      </c>
      <c r="F111" s="682">
        <v>5</v>
      </c>
      <c r="G111" s="682"/>
      <c r="H111" s="26" t="s">
        <v>2</v>
      </c>
      <c r="I111" s="44"/>
      <c r="J111" s="26"/>
      <c r="K111" s="26"/>
      <c r="L111" s="26"/>
      <c r="M111" s="26"/>
      <c r="N111" s="26"/>
      <c r="O111" s="26"/>
      <c r="P111" s="26"/>
      <c r="Q111" s="26"/>
      <c r="R111" s="26"/>
      <c r="S111" s="26"/>
      <c r="T111" s="26"/>
      <c r="U111" s="31"/>
      <c r="V111" s="31"/>
      <c r="W111" s="607"/>
      <c r="X111" s="607"/>
      <c r="Y111" s="607"/>
      <c r="Z111" s="608"/>
      <c r="AA111" s="608"/>
    </row>
    <row r="112" spans="1:37" x14ac:dyDescent="0.2">
      <c r="A112" s="32"/>
      <c r="B112" s="31"/>
      <c r="E112" s="60" t="s">
        <v>35327</v>
      </c>
      <c r="F112" s="682">
        <v>2</v>
      </c>
      <c r="G112" s="682"/>
      <c r="H112" s="26" t="s">
        <v>2</v>
      </c>
      <c r="I112" s="44"/>
      <c r="J112" s="26"/>
      <c r="K112" s="26"/>
      <c r="L112" s="26"/>
      <c r="M112" s="26"/>
      <c r="N112" s="26"/>
      <c r="O112" s="26"/>
      <c r="P112" s="26"/>
      <c r="Q112" s="26"/>
      <c r="R112" s="26"/>
      <c r="S112" s="26"/>
      <c r="T112" s="26"/>
      <c r="U112" s="31"/>
      <c r="V112" s="31"/>
      <c r="W112" s="607"/>
      <c r="X112" s="607"/>
      <c r="Y112" s="607"/>
      <c r="Z112" s="608"/>
      <c r="AA112" s="608"/>
    </row>
    <row r="113" spans="1:27" x14ac:dyDescent="0.2">
      <c r="A113" s="32"/>
      <c r="B113" s="31"/>
      <c r="E113" s="60" t="s">
        <v>35328</v>
      </c>
      <c r="F113" s="682">
        <v>1</v>
      </c>
      <c r="G113" s="682"/>
      <c r="H113" s="26" t="s">
        <v>2</v>
      </c>
      <c r="I113" s="44"/>
      <c r="J113" s="26"/>
      <c r="K113" s="26"/>
      <c r="L113" s="26"/>
      <c r="M113" s="26"/>
      <c r="N113" s="26"/>
      <c r="O113" s="26"/>
      <c r="P113" s="26"/>
      <c r="Q113" s="26"/>
      <c r="R113" s="26"/>
      <c r="S113" s="26"/>
      <c r="T113" s="26"/>
      <c r="U113" s="31"/>
      <c r="V113" s="31"/>
      <c r="W113" s="607"/>
      <c r="X113" s="607"/>
      <c r="Y113" s="607"/>
      <c r="Z113" s="608"/>
      <c r="AA113" s="608"/>
    </row>
    <row r="114" spans="1:27" x14ac:dyDescent="0.2">
      <c r="A114" s="32"/>
      <c r="B114" s="31"/>
      <c r="E114" s="60" t="s">
        <v>35329</v>
      </c>
      <c r="F114" s="682">
        <v>2</v>
      </c>
      <c r="G114" s="682"/>
      <c r="H114" s="26" t="s">
        <v>2</v>
      </c>
      <c r="I114" s="44"/>
      <c r="J114" s="26"/>
      <c r="K114" s="26"/>
      <c r="L114" s="26"/>
      <c r="M114" s="26"/>
      <c r="N114" s="26"/>
      <c r="O114" s="26"/>
      <c r="P114" s="26"/>
      <c r="Q114" s="26"/>
      <c r="R114" s="26"/>
      <c r="S114" s="26"/>
      <c r="T114" s="26"/>
      <c r="U114" s="31"/>
      <c r="V114" s="31"/>
      <c r="W114" s="607"/>
      <c r="X114" s="607"/>
      <c r="Y114" s="607"/>
      <c r="Z114" s="608"/>
      <c r="AA114" s="608"/>
    </row>
    <row r="115" spans="1:27" x14ac:dyDescent="0.2">
      <c r="A115" s="32"/>
      <c r="B115" s="31"/>
      <c r="E115" s="60" t="s">
        <v>35330</v>
      </c>
      <c r="F115" s="682">
        <v>4</v>
      </c>
      <c r="G115" s="682"/>
      <c r="H115" s="26" t="s">
        <v>2</v>
      </c>
      <c r="I115" s="44"/>
      <c r="J115" s="26"/>
      <c r="K115" s="26"/>
      <c r="L115" s="26"/>
      <c r="M115" s="26"/>
      <c r="N115" s="26"/>
      <c r="O115" s="26"/>
      <c r="P115" s="26"/>
      <c r="Q115" s="26"/>
      <c r="R115" s="26"/>
      <c r="S115" s="26"/>
      <c r="T115" s="26"/>
      <c r="U115" s="31"/>
      <c r="V115" s="31"/>
      <c r="W115" s="607"/>
      <c r="X115" s="607"/>
      <c r="Y115" s="607"/>
      <c r="Z115" s="608"/>
      <c r="AA115" s="608"/>
    </row>
    <row r="116" spans="1:27" x14ac:dyDescent="0.2">
      <c r="A116" s="32"/>
      <c r="B116" s="31"/>
      <c r="E116" s="60" t="s">
        <v>35324</v>
      </c>
      <c r="F116" s="682">
        <v>3</v>
      </c>
      <c r="G116" s="682"/>
      <c r="H116" s="26" t="s">
        <v>2</v>
      </c>
      <c r="I116" s="44"/>
      <c r="J116" s="26"/>
      <c r="K116" s="26"/>
      <c r="L116" s="26"/>
      <c r="M116" s="26"/>
      <c r="N116" s="26"/>
      <c r="O116" s="26"/>
      <c r="P116" s="26"/>
      <c r="Q116" s="26"/>
      <c r="R116" s="26"/>
      <c r="S116" s="26"/>
      <c r="T116" s="26"/>
      <c r="U116" s="31"/>
      <c r="V116" s="31"/>
      <c r="W116" s="607"/>
      <c r="X116" s="607"/>
      <c r="Y116" s="607"/>
      <c r="Z116" s="608"/>
      <c r="AA116" s="608"/>
    </row>
    <row r="117" spans="1:27" x14ac:dyDescent="0.2">
      <c r="A117" s="32"/>
      <c r="B117" s="31"/>
      <c r="E117" s="60" t="s">
        <v>35326</v>
      </c>
      <c r="F117" s="682">
        <v>3</v>
      </c>
      <c r="G117" s="682"/>
      <c r="H117" s="26" t="s">
        <v>2</v>
      </c>
      <c r="I117" s="44"/>
      <c r="J117" s="26"/>
      <c r="K117" s="26"/>
      <c r="L117" s="26"/>
      <c r="M117" s="26"/>
      <c r="N117" s="26"/>
      <c r="O117" s="26"/>
      <c r="P117" s="26"/>
      <c r="Q117" s="26"/>
      <c r="R117" s="26"/>
      <c r="S117" s="26"/>
      <c r="T117" s="26"/>
      <c r="U117" s="31"/>
      <c r="V117" s="31"/>
      <c r="W117" s="607"/>
      <c r="X117" s="607"/>
      <c r="Y117" s="607"/>
      <c r="Z117" s="608"/>
      <c r="AA117" s="608"/>
    </row>
    <row r="118" spans="1:27" x14ac:dyDescent="0.2">
      <c r="A118" s="32"/>
      <c r="B118" s="31"/>
      <c r="E118" s="60"/>
      <c r="F118" s="610"/>
      <c r="G118" s="610"/>
      <c r="H118" s="26"/>
      <c r="I118" s="44"/>
      <c r="J118" s="26"/>
      <c r="K118" s="26"/>
      <c r="L118" s="26"/>
      <c r="M118" s="26"/>
      <c r="N118" s="26"/>
      <c r="O118" s="26"/>
      <c r="P118" s="26"/>
      <c r="Q118" s="26"/>
      <c r="R118" s="26"/>
      <c r="S118" s="26"/>
      <c r="T118" s="26"/>
      <c r="U118" s="31"/>
      <c r="V118" s="31"/>
      <c r="W118" s="607"/>
      <c r="X118" s="607"/>
      <c r="Y118" s="607"/>
      <c r="Z118" s="608"/>
      <c r="AA118" s="608"/>
    </row>
    <row r="119" spans="1:27" ht="12.75" customHeight="1" x14ac:dyDescent="0.2">
      <c r="A119" s="39"/>
      <c r="B119" s="691" t="str">
        <f>VLOOKUP(D121,DIPREVS1!A:B,2,FALSE)</f>
        <v>ASSENTAMENTO DE TAMPAO DE FºFº,TIPO CIRCULAR,COM DIAMETRO DE0,40 A 0,60M,ASSENTADO COM ARGAMASSA DE CIMENTO E AREIA,NOTRACO 1:4 EM VOLUME,EXCLUSIVE TAMPAO</v>
      </c>
      <c r="C119" s="691"/>
      <c r="D119" s="691"/>
      <c r="E119" s="691"/>
      <c r="F119" s="691"/>
      <c r="G119" s="691"/>
      <c r="H119" s="691"/>
      <c r="I119" s="691"/>
      <c r="J119" s="691"/>
      <c r="K119" s="691"/>
      <c r="L119" s="691"/>
      <c r="M119" s="691"/>
      <c r="N119" s="691"/>
      <c r="O119" s="691"/>
      <c r="P119" s="691"/>
      <c r="Q119" s="691"/>
      <c r="R119" s="691"/>
      <c r="S119" s="691"/>
      <c r="T119" s="691"/>
      <c r="U119" s="691"/>
      <c r="V119" s="691"/>
      <c r="W119" s="691"/>
      <c r="X119" s="691"/>
      <c r="Y119" s="691"/>
      <c r="Z119" s="691"/>
      <c r="AA119" s="26"/>
    </row>
    <row r="120" spans="1:27" x14ac:dyDescent="0.2">
      <c r="A120" s="39"/>
      <c r="B120" s="691"/>
      <c r="C120" s="691"/>
      <c r="D120" s="691"/>
      <c r="E120" s="691"/>
      <c r="F120" s="691"/>
      <c r="G120" s="691"/>
      <c r="H120" s="691"/>
      <c r="I120" s="691"/>
      <c r="J120" s="691"/>
      <c r="K120" s="691"/>
      <c r="L120" s="691"/>
      <c r="M120" s="691"/>
      <c r="N120" s="691"/>
      <c r="O120" s="691"/>
      <c r="P120" s="691"/>
      <c r="Q120" s="691"/>
      <c r="R120" s="691"/>
      <c r="S120" s="691"/>
      <c r="T120" s="691"/>
      <c r="U120" s="691"/>
      <c r="V120" s="691"/>
      <c r="W120" s="691"/>
      <c r="X120" s="691"/>
      <c r="Y120" s="691"/>
      <c r="Z120" s="691"/>
      <c r="AA120" s="26"/>
    </row>
    <row r="121" spans="1:27" x14ac:dyDescent="0.2">
      <c r="A121" s="32">
        <f>A108+1</f>
        <v>51</v>
      </c>
      <c r="B121" s="31"/>
      <c r="C121" s="33" t="s">
        <v>22832</v>
      </c>
      <c r="D121" s="52" t="s">
        <v>13459</v>
      </c>
      <c r="E121" s="26"/>
      <c r="F121" s="26"/>
      <c r="G121" s="26"/>
      <c r="H121" s="44"/>
      <c r="I121" s="44"/>
      <c r="J121" s="26"/>
      <c r="K121" s="26"/>
      <c r="L121" s="26"/>
      <c r="M121" s="26"/>
      <c r="N121" s="26"/>
      <c r="O121" s="26"/>
      <c r="P121" s="26"/>
      <c r="Q121" s="26"/>
      <c r="R121" s="26"/>
      <c r="S121" s="26"/>
      <c r="T121" s="26"/>
      <c r="U121" s="31" t="s">
        <v>22834</v>
      </c>
      <c r="V121" s="31"/>
      <c r="W121" s="689">
        <f>W108</f>
        <v>23</v>
      </c>
      <c r="X121" s="689"/>
      <c r="Y121" s="689"/>
      <c r="Z121" s="690" t="str">
        <f>VLOOKUP(D121,DIPREVS1!A:D,4,FALSE)</f>
        <v>un</v>
      </c>
      <c r="AA121" s="690"/>
    </row>
    <row r="122" spans="1:27" x14ac:dyDescent="0.2">
      <c r="A122" s="32"/>
      <c r="B122" s="26" t="s">
        <v>35322</v>
      </c>
      <c r="E122" s="60"/>
      <c r="F122" s="26">
        <f>A108</f>
        <v>50</v>
      </c>
      <c r="G122" s="610"/>
      <c r="H122" s="26"/>
      <c r="I122" s="44"/>
      <c r="J122" s="26"/>
      <c r="K122" s="26"/>
      <c r="L122" s="26"/>
      <c r="M122" s="26"/>
      <c r="N122" s="26"/>
      <c r="O122" s="26"/>
      <c r="P122" s="26"/>
      <c r="Q122" s="26"/>
      <c r="R122" s="26"/>
      <c r="S122" s="26"/>
      <c r="T122" s="26"/>
      <c r="U122" s="31"/>
      <c r="V122" s="31"/>
      <c r="W122" s="607"/>
      <c r="X122" s="607"/>
      <c r="Y122" s="607"/>
      <c r="Z122" s="608"/>
      <c r="AA122" s="608"/>
    </row>
    <row r="123" spans="1:27" x14ac:dyDescent="0.2">
      <c r="A123" s="32"/>
      <c r="B123" s="31"/>
      <c r="C123" s="33"/>
      <c r="D123" s="52"/>
      <c r="E123" s="26"/>
      <c r="F123" s="26"/>
      <c r="G123" s="26"/>
      <c r="H123" s="44"/>
      <c r="I123" s="44"/>
      <c r="J123" s="26"/>
      <c r="K123" s="26"/>
      <c r="L123" s="26"/>
      <c r="M123" s="26"/>
      <c r="N123" s="26"/>
      <c r="O123" s="26"/>
      <c r="P123" s="26"/>
      <c r="Q123" s="26"/>
      <c r="R123" s="26"/>
      <c r="S123" s="26"/>
      <c r="T123" s="26"/>
      <c r="U123" s="31"/>
      <c r="V123" s="31"/>
      <c r="W123" s="565"/>
      <c r="X123" s="565"/>
      <c r="Y123" s="565"/>
      <c r="Z123" s="566"/>
      <c r="AA123" s="566"/>
    </row>
    <row r="124" spans="1:27" x14ac:dyDescent="0.2">
      <c r="A124" s="39"/>
      <c r="B124" s="692" t="str">
        <f>VLOOKUP(D126,DIPREVS1!A:B,2,FALSE)</f>
        <v>ESCAVACAO MANUAL DE VALA/CAVA EM MATERIAL DE 1ª CATEGORIA (A(AREIA,ARGILA OU PICARRA),ATE 1,50M DE PROFUNDIDADE,EXCLUSIVE ESCORAMENTO E ESGOTAMENTO</v>
      </c>
      <c r="C124" s="692"/>
      <c r="D124" s="692"/>
      <c r="E124" s="692"/>
      <c r="F124" s="692"/>
      <c r="G124" s="692"/>
      <c r="H124" s="692"/>
      <c r="I124" s="692"/>
      <c r="J124" s="692"/>
      <c r="K124" s="692"/>
      <c r="L124" s="692"/>
      <c r="M124" s="692"/>
      <c r="N124" s="692"/>
      <c r="O124" s="692"/>
      <c r="P124" s="692"/>
      <c r="Q124" s="692"/>
      <c r="R124" s="692"/>
      <c r="S124" s="692"/>
      <c r="T124" s="692"/>
      <c r="U124" s="692"/>
      <c r="V124" s="692"/>
      <c r="W124" s="692"/>
      <c r="X124" s="692"/>
      <c r="Y124" s="692"/>
      <c r="Z124" s="692"/>
      <c r="AA124" s="26"/>
    </row>
    <row r="125" spans="1:27" x14ac:dyDescent="0.2">
      <c r="A125" s="39"/>
      <c r="B125" s="692"/>
      <c r="C125" s="692"/>
      <c r="D125" s="692"/>
      <c r="E125" s="692"/>
      <c r="F125" s="692"/>
      <c r="G125" s="692"/>
      <c r="H125" s="692"/>
      <c r="I125" s="692"/>
      <c r="J125" s="692"/>
      <c r="K125" s="692"/>
      <c r="L125" s="692"/>
      <c r="M125" s="692"/>
      <c r="N125" s="692"/>
      <c r="O125" s="692"/>
      <c r="P125" s="692"/>
      <c r="Q125" s="692"/>
      <c r="R125" s="692"/>
      <c r="S125" s="692"/>
      <c r="T125" s="692"/>
      <c r="U125" s="692"/>
      <c r="V125" s="692"/>
      <c r="W125" s="692"/>
      <c r="X125" s="692"/>
      <c r="Y125" s="692"/>
      <c r="Z125" s="692"/>
      <c r="AA125" s="26"/>
    </row>
    <row r="126" spans="1:27" x14ac:dyDescent="0.2">
      <c r="A126" s="32">
        <f>A121+1</f>
        <v>52</v>
      </c>
      <c r="B126" s="31"/>
      <c r="C126" s="33" t="s">
        <v>22832</v>
      </c>
      <c r="D126" s="52" t="s">
        <v>12234</v>
      </c>
      <c r="E126" s="26"/>
      <c r="F126" s="26"/>
      <c r="G126" s="26"/>
      <c r="H126" s="44"/>
      <c r="I126" s="44"/>
      <c r="J126" s="26"/>
      <c r="K126" s="26"/>
      <c r="L126" s="26"/>
      <c r="M126" s="26"/>
      <c r="N126" s="26"/>
      <c r="O126" s="26"/>
      <c r="P126" s="26"/>
      <c r="Q126" s="26"/>
      <c r="R126" s="26"/>
      <c r="S126" s="26"/>
      <c r="T126" s="26"/>
      <c r="U126" s="31" t="s">
        <v>22834</v>
      </c>
      <c r="V126" s="31"/>
      <c r="W126" s="689">
        <f>V135</f>
        <v>946.89</v>
      </c>
      <c r="X126" s="689"/>
      <c r="Y126" s="689"/>
      <c r="Z126" s="690" t="str">
        <f>VLOOKUP(D126,DIPREVS1!A:D,4,FALSE)</f>
        <v>m3</v>
      </c>
      <c r="AA126" s="690"/>
    </row>
    <row r="127" spans="1:27" x14ac:dyDescent="0.2">
      <c r="A127" s="39"/>
      <c r="B127" s="25"/>
      <c r="C127" s="25" t="s">
        <v>24344</v>
      </c>
      <c r="D127" s="25"/>
      <c r="E127" s="25"/>
      <c r="F127" s="42"/>
      <c r="G127" s="42"/>
      <c r="H127" s="25"/>
      <c r="I127" s="25"/>
      <c r="J127" s="25"/>
      <c r="K127" s="25"/>
      <c r="L127" s="42"/>
      <c r="M127" s="25"/>
      <c r="N127" s="25"/>
      <c r="O127" s="25"/>
      <c r="P127" s="25"/>
      <c r="Q127" s="42"/>
      <c r="R127" s="42"/>
      <c r="S127" s="25"/>
      <c r="T127" s="25"/>
      <c r="U127" s="25"/>
      <c r="V127" s="25"/>
      <c r="W127" s="25"/>
      <c r="X127" s="25"/>
      <c r="Y127" s="25"/>
      <c r="Z127" s="25"/>
      <c r="AA127" s="25"/>
    </row>
    <row r="128" spans="1:27" x14ac:dyDescent="0.2">
      <c r="A128" s="39"/>
      <c r="B128" s="25"/>
      <c r="C128" s="25"/>
      <c r="D128" s="25"/>
      <c r="E128" s="25"/>
      <c r="F128" s="261"/>
      <c r="G128" s="261"/>
      <c r="H128" s="25"/>
      <c r="I128" s="25"/>
      <c r="J128" s="25"/>
      <c r="K128" s="25"/>
      <c r="L128" s="261"/>
      <c r="M128" s="25"/>
      <c r="N128" s="25"/>
      <c r="O128" s="25"/>
      <c r="P128" s="25"/>
      <c r="Q128" s="261"/>
      <c r="R128" s="261"/>
      <c r="S128" s="25"/>
      <c r="T128" s="25"/>
      <c r="U128" s="25"/>
      <c r="V128" s="25"/>
      <c r="W128" s="25"/>
      <c r="X128" s="25"/>
      <c r="Y128" s="25"/>
      <c r="Z128" s="25"/>
      <c r="AA128" s="25"/>
    </row>
    <row r="129" spans="1:27" x14ac:dyDescent="0.2">
      <c r="A129" s="39"/>
      <c r="B129" s="25"/>
      <c r="C129" s="82" t="s">
        <v>22839</v>
      </c>
      <c r="D129" s="79"/>
      <c r="E129" s="82"/>
      <c r="F129" s="799">
        <f>W23</f>
        <v>40</v>
      </c>
      <c r="G129" s="800"/>
      <c r="H129" s="82" t="s">
        <v>2</v>
      </c>
      <c r="I129" s="96" t="s">
        <v>1</v>
      </c>
      <c r="J129" s="801">
        <v>1.8</v>
      </c>
      <c r="K129" s="801"/>
      <c r="L129" s="82" t="s">
        <v>0</v>
      </c>
      <c r="M129" s="96" t="s">
        <v>1</v>
      </c>
      <c r="N129" s="800">
        <v>1.2</v>
      </c>
      <c r="O129" s="800"/>
      <c r="P129" s="82" t="s">
        <v>0</v>
      </c>
      <c r="Q129" s="96" t="s">
        <v>1</v>
      </c>
      <c r="R129" s="800">
        <v>1</v>
      </c>
      <c r="S129" s="800"/>
      <c r="T129" s="82" t="s">
        <v>0</v>
      </c>
      <c r="U129" s="85" t="s">
        <v>8</v>
      </c>
      <c r="V129" s="789">
        <f>TRUNC(F129*J129*N129*R129,2)</f>
        <v>86.4</v>
      </c>
      <c r="W129" s="789"/>
      <c r="X129" s="789"/>
      <c r="Y129" s="92" t="s">
        <v>6</v>
      </c>
      <c r="Z129" s="25"/>
      <c r="AA129" s="25"/>
    </row>
    <row r="130" spans="1:27" x14ac:dyDescent="0.2">
      <c r="A130" s="39"/>
      <c r="B130" s="25"/>
      <c r="C130" s="82" t="s">
        <v>22840</v>
      </c>
      <c r="D130" s="79"/>
      <c r="E130" s="82"/>
      <c r="F130" s="799">
        <f>N32</f>
        <v>120</v>
      </c>
      <c r="G130" s="799"/>
      <c r="H130" s="82" t="s">
        <v>0</v>
      </c>
      <c r="I130" s="96" t="s">
        <v>1</v>
      </c>
      <c r="J130" s="801">
        <v>1.08</v>
      </c>
      <c r="K130" s="801"/>
      <c r="L130" s="82" t="s">
        <v>0</v>
      </c>
      <c r="M130" s="96" t="s">
        <v>1</v>
      </c>
      <c r="N130" s="800">
        <v>1</v>
      </c>
      <c r="O130" s="800"/>
      <c r="P130" s="82" t="s">
        <v>0</v>
      </c>
      <c r="Q130" s="85" t="s">
        <v>8</v>
      </c>
      <c r="R130" s="789">
        <f>ROUND(F130*J130*N130,2)</f>
        <v>129.6</v>
      </c>
      <c r="S130" s="789"/>
      <c r="T130" s="789"/>
      <c r="U130" s="92" t="s">
        <v>6</v>
      </c>
      <c r="V130" s="82"/>
      <c r="W130" s="82"/>
      <c r="X130" s="82"/>
      <c r="Y130" s="82"/>
      <c r="Z130" s="25"/>
      <c r="AA130" s="25"/>
    </row>
    <row r="131" spans="1:27" x14ac:dyDescent="0.2">
      <c r="A131" s="39"/>
      <c r="B131" s="25"/>
      <c r="C131" s="82"/>
      <c r="D131" s="79"/>
      <c r="E131" s="82"/>
      <c r="F131" s="580"/>
      <c r="G131" s="580"/>
      <c r="H131" s="82"/>
      <c r="I131" s="573"/>
      <c r="J131" s="579"/>
      <c r="K131" s="579"/>
      <c r="L131" s="82"/>
      <c r="M131" s="573"/>
      <c r="N131" s="575"/>
      <c r="O131" s="575"/>
      <c r="P131" s="82"/>
      <c r="Q131" s="572"/>
      <c r="R131" s="571"/>
      <c r="S131" s="571"/>
      <c r="T131" s="571"/>
      <c r="U131" s="92"/>
      <c r="V131" s="82"/>
      <c r="W131" s="82"/>
      <c r="X131" s="82"/>
      <c r="Y131" s="82"/>
      <c r="Z131" s="25"/>
      <c r="AA131" s="25"/>
    </row>
    <row r="132" spans="1:27" x14ac:dyDescent="0.2">
      <c r="A132" s="39"/>
      <c r="B132" s="25"/>
      <c r="C132" s="82" t="s">
        <v>35302</v>
      </c>
      <c r="D132" s="79"/>
      <c r="E132" s="82"/>
      <c r="F132" s="580"/>
      <c r="G132" s="580"/>
      <c r="H132" s="82"/>
      <c r="I132" s="573"/>
      <c r="J132" s="579"/>
      <c r="K132" s="579"/>
      <c r="L132" s="82"/>
      <c r="M132" s="573"/>
      <c r="N132" s="575"/>
      <c r="O132" s="575"/>
      <c r="P132" s="82"/>
      <c r="Q132" s="572"/>
      <c r="R132" s="571"/>
      <c r="S132" s="571"/>
      <c r="T132" s="571"/>
      <c r="U132" s="92"/>
      <c r="V132" s="82"/>
      <c r="W132" s="82"/>
      <c r="X132" s="82"/>
      <c r="Y132" s="82"/>
      <c r="Z132" s="25"/>
      <c r="AA132" s="25"/>
    </row>
    <row r="133" spans="1:27" x14ac:dyDescent="0.2">
      <c r="A133" s="39"/>
      <c r="B133" s="25"/>
      <c r="C133" s="82" t="s">
        <v>35295</v>
      </c>
      <c r="D133" s="79"/>
      <c r="E133" s="82"/>
      <c r="F133" s="789">
        <f>DREN.ESCAV!Q72</f>
        <v>648.73</v>
      </c>
      <c r="G133" s="789"/>
      <c r="H133" s="789"/>
      <c r="I133" s="573" t="s">
        <v>6</v>
      </c>
      <c r="J133" s="647"/>
      <c r="K133" s="647"/>
      <c r="L133" s="82"/>
      <c r="M133" s="573"/>
      <c r="N133" s="575"/>
      <c r="O133" s="575"/>
      <c r="P133" s="82"/>
      <c r="Q133" s="572"/>
      <c r="R133" s="571"/>
      <c r="S133" s="571"/>
      <c r="T133" s="571"/>
      <c r="U133" s="92"/>
      <c r="V133" s="82"/>
      <c r="W133" s="82"/>
      <c r="X133" s="82"/>
      <c r="Y133" s="82"/>
      <c r="Z133" s="25"/>
      <c r="AA133" s="25"/>
    </row>
    <row r="134" spans="1:27" x14ac:dyDescent="0.2">
      <c r="A134" s="39"/>
      <c r="B134" s="25"/>
      <c r="C134" s="82" t="s">
        <v>35296</v>
      </c>
      <c r="D134" s="79"/>
      <c r="E134" s="82"/>
      <c r="F134" s="789">
        <f>DREN.ESCAV!AH72</f>
        <v>82.16</v>
      </c>
      <c r="G134" s="789"/>
      <c r="H134" s="789"/>
      <c r="I134" s="573" t="s">
        <v>6</v>
      </c>
      <c r="J134" s="579"/>
      <c r="K134" s="579"/>
      <c r="L134" s="82"/>
      <c r="M134" s="573"/>
      <c r="N134" s="575"/>
      <c r="O134" s="575"/>
      <c r="P134" s="82"/>
      <c r="Q134" s="572"/>
      <c r="R134" s="571"/>
      <c r="S134" s="571"/>
      <c r="T134" s="571"/>
      <c r="U134" s="92"/>
      <c r="V134" s="82"/>
      <c r="W134" s="82"/>
      <c r="X134" s="82"/>
      <c r="Y134" s="82"/>
      <c r="Z134" s="25"/>
      <c r="AA134" s="25"/>
    </row>
    <row r="135" spans="1:27" x14ac:dyDescent="0.2">
      <c r="A135" s="39"/>
      <c r="B135" s="25"/>
      <c r="C135" s="82"/>
      <c r="D135" s="79"/>
      <c r="E135" s="82"/>
      <c r="F135" s="250"/>
      <c r="G135" s="250"/>
      <c r="H135" s="82"/>
      <c r="I135" s="99"/>
      <c r="J135" s="252"/>
      <c r="K135" s="252"/>
      <c r="L135" s="82"/>
      <c r="M135" s="99"/>
      <c r="N135" s="252"/>
      <c r="O135" s="252"/>
      <c r="P135" s="82"/>
      <c r="Q135" s="249"/>
      <c r="R135" s="789" t="s">
        <v>23386</v>
      </c>
      <c r="S135" s="789"/>
      <c r="T135" s="789"/>
      <c r="U135" s="789"/>
      <c r="V135" s="787">
        <f>+V129+R130+F133+F134</f>
        <v>946.89</v>
      </c>
      <c r="W135" s="788"/>
      <c r="X135" s="788"/>
      <c r="Y135" s="92" t="s">
        <v>6</v>
      </c>
      <c r="Z135" s="25"/>
      <c r="AA135" s="25"/>
    </row>
    <row r="136" spans="1:27" x14ac:dyDescent="0.2">
      <c r="A136" s="39"/>
      <c r="B136" s="25"/>
      <c r="C136" s="25"/>
      <c r="D136" s="25"/>
      <c r="E136" s="25"/>
      <c r="F136" s="42"/>
      <c r="G136" s="42"/>
      <c r="H136" s="25"/>
      <c r="I136" s="25"/>
      <c r="J136" s="25"/>
      <c r="K136" s="25"/>
      <c r="L136" s="42"/>
      <c r="M136" s="25"/>
      <c r="N136" s="25"/>
      <c r="O136" s="25"/>
      <c r="P136" s="25"/>
      <c r="Q136" s="42"/>
      <c r="R136" s="42"/>
      <c r="S136" s="25"/>
      <c r="T136" s="25"/>
      <c r="U136" s="25"/>
      <c r="V136" s="25"/>
      <c r="W136" s="25"/>
      <c r="X136" s="25"/>
      <c r="Y136" s="25"/>
      <c r="Z136" s="25"/>
      <c r="AA136" s="25"/>
    </row>
    <row r="137" spans="1:27" x14ac:dyDescent="0.2">
      <c r="A137" s="39"/>
      <c r="B137" s="692" t="str">
        <f>VLOOKUP(D140,DIPREVS1!A:B,2,FALSE)</f>
        <v>ESCAVACAO MECANICA DE VALA NAO ESCORADA,EM MATERIAL DE 1ªCATEGORIA COM PEDRAS,INSTALACOES PREDIAIS OU OUTROS REDUTORES DE PRODUTIVIDADE,OU CAVAS DE FUNDACAO,ATE 1,50M DE PROFUNDIDADE,UTILIZANDO ESCAVADEIRA HIDRAULICA DE 0,78M3,EXCLUSIVE ESGOTAMENTO</v>
      </c>
      <c r="C137" s="692"/>
      <c r="D137" s="692"/>
      <c r="E137" s="692"/>
      <c r="F137" s="692"/>
      <c r="G137" s="692"/>
      <c r="H137" s="692"/>
      <c r="I137" s="692"/>
      <c r="J137" s="692"/>
      <c r="K137" s="692"/>
      <c r="L137" s="692"/>
      <c r="M137" s="692"/>
      <c r="N137" s="692"/>
      <c r="O137" s="692"/>
      <c r="P137" s="692"/>
      <c r="Q137" s="692"/>
      <c r="R137" s="692"/>
      <c r="S137" s="692"/>
      <c r="T137" s="692"/>
      <c r="U137" s="692"/>
      <c r="V137" s="692"/>
      <c r="W137" s="692"/>
      <c r="X137" s="692"/>
      <c r="Y137" s="692"/>
      <c r="Z137" s="692"/>
      <c r="AA137" s="26"/>
    </row>
    <row r="138" spans="1:27" x14ac:dyDescent="0.2">
      <c r="A138" s="39"/>
      <c r="B138" s="692"/>
      <c r="C138" s="692"/>
      <c r="D138" s="692"/>
      <c r="E138" s="692"/>
      <c r="F138" s="692"/>
      <c r="G138" s="692"/>
      <c r="H138" s="692"/>
      <c r="I138" s="692"/>
      <c r="J138" s="692"/>
      <c r="K138" s="692"/>
      <c r="L138" s="692"/>
      <c r="M138" s="692"/>
      <c r="N138" s="692"/>
      <c r="O138" s="692"/>
      <c r="P138" s="692"/>
      <c r="Q138" s="692"/>
      <c r="R138" s="692"/>
      <c r="S138" s="692"/>
      <c r="T138" s="692"/>
      <c r="U138" s="692"/>
      <c r="V138" s="692"/>
      <c r="W138" s="692"/>
      <c r="X138" s="692"/>
      <c r="Y138" s="692"/>
      <c r="Z138" s="692"/>
      <c r="AA138" s="26"/>
    </row>
    <row r="139" spans="1:27" x14ac:dyDescent="0.2">
      <c r="A139" s="39"/>
      <c r="B139" s="692"/>
      <c r="C139" s="692"/>
      <c r="D139" s="692"/>
      <c r="E139" s="692"/>
      <c r="F139" s="692"/>
      <c r="G139" s="692"/>
      <c r="H139" s="692"/>
      <c r="I139" s="692"/>
      <c r="J139" s="692"/>
      <c r="K139" s="692"/>
      <c r="L139" s="692"/>
      <c r="M139" s="692"/>
      <c r="N139" s="692"/>
      <c r="O139" s="692"/>
      <c r="P139" s="692"/>
      <c r="Q139" s="692"/>
      <c r="R139" s="692"/>
      <c r="S139" s="692"/>
      <c r="T139" s="692"/>
      <c r="U139" s="692"/>
      <c r="V139" s="692"/>
      <c r="W139" s="692"/>
      <c r="X139" s="692"/>
      <c r="Y139" s="692"/>
      <c r="Z139" s="692"/>
      <c r="AA139" s="26"/>
    </row>
    <row r="140" spans="1:27" x14ac:dyDescent="0.2">
      <c r="A140" s="32">
        <f>A126+1</f>
        <v>53</v>
      </c>
      <c r="B140" s="31"/>
      <c r="C140" s="33" t="s">
        <v>22832</v>
      </c>
      <c r="D140" s="52" t="s">
        <v>12388</v>
      </c>
      <c r="E140" s="26"/>
      <c r="F140" s="26"/>
      <c r="G140" s="26"/>
      <c r="H140" s="44"/>
      <c r="I140" s="44"/>
      <c r="J140" s="26"/>
      <c r="K140" s="26"/>
      <c r="L140" s="26"/>
      <c r="M140" s="26"/>
      <c r="N140" s="26"/>
      <c r="O140" s="26"/>
      <c r="P140" s="26"/>
      <c r="Q140" s="26"/>
      <c r="R140" s="26"/>
      <c r="S140" s="26"/>
      <c r="T140" s="26"/>
      <c r="U140" s="31" t="s">
        <v>22834</v>
      </c>
      <c r="V140" s="31"/>
      <c r="W140" s="689">
        <f>SUM(F142:H143)</f>
        <v>750.50999999999954</v>
      </c>
      <c r="X140" s="689"/>
      <c r="Y140" s="689"/>
      <c r="Z140" s="690" t="str">
        <f>VLOOKUP(D140,DIPREVS1!A:D,4,FALSE)</f>
        <v>m3</v>
      </c>
      <c r="AA140" s="690"/>
    </row>
    <row r="141" spans="1:27" x14ac:dyDescent="0.2">
      <c r="A141" s="39"/>
      <c r="B141" s="25"/>
      <c r="C141" s="44" t="s">
        <v>35302</v>
      </c>
      <c r="D141" s="25"/>
      <c r="E141" s="25"/>
      <c r="F141" s="42"/>
      <c r="G141" s="42"/>
      <c r="H141" s="25"/>
      <c r="I141" s="25"/>
      <c r="J141" s="25"/>
      <c r="K141" s="25"/>
      <c r="L141" s="42"/>
      <c r="M141" s="25"/>
      <c r="N141" s="25"/>
      <c r="O141" s="25"/>
      <c r="P141" s="25"/>
      <c r="Q141" s="42"/>
      <c r="R141" s="42"/>
      <c r="S141" s="25"/>
      <c r="T141" s="25"/>
      <c r="U141" s="25"/>
      <c r="V141" s="25"/>
      <c r="W141" s="25"/>
      <c r="X141" s="25"/>
      <c r="Y141" s="25"/>
      <c r="Z141" s="25"/>
      <c r="AA141" s="25"/>
    </row>
    <row r="142" spans="1:27" x14ac:dyDescent="0.2">
      <c r="A142" s="39"/>
      <c r="B142" s="25"/>
      <c r="C142" s="82" t="s">
        <v>35295</v>
      </c>
      <c r="D142" s="25"/>
      <c r="E142" s="25"/>
      <c r="F142" s="682">
        <f>DREN.ESCAV!Q71</f>
        <v>713.19999999999959</v>
      </c>
      <c r="G142" s="682"/>
      <c r="H142" s="682"/>
      <c r="I142" s="573" t="s">
        <v>6</v>
      </c>
      <c r="J142" s="25"/>
      <c r="K142" s="25"/>
      <c r="L142" s="216"/>
      <c r="M142" s="25"/>
      <c r="N142" s="25"/>
      <c r="O142" s="25"/>
      <c r="P142" s="25"/>
      <c r="Q142" s="216"/>
      <c r="R142" s="216"/>
      <c r="S142" s="25"/>
      <c r="T142" s="25"/>
      <c r="U142" s="25"/>
      <c r="V142" s="25"/>
      <c r="W142" s="25"/>
      <c r="X142" s="25"/>
      <c r="Y142" s="25"/>
      <c r="Z142" s="25"/>
      <c r="AA142" s="25"/>
    </row>
    <row r="143" spans="1:27" x14ac:dyDescent="0.2">
      <c r="A143" s="39"/>
      <c r="B143" s="25"/>
      <c r="C143" s="82" t="s">
        <v>35296</v>
      </c>
      <c r="D143" s="59"/>
      <c r="E143" s="59"/>
      <c r="F143" s="682">
        <f>DREN.ESCAV!AH71</f>
        <v>37.30999999999996</v>
      </c>
      <c r="G143" s="682"/>
      <c r="H143" s="682"/>
      <c r="I143" s="573" t="s">
        <v>6</v>
      </c>
      <c r="J143" s="25"/>
      <c r="K143" s="25"/>
      <c r="L143" s="216"/>
      <c r="M143" s="599"/>
      <c r="N143" s="599"/>
      <c r="O143" s="25"/>
      <c r="P143" s="214"/>
      <c r="Q143" s="272"/>
      <c r="R143" s="272"/>
      <c r="S143" s="272"/>
      <c r="T143" s="25"/>
      <c r="U143" s="25"/>
      <c r="V143" s="25"/>
      <c r="W143" s="25"/>
      <c r="X143" s="25"/>
      <c r="Y143" s="25"/>
      <c r="Z143" s="25"/>
      <c r="AA143" s="25"/>
    </row>
    <row r="144" spans="1:27" x14ac:dyDescent="0.2">
      <c r="A144" s="39"/>
      <c r="B144" s="25"/>
      <c r="C144" s="25"/>
      <c r="D144" s="25"/>
      <c r="E144" s="25"/>
      <c r="F144" s="42"/>
      <c r="G144" s="42"/>
      <c r="H144" s="25"/>
      <c r="I144" s="25"/>
      <c r="J144" s="25"/>
      <c r="K144" s="25"/>
      <c r="L144" s="42"/>
      <c r="M144" s="25"/>
      <c r="N144" s="25"/>
      <c r="O144" s="25"/>
      <c r="P144" s="25"/>
      <c r="Q144" s="42"/>
      <c r="R144" s="42"/>
      <c r="S144" s="25"/>
      <c r="T144" s="25"/>
      <c r="U144" s="25"/>
      <c r="V144" s="25"/>
      <c r="W144" s="25"/>
      <c r="X144" s="25"/>
      <c r="Y144" s="25"/>
      <c r="Z144" s="25"/>
      <c r="AA144" s="25"/>
    </row>
    <row r="145" spans="1:27" x14ac:dyDescent="0.2">
      <c r="A145" s="39"/>
      <c r="B145" s="691" t="str">
        <f>VLOOKUP(D147,DIPREVS1!A:B,2,FALSE)</f>
        <v>ESGOTAMENTO DE VALA MEDIDO PELA POTENCIA INSTALADA E PELO TEMPO DE FUNCIONAMENTO</v>
      </c>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26"/>
    </row>
    <row r="146" spans="1:27" x14ac:dyDescent="0.2">
      <c r="A146" s="39"/>
      <c r="B146" s="691"/>
      <c r="C146" s="691"/>
      <c r="D146" s="691"/>
      <c r="E146" s="691"/>
      <c r="F146" s="691"/>
      <c r="G146" s="691"/>
      <c r="H146" s="691"/>
      <c r="I146" s="691"/>
      <c r="J146" s="691"/>
      <c r="K146" s="691"/>
      <c r="L146" s="691"/>
      <c r="M146" s="691"/>
      <c r="N146" s="691"/>
      <c r="O146" s="691"/>
      <c r="P146" s="691"/>
      <c r="Q146" s="691"/>
      <c r="R146" s="691"/>
      <c r="S146" s="691"/>
      <c r="T146" s="691"/>
      <c r="U146" s="691"/>
      <c r="V146" s="691"/>
      <c r="W146" s="691"/>
      <c r="X146" s="691"/>
      <c r="Y146" s="691"/>
      <c r="Z146" s="691"/>
      <c r="AA146" s="26"/>
    </row>
    <row r="147" spans="1:27" x14ac:dyDescent="0.2">
      <c r="A147" s="32">
        <f>A140+1</f>
        <v>54</v>
      </c>
      <c r="B147" s="31"/>
      <c r="C147" s="33" t="s">
        <v>22832</v>
      </c>
      <c r="D147" s="52" t="s">
        <v>12934</v>
      </c>
      <c r="E147" s="26"/>
      <c r="F147" s="26"/>
      <c r="G147" s="26"/>
      <c r="H147" s="44"/>
      <c r="I147" s="44"/>
      <c r="J147" s="26"/>
      <c r="K147" s="26"/>
      <c r="L147" s="26"/>
      <c r="M147" s="26"/>
      <c r="N147" s="26"/>
      <c r="O147" s="26"/>
      <c r="P147" s="26"/>
      <c r="Q147" s="26"/>
      <c r="R147" s="26"/>
      <c r="S147" s="26"/>
      <c r="T147" s="26"/>
      <c r="U147" s="31" t="s">
        <v>22834</v>
      </c>
      <c r="V147" s="31"/>
      <c r="W147" s="689">
        <f>T148</f>
        <v>12320</v>
      </c>
      <c r="X147" s="689"/>
      <c r="Y147" s="689"/>
      <c r="Z147" s="690" t="str">
        <f>VLOOKUP(D147,DIPREVS1!A:D,4,FALSE)</f>
        <v>cvxh</v>
      </c>
      <c r="AA147" s="690"/>
    </row>
    <row r="148" spans="1:27" ht="12.75" customHeight="1" x14ac:dyDescent="0.2">
      <c r="A148" s="39"/>
      <c r="B148" s="25"/>
      <c r="C148" s="683">
        <v>176</v>
      </c>
      <c r="D148" s="683"/>
      <c r="E148" s="25" t="s">
        <v>23344</v>
      </c>
      <c r="F148" s="42"/>
      <c r="G148" s="42" t="s">
        <v>1</v>
      </c>
      <c r="H148" s="683">
        <v>5</v>
      </c>
      <c r="I148" s="683"/>
      <c r="J148" s="25" t="s">
        <v>23345</v>
      </c>
      <c r="K148" s="25"/>
      <c r="L148" s="791">
        <v>4</v>
      </c>
      <c r="M148" s="791"/>
      <c r="N148" s="25" t="s">
        <v>23346</v>
      </c>
      <c r="O148" s="25"/>
      <c r="P148" s="25"/>
      <c r="Q148" s="792">
        <v>3.5</v>
      </c>
      <c r="R148" s="792"/>
      <c r="S148" s="25" t="s">
        <v>23347</v>
      </c>
      <c r="T148" s="790">
        <f>ROUND(C148*H148*L148*Q148,2)</f>
        <v>12320</v>
      </c>
      <c r="U148" s="790"/>
      <c r="V148" s="790"/>
      <c r="W148" s="25" t="s">
        <v>22829</v>
      </c>
      <c r="X148" s="25"/>
      <c r="Y148" s="25"/>
      <c r="Z148" s="25"/>
      <c r="AA148" s="25"/>
    </row>
    <row r="149" spans="1:27" ht="12.75" customHeight="1" x14ac:dyDescent="0.2">
      <c r="A149" s="39"/>
      <c r="B149" s="25"/>
      <c r="C149" s="25"/>
      <c r="D149" s="25"/>
      <c r="E149" s="25"/>
      <c r="F149" s="42"/>
      <c r="G149" s="42"/>
      <c r="H149" s="25"/>
      <c r="I149" s="25"/>
      <c r="J149" s="25"/>
      <c r="K149" s="25"/>
      <c r="L149" s="42"/>
      <c r="M149" s="25"/>
      <c r="N149" s="25"/>
      <c r="O149" s="25"/>
      <c r="P149" s="25"/>
      <c r="Q149" s="42"/>
      <c r="R149" s="42"/>
      <c r="S149" s="25"/>
      <c r="T149" s="25"/>
      <c r="U149" s="25"/>
      <c r="V149" s="25"/>
      <c r="W149" s="25"/>
      <c r="X149" s="25"/>
      <c r="Y149" s="25"/>
      <c r="Z149" s="25"/>
      <c r="AA149" s="25"/>
    </row>
    <row r="150" spans="1:27" x14ac:dyDescent="0.2">
      <c r="A150" s="39"/>
      <c r="B150" s="691" t="str">
        <f>VLOOKUP(D152,DIPREVS1!A:B,2,FALSE)</f>
        <v>EMBASAMENTO DE TUBULACAO,FEITO COM PO-DE-PEDRA</v>
      </c>
      <c r="C150" s="691"/>
      <c r="D150" s="691"/>
      <c r="E150" s="691"/>
      <c r="F150" s="691"/>
      <c r="G150" s="691"/>
      <c r="H150" s="691"/>
      <c r="I150" s="691"/>
      <c r="J150" s="691"/>
      <c r="K150" s="691"/>
      <c r="L150" s="691"/>
      <c r="M150" s="691"/>
      <c r="N150" s="691"/>
      <c r="O150" s="691"/>
      <c r="P150" s="691"/>
      <c r="Q150" s="691"/>
      <c r="R150" s="691"/>
      <c r="S150" s="691"/>
      <c r="T150" s="691"/>
      <c r="U150" s="691"/>
      <c r="V150" s="691"/>
      <c r="W150" s="691"/>
      <c r="X150" s="691"/>
      <c r="Y150" s="691"/>
      <c r="Z150" s="691"/>
      <c r="AA150" s="26"/>
    </row>
    <row r="151" spans="1:27" x14ac:dyDescent="0.2">
      <c r="A151" s="39"/>
      <c r="B151" s="691"/>
      <c r="C151" s="691"/>
      <c r="D151" s="691"/>
      <c r="E151" s="691"/>
      <c r="F151" s="691"/>
      <c r="G151" s="691"/>
      <c r="H151" s="691"/>
      <c r="I151" s="691"/>
      <c r="J151" s="691"/>
      <c r="K151" s="691"/>
      <c r="L151" s="691"/>
      <c r="M151" s="691"/>
      <c r="N151" s="691"/>
      <c r="O151" s="691"/>
      <c r="P151" s="691"/>
      <c r="Q151" s="691"/>
      <c r="R151" s="691"/>
      <c r="S151" s="691"/>
      <c r="T151" s="691"/>
      <c r="U151" s="691"/>
      <c r="V151" s="691"/>
      <c r="W151" s="691"/>
      <c r="X151" s="691"/>
      <c r="Y151" s="691"/>
      <c r="Z151" s="691"/>
      <c r="AA151" s="26"/>
    </row>
    <row r="152" spans="1:27" x14ac:dyDescent="0.2">
      <c r="A152" s="32">
        <f>A147+1</f>
        <v>55</v>
      </c>
      <c r="B152" s="31"/>
      <c r="C152" s="33" t="s">
        <v>22832</v>
      </c>
      <c r="D152" s="52" t="s">
        <v>14651</v>
      </c>
      <c r="E152" s="26"/>
      <c r="F152" s="26"/>
      <c r="G152" s="26"/>
      <c r="H152" s="44"/>
      <c r="I152" s="44"/>
      <c r="J152" s="26"/>
      <c r="K152" s="26"/>
      <c r="L152" s="26"/>
      <c r="M152" s="26"/>
      <c r="N152" s="26"/>
      <c r="O152" s="26"/>
      <c r="P152" s="26"/>
      <c r="Q152" s="26"/>
      <c r="R152" s="26"/>
      <c r="S152" s="26"/>
      <c r="T152" s="26"/>
      <c r="U152" s="31" t="s">
        <v>22834</v>
      </c>
      <c r="V152" s="31"/>
      <c r="W152" s="689">
        <f>U154+H157</f>
        <v>248.95999999999998</v>
      </c>
      <c r="X152" s="689"/>
      <c r="Y152" s="689"/>
      <c r="Z152" s="690" t="str">
        <f>VLOOKUP(D152,DIPREVS1!A:D,4,FALSE)</f>
        <v>m3</v>
      </c>
      <c r="AA152" s="690"/>
    </row>
    <row r="153" spans="1:27" x14ac:dyDescent="0.2">
      <c r="A153" s="32"/>
      <c r="B153" s="31"/>
      <c r="C153" s="49" t="s">
        <v>35301</v>
      </c>
      <c r="D153" s="52"/>
      <c r="E153" s="26"/>
      <c r="F153" s="26"/>
      <c r="G153" s="26"/>
      <c r="H153" s="44"/>
      <c r="I153" s="44"/>
      <c r="J153" s="26"/>
      <c r="K153" s="26"/>
      <c r="L153" s="26"/>
      <c r="M153" s="26"/>
      <c r="N153" s="26"/>
      <c r="O153" s="26"/>
      <c r="P153" s="26"/>
      <c r="Q153" s="26"/>
      <c r="R153" s="26"/>
      <c r="S153" s="26"/>
      <c r="T153" s="26"/>
      <c r="U153" s="31"/>
      <c r="V153" s="31"/>
      <c r="W153" s="565"/>
      <c r="X153" s="565"/>
      <c r="Y153" s="565"/>
      <c r="Z153" s="566"/>
      <c r="AA153" s="566"/>
    </row>
    <row r="154" spans="1:27" ht="12.75" customHeight="1" x14ac:dyDescent="0.2">
      <c r="A154" s="39"/>
      <c r="B154" s="25"/>
      <c r="C154" s="44"/>
      <c r="D154" s="25"/>
      <c r="E154" s="25"/>
      <c r="F154" s="42"/>
      <c r="G154" s="655" t="s">
        <v>35300</v>
      </c>
      <c r="H154" s="803">
        <f>N32</f>
        <v>120</v>
      </c>
      <c r="I154" s="683"/>
      <c r="J154" s="683"/>
      <c r="K154" s="25" t="s">
        <v>0</v>
      </c>
      <c r="L154" s="42" t="s">
        <v>1</v>
      </c>
      <c r="M154" s="682">
        <f>J130</f>
        <v>1.08</v>
      </c>
      <c r="N154" s="683"/>
      <c r="O154" s="576" t="s">
        <v>0</v>
      </c>
      <c r="P154" s="563" t="s">
        <v>1</v>
      </c>
      <c r="Q154" s="682">
        <v>0.1</v>
      </c>
      <c r="R154" s="683"/>
      <c r="S154" s="25" t="s">
        <v>0</v>
      </c>
      <c r="T154" s="570" t="s">
        <v>8</v>
      </c>
      <c r="U154" s="682">
        <f>ROUND(H154*M154*Q154,2)</f>
        <v>12.96</v>
      </c>
      <c r="V154" s="682"/>
      <c r="W154" s="682"/>
      <c r="X154" s="25" t="s">
        <v>6</v>
      </c>
      <c r="Y154" s="25"/>
      <c r="Z154" s="25"/>
      <c r="AA154" s="25"/>
    </row>
    <row r="155" spans="1:27" ht="12.75" customHeight="1" x14ac:dyDescent="0.2">
      <c r="A155" s="39"/>
      <c r="B155" s="25"/>
      <c r="C155" s="44"/>
      <c r="D155" s="25"/>
      <c r="E155" s="25"/>
      <c r="F155" s="576"/>
      <c r="G155" s="655"/>
      <c r="H155" s="577"/>
      <c r="I155" s="570"/>
      <c r="J155" s="570"/>
      <c r="K155" s="25"/>
      <c r="L155" s="576"/>
      <c r="M155" s="563"/>
      <c r="N155" s="570"/>
      <c r="O155" s="576"/>
      <c r="P155" s="563"/>
      <c r="Q155" s="563"/>
      <c r="R155" s="570"/>
      <c r="S155" s="25"/>
      <c r="T155" s="570"/>
      <c r="U155" s="563"/>
      <c r="V155" s="563"/>
      <c r="W155" s="563"/>
      <c r="X155" s="25"/>
      <c r="Y155" s="25"/>
      <c r="Z155" s="25"/>
      <c r="AA155" s="25"/>
    </row>
    <row r="156" spans="1:27" ht="12.75" customHeight="1" x14ac:dyDescent="0.2">
      <c r="A156" s="39"/>
      <c r="B156" s="25"/>
      <c r="C156" s="44" t="s">
        <v>35302</v>
      </c>
      <c r="D156" s="25"/>
      <c r="E156" s="25"/>
      <c r="F156" s="576"/>
      <c r="G156" s="655"/>
      <c r="H156" s="570"/>
      <c r="I156" s="570"/>
      <c r="J156" s="570"/>
      <c r="K156" s="25"/>
      <c r="L156" s="576"/>
      <c r="M156" s="25"/>
      <c r="N156" s="25"/>
      <c r="O156" s="25"/>
      <c r="P156" s="25"/>
      <c r="Q156" s="576"/>
      <c r="R156" s="576"/>
      <c r="S156" s="25"/>
      <c r="T156" s="25"/>
      <c r="U156" s="25"/>
      <c r="V156" s="25"/>
      <c r="W156" s="25"/>
      <c r="X156" s="25"/>
      <c r="Y156" s="25"/>
      <c r="Z156" s="25"/>
      <c r="AA156" s="25"/>
    </row>
    <row r="157" spans="1:27" ht="12.75" customHeight="1" x14ac:dyDescent="0.2">
      <c r="A157" s="39"/>
      <c r="B157" s="25"/>
      <c r="C157" s="44" t="s">
        <v>35299</v>
      </c>
      <c r="D157" s="25"/>
      <c r="E157" s="25"/>
      <c r="F157" s="576"/>
      <c r="G157" s="273"/>
      <c r="H157" s="683">
        <f>DREN.ESCAV!BB70</f>
        <v>235.99999999999997</v>
      </c>
      <c r="I157" s="683"/>
      <c r="J157" s="683"/>
      <c r="K157" s="25" t="s">
        <v>6</v>
      </c>
      <c r="L157" s="576"/>
      <c r="M157" s="25"/>
      <c r="N157" s="25"/>
      <c r="O157" s="25"/>
      <c r="P157" s="25"/>
      <c r="Q157" s="576"/>
      <c r="R157" s="576"/>
      <c r="S157" s="25"/>
      <c r="T157" s="25"/>
      <c r="U157" s="25"/>
      <c r="V157" s="25"/>
      <c r="W157" s="25"/>
      <c r="X157" s="25"/>
      <c r="Y157" s="25"/>
      <c r="Z157" s="25"/>
      <c r="AA157" s="25"/>
    </row>
    <row r="158" spans="1:27" x14ac:dyDescent="0.2">
      <c r="A158" s="39"/>
      <c r="B158" s="25"/>
      <c r="C158" s="44"/>
      <c r="D158" s="570"/>
      <c r="E158" s="570"/>
      <c r="F158" s="570"/>
      <c r="G158" s="576"/>
      <c r="H158" s="25"/>
      <c r="I158" s="570"/>
      <c r="J158" s="570"/>
      <c r="K158" s="25"/>
      <c r="L158" s="576"/>
      <c r="M158" s="570"/>
      <c r="N158" s="570"/>
      <c r="O158" s="25"/>
      <c r="P158" s="25"/>
      <c r="Q158" s="576"/>
      <c r="R158" s="576"/>
      <c r="S158" s="576"/>
      <c r="T158" s="25"/>
      <c r="U158" s="25"/>
      <c r="V158" s="25"/>
      <c r="W158" s="25"/>
      <c r="X158" s="25"/>
      <c r="Y158" s="25"/>
      <c r="Z158" s="25"/>
      <c r="AA158" s="25"/>
    </row>
    <row r="159" spans="1:27" x14ac:dyDescent="0.2">
      <c r="A159" s="39"/>
      <c r="B159" s="691" t="str">
        <f>VLOOKUP(D161,DIPREVS1!A:B,2,FALSE)</f>
        <v>REATERRO DE VALA/CAVA COM MATERIAL DE BOA QUALIDADE,UTILIZANDO VIBRO COMPACTADOR PORTATIL,EXCLUSIVE MATERIAL</v>
      </c>
      <c r="C159" s="691"/>
      <c r="D159" s="691"/>
      <c r="E159" s="691"/>
      <c r="F159" s="691"/>
      <c r="G159" s="691"/>
      <c r="H159" s="691"/>
      <c r="I159" s="691"/>
      <c r="J159" s="691"/>
      <c r="K159" s="691"/>
      <c r="L159" s="691"/>
      <c r="M159" s="691"/>
      <c r="N159" s="691"/>
      <c r="O159" s="691"/>
      <c r="P159" s="691"/>
      <c r="Q159" s="691"/>
      <c r="R159" s="691"/>
      <c r="S159" s="691"/>
      <c r="T159" s="691"/>
      <c r="U159" s="691"/>
      <c r="V159" s="691"/>
      <c r="W159" s="691"/>
      <c r="X159" s="691"/>
      <c r="Y159" s="691"/>
      <c r="Z159" s="691"/>
      <c r="AA159" s="26"/>
    </row>
    <row r="160" spans="1:27" x14ac:dyDescent="0.2">
      <c r="A160" s="39"/>
      <c r="B160" s="691"/>
      <c r="C160" s="691"/>
      <c r="D160" s="691"/>
      <c r="E160" s="691"/>
      <c r="F160" s="691"/>
      <c r="G160" s="691"/>
      <c r="H160" s="691"/>
      <c r="I160" s="691"/>
      <c r="J160" s="691"/>
      <c r="K160" s="691"/>
      <c r="L160" s="691"/>
      <c r="M160" s="691"/>
      <c r="N160" s="691"/>
      <c r="O160" s="691"/>
      <c r="P160" s="691"/>
      <c r="Q160" s="691"/>
      <c r="R160" s="691"/>
      <c r="S160" s="691"/>
      <c r="T160" s="691"/>
      <c r="U160" s="691"/>
      <c r="V160" s="691"/>
      <c r="W160" s="691"/>
      <c r="X160" s="691"/>
      <c r="Y160" s="691"/>
      <c r="Z160" s="691"/>
      <c r="AA160" s="26"/>
    </row>
    <row r="161" spans="1:27" ht="12.75" customHeight="1" x14ac:dyDescent="0.2">
      <c r="A161" s="32">
        <f>A152+1</f>
        <v>56</v>
      </c>
      <c r="B161" s="31"/>
      <c r="C161" s="33" t="s">
        <v>22832</v>
      </c>
      <c r="D161" s="52" t="s">
        <v>12366</v>
      </c>
      <c r="E161" s="26"/>
      <c r="F161" s="26"/>
      <c r="G161" s="26"/>
      <c r="H161" s="44"/>
      <c r="I161" s="44"/>
      <c r="J161" s="26"/>
      <c r="K161" s="26"/>
      <c r="L161" s="26"/>
      <c r="M161" s="26"/>
      <c r="N161" s="26"/>
      <c r="O161" s="26"/>
      <c r="P161" s="26"/>
      <c r="Q161" s="26"/>
      <c r="R161" s="26"/>
      <c r="S161" s="26"/>
      <c r="T161" s="26"/>
      <c r="U161" s="31" t="s">
        <v>22834</v>
      </c>
      <c r="V161" s="31"/>
      <c r="W161" s="689">
        <f>T177</f>
        <v>105.24</v>
      </c>
      <c r="X161" s="689"/>
      <c r="Y161" s="689"/>
      <c r="Z161" s="690" t="str">
        <f>VLOOKUP(D161,DIPREVS1!A:D,4,FALSE)</f>
        <v>m3</v>
      </c>
      <c r="AA161" s="690"/>
    </row>
    <row r="162" spans="1:27" ht="12.75" customHeight="1" x14ac:dyDescent="0.2">
      <c r="A162" s="32"/>
      <c r="B162" s="26" t="s">
        <v>22839</v>
      </c>
      <c r="C162" s="44"/>
      <c r="D162" s="25"/>
      <c r="E162" s="25"/>
      <c r="F162" s="576"/>
      <c r="G162" s="576"/>
      <c r="H162" s="25"/>
      <c r="I162" s="657"/>
      <c r="J162" s="657"/>
      <c r="K162" s="25"/>
      <c r="L162" s="576"/>
      <c r="M162" s="25"/>
      <c r="N162" s="25"/>
      <c r="O162" s="25"/>
      <c r="P162" s="25"/>
      <c r="Q162" s="576"/>
      <c r="R162" s="576"/>
      <c r="S162" s="25"/>
      <c r="T162" s="25"/>
      <c r="U162" s="25"/>
      <c r="V162" s="25"/>
      <c r="W162" s="25"/>
      <c r="X162" s="25"/>
      <c r="Y162" s="25"/>
      <c r="Z162" s="25"/>
      <c r="AA162" s="566"/>
    </row>
    <row r="163" spans="1:27" x14ac:dyDescent="0.2">
      <c r="A163" s="32"/>
      <c r="B163" s="25"/>
      <c r="C163" s="44" t="s">
        <v>35303</v>
      </c>
      <c r="D163" s="25"/>
      <c r="E163" s="25"/>
      <c r="F163" s="25"/>
      <c r="G163" s="576"/>
      <c r="H163" s="25"/>
      <c r="I163" s="657"/>
      <c r="J163" s="657"/>
      <c r="K163" s="25"/>
      <c r="L163" s="576"/>
      <c r="M163" s="25"/>
      <c r="N163" s="25"/>
      <c r="O163" s="25"/>
      <c r="P163" s="25"/>
      <c r="Q163" s="273"/>
      <c r="R163" s="273"/>
      <c r="S163" s="273"/>
      <c r="T163" s="25"/>
      <c r="U163" s="25"/>
      <c r="V163" s="25"/>
      <c r="W163" s="25"/>
      <c r="X163" s="25"/>
      <c r="Y163" s="25"/>
      <c r="Z163" s="25"/>
      <c r="AA163" s="566"/>
    </row>
    <row r="164" spans="1:27" ht="12.75" customHeight="1" x14ac:dyDescent="0.2">
      <c r="A164" s="32"/>
      <c r="B164" s="25"/>
      <c r="C164" s="581"/>
      <c r="D164" s="803">
        <f>W23</f>
        <v>40</v>
      </c>
      <c r="E164" s="803"/>
      <c r="F164" s="59" t="s">
        <v>2</v>
      </c>
      <c r="G164" s="576" t="s">
        <v>1</v>
      </c>
      <c r="H164" s="683">
        <v>1.3</v>
      </c>
      <c r="I164" s="683"/>
      <c r="J164" s="599" t="s">
        <v>0</v>
      </c>
      <c r="K164" s="570" t="s">
        <v>1</v>
      </c>
      <c r="L164" s="683">
        <v>0.7</v>
      </c>
      <c r="M164" s="683"/>
      <c r="N164" s="563" t="s">
        <v>0</v>
      </c>
      <c r="O164" s="25" t="s">
        <v>1</v>
      </c>
      <c r="P164" s="683">
        <v>1</v>
      </c>
      <c r="Q164" s="683"/>
      <c r="R164" s="25" t="s">
        <v>0</v>
      </c>
      <c r="S164" s="570" t="s">
        <v>8</v>
      </c>
      <c r="T164" s="682">
        <f>ROUND(D164*H164*L164*P164,2)</f>
        <v>36.4</v>
      </c>
      <c r="U164" s="682"/>
      <c r="V164" s="682"/>
      <c r="W164" s="25"/>
      <c r="X164" s="92"/>
      <c r="Y164" s="25"/>
      <c r="Z164" s="25"/>
      <c r="AA164" s="566"/>
    </row>
    <row r="165" spans="1:27" ht="12.75" customHeight="1" x14ac:dyDescent="0.2">
      <c r="A165" s="32"/>
      <c r="B165" s="25"/>
      <c r="C165" s="34" t="s">
        <v>35304</v>
      </c>
      <c r="D165" s="59"/>
      <c r="E165" s="59"/>
      <c r="F165" s="59"/>
      <c r="G165" s="576"/>
      <c r="H165" s="570"/>
      <c r="I165" s="599"/>
      <c r="J165" s="599"/>
      <c r="K165" s="25"/>
      <c r="L165" s="570"/>
      <c r="M165" s="599"/>
      <c r="N165" s="599"/>
      <c r="O165" s="25"/>
      <c r="P165" s="570"/>
      <c r="Q165" s="272"/>
      <c r="R165" s="272"/>
      <c r="S165" s="272"/>
      <c r="T165" s="25"/>
      <c r="U165" s="25"/>
      <c r="V165" s="25"/>
      <c r="W165" s="25"/>
      <c r="X165" s="25"/>
      <c r="Y165" s="25"/>
      <c r="Z165" s="25"/>
      <c r="AA165" s="566"/>
    </row>
    <row r="166" spans="1:27" ht="12.75" customHeight="1" x14ac:dyDescent="0.2">
      <c r="A166" s="32"/>
      <c r="B166" s="25"/>
      <c r="C166" s="581"/>
      <c r="D166" s="59"/>
      <c r="E166" s="803">
        <f>V129</f>
        <v>86.4</v>
      </c>
      <c r="F166" s="803"/>
      <c r="G166" s="803"/>
      <c r="H166" s="570" t="s">
        <v>6</v>
      </c>
      <c r="I166" s="563" t="s">
        <v>16</v>
      </c>
      <c r="J166" s="682">
        <f>T164</f>
        <v>36.4</v>
      </c>
      <c r="K166" s="682"/>
      <c r="L166" s="682"/>
      <c r="M166" s="598" t="s">
        <v>6</v>
      </c>
      <c r="N166" s="564" t="s">
        <v>8</v>
      </c>
      <c r="O166" s="686">
        <f>E166-J166</f>
        <v>50.000000000000007</v>
      </c>
      <c r="P166" s="687"/>
      <c r="Q166" s="687"/>
      <c r="R166" s="272" t="s">
        <v>6</v>
      </c>
      <c r="S166" s="272"/>
      <c r="T166" s="25"/>
      <c r="U166" s="25"/>
      <c r="V166" s="25"/>
      <c r="W166" s="25"/>
      <c r="X166" s="25"/>
      <c r="Y166" s="25"/>
      <c r="Z166" s="25"/>
      <c r="AA166" s="566"/>
    </row>
    <row r="167" spans="1:27" ht="12.75" customHeight="1" x14ac:dyDescent="0.2">
      <c r="A167" s="32"/>
      <c r="B167" s="25"/>
      <c r="C167" s="581"/>
      <c r="D167" s="577"/>
      <c r="E167" s="577"/>
      <c r="F167" s="577"/>
      <c r="G167" s="576"/>
      <c r="H167" s="570"/>
      <c r="I167" s="578"/>
      <c r="J167" s="578"/>
      <c r="K167" s="25"/>
      <c r="L167" s="576"/>
      <c r="M167" s="598"/>
      <c r="N167" s="598"/>
      <c r="O167" s="26"/>
      <c r="P167" s="570"/>
      <c r="Q167" s="227"/>
      <c r="R167" s="227"/>
      <c r="S167" s="227"/>
      <c r="T167" s="25"/>
      <c r="U167" s="31"/>
      <c r="V167" s="31"/>
      <c r="W167" s="565"/>
      <c r="X167" s="565"/>
      <c r="Y167" s="565"/>
      <c r="Z167" s="566"/>
      <c r="AA167" s="566"/>
    </row>
    <row r="168" spans="1:27" x14ac:dyDescent="0.2">
      <c r="A168" s="39"/>
      <c r="B168" s="26" t="s">
        <v>35305</v>
      </c>
      <c r="C168" s="25"/>
      <c r="D168" s="25"/>
      <c r="E168" s="25"/>
      <c r="F168" s="571"/>
      <c r="G168" s="571"/>
      <c r="H168" s="225"/>
      <c r="I168" s="225"/>
      <c r="J168" s="225"/>
      <c r="K168" s="571"/>
      <c r="L168" s="25"/>
      <c r="M168" s="25"/>
      <c r="N168" s="25"/>
      <c r="O168" s="25"/>
      <c r="P168" s="25"/>
      <c r="Q168" s="25"/>
      <c r="R168" s="571"/>
      <c r="S168" s="92"/>
      <c r="T168" s="25"/>
      <c r="U168" s="25"/>
      <c r="V168" s="25"/>
      <c r="W168" s="25"/>
      <c r="X168" s="25"/>
      <c r="Y168" s="25"/>
      <c r="Z168" s="25"/>
      <c r="AA168" s="25"/>
    </row>
    <row r="169" spans="1:27" x14ac:dyDescent="0.2">
      <c r="A169" s="32"/>
      <c r="B169" s="25"/>
      <c r="C169" s="44" t="s">
        <v>35303</v>
      </c>
      <c r="D169" s="25"/>
      <c r="E169" s="25"/>
      <c r="F169" s="25"/>
      <c r="G169" s="576"/>
      <c r="H169" s="25"/>
      <c r="I169" s="804">
        <f>F130</f>
        <v>120</v>
      </c>
      <c r="J169" s="804"/>
      <c r="K169" s="804"/>
      <c r="L169" s="576" t="s">
        <v>0</v>
      </c>
      <c r="M169" s="570" t="s">
        <v>1</v>
      </c>
      <c r="N169" s="683">
        <v>0.18</v>
      </c>
      <c r="O169" s="683"/>
      <c r="P169" s="25" t="s">
        <v>7</v>
      </c>
      <c r="Q169" s="576" t="s">
        <v>8</v>
      </c>
      <c r="R169" s="682">
        <f>ROUND(I169*N169,2)</f>
        <v>21.6</v>
      </c>
      <c r="S169" s="682"/>
      <c r="T169" s="682"/>
      <c r="U169" s="25" t="s">
        <v>6</v>
      </c>
      <c r="V169" s="25"/>
      <c r="W169" s="25"/>
      <c r="X169" s="25"/>
      <c r="Y169" s="25"/>
      <c r="Z169" s="25"/>
      <c r="AA169" s="566"/>
    </row>
    <row r="170" spans="1:27" s="602" customFormat="1" x14ac:dyDescent="0.2">
      <c r="A170" s="606"/>
      <c r="B170" s="588"/>
      <c r="C170" s="588"/>
      <c r="D170" s="588" t="s">
        <v>35306</v>
      </c>
      <c r="E170" s="588"/>
      <c r="F170" s="512"/>
      <c r="G170" s="512"/>
      <c r="H170" s="588"/>
      <c r="I170" s="588"/>
      <c r="J170" s="588"/>
      <c r="K170" s="588"/>
      <c r="L170" s="512"/>
      <c r="M170" s="588"/>
      <c r="N170" s="588"/>
      <c r="O170" s="588"/>
      <c r="P170" s="588"/>
      <c r="Q170" s="512"/>
      <c r="R170" s="512"/>
      <c r="S170" s="588"/>
      <c r="T170" s="588"/>
      <c r="U170" s="588"/>
      <c r="V170" s="588"/>
      <c r="W170" s="588"/>
      <c r="X170" s="588"/>
      <c r="Y170" s="588"/>
      <c r="Z170" s="588"/>
      <c r="AA170" s="588"/>
    </row>
    <row r="171" spans="1:27" s="602" customFormat="1" x14ac:dyDescent="0.2">
      <c r="A171" s="606"/>
      <c r="B171" s="588"/>
      <c r="C171" s="588"/>
      <c r="D171" s="588"/>
      <c r="E171" s="588"/>
      <c r="F171" s="794">
        <f>R130</f>
        <v>129.6</v>
      </c>
      <c r="G171" s="794"/>
      <c r="H171" s="794"/>
      <c r="I171" s="511" t="s">
        <v>6</v>
      </c>
      <c r="J171" s="512" t="s">
        <v>16</v>
      </c>
      <c r="K171" s="794">
        <f>R169</f>
        <v>21.6</v>
      </c>
      <c r="L171" s="794"/>
      <c r="M171" s="794"/>
      <c r="N171" s="511" t="s">
        <v>6</v>
      </c>
      <c r="O171" s="658" t="s">
        <v>8</v>
      </c>
      <c r="P171" s="794">
        <f>F171-K171</f>
        <v>108</v>
      </c>
      <c r="Q171" s="794"/>
      <c r="R171" s="794"/>
      <c r="S171" s="659" t="s">
        <v>6</v>
      </c>
      <c r="T171" s="588"/>
      <c r="U171" s="588"/>
      <c r="V171" s="588"/>
      <c r="W171" s="588"/>
      <c r="X171" s="588"/>
      <c r="Y171" s="588"/>
      <c r="Z171" s="588"/>
      <c r="AA171" s="588"/>
    </row>
    <row r="172" spans="1:27" x14ac:dyDescent="0.2">
      <c r="A172" s="39"/>
      <c r="B172" s="25"/>
      <c r="C172" s="25"/>
      <c r="D172" s="25"/>
      <c r="E172" s="25"/>
      <c r="F172" s="25"/>
      <c r="G172" s="25"/>
      <c r="H172" s="656"/>
      <c r="I172" s="25"/>
      <c r="J172" s="25"/>
      <c r="K172" s="25"/>
      <c r="L172" s="576"/>
      <c r="M172" s="25"/>
      <c r="N172" s="82"/>
      <c r="O172" s="25"/>
      <c r="P172" s="570"/>
      <c r="Q172" s="571"/>
      <c r="R172" s="571"/>
      <c r="S172" s="92"/>
      <c r="T172" s="25"/>
      <c r="U172" s="25"/>
      <c r="V172" s="25"/>
      <c r="W172" s="25"/>
      <c r="X172" s="25"/>
      <c r="Y172" s="25"/>
      <c r="Z172" s="25"/>
      <c r="AA172" s="25"/>
    </row>
    <row r="173" spans="1:27" s="602" customFormat="1" x14ac:dyDescent="0.2">
      <c r="A173" s="606"/>
      <c r="B173" s="588"/>
      <c r="C173" s="588" t="s">
        <v>35307</v>
      </c>
      <c r="D173" s="588"/>
      <c r="E173" s="588"/>
      <c r="F173" s="660"/>
      <c r="G173" s="660"/>
      <c r="H173" s="660"/>
      <c r="I173" s="511"/>
      <c r="J173" s="512" t="s">
        <v>8</v>
      </c>
      <c r="K173" s="794">
        <f>DREN.ESCAV!BJ70</f>
        <v>894.36999999999989</v>
      </c>
      <c r="L173" s="794"/>
      <c r="M173" s="794"/>
      <c r="N173" s="512" t="s">
        <v>6</v>
      </c>
      <c r="O173" s="658"/>
      <c r="P173" s="660"/>
      <c r="Q173" s="660"/>
      <c r="R173" s="660"/>
      <c r="S173" s="659"/>
      <c r="T173" s="588"/>
      <c r="U173" s="588"/>
      <c r="V173" s="588"/>
      <c r="W173" s="588"/>
      <c r="X173" s="588"/>
      <c r="Y173" s="588"/>
      <c r="Z173" s="588"/>
      <c r="AA173" s="588"/>
    </row>
    <row r="174" spans="1:27" x14ac:dyDescent="0.2">
      <c r="A174" s="25"/>
      <c r="B174" s="25"/>
      <c r="C174" s="25"/>
      <c r="D174" s="25"/>
      <c r="E174" s="25"/>
      <c r="F174" s="25"/>
      <c r="G174" s="25"/>
      <c r="H174" s="25"/>
      <c r="I174" s="570"/>
      <c r="J174" s="570"/>
      <c r="K174" s="59"/>
      <c r="L174" s="25"/>
      <c r="M174" s="25"/>
      <c r="N174" s="82"/>
      <c r="O174" s="25"/>
      <c r="P174" s="570"/>
      <c r="Q174" s="571"/>
      <c r="R174" s="571"/>
      <c r="S174" s="92"/>
      <c r="T174" s="25"/>
      <c r="U174" s="25"/>
      <c r="V174" s="25"/>
      <c r="W174" s="25"/>
      <c r="X174" s="25"/>
      <c r="Y174" s="25"/>
      <c r="Z174" s="25"/>
      <c r="AA174" s="25"/>
    </row>
    <row r="175" spans="1:27" s="602" customFormat="1" ht="12.75" customHeight="1" x14ac:dyDescent="0.2">
      <c r="A175" s="606"/>
      <c r="B175" s="588"/>
      <c r="C175" s="588"/>
      <c r="D175" s="588" t="s">
        <v>35308</v>
      </c>
      <c r="E175" s="588"/>
      <c r="F175" s="512"/>
      <c r="G175" s="512"/>
      <c r="H175" s="795">
        <f>O166+P171+K173</f>
        <v>1052.3699999999999</v>
      </c>
      <c r="I175" s="794"/>
      <c r="J175" s="794"/>
      <c r="K175" s="659" t="s">
        <v>6</v>
      </c>
      <c r="L175" s="512"/>
      <c r="M175" s="588"/>
      <c r="N175" s="588"/>
      <c r="O175" s="588"/>
      <c r="P175" s="588"/>
      <c r="Q175" s="512"/>
      <c r="R175" s="512"/>
      <c r="S175" s="588"/>
      <c r="T175" s="588"/>
      <c r="U175" s="588"/>
      <c r="V175" s="588"/>
      <c r="W175" s="588"/>
      <c r="X175" s="588"/>
      <c r="Y175" s="588"/>
      <c r="Z175" s="588"/>
      <c r="AA175" s="588"/>
    </row>
    <row r="176" spans="1:27" x14ac:dyDescent="0.2">
      <c r="A176" s="39"/>
      <c r="B176" s="25"/>
      <c r="C176" s="581"/>
      <c r="D176" s="577"/>
      <c r="E176" s="577"/>
      <c r="F176" s="577"/>
      <c r="G176" s="576"/>
      <c r="H176" s="570"/>
      <c r="I176" s="578"/>
      <c r="J176" s="578"/>
      <c r="K176" s="25"/>
      <c r="L176" s="576"/>
      <c r="M176" s="578"/>
      <c r="N176" s="578"/>
      <c r="O176" s="25"/>
      <c r="P176" s="570"/>
      <c r="Q176" s="571"/>
      <c r="R176" s="571"/>
      <c r="S176" s="92"/>
      <c r="T176" s="25"/>
      <c r="U176" s="25"/>
      <c r="V176" s="25"/>
      <c r="W176" s="25"/>
      <c r="X176" s="25"/>
      <c r="Y176" s="25"/>
      <c r="Z176" s="25"/>
      <c r="AA176" s="25"/>
    </row>
    <row r="177" spans="1:27" s="602" customFormat="1" ht="12.75" customHeight="1" x14ac:dyDescent="0.2">
      <c r="A177" s="606"/>
      <c r="B177" s="588"/>
      <c r="D177" s="588"/>
      <c r="E177" s="588"/>
      <c r="F177" s="512"/>
      <c r="G177" s="512"/>
      <c r="H177" s="588"/>
      <c r="I177" s="588"/>
      <c r="J177" s="588"/>
      <c r="K177" s="594" t="s">
        <v>35309</v>
      </c>
      <c r="L177" s="796">
        <v>0.1</v>
      </c>
      <c r="M177" s="797"/>
      <c r="N177" s="596" t="s">
        <v>1</v>
      </c>
      <c r="O177" s="703">
        <f>H175</f>
        <v>1052.3699999999999</v>
      </c>
      <c r="P177" s="703"/>
      <c r="Q177" s="703"/>
      <c r="R177" s="588" t="s">
        <v>6</v>
      </c>
      <c r="S177" s="658" t="s">
        <v>8</v>
      </c>
      <c r="T177" s="703">
        <f>ROUND(L177*O177,2)</f>
        <v>105.24</v>
      </c>
      <c r="U177" s="703"/>
      <c r="V177" s="703"/>
      <c r="W177" s="588" t="s">
        <v>6</v>
      </c>
      <c r="X177" s="588"/>
      <c r="Y177" s="588"/>
      <c r="Z177" s="588"/>
      <c r="AA177" s="588"/>
    </row>
    <row r="178" spans="1:27" s="602" customFormat="1" ht="12.75" customHeight="1" x14ac:dyDescent="0.2">
      <c r="A178" s="606"/>
      <c r="B178" s="588"/>
      <c r="D178" s="588"/>
      <c r="E178" s="588"/>
      <c r="F178" s="512"/>
      <c r="G178" s="512"/>
      <c r="H178" s="588"/>
      <c r="I178" s="588"/>
      <c r="J178" s="588"/>
      <c r="K178" s="594"/>
      <c r="L178" s="661"/>
      <c r="M178" s="596"/>
      <c r="N178" s="596"/>
      <c r="O178" s="569"/>
      <c r="P178" s="569"/>
      <c r="Q178" s="569"/>
      <c r="R178" s="588"/>
      <c r="S178" s="658"/>
      <c r="T178" s="569"/>
      <c r="U178" s="569"/>
      <c r="V178" s="569"/>
      <c r="W178" s="588"/>
      <c r="X178" s="588"/>
      <c r="Y178" s="588"/>
      <c r="Z178" s="588"/>
      <c r="AA178" s="588"/>
    </row>
    <row r="179" spans="1:27" x14ac:dyDescent="0.2">
      <c r="A179" s="39"/>
      <c r="B179" s="691" t="str">
        <f>VLOOKUP(D181,DIPREVS1!A:B,2,FALSE)</f>
        <v>REATERRO DE VALA/CAVA COMPACTADA A MACO,EM CAMADAS DE 30CM DE ESPESSURA MAXIMA,COM MATERIAL DE BOA QUALIDADE,EXCLUSIVEESTE</v>
      </c>
      <c r="C179" s="691"/>
      <c r="D179" s="691"/>
      <c r="E179" s="691"/>
      <c r="F179" s="691"/>
      <c r="G179" s="691"/>
      <c r="H179" s="691"/>
      <c r="I179" s="691"/>
      <c r="J179" s="691"/>
      <c r="K179" s="691"/>
      <c r="L179" s="691"/>
      <c r="M179" s="691"/>
      <c r="N179" s="691"/>
      <c r="O179" s="691"/>
      <c r="P179" s="691"/>
      <c r="Q179" s="691"/>
      <c r="R179" s="691"/>
      <c r="S179" s="691"/>
      <c r="T179" s="691"/>
      <c r="U179" s="691"/>
      <c r="V179" s="691"/>
      <c r="W179" s="691"/>
      <c r="X179" s="691"/>
      <c r="Y179" s="691"/>
      <c r="Z179" s="691"/>
      <c r="AA179" s="26"/>
    </row>
    <row r="180" spans="1:27" x14ac:dyDescent="0.2">
      <c r="A180" s="39"/>
      <c r="B180" s="691"/>
      <c r="C180" s="691"/>
      <c r="D180" s="691"/>
      <c r="E180" s="691"/>
      <c r="F180" s="691"/>
      <c r="G180" s="691"/>
      <c r="H180" s="691"/>
      <c r="I180" s="691"/>
      <c r="J180" s="691"/>
      <c r="K180" s="691"/>
      <c r="L180" s="691"/>
      <c r="M180" s="691"/>
      <c r="N180" s="691"/>
      <c r="O180" s="691"/>
      <c r="P180" s="691"/>
      <c r="Q180" s="691"/>
      <c r="R180" s="691"/>
      <c r="S180" s="691"/>
      <c r="T180" s="691"/>
      <c r="U180" s="691"/>
      <c r="V180" s="691"/>
      <c r="W180" s="691"/>
      <c r="X180" s="691"/>
      <c r="Y180" s="691"/>
      <c r="Z180" s="691"/>
      <c r="AA180" s="26"/>
    </row>
    <row r="181" spans="1:27" ht="12.75" customHeight="1" x14ac:dyDescent="0.2">
      <c r="A181" s="32">
        <f>A161+1</f>
        <v>57</v>
      </c>
      <c r="B181" s="31"/>
      <c r="C181" s="33" t="s">
        <v>22832</v>
      </c>
      <c r="D181" s="52" t="s">
        <v>12368</v>
      </c>
      <c r="E181" s="26"/>
      <c r="F181" s="26"/>
      <c r="G181" s="26"/>
      <c r="H181" s="44"/>
      <c r="I181" s="44"/>
      <c r="J181" s="26"/>
      <c r="K181" s="26"/>
      <c r="L181" s="26"/>
      <c r="M181" s="26"/>
      <c r="N181" s="26"/>
      <c r="O181" s="26"/>
      <c r="P181" s="26"/>
      <c r="Q181" s="26"/>
      <c r="R181" s="26"/>
      <c r="S181" s="26"/>
      <c r="T181" s="26"/>
      <c r="U181" s="31" t="s">
        <v>22834</v>
      </c>
      <c r="V181" s="31"/>
      <c r="W181" s="689">
        <f>T184</f>
        <v>420.95</v>
      </c>
      <c r="X181" s="689"/>
      <c r="Y181" s="689"/>
      <c r="Z181" s="690" t="str">
        <f>VLOOKUP(D181,DIPREVS1!A:D,4,FALSE)</f>
        <v>m3</v>
      </c>
      <c r="AA181" s="690"/>
    </row>
    <row r="182" spans="1:27" s="602" customFormat="1" ht="12.75" customHeight="1" x14ac:dyDescent="0.2">
      <c r="A182" s="606"/>
      <c r="B182" s="588"/>
      <c r="D182" s="588"/>
      <c r="E182" s="588"/>
      <c r="F182" s="512"/>
      <c r="G182" s="512"/>
      <c r="H182" s="588"/>
      <c r="I182" s="588"/>
      <c r="J182" s="588"/>
      <c r="K182" s="594"/>
      <c r="L182" s="661"/>
      <c r="M182" s="596"/>
      <c r="N182" s="596"/>
      <c r="O182" s="569"/>
      <c r="P182" s="569"/>
      <c r="Q182" s="569"/>
      <c r="R182" s="588"/>
      <c r="S182" s="658"/>
      <c r="T182" s="569"/>
      <c r="U182" s="569"/>
      <c r="V182" s="569"/>
      <c r="W182" s="588"/>
      <c r="X182" s="588"/>
      <c r="Y182" s="588"/>
      <c r="Z182" s="588"/>
      <c r="AA182" s="588"/>
    </row>
    <row r="183" spans="1:27" s="602" customFormat="1" x14ac:dyDescent="0.2">
      <c r="A183" s="606"/>
      <c r="B183" s="588"/>
      <c r="C183" s="588"/>
      <c r="D183" s="588" t="s">
        <v>35308</v>
      </c>
      <c r="E183" s="588"/>
      <c r="F183" s="512"/>
      <c r="G183" s="512"/>
      <c r="H183" s="794">
        <f>$H$175</f>
        <v>1052.3699999999999</v>
      </c>
      <c r="I183" s="794"/>
      <c r="J183" s="794"/>
      <c r="K183" s="659" t="s">
        <v>6</v>
      </c>
      <c r="N183" s="662" t="s">
        <v>35310</v>
      </c>
      <c r="O183" s="805">
        <f>$A$161</f>
        <v>56</v>
      </c>
      <c r="P183" s="805"/>
      <c r="Q183" s="512"/>
      <c r="R183" s="512"/>
      <c r="S183" s="588"/>
      <c r="T183" s="588"/>
      <c r="U183" s="588"/>
      <c r="V183" s="588"/>
      <c r="W183" s="588"/>
      <c r="X183" s="588"/>
      <c r="Y183" s="588"/>
      <c r="Z183" s="588"/>
      <c r="AA183" s="588"/>
    </row>
    <row r="184" spans="1:27" s="602" customFormat="1" x14ac:dyDescent="0.2">
      <c r="A184" s="606"/>
      <c r="B184" s="588"/>
      <c r="D184" s="588"/>
      <c r="E184" s="588"/>
      <c r="F184" s="512"/>
      <c r="G184" s="512"/>
      <c r="H184" s="588"/>
      <c r="I184" s="588"/>
      <c r="J184" s="588"/>
      <c r="K184" s="594" t="s">
        <v>35309</v>
      </c>
      <c r="L184" s="796">
        <v>0.4</v>
      </c>
      <c r="M184" s="797"/>
      <c r="N184" s="596" t="s">
        <v>1</v>
      </c>
      <c r="O184" s="703">
        <f>H183</f>
        <v>1052.3699999999999</v>
      </c>
      <c r="P184" s="703"/>
      <c r="Q184" s="703"/>
      <c r="R184" s="588" t="s">
        <v>6</v>
      </c>
      <c r="S184" s="658" t="s">
        <v>8</v>
      </c>
      <c r="T184" s="703">
        <f>ROUND(L184*O184,2)</f>
        <v>420.95</v>
      </c>
      <c r="U184" s="703"/>
      <c r="V184" s="703"/>
      <c r="W184" s="588" t="s">
        <v>6</v>
      </c>
      <c r="X184" s="588"/>
      <c r="Y184" s="588"/>
      <c r="Z184" s="588"/>
      <c r="AA184" s="588"/>
    </row>
    <row r="185" spans="1:27" s="602" customFormat="1" ht="12.75" customHeight="1" x14ac:dyDescent="0.2">
      <c r="A185" s="606"/>
      <c r="B185" s="588"/>
      <c r="D185" s="588"/>
      <c r="E185" s="588"/>
      <c r="F185" s="512"/>
      <c r="G185" s="512"/>
      <c r="H185" s="588"/>
      <c r="I185" s="588"/>
      <c r="J185" s="588"/>
      <c r="K185" s="594"/>
      <c r="L185" s="661"/>
      <c r="M185" s="596"/>
      <c r="N185" s="596"/>
      <c r="O185" s="569"/>
      <c r="P185" s="569"/>
      <c r="Q185" s="569"/>
      <c r="R185" s="588"/>
      <c r="S185" s="658"/>
      <c r="T185" s="569"/>
      <c r="U185" s="569"/>
      <c r="V185" s="569"/>
      <c r="W185" s="588"/>
      <c r="X185" s="588"/>
      <c r="Y185" s="588"/>
      <c r="Z185" s="588"/>
      <c r="AA185" s="588"/>
    </row>
    <row r="186" spans="1:27" x14ac:dyDescent="0.2">
      <c r="A186" s="39"/>
      <c r="B186" s="691" t="str">
        <f>VLOOKUP(D188,DIPREVS1!A:B,2,FALSE)</f>
        <v>REATERRO DE VALA/CAVA COM PO-DE-PEDRA,INCLUSIVE FORNECIMENTODO MATERIAL E COMPACTACAO MANUAL</v>
      </c>
      <c r="C186" s="691"/>
      <c r="D186" s="691"/>
      <c r="E186" s="691"/>
      <c r="F186" s="691"/>
      <c r="G186" s="691"/>
      <c r="H186" s="691"/>
      <c r="I186" s="691"/>
      <c r="J186" s="691"/>
      <c r="K186" s="691"/>
      <c r="L186" s="691"/>
      <c r="M186" s="691"/>
      <c r="N186" s="691"/>
      <c r="O186" s="691"/>
      <c r="P186" s="691"/>
      <c r="Q186" s="691"/>
      <c r="R186" s="691"/>
      <c r="S186" s="691"/>
      <c r="T186" s="691"/>
      <c r="U186" s="691"/>
      <c r="V186" s="691"/>
      <c r="W186" s="691"/>
      <c r="X186" s="691"/>
      <c r="Y186" s="691"/>
      <c r="Z186" s="691"/>
      <c r="AA186" s="26"/>
    </row>
    <row r="187" spans="1:27" x14ac:dyDescent="0.2">
      <c r="A187" s="39"/>
      <c r="B187" s="691"/>
      <c r="C187" s="691"/>
      <c r="D187" s="691"/>
      <c r="E187" s="691"/>
      <c r="F187" s="691"/>
      <c r="G187" s="691"/>
      <c r="H187" s="691"/>
      <c r="I187" s="691"/>
      <c r="J187" s="691"/>
      <c r="K187" s="691"/>
      <c r="L187" s="691"/>
      <c r="M187" s="691"/>
      <c r="N187" s="691"/>
      <c r="O187" s="691"/>
      <c r="P187" s="691"/>
      <c r="Q187" s="691"/>
      <c r="R187" s="691"/>
      <c r="S187" s="691"/>
      <c r="T187" s="691"/>
      <c r="U187" s="691"/>
      <c r="V187" s="691"/>
      <c r="W187" s="691"/>
      <c r="X187" s="691"/>
      <c r="Y187" s="691"/>
      <c r="Z187" s="691"/>
      <c r="AA187" s="26"/>
    </row>
    <row r="188" spans="1:27" ht="12.75" customHeight="1" x14ac:dyDescent="0.2">
      <c r="A188" s="32">
        <f>A181+1</f>
        <v>58</v>
      </c>
      <c r="B188" s="31"/>
      <c r="C188" s="33" t="s">
        <v>22832</v>
      </c>
      <c r="D188" s="52" t="s">
        <v>12374</v>
      </c>
      <c r="E188" s="26"/>
      <c r="F188" s="26"/>
      <c r="G188" s="26"/>
      <c r="H188" s="44"/>
      <c r="I188" s="44"/>
      <c r="J188" s="26"/>
      <c r="K188" s="26"/>
      <c r="L188" s="26"/>
      <c r="M188" s="26"/>
      <c r="N188" s="26"/>
      <c r="O188" s="26"/>
      <c r="P188" s="26"/>
      <c r="Q188" s="26"/>
      <c r="R188" s="26"/>
      <c r="S188" s="26"/>
      <c r="T188" s="26"/>
      <c r="U188" s="31" t="s">
        <v>22834</v>
      </c>
      <c r="V188" s="31"/>
      <c r="W188" s="689">
        <f>T191</f>
        <v>526.19000000000005</v>
      </c>
      <c r="X188" s="689"/>
      <c r="Y188" s="689"/>
      <c r="Z188" s="690" t="str">
        <f>VLOOKUP(D188,DIPREVS1!A:D,4,FALSE)</f>
        <v>m3</v>
      </c>
      <c r="AA188" s="690"/>
    </row>
    <row r="189" spans="1:27" s="602" customFormat="1" ht="12.75" customHeight="1" x14ac:dyDescent="0.2">
      <c r="A189" s="606"/>
      <c r="B189" s="588"/>
      <c r="D189" s="588"/>
      <c r="E189" s="588"/>
      <c r="F189" s="512"/>
      <c r="G189" s="512"/>
      <c r="H189" s="588"/>
      <c r="I189" s="588"/>
      <c r="J189" s="588"/>
      <c r="K189" s="594"/>
      <c r="L189" s="661"/>
      <c r="M189" s="596"/>
      <c r="N189" s="596"/>
      <c r="O189" s="569"/>
      <c r="P189" s="569"/>
      <c r="Q189" s="569"/>
      <c r="R189" s="588"/>
      <c r="S189" s="658"/>
      <c r="T189" s="569"/>
      <c r="U189" s="569"/>
      <c r="V189" s="569"/>
      <c r="W189" s="588"/>
      <c r="X189" s="588"/>
      <c r="Y189" s="588"/>
      <c r="Z189" s="588"/>
      <c r="AA189" s="588"/>
    </row>
    <row r="190" spans="1:27" s="602" customFormat="1" x14ac:dyDescent="0.2">
      <c r="A190" s="606"/>
      <c r="B190" s="588"/>
      <c r="C190" s="588"/>
      <c r="D190" s="588" t="s">
        <v>35308</v>
      </c>
      <c r="E190" s="588"/>
      <c r="F190" s="512"/>
      <c r="G190" s="512"/>
      <c r="H190" s="794">
        <f>$H$175</f>
        <v>1052.3699999999999</v>
      </c>
      <c r="I190" s="794"/>
      <c r="J190" s="794"/>
      <c r="K190" s="659" t="s">
        <v>6</v>
      </c>
      <c r="N190" s="662" t="s">
        <v>35310</v>
      </c>
      <c r="O190" s="805">
        <f>$A$161</f>
        <v>56</v>
      </c>
      <c r="P190" s="805"/>
      <c r="Q190" s="512"/>
      <c r="R190" s="512"/>
      <c r="S190" s="588"/>
      <c r="T190" s="588"/>
      <c r="U190" s="588"/>
      <c r="V190" s="588"/>
      <c r="W190" s="588"/>
      <c r="X190" s="588"/>
      <c r="Y190" s="588"/>
      <c r="Z190" s="588"/>
      <c r="AA190" s="588"/>
    </row>
    <row r="191" spans="1:27" s="602" customFormat="1" x14ac:dyDescent="0.2">
      <c r="A191" s="606"/>
      <c r="B191" s="588"/>
      <c r="D191" s="588"/>
      <c r="E191" s="588"/>
      <c r="F191" s="512"/>
      <c r="G191" s="512"/>
      <c r="H191" s="588"/>
      <c r="I191" s="588"/>
      <c r="J191" s="588"/>
      <c r="K191" s="594" t="s">
        <v>35309</v>
      </c>
      <c r="L191" s="796">
        <v>0.5</v>
      </c>
      <c r="M191" s="797"/>
      <c r="N191" s="596" t="s">
        <v>1</v>
      </c>
      <c r="O191" s="703">
        <f>H190</f>
        <v>1052.3699999999999</v>
      </c>
      <c r="P191" s="703"/>
      <c r="Q191" s="703"/>
      <c r="R191" s="588" t="s">
        <v>6</v>
      </c>
      <c r="S191" s="658" t="s">
        <v>8</v>
      </c>
      <c r="T191" s="703">
        <f>ROUND(L191*O191,2)</f>
        <v>526.19000000000005</v>
      </c>
      <c r="U191" s="703"/>
      <c r="V191" s="703"/>
      <c r="W191" s="588" t="s">
        <v>6</v>
      </c>
      <c r="X191" s="588"/>
      <c r="Y191" s="588"/>
      <c r="Z191" s="588"/>
      <c r="AA191" s="588"/>
    </row>
    <row r="192" spans="1:27" x14ac:dyDescent="0.2">
      <c r="A192" s="39"/>
      <c r="B192" s="25"/>
      <c r="C192" s="25"/>
      <c r="D192" s="25"/>
      <c r="E192" s="25"/>
      <c r="F192" s="42"/>
      <c r="G192" s="42"/>
      <c r="H192" s="25"/>
      <c r="I192" s="25"/>
      <c r="J192" s="25"/>
      <c r="K192" s="25"/>
      <c r="L192" s="42"/>
      <c r="M192" s="25"/>
      <c r="N192" s="25"/>
      <c r="O192" s="25"/>
      <c r="P192" s="25"/>
      <c r="Q192" s="42"/>
      <c r="R192" s="42"/>
      <c r="S192" s="25"/>
      <c r="T192" s="25"/>
      <c r="U192" s="25"/>
      <c r="V192" s="25"/>
      <c r="W192" s="25"/>
      <c r="X192" s="25"/>
      <c r="Y192" s="25"/>
      <c r="Z192" s="25"/>
      <c r="AA192" s="25"/>
    </row>
    <row r="193" spans="1:27" x14ac:dyDescent="0.2">
      <c r="A193" s="39"/>
      <c r="B193" s="692" t="str">
        <f>VLOOKUP(D197,DIPREVS1!A:B,2,FALSE)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C193" s="692"/>
      <c r="D193" s="692"/>
      <c r="E193" s="692"/>
      <c r="F193" s="692"/>
      <c r="G193" s="692"/>
      <c r="H193" s="692"/>
      <c r="I193" s="692"/>
      <c r="J193" s="692"/>
      <c r="K193" s="692"/>
      <c r="L193" s="692"/>
      <c r="M193" s="692"/>
      <c r="N193" s="692"/>
      <c r="O193" s="692"/>
      <c r="P193" s="692"/>
      <c r="Q193" s="692"/>
      <c r="R193" s="692"/>
      <c r="S193" s="692"/>
      <c r="T193" s="692"/>
      <c r="U193" s="692"/>
      <c r="V193" s="692"/>
      <c r="W193" s="692"/>
      <c r="X193" s="692"/>
      <c r="Y193" s="692"/>
      <c r="Z193" s="692"/>
      <c r="AA193" s="26"/>
    </row>
    <row r="194" spans="1:27" x14ac:dyDescent="0.2">
      <c r="A194" s="39"/>
      <c r="B194" s="692"/>
      <c r="C194" s="692"/>
      <c r="D194" s="692"/>
      <c r="E194" s="692"/>
      <c r="F194" s="692"/>
      <c r="G194" s="692"/>
      <c r="H194" s="692"/>
      <c r="I194" s="692"/>
      <c r="J194" s="692"/>
      <c r="K194" s="692"/>
      <c r="L194" s="692"/>
      <c r="M194" s="692"/>
      <c r="N194" s="692"/>
      <c r="O194" s="692"/>
      <c r="P194" s="692"/>
      <c r="Q194" s="692"/>
      <c r="R194" s="692"/>
      <c r="S194" s="692"/>
      <c r="T194" s="692"/>
      <c r="U194" s="692"/>
      <c r="V194" s="692"/>
      <c r="W194" s="692"/>
      <c r="X194" s="692"/>
      <c r="Y194" s="692"/>
      <c r="Z194" s="692"/>
      <c r="AA194" s="26"/>
    </row>
    <row r="195" spans="1:27" x14ac:dyDescent="0.2">
      <c r="A195" s="39"/>
      <c r="B195" s="692"/>
      <c r="C195" s="692"/>
      <c r="D195" s="692"/>
      <c r="E195" s="692"/>
      <c r="F195" s="692"/>
      <c r="G195" s="692"/>
      <c r="H195" s="692"/>
      <c r="I195" s="692"/>
      <c r="J195" s="692"/>
      <c r="K195" s="692"/>
      <c r="L195" s="692"/>
      <c r="M195" s="692"/>
      <c r="N195" s="692"/>
      <c r="O195" s="692"/>
      <c r="P195" s="692"/>
      <c r="Q195" s="692"/>
      <c r="R195" s="692"/>
      <c r="S195" s="692"/>
      <c r="T195" s="692"/>
      <c r="U195" s="692"/>
      <c r="V195" s="692"/>
      <c r="W195" s="692"/>
      <c r="X195" s="692"/>
      <c r="Y195" s="692"/>
      <c r="Z195" s="692"/>
      <c r="AA195" s="26"/>
    </row>
    <row r="196" spans="1:27" x14ac:dyDescent="0.2">
      <c r="A196" s="39"/>
      <c r="B196" s="692"/>
      <c r="C196" s="692"/>
      <c r="D196" s="692"/>
      <c r="E196" s="692"/>
      <c r="F196" s="692"/>
      <c r="G196" s="692"/>
      <c r="H196" s="692"/>
      <c r="I196" s="692"/>
      <c r="J196" s="692"/>
      <c r="K196" s="692"/>
      <c r="L196" s="692"/>
      <c r="M196" s="692"/>
      <c r="N196" s="692"/>
      <c r="O196" s="692"/>
      <c r="P196" s="692"/>
      <c r="Q196" s="692"/>
      <c r="R196" s="692"/>
      <c r="S196" s="692"/>
      <c r="T196" s="692"/>
      <c r="U196" s="692"/>
      <c r="V196" s="692"/>
      <c r="W196" s="692"/>
      <c r="X196" s="692"/>
      <c r="Y196" s="692"/>
      <c r="Z196" s="692"/>
      <c r="AA196" s="26"/>
    </row>
    <row r="197" spans="1:27" x14ac:dyDescent="0.2">
      <c r="A197" s="32">
        <f>A188+1</f>
        <v>59</v>
      </c>
      <c r="B197" s="31"/>
      <c r="C197" s="33" t="s">
        <v>22832</v>
      </c>
      <c r="D197" s="52" t="s">
        <v>12568</v>
      </c>
      <c r="E197" s="26"/>
      <c r="F197" s="26"/>
      <c r="G197" s="26"/>
      <c r="H197" s="44"/>
      <c r="I197" s="44"/>
      <c r="J197" s="26"/>
      <c r="K197" s="26"/>
      <c r="L197" s="26"/>
      <c r="M197" s="26"/>
      <c r="N197" s="26"/>
      <c r="O197" s="26"/>
      <c r="P197" s="26"/>
      <c r="Q197" s="26"/>
      <c r="R197" s="26"/>
      <c r="S197" s="26"/>
      <c r="T197" s="26"/>
      <c r="U197" s="31" t="s">
        <v>22834</v>
      </c>
      <c r="V197" s="31"/>
      <c r="W197" s="689">
        <f>N205</f>
        <v>1891.66</v>
      </c>
      <c r="X197" s="689"/>
      <c r="Y197" s="689"/>
      <c r="Z197" s="690" t="str">
        <f>VLOOKUP(D197,DIPREVS1!A:D,4,FALSE)</f>
        <v>t</v>
      </c>
      <c r="AA197" s="690"/>
    </row>
    <row r="198" spans="1:27" x14ac:dyDescent="0.2">
      <c r="A198" s="39"/>
      <c r="B198" s="25"/>
      <c r="C198" s="44" t="s">
        <v>23348</v>
      </c>
      <c r="D198" s="25"/>
      <c r="E198" s="25"/>
      <c r="F198" s="42"/>
      <c r="G198" s="42"/>
      <c r="H198" s="25"/>
      <c r="I198" s="25"/>
      <c r="J198" s="25"/>
      <c r="K198" s="25"/>
      <c r="L198" s="42"/>
      <c r="M198" s="25"/>
      <c r="N198" s="693">
        <f>W161+W181</f>
        <v>526.18999999999994</v>
      </c>
      <c r="O198" s="693"/>
      <c r="P198" s="693"/>
      <c r="Q198" s="26" t="s">
        <v>6</v>
      </c>
      <c r="R198" s="42"/>
      <c r="S198" s="25"/>
      <c r="T198" s="25"/>
      <c r="U198" s="25"/>
      <c r="V198" s="25"/>
      <c r="W198" s="25"/>
      <c r="X198" s="25"/>
      <c r="Y198" s="25"/>
      <c r="Z198" s="25"/>
      <c r="AA198" s="25"/>
    </row>
    <row r="199" spans="1:27" x14ac:dyDescent="0.2">
      <c r="A199" s="39"/>
      <c r="B199" s="25"/>
      <c r="C199" s="44" t="s">
        <v>23349</v>
      </c>
      <c r="D199" s="25"/>
      <c r="E199" s="25"/>
      <c r="F199" s="42"/>
      <c r="G199" s="42"/>
      <c r="H199" s="25"/>
      <c r="I199" s="25"/>
      <c r="J199" s="25"/>
      <c r="K199" s="25"/>
      <c r="L199" s="42"/>
      <c r="M199" s="25"/>
      <c r="N199" s="25"/>
      <c r="O199" s="25"/>
      <c r="P199" s="25"/>
      <c r="Q199" s="42"/>
      <c r="R199" s="42"/>
      <c r="S199" s="798">
        <v>0.9</v>
      </c>
      <c r="T199" s="798"/>
      <c r="U199" s="25"/>
      <c r="V199" s="25"/>
      <c r="W199" s="25"/>
      <c r="X199" s="25"/>
      <c r="Y199" s="25"/>
      <c r="Z199" s="25"/>
      <c r="AA199" s="25"/>
    </row>
    <row r="200" spans="1:27" x14ac:dyDescent="0.2">
      <c r="A200" s="39"/>
      <c r="B200" s="25"/>
      <c r="C200" s="25" t="s">
        <v>23350</v>
      </c>
      <c r="D200" s="25"/>
      <c r="E200" s="25"/>
      <c r="F200" s="42"/>
      <c r="G200" s="42"/>
      <c r="H200" s="25"/>
      <c r="I200" s="25"/>
      <c r="J200" s="25"/>
      <c r="K200" s="25"/>
      <c r="L200" s="693">
        <f>N198</f>
        <v>526.18999999999994</v>
      </c>
      <c r="M200" s="693"/>
      <c r="N200" s="693"/>
      <c r="O200" s="26" t="s">
        <v>6</v>
      </c>
      <c r="P200" s="101" t="s">
        <v>22837</v>
      </c>
      <c r="Q200" s="798">
        <f>S199</f>
        <v>0.9</v>
      </c>
      <c r="R200" s="798"/>
      <c r="S200" s="96" t="s">
        <v>8</v>
      </c>
      <c r="T200" s="693">
        <f>ROUND(L200/Q200,2)</f>
        <v>584.66</v>
      </c>
      <c r="U200" s="693"/>
      <c r="V200" s="693"/>
      <c r="W200" s="26" t="s">
        <v>6</v>
      </c>
      <c r="X200" s="25"/>
      <c r="Y200" s="25"/>
      <c r="Z200" s="25"/>
      <c r="AA200" s="25"/>
    </row>
    <row r="201" spans="1:27" x14ac:dyDescent="0.2">
      <c r="A201" s="39"/>
      <c r="B201" s="25"/>
      <c r="C201" s="25"/>
      <c r="D201" s="25"/>
      <c r="E201" s="25"/>
      <c r="F201" s="42"/>
      <c r="G201" s="42"/>
      <c r="H201" s="25"/>
      <c r="I201" s="25"/>
      <c r="J201" s="25"/>
      <c r="K201" s="25"/>
      <c r="L201" s="42"/>
      <c r="M201" s="25"/>
      <c r="N201" s="25"/>
      <c r="O201" s="25"/>
      <c r="P201" s="25"/>
      <c r="Q201" s="42"/>
      <c r="R201" s="42"/>
      <c r="S201" s="25"/>
      <c r="T201" s="25"/>
      <c r="U201" s="25"/>
      <c r="V201" s="25"/>
      <c r="W201" s="25"/>
      <c r="X201" s="25"/>
      <c r="Y201" s="25"/>
      <c r="Z201" s="25"/>
      <c r="AA201" s="25"/>
    </row>
    <row r="202" spans="1:27" x14ac:dyDescent="0.2">
      <c r="A202" s="39"/>
      <c r="B202" s="25"/>
      <c r="C202" s="25" t="s">
        <v>23351</v>
      </c>
      <c r="D202" s="25"/>
      <c r="E202" s="25"/>
      <c r="F202" s="42"/>
      <c r="G202" s="42"/>
      <c r="H202" s="25"/>
      <c r="I202" s="25"/>
      <c r="J202" s="25"/>
      <c r="K202" s="25"/>
      <c r="L202" s="42"/>
      <c r="M202" s="25"/>
      <c r="N202" s="25"/>
      <c r="O202" s="25"/>
      <c r="P202" s="25"/>
      <c r="Q202" s="42"/>
      <c r="R202" s="42"/>
      <c r="S202" s="25"/>
      <c r="T202" s="25"/>
      <c r="U202" s="25"/>
      <c r="V202" s="25"/>
      <c r="W202" s="25"/>
      <c r="X202" s="25"/>
      <c r="Y202" s="25"/>
      <c r="Z202" s="25"/>
      <c r="AA202" s="25"/>
    </row>
    <row r="203" spans="1:27" x14ac:dyDescent="0.2">
      <c r="A203" s="39"/>
      <c r="B203" s="25"/>
      <c r="C203" s="25"/>
      <c r="D203" s="25"/>
      <c r="E203" s="693">
        <f>V135+W140</f>
        <v>1697.3999999999996</v>
      </c>
      <c r="F203" s="693"/>
      <c r="G203" s="693"/>
      <c r="H203" s="26" t="s">
        <v>6</v>
      </c>
      <c r="I203" s="45" t="s">
        <v>16</v>
      </c>
      <c r="J203" s="693">
        <f>T200</f>
        <v>584.66</v>
      </c>
      <c r="K203" s="693"/>
      <c r="L203" s="693"/>
      <c r="M203" s="26" t="s">
        <v>6</v>
      </c>
      <c r="N203" s="96" t="s">
        <v>8</v>
      </c>
      <c r="O203" s="693">
        <f>E203-J203</f>
        <v>1112.7399999999998</v>
      </c>
      <c r="P203" s="693"/>
      <c r="Q203" s="693"/>
      <c r="R203" s="26" t="s">
        <v>6</v>
      </c>
      <c r="S203" s="25"/>
      <c r="T203" s="25"/>
      <c r="U203" s="25"/>
      <c r="V203" s="25"/>
      <c r="W203" s="25"/>
      <c r="X203" s="25"/>
      <c r="Y203" s="25"/>
      <c r="Z203" s="25"/>
      <c r="AA203" s="25"/>
    </row>
    <row r="204" spans="1:27" x14ac:dyDescent="0.2">
      <c r="A204" s="39"/>
      <c r="B204" s="25"/>
      <c r="C204" s="25"/>
      <c r="D204" s="25"/>
      <c r="E204" s="25"/>
      <c r="F204" s="42"/>
      <c r="G204" s="42"/>
      <c r="H204" s="25"/>
      <c r="I204" s="25"/>
      <c r="J204" s="25"/>
      <c r="K204" s="25"/>
      <c r="L204" s="42"/>
      <c r="M204" s="25"/>
      <c r="N204" s="25"/>
      <c r="O204" s="25"/>
      <c r="P204" s="25"/>
      <c r="Q204" s="42"/>
      <c r="R204" s="42"/>
      <c r="S204" s="25"/>
      <c r="T204" s="25"/>
      <c r="U204" s="25"/>
      <c r="V204" s="25"/>
      <c r="W204" s="25"/>
      <c r="X204" s="25"/>
      <c r="Y204" s="25"/>
      <c r="Z204" s="25"/>
      <c r="AA204" s="25"/>
    </row>
    <row r="205" spans="1:27" x14ac:dyDescent="0.2">
      <c r="A205" s="39"/>
      <c r="B205" s="25"/>
      <c r="C205" s="25" t="s">
        <v>23352</v>
      </c>
      <c r="D205" s="25"/>
      <c r="E205" s="693">
        <f>O203</f>
        <v>1112.7399999999998</v>
      </c>
      <c r="F205" s="693"/>
      <c r="G205" s="693"/>
      <c r="H205" s="26" t="s">
        <v>6</v>
      </c>
      <c r="I205" s="95" t="s">
        <v>1</v>
      </c>
      <c r="J205" s="793">
        <v>1.7</v>
      </c>
      <c r="K205" s="793"/>
      <c r="L205" s="49" t="s">
        <v>9</v>
      </c>
      <c r="M205" s="95"/>
      <c r="N205" s="688">
        <f>ROUND(E205*J205,2)</f>
        <v>1891.66</v>
      </c>
      <c r="O205" s="688"/>
      <c r="P205" s="688"/>
      <c r="Q205" s="49" t="s">
        <v>3</v>
      </c>
      <c r="R205" s="42"/>
      <c r="S205" s="25"/>
      <c r="T205" s="25"/>
      <c r="U205" s="25"/>
      <c r="V205" s="25"/>
      <c r="W205" s="25"/>
      <c r="X205" s="25"/>
      <c r="Y205" s="25"/>
      <c r="Z205" s="25"/>
      <c r="AA205" s="25"/>
    </row>
    <row r="206" spans="1:27" x14ac:dyDescent="0.2">
      <c r="A206" s="39"/>
      <c r="B206" s="25"/>
      <c r="C206" s="25"/>
      <c r="D206" s="25"/>
      <c r="E206" s="25"/>
      <c r="F206" s="42"/>
      <c r="G206" s="42"/>
      <c r="H206" s="25"/>
      <c r="I206" s="25"/>
      <c r="J206" s="25"/>
      <c r="K206" s="25"/>
      <c r="L206" s="42"/>
      <c r="M206" s="25"/>
      <c r="N206" s="25"/>
      <c r="O206" s="25"/>
      <c r="P206" s="25"/>
      <c r="Q206" s="42"/>
      <c r="R206" s="42"/>
      <c r="S206" s="25"/>
      <c r="T206" s="25"/>
      <c r="U206" s="25"/>
      <c r="V206" s="25"/>
      <c r="W206" s="25"/>
      <c r="X206" s="25"/>
      <c r="Y206" s="25"/>
      <c r="Z206" s="25"/>
      <c r="AA206" s="25"/>
    </row>
    <row r="207" spans="1:27" x14ac:dyDescent="0.2">
      <c r="A207" s="39"/>
      <c r="B207" s="692" t="str">
        <f>VLOOKUP(D210,DIPREVS1!A:B,2,FALSE)</f>
        <v>TRANSPORTE DE CARGA DE QUALQUER NATUREZA,EXCLUSIVE AS DESPESAS DE CARGA E DESCARGA,TANTO DE ESPERA DO CAMINHAO COMO DO SERVENTE OU EQUIPAMENTO AUXILIAR,A VELOCIDADE MEDIA DE 30KM/H,EM CAMINHAO BASCULANTE A OLEO DIESEL,COM CAPACIDADE UTIL DE8T</v>
      </c>
      <c r="C207" s="692"/>
      <c r="D207" s="692"/>
      <c r="E207" s="692"/>
      <c r="F207" s="692"/>
      <c r="G207" s="692"/>
      <c r="H207" s="692"/>
      <c r="I207" s="692"/>
      <c r="J207" s="692"/>
      <c r="K207" s="692"/>
      <c r="L207" s="692"/>
      <c r="M207" s="692"/>
      <c r="N207" s="692"/>
      <c r="O207" s="692"/>
      <c r="P207" s="692"/>
      <c r="Q207" s="692"/>
      <c r="R207" s="692"/>
      <c r="S207" s="692"/>
      <c r="T207" s="692"/>
      <c r="U207" s="692"/>
      <c r="V207" s="692"/>
      <c r="W207" s="692"/>
      <c r="X207" s="692"/>
      <c r="Y207" s="692"/>
      <c r="Z207" s="692"/>
      <c r="AA207" s="26"/>
    </row>
    <row r="208" spans="1:27" x14ac:dyDescent="0.2">
      <c r="A208" s="39"/>
      <c r="B208" s="692"/>
      <c r="C208" s="692"/>
      <c r="D208" s="692"/>
      <c r="E208" s="692"/>
      <c r="F208" s="692"/>
      <c r="G208" s="692"/>
      <c r="H208" s="692"/>
      <c r="I208" s="692"/>
      <c r="J208" s="692"/>
      <c r="K208" s="692"/>
      <c r="L208" s="692"/>
      <c r="M208" s="692"/>
      <c r="N208" s="692"/>
      <c r="O208" s="692"/>
      <c r="P208" s="692"/>
      <c r="Q208" s="692"/>
      <c r="R208" s="692"/>
      <c r="S208" s="692"/>
      <c r="T208" s="692"/>
      <c r="U208" s="692"/>
      <c r="V208" s="692"/>
      <c r="W208" s="692"/>
      <c r="X208" s="692"/>
      <c r="Y208" s="692"/>
      <c r="Z208" s="692"/>
      <c r="AA208" s="26"/>
    </row>
    <row r="209" spans="1:27" x14ac:dyDescent="0.2">
      <c r="A209" s="39"/>
      <c r="B209" s="692"/>
      <c r="C209" s="692"/>
      <c r="D209" s="692"/>
      <c r="E209" s="692"/>
      <c r="F209" s="692"/>
      <c r="G209" s="692"/>
      <c r="H209" s="692"/>
      <c r="I209" s="692"/>
      <c r="J209" s="692"/>
      <c r="K209" s="692"/>
      <c r="L209" s="692"/>
      <c r="M209" s="692"/>
      <c r="N209" s="692"/>
      <c r="O209" s="692"/>
      <c r="P209" s="692"/>
      <c r="Q209" s="692"/>
      <c r="R209" s="692"/>
      <c r="S209" s="692"/>
      <c r="T209" s="692"/>
      <c r="U209" s="692"/>
      <c r="V209" s="692"/>
      <c r="W209" s="692"/>
      <c r="X209" s="692"/>
      <c r="Y209" s="692"/>
      <c r="Z209" s="692"/>
      <c r="AA209" s="26"/>
    </row>
    <row r="210" spans="1:27" x14ac:dyDescent="0.2">
      <c r="A210" s="32">
        <f>A197+1</f>
        <v>60</v>
      </c>
      <c r="B210" s="31"/>
      <c r="C210" s="33" t="s">
        <v>22832</v>
      </c>
      <c r="D210" s="52" t="s">
        <v>12509</v>
      </c>
      <c r="E210" s="26"/>
      <c r="F210" s="26"/>
      <c r="G210" s="26"/>
      <c r="H210" s="44"/>
      <c r="I210" s="44"/>
      <c r="J210" s="26"/>
      <c r="K210" s="26"/>
      <c r="L210" s="26"/>
      <c r="M210" s="26"/>
      <c r="N210" s="26"/>
      <c r="O210" s="26"/>
      <c r="P210" s="26"/>
      <c r="Q210" s="26"/>
      <c r="R210" s="26"/>
      <c r="S210" s="26"/>
      <c r="T210" s="26"/>
      <c r="U210" s="31" t="s">
        <v>22834</v>
      </c>
      <c r="V210" s="31"/>
      <c r="W210" s="689">
        <f>M212</f>
        <v>39346.53</v>
      </c>
      <c r="X210" s="689"/>
      <c r="Y210" s="689"/>
      <c r="Z210" s="690" t="str">
        <f>VLOOKUP(D210,DIPREVS1!A:D,4,FALSE)</f>
        <v>t x km</v>
      </c>
      <c r="AA210" s="690"/>
    </row>
    <row r="211" spans="1:27" x14ac:dyDescent="0.2">
      <c r="A211" s="39"/>
      <c r="B211" s="25"/>
      <c r="C211" s="25" t="s">
        <v>23353</v>
      </c>
      <c r="D211" s="25"/>
      <c r="E211" s="793">
        <v>27</v>
      </c>
      <c r="F211" s="793"/>
      <c r="G211" s="26" t="s">
        <v>5</v>
      </c>
      <c r="H211" s="25"/>
      <c r="I211" s="25"/>
      <c r="J211" s="25"/>
      <c r="K211" s="25"/>
      <c r="L211" s="42"/>
      <c r="M211" s="25"/>
      <c r="N211" s="25"/>
      <c r="O211" s="25"/>
      <c r="P211" s="25"/>
      <c r="Q211" s="42"/>
      <c r="R211" s="42"/>
      <c r="X211" s="25"/>
      <c r="Y211" s="25"/>
      <c r="Z211" s="25"/>
      <c r="AA211" s="25"/>
    </row>
    <row r="212" spans="1:27" x14ac:dyDescent="0.2">
      <c r="A212" s="39"/>
      <c r="B212" s="25"/>
      <c r="C212" s="25"/>
      <c r="D212" s="688">
        <f>W197</f>
        <v>1891.66</v>
      </c>
      <c r="E212" s="688"/>
      <c r="F212" s="688"/>
      <c r="G212" s="49" t="s">
        <v>3</v>
      </c>
      <c r="H212" s="95" t="s">
        <v>1</v>
      </c>
      <c r="I212" s="793">
        <v>20.8</v>
      </c>
      <c r="J212" s="793"/>
      <c r="K212" s="49" t="s">
        <v>5</v>
      </c>
      <c r="L212" s="95" t="s">
        <v>8</v>
      </c>
      <c r="M212" s="688">
        <f>ROUND(D212*I212,2)</f>
        <v>39346.53</v>
      </c>
      <c r="N212" s="688"/>
      <c r="O212" s="688"/>
      <c r="P212" s="49" t="s">
        <v>4</v>
      </c>
      <c r="Q212" s="42"/>
      <c r="R212" s="42"/>
      <c r="S212" s="25"/>
      <c r="T212" s="25"/>
      <c r="U212" s="25"/>
      <c r="V212" s="25"/>
      <c r="W212" s="25"/>
      <c r="X212" s="25"/>
      <c r="Y212" s="25"/>
      <c r="Z212" s="25"/>
      <c r="AA212" s="25"/>
    </row>
    <row r="213" spans="1:27" x14ac:dyDescent="0.2">
      <c r="A213" s="39"/>
      <c r="B213" s="25"/>
      <c r="C213" s="25" t="s">
        <v>24346</v>
      </c>
      <c r="D213" s="257"/>
      <c r="E213" s="257"/>
      <c r="F213" s="257"/>
      <c r="G213" s="49"/>
      <c r="H213" s="256"/>
      <c r="I213" s="258"/>
      <c r="J213" s="258"/>
      <c r="K213" s="49"/>
      <c r="L213" s="256"/>
      <c r="M213" s="257"/>
      <c r="N213" s="257"/>
      <c r="O213" s="257"/>
      <c r="P213" s="49"/>
      <c r="Q213" s="261"/>
      <c r="R213" s="261"/>
      <c r="S213" s="25"/>
      <c r="T213" s="25"/>
      <c r="U213" s="25"/>
      <c r="V213" s="25"/>
      <c r="W213" s="25"/>
      <c r="X213" s="25"/>
      <c r="Y213" s="25"/>
      <c r="Z213" s="25"/>
      <c r="AA213" s="25"/>
    </row>
    <row r="214" spans="1:27" x14ac:dyDescent="0.2">
      <c r="A214" s="39"/>
      <c r="B214" s="25"/>
      <c r="C214" s="25"/>
      <c r="D214" s="257"/>
      <c r="E214" s="257"/>
      <c r="F214" s="257"/>
      <c r="G214" s="49"/>
      <c r="H214" s="256"/>
      <c r="I214" s="258"/>
      <c r="J214" s="258"/>
      <c r="K214" s="49"/>
      <c r="L214" s="256"/>
      <c r="M214" s="257"/>
      <c r="N214" s="257"/>
      <c r="O214" s="257"/>
      <c r="P214" s="49"/>
      <c r="Q214" s="261"/>
      <c r="R214" s="261"/>
      <c r="S214" s="25"/>
      <c r="T214" s="25"/>
      <c r="U214" s="25"/>
      <c r="V214" s="25"/>
      <c r="W214" s="25"/>
      <c r="X214" s="25"/>
      <c r="Y214" s="25"/>
      <c r="Z214" s="25"/>
      <c r="AA214" s="25"/>
    </row>
    <row r="215" spans="1:27" x14ac:dyDescent="0.2">
      <c r="A215" s="39"/>
      <c r="B215" s="692" t="str">
        <f>VLOOKUP(D218,DIPREVS1!A:B,2,FALSE)</f>
        <v>CONCRETO DOSADO RACIONALMENTE PARA UMA RESISTENCIA CARACTERISTICA A COMPRESSAO DE 25MPA,COMPREENDENDO APENAS O FORNECIMENTO DOS MATERIAIS,INCLUSIVE 5% DE PERDAS</v>
      </c>
      <c r="C215" s="692"/>
      <c r="D215" s="692"/>
      <c r="E215" s="692"/>
      <c r="F215" s="692"/>
      <c r="G215" s="692"/>
      <c r="H215" s="692"/>
      <c r="I215" s="692"/>
      <c r="J215" s="692"/>
      <c r="K215" s="692"/>
      <c r="L215" s="692"/>
      <c r="M215" s="692"/>
      <c r="N215" s="692"/>
      <c r="O215" s="692"/>
      <c r="P215" s="692"/>
      <c r="Q215" s="692"/>
      <c r="R215" s="692"/>
      <c r="S215" s="692"/>
      <c r="T215" s="692"/>
      <c r="U215" s="692"/>
      <c r="V215" s="692"/>
      <c r="W215" s="692"/>
      <c r="X215" s="692"/>
      <c r="Y215" s="692"/>
      <c r="Z215" s="692"/>
      <c r="AA215" s="26"/>
    </row>
    <row r="216" spans="1:27" x14ac:dyDescent="0.2">
      <c r="A216" s="39"/>
      <c r="B216" s="692"/>
      <c r="C216" s="692"/>
      <c r="D216" s="692"/>
      <c r="E216" s="692"/>
      <c r="F216" s="692"/>
      <c r="G216" s="692"/>
      <c r="H216" s="692"/>
      <c r="I216" s="692"/>
      <c r="J216" s="692"/>
      <c r="K216" s="692"/>
      <c r="L216" s="692"/>
      <c r="M216" s="692"/>
      <c r="N216" s="692"/>
      <c r="O216" s="692"/>
      <c r="P216" s="692"/>
      <c r="Q216" s="692"/>
      <c r="R216" s="692"/>
      <c r="S216" s="692"/>
      <c r="T216" s="692"/>
      <c r="U216" s="692"/>
      <c r="V216" s="692"/>
      <c r="W216" s="692"/>
      <c r="X216" s="692"/>
      <c r="Y216" s="692"/>
      <c r="Z216" s="692"/>
      <c r="AA216" s="26"/>
    </row>
    <row r="217" spans="1:27" x14ac:dyDescent="0.2">
      <c r="A217" s="39"/>
      <c r="B217" s="692"/>
      <c r="C217" s="692"/>
      <c r="D217" s="692"/>
      <c r="E217" s="692"/>
      <c r="F217" s="692"/>
      <c r="G217" s="692"/>
      <c r="H217" s="692"/>
      <c r="I217" s="692"/>
      <c r="J217" s="692"/>
      <c r="K217" s="692"/>
      <c r="L217" s="692"/>
      <c r="M217" s="692"/>
      <c r="N217" s="692"/>
      <c r="O217" s="692"/>
      <c r="P217" s="692"/>
      <c r="Q217" s="692"/>
      <c r="R217" s="692"/>
      <c r="S217" s="692"/>
      <c r="T217" s="692"/>
      <c r="U217" s="692"/>
      <c r="V217" s="692"/>
      <c r="W217" s="692"/>
      <c r="X217" s="692"/>
      <c r="Y217" s="692"/>
      <c r="Z217" s="692"/>
      <c r="AA217" s="26"/>
    </row>
    <row r="218" spans="1:27" x14ac:dyDescent="0.2">
      <c r="A218" s="32">
        <f>A210+1</f>
        <v>61</v>
      </c>
      <c r="B218" s="31"/>
      <c r="C218" s="33" t="s">
        <v>22832</v>
      </c>
      <c r="D218" s="52" t="s">
        <v>16387</v>
      </c>
      <c r="E218" s="26"/>
      <c r="F218" s="26"/>
      <c r="G218" s="26"/>
      <c r="H218" s="44"/>
      <c r="I218" s="44"/>
      <c r="J218" s="26"/>
      <c r="K218" s="26"/>
      <c r="L218" s="26"/>
      <c r="M218" s="26"/>
      <c r="N218" s="26"/>
      <c r="O218" s="26"/>
      <c r="P218" s="26"/>
      <c r="Q218" s="26"/>
      <c r="R218" s="26"/>
      <c r="S218" s="26"/>
      <c r="T218" s="26"/>
      <c r="U218" s="31" t="s">
        <v>22834</v>
      </c>
      <c r="V218" s="31"/>
      <c r="W218" s="689">
        <f>Q223</f>
        <v>1.2</v>
      </c>
      <c r="X218" s="689"/>
      <c r="Y218" s="689"/>
      <c r="Z218" s="690" t="str">
        <f>VLOOKUP(D218,DIPREVS1!A:D,4,FALSE)</f>
        <v>m3</v>
      </c>
      <c r="AA218" s="690"/>
    </row>
    <row r="219" spans="1:27" x14ac:dyDescent="0.2">
      <c r="A219" s="39"/>
      <c r="B219" s="25"/>
      <c r="C219" s="25"/>
      <c r="D219" s="25"/>
      <c r="E219" s="275"/>
      <c r="F219" s="275"/>
      <c r="G219" s="26"/>
      <c r="H219" s="25"/>
      <c r="I219" s="25"/>
      <c r="J219" s="25"/>
      <c r="K219" s="25"/>
      <c r="L219" s="261"/>
      <c r="M219" s="25"/>
      <c r="N219" s="25"/>
      <c r="O219" s="25"/>
      <c r="P219" s="25"/>
      <c r="Q219" s="261"/>
      <c r="R219" s="261"/>
      <c r="X219" s="25"/>
      <c r="Y219" s="25"/>
      <c r="Z219" s="25"/>
      <c r="AA219" s="25"/>
    </row>
    <row r="220" spans="1:27" x14ac:dyDescent="0.2">
      <c r="A220" s="39"/>
      <c r="B220" s="25" t="s">
        <v>24347</v>
      </c>
      <c r="C220" s="25"/>
      <c r="D220" s="274"/>
      <c r="E220" s="274"/>
      <c r="F220" s="274"/>
      <c r="G220" s="49"/>
      <c r="H220" s="256"/>
      <c r="I220" s="793"/>
      <c r="J220" s="793"/>
      <c r="K220" s="49"/>
      <c r="L220" s="256"/>
      <c r="M220" s="25"/>
      <c r="N220" s="25"/>
      <c r="O220" s="25"/>
      <c r="P220" s="49"/>
      <c r="Q220" s="261"/>
      <c r="R220" s="261"/>
      <c r="S220" s="25"/>
      <c r="T220" s="25"/>
      <c r="U220" s="25"/>
      <c r="V220" s="25"/>
      <c r="W220" s="25"/>
      <c r="X220" s="25"/>
      <c r="Y220" s="25"/>
      <c r="Z220" s="25"/>
      <c r="AA220" s="25"/>
    </row>
    <row r="221" spans="1:27" x14ac:dyDescent="0.2">
      <c r="A221" s="39"/>
      <c r="B221" s="25" t="s">
        <v>24348</v>
      </c>
      <c r="C221" s="25"/>
      <c r="D221" s="257"/>
      <c r="E221" s="257"/>
      <c r="F221" s="257"/>
      <c r="G221" s="49"/>
      <c r="H221" s="256"/>
      <c r="I221" s="258"/>
      <c r="J221" s="260"/>
      <c r="K221" s="687">
        <f>(0.1*0.2*0.1)*2+0.6*0.1*0.1</f>
        <v>1.0000000000000002E-2</v>
      </c>
      <c r="L221" s="687"/>
      <c r="M221" s="687"/>
      <c r="N221" s="257" t="s">
        <v>6</v>
      </c>
      <c r="O221" s="257"/>
      <c r="P221" s="49"/>
      <c r="Q221" s="261"/>
      <c r="R221" s="261"/>
      <c r="S221" s="25"/>
      <c r="T221" s="25"/>
      <c r="U221" s="25"/>
      <c r="V221" s="25"/>
      <c r="W221" s="25"/>
      <c r="X221" s="25"/>
      <c r="Y221" s="25"/>
      <c r="Z221" s="25"/>
      <c r="AA221" s="25"/>
    </row>
    <row r="222" spans="1:27" x14ac:dyDescent="0.2">
      <c r="A222" s="39"/>
      <c r="B222" s="25"/>
      <c r="C222" s="25"/>
      <c r="D222" s="257"/>
      <c r="E222" s="257"/>
      <c r="F222" s="257"/>
      <c r="G222" s="49"/>
      <c r="H222" s="256"/>
      <c r="I222" s="258"/>
      <c r="J222" s="258"/>
      <c r="K222" s="49"/>
      <c r="L222" s="256"/>
      <c r="M222" s="257"/>
      <c r="N222" s="257"/>
      <c r="O222" s="257"/>
      <c r="P222" s="49"/>
      <c r="Q222" s="261"/>
      <c r="R222" s="261"/>
      <c r="S222" s="25"/>
      <c r="T222" s="25"/>
      <c r="U222" s="25"/>
      <c r="V222" s="25"/>
      <c r="W222" s="25"/>
      <c r="X222" s="25"/>
      <c r="Y222" s="25"/>
      <c r="Z222" s="25"/>
      <c r="AA222" s="25"/>
    </row>
    <row r="223" spans="1:27" x14ac:dyDescent="0.2">
      <c r="A223" s="39"/>
      <c r="B223" s="25" t="s">
        <v>24368</v>
      </c>
      <c r="C223" s="25"/>
      <c r="D223" s="257"/>
      <c r="E223" s="257"/>
      <c r="F223" s="276">
        <v>30</v>
      </c>
      <c r="G223" s="49" t="s">
        <v>24349</v>
      </c>
      <c r="H223" s="256"/>
      <c r="I223" s="258"/>
      <c r="J223" s="258"/>
      <c r="K223" s="49"/>
      <c r="L223" s="256"/>
      <c r="M223" s="257"/>
      <c r="N223" s="257"/>
      <c r="O223" s="257"/>
      <c r="P223" s="663" t="s">
        <v>24369</v>
      </c>
      <c r="Q223" s="681">
        <f>ROUND(4*30*0.01,2)</f>
        <v>1.2</v>
      </c>
      <c r="R223" s="681"/>
      <c r="S223" s="681"/>
      <c r="T223" s="25"/>
      <c r="U223" s="25"/>
      <c r="V223" s="25"/>
      <c r="W223" s="25"/>
      <c r="X223" s="25"/>
      <c r="Y223" s="25"/>
      <c r="Z223" s="25"/>
      <c r="AA223" s="25"/>
    </row>
    <row r="224" spans="1:27" x14ac:dyDescent="0.2">
      <c r="A224" s="39"/>
      <c r="B224" s="25"/>
      <c r="C224" s="25"/>
      <c r="D224" s="257"/>
      <c r="E224" s="257"/>
      <c r="F224" s="257"/>
      <c r="G224" s="49"/>
      <c r="H224" s="256"/>
      <c r="I224" s="258"/>
      <c r="J224" s="258"/>
      <c r="K224" s="49"/>
      <c r="L224" s="256"/>
      <c r="M224" s="257"/>
      <c r="N224" s="257"/>
      <c r="O224" s="257"/>
      <c r="P224" s="49"/>
      <c r="Q224" s="261"/>
      <c r="R224" s="261"/>
      <c r="S224" s="25"/>
      <c r="T224" s="25"/>
      <c r="U224" s="25"/>
      <c r="V224" s="25"/>
      <c r="W224" s="25"/>
      <c r="X224" s="25"/>
      <c r="Y224" s="25"/>
      <c r="Z224" s="25"/>
      <c r="AA224" s="25"/>
    </row>
    <row r="225" spans="1:27" ht="12.75" customHeight="1" x14ac:dyDescent="0.2">
      <c r="A225" s="39"/>
      <c r="B225" s="692" t="str">
        <f>VLOOKUP(D228,DIPREVS1!A:B,2,FALSE)</f>
        <v>PREPARO DE CONCRETO,EM CONDICOES ESPECIAIS,COMPREENDENDO MISTURA E AMASSAMENTO EM UMA BETONEIRA DE 320L,ADMITINDO-SE UMAPRODUCAO APROXIMADA DE 1,50M3/H,EXCLUINDO O FORNECIMENTO DOS MATERIAIS</v>
      </c>
      <c r="C225" s="692"/>
      <c r="D225" s="692"/>
      <c r="E225" s="692"/>
      <c r="F225" s="692"/>
      <c r="G225" s="692"/>
      <c r="H225" s="692"/>
      <c r="I225" s="692"/>
      <c r="J225" s="692"/>
      <c r="K225" s="692"/>
      <c r="L225" s="692"/>
      <c r="M225" s="692"/>
      <c r="N225" s="692"/>
      <c r="O225" s="692"/>
      <c r="P225" s="692"/>
      <c r="Q225" s="692"/>
      <c r="R225" s="692"/>
      <c r="S225" s="692"/>
      <c r="T225" s="692"/>
      <c r="U225" s="692"/>
      <c r="V225" s="692"/>
      <c r="W225" s="692"/>
      <c r="X225" s="692"/>
      <c r="Y225" s="692"/>
      <c r="Z225" s="692"/>
      <c r="AA225" s="26"/>
    </row>
    <row r="226" spans="1:27" x14ac:dyDescent="0.2">
      <c r="A226" s="39"/>
      <c r="B226" s="692"/>
      <c r="C226" s="692"/>
      <c r="D226" s="692"/>
      <c r="E226" s="692"/>
      <c r="F226" s="692"/>
      <c r="G226" s="692"/>
      <c r="H226" s="692"/>
      <c r="I226" s="692"/>
      <c r="J226" s="692"/>
      <c r="K226" s="692"/>
      <c r="L226" s="692"/>
      <c r="M226" s="692"/>
      <c r="N226" s="692"/>
      <c r="O226" s="692"/>
      <c r="P226" s="692"/>
      <c r="Q226" s="692"/>
      <c r="R226" s="692"/>
      <c r="S226" s="692"/>
      <c r="T226" s="692"/>
      <c r="U226" s="692"/>
      <c r="V226" s="692"/>
      <c r="W226" s="692"/>
      <c r="X226" s="692"/>
      <c r="Y226" s="692"/>
      <c r="Z226" s="692"/>
      <c r="AA226" s="26"/>
    </row>
    <row r="227" spans="1:27" x14ac:dyDescent="0.2">
      <c r="A227" s="39"/>
      <c r="B227" s="692"/>
      <c r="C227" s="692"/>
      <c r="D227" s="692"/>
      <c r="E227" s="692"/>
      <c r="F227" s="692"/>
      <c r="G227" s="692"/>
      <c r="H227" s="692"/>
      <c r="I227" s="692"/>
      <c r="J227" s="692"/>
      <c r="K227" s="692"/>
      <c r="L227" s="692"/>
      <c r="M227" s="692"/>
      <c r="N227" s="692"/>
      <c r="O227" s="692"/>
      <c r="P227" s="692"/>
      <c r="Q227" s="692"/>
      <c r="R227" s="692"/>
      <c r="S227" s="692"/>
      <c r="T227" s="692"/>
      <c r="U227" s="692"/>
      <c r="V227" s="692"/>
      <c r="W227" s="692"/>
      <c r="X227" s="692"/>
      <c r="Y227" s="692"/>
      <c r="Z227" s="692"/>
      <c r="AA227" s="26"/>
    </row>
    <row r="228" spans="1:27" x14ac:dyDescent="0.2">
      <c r="A228" s="32">
        <f>A218+1</f>
        <v>62</v>
      </c>
      <c r="B228" s="31"/>
      <c r="C228" s="33" t="s">
        <v>22832</v>
      </c>
      <c r="D228" s="52" t="s">
        <v>16399</v>
      </c>
      <c r="E228" s="26"/>
      <c r="F228" s="26"/>
      <c r="G228" s="26"/>
      <c r="H228" s="44"/>
      <c r="I228" s="44"/>
      <c r="J228" s="26"/>
      <c r="K228" s="26"/>
      <c r="L228" s="26"/>
      <c r="M228" s="26"/>
      <c r="N228" s="26"/>
      <c r="O228" s="26"/>
      <c r="P228" s="26"/>
      <c r="Q228" s="26"/>
      <c r="R228" s="26"/>
      <c r="S228" s="26"/>
      <c r="T228" s="26"/>
      <c r="U228" s="31" t="s">
        <v>22834</v>
      </c>
      <c r="V228" s="31"/>
      <c r="W228" s="689">
        <f>P233</f>
        <v>1.2</v>
      </c>
      <c r="X228" s="689"/>
      <c r="Y228" s="689"/>
      <c r="Z228" s="690" t="str">
        <f>VLOOKUP(D228,DIPREVS1!A:D,4,FALSE)</f>
        <v>m3</v>
      </c>
      <c r="AA228" s="690"/>
    </row>
    <row r="229" spans="1:27" x14ac:dyDescent="0.2">
      <c r="A229" s="39"/>
      <c r="B229" s="25"/>
      <c r="C229" s="25"/>
      <c r="D229" s="25"/>
      <c r="E229" s="275"/>
      <c r="F229" s="275"/>
      <c r="G229" s="26"/>
      <c r="H229" s="25"/>
      <c r="I229" s="25"/>
      <c r="J229" s="25"/>
      <c r="K229" s="25"/>
      <c r="L229" s="261"/>
      <c r="M229" s="25"/>
      <c r="N229" s="25"/>
      <c r="O229" s="25"/>
      <c r="P229" s="25"/>
      <c r="Q229" s="261"/>
      <c r="R229" s="261"/>
      <c r="X229" s="25"/>
      <c r="Y229" s="25"/>
      <c r="Z229" s="25"/>
      <c r="AA229" s="25"/>
    </row>
    <row r="230" spans="1:27" x14ac:dyDescent="0.2">
      <c r="A230" s="39"/>
      <c r="B230" s="25" t="s">
        <v>24347</v>
      </c>
      <c r="C230" s="25"/>
      <c r="D230" s="274"/>
      <c r="E230" s="274"/>
      <c r="F230" s="274"/>
      <c r="G230" s="49"/>
      <c r="H230" s="256"/>
      <c r="I230" s="793"/>
      <c r="J230" s="793"/>
      <c r="K230" s="49"/>
      <c r="L230" s="256"/>
      <c r="M230" s="25"/>
      <c r="N230" s="25"/>
      <c r="O230" s="25"/>
      <c r="P230" s="49"/>
      <c r="Q230" s="261"/>
      <c r="R230" s="261"/>
      <c r="S230" s="25"/>
      <c r="T230" s="25"/>
      <c r="U230" s="25"/>
      <c r="V230" s="25"/>
      <c r="W230" s="25"/>
      <c r="X230" s="25"/>
      <c r="Y230" s="25"/>
      <c r="Z230" s="25"/>
      <c r="AA230" s="25"/>
    </row>
    <row r="231" spans="1:27" x14ac:dyDescent="0.2">
      <c r="A231" s="39"/>
      <c r="B231" s="25" t="s">
        <v>24348</v>
      </c>
      <c r="C231" s="25"/>
      <c r="D231" s="257"/>
      <c r="E231" s="257"/>
      <c r="F231" s="257"/>
      <c r="G231" s="49"/>
      <c r="H231" s="256"/>
      <c r="I231" s="258"/>
      <c r="J231" s="260"/>
      <c r="K231" s="693">
        <v>0.01</v>
      </c>
      <c r="L231" s="693"/>
      <c r="M231" s="257" t="s">
        <v>6</v>
      </c>
      <c r="N231" s="257"/>
      <c r="O231" s="257"/>
      <c r="P231" s="49"/>
      <c r="Q231" s="261"/>
      <c r="R231" s="261"/>
      <c r="S231" s="25"/>
      <c r="T231" s="25"/>
      <c r="U231" s="25"/>
      <c r="V231" s="25"/>
      <c r="W231" s="25"/>
      <c r="X231" s="25"/>
      <c r="Y231" s="25"/>
      <c r="Z231" s="25"/>
      <c r="AA231" s="25"/>
    </row>
    <row r="232" spans="1:27" x14ac:dyDescent="0.2">
      <c r="A232" s="39"/>
      <c r="B232" s="25"/>
      <c r="C232" s="25"/>
      <c r="D232" s="257"/>
      <c r="E232" s="257"/>
      <c r="F232" s="257"/>
      <c r="G232" s="49"/>
      <c r="H232" s="256"/>
      <c r="I232" s="258"/>
      <c r="J232" s="258"/>
      <c r="K232" s="49"/>
      <c r="L232" s="256"/>
      <c r="M232" s="257"/>
      <c r="N232" s="257"/>
      <c r="O232" s="257"/>
      <c r="P232" s="49"/>
      <c r="Q232" s="261"/>
      <c r="R232" s="261"/>
      <c r="S232" s="25"/>
      <c r="T232" s="25"/>
      <c r="U232" s="25"/>
      <c r="V232" s="25"/>
      <c r="W232" s="25"/>
      <c r="X232" s="25"/>
      <c r="Y232" s="25"/>
      <c r="Z232" s="25"/>
      <c r="AA232" s="25"/>
    </row>
    <row r="233" spans="1:27" x14ac:dyDescent="0.2">
      <c r="A233" s="39"/>
      <c r="B233" s="25" t="s">
        <v>24368</v>
      </c>
      <c r="C233" s="25"/>
      <c r="D233" s="257"/>
      <c r="E233" s="257"/>
      <c r="F233" s="276">
        <v>30</v>
      </c>
      <c r="G233" s="49" t="s">
        <v>24349</v>
      </c>
      <c r="H233" s="256"/>
      <c r="I233" s="258"/>
      <c r="J233" s="258"/>
      <c r="K233" s="49"/>
      <c r="L233" s="256"/>
      <c r="M233" s="257"/>
      <c r="N233" s="257" t="s">
        <v>24369</v>
      </c>
      <c r="O233" s="257"/>
      <c r="P233" s="687">
        <f>4*30*0.01</f>
        <v>1.2</v>
      </c>
      <c r="Q233" s="687"/>
      <c r="R233" s="261" t="s">
        <v>6</v>
      </c>
      <c r="S233" s="25"/>
      <c r="T233" s="25"/>
      <c r="U233" s="25"/>
      <c r="V233" s="25"/>
      <c r="W233" s="25"/>
      <c r="X233" s="25"/>
      <c r="Y233" s="25"/>
      <c r="Z233" s="25"/>
      <c r="AA233" s="25"/>
    </row>
    <row r="234" spans="1:27" x14ac:dyDescent="0.2">
      <c r="A234" s="39"/>
      <c r="B234" s="25"/>
      <c r="C234" s="25"/>
      <c r="D234" s="257"/>
      <c r="E234" s="257"/>
      <c r="F234" s="257"/>
      <c r="G234" s="49"/>
      <c r="H234" s="256"/>
      <c r="I234" s="258"/>
      <c r="J234" s="258"/>
      <c r="K234" s="49"/>
      <c r="L234" s="256"/>
      <c r="M234" s="257"/>
      <c r="N234" s="257"/>
      <c r="O234" s="257"/>
      <c r="P234" s="49"/>
      <c r="Q234" s="261"/>
      <c r="R234" s="261"/>
      <c r="S234" s="25"/>
      <c r="T234" s="25"/>
      <c r="U234" s="25"/>
      <c r="V234" s="25"/>
      <c r="W234" s="25"/>
      <c r="X234" s="25"/>
      <c r="Y234" s="25"/>
      <c r="Z234" s="25"/>
      <c r="AA234" s="25"/>
    </row>
    <row r="235" spans="1:27" x14ac:dyDescent="0.2">
      <c r="A235" s="39"/>
      <c r="B235" s="692" t="str">
        <f>VLOOKUP(D238,DIPREVS1!A:B,2,FALSE)</f>
        <v>LANCAMENTO DE CONCRETO EM PECAS ARMADAS,INCLUSIVE O TRANSPORTE HORIZONTAL ATE 20,00M EM CARRINHOS,COLOCACAO,ADENSAMENTOE ACABAMENTO,CONSIDERANDO UMA PRODUCAO APROXIMADA DE 2,00M3/H</v>
      </c>
      <c r="C235" s="692"/>
      <c r="D235" s="692"/>
      <c r="E235" s="692"/>
      <c r="F235" s="692"/>
      <c r="G235" s="692"/>
      <c r="H235" s="692"/>
      <c r="I235" s="692"/>
      <c r="J235" s="692"/>
      <c r="K235" s="692"/>
      <c r="L235" s="692"/>
      <c r="M235" s="692"/>
      <c r="N235" s="692"/>
      <c r="O235" s="692"/>
      <c r="P235" s="692"/>
      <c r="Q235" s="692"/>
      <c r="R235" s="692"/>
      <c r="S235" s="692"/>
      <c r="T235" s="692"/>
      <c r="U235" s="692"/>
      <c r="V235" s="692"/>
      <c r="W235" s="692"/>
      <c r="X235" s="692"/>
      <c r="Y235" s="692"/>
      <c r="Z235" s="692"/>
      <c r="AA235" s="26"/>
    </row>
    <row r="236" spans="1:27" x14ac:dyDescent="0.2">
      <c r="A236" s="39"/>
      <c r="B236" s="692"/>
      <c r="C236" s="692"/>
      <c r="D236" s="692"/>
      <c r="E236" s="692"/>
      <c r="F236" s="692"/>
      <c r="G236" s="692"/>
      <c r="H236" s="692"/>
      <c r="I236" s="692"/>
      <c r="J236" s="692"/>
      <c r="K236" s="692"/>
      <c r="L236" s="692"/>
      <c r="M236" s="692"/>
      <c r="N236" s="692"/>
      <c r="O236" s="692"/>
      <c r="P236" s="692"/>
      <c r="Q236" s="692"/>
      <c r="R236" s="692"/>
      <c r="S236" s="692"/>
      <c r="T236" s="692"/>
      <c r="U236" s="692"/>
      <c r="V236" s="692"/>
      <c r="W236" s="692"/>
      <c r="X236" s="692"/>
      <c r="Y236" s="692"/>
      <c r="Z236" s="692"/>
      <c r="AA236" s="26"/>
    </row>
    <row r="237" spans="1:27" x14ac:dyDescent="0.2">
      <c r="A237" s="39"/>
      <c r="B237" s="692"/>
      <c r="C237" s="692"/>
      <c r="D237" s="692"/>
      <c r="E237" s="692"/>
      <c r="F237" s="692"/>
      <c r="G237" s="692"/>
      <c r="H237" s="692"/>
      <c r="I237" s="692"/>
      <c r="J237" s="692"/>
      <c r="K237" s="692"/>
      <c r="L237" s="692"/>
      <c r="M237" s="692"/>
      <c r="N237" s="692"/>
      <c r="O237" s="692"/>
      <c r="P237" s="692"/>
      <c r="Q237" s="692"/>
      <c r="R237" s="692"/>
      <c r="S237" s="692"/>
      <c r="T237" s="692"/>
      <c r="U237" s="692"/>
      <c r="V237" s="692"/>
      <c r="W237" s="692"/>
      <c r="X237" s="692"/>
      <c r="Y237" s="692"/>
      <c r="Z237" s="692"/>
      <c r="AA237" s="26"/>
    </row>
    <row r="238" spans="1:27" x14ac:dyDescent="0.2">
      <c r="A238" s="32">
        <f>A228+1</f>
        <v>63</v>
      </c>
      <c r="B238" s="31"/>
      <c r="C238" s="33" t="s">
        <v>22832</v>
      </c>
      <c r="D238" s="52" t="s">
        <v>16422</v>
      </c>
      <c r="E238" s="26"/>
      <c r="F238" s="26"/>
      <c r="G238" s="26"/>
      <c r="H238" s="44"/>
      <c r="I238" s="44"/>
      <c r="J238" s="26"/>
      <c r="K238" s="26"/>
      <c r="L238" s="26"/>
      <c r="M238" s="26"/>
      <c r="N238" s="26"/>
      <c r="O238" s="26"/>
      <c r="P238" s="26"/>
      <c r="Q238" s="26"/>
      <c r="R238" s="26"/>
      <c r="S238" s="26"/>
      <c r="T238" s="26"/>
      <c r="U238" s="31" t="s">
        <v>22834</v>
      </c>
      <c r="V238" s="31"/>
      <c r="W238" s="689">
        <f>P243</f>
        <v>1.2</v>
      </c>
      <c r="X238" s="689"/>
      <c r="Y238" s="689"/>
      <c r="Z238" s="690" t="str">
        <f>VLOOKUP(D238,DIPREVS1!A:D,4,FALSE)</f>
        <v>m3</v>
      </c>
      <c r="AA238" s="690"/>
    </row>
    <row r="239" spans="1:27" x14ac:dyDescent="0.2">
      <c r="A239" s="39"/>
      <c r="B239" s="25"/>
      <c r="C239" s="25"/>
      <c r="D239" s="25"/>
      <c r="E239" s="275"/>
      <c r="F239" s="275"/>
      <c r="G239" s="26"/>
      <c r="H239" s="25"/>
      <c r="I239" s="25"/>
      <c r="J239" s="25"/>
      <c r="K239" s="25"/>
      <c r="L239" s="261"/>
      <c r="M239" s="25"/>
      <c r="N239" s="25"/>
      <c r="O239" s="25"/>
      <c r="P239" s="25"/>
      <c r="Q239" s="261"/>
      <c r="R239" s="261"/>
      <c r="X239" s="25"/>
      <c r="Y239" s="25"/>
      <c r="Z239" s="25"/>
      <c r="AA239" s="25"/>
    </row>
    <row r="240" spans="1:27" x14ac:dyDescent="0.2">
      <c r="A240" s="39"/>
      <c r="B240" s="25" t="s">
        <v>24347</v>
      </c>
      <c r="C240" s="25"/>
      <c r="D240" s="274"/>
      <c r="E240" s="274"/>
      <c r="F240" s="274"/>
      <c r="G240" s="49"/>
      <c r="H240" s="300"/>
      <c r="I240" s="793"/>
      <c r="J240" s="793"/>
      <c r="K240" s="49"/>
      <c r="L240" s="300"/>
      <c r="M240" s="25"/>
      <c r="N240" s="25"/>
      <c r="O240" s="25"/>
      <c r="P240" s="49"/>
      <c r="Q240" s="304"/>
      <c r="R240" s="304"/>
      <c r="S240" s="25"/>
      <c r="T240" s="25"/>
      <c r="U240" s="25"/>
      <c r="V240" s="25"/>
      <c r="W240" s="25"/>
      <c r="X240" s="25"/>
      <c r="Y240" s="25"/>
      <c r="Z240" s="25"/>
      <c r="AA240" s="25"/>
    </row>
    <row r="241" spans="1:27" x14ac:dyDescent="0.2">
      <c r="A241" s="39"/>
      <c r="B241" s="25" t="s">
        <v>24348</v>
      </c>
      <c r="C241" s="25"/>
      <c r="D241" s="303"/>
      <c r="E241" s="303"/>
      <c r="F241" s="303"/>
      <c r="G241" s="49"/>
      <c r="H241" s="300"/>
      <c r="I241" s="302"/>
      <c r="J241" s="301"/>
      <c r="K241" s="693">
        <v>0.01</v>
      </c>
      <c r="L241" s="693"/>
      <c r="M241" s="303" t="s">
        <v>6</v>
      </c>
      <c r="N241" s="303"/>
      <c r="O241" s="303"/>
      <c r="P241" s="49"/>
      <c r="Q241" s="304"/>
      <c r="R241" s="304"/>
      <c r="S241" s="25"/>
      <c r="T241" s="25"/>
      <c r="U241" s="25"/>
      <c r="V241" s="25"/>
      <c r="W241" s="25"/>
      <c r="X241" s="25"/>
      <c r="Y241" s="25"/>
      <c r="Z241" s="25"/>
      <c r="AA241" s="25"/>
    </row>
    <row r="242" spans="1:27" x14ac:dyDescent="0.2">
      <c r="A242" s="39"/>
      <c r="B242" s="25"/>
      <c r="C242" s="25"/>
      <c r="D242" s="303"/>
      <c r="E242" s="303"/>
      <c r="F242" s="303"/>
      <c r="G242" s="49"/>
      <c r="H242" s="300"/>
      <c r="I242" s="302"/>
      <c r="J242" s="302"/>
      <c r="K242" s="49"/>
      <c r="L242" s="300"/>
      <c r="M242" s="303"/>
      <c r="N242" s="303"/>
      <c r="O242" s="303"/>
      <c r="P242" s="49"/>
      <c r="Q242" s="304"/>
      <c r="R242" s="304"/>
      <c r="S242" s="25"/>
      <c r="T242" s="25"/>
      <c r="U242" s="25"/>
      <c r="V242" s="25"/>
      <c r="W242" s="25"/>
      <c r="X242" s="25"/>
      <c r="Y242" s="25"/>
      <c r="Z242" s="25"/>
      <c r="AA242" s="25"/>
    </row>
    <row r="243" spans="1:27" x14ac:dyDescent="0.2">
      <c r="A243" s="39"/>
      <c r="B243" s="25" t="s">
        <v>24368</v>
      </c>
      <c r="C243" s="25"/>
      <c r="D243" s="303"/>
      <c r="E243" s="303"/>
      <c r="F243" s="276">
        <v>30</v>
      </c>
      <c r="G243" s="49" t="s">
        <v>24349</v>
      </c>
      <c r="H243" s="300"/>
      <c r="I243" s="302"/>
      <c r="J243" s="302"/>
      <c r="K243" s="49"/>
      <c r="L243" s="300"/>
      <c r="M243" s="303"/>
      <c r="N243" s="303" t="s">
        <v>24369</v>
      </c>
      <c r="O243" s="303"/>
      <c r="P243" s="687">
        <f>4*30*0.01</f>
        <v>1.2</v>
      </c>
      <c r="Q243" s="687"/>
      <c r="R243" s="304" t="s">
        <v>6</v>
      </c>
      <c r="S243" s="25"/>
      <c r="T243" s="25"/>
      <c r="U243" s="25"/>
      <c r="V243" s="25"/>
      <c r="W243" s="25"/>
      <c r="X243" s="25"/>
      <c r="Y243" s="25"/>
      <c r="Z243" s="25"/>
      <c r="AA243" s="25"/>
    </row>
    <row r="244" spans="1:27" x14ac:dyDescent="0.2">
      <c r="A244" s="39"/>
      <c r="B244" s="25"/>
      <c r="C244" s="25"/>
      <c r="D244" s="257"/>
      <c r="E244" s="257"/>
      <c r="F244" s="257"/>
      <c r="G244" s="49"/>
      <c r="H244" s="256"/>
      <c r="I244" s="258"/>
      <c r="J244" s="258"/>
      <c r="K244" s="49"/>
      <c r="L244" s="256"/>
      <c r="M244" s="257"/>
      <c r="N244" s="257"/>
      <c r="O244" s="257"/>
      <c r="P244" s="49"/>
      <c r="Q244" s="261"/>
      <c r="R244" s="261"/>
      <c r="S244" s="25"/>
      <c r="T244" s="25"/>
      <c r="U244" s="25"/>
      <c r="V244" s="25"/>
      <c r="W244" s="25"/>
      <c r="X244" s="25"/>
      <c r="Y244" s="25"/>
      <c r="Z244" s="25"/>
      <c r="AA244" s="25"/>
    </row>
    <row r="245" spans="1:27" x14ac:dyDescent="0.2">
      <c r="A245" s="39"/>
      <c r="B245" s="692" t="str">
        <f>VLOOKUP(D248,DIPREVS1!A:B,2,FALSE)</f>
        <v>FORMAS ESPECIAIS DE MADEIRA PARA PECAS DE CONCRETO PRE-MOLDADO,SERVINDO 20 VEZES,TABUAS DE MADEIRA DE 3ª,COM 4CM DE ESPESSURA,MOLDAGEM E DESMOLDAGEM</v>
      </c>
      <c r="C245" s="692"/>
      <c r="D245" s="692"/>
      <c r="E245" s="692"/>
      <c r="F245" s="692"/>
      <c r="G245" s="692"/>
      <c r="H245" s="692"/>
      <c r="I245" s="692"/>
      <c r="J245" s="692"/>
      <c r="K245" s="692"/>
      <c r="L245" s="692"/>
      <c r="M245" s="692"/>
      <c r="N245" s="692"/>
      <c r="O245" s="692"/>
      <c r="P245" s="692"/>
      <c r="Q245" s="692"/>
      <c r="R245" s="692"/>
      <c r="S245" s="692"/>
      <c r="T245" s="692"/>
      <c r="U245" s="692"/>
      <c r="V245" s="692"/>
      <c r="W245" s="692"/>
      <c r="X245" s="692"/>
      <c r="Y245" s="692"/>
      <c r="Z245" s="692"/>
      <c r="AA245" s="26"/>
    </row>
    <row r="246" spans="1:27" x14ac:dyDescent="0.2">
      <c r="A246" s="39"/>
      <c r="B246" s="692"/>
      <c r="C246" s="692"/>
      <c r="D246" s="692"/>
      <c r="E246" s="692"/>
      <c r="F246" s="692"/>
      <c r="G246" s="692"/>
      <c r="H246" s="692"/>
      <c r="I246" s="692"/>
      <c r="J246" s="692"/>
      <c r="K246" s="692"/>
      <c r="L246" s="692"/>
      <c r="M246" s="692"/>
      <c r="N246" s="692"/>
      <c r="O246" s="692"/>
      <c r="P246" s="692"/>
      <c r="Q246" s="692"/>
      <c r="R246" s="692"/>
      <c r="S246" s="692"/>
      <c r="T246" s="692"/>
      <c r="U246" s="692"/>
      <c r="V246" s="692"/>
      <c r="W246" s="692"/>
      <c r="X246" s="692"/>
      <c r="Y246" s="692"/>
      <c r="Z246" s="692"/>
      <c r="AA246" s="26"/>
    </row>
    <row r="247" spans="1:27" x14ac:dyDescent="0.2">
      <c r="A247" s="39"/>
      <c r="B247" s="692"/>
      <c r="C247" s="692"/>
      <c r="D247" s="692"/>
      <c r="E247" s="692"/>
      <c r="F247" s="692"/>
      <c r="G247" s="692"/>
      <c r="H247" s="692"/>
      <c r="I247" s="692"/>
      <c r="J247" s="692"/>
      <c r="K247" s="692"/>
      <c r="L247" s="692"/>
      <c r="M247" s="692"/>
      <c r="N247" s="692"/>
      <c r="O247" s="692"/>
      <c r="P247" s="692"/>
      <c r="Q247" s="692"/>
      <c r="R247" s="692"/>
      <c r="S247" s="692"/>
      <c r="T247" s="692"/>
      <c r="U247" s="692"/>
      <c r="V247" s="692"/>
      <c r="W247" s="692"/>
      <c r="X247" s="692"/>
      <c r="Y247" s="692"/>
      <c r="Z247" s="692"/>
      <c r="AA247" s="26"/>
    </row>
    <row r="248" spans="1:27" x14ac:dyDescent="0.2">
      <c r="A248" s="32">
        <f>A238+1</f>
        <v>64</v>
      </c>
      <c r="B248" s="31"/>
      <c r="C248" s="33" t="s">
        <v>22832</v>
      </c>
      <c r="D248" s="52" t="s">
        <v>16449</v>
      </c>
      <c r="E248" s="26"/>
      <c r="F248" s="26"/>
      <c r="G248" s="26"/>
      <c r="H248" s="44"/>
      <c r="I248" s="44"/>
      <c r="J248" s="26"/>
      <c r="K248" s="26"/>
      <c r="L248" s="26"/>
      <c r="M248" s="26"/>
      <c r="N248" s="26"/>
      <c r="O248" s="26"/>
      <c r="P248" s="26"/>
      <c r="Q248" s="26"/>
      <c r="R248" s="26"/>
      <c r="S248" s="26"/>
      <c r="T248" s="26"/>
      <c r="U248" s="31" t="s">
        <v>22834</v>
      </c>
      <c r="V248" s="31"/>
      <c r="W248" s="689">
        <f>S253</f>
        <v>218.4</v>
      </c>
      <c r="X248" s="689"/>
      <c r="Y248" s="689"/>
      <c r="Z248" s="690" t="str">
        <f>VLOOKUP(D248,DIPREVS1!A:D,4,FALSE)</f>
        <v>m2</v>
      </c>
      <c r="AA248" s="690"/>
    </row>
    <row r="249" spans="1:27" x14ac:dyDescent="0.2">
      <c r="A249" s="39"/>
      <c r="B249" s="25"/>
      <c r="C249" s="25"/>
      <c r="D249" s="25"/>
      <c r="E249" s="275"/>
      <c r="F249" s="275"/>
      <c r="G249" s="26"/>
      <c r="H249" s="25"/>
      <c r="I249" s="25"/>
      <c r="J249" s="25"/>
      <c r="K249" s="25"/>
      <c r="L249" s="261"/>
      <c r="M249" s="25"/>
      <c r="N249" s="25"/>
      <c r="O249" s="25"/>
      <c r="P249" s="25"/>
      <c r="Q249" s="261"/>
      <c r="R249" s="261"/>
      <c r="X249" s="25"/>
      <c r="Y249" s="25"/>
      <c r="Z249" s="25"/>
      <c r="AA249" s="25"/>
    </row>
    <row r="250" spans="1:27" x14ac:dyDescent="0.2">
      <c r="A250" s="39"/>
      <c r="B250" s="25" t="s">
        <v>24350</v>
      </c>
      <c r="C250" s="25"/>
      <c r="D250" s="274"/>
      <c r="E250" s="274"/>
      <c r="F250" s="274"/>
      <c r="G250" s="49"/>
      <c r="H250" s="256"/>
      <c r="I250" s="793"/>
      <c r="J250" s="793"/>
      <c r="K250" s="49"/>
      <c r="L250" s="256"/>
      <c r="M250" s="25"/>
      <c r="N250" s="25"/>
      <c r="O250" s="25"/>
      <c r="P250" s="49"/>
      <c r="Q250" s="261"/>
      <c r="R250" s="261"/>
      <c r="S250" s="25"/>
      <c r="T250" s="25"/>
      <c r="U250" s="25"/>
      <c r="V250" s="25"/>
      <c r="W250" s="25"/>
      <c r="X250" s="25"/>
      <c r="Y250" s="25"/>
      <c r="Z250" s="25"/>
      <c r="AA250" s="25"/>
    </row>
    <row r="251" spans="1:27" x14ac:dyDescent="0.2">
      <c r="A251" s="39"/>
      <c r="B251" s="25" t="s">
        <v>24351</v>
      </c>
      <c r="C251" s="25"/>
      <c r="D251" s="257"/>
      <c r="E251" s="257"/>
      <c r="F251" s="257"/>
      <c r="G251" s="49"/>
      <c r="H251" s="256"/>
      <c r="I251" s="258"/>
      <c r="J251" s="260"/>
      <c r="K251" s="26"/>
      <c r="L251" s="687">
        <v>1.82</v>
      </c>
      <c r="M251" s="687"/>
      <c r="N251" s="687"/>
      <c r="O251" s="26" t="s">
        <v>7</v>
      </c>
      <c r="P251" s="49"/>
      <c r="Q251" s="261"/>
      <c r="R251" s="261"/>
      <c r="S251" s="25"/>
      <c r="T251" s="25"/>
      <c r="U251" s="25"/>
      <c r="V251" s="25"/>
      <c r="W251" s="25"/>
      <c r="X251" s="25"/>
      <c r="Y251" s="25"/>
      <c r="Z251" s="25"/>
      <c r="AA251" s="25"/>
    </row>
    <row r="252" spans="1:27" x14ac:dyDescent="0.2">
      <c r="A252" s="39"/>
      <c r="B252" s="25"/>
      <c r="C252" s="25"/>
      <c r="D252" s="257"/>
      <c r="E252" s="257"/>
      <c r="F252" s="257"/>
      <c r="G252" s="49"/>
      <c r="H252" s="256"/>
      <c r="I252" s="258"/>
      <c r="J252" s="258"/>
      <c r="K252" s="49"/>
      <c r="L252" s="256"/>
      <c r="M252" s="257"/>
      <c r="N252" s="274"/>
      <c r="O252" s="274"/>
      <c r="P252" s="49"/>
      <c r="Q252" s="261"/>
      <c r="R252" s="582"/>
      <c r="S252" s="599"/>
      <c r="T252" s="599"/>
      <c r="U252" s="656"/>
      <c r="V252" s="25"/>
      <c r="W252" s="25"/>
      <c r="X252" s="25"/>
      <c r="Y252" s="25"/>
      <c r="Z252" s="25"/>
      <c r="AA252" s="25"/>
    </row>
    <row r="253" spans="1:27" x14ac:dyDescent="0.2">
      <c r="A253" s="39"/>
      <c r="B253" s="25" t="s">
        <v>24368</v>
      </c>
      <c r="C253" s="25"/>
      <c r="D253" s="257"/>
      <c r="E253" s="257"/>
      <c r="F253" s="276">
        <v>30</v>
      </c>
      <c r="G253" s="49" t="s">
        <v>24349</v>
      </c>
      <c r="H253" s="256"/>
      <c r="I253" s="258"/>
      <c r="J253" s="258"/>
      <c r="K253" s="49"/>
      <c r="L253" s="256"/>
      <c r="M253" s="257"/>
      <c r="N253" s="257"/>
      <c r="O253" s="257"/>
      <c r="P253" s="574" t="s">
        <v>35311</v>
      </c>
      <c r="Q253" s="26"/>
      <c r="R253" s="261"/>
      <c r="S253" s="682">
        <f>4*30*1.82</f>
        <v>218.4</v>
      </c>
      <c r="T253" s="682"/>
      <c r="U253" s="682"/>
      <c r="V253" s="25" t="s">
        <v>7</v>
      </c>
      <c r="W253" s="25"/>
      <c r="X253" s="25"/>
      <c r="Y253" s="25"/>
      <c r="Z253" s="25"/>
      <c r="AA253" s="25"/>
    </row>
    <row r="254" spans="1:27" x14ac:dyDescent="0.2">
      <c r="A254" s="39"/>
      <c r="B254" s="25"/>
      <c r="C254" s="25"/>
      <c r="D254" s="257"/>
      <c r="E254" s="257"/>
      <c r="F254" s="257"/>
      <c r="G254" s="49"/>
      <c r="H254" s="256"/>
      <c r="I254" s="258"/>
      <c r="J254" s="258"/>
      <c r="K254" s="49"/>
      <c r="L254" s="256"/>
      <c r="M254" s="257"/>
      <c r="N254" s="257"/>
      <c r="O254" s="257"/>
      <c r="P254" s="49"/>
      <c r="Q254" s="261"/>
      <c r="R254" s="261"/>
      <c r="S254" s="25"/>
      <c r="T254" s="25"/>
      <c r="U254" s="25"/>
      <c r="V254" s="25"/>
      <c r="W254" s="25"/>
      <c r="X254" s="25"/>
      <c r="Y254" s="25"/>
      <c r="Z254" s="25"/>
      <c r="AA254" s="25"/>
    </row>
    <row r="255" spans="1:27" x14ac:dyDescent="0.2">
      <c r="A255" s="39"/>
      <c r="B255" s="692" t="str">
        <f>VLOOKUP(D258,DIPREVS1!A:B,2,FALSE)</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
      <c r="C255" s="692"/>
      <c r="D255" s="692"/>
      <c r="E255" s="692"/>
      <c r="F255" s="692"/>
      <c r="G255" s="692"/>
      <c r="H255" s="692"/>
      <c r="I255" s="692"/>
      <c r="J255" s="692"/>
      <c r="K255" s="692"/>
      <c r="L255" s="692"/>
      <c r="M255" s="692"/>
      <c r="N255" s="692"/>
      <c r="O255" s="692"/>
      <c r="P255" s="692"/>
      <c r="Q255" s="692"/>
      <c r="R255" s="692"/>
      <c r="S255" s="692"/>
      <c r="T255" s="692"/>
      <c r="U255" s="692"/>
      <c r="V255" s="692"/>
      <c r="W255" s="692"/>
      <c r="X255" s="692"/>
      <c r="Y255" s="692"/>
      <c r="Z255" s="692"/>
      <c r="AA255" s="26"/>
    </row>
    <row r="256" spans="1:27" x14ac:dyDescent="0.2">
      <c r="A256" s="39"/>
      <c r="B256" s="692"/>
      <c r="C256" s="692"/>
      <c r="D256" s="692"/>
      <c r="E256" s="692"/>
      <c r="F256" s="692"/>
      <c r="G256" s="692"/>
      <c r="H256" s="692"/>
      <c r="I256" s="692"/>
      <c r="J256" s="692"/>
      <c r="K256" s="692"/>
      <c r="L256" s="692"/>
      <c r="M256" s="692"/>
      <c r="N256" s="692"/>
      <c r="O256" s="692"/>
      <c r="P256" s="692"/>
      <c r="Q256" s="692"/>
      <c r="R256" s="692"/>
      <c r="S256" s="692"/>
      <c r="T256" s="692"/>
      <c r="U256" s="692"/>
      <c r="V256" s="692"/>
      <c r="W256" s="692"/>
      <c r="X256" s="692"/>
      <c r="Y256" s="692"/>
      <c r="Z256" s="692"/>
      <c r="AA256" s="26"/>
    </row>
    <row r="257" spans="1:27" x14ac:dyDescent="0.2">
      <c r="A257" s="39"/>
      <c r="B257" s="692"/>
      <c r="C257" s="692"/>
      <c r="D257" s="692"/>
      <c r="E257" s="692"/>
      <c r="F257" s="692"/>
      <c r="G257" s="692"/>
      <c r="H257" s="692"/>
      <c r="I257" s="692"/>
      <c r="J257" s="692"/>
      <c r="K257" s="692"/>
      <c r="L257" s="692"/>
      <c r="M257" s="692"/>
      <c r="N257" s="692"/>
      <c r="O257" s="692"/>
      <c r="P257" s="692"/>
      <c r="Q257" s="692"/>
      <c r="R257" s="692"/>
      <c r="S257" s="692"/>
      <c r="T257" s="692"/>
      <c r="U257" s="692"/>
      <c r="V257" s="692"/>
      <c r="W257" s="692"/>
      <c r="X257" s="692"/>
      <c r="Y257" s="692"/>
      <c r="Z257" s="692"/>
      <c r="AA257" s="26"/>
    </row>
    <row r="258" spans="1:27" x14ac:dyDescent="0.2">
      <c r="A258" s="32">
        <f>A248+1</f>
        <v>65</v>
      </c>
      <c r="B258" s="31"/>
      <c r="C258" s="33" t="s">
        <v>22832</v>
      </c>
      <c r="D258" s="52" t="s">
        <v>23794</v>
      </c>
      <c r="E258" s="26"/>
      <c r="F258" s="26"/>
      <c r="G258" s="26"/>
      <c r="H258" s="44"/>
      <c r="I258" s="44"/>
      <c r="J258" s="26"/>
      <c r="K258" s="26"/>
      <c r="L258" s="26"/>
      <c r="M258" s="26"/>
      <c r="N258" s="26"/>
      <c r="O258" s="26"/>
      <c r="P258" s="26"/>
      <c r="Q258" s="26"/>
      <c r="R258" s="26"/>
      <c r="S258" s="26"/>
      <c r="T258" s="26"/>
      <c r="U258" s="31" t="s">
        <v>22834</v>
      </c>
      <c r="V258" s="31"/>
      <c r="W258" s="689">
        <f>R260</f>
        <v>75.599999999999994</v>
      </c>
      <c r="X258" s="689"/>
      <c r="Y258" s="689"/>
      <c r="Z258" s="690" t="str">
        <f>VLOOKUP(D258,DIPREVS1!A:D,4,FALSE)</f>
        <v>kg</v>
      </c>
      <c r="AA258" s="690"/>
    </row>
    <row r="259" spans="1:27" x14ac:dyDescent="0.2">
      <c r="A259" s="39"/>
      <c r="B259" s="25"/>
      <c r="C259" s="25"/>
      <c r="D259" s="274" t="s">
        <v>24353</v>
      </c>
      <c r="E259" s="274"/>
      <c r="F259" s="274"/>
      <c r="G259" s="49"/>
      <c r="H259" s="256"/>
      <c r="I259" s="25"/>
      <c r="J259" s="25">
        <v>0.63</v>
      </c>
      <c r="K259" s="49" t="s">
        <v>24352</v>
      </c>
      <c r="L259" s="256"/>
      <c r="M259" s="25" t="s">
        <v>24354</v>
      </c>
      <c r="N259" s="25"/>
      <c r="O259" s="25"/>
      <c r="P259" s="49"/>
      <c r="Q259" s="261"/>
      <c r="R259" s="261"/>
      <c r="S259" s="25"/>
      <c r="T259" s="25"/>
      <c r="U259" s="25"/>
      <c r="V259" s="25"/>
      <c r="W259" s="25"/>
      <c r="X259" s="25"/>
      <c r="Y259" s="25"/>
      <c r="Z259" s="25"/>
      <c r="AA259" s="25"/>
    </row>
    <row r="260" spans="1:27" x14ac:dyDescent="0.2">
      <c r="A260" s="39"/>
      <c r="B260" s="25" t="s">
        <v>24368</v>
      </c>
      <c r="C260" s="25"/>
      <c r="D260" s="257"/>
      <c r="E260" s="257"/>
      <c r="F260" s="276">
        <v>30</v>
      </c>
      <c r="G260" s="49" t="s">
        <v>24349</v>
      </c>
      <c r="H260" s="256"/>
      <c r="I260" s="258"/>
      <c r="J260" s="258"/>
      <c r="K260" s="49"/>
      <c r="L260" s="256"/>
      <c r="M260" s="257"/>
      <c r="N260" s="257"/>
      <c r="O260" s="574" t="s">
        <v>24370</v>
      </c>
      <c r="P260" s="574"/>
      <c r="Q260" s="26"/>
      <c r="R260" s="687">
        <f>4*30*0.63</f>
        <v>75.599999999999994</v>
      </c>
      <c r="S260" s="687"/>
      <c r="T260" s="25" t="s">
        <v>24352</v>
      </c>
      <c r="U260" s="26"/>
      <c r="V260" s="26"/>
      <c r="W260" s="25"/>
      <c r="X260" s="25"/>
      <c r="Y260" s="25"/>
      <c r="Z260" s="25"/>
      <c r="AA260" s="25"/>
    </row>
    <row r="261" spans="1:27" x14ac:dyDescent="0.2">
      <c r="A261" s="39"/>
      <c r="B261" s="25"/>
      <c r="C261" s="25"/>
      <c r="D261" s="257"/>
      <c r="E261" s="257"/>
      <c r="F261" s="257"/>
      <c r="G261" s="49"/>
      <c r="H261" s="256"/>
      <c r="I261" s="258"/>
      <c r="J261" s="258"/>
      <c r="K261" s="49"/>
      <c r="L261" s="256"/>
      <c r="M261" s="257"/>
      <c r="N261" s="257"/>
      <c r="O261" s="257"/>
      <c r="P261" s="49"/>
      <c r="Q261" s="261"/>
      <c r="R261" s="261"/>
      <c r="S261" s="25"/>
      <c r="T261" s="25"/>
      <c r="U261" s="25"/>
      <c r="V261" s="25"/>
      <c r="W261" s="25"/>
      <c r="X261" s="25"/>
      <c r="Y261" s="25"/>
      <c r="Z261" s="25"/>
      <c r="AA261" s="25"/>
    </row>
    <row r="262" spans="1:27" x14ac:dyDescent="0.2">
      <c r="A262" s="39"/>
      <c r="B262" s="692" t="str">
        <f>VLOOKUP(D265,DIPREVS1!A:B,2,FALSE)</f>
        <v>BARRA DE ACO CA-50,COM SALIENCIA OU MOSSA,COEFICIENTE DE CONFORMACAO SUPERFICIAL MINIMO (ADERENCIA) IGUAL A 1,5,DIAMETRODE 8 A 12,5MM,DESTINADA A ARMADURA DE CONCRETO ARMADO,COMPREENDENDO 10% DE PERDAS DE PONTAS E ARAME 18.FORNECIMENTO,CORTE,DOBRAGEM,MONTAGEM E COLOCACAO DO ACO NAS FORMAS</v>
      </c>
      <c r="C262" s="692"/>
      <c r="D262" s="692"/>
      <c r="E262" s="692"/>
      <c r="F262" s="692"/>
      <c r="G262" s="692"/>
      <c r="H262" s="692"/>
      <c r="I262" s="692"/>
      <c r="J262" s="692"/>
      <c r="K262" s="692"/>
      <c r="L262" s="692"/>
      <c r="M262" s="692"/>
      <c r="N262" s="692"/>
      <c r="O262" s="692"/>
      <c r="P262" s="692"/>
      <c r="Q262" s="692"/>
      <c r="R262" s="692"/>
      <c r="S262" s="692"/>
      <c r="T262" s="692"/>
      <c r="U262" s="692"/>
      <c r="V262" s="692"/>
      <c r="W262" s="692"/>
      <c r="X262" s="692"/>
      <c r="Y262" s="692"/>
      <c r="Z262" s="692"/>
      <c r="AA262" s="26"/>
    </row>
    <row r="263" spans="1:27" x14ac:dyDescent="0.2">
      <c r="A263" s="39"/>
      <c r="B263" s="692"/>
      <c r="C263" s="692"/>
      <c r="D263" s="692"/>
      <c r="E263" s="692"/>
      <c r="F263" s="692"/>
      <c r="G263" s="692"/>
      <c r="H263" s="692"/>
      <c r="I263" s="692"/>
      <c r="J263" s="692"/>
      <c r="K263" s="692"/>
      <c r="L263" s="692"/>
      <c r="M263" s="692"/>
      <c r="N263" s="692"/>
      <c r="O263" s="692"/>
      <c r="P263" s="692"/>
      <c r="Q263" s="692"/>
      <c r="R263" s="692"/>
      <c r="S263" s="692"/>
      <c r="T263" s="692"/>
      <c r="U263" s="692"/>
      <c r="V263" s="692"/>
      <c r="W263" s="692"/>
      <c r="X263" s="692"/>
      <c r="Y263" s="692"/>
      <c r="Z263" s="692"/>
      <c r="AA263" s="26"/>
    </row>
    <row r="264" spans="1:27" x14ac:dyDescent="0.2">
      <c r="A264" s="39"/>
      <c r="B264" s="692"/>
      <c r="C264" s="692"/>
      <c r="D264" s="692"/>
      <c r="E264" s="692"/>
      <c r="F264" s="692"/>
      <c r="G264" s="692"/>
      <c r="H264" s="692"/>
      <c r="I264" s="692"/>
      <c r="J264" s="692"/>
      <c r="K264" s="692"/>
      <c r="L264" s="692"/>
      <c r="M264" s="692"/>
      <c r="N264" s="692"/>
      <c r="O264" s="692"/>
      <c r="P264" s="692"/>
      <c r="Q264" s="692"/>
      <c r="R264" s="692"/>
      <c r="S264" s="692"/>
      <c r="T264" s="692"/>
      <c r="U264" s="692"/>
      <c r="V264" s="692"/>
      <c r="W264" s="692"/>
      <c r="X264" s="692"/>
      <c r="Y264" s="692"/>
      <c r="Z264" s="692"/>
      <c r="AA264" s="26"/>
    </row>
    <row r="265" spans="1:27" x14ac:dyDescent="0.2">
      <c r="A265" s="32">
        <f>A258+1</f>
        <v>66</v>
      </c>
      <c r="B265" s="31"/>
      <c r="C265" s="33" t="s">
        <v>22832</v>
      </c>
      <c r="D265" s="52" t="s">
        <v>23800</v>
      </c>
      <c r="E265" s="26"/>
      <c r="F265" s="26"/>
      <c r="G265" s="26"/>
      <c r="H265" s="44"/>
      <c r="I265" s="44"/>
      <c r="J265" s="26"/>
      <c r="K265" s="26"/>
      <c r="L265" s="26"/>
      <c r="M265" s="26"/>
      <c r="N265" s="26"/>
      <c r="O265" s="26"/>
      <c r="P265" s="26"/>
      <c r="Q265" s="26"/>
      <c r="R265" s="26"/>
      <c r="S265" s="26"/>
      <c r="T265" s="26"/>
      <c r="U265" s="31" t="s">
        <v>22834</v>
      </c>
      <c r="V265" s="31"/>
      <c r="W265" s="689">
        <f>R269</f>
        <v>93.44</v>
      </c>
      <c r="X265" s="689"/>
      <c r="Y265" s="689"/>
      <c r="Z265" s="690" t="str">
        <f>VLOOKUP(D265,DIPREVS1!A:D,4,FALSE)</f>
        <v>kg</v>
      </c>
      <c r="AA265" s="690"/>
    </row>
    <row r="266" spans="1:27" x14ac:dyDescent="0.2">
      <c r="A266" s="39"/>
      <c r="B266" s="25"/>
      <c r="C266" s="25"/>
      <c r="D266" s="25"/>
      <c r="E266" s="275"/>
      <c r="F266" s="275"/>
      <c r="G266" s="26"/>
      <c r="H266" s="25"/>
      <c r="I266" s="25"/>
      <c r="J266" s="25"/>
      <c r="K266" s="25"/>
      <c r="L266" s="261"/>
      <c r="M266" s="25"/>
      <c r="N266" s="25"/>
      <c r="O266" s="25"/>
      <c r="P266" s="25"/>
      <c r="Q266" s="261"/>
      <c r="R266" s="261"/>
      <c r="X266" s="25"/>
      <c r="Y266" s="25"/>
      <c r="Z266" s="25"/>
      <c r="AA266" s="25"/>
    </row>
    <row r="267" spans="1:27" x14ac:dyDescent="0.2">
      <c r="A267" s="39"/>
      <c r="B267" s="25"/>
      <c r="C267" s="25"/>
      <c r="D267" s="274" t="s">
        <v>24355</v>
      </c>
      <c r="E267" s="274"/>
      <c r="F267" s="274"/>
      <c r="G267" s="49"/>
      <c r="H267" s="256"/>
      <c r="I267" s="25"/>
      <c r="J267" s="25">
        <v>1.46</v>
      </c>
      <c r="K267" s="49" t="s">
        <v>24352</v>
      </c>
      <c r="L267" s="256"/>
      <c r="M267" s="25" t="s">
        <v>24354</v>
      </c>
      <c r="N267" s="25"/>
      <c r="O267" s="25"/>
      <c r="P267" s="49"/>
      <c r="Q267" s="261"/>
      <c r="R267" s="261"/>
      <c r="S267" s="25"/>
      <c r="T267" s="25"/>
      <c r="U267" s="25"/>
      <c r="V267" s="25"/>
      <c r="W267" s="25"/>
      <c r="X267" s="25"/>
      <c r="Y267" s="25"/>
      <c r="Z267" s="25"/>
      <c r="AA267" s="25"/>
    </row>
    <row r="268" spans="1:27" x14ac:dyDescent="0.2">
      <c r="A268" s="39"/>
      <c r="B268" s="25"/>
      <c r="C268" s="25"/>
      <c r="D268" s="257"/>
      <c r="E268" s="257"/>
      <c r="F268" s="257"/>
      <c r="G268" s="49"/>
      <c r="H268" s="256"/>
      <c r="I268" s="258"/>
      <c r="J268" s="260"/>
      <c r="K268" s="49"/>
      <c r="L268" s="256"/>
      <c r="M268" s="257"/>
      <c r="N268" s="257"/>
      <c r="O268" s="257"/>
      <c r="P268" s="49"/>
      <c r="Q268" s="261"/>
      <c r="R268" s="261"/>
      <c r="S268" s="25"/>
      <c r="T268" s="25"/>
      <c r="U268" s="25"/>
      <c r="V268" s="25"/>
      <c r="W268" s="25"/>
      <c r="X268" s="25"/>
      <c r="Y268" s="25"/>
      <c r="Z268" s="25"/>
      <c r="AA268" s="25"/>
    </row>
    <row r="269" spans="1:27" x14ac:dyDescent="0.2">
      <c r="A269" s="39"/>
      <c r="B269" s="25" t="s">
        <v>24368</v>
      </c>
      <c r="C269" s="25"/>
      <c r="D269" s="257"/>
      <c r="E269" s="257"/>
      <c r="F269" s="276">
        <v>16</v>
      </c>
      <c r="G269" s="49" t="s">
        <v>24349</v>
      </c>
      <c r="H269" s="256"/>
      <c r="I269" s="258"/>
      <c r="J269" s="258"/>
      <c r="K269" s="49"/>
      <c r="L269" s="256"/>
      <c r="M269" s="257"/>
      <c r="N269" s="257"/>
      <c r="O269" s="574" t="s">
        <v>24371</v>
      </c>
      <c r="P269" s="26"/>
      <c r="Q269" s="26"/>
      <c r="R269" s="687">
        <f>4*16*1.46</f>
        <v>93.44</v>
      </c>
      <c r="S269" s="687"/>
      <c r="T269" s="25" t="s">
        <v>24352</v>
      </c>
      <c r="U269" s="25"/>
      <c r="V269" s="25"/>
      <c r="W269" s="25"/>
      <c r="X269" s="25"/>
      <c r="Y269" s="25"/>
      <c r="Z269" s="25"/>
      <c r="AA269" s="25"/>
    </row>
    <row r="270" spans="1:27" x14ac:dyDescent="0.2">
      <c r="A270" s="39"/>
      <c r="B270" s="25"/>
      <c r="C270" s="25"/>
      <c r="D270" s="257"/>
      <c r="E270" s="257"/>
      <c r="F270" s="276"/>
      <c r="G270" s="49"/>
      <c r="H270" s="256"/>
      <c r="I270" s="258"/>
      <c r="J270" s="258"/>
      <c r="K270" s="49"/>
      <c r="L270" s="256"/>
      <c r="M270" s="257"/>
      <c r="N270" s="257"/>
      <c r="O270" s="257"/>
      <c r="P270" s="256"/>
      <c r="Q270" s="256"/>
      <c r="R270" s="261"/>
      <c r="S270" s="25"/>
      <c r="T270" s="25"/>
      <c r="U270" s="25"/>
      <c r="V270" s="25"/>
      <c r="W270" s="25"/>
      <c r="X270" s="25"/>
      <c r="Y270" s="25"/>
      <c r="Z270" s="25"/>
      <c r="AA270" s="25"/>
    </row>
    <row r="271" spans="1:27" ht="12.75" customHeight="1" x14ac:dyDescent="0.2">
      <c r="A271" s="39"/>
      <c r="B271" s="692" t="str">
        <f>VLOOKUP(D273,DIPREVS1!A:B,2,FALSE)</f>
        <v>SAIDA D'AGUA,DE UM SO LADO,COM 0,70M DE BASE,FORMANDO DE UMLADO UM ANGULO DE 30º COM O MEIO-FIO E DE OUTRO 90º,PARA DESCIDA D'AGUA,DE 0,70X0,30M,INCLUSIVE FORNECIMENTO DOS MATERIAIS</v>
      </c>
      <c r="C271" s="692"/>
      <c r="D271" s="692"/>
      <c r="E271" s="692"/>
      <c r="F271" s="692"/>
      <c r="G271" s="692"/>
      <c r="H271" s="692"/>
      <c r="I271" s="692"/>
      <c r="J271" s="692"/>
      <c r="K271" s="692"/>
      <c r="L271" s="692"/>
      <c r="M271" s="692"/>
      <c r="N271" s="692"/>
      <c r="O271" s="692"/>
      <c r="P271" s="692"/>
      <c r="Q271" s="692"/>
      <c r="R271" s="692"/>
      <c r="S271" s="692"/>
      <c r="T271" s="692"/>
      <c r="U271" s="692"/>
      <c r="V271" s="692"/>
      <c r="W271" s="692"/>
      <c r="X271" s="692"/>
      <c r="Y271" s="692"/>
      <c r="Z271" s="692"/>
      <c r="AA271" s="26"/>
    </row>
    <row r="272" spans="1:27" x14ac:dyDescent="0.2">
      <c r="A272" s="39"/>
      <c r="B272" s="692"/>
      <c r="C272" s="692"/>
      <c r="D272" s="692"/>
      <c r="E272" s="692"/>
      <c r="F272" s="692"/>
      <c r="G272" s="692"/>
      <c r="H272" s="692"/>
      <c r="I272" s="692"/>
      <c r="J272" s="692"/>
      <c r="K272" s="692"/>
      <c r="L272" s="692"/>
      <c r="M272" s="692"/>
      <c r="N272" s="692"/>
      <c r="O272" s="692"/>
      <c r="P272" s="692"/>
      <c r="Q272" s="692"/>
      <c r="R272" s="692"/>
      <c r="S272" s="692"/>
      <c r="T272" s="692"/>
      <c r="U272" s="692"/>
      <c r="V272" s="692"/>
      <c r="W272" s="692"/>
      <c r="X272" s="692"/>
      <c r="Y272" s="692"/>
      <c r="Z272" s="692"/>
      <c r="AA272" s="26"/>
    </row>
    <row r="273" spans="1:27" x14ac:dyDescent="0.2">
      <c r="A273" s="32">
        <f>A265+1</f>
        <v>67</v>
      </c>
      <c r="B273" s="31"/>
      <c r="C273" s="33" t="s">
        <v>22832</v>
      </c>
      <c r="D273" s="52" t="s">
        <v>21765</v>
      </c>
      <c r="E273" s="26"/>
      <c r="F273" s="26"/>
      <c r="G273" s="26"/>
      <c r="H273" s="44"/>
      <c r="I273" s="44"/>
      <c r="J273" s="26"/>
      <c r="K273" s="26"/>
      <c r="L273" s="26"/>
      <c r="M273" s="26"/>
      <c r="N273" s="26"/>
      <c r="O273" s="26"/>
      <c r="P273" s="26"/>
      <c r="Q273" s="26"/>
      <c r="R273" s="26"/>
      <c r="S273" s="26"/>
      <c r="T273" s="26"/>
      <c r="U273" s="31" t="s">
        <v>22834</v>
      </c>
      <c r="V273" s="31"/>
      <c r="W273" s="689">
        <v>10</v>
      </c>
      <c r="X273" s="689"/>
      <c r="Y273" s="689"/>
      <c r="Z273" s="690" t="str">
        <f>VLOOKUP(D273,DIPREVS1!A:D,4,FALSE)</f>
        <v>un</v>
      </c>
      <c r="AA273" s="690"/>
    </row>
    <row r="274" spans="1:27" x14ac:dyDescent="0.2">
      <c r="A274" s="39"/>
      <c r="B274" s="25" t="s">
        <v>24344</v>
      </c>
      <c r="C274" s="25"/>
      <c r="D274" s="274"/>
      <c r="E274" s="274"/>
      <c r="F274" s="274"/>
      <c r="G274" s="49"/>
      <c r="H274" s="256"/>
      <c r="I274" s="25"/>
      <c r="J274" s="25"/>
      <c r="K274" s="49"/>
      <c r="L274" s="256"/>
      <c r="M274" s="25"/>
      <c r="N274" s="25"/>
      <c r="O274" s="25"/>
      <c r="P274" s="49"/>
      <c r="Q274" s="261"/>
      <c r="R274" s="261"/>
      <c r="S274" s="25"/>
      <c r="T274" s="25"/>
      <c r="U274" s="25"/>
      <c r="V274" s="25"/>
      <c r="W274" s="25"/>
      <c r="X274" s="25"/>
      <c r="Y274" s="25"/>
      <c r="Z274" s="25"/>
      <c r="AA274" s="25"/>
    </row>
    <row r="275" spans="1:27" x14ac:dyDescent="0.2">
      <c r="A275" s="39"/>
      <c r="B275" s="25"/>
      <c r="C275" s="25"/>
      <c r="D275" s="257"/>
      <c r="E275" s="257"/>
      <c r="F275" s="257"/>
      <c r="G275" s="49"/>
      <c r="H275" s="256"/>
      <c r="I275" s="258"/>
      <c r="J275" s="260"/>
      <c r="K275" s="49"/>
      <c r="L275" s="256"/>
      <c r="M275" s="257"/>
      <c r="N275" s="257"/>
      <c r="O275" s="257"/>
      <c r="P275" s="49"/>
      <c r="Q275" s="261"/>
      <c r="R275" s="261"/>
      <c r="S275" s="25"/>
      <c r="T275" s="25"/>
      <c r="U275" s="25"/>
      <c r="V275" s="25"/>
      <c r="W275" s="25"/>
      <c r="X275" s="25"/>
      <c r="Y275" s="25"/>
      <c r="Z275" s="25"/>
      <c r="AA275" s="25"/>
    </row>
    <row r="276" spans="1:27" ht="12.75" customHeight="1" x14ac:dyDescent="0.2">
      <c r="A276" s="39"/>
      <c r="B276" s="692" t="str">
        <f>VLOOKUP(D279,DIPREVS1!A:B,2,FALSE)</f>
        <v>BOCA PARA BUEIRO SIMPLES TUBULAR DE CONCRETO,DIAMETRO DE 0,40M EM CONCRETO CICLOPICO,INCLUSIVE FORMA,ESCAVACAO,REATERROE FORNECIMENTO DOS MATERIAIS,EXCLUSIVE ESCAVACAO DE MATERIALDE REATERRO NA JAZIDA E SEU TRANSPORTE AO CANTEIRO</v>
      </c>
      <c r="C276" s="692"/>
      <c r="D276" s="692"/>
      <c r="E276" s="692"/>
      <c r="F276" s="692"/>
      <c r="G276" s="692"/>
      <c r="H276" s="692"/>
      <c r="I276" s="692"/>
      <c r="J276" s="692"/>
      <c r="K276" s="692"/>
      <c r="L276" s="692"/>
      <c r="M276" s="692"/>
      <c r="N276" s="692"/>
      <c r="O276" s="692"/>
      <c r="P276" s="692"/>
      <c r="Q276" s="692"/>
      <c r="R276" s="692"/>
      <c r="S276" s="692"/>
      <c r="T276" s="692"/>
      <c r="U276" s="692"/>
      <c r="V276" s="692"/>
      <c r="W276" s="692"/>
      <c r="X276" s="692"/>
      <c r="Y276" s="692"/>
      <c r="Z276" s="692"/>
      <c r="AA276" s="26"/>
    </row>
    <row r="277" spans="1:27" x14ac:dyDescent="0.2">
      <c r="A277" s="39"/>
      <c r="B277" s="692"/>
      <c r="C277" s="692"/>
      <c r="D277" s="692"/>
      <c r="E277" s="692"/>
      <c r="F277" s="692"/>
      <c r="G277" s="692"/>
      <c r="H277" s="692"/>
      <c r="I277" s="692"/>
      <c r="J277" s="692"/>
      <c r="K277" s="692"/>
      <c r="L277" s="692"/>
      <c r="M277" s="692"/>
      <c r="N277" s="692"/>
      <c r="O277" s="692"/>
      <c r="P277" s="692"/>
      <c r="Q277" s="692"/>
      <c r="R277" s="692"/>
      <c r="S277" s="692"/>
      <c r="T277" s="692"/>
      <c r="U277" s="692"/>
      <c r="V277" s="692"/>
      <c r="W277" s="692"/>
      <c r="X277" s="692"/>
      <c r="Y277" s="692"/>
      <c r="Z277" s="692"/>
      <c r="AA277" s="26"/>
    </row>
    <row r="278" spans="1:27" x14ac:dyDescent="0.2">
      <c r="A278" s="39"/>
      <c r="B278" s="692"/>
      <c r="C278" s="692"/>
      <c r="D278" s="692"/>
      <c r="E278" s="692"/>
      <c r="F278" s="692"/>
      <c r="G278" s="692"/>
      <c r="H278" s="692"/>
      <c r="I278" s="692"/>
      <c r="J278" s="692"/>
      <c r="K278" s="692"/>
      <c r="L278" s="692"/>
      <c r="M278" s="692"/>
      <c r="N278" s="692"/>
      <c r="O278" s="692"/>
      <c r="P278" s="692"/>
      <c r="Q278" s="692"/>
      <c r="R278" s="692"/>
      <c r="S278" s="692"/>
      <c r="T278" s="692"/>
      <c r="U278" s="692"/>
      <c r="V278" s="692"/>
      <c r="W278" s="692"/>
      <c r="X278" s="692"/>
      <c r="Y278" s="692"/>
      <c r="Z278" s="692"/>
      <c r="AA278" s="26"/>
    </row>
    <row r="279" spans="1:27" x14ac:dyDescent="0.2">
      <c r="A279" s="32">
        <f>A273+1</f>
        <v>68</v>
      </c>
      <c r="B279" s="31"/>
      <c r="C279" s="33" t="s">
        <v>22832</v>
      </c>
      <c r="D279" s="52" t="s">
        <v>21839</v>
      </c>
      <c r="E279" s="26"/>
      <c r="F279" s="26"/>
      <c r="G279" s="26"/>
      <c r="H279" s="44"/>
      <c r="I279" s="44"/>
      <c r="J279" s="26"/>
      <c r="K279" s="26"/>
      <c r="L279" s="26"/>
      <c r="M279" s="26"/>
      <c r="N279" s="26"/>
      <c r="O279" s="26"/>
      <c r="P279" s="26"/>
      <c r="Q279" s="26"/>
      <c r="R279" s="26"/>
      <c r="S279" s="26"/>
      <c r="T279" s="26"/>
      <c r="U279" s="31" t="s">
        <v>22834</v>
      </c>
      <c r="V279" s="31"/>
      <c r="W279" s="689">
        <v>2</v>
      </c>
      <c r="X279" s="689"/>
      <c r="Y279" s="689"/>
      <c r="Z279" s="690" t="str">
        <f>VLOOKUP(D279,DIPREVS1!A:D,4,FALSE)</f>
        <v>un</v>
      </c>
      <c r="AA279" s="690"/>
    </row>
    <row r="280" spans="1:27" x14ac:dyDescent="0.2">
      <c r="A280" s="39"/>
      <c r="B280" s="25" t="s">
        <v>24344</v>
      </c>
      <c r="C280" s="25"/>
      <c r="D280" s="274"/>
      <c r="E280" s="274"/>
      <c r="F280" s="274"/>
      <c r="G280" s="49"/>
      <c r="H280" s="256"/>
      <c r="I280" s="25"/>
      <c r="J280" s="25"/>
      <c r="K280" s="49"/>
      <c r="L280" s="256"/>
      <c r="M280" s="25"/>
      <c r="N280" s="25"/>
      <c r="O280" s="25"/>
      <c r="P280" s="49"/>
      <c r="Q280" s="261"/>
      <c r="R280" s="261"/>
      <c r="S280" s="25"/>
      <c r="T280" s="25"/>
      <c r="U280" s="25"/>
      <c r="V280" s="25"/>
      <c r="W280" s="25"/>
      <c r="X280" s="25"/>
      <c r="Y280" s="25"/>
      <c r="Z280" s="25"/>
      <c r="AA280" s="25"/>
    </row>
    <row r="281" spans="1:27" x14ac:dyDescent="0.2">
      <c r="A281" s="39"/>
      <c r="B281" s="25"/>
      <c r="C281" s="25"/>
      <c r="D281" s="274"/>
      <c r="E281" s="274"/>
      <c r="F281" s="274"/>
      <c r="G281" s="49"/>
      <c r="H281" s="256"/>
      <c r="I281" s="25"/>
      <c r="J281" s="25"/>
      <c r="K281" s="49"/>
      <c r="L281" s="256"/>
      <c r="M281" s="25"/>
      <c r="N281" s="25"/>
      <c r="O281" s="25"/>
      <c r="P281" s="49"/>
      <c r="Q281" s="261"/>
      <c r="R281" s="261"/>
      <c r="S281" s="25"/>
      <c r="T281" s="25"/>
      <c r="U281" s="25"/>
      <c r="V281" s="25"/>
      <c r="W281" s="25"/>
      <c r="X281" s="25"/>
      <c r="Y281" s="25"/>
      <c r="Z281" s="25"/>
      <c r="AA281" s="25"/>
    </row>
    <row r="282" spans="1:27" x14ac:dyDescent="0.2">
      <c r="A282" s="39"/>
      <c r="B282" s="25"/>
      <c r="C282" s="25"/>
      <c r="D282" s="274"/>
      <c r="E282" s="274"/>
      <c r="F282" s="274"/>
      <c r="G282" s="49"/>
      <c r="H282" s="256"/>
      <c r="I282" s="25"/>
      <c r="J282" s="25"/>
      <c r="K282" s="49"/>
      <c r="L282" s="256"/>
      <c r="M282" s="25"/>
      <c r="N282" s="25"/>
      <c r="O282" s="25"/>
      <c r="P282" s="49"/>
      <c r="Q282" s="261"/>
      <c r="R282" s="261"/>
      <c r="S282" s="25"/>
      <c r="T282" s="25"/>
      <c r="U282" s="25"/>
      <c r="V282" s="25"/>
      <c r="W282" s="25"/>
      <c r="X282" s="25"/>
      <c r="Y282" s="25"/>
      <c r="Z282" s="25"/>
      <c r="AA282" s="25"/>
    </row>
    <row r="283" spans="1:27" x14ac:dyDescent="0.2">
      <c r="A283" s="39"/>
      <c r="B283" s="692" t="str">
        <f>VLOOKUP(D286,DIPREVS1!A:B,2,FALSE)</f>
        <v>BOCA PARA BUEIRO SIMPLES TUBULAR DE CONCRETO,DIAMETRO DE 0,60M EM CONCRETO CICLOPICO,INCLUSIVE FORMA,ESCAVACAO,REATERROE FORNECIMENTO DOS MATERIAIS,EXCLUSIVE ESCAVACAO DE MATERIALDE REATERRO NA JAZIDA E SEU TRANSPORTE AO CANTEIRO</v>
      </c>
      <c r="C283" s="692"/>
      <c r="D283" s="692"/>
      <c r="E283" s="692"/>
      <c r="F283" s="692"/>
      <c r="G283" s="692"/>
      <c r="H283" s="692"/>
      <c r="I283" s="692"/>
      <c r="J283" s="692"/>
      <c r="K283" s="692"/>
      <c r="L283" s="692"/>
      <c r="M283" s="692"/>
      <c r="N283" s="692"/>
      <c r="O283" s="692"/>
      <c r="P283" s="692"/>
      <c r="Q283" s="692"/>
      <c r="R283" s="692"/>
      <c r="S283" s="692"/>
      <c r="T283" s="692"/>
      <c r="U283" s="692"/>
      <c r="V283" s="692"/>
      <c r="W283" s="692"/>
      <c r="X283" s="692"/>
      <c r="Y283" s="692"/>
      <c r="Z283" s="692"/>
      <c r="AA283" s="26"/>
    </row>
    <row r="284" spans="1:27" x14ac:dyDescent="0.2">
      <c r="A284" s="39"/>
      <c r="B284" s="692"/>
      <c r="C284" s="692"/>
      <c r="D284" s="692"/>
      <c r="E284" s="692"/>
      <c r="F284" s="692"/>
      <c r="G284" s="692"/>
      <c r="H284" s="692"/>
      <c r="I284" s="692"/>
      <c r="J284" s="692"/>
      <c r="K284" s="692"/>
      <c r="L284" s="692"/>
      <c r="M284" s="692"/>
      <c r="N284" s="692"/>
      <c r="O284" s="692"/>
      <c r="P284" s="692"/>
      <c r="Q284" s="692"/>
      <c r="R284" s="692"/>
      <c r="S284" s="692"/>
      <c r="T284" s="692"/>
      <c r="U284" s="692"/>
      <c r="V284" s="692"/>
      <c r="W284" s="692"/>
      <c r="X284" s="692"/>
      <c r="Y284" s="692"/>
      <c r="Z284" s="692"/>
      <c r="AA284" s="26"/>
    </row>
    <row r="285" spans="1:27" x14ac:dyDescent="0.2">
      <c r="A285" s="39"/>
      <c r="B285" s="692"/>
      <c r="C285" s="692"/>
      <c r="D285" s="692"/>
      <c r="E285" s="692"/>
      <c r="F285" s="692"/>
      <c r="G285" s="692"/>
      <c r="H285" s="692"/>
      <c r="I285" s="692"/>
      <c r="J285" s="692"/>
      <c r="K285" s="692"/>
      <c r="L285" s="692"/>
      <c r="M285" s="692"/>
      <c r="N285" s="692"/>
      <c r="O285" s="692"/>
      <c r="P285" s="692"/>
      <c r="Q285" s="692"/>
      <c r="R285" s="692"/>
      <c r="S285" s="692"/>
      <c r="T285" s="692"/>
      <c r="U285" s="692"/>
      <c r="V285" s="692"/>
      <c r="W285" s="692"/>
      <c r="X285" s="692"/>
      <c r="Y285" s="692"/>
      <c r="Z285" s="692"/>
      <c r="AA285" s="26"/>
    </row>
    <row r="286" spans="1:27" x14ac:dyDescent="0.2">
      <c r="A286" s="32">
        <f>A279+1</f>
        <v>69</v>
      </c>
      <c r="B286" s="31"/>
      <c r="C286" s="33" t="s">
        <v>22832</v>
      </c>
      <c r="D286" s="52" t="s">
        <v>21840</v>
      </c>
      <c r="E286" s="26"/>
      <c r="F286" s="26"/>
      <c r="G286" s="26"/>
      <c r="H286" s="44"/>
      <c r="I286" s="44"/>
      <c r="J286" s="26"/>
      <c r="K286" s="26"/>
      <c r="L286" s="26"/>
      <c r="M286" s="26"/>
      <c r="N286" s="26"/>
      <c r="O286" s="26"/>
      <c r="P286" s="26"/>
      <c r="Q286" s="26"/>
      <c r="R286" s="26"/>
      <c r="S286" s="26"/>
      <c r="T286" s="26"/>
      <c r="U286" s="31" t="s">
        <v>22834</v>
      </c>
      <c r="V286" s="31"/>
      <c r="W286" s="689">
        <v>3</v>
      </c>
      <c r="X286" s="689"/>
      <c r="Y286" s="689"/>
      <c r="Z286" s="690" t="str">
        <f>VLOOKUP(D286,DIPREVS1!A:D,4,FALSE)</f>
        <v>un</v>
      </c>
      <c r="AA286" s="690"/>
    </row>
    <row r="287" spans="1:27" x14ac:dyDescent="0.2">
      <c r="A287" s="39"/>
      <c r="B287" s="25" t="s">
        <v>24344</v>
      </c>
      <c r="C287" s="25"/>
      <c r="D287" s="274"/>
      <c r="E287" s="274"/>
      <c r="F287" s="274"/>
      <c r="G287" s="49"/>
      <c r="H287" s="256"/>
      <c r="I287" s="25"/>
      <c r="J287" s="25"/>
      <c r="K287" s="49"/>
      <c r="L287" s="256"/>
      <c r="M287" s="25"/>
      <c r="N287" s="25"/>
      <c r="O287" s="25"/>
      <c r="P287" s="49"/>
      <c r="Q287" s="261"/>
      <c r="R287" s="261"/>
      <c r="S287" s="25"/>
      <c r="T287" s="25"/>
      <c r="U287" s="25"/>
      <c r="V287" s="25"/>
      <c r="W287" s="25"/>
      <c r="X287" s="25"/>
      <c r="Y287" s="25"/>
      <c r="Z287" s="25"/>
      <c r="AA287" s="25"/>
    </row>
    <row r="288" spans="1:27" x14ac:dyDescent="0.2">
      <c r="A288" s="39"/>
      <c r="B288" s="25"/>
      <c r="C288" s="25"/>
      <c r="D288" s="274"/>
      <c r="E288" s="274"/>
      <c r="F288" s="274"/>
      <c r="G288" s="49"/>
      <c r="H288" s="256"/>
      <c r="I288" s="25"/>
      <c r="J288" s="25"/>
      <c r="K288" s="49"/>
      <c r="L288" s="256"/>
      <c r="M288" s="25"/>
      <c r="N288" s="25"/>
      <c r="O288" s="25"/>
      <c r="P288" s="49"/>
      <c r="Q288" s="261"/>
      <c r="R288" s="261"/>
      <c r="S288" s="25"/>
      <c r="T288" s="25"/>
      <c r="U288" s="25"/>
      <c r="V288" s="25"/>
      <c r="W288" s="25"/>
      <c r="X288" s="25"/>
      <c r="Y288" s="25"/>
      <c r="Z288" s="25"/>
      <c r="AA288" s="25"/>
    </row>
    <row r="289" spans="1:37" ht="12.75" customHeight="1" x14ac:dyDescent="0.2">
      <c r="A289" s="39"/>
      <c r="B289" s="692" t="str">
        <f>VLOOKUP(D291,DIPREVS1!A:B,2,FALSE)</f>
        <v>GUARDA-CORPO COM 0,90M DE ALTURA,FORMADO POR DUAS LINHAS DETUBO DE PVC DE 75MM,APOIADOS EM MONTANTES DE CONCRETO A CADA2,0M</v>
      </c>
      <c r="C289" s="692"/>
      <c r="D289" s="692"/>
      <c r="E289" s="692"/>
      <c r="F289" s="692"/>
      <c r="G289" s="692"/>
      <c r="H289" s="692"/>
      <c r="I289" s="692"/>
      <c r="J289" s="692"/>
      <c r="K289" s="692"/>
      <c r="L289" s="692"/>
      <c r="M289" s="692"/>
      <c r="N289" s="692"/>
      <c r="O289" s="692"/>
      <c r="P289" s="692"/>
      <c r="Q289" s="692"/>
      <c r="R289" s="692"/>
      <c r="S289" s="692"/>
      <c r="T289" s="692"/>
      <c r="U289" s="692"/>
      <c r="V289" s="692"/>
      <c r="W289" s="692"/>
      <c r="X289" s="692"/>
      <c r="Y289" s="692"/>
      <c r="Z289" s="692"/>
      <c r="AA289" s="26"/>
    </row>
    <row r="290" spans="1:37" x14ac:dyDescent="0.2">
      <c r="A290" s="39"/>
      <c r="B290" s="692"/>
      <c r="C290" s="692"/>
      <c r="D290" s="692"/>
      <c r="E290" s="692"/>
      <c r="F290" s="692"/>
      <c r="G290" s="692"/>
      <c r="H290" s="692"/>
      <c r="I290" s="692"/>
      <c r="J290" s="692"/>
      <c r="K290" s="692"/>
      <c r="L290" s="692"/>
      <c r="M290" s="692"/>
      <c r="N290" s="692"/>
      <c r="O290" s="692"/>
      <c r="P290" s="692"/>
      <c r="Q290" s="692"/>
      <c r="R290" s="692"/>
      <c r="S290" s="692"/>
      <c r="T290" s="692"/>
      <c r="U290" s="692"/>
      <c r="V290" s="692"/>
      <c r="W290" s="692"/>
      <c r="X290" s="692"/>
      <c r="Y290" s="692"/>
      <c r="Z290" s="692"/>
      <c r="AA290" s="26"/>
    </row>
    <row r="291" spans="1:37" x14ac:dyDescent="0.2">
      <c r="A291" s="32">
        <f>A286+1</f>
        <v>70</v>
      </c>
      <c r="B291" s="31"/>
      <c r="C291" s="33" t="s">
        <v>22832</v>
      </c>
      <c r="D291" s="52" t="s">
        <v>22157</v>
      </c>
      <c r="E291" s="26"/>
      <c r="F291" s="26"/>
      <c r="G291" s="26"/>
      <c r="H291" s="44"/>
      <c r="I291" s="44"/>
      <c r="J291" s="26"/>
      <c r="K291" s="26"/>
      <c r="L291" s="26"/>
      <c r="M291" s="26"/>
      <c r="N291" s="26"/>
      <c r="O291" s="26"/>
      <c r="P291" s="26"/>
      <c r="Q291" s="26"/>
      <c r="R291" s="26"/>
      <c r="S291" s="26"/>
      <c r="T291" s="26"/>
      <c r="U291" s="31" t="s">
        <v>22834</v>
      </c>
      <c r="V291" s="31"/>
      <c r="W291" s="689">
        <f>SUM(R293:S298)</f>
        <v>205.62</v>
      </c>
      <c r="X291" s="689"/>
      <c r="Y291" s="689"/>
      <c r="Z291" s="690" t="str">
        <f>VLOOKUP(D291,DIPREVS1!A:D,4,FALSE)</f>
        <v>m</v>
      </c>
      <c r="AA291" s="690"/>
    </row>
    <row r="292" spans="1:37" x14ac:dyDescent="0.2">
      <c r="A292" s="39"/>
      <c r="B292" s="25" t="s">
        <v>35316</v>
      </c>
      <c r="C292" s="25"/>
      <c r="D292" s="274"/>
      <c r="E292" s="274"/>
      <c r="F292" s="274"/>
      <c r="G292" s="49"/>
      <c r="H292" s="256"/>
      <c r="I292" s="25"/>
      <c r="J292" s="25"/>
      <c r="K292" s="49"/>
      <c r="L292" s="256"/>
      <c r="M292" s="25"/>
      <c r="N292" s="25"/>
      <c r="O292" s="25"/>
      <c r="P292" s="49"/>
      <c r="Q292" s="261"/>
      <c r="R292" s="261"/>
      <c r="S292" s="25"/>
      <c r="T292" s="25"/>
      <c r="U292" s="25"/>
      <c r="V292" s="25"/>
      <c r="W292" s="25"/>
      <c r="X292" s="25"/>
      <c r="Y292" s="25"/>
      <c r="Z292" s="25"/>
      <c r="AA292" s="25"/>
      <c r="AD292" s="79"/>
      <c r="AE292" s="79"/>
      <c r="AF292" s="79"/>
      <c r="AG292" s="79"/>
      <c r="AH292" s="79"/>
      <c r="AI292" s="79"/>
      <c r="AJ292" s="79"/>
      <c r="AK292" s="79"/>
    </row>
    <row r="293" spans="1:37" x14ac:dyDescent="0.2">
      <c r="A293" s="39"/>
      <c r="B293" s="25" t="s">
        <v>35317</v>
      </c>
      <c r="C293" s="25"/>
      <c r="D293" s="274" t="s">
        <v>35318</v>
      </c>
      <c r="E293" s="274"/>
      <c r="F293" s="688">
        <v>150</v>
      </c>
      <c r="G293" s="688"/>
      <c r="H293" s="609" t="s">
        <v>11478</v>
      </c>
      <c r="I293" s="682">
        <v>0</v>
      </c>
      <c r="J293" s="682"/>
      <c r="K293" s="609" t="s">
        <v>35319</v>
      </c>
      <c r="L293" s="688">
        <v>151</v>
      </c>
      <c r="M293" s="688"/>
      <c r="N293" s="611" t="s">
        <v>11478</v>
      </c>
      <c r="O293" s="682">
        <v>15</v>
      </c>
      <c r="P293" s="682"/>
      <c r="Q293" s="615" t="s">
        <v>8</v>
      </c>
      <c r="R293" s="682">
        <f>ROUND((L293-F293)*20+(O293-I293),2)</f>
        <v>35</v>
      </c>
      <c r="S293" s="682"/>
      <c r="T293" s="610" t="s">
        <v>0</v>
      </c>
      <c r="U293" s="25"/>
      <c r="V293" s="25"/>
      <c r="W293" s="25"/>
      <c r="X293" s="25"/>
      <c r="Y293" s="25"/>
      <c r="Z293" s="25"/>
      <c r="AA293" s="25"/>
      <c r="AD293" s="79"/>
      <c r="AE293" s="79"/>
      <c r="AF293" s="79"/>
      <c r="AG293" s="79"/>
      <c r="AH293" s="79"/>
      <c r="AI293" s="79"/>
      <c r="AJ293" s="79"/>
      <c r="AK293" s="79"/>
    </row>
    <row r="294" spans="1:37" x14ac:dyDescent="0.2">
      <c r="A294" s="39"/>
      <c r="B294" s="25"/>
      <c r="C294" s="25"/>
      <c r="D294" s="274"/>
      <c r="E294" s="274"/>
      <c r="F294" s="688">
        <v>154</v>
      </c>
      <c r="G294" s="688"/>
      <c r="H294" s="609" t="s">
        <v>11478</v>
      </c>
      <c r="I294" s="682">
        <v>2</v>
      </c>
      <c r="J294" s="682"/>
      <c r="K294" s="609" t="s">
        <v>35319</v>
      </c>
      <c r="L294" s="688">
        <v>155</v>
      </c>
      <c r="M294" s="688"/>
      <c r="N294" s="611" t="s">
        <v>11478</v>
      </c>
      <c r="O294" s="682">
        <v>10</v>
      </c>
      <c r="P294" s="682"/>
      <c r="Q294" s="615" t="s">
        <v>8</v>
      </c>
      <c r="R294" s="682">
        <f>ROUND((L294-F294)*20+(O294-I294),2)</f>
        <v>28</v>
      </c>
      <c r="S294" s="682"/>
      <c r="T294" s="610" t="s">
        <v>0</v>
      </c>
      <c r="U294" s="25"/>
      <c r="V294" s="25"/>
      <c r="W294" s="25"/>
      <c r="X294" s="25"/>
      <c r="Y294" s="25"/>
      <c r="Z294" s="25"/>
      <c r="AA294" s="25"/>
      <c r="AD294" s="79"/>
      <c r="AE294" s="79"/>
      <c r="AF294" s="79"/>
      <c r="AG294" s="79"/>
      <c r="AH294" s="79"/>
      <c r="AI294" s="79"/>
      <c r="AJ294" s="79"/>
      <c r="AK294" s="79"/>
    </row>
    <row r="295" spans="1:37" x14ac:dyDescent="0.2">
      <c r="A295" s="39"/>
      <c r="B295" s="25"/>
      <c r="C295" s="25"/>
      <c r="D295" s="274"/>
      <c r="E295" s="274"/>
      <c r="F295" s="612"/>
      <c r="G295" s="612"/>
      <c r="H295" s="609"/>
      <c r="I295" s="610"/>
      <c r="J295" s="610"/>
      <c r="K295" s="609"/>
      <c r="L295" s="612"/>
      <c r="M295" s="612"/>
      <c r="N295" s="611"/>
      <c r="O295" s="610"/>
      <c r="P295" s="610"/>
      <c r="Q295" s="615"/>
      <c r="R295" s="610"/>
      <c r="S295" s="610"/>
      <c r="T295" s="610"/>
      <c r="U295" s="25"/>
      <c r="V295" s="25"/>
      <c r="W295" s="25"/>
      <c r="X295" s="25"/>
      <c r="Y295" s="25"/>
      <c r="Z295" s="25"/>
      <c r="AA295" s="25"/>
      <c r="AD295" s="79"/>
      <c r="AE295" s="79"/>
      <c r="AF295" s="79"/>
      <c r="AG295" s="79"/>
      <c r="AH295" s="79"/>
      <c r="AI295" s="79"/>
      <c r="AJ295" s="79"/>
      <c r="AK295" s="79"/>
    </row>
    <row r="296" spans="1:37" x14ac:dyDescent="0.2">
      <c r="A296" s="39"/>
      <c r="B296" s="25" t="s">
        <v>24341</v>
      </c>
      <c r="C296" s="25"/>
      <c r="D296" s="274"/>
      <c r="E296" s="274"/>
      <c r="F296" s="612"/>
      <c r="G296" s="612"/>
      <c r="H296" s="609"/>
      <c r="I296" s="610"/>
      <c r="J296" s="610"/>
      <c r="K296" s="609"/>
      <c r="L296" s="612"/>
      <c r="M296" s="612"/>
      <c r="N296" s="611"/>
      <c r="O296" s="610"/>
      <c r="P296" s="610"/>
      <c r="Q296" s="615"/>
      <c r="R296" s="610"/>
      <c r="S296" s="610"/>
      <c r="T296" s="610"/>
      <c r="U296" s="25"/>
      <c r="V296" s="25"/>
      <c r="W296" s="25"/>
      <c r="X296" s="25"/>
      <c r="Y296" s="25"/>
      <c r="Z296" s="25"/>
      <c r="AA296" s="25"/>
      <c r="AD296" s="79"/>
      <c r="AE296" s="79"/>
      <c r="AF296" s="79"/>
      <c r="AG296" s="79"/>
      <c r="AH296" s="79"/>
      <c r="AI296" s="79"/>
      <c r="AJ296" s="79"/>
      <c r="AK296" s="79"/>
    </row>
    <row r="297" spans="1:37" x14ac:dyDescent="0.2">
      <c r="A297" s="39"/>
      <c r="C297" s="25"/>
      <c r="D297" s="274" t="s">
        <v>35318</v>
      </c>
      <c r="E297" s="274"/>
      <c r="F297" s="688">
        <v>750</v>
      </c>
      <c r="G297" s="688"/>
      <c r="H297" s="609" t="s">
        <v>11478</v>
      </c>
      <c r="I297" s="682">
        <v>0</v>
      </c>
      <c r="J297" s="682"/>
      <c r="K297" s="609" t="s">
        <v>35319</v>
      </c>
      <c r="L297" s="688">
        <v>751</v>
      </c>
      <c r="M297" s="688"/>
      <c r="N297" s="611" t="s">
        <v>11478</v>
      </c>
      <c r="O297" s="682">
        <v>6</v>
      </c>
      <c r="P297" s="682"/>
      <c r="Q297" s="615" t="s">
        <v>8</v>
      </c>
      <c r="R297" s="682">
        <f>ROUND((L297-F297)*20+(O297-I297),2)</f>
        <v>26</v>
      </c>
      <c r="S297" s="682"/>
      <c r="T297" s="610" t="s">
        <v>0</v>
      </c>
      <c r="U297" s="25"/>
      <c r="V297" s="25"/>
      <c r="W297" s="25"/>
      <c r="X297" s="25"/>
      <c r="Y297" s="25"/>
      <c r="Z297" s="25"/>
      <c r="AA297" s="25"/>
      <c r="AD297" s="79"/>
      <c r="AE297" s="79"/>
      <c r="AF297" s="79"/>
      <c r="AG297" s="79"/>
      <c r="AH297" s="79"/>
      <c r="AI297" s="79"/>
      <c r="AJ297" s="79"/>
      <c r="AK297" s="79"/>
    </row>
    <row r="298" spans="1:37" x14ac:dyDescent="0.2">
      <c r="A298" s="39"/>
      <c r="B298" s="25"/>
      <c r="C298" s="25"/>
      <c r="D298" s="274"/>
      <c r="E298" s="274"/>
      <c r="F298" s="688">
        <v>754</v>
      </c>
      <c r="G298" s="688"/>
      <c r="H298" s="609" t="s">
        <v>11478</v>
      </c>
      <c r="I298" s="682">
        <v>0</v>
      </c>
      <c r="J298" s="682"/>
      <c r="K298" s="609" t="s">
        <v>35319</v>
      </c>
      <c r="L298" s="688">
        <v>759</v>
      </c>
      <c r="M298" s="688"/>
      <c r="N298" s="611" t="s">
        <v>11478</v>
      </c>
      <c r="O298" s="682">
        <v>16.62</v>
      </c>
      <c r="P298" s="682"/>
      <c r="Q298" s="615" t="s">
        <v>8</v>
      </c>
      <c r="R298" s="682">
        <f>ROUND((L298-F298)*20+(O298-I298),2)</f>
        <v>116.62</v>
      </c>
      <c r="S298" s="682"/>
      <c r="T298" s="610" t="s">
        <v>0</v>
      </c>
      <c r="U298" s="25"/>
      <c r="V298" s="25"/>
      <c r="W298" s="25"/>
      <c r="X298" s="25"/>
      <c r="Y298" s="25"/>
      <c r="Z298" s="25"/>
      <c r="AA298" s="25"/>
      <c r="AD298" s="79"/>
      <c r="AE298" s="79"/>
      <c r="AF298" s="79"/>
      <c r="AG298" s="79"/>
      <c r="AH298" s="79"/>
      <c r="AI298" s="79"/>
      <c r="AJ298" s="79"/>
      <c r="AK298" s="79"/>
    </row>
    <row r="299" spans="1:37" x14ac:dyDescent="0.2">
      <c r="A299" s="39"/>
      <c r="B299" s="25"/>
      <c r="C299" s="25"/>
      <c r="D299" s="274"/>
      <c r="E299" s="274"/>
      <c r="F299" s="274"/>
      <c r="G299" s="49"/>
      <c r="H299" s="295"/>
      <c r="I299" s="25"/>
      <c r="J299" s="25"/>
      <c r="K299" s="49"/>
      <c r="L299" s="295"/>
      <c r="M299" s="25"/>
      <c r="N299" s="25"/>
      <c r="O299" s="25"/>
      <c r="P299" s="49"/>
      <c r="Q299" s="296"/>
      <c r="R299" s="296"/>
      <c r="S299" s="25"/>
      <c r="T299" s="25"/>
      <c r="U299" s="25"/>
      <c r="V299" s="25"/>
      <c r="W299" s="25"/>
      <c r="X299" s="25"/>
      <c r="Y299" s="25"/>
      <c r="Z299" s="25"/>
      <c r="AA299" s="25"/>
      <c r="AD299" s="79"/>
      <c r="AE299" s="79"/>
      <c r="AF299" s="79"/>
      <c r="AG299" s="79"/>
      <c r="AH299" s="79"/>
      <c r="AI299" s="79"/>
      <c r="AJ299" s="79"/>
      <c r="AK299" s="79"/>
    </row>
    <row r="300" spans="1:37" x14ac:dyDescent="0.2">
      <c r="A300" s="39"/>
      <c r="B300" s="692" t="str">
        <f>VLOOKUP(D302,DIPREVS1!A:B,2,FALSE)</f>
        <v>DISSIPADOR DE ENERGIA EM PEDRA ARGAMASSADA,INCLUSIVE MATERIAIS DE ESCAVACAO,MEDIDO POR VOLUME DE PEDRA ARGAMASSADA</v>
      </c>
      <c r="C300" s="692"/>
      <c r="D300" s="692"/>
      <c r="E300" s="692"/>
      <c r="F300" s="692"/>
      <c r="G300" s="692"/>
      <c r="H300" s="692"/>
      <c r="I300" s="692"/>
      <c r="J300" s="692"/>
      <c r="K300" s="692"/>
      <c r="L300" s="692"/>
      <c r="M300" s="692"/>
      <c r="N300" s="692"/>
      <c r="O300" s="692"/>
      <c r="P300" s="692"/>
      <c r="Q300" s="692"/>
      <c r="R300" s="692"/>
      <c r="S300" s="692"/>
      <c r="T300" s="692"/>
      <c r="U300" s="692"/>
      <c r="V300" s="692"/>
      <c r="W300" s="692"/>
      <c r="X300" s="692"/>
      <c r="Y300" s="692"/>
      <c r="Z300" s="692"/>
      <c r="AA300" s="26"/>
      <c r="AD300" s="79"/>
      <c r="AE300" s="79"/>
      <c r="AF300" s="79"/>
      <c r="AG300" s="79"/>
      <c r="AH300" s="79"/>
      <c r="AI300" s="79"/>
      <c r="AJ300" s="79"/>
      <c r="AK300" s="79"/>
    </row>
    <row r="301" spans="1:37" x14ac:dyDescent="0.2">
      <c r="A301" s="39"/>
      <c r="B301" s="692"/>
      <c r="C301" s="692"/>
      <c r="D301" s="692"/>
      <c r="E301" s="692"/>
      <c r="F301" s="692"/>
      <c r="G301" s="692"/>
      <c r="H301" s="692"/>
      <c r="I301" s="692"/>
      <c r="J301" s="692"/>
      <c r="K301" s="692"/>
      <c r="L301" s="692"/>
      <c r="M301" s="692"/>
      <c r="N301" s="692"/>
      <c r="O301" s="692"/>
      <c r="P301" s="692"/>
      <c r="Q301" s="692"/>
      <c r="R301" s="692"/>
      <c r="S301" s="692"/>
      <c r="T301" s="692"/>
      <c r="U301" s="692"/>
      <c r="V301" s="692"/>
      <c r="W301" s="692"/>
      <c r="X301" s="692"/>
      <c r="Y301" s="692"/>
      <c r="Z301" s="692"/>
      <c r="AA301" s="26"/>
      <c r="AD301" s="79"/>
      <c r="AE301" s="79"/>
      <c r="AF301" s="79"/>
      <c r="AG301" s="79"/>
      <c r="AH301" s="79"/>
      <c r="AI301" s="79"/>
      <c r="AJ301" s="79"/>
      <c r="AK301" s="79"/>
    </row>
    <row r="302" spans="1:37" x14ac:dyDescent="0.2">
      <c r="A302" s="32">
        <f>A291+1</f>
        <v>71</v>
      </c>
      <c r="B302" s="31"/>
      <c r="C302" s="33" t="s">
        <v>22832</v>
      </c>
      <c r="D302" s="52" t="s">
        <v>21783</v>
      </c>
      <c r="E302" s="26"/>
      <c r="F302" s="26"/>
      <c r="G302" s="26"/>
      <c r="H302" s="44"/>
      <c r="I302" s="44"/>
      <c r="J302" s="26"/>
      <c r="K302" s="26"/>
      <c r="L302" s="26"/>
      <c r="M302" s="26"/>
      <c r="N302" s="26"/>
      <c r="O302" s="26"/>
      <c r="P302" s="26"/>
      <c r="Q302" s="26"/>
      <c r="R302" s="26"/>
      <c r="S302" s="26"/>
      <c r="T302" s="26"/>
      <c r="U302" s="31" t="s">
        <v>22834</v>
      </c>
      <c r="V302" s="31"/>
      <c r="W302" s="689">
        <f>O304</f>
        <v>3.48</v>
      </c>
      <c r="X302" s="689"/>
      <c r="Y302" s="689"/>
      <c r="Z302" s="690" t="str">
        <f>VLOOKUP(D302,DIPREVS1!A:D,4,FALSE)</f>
        <v>m3</v>
      </c>
      <c r="AA302" s="690"/>
      <c r="AD302" s="79"/>
      <c r="AE302" s="79"/>
      <c r="AF302" s="79"/>
      <c r="AG302" s="79"/>
      <c r="AH302" s="79"/>
      <c r="AI302" s="79"/>
      <c r="AJ302" s="79"/>
      <c r="AK302" s="79"/>
    </row>
    <row r="303" spans="1:37" x14ac:dyDescent="0.2">
      <c r="A303" s="39"/>
      <c r="B303" s="25" t="s">
        <v>24343</v>
      </c>
      <c r="C303" s="25"/>
      <c r="D303" s="274"/>
      <c r="E303" s="274"/>
      <c r="F303" s="274"/>
      <c r="G303" s="49"/>
      <c r="H303" s="295"/>
      <c r="I303" s="25"/>
      <c r="J303" s="25"/>
      <c r="K303" s="49"/>
      <c r="L303" s="295"/>
      <c r="M303" s="25"/>
      <c r="N303" s="25"/>
      <c r="O303" s="25"/>
      <c r="P303" s="49"/>
      <c r="Q303" s="296"/>
      <c r="R303" s="296"/>
      <c r="S303" s="25"/>
      <c r="T303" s="25"/>
      <c r="U303" s="25"/>
      <c r="V303" s="25"/>
      <c r="W303" s="25"/>
      <c r="X303" s="25"/>
      <c r="Y303" s="25"/>
      <c r="Z303" s="25"/>
      <c r="AA303" s="25"/>
      <c r="AD303" s="79"/>
      <c r="AE303" s="79"/>
      <c r="AF303" s="79"/>
      <c r="AG303" s="79"/>
      <c r="AH303" s="79"/>
      <c r="AI303" s="79"/>
      <c r="AJ303" s="79"/>
      <c r="AK303" s="79"/>
    </row>
    <row r="304" spans="1:37" x14ac:dyDescent="0.2">
      <c r="A304" s="39"/>
      <c r="B304" s="25" t="s">
        <v>24367</v>
      </c>
      <c r="C304" s="25"/>
      <c r="D304" s="274"/>
      <c r="E304" s="274"/>
      <c r="F304" s="274"/>
      <c r="G304" s="707">
        <f>SUM(RESUMODREN!S44:X44)</f>
        <v>4</v>
      </c>
      <c r="H304" s="707"/>
      <c r="I304" s="26" t="s">
        <v>2</v>
      </c>
      <c r="J304" s="570" t="s">
        <v>1</v>
      </c>
      <c r="K304" s="687">
        <v>0.87</v>
      </c>
      <c r="L304" s="687"/>
      <c r="M304" s="25" t="s">
        <v>6</v>
      </c>
      <c r="N304" s="570" t="s">
        <v>8</v>
      </c>
      <c r="O304" s="683">
        <f>ROUND(G304*K304,2)</f>
        <v>3.48</v>
      </c>
      <c r="P304" s="683"/>
      <c r="Q304" s="683"/>
      <c r="R304" s="296" t="s">
        <v>6</v>
      </c>
      <c r="S304" s="25"/>
      <c r="T304" s="25"/>
      <c r="U304" s="25"/>
      <c r="V304" s="25"/>
      <c r="W304" s="25"/>
      <c r="X304" s="25"/>
      <c r="Y304" s="25"/>
      <c r="Z304" s="25"/>
      <c r="AA304" s="25"/>
      <c r="AD304" s="79"/>
      <c r="AE304" s="79"/>
      <c r="AF304" s="79"/>
      <c r="AG304" s="79"/>
      <c r="AH304" s="79"/>
      <c r="AI304" s="79"/>
      <c r="AJ304" s="79"/>
      <c r="AK304" s="79"/>
    </row>
    <row r="305" spans="1:27" x14ac:dyDescent="0.2">
      <c r="A305" s="39"/>
      <c r="B305" s="25"/>
      <c r="C305" s="25"/>
      <c r="D305" s="274"/>
      <c r="E305" s="274"/>
      <c r="F305" s="274"/>
      <c r="G305" s="297"/>
      <c r="H305" s="298"/>
      <c r="I305" s="25"/>
      <c r="J305" s="25"/>
      <c r="K305" s="49"/>
      <c r="L305" s="298"/>
      <c r="M305" s="25"/>
      <c r="N305" s="25"/>
      <c r="O305" s="25"/>
      <c r="P305" s="49"/>
      <c r="Q305" s="299"/>
      <c r="R305" s="299"/>
      <c r="S305" s="25"/>
      <c r="T305" s="25"/>
      <c r="U305" s="25"/>
      <c r="V305" s="25"/>
      <c r="W305" s="25"/>
      <c r="X305" s="25"/>
      <c r="Y305" s="25"/>
      <c r="Z305" s="25"/>
      <c r="AA305" s="25"/>
    </row>
    <row r="306" spans="1:27" ht="12.75" customHeight="1" x14ac:dyDescent="0.2">
      <c r="A306" s="39"/>
      <c r="B306" s="692" t="str">
        <f>VLOOKUP(D310,DIPREVS1!A:B,2,FALSE)</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306" s="692"/>
      <c r="D306" s="692"/>
      <c r="E306" s="692"/>
      <c r="F306" s="692"/>
      <c r="G306" s="692"/>
      <c r="H306" s="692"/>
      <c r="I306" s="692"/>
      <c r="J306" s="692"/>
      <c r="K306" s="692"/>
      <c r="L306" s="692"/>
      <c r="M306" s="692"/>
      <c r="N306" s="692"/>
      <c r="O306" s="692"/>
      <c r="P306" s="692"/>
      <c r="Q306" s="692"/>
      <c r="R306" s="692"/>
      <c r="S306" s="692"/>
      <c r="T306" s="692"/>
      <c r="U306" s="692"/>
      <c r="V306" s="692"/>
      <c r="W306" s="692"/>
      <c r="X306" s="692"/>
      <c r="Y306" s="692"/>
      <c r="Z306" s="692"/>
      <c r="AA306" s="26"/>
    </row>
    <row r="307" spans="1:27" x14ac:dyDescent="0.2">
      <c r="A307" s="39"/>
      <c r="B307" s="692"/>
      <c r="C307" s="692"/>
      <c r="D307" s="692"/>
      <c r="E307" s="692"/>
      <c r="F307" s="692"/>
      <c r="G307" s="692"/>
      <c r="H307" s="692"/>
      <c r="I307" s="692"/>
      <c r="J307" s="692"/>
      <c r="K307" s="692"/>
      <c r="L307" s="692"/>
      <c r="M307" s="692"/>
      <c r="N307" s="692"/>
      <c r="O307" s="692"/>
      <c r="P307" s="692"/>
      <c r="Q307" s="692"/>
      <c r="R307" s="692"/>
      <c r="S307" s="692"/>
      <c r="T307" s="692"/>
      <c r="U307" s="692"/>
      <c r="V307" s="692"/>
      <c r="W307" s="692"/>
      <c r="X307" s="692"/>
      <c r="Y307" s="692"/>
      <c r="Z307" s="692"/>
      <c r="AA307" s="26"/>
    </row>
    <row r="308" spans="1:27" x14ac:dyDescent="0.2">
      <c r="A308" s="39"/>
      <c r="B308" s="692"/>
      <c r="C308" s="692"/>
      <c r="D308" s="692"/>
      <c r="E308" s="692"/>
      <c r="F308" s="692"/>
      <c r="G308" s="692"/>
      <c r="H308" s="692"/>
      <c r="I308" s="692"/>
      <c r="J308" s="692"/>
      <c r="K308" s="692"/>
      <c r="L308" s="692"/>
      <c r="M308" s="692"/>
      <c r="N308" s="692"/>
      <c r="O308" s="692"/>
      <c r="P308" s="692"/>
      <c r="Q308" s="692"/>
      <c r="R308" s="692"/>
      <c r="S308" s="692"/>
      <c r="T308" s="692"/>
      <c r="U308" s="692"/>
      <c r="V308" s="692"/>
      <c r="W308" s="692"/>
      <c r="X308" s="692"/>
      <c r="Y308" s="692"/>
      <c r="Z308" s="692"/>
      <c r="AA308" s="26"/>
    </row>
    <row r="309" spans="1:27" x14ac:dyDescent="0.2">
      <c r="A309" s="39"/>
      <c r="B309" s="692"/>
      <c r="C309" s="692"/>
      <c r="D309" s="692"/>
      <c r="E309" s="692"/>
      <c r="F309" s="692"/>
      <c r="G309" s="692"/>
      <c r="H309" s="692"/>
      <c r="I309" s="692"/>
      <c r="J309" s="692"/>
      <c r="K309" s="692"/>
      <c r="L309" s="692"/>
      <c r="M309" s="692"/>
      <c r="N309" s="692"/>
      <c r="O309" s="692"/>
      <c r="P309" s="692"/>
      <c r="Q309" s="692"/>
      <c r="R309" s="692"/>
      <c r="S309" s="692"/>
      <c r="T309" s="692"/>
      <c r="U309" s="692"/>
      <c r="V309" s="692"/>
      <c r="W309" s="692"/>
      <c r="X309" s="692"/>
      <c r="Y309" s="692"/>
      <c r="Z309" s="692"/>
      <c r="AA309" s="26"/>
    </row>
    <row r="310" spans="1:27" x14ac:dyDescent="0.2">
      <c r="A310" s="32">
        <f>A302+1</f>
        <v>72</v>
      </c>
      <c r="B310" s="31"/>
      <c r="C310" s="33" t="s">
        <v>22832</v>
      </c>
      <c r="D310" s="52" t="s">
        <v>14621</v>
      </c>
      <c r="E310" s="26"/>
      <c r="F310" s="26"/>
      <c r="G310" s="26"/>
      <c r="H310" s="44"/>
      <c r="I310" s="44"/>
      <c r="J310" s="26"/>
      <c r="K310" s="26"/>
      <c r="L310" s="26"/>
      <c r="M310" s="26"/>
      <c r="N310" s="26"/>
      <c r="O310" s="26"/>
      <c r="P310" s="26"/>
      <c r="Q310" s="26"/>
      <c r="R310" s="26"/>
      <c r="S310" s="26"/>
      <c r="T310" s="26"/>
      <c r="U310" s="31" t="s">
        <v>22834</v>
      </c>
      <c r="V310" s="31"/>
      <c r="W310" s="689">
        <v>22</v>
      </c>
      <c r="X310" s="689"/>
      <c r="Y310" s="689"/>
      <c r="Z310" s="690" t="str">
        <f>VLOOKUP(D310,DIPREVS1!A:D,4,FALSE)</f>
        <v>m2</v>
      </c>
      <c r="AA310" s="690"/>
    </row>
    <row r="311" spans="1:27" x14ac:dyDescent="0.2">
      <c r="A311" s="39"/>
      <c r="B311" s="25" t="s">
        <v>24343</v>
      </c>
      <c r="C311" s="25"/>
      <c r="D311" s="274"/>
      <c r="E311" s="274"/>
      <c r="F311" s="274"/>
      <c r="G311" s="49"/>
      <c r="H311" s="298"/>
      <c r="I311" s="25"/>
      <c r="J311" s="25"/>
      <c r="K311" s="49"/>
      <c r="L311" s="298"/>
      <c r="M311" s="25"/>
      <c r="N311" s="25"/>
      <c r="O311" s="25"/>
      <c r="P311" s="49"/>
      <c r="Q311" s="299"/>
      <c r="R311" s="299"/>
      <c r="S311" s="25"/>
      <c r="T311" s="25"/>
      <c r="U311" s="25"/>
      <c r="V311" s="25"/>
      <c r="W311" s="25"/>
      <c r="X311" s="25"/>
      <c r="Y311" s="25"/>
      <c r="Z311" s="25"/>
      <c r="AA311" s="25"/>
    </row>
    <row r="312" spans="1:27" x14ac:dyDescent="0.2">
      <c r="A312" s="39"/>
      <c r="B312" s="25"/>
      <c r="C312" s="25"/>
      <c r="D312" s="274"/>
      <c r="E312" s="274"/>
      <c r="F312" s="274"/>
      <c r="G312" s="49"/>
      <c r="H312" s="298"/>
      <c r="I312" s="25"/>
      <c r="J312" s="25"/>
      <c r="K312" s="49"/>
      <c r="L312" s="298"/>
      <c r="M312" s="25"/>
      <c r="N312" s="25"/>
      <c r="O312" s="25"/>
      <c r="P312" s="49"/>
      <c r="Q312" s="299"/>
      <c r="R312" s="299"/>
      <c r="S312" s="25"/>
      <c r="T312" s="25"/>
      <c r="U312" s="25"/>
      <c r="V312" s="25"/>
      <c r="W312" s="25"/>
      <c r="X312" s="25"/>
      <c r="Y312" s="25"/>
      <c r="Z312" s="25"/>
      <c r="AA312" s="25"/>
    </row>
    <row r="313" spans="1:27" x14ac:dyDescent="0.2">
      <c r="A313" s="39"/>
      <c r="B313" s="25"/>
      <c r="C313" s="25"/>
      <c r="D313" s="274"/>
      <c r="E313" s="274"/>
      <c r="F313" s="274"/>
      <c r="G313" s="297"/>
      <c r="H313" s="26"/>
      <c r="I313" s="26"/>
      <c r="J313" s="25"/>
      <c r="K313" s="49"/>
      <c r="L313" s="298"/>
      <c r="M313" s="25"/>
      <c r="N313" s="25"/>
      <c r="O313" s="25"/>
      <c r="P313" s="49"/>
      <c r="Q313" s="299"/>
      <c r="R313" s="299"/>
      <c r="S313" s="25"/>
      <c r="T313" s="25"/>
      <c r="U313" s="25"/>
      <c r="V313" s="25"/>
      <c r="W313" s="25"/>
      <c r="X313" s="25"/>
      <c r="Y313" s="25"/>
      <c r="Z313" s="25"/>
      <c r="AA313" s="25"/>
    </row>
    <row r="314" spans="1:27" x14ac:dyDescent="0.2">
      <c r="A314" s="39"/>
      <c r="B314" s="25"/>
      <c r="C314" s="25"/>
      <c r="D314" s="274"/>
      <c r="E314" s="274"/>
      <c r="F314" s="274"/>
      <c r="G314" s="297"/>
      <c r="H314" s="298"/>
      <c r="I314" s="25"/>
      <c r="J314" s="25"/>
      <c r="K314" s="49"/>
      <c r="L314" s="298"/>
      <c r="M314" s="25"/>
      <c r="N314" s="25"/>
      <c r="O314" s="25"/>
      <c r="P314" s="49"/>
      <c r="Q314" s="299"/>
      <c r="R314" s="299"/>
      <c r="S314" s="25"/>
      <c r="T314" s="25"/>
      <c r="U314" s="25"/>
      <c r="V314" s="25"/>
      <c r="W314" s="25"/>
      <c r="X314" s="25"/>
      <c r="Y314" s="25"/>
      <c r="Z314" s="25"/>
      <c r="AA314" s="25"/>
    </row>
    <row r="315" spans="1:27" x14ac:dyDescent="0.2">
      <c r="A315" s="39"/>
      <c r="B315" s="25"/>
      <c r="C315" s="25"/>
      <c r="D315" s="274"/>
      <c r="E315" s="274"/>
      <c r="F315" s="274"/>
      <c r="G315" s="297"/>
      <c r="H315" s="298"/>
      <c r="I315" s="25"/>
      <c r="J315" s="25"/>
      <c r="K315" s="49"/>
      <c r="L315" s="298"/>
      <c r="M315" s="25"/>
      <c r="N315" s="25"/>
      <c r="O315" s="25"/>
      <c r="P315" s="49"/>
      <c r="Q315" s="299"/>
      <c r="R315" s="299"/>
      <c r="S315" s="25"/>
      <c r="T315" s="25"/>
      <c r="U315" s="25"/>
      <c r="V315" s="25"/>
      <c r="W315" s="25"/>
      <c r="X315" s="25"/>
      <c r="Y315" s="25"/>
      <c r="Z315" s="25"/>
      <c r="AA315" s="25"/>
    </row>
    <row r="316" spans="1:27" x14ac:dyDescent="0.2">
      <c r="A316" s="39"/>
      <c r="B316" s="25"/>
      <c r="C316" s="25"/>
      <c r="D316" s="274"/>
      <c r="E316" s="274"/>
      <c r="F316" s="274"/>
      <c r="G316" s="297"/>
      <c r="H316" s="298"/>
      <c r="I316" s="25"/>
      <c r="J316" s="25"/>
      <c r="K316" s="49"/>
      <c r="L316" s="298"/>
      <c r="M316" s="25"/>
      <c r="N316" s="25"/>
      <c r="O316" s="25"/>
      <c r="P316" s="49"/>
      <c r="Q316" s="299"/>
      <c r="R316" s="299"/>
      <c r="S316" s="25"/>
      <c r="T316" s="25"/>
      <c r="U316" s="25"/>
      <c r="V316" s="25"/>
      <c r="W316" s="25"/>
      <c r="X316" s="25"/>
      <c r="Y316" s="25"/>
      <c r="Z316" s="25"/>
      <c r="AA316" s="25"/>
    </row>
    <row r="317" spans="1:27" x14ac:dyDescent="0.2">
      <c r="A317" s="39"/>
      <c r="B317" s="25"/>
      <c r="C317" s="25"/>
      <c r="D317" s="257"/>
      <c r="E317" s="257"/>
      <c r="F317" s="257"/>
      <c r="G317" s="49"/>
      <c r="H317" s="256"/>
      <c r="I317" s="258"/>
      <c r="J317" s="258"/>
      <c r="K317" s="49"/>
      <c r="L317" s="256"/>
      <c r="M317" s="257"/>
      <c r="N317" s="257"/>
      <c r="O317" s="257"/>
      <c r="P317" s="49"/>
      <c r="Q317" s="261"/>
      <c r="R317" s="261"/>
      <c r="S317" s="25"/>
      <c r="T317" s="25"/>
      <c r="U317" s="25"/>
      <c r="V317" s="25"/>
      <c r="W317" s="25"/>
      <c r="X317" s="25"/>
      <c r="Y317" s="25"/>
      <c r="Z317" s="25"/>
      <c r="AA317" s="25"/>
    </row>
    <row r="318" spans="1:27" x14ac:dyDescent="0.2">
      <c r="A318" s="39"/>
      <c r="B318" s="25"/>
      <c r="C318" s="25"/>
      <c r="D318" s="25"/>
      <c r="E318" s="94"/>
      <c r="F318" s="94"/>
      <c r="G318" s="26"/>
      <c r="H318" s="25"/>
      <c r="I318" s="25"/>
      <c r="J318" s="25"/>
      <c r="K318" s="25"/>
      <c r="L318" s="42"/>
      <c r="M318" s="25"/>
      <c r="N318" s="25"/>
      <c r="O318" s="25"/>
      <c r="P318" s="25"/>
      <c r="Q318" s="42"/>
      <c r="R318" s="42"/>
      <c r="S318" s="25"/>
      <c r="T318" s="25"/>
      <c r="U318" s="25"/>
      <c r="V318" s="25"/>
      <c r="W318" s="25"/>
      <c r="X318" s="25"/>
      <c r="Y318" s="25"/>
      <c r="Z318" s="25"/>
      <c r="AA318" s="25"/>
    </row>
    <row r="319" spans="1:27" x14ac:dyDescent="0.2">
      <c r="A319" s="39"/>
      <c r="B319" s="25"/>
      <c r="C319" s="25"/>
      <c r="D319" s="25"/>
      <c r="E319" s="94"/>
      <c r="F319" s="94"/>
      <c r="G319" s="26"/>
      <c r="H319" s="25"/>
      <c r="I319" s="25"/>
      <c r="J319" s="25"/>
      <c r="K319" s="25"/>
      <c r="L319" s="42"/>
      <c r="M319" s="25"/>
      <c r="N319" s="25"/>
      <c r="O319" s="25"/>
      <c r="P319" s="25"/>
      <c r="Q319" s="42"/>
      <c r="R319" s="42"/>
      <c r="S319" s="25"/>
      <c r="T319" s="25"/>
      <c r="U319" s="25"/>
      <c r="V319" s="25"/>
      <c r="W319" s="25"/>
      <c r="X319" s="25"/>
      <c r="Y319" s="25"/>
      <c r="Z319" s="25"/>
      <c r="AA319" s="25"/>
    </row>
    <row r="320" spans="1:27" x14ac:dyDescent="0.2">
      <c r="A320" s="39"/>
    </row>
    <row r="321" spans="1:26" x14ac:dyDescent="0.2">
      <c r="A321" s="39"/>
    </row>
    <row r="322" spans="1:26" x14ac:dyDescent="0.2">
      <c r="A322" s="39"/>
      <c r="B322" s="31"/>
      <c r="C322" s="33"/>
      <c r="D322" s="54"/>
      <c r="E322" s="26"/>
      <c r="F322" s="26"/>
      <c r="G322" s="47"/>
      <c r="H322" s="47"/>
      <c r="I322" s="46"/>
      <c r="J322" s="36"/>
      <c r="K322" s="36"/>
      <c r="L322" s="36"/>
      <c r="M322" s="36"/>
      <c r="N322" s="36"/>
      <c r="O322" s="36"/>
      <c r="P322" s="36"/>
      <c r="Q322" s="26"/>
      <c r="R322" s="26"/>
      <c r="S322" s="47"/>
      <c r="T322" s="48"/>
      <c r="U322" s="31"/>
      <c r="V322" s="31"/>
      <c r="W322" s="37"/>
      <c r="X322" s="37"/>
      <c r="Y322" s="37"/>
      <c r="Z322" s="31"/>
    </row>
    <row r="323" spans="1:26" x14ac:dyDescent="0.2">
      <c r="A323" s="39"/>
    </row>
  </sheetData>
  <mergeCells count="271">
    <mergeCell ref="I169:K169"/>
    <mergeCell ref="N169:O169"/>
    <mergeCell ref="R169:T169"/>
    <mergeCell ref="F171:H171"/>
    <mergeCell ref="K171:M171"/>
    <mergeCell ref="P171:R171"/>
    <mergeCell ref="L191:M191"/>
    <mergeCell ref="O191:Q191"/>
    <mergeCell ref="T191:V191"/>
    <mergeCell ref="O183:P183"/>
    <mergeCell ref="L184:M184"/>
    <mergeCell ref="O184:Q184"/>
    <mergeCell ref="T184:V184"/>
    <mergeCell ref="B186:Z187"/>
    <mergeCell ref="W188:Y188"/>
    <mergeCell ref="Z188:AA188"/>
    <mergeCell ref="H190:J190"/>
    <mergeCell ref="O190:P190"/>
    <mergeCell ref="D164:E164"/>
    <mergeCell ref="H164:I164"/>
    <mergeCell ref="L164:M164"/>
    <mergeCell ref="P164:Q164"/>
    <mergeCell ref="T164:V164"/>
    <mergeCell ref="M154:N154"/>
    <mergeCell ref="E166:G166"/>
    <mergeCell ref="J166:L166"/>
    <mergeCell ref="O166:Q166"/>
    <mergeCell ref="F133:H133"/>
    <mergeCell ref="F134:H134"/>
    <mergeCell ref="F142:H142"/>
    <mergeCell ref="F143:H143"/>
    <mergeCell ref="W310:Y310"/>
    <mergeCell ref="Z310:AA310"/>
    <mergeCell ref="B300:Z301"/>
    <mergeCell ref="W302:Y302"/>
    <mergeCell ref="Z302:AA302"/>
    <mergeCell ref="W279:Y279"/>
    <mergeCell ref="Z279:AA279"/>
    <mergeCell ref="B283:Z285"/>
    <mergeCell ref="W286:Y286"/>
    <mergeCell ref="Z286:AA286"/>
    <mergeCell ref="W291:Y291"/>
    <mergeCell ref="Z291:AA291"/>
    <mergeCell ref="G304:H304"/>
    <mergeCell ref="K304:L304"/>
    <mergeCell ref="O304:Q304"/>
    <mergeCell ref="B306:Z309"/>
    <mergeCell ref="H157:J157"/>
    <mergeCell ref="H154:J154"/>
    <mergeCell ref="Q154:R154"/>
    <mergeCell ref="U154:W154"/>
    <mergeCell ref="B262:Z264"/>
    <mergeCell ref="W265:Y265"/>
    <mergeCell ref="Z265:AA265"/>
    <mergeCell ref="W273:Y273"/>
    <mergeCell ref="Z273:AA273"/>
    <mergeCell ref="B276:Z278"/>
    <mergeCell ref="I250:J250"/>
    <mergeCell ref="B255:Z257"/>
    <mergeCell ref="W258:Y258"/>
    <mergeCell ref="Z258:AA258"/>
    <mergeCell ref="S253:U253"/>
    <mergeCell ref="R260:S260"/>
    <mergeCell ref="R269:S269"/>
    <mergeCell ref="B271:Z272"/>
    <mergeCell ref="L251:N251"/>
    <mergeCell ref="W248:Y248"/>
    <mergeCell ref="Z248:AA248"/>
    <mergeCell ref="B225:Z227"/>
    <mergeCell ref="W228:Y228"/>
    <mergeCell ref="Z228:AA228"/>
    <mergeCell ref="I230:J230"/>
    <mergeCell ref="B215:Z217"/>
    <mergeCell ref="W218:Y218"/>
    <mergeCell ref="Z218:AA218"/>
    <mergeCell ref="I220:J220"/>
    <mergeCell ref="K221:M221"/>
    <mergeCell ref="Q223:S223"/>
    <mergeCell ref="K231:L231"/>
    <mergeCell ref="K241:L241"/>
    <mergeCell ref="P233:Q233"/>
    <mergeCell ref="B235:Z237"/>
    <mergeCell ref="W238:Y238"/>
    <mergeCell ref="Z238:AA238"/>
    <mergeCell ref="I240:J240"/>
    <mergeCell ref="P243:Q243"/>
    <mergeCell ref="B245:Z247"/>
    <mergeCell ref="Z57:AA57"/>
    <mergeCell ref="J130:K130"/>
    <mergeCell ref="N130:O130"/>
    <mergeCell ref="R130:T130"/>
    <mergeCell ref="B124:Z125"/>
    <mergeCell ref="W47:Y47"/>
    <mergeCell ref="Z47:AA47"/>
    <mergeCell ref="B35:Z38"/>
    <mergeCell ref="W39:Y39"/>
    <mergeCell ref="Z39:AA39"/>
    <mergeCell ref="N40:P40"/>
    <mergeCell ref="W52:Y52"/>
    <mergeCell ref="Z52:AA52"/>
    <mergeCell ref="B50:Z51"/>
    <mergeCell ref="B55:Z56"/>
    <mergeCell ref="F130:G130"/>
    <mergeCell ref="I85:J85"/>
    <mergeCell ref="B60:Z61"/>
    <mergeCell ref="W62:Y62"/>
    <mergeCell ref="Z62:AA62"/>
    <mergeCell ref="B5:Z8"/>
    <mergeCell ref="W9:Y9"/>
    <mergeCell ref="Z9:AA9"/>
    <mergeCell ref="B12:Z15"/>
    <mergeCell ref="W16:Y16"/>
    <mergeCell ref="Z16:AA16"/>
    <mergeCell ref="B19:Z22"/>
    <mergeCell ref="W23:Y23"/>
    <mergeCell ref="Z23:AA23"/>
    <mergeCell ref="W30:Y30"/>
    <mergeCell ref="Z30:AA30"/>
    <mergeCell ref="B26:Z29"/>
    <mergeCell ref="N31:P31"/>
    <mergeCell ref="N32:P32"/>
    <mergeCell ref="B43:Z46"/>
    <mergeCell ref="W126:Y126"/>
    <mergeCell ref="Z126:AA126"/>
    <mergeCell ref="F129:G129"/>
    <mergeCell ref="J129:K129"/>
    <mergeCell ref="N129:O129"/>
    <mergeCell ref="R129:S129"/>
    <mergeCell ref="V129:X129"/>
    <mergeCell ref="B65:Z66"/>
    <mergeCell ref="W67:Y67"/>
    <mergeCell ref="Z67:AA67"/>
    <mergeCell ref="B70:Z71"/>
    <mergeCell ref="W72:Y72"/>
    <mergeCell ref="Z72:AA72"/>
    <mergeCell ref="B75:Z76"/>
    <mergeCell ref="W77:Y77"/>
    <mergeCell ref="Z77:AA77"/>
    <mergeCell ref="I80:J80"/>
    <mergeCell ref="W57:Y57"/>
    <mergeCell ref="H183:J183"/>
    <mergeCell ref="Q200:R200"/>
    <mergeCell ref="T200:V200"/>
    <mergeCell ref="E203:G203"/>
    <mergeCell ref="J203:L203"/>
    <mergeCell ref="O203:Q203"/>
    <mergeCell ref="B193:Z196"/>
    <mergeCell ref="W197:Y197"/>
    <mergeCell ref="Z197:AA197"/>
    <mergeCell ref="N198:P198"/>
    <mergeCell ref="S199:T199"/>
    <mergeCell ref="L200:N200"/>
    <mergeCell ref="Z152:AA152"/>
    <mergeCell ref="C148:D148"/>
    <mergeCell ref="H148:I148"/>
    <mergeCell ref="L148:M148"/>
    <mergeCell ref="Q148:R148"/>
    <mergeCell ref="B159:Z160"/>
    <mergeCell ref="D212:F212"/>
    <mergeCell ref="I212:J212"/>
    <mergeCell ref="M212:O212"/>
    <mergeCell ref="E205:G205"/>
    <mergeCell ref="J205:K205"/>
    <mergeCell ref="N205:P205"/>
    <mergeCell ref="B207:Z209"/>
    <mergeCell ref="W210:Y210"/>
    <mergeCell ref="Z210:AA210"/>
    <mergeCell ref="E211:F211"/>
    <mergeCell ref="K173:M173"/>
    <mergeCell ref="H175:J175"/>
    <mergeCell ref="L177:M177"/>
    <mergeCell ref="O177:Q177"/>
    <mergeCell ref="T177:V177"/>
    <mergeCell ref="B179:Z180"/>
    <mergeCell ref="W181:Y181"/>
    <mergeCell ref="Z181:AA181"/>
    <mergeCell ref="V135:X135"/>
    <mergeCell ref="R135:U135"/>
    <mergeCell ref="F293:G293"/>
    <mergeCell ref="I293:J293"/>
    <mergeCell ref="L293:M293"/>
    <mergeCell ref="O293:P293"/>
    <mergeCell ref="R293:S293"/>
    <mergeCell ref="F294:G294"/>
    <mergeCell ref="I294:J294"/>
    <mergeCell ref="L294:M294"/>
    <mergeCell ref="O294:P294"/>
    <mergeCell ref="R294:S294"/>
    <mergeCell ref="B289:Z290"/>
    <mergeCell ref="B137:Z139"/>
    <mergeCell ref="W140:Y140"/>
    <mergeCell ref="Z140:AA140"/>
    <mergeCell ref="B145:Z146"/>
    <mergeCell ref="W147:Y147"/>
    <mergeCell ref="Z147:AA147"/>
    <mergeCell ref="W161:Y161"/>
    <mergeCell ref="Z161:AA161"/>
    <mergeCell ref="T148:V148"/>
    <mergeCell ref="B150:Z151"/>
    <mergeCell ref="W152:Y152"/>
    <mergeCell ref="F297:G297"/>
    <mergeCell ref="I297:J297"/>
    <mergeCell ref="L297:M297"/>
    <mergeCell ref="O297:P297"/>
    <mergeCell ref="R297:S297"/>
    <mergeCell ref="F298:G298"/>
    <mergeCell ref="I298:J298"/>
    <mergeCell ref="L298:M298"/>
    <mergeCell ref="O298:P298"/>
    <mergeCell ref="R298:S298"/>
    <mergeCell ref="E80:G80"/>
    <mergeCell ref="E85:G85"/>
    <mergeCell ref="L80:N80"/>
    <mergeCell ref="L85:N85"/>
    <mergeCell ref="P80:Q80"/>
    <mergeCell ref="P85:Q85"/>
    <mergeCell ref="S80:U80"/>
    <mergeCell ref="S85:U85"/>
    <mergeCell ref="E81:G81"/>
    <mergeCell ref="I81:J81"/>
    <mergeCell ref="L81:N81"/>
    <mergeCell ref="P81:Q81"/>
    <mergeCell ref="S81:U81"/>
    <mergeCell ref="S84:U84"/>
    <mergeCell ref="E86:G86"/>
    <mergeCell ref="I86:J86"/>
    <mergeCell ref="L86:N86"/>
    <mergeCell ref="P86:Q86"/>
    <mergeCell ref="S86:U86"/>
    <mergeCell ref="E82:G82"/>
    <mergeCell ref="I82:J82"/>
    <mergeCell ref="L82:N82"/>
    <mergeCell ref="P82:Q82"/>
    <mergeCell ref="S82:U82"/>
    <mergeCell ref="E83:G83"/>
    <mergeCell ref="I83:J83"/>
    <mergeCell ref="L83:N83"/>
    <mergeCell ref="P83:Q83"/>
    <mergeCell ref="S83:U83"/>
    <mergeCell ref="E84:G84"/>
    <mergeCell ref="I84:J84"/>
    <mergeCell ref="L84:N84"/>
    <mergeCell ref="P84:Q84"/>
    <mergeCell ref="W103:Y103"/>
    <mergeCell ref="Z103:AA103"/>
    <mergeCell ref="F115:G115"/>
    <mergeCell ref="B119:Z120"/>
    <mergeCell ref="W91:Y91"/>
    <mergeCell ref="Z91:AA91"/>
    <mergeCell ref="B88:Z90"/>
    <mergeCell ref="W108:Y108"/>
    <mergeCell ref="Z108:AA108"/>
    <mergeCell ref="B106:Z107"/>
    <mergeCell ref="B94:Z95"/>
    <mergeCell ref="W96:Y96"/>
    <mergeCell ref="Z96:AA96"/>
    <mergeCell ref="E98:G98"/>
    <mergeCell ref="I98:J98"/>
    <mergeCell ref="L98:N98"/>
    <mergeCell ref="P98:Q98"/>
    <mergeCell ref="S98:U98"/>
    <mergeCell ref="B100:Z102"/>
    <mergeCell ref="W121:Y121"/>
    <mergeCell ref="Z121:AA121"/>
    <mergeCell ref="F110:G110"/>
    <mergeCell ref="F116:G116"/>
    <mergeCell ref="F111:G111"/>
    <mergeCell ref="F117:G117"/>
    <mergeCell ref="F112:G112"/>
    <mergeCell ref="F113:G113"/>
    <mergeCell ref="F114:G114"/>
  </mergeCells>
  <phoneticPr fontId="0" type="noConversion"/>
  <conditionalFormatting sqref="A26:A29">
    <cfRule type="duplicateValues" dxfId="352" priority="461"/>
  </conditionalFormatting>
  <conditionalFormatting sqref="A30">
    <cfRule type="duplicateValues" dxfId="351" priority="460"/>
  </conditionalFormatting>
  <conditionalFormatting sqref="A30">
    <cfRule type="duplicateValues" dxfId="350" priority="459"/>
  </conditionalFormatting>
  <conditionalFormatting sqref="A43:A46">
    <cfRule type="duplicateValues" dxfId="349" priority="457"/>
  </conditionalFormatting>
  <conditionalFormatting sqref="A47">
    <cfRule type="duplicateValues" dxfId="348" priority="456"/>
  </conditionalFormatting>
  <conditionalFormatting sqref="A47">
    <cfRule type="duplicateValues" dxfId="347" priority="455"/>
  </conditionalFormatting>
  <conditionalFormatting sqref="A5:A8">
    <cfRule type="duplicateValues" dxfId="346" priority="437"/>
  </conditionalFormatting>
  <conditionalFormatting sqref="A16">
    <cfRule type="duplicateValues" dxfId="345" priority="430"/>
  </conditionalFormatting>
  <conditionalFormatting sqref="A16">
    <cfRule type="duplicateValues" dxfId="344" priority="429"/>
  </conditionalFormatting>
  <conditionalFormatting sqref="A19:A22">
    <cfRule type="duplicateValues" dxfId="343" priority="428"/>
  </conditionalFormatting>
  <conditionalFormatting sqref="A23">
    <cfRule type="duplicateValues" dxfId="342" priority="427"/>
  </conditionalFormatting>
  <conditionalFormatting sqref="A23">
    <cfRule type="duplicateValues" dxfId="341" priority="426"/>
  </conditionalFormatting>
  <conditionalFormatting sqref="A12:A15">
    <cfRule type="duplicateValues" dxfId="340" priority="898"/>
  </conditionalFormatting>
  <conditionalFormatting sqref="A126">
    <cfRule type="duplicateValues" dxfId="339" priority="406"/>
  </conditionalFormatting>
  <conditionalFormatting sqref="A126">
    <cfRule type="duplicateValues" dxfId="338" priority="405"/>
  </conditionalFormatting>
  <conditionalFormatting sqref="A124:A125">
    <cfRule type="duplicateValues" dxfId="337" priority="1055"/>
  </conditionalFormatting>
  <conditionalFormatting sqref="A137:A139">
    <cfRule type="duplicateValues" dxfId="336" priority="404"/>
  </conditionalFormatting>
  <conditionalFormatting sqref="A140">
    <cfRule type="duplicateValues" dxfId="335" priority="394"/>
  </conditionalFormatting>
  <conditionalFormatting sqref="A140">
    <cfRule type="duplicateValues" dxfId="334" priority="393"/>
  </conditionalFormatting>
  <conditionalFormatting sqref="A147">
    <cfRule type="duplicateValues" dxfId="333" priority="378"/>
  </conditionalFormatting>
  <conditionalFormatting sqref="A147">
    <cfRule type="duplicateValues" dxfId="332" priority="377"/>
  </conditionalFormatting>
  <conditionalFormatting sqref="A145:A146">
    <cfRule type="duplicateValues" dxfId="331" priority="1085"/>
  </conditionalFormatting>
  <conditionalFormatting sqref="A150:A151">
    <cfRule type="duplicateValues" dxfId="330" priority="376"/>
  </conditionalFormatting>
  <conditionalFormatting sqref="A159:A160">
    <cfRule type="duplicateValues" dxfId="329" priority="372"/>
  </conditionalFormatting>
  <conditionalFormatting sqref="A198">
    <cfRule type="duplicateValues" dxfId="328" priority="363"/>
  </conditionalFormatting>
  <conditionalFormatting sqref="A193:A196">
    <cfRule type="duplicateValues" dxfId="327" priority="364"/>
  </conditionalFormatting>
  <conditionalFormatting sqref="A197">
    <cfRule type="duplicateValues" dxfId="326" priority="362"/>
  </conditionalFormatting>
  <conditionalFormatting sqref="A197">
    <cfRule type="duplicateValues" dxfId="325" priority="361"/>
  </conditionalFormatting>
  <conditionalFormatting sqref="A210">
    <cfRule type="duplicateValues" dxfId="324" priority="359"/>
  </conditionalFormatting>
  <conditionalFormatting sqref="A210">
    <cfRule type="duplicateValues" dxfId="323" priority="358"/>
  </conditionalFormatting>
  <conditionalFormatting sqref="A207:A209">
    <cfRule type="duplicateValues" dxfId="322" priority="1153"/>
  </conditionalFormatting>
  <conditionalFormatting sqref="A9:A11">
    <cfRule type="duplicateValues" dxfId="321" priority="1798"/>
  </conditionalFormatting>
  <conditionalFormatting sqref="A52:A53">
    <cfRule type="duplicateValues" dxfId="320" priority="341"/>
  </conditionalFormatting>
  <conditionalFormatting sqref="A52:A53">
    <cfRule type="duplicateValues" dxfId="319" priority="340"/>
  </conditionalFormatting>
  <conditionalFormatting sqref="A172">
    <cfRule type="duplicateValues" dxfId="318" priority="268"/>
  </conditionalFormatting>
  <conditionalFormatting sqref="A1">
    <cfRule type="duplicateValues" dxfId="317" priority="262"/>
  </conditionalFormatting>
  <conditionalFormatting sqref="A35:A38">
    <cfRule type="duplicateValues" dxfId="316" priority="260"/>
  </conditionalFormatting>
  <conditionalFormatting sqref="A39">
    <cfRule type="duplicateValues" dxfId="315" priority="259"/>
  </conditionalFormatting>
  <conditionalFormatting sqref="A39">
    <cfRule type="duplicateValues" dxfId="314" priority="258"/>
  </conditionalFormatting>
  <conditionalFormatting sqref="A30">
    <cfRule type="duplicateValues" dxfId="313" priority="256"/>
  </conditionalFormatting>
  <conditionalFormatting sqref="A30">
    <cfRule type="duplicateValues" dxfId="312" priority="255"/>
  </conditionalFormatting>
  <conditionalFormatting sqref="A40">
    <cfRule type="duplicateValues" dxfId="311" priority="2436"/>
  </conditionalFormatting>
  <conditionalFormatting sqref="A35:A40">
    <cfRule type="duplicateValues" dxfId="310" priority="2437"/>
  </conditionalFormatting>
  <conditionalFormatting sqref="A176">
    <cfRule type="duplicateValues" dxfId="309" priority="2479"/>
  </conditionalFormatting>
  <conditionalFormatting sqref="A161:A167">
    <cfRule type="duplicateValues" dxfId="308" priority="2480"/>
  </conditionalFormatting>
  <conditionalFormatting sqref="A218">
    <cfRule type="duplicateValues" dxfId="307" priority="244"/>
  </conditionalFormatting>
  <conditionalFormatting sqref="A218">
    <cfRule type="duplicateValues" dxfId="306" priority="243"/>
  </conditionalFormatting>
  <conditionalFormatting sqref="A215:A217">
    <cfRule type="duplicateValues" dxfId="305" priority="245"/>
  </conditionalFormatting>
  <conditionalFormatting sqref="A219:A221">
    <cfRule type="duplicateValues" dxfId="304" priority="246"/>
  </conditionalFormatting>
  <conditionalFormatting sqref="A215:A221">
    <cfRule type="duplicateValues" dxfId="303" priority="247"/>
  </conditionalFormatting>
  <conditionalFormatting sqref="A232:A233">
    <cfRule type="duplicateValues" dxfId="302" priority="234"/>
  </conditionalFormatting>
  <conditionalFormatting sqref="A232:A233">
    <cfRule type="duplicateValues" dxfId="301" priority="235"/>
  </conditionalFormatting>
  <conditionalFormatting sqref="A228">
    <cfRule type="duplicateValues" dxfId="300" priority="230"/>
  </conditionalFormatting>
  <conditionalFormatting sqref="A228">
    <cfRule type="duplicateValues" dxfId="299" priority="229"/>
  </conditionalFormatting>
  <conditionalFormatting sqref="A225:A227">
    <cfRule type="duplicateValues" dxfId="298" priority="231"/>
  </conditionalFormatting>
  <conditionalFormatting sqref="A229:A231">
    <cfRule type="duplicateValues" dxfId="297" priority="232"/>
  </conditionalFormatting>
  <conditionalFormatting sqref="A225:A231">
    <cfRule type="duplicateValues" dxfId="296" priority="233"/>
  </conditionalFormatting>
  <conditionalFormatting sqref="A242:A243">
    <cfRule type="duplicateValues" dxfId="295" priority="227"/>
  </conditionalFormatting>
  <conditionalFormatting sqref="A242:A243">
    <cfRule type="duplicateValues" dxfId="294" priority="228"/>
  </conditionalFormatting>
  <conditionalFormatting sqref="A238">
    <cfRule type="duplicateValues" dxfId="293" priority="223"/>
  </conditionalFormatting>
  <conditionalFormatting sqref="A238">
    <cfRule type="duplicateValues" dxfId="292" priority="222"/>
  </conditionalFormatting>
  <conditionalFormatting sqref="A235:A237">
    <cfRule type="duplicateValues" dxfId="291" priority="224"/>
  </conditionalFormatting>
  <conditionalFormatting sqref="A239:A241">
    <cfRule type="duplicateValues" dxfId="290" priority="225"/>
  </conditionalFormatting>
  <conditionalFormatting sqref="A235:A241">
    <cfRule type="duplicateValues" dxfId="289" priority="226"/>
  </conditionalFormatting>
  <conditionalFormatting sqref="A252:A253">
    <cfRule type="duplicateValues" dxfId="288" priority="213"/>
  </conditionalFormatting>
  <conditionalFormatting sqref="A252:A253">
    <cfRule type="duplicateValues" dxfId="287" priority="214"/>
  </conditionalFormatting>
  <conditionalFormatting sqref="A248">
    <cfRule type="duplicateValues" dxfId="286" priority="209"/>
  </conditionalFormatting>
  <conditionalFormatting sqref="A248">
    <cfRule type="duplicateValues" dxfId="285" priority="208"/>
  </conditionalFormatting>
  <conditionalFormatting sqref="A245:A247">
    <cfRule type="duplicateValues" dxfId="284" priority="210"/>
  </conditionalFormatting>
  <conditionalFormatting sqref="A249:A251">
    <cfRule type="duplicateValues" dxfId="283" priority="211"/>
  </conditionalFormatting>
  <conditionalFormatting sqref="A245:A251">
    <cfRule type="duplicateValues" dxfId="282" priority="212"/>
  </conditionalFormatting>
  <conditionalFormatting sqref="A258">
    <cfRule type="duplicateValues" dxfId="281" priority="202"/>
  </conditionalFormatting>
  <conditionalFormatting sqref="A258">
    <cfRule type="duplicateValues" dxfId="280" priority="201"/>
  </conditionalFormatting>
  <conditionalFormatting sqref="A255:A257">
    <cfRule type="duplicateValues" dxfId="279" priority="203"/>
  </conditionalFormatting>
  <conditionalFormatting sqref="A269:A270">
    <cfRule type="duplicateValues" dxfId="278" priority="199"/>
  </conditionalFormatting>
  <conditionalFormatting sqref="A269:A270">
    <cfRule type="duplicateValues" dxfId="277" priority="200"/>
  </conditionalFormatting>
  <conditionalFormatting sqref="A265">
    <cfRule type="duplicateValues" dxfId="276" priority="195"/>
  </conditionalFormatting>
  <conditionalFormatting sqref="A265">
    <cfRule type="duplicateValues" dxfId="275" priority="194"/>
  </conditionalFormatting>
  <conditionalFormatting sqref="A262:A264">
    <cfRule type="duplicateValues" dxfId="274" priority="196"/>
  </conditionalFormatting>
  <conditionalFormatting sqref="A266:A268">
    <cfRule type="duplicateValues" dxfId="273" priority="197"/>
  </conditionalFormatting>
  <conditionalFormatting sqref="A262:A268">
    <cfRule type="duplicateValues" dxfId="272" priority="198"/>
  </conditionalFormatting>
  <conditionalFormatting sqref="A273">
    <cfRule type="duplicateValues" dxfId="271" priority="188"/>
  </conditionalFormatting>
  <conditionalFormatting sqref="A273">
    <cfRule type="duplicateValues" dxfId="270" priority="187"/>
  </conditionalFormatting>
  <conditionalFormatting sqref="A279">
    <cfRule type="duplicateValues" dxfId="269" priority="178"/>
  </conditionalFormatting>
  <conditionalFormatting sqref="A279">
    <cfRule type="duplicateValues" dxfId="268" priority="177"/>
  </conditionalFormatting>
  <conditionalFormatting sqref="A276:A278">
    <cfRule type="duplicateValues" dxfId="267" priority="179"/>
  </conditionalFormatting>
  <conditionalFormatting sqref="A286">
    <cfRule type="duplicateValues" dxfId="266" priority="173"/>
  </conditionalFormatting>
  <conditionalFormatting sqref="A286">
    <cfRule type="duplicateValues" dxfId="265" priority="172"/>
  </conditionalFormatting>
  <conditionalFormatting sqref="A283:A285">
    <cfRule type="duplicateValues" dxfId="264" priority="174"/>
  </conditionalFormatting>
  <conditionalFormatting sqref="A291">
    <cfRule type="duplicateValues" dxfId="263" priority="168"/>
  </conditionalFormatting>
  <conditionalFormatting sqref="A291">
    <cfRule type="duplicateValues" dxfId="262" priority="167"/>
  </conditionalFormatting>
  <conditionalFormatting sqref="A317:A1048576 A199:A206 A168 A148:A149 A127:A136 A31:A34 A2:A4 A48:A49 A17:A18 A144 A154:A157 A211:A214 A54 A192 A41:A42 A24:A25 A222:A224 A234 A244 A254 A261">
    <cfRule type="duplicateValues" dxfId="261" priority="2511"/>
  </conditionalFormatting>
  <conditionalFormatting sqref="A317:A1048576 A41:A57 A2:A34 A176 A222:A224 A234 A244 A254 A261 A123:A168 A172 A192:A214 A59">
    <cfRule type="duplicateValues" dxfId="260" priority="2535"/>
  </conditionalFormatting>
  <conditionalFormatting sqref="A315:A316 A305 A287:A288 A299">
    <cfRule type="duplicateValues" dxfId="259" priority="2547"/>
  </conditionalFormatting>
  <conditionalFormatting sqref="A315:A316 A305 A283:A288 A299">
    <cfRule type="duplicateValues" dxfId="258" priority="2549"/>
  </conditionalFormatting>
  <conditionalFormatting sqref="A302">
    <cfRule type="duplicateValues" dxfId="257" priority="161"/>
  </conditionalFormatting>
  <conditionalFormatting sqref="A302">
    <cfRule type="duplicateValues" dxfId="256" priority="160"/>
  </conditionalFormatting>
  <conditionalFormatting sqref="A300:A301">
    <cfRule type="duplicateValues" dxfId="255" priority="2654"/>
  </conditionalFormatting>
  <conditionalFormatting sqref="A314">
    <cfRule type="duplicateValues" dxfId="254" priority="156"/>
  </conditionalFormatting>
  <conditionalFormatting sqref="A314">
    <cfRule type="duplicateValues" dxfId="253" priority="157"/>
  </conditionalFormatting>
  <conditionalFormatting sqref="A310">
    <cfRule type="duplicateValues" dxfId="252" priority="152"/>
  </conditionalFormatting>
  <conditionalFormatting sqref="A310">
    <cfRule type="duplicateValues" dxfId="251" priority="151"/>
  </conditionalFormatting>
  <conditionalFormatting sqref="A312:A313">
    <cfRule type="duplicateValues" dxfId="250" priority="154"/>
  </conditionalFormatting>
  <conditionalFormatting sqref="A312:A313">
    <cfRule type="duplicateValues" dxfId="249" priority="155"/>
  </conditionalFormatting>
  <conditionalFormatting sqref="A306:A309">
    <cfRule type="duplicateValues" dxfId="248" priority="158"/>
  </conditionalFormatting>
  <conditionalFormatting sqref="A50:A51">
    <cfRule type="duplicateValues" dxfId="247" priority="2931"/>
  </conditionalFormatting>
  <conditionalFormatting sqref="A55:A56">
    <cfRule type="duplicateValues" dxfId="246" priority="2932"/>
  </conditionalFormatting>
  <conditionalFormatting sqref="A62:A64">
    <cfRule type="duplicateValues" dxfId="245" priority="147"/>
  </conditionalFormatting>
  <conditionalFormatting sqref="A60:A61">
    <cfRule type="duplicateValues" dxfId="244" priority="150"/>
  </conditionalFormatting>
  <conditionalFormatting sqref="A123 A57 A59">
    <cfRule type="duplicateValues" dxfId="243" priority="2933"/>
  </conditionalFormatting>
  <conditionalFormatting sqref="A141:A143">
    <cfRule type="duplicateValues" dxfId="242" priority="2934"/>
  </conditionalFormatting>
  <conditionalFormatting sqref="A158">
    <cfRule type="duplicateValues" dxfId="241" priority="2974"/>
  </conditionalFormatting>
  <conditionalFormatting sqref="A152:A153">
    <cfRule type="duplicateValues" dxfId="240" priority="3013"/>
  </conditionalFormatting>
  <conditionalFormatting sqref="A169">
    <cfRule type="duplicateValues" dxfId="239" priority="145"/>
  </conditionalFormatting>
  <conditionalFormatting sqref="A169">
    <cfRule type="duplicateValues" dxfId="238" priority="146"/>
  </conditionalFormatting>
  <conditionalFormatting sqref="A170">
    <cfRule type="duplicateValues" dxfId="237" priority="144"/>
  </conditionalFormatting>
  <conditionalFormatting sqref="A170">
    <cfRule type="duplicateValues" dxfId="236" priority="143"/>
  </conditionalFormatting>
  <conditionalFormatting sqref="A170">
    <cfRule type="duplicateValues" dxfId="235" priority="142"/>
  </conditionalFormatting>
  <conditionalFormatting sqref="A171">
    <cfRule type="duplicateValues" dxfId="234" priority="141"/>
  </conditionalFormatting>
  <conditionalFormatting sqref="A171">
    <cfRule type="duplicateValues" dxfId="233" priority="140"/>
  </conditionalFormatting>
  <conditionalFormatting sqref="A171">
    <cfRule type="duplicateValues" dxfId="232" priority="139"/>
  </conditionalFormatting>
  <conditionalFormatting sqref="A173">
    <cfRule type="duplicateValues" dxfId="231" priority="138"/>
  </conditionalFormatting>
  <conditionalFormatting sqref="A173">
    <cfRule type="duplicateValues" dxfId="230" priority="137"/>
  </conditionalFormatting>
  <conditionalFormatting sqref="A173">
    <cfRule type="duplicateValues" dxfId="229" priority="136"/>
  </conditionalFormatting>
  <conditionalFormatting sqref="A175">
    <cfRule type="duplicateValues" dxfId="228" priority="135"/>
  </conditionalFormatting>
  <conditionalFormatting sqref="A175">
    <cfRule type="duplicateValues" dxfId="227" priority="134"/>
  </conditionalFormatting>
  <conditionalFormatting sqref="A175">
    <cfRule type="duplicateValues" dxfId="226" priority="133"/>
  </conditionalFormatting>
  <conditionalFormatting sqref="A177:A178">
    <cfRule type="duplicateValues" dxfId="225" priority="131"/>
  </conditionalFormatting>
  <conditionalFormatting sqref="A177:A178">
    <cfRule type="duplicateValues" dxfId="224" priority="130"/>
  </conditionalFormatting>
  <conditionalFormatting sqref="A179:A180">
    <cfRule type="duplicateValues" dxfId="223" priority="127"/>
  </conditionalFormatting>
  <conditionalFormatting sqref="A181">
    <cfRule type="duplicateValues" dxfId="222" priority="128"/>
  </conditionalFormatting>
  <conditionalFormatting sqref="A179:A181">
    <cfRule type="duplicateValues" dxfId="221" priority="129"/>
  </conditionalFormatting>
  <conditionalFormatting sqref="A183:A184">
    <cfRule type="duplicateValues" dxfId="220" priority="126"/>
  </conditionalFormatting>
  <conditionalFormatting sqref="A183:A184">
    <cfRule type="duplicateValues" dxfId="219" priority="125"/>
  </conditionalFormatting>
  <conditionalFormatting sqref="A183:A184">
    <cfRule type="duplicateValues" dxfId="218" priority="124"/>
  </conditionalFormatting>
  <conditionalFormatting sqref="A189">
    <cfRule type="duplicateValues" dxfId="217" priority="123"/>
  </conditionalFormatting>
  <conditionalFormatting sqref="A186:A187">
    <cfRule type="duplicateValues" dxfId="216" priority="120"/>
  </conditionalFormatting>
  <conditionalFormatting sqref="A188">
    <cfRule type="duplicateValues" dxfId="215" priority="121"/>
  </conditionalFormatting>
  <conditionalFormatting sqref="A186:A188">
    <cfRule type="duplicateValues" dxfId="214" priority="122"/>
  </conditionalFormatting>
  <conditionalFormatting sqref="A190:A191">
    <cfRule type="duplicateValues" dxfId="213" priority="119"/>
  </conditionalFormatting>
  <conditionalFormatting sqref="A190:A191">
    <cfRule type="duplicateValues" dxfId="212" priority="118"/>
  </conditionalFormatting>
  <conditionalFormatting sqref="A190:A191">
    <cfRule type="duplicateValues" dxfId="211" priority="117"/>
  </conditionalFormatting>
  <conditionalFormatting sqref="A260">
    <cfRule type="duplicateValues" dxfId="210" priority="3014"/>
  </conditionalFormatting>
  <conditionalFormatting sqref="A271:A272">
    <cfRule type="duplicateValues" dxfId="209" priority="3015"/>
  </conditionalFormatting>
  <conditionalFormatting sqref="A280:A282">
    <cfRule type="duplicateValues" dxfId="208" priority="3049"/>
  </conditionalFormatting>
  <conditionalFormatting sqref="A276:A282">
    <cfRule type="duplicateValues" dxfId="207" priority="3050"/>
  </conditionalFormatting>
  <conditionalFormatting sqref="A274:A275">
    <cfRule type="duplicateValues" dxfId="206" priority="3051"/>
  </conditionalFormatting>
  <conditionalFormatting sqref="A271:A275">
    <cfRule type="duplicateValues" dxfId="205" priority="3090"/>
  </conditionalFormatting>
  <conditionalFormatting sqref="A177:A178 A182 A185">
    <cfRule type="duplicateValues" dxfId="204" priority="3129"/>
  </conditionalFormatting>
  <conditionalFormatting sqref="A303">
    <cfRule type="duplicateValues" dxfId="203" priority="3168"/>
  </conditionalFormatting>
  <conditionalFormatting sqref="A300:A303">
    <cfRule type="duplicateValues" dxfId="202" priority="3169"/>
  </conditionalFormatting>
  <conditionalFormatting sqref="A304">
    <cfRule type="duplicateValues" dxfId="201" priority="3208"/>
  </conditionalFormatting>
  <conditionalFormatting sqref="A311">
    <cfRule type="duplicateValues" dxfId="200" priority="3247"/>
  </conditionalFormatting>
  <conditionalFormatting sqref="A306:A311">
    <cfRule type="duplicateValues" dxfId="199" priority="3248"/>
  </conditionalFormatting>
  <conditionalFormatting sqref="A299:A1048576 A1:A57 A69 A59:A64 A74 A79 A87 A105 A109:A110 A116 A118 A122:A296">
    <cfRule type="duplicateValues" dxfId="198" priority="116"/>
  </conditionalFormatting>
  <conditionalFormatting sqref="A259">
    <cfRule type="duplicateValues" dxfId="197" priority="3415"/>
  </conditionalFormatting>
  <conditionalFormatting sqref="A255:A259">
    <cfRule type="duplicateValues" dxfId="196" priority="3416"/>
  </conditionalFormatting>
  <conditionalFormatting sqref="A297:A298">
    <cfRule type="duplicateValues" dxfId="195" priority="113"/>
  </conditionalFormatting>
  <conditionalFormatting sqref="A297:A298">
    <cfRule type="duplicateValues" dxfId="194" priority="114"/>
  </conditionalFormatting>
  <conditionalFormatting sqref="A297:A298">
    <cfRule type="duplicateValues" dxfId="193" priority="115"/>
  </conditionalFormatting>
  <conditionalFormatting sqref="A292:A296">
    <cfRule type="duplicateValues" dxfId="192" priority="3490"/>
  </conditionalFormatting>
  <conditionalFormatting sqref="A289:A290">
    <cfRule type="duplicateValues" dxfId="191" priority="3492"/>
  </conditionalFormatting>
  <conditionalFormatting sqref="A289:A296">
    <cfRule type="duplicateValues" dxfId="190" priority="3533"/>
  </conditionalFormatting>
  <conditionalFormatting sqref="A67">
    <cfRule type="duplicateValues" dxfId="189" priority="110"/>
  </conditionalFormatting>
  <conditionalFormatting sqref="A67">
    <cfRule type="duplicateValues" dxfId="188" priority="109"/>
  </conditionalFormatting>
  <conditionalFormatting sqref="A65:A67">
    <cfRule type="duplicateValues" dxfId="187" priority="111"/>
  </conditionalFormatting>
  <conditionalFormatting sqref="A65:A66">
    <cfRule type="duplicateValues" dxfId="186" priority="112"/>
  </conditionalFormatting>
  <conditionalFormatting sqref="A65:A67">
    <cfRule type="duplicateValues" dxfId="185" priority="108"/>
  </conditionalFormatting>
  <conditionalFormatting sqref="A58">
    <cfRule type="duplicateValues" dxfId="184" priority="106"/>
  </conditionalFormatting>
  <conditionalFormatting sqref="A58">
    <cfRule type="duplicateValues" dxfId="183" priority="105"/>
  </conditionalFormatting>
  <conditionalFormatting sqref="A58">
    <cfRule type="duplicateValues" dxfId="182" priority="107"/>
  </conditionalFormatting>
  <conditionalFormatting sqref="A58">
    <cfRule type="duplicateValues" dxfId="181" priority="104"/>
  </conditionalFormatting>
  <conditionalFormatting sqref="A68">
    <cfRule type="duplicateValues" dxfId="180" priority="102"/>
  </conditionalFormatting>
  <conditionalFormatting sqref="A68">
    <cfRule type="duplicateValues" dxfId="179" priority="101"/>
  </conditionalFormatting>
  <conditionalFormatting sqref="A68">
    <cfRule type="duplicateValues" dxfId="178" priority="103"/>
  </conditionalFormatting>
  <conditionalFormatting sqref="A68">
    <cfRule type="duplicateValues" dxfId="177" priority="100"/>
  </conditionalFormatting>
  <conditionalFormatting sqref="A72">
    <cfRule type="duplicateValues" dxfId="176" priority="97"/>
  </conditionalFormatting>
  <conditionalFormatting sqref="A72">
    <cfRule type="duplicateValues" dxfId="175" priority="96"/>
  </conditionalFormatting>
  <conditionalFormatting sqref="A70:A72">
    <cfRule type="duplicateValues" dxfId="174" priority="98"/>
  </conditionalFormatting>
  <conditionalFormatting sqref="A70:A71">
    <cfRule type="duplicateValues" dxfId="173" priority="99"/>
  </conditionalFormatting>
  <conditionalFormatting sqref="A70:A72">
    <cfRule type="duplicateValues" dxfId="172" priority="95"/>
  </conditionalFormatting>
  <conditionalFormatting sqref="A73">
    <cfRule type="duplicateValues" dxfId="171" priority="93"/>
  </conditionalFormatting>
  <conditionalFormatting sqref="A73">
    <cfRule type="duplicateValues" dxfId="170" priority="92"/>
  </conditionalFormatting>
  <conditionalFormatting sqref="A73">
    <cfRule type="duplicateValues" dxfId="169" priority="94"/>
  </conditionalFormatting>
  <conditionalFormatting sqref="A73">
    <cfRule type="duplicateValues" dxfId="168" priority="91"/>
  </conditionalFormatting>
  <conditionalFormatting sqref="A77">
    <cfRule type="duplicateValues" dxfId="167" priority="88"/>
  </conditionalFormatting>
  <conditionalFormatting sqref="A77">
    <cfRule type="duplicateValues" dxfId="166" priority="87"/>
  </conditionalFormatting>
  <conditionalFormatting sqref="A75:A77">
    <cfRule type="duplicateValues" dxfId="165" priority="89"/>
  </conditionalFormatting>
  <conditionalFormatting sqref="A75:A76">
    <cfRule type="duplicateValues" dxfId="164" priority="90"/>
  </conditionalFormatting>
  <conditionalFormatting sqref="A75:A77">
    <cfRule type="duplicateValues" dxfId="163" priority="86"/>
  </conditionalFormatting>
  <conditionalFormatting sqref="A78">
    <cfRule type="duplicateValues" dxfId="162" priority="84"/>
  </conditionalFormatting>
  <conditionalFormatting sqref="A78">
    <cfRule type="duplicateValues" dxfId="161" priority="83"/>
  </conditionalFormatting>
  <conditionalFormatting sqref="A78">
    <cfRule type="duplicateValues" dxfId="160" priority="85"/>
  </conditionalFormatting>
  <conditionalFormatting sqref="A78">
    <cfRule type="duplicateValues" dxfId="159" priority="82"/>
  </conditionalFormatting>
  <conditionalFormatting sqref="A80">
    <cfRule type="duplicateValues" dxfId="158" priority="79"/>
  </conditionalFormatting>
  <conditionalFormatting sqref="A80">
    <cfRule type="duplicateValues" dxfId="157" priority="80"/>
  </conditionalFormatting>
  <conditionalFormatting sqref="A80">
    <cfRule type="duplicateValues" dxfId="156" priority="81"/>
  </conditionalFormatting>
  <conditionalFormatting sqref="A85">
    <cfRule type="duplicateValues" dxfId="155" priority="76"/>
  </conditionalFormatting>
  <conditionalFormatting sqref="A85">
    <cfRule type="duplicateValues" dxfId="154" priority="77"/>
  </conditionalFormatting>
  <conditionalFormatting sqref="A85">
    <cfRule type="duplicateValues" dxfId="153" priority="78"/>
  </conditionalFormatting>
  <conditionalFormatting sqref="A81">
    <cfRule type="duplicateValues" dxfId="152" priority="73"/>
  </conditionalFormatting>
  <conditionalFormatting sqref="A81">
    <cfRule type="duplicateValues" dxfId="151" priority="74"/>
  </conditionalFormatting>
  <conditionalFormatting sqref="A81">
    <cfRule type="duplicateValues" dxfId="150" priority="75"/>
  </conditionalFormatting>
  <conditionalFormatting sqref="A86">
    <cfRule type="duplicateValues" dxfId="149" priority="70"/>
  </conditionalFormatting>
  <conditionalFormatting sqref="A86">
    <cfRule type="duplicateValues" dxfId="148" priority="71"/>
  </conditionalFormatting>
  <conditionalFormatting sqref="A86">
    <cfRule type="duplicateValues" dxfId="147" priority="72"/>
  </conditionalFormatting>
  <conditionalFormatting sqref="A82">
    <cfRule type="duplicateValues" dxfId="146" priority="67"/>
  </conditionalFormatting>
  <conditionalFormatting sqref="A82">
    <cfRule type="duplicateValues" dxfId="145" priority="68"/>
  </conditionalFormatting>
  <conditionalFormatting sqref="A82">
    <cfRule type="duplicateValues" dxfId="144" priority="69"/>
  </conditionalFormatting>
  <conditionalFormatting sqref="A83">
    <cfRule type="duplicateValues" dxfId="143" priority="64"/>
  </conditionalFormatting>
  <conditionalFormatting sqref="A83">
    <cfRule type="duplicateValues" dxfId="142" priority="65"/>
  </conditionalFormatting>
  <conditionalFormatting sqref="A83">
    <cfRule type="duplicateValues" dxfId="141" priority="66"/>
  </conditionalFormatting>
  <conditionalFormatting sqref="A84">
    <cfRule type="duplicateValues" dxfId="140" priority="58"/>
  </conditionalFormatting>
  <conditionalFormatting sqref="A84">
    <cfRule type="duplicateValues" dxfId="139" priority="59"/>
  </conditionalFormatting>
  <conditionalFormatting sqref="A84">
    <cfRule type="duplicateValues" dxfId="138" priority="60"/>
  </conditionalFormatting>
  <conditionalFormatting sqref="A91">
    <cfRule type="duplicateValues" dxfId="137" priority="55"/>
  </conditionalFormatting>
  <conditionalFormatting sqref="A91">
    <cfRule type="duplicateValues" dxfId="136" priority="54"/>
  </conditionalFormatting>
  <conditionalFormatting sqref="A88:A91">
    <cfRule type="duplicateValues" dxfId="135" priority="56"/>
  </conditionalFormatting>
  <conditionalFormatting sqref="A88:A90">
    <cfRule type="duplicateValues" dxfId="134" priority="57"/>
  </conditionalFormatting>
  <conditionalFormatting sqref="A88:A91">
    <cfRule type="duplicateValues" dxfId="133" priority="53"/>
  </conditionalFormatting>
  <conditionalFormatting sqref="A92:A93">
    <cfRule type="duplicateValues" dxfId="132" priority="50"/>
  </conditionalFormatting>
  <conditionalFormatting sqref="A92:A93">
    <cfRule type="duplicateValues" dxfId="131" priority="52"/>
  </conditionalFormatting>
  <conditionalFormatting sqref="A92:A93">
    <cfRule type="duplicateValues" dxfId="130" priority="49"/>
  </conditionalFormatting>
  <conditionalFormatting sqref="A108">
    <cfRule type="duplicateValues" dxfId="129" priority="46"/>
  </conditionalFormatting>
  <conditionalFormatting sqref="A108">
    <cfRule type="duplicateValues" dxfId="128" priority="45"/>
  </conditionalFormatting>
  <conditionalFormatting sqref="A106:A108">
    <cfRule type="duplicateValues" dxfId="127" priority="48"/>
  </conditionalFormatting>
  <conditionalFormatting sqref="A106:A107">
    <cfRule type="duplicateValues" dxfId="126" priority="3598"/>
  </conditionalFormatting>
  <conditionalFormatting sqref="A111">
    <cfRule type="duplicateValues" dxfId="125" priority="42"/>
  </conditionalFormatting>
  <conditionalFormatting sqref="A111">
    <cfRule type="duplicateValues" dxfId="124" priority="43"/>
  </conditionalFormatting>
  <conditionalFormatting sqref="A111">
    <cfRule type="duplicateValues" dxfId="123" priority="41"/>
  </conditionalFormatting>
  <conditionalFormatting sqref="A117">
    <cfRule type="duplicateValues" dxfId="122" priority="39"/>
  </conditionalFormatting>
  <conditionalFormatting sqref="A117">
    <cfRule type="duplicateValues" dxfId="121" priority="40"/>
  </conditionalFormatting>
  <conditionalFormatting sqref="A117">
    <cfRule type="duplicateValues" dxfId="120" priority="38"/>
  </conditionalFormatting>
  <conditionalFormatting sqref="A112">
    <cfRule type="duplicateValues" dxfId="119" priority="36"/>
  </conditionalFormatting>
  <conditionalFormatting sqref="A112">
    <cfRule type="duplicateValues" dxfId="118" priority="37"/>
  </conditionalFormatting>
  <conditionalFormatting sqref="A112">
    <cfRule type="duplicateValues" dxfId="117" priority="35"/>
  </conditionalFormatting>
  <conditionalFormatting sqref="A113">
    <cfRule type="duplicateValues" dxfId="116" priority="33"/>
  </conditionalFormatting>
  <conditionalFormatting sqref="A113">
    <cfRule type="duplicateValues" dxfId="115" priority="34"/>
  </conditionalFormatting>
  <conditionalFormatting sqref="A113">
    <cfRule type="duplicateValues" dxfId="114" priority="32"/>
  </conditionalFormatting>
  <conditionalFormatting sqref="A114">
    <cfRule type="duplicateValues" dxfId="113" priority="30"/>
  </conditionalFormatting>
  <conditionalFormatting sqref="A114">
    <cfRule type="duplicateValues" dxfId="112" priority="31"/>
  </conditionalFormatting>
  <conditionalFormatting sqref="A114">
    <cfRule type="duplicateValues" dxfId="111" priority="29"/>
  </conditionalFormatting>
  <conditionalFormatting sqref="A96">
    <cfRule type="duplicateValues" dxfId="110" priority="26"/>
  </conditionalFormatting>
  <conditionalFormatting sqref="A96">
    <cfRule type="duplicateValues" dxfId="109" priority="25"/>
  </conditionalFormatting>
  <conditionalFormatting sqref="A94:A96">
    <cfRule type="duplicateValues" dxfId="108" priority="27"/>
  </conditionalFormatting>
  <conditionalFormatting sqref="A94:A95">
    <cfRule type="duplicateValues" dxfId="107" priority="28"/>
  </conditionalFormatting>
  <conditionalFormatting sqref="A94:A96">
    <cfRule type="duplicateValues" dxfId="106" priority="24"/>
  </conditionalFormatting>
  <conditionalFormatting sqref="A97">
    <cfRule type="duplicateValues" dxfId="105" priority="22"/>
  </conditionalFormatting>
  <conditionalFormatting sqref="A97">
    <cfRule type="duplicateValues" dxfId="104" priority="21"/>
  </conditionalFormatting>
  <conditionalFormatting sqref="A97">
    <cfRule type="duplicateValues" dxfId="103" priority="23"/>
  </conditionalFormatting>
  <conditionalFormatting sqref="A97">
    <cfRule type="duplicateValues" dxfId="102" priority="20"/>
  </conditionalFormatting>
  <conditionalFormatting sqref="A98">
    <cfRule type="duplicateValues" dxfId="101" priority="17"/>
  </conditionalFormatting>
  <conditionalFormatting sqref="A98">
    <cfRule type="duplicateValues" dxfId="100" priority="18"/>
  </conditionalFormatting>
  <conditionalFormatting sqref="A98">
    <cfRule type="duplicateValues" dxfId="99" priority="19"/>
  </conditionalFormatting>
  <conditionalFormatting sqref="A103">
    <cfRule type="duplicateValues" dxfId="98" priority="14"/>
  </conditionalFormatting>
  <conditionalFormatting sqref="A103">
    <cfRule type="duplicateValues" dxfId="97" priority="13"/>
  </conditionalFormatting>
  <conditionalFormatting sqref="A100:A103">
    <cfRule type="duplicateValues" dxfId="96" priority="15"/>
  </conditionalFormatting>
  <conditionalFormatting sqref="A100:A102">
    <cfRule type="duplicateValues" dxfId="95" priority="16"/>
  </conditionalFormatting>
  <conditionalFormatting sqref="A100:A103">
    <cfRule type="duplicateValues" dxfId="94" priority="12"/>
  </conditionalFormatting>
  <conditionalFormatting sqref="A104">
    <cfRule type="duplicateValues" dxfId="93" priority="10"/>
  </conditionalFormatting>
  <conditionalFormatting sqref="A104">
    <cfRule type="duplicateValues" dxfId="92" priority="9"/>
  </conditionalFormatting>
  <conditionalFormatting sqref="A104">
    <cfRule type="duplicateValues" dxfId="91" priority="11"/>
  </conditionalFormatting>
  <conditionalFormatting sqref="A104">
    <cfRule type="duplicateValues" dxfId="90" priority="8"/>
  </conditionalFormatting>
  <conditionalFormatting sqref="A92:A93 A99">
    <cfRule type="duplicateValues" dxfId="89" priority="3667"/>
  </conditionalFormatting>
  <conditionalFormatting sqref="A115">
    <cfRule type="duplicateValues" dxfId="88" priority="6"/>
  </conditionalFormatting>
  <conditionalFormatting sqref="A115">
    <cfRule type="duplicateValues" dxfId="87" priority="7"/>
  </conditionalFormatting>
  <conditionalFormatting sqref="A115">
    <cfRule type="duplicateValues" dxfId="86" priority="5"/>
  </conditionalFormatting>
  <conditionalFormatting sqref="A121">
    <cfRule type="duplicateValues" dxfId="85" priority="2"/>
  </conditionalFormatting>
  <conditionalFormatting sqref="A121">
    <cfRule type="duplicateValues" dxfId="84" priority="1"/>
  </conditionalFormatting>
  <conditionalFormatting sqref="A119:A121">
    <cfRule type="duplicateValues" dxfId="83" priority="3"/>
  </conditionalFormatting>
  <conditionalFormatting sqref="A119:A120">
    <cfRule type="duplicateValues" dxfId="82" priority="4"/>
  </conditionalFormatting>
  <conditionalFormatting sqref="A109:A110 A62:A64 A69 A74 A79 A87 A105 A116 A118 A122">
    <cfRule type="duplicateValues" dxfId="81" priority="3706"/>
  </conditionalFormatting>
  <conditionalFormatting sqref="A109:A110 A60:A64 A69 A74 A79 A87 A105 A116 A118 A122">
    <cfRule type="duplicateValues" dxfId="80" priority="3716"/>
  </conditionalFormatting>
  <pageMargins left="0.70866141732283472" right="0.23622047244094491" top="0.82677165354330717" bottom="0.82677165354330717" header="0.19685039370078741" footer="0.11811023622047245"/>
  <pageSetup paperSize="9" fitToHeight="0" orientation="portrait" r:id="rId1"/>
  <headerFooter alignWithMargins="0"/>
  <rowBreaks count="6" manualBreakCount="6">
    <brk id="54" max="26" man="1"/>
    <brk id="105" max="26" man="1"/>
    <brk id="157" max="26" man="1"/>
    <brk id="206" max="26" man="1"/>
    <brk id="254" max="26" man="1"/>
    <brk id="305" max="2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173"/>
  <sheetViews>
    <sheetView view="pageBreakPreview" zoomScaleNormal="100" zoomScaleSheetLayoutView="100" workbookViewId="0">
      <selection activeCell="C13" sqref="C13"/>
    </sheetView>
  </sheetViews>
  <sheetFormatPr defaultRowHeight="12.75" x14ac:dyDescent="0.2"/>
  <cols>
    <col min="1" max="27" width="3.83203125" style="79" customWidth="1"/>
    <col min="28" max="28" width="10" style="79" bestFit="1" customWidth="1"/>
    <col min="29" max="29" width="9.33203125" style="79"/>
    <col min="30" max="30" width="10.6640625" style="79" bestFit="1" customWidth="1"/>
    <col min="31" max="16384" width="9.33203125" style="79"/>
  </cols>
  <sheetData>
    <row r="1" spans="1:31" s="24" customFormat="1" ht="21" x14ac:dyDescent="0.2">
      <c r="A1" s="139" t="s">
        <v>24335</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row>
    <row r="2" spans="1:31" x14ac:dyDescent="0.2">
      <c r="B2" s="82"/>
      <c r="C2" s="82"/>
      <c r="D2" s="82"/>
      <c r="E2" s="82"/>
      <c r="F2" s="82"/>
      <c r="G2" s="82"/>
      <c r="H2" s="82"/>
      <c r="I2" s="82"/>
      <c r="J2" s="82"/>
      <c r="K2" s="82"/>
      <c r="L2" s="82"/>
      <c r="M2" s="82"/>
      <c r="N2" s="82"/>
      <c r="O2" s="82"/>
      <c r="P2" s="82"/>
      <c r="Q2" s="82"/>
      <c r="R2" s="82"/>
      <c r="S2" s="82"/>
      <c r="T2" s="82"/>
      <c r="U2" s="82"/>
      <c r="V2" s="82"/>
      <c r="W2" s="82"/>
      <c r="X2" s="82"/>
      <c r="Y2" s="82"/>
      <c r="Z2" s="82"/>
      <c r="AA2" s="82"/>
    </row>
    <row r="3" spans="1:31" s="89" customFormat="1" ht="13.5" thickBot="1" x14ac:dyDescent="0.25">
      <c r="A3" s="146" t="s">
        <v>35251</v>
      </c>
      <c r="B3" s="147"/>
      <c r="C3" s="147"/>
      <c r="D3" s="148"/>
      <c r="E3" s="149"/>
      <c r="F3" s="142"/>
      <c r="G3" s="142"/>
      <c r="H3" s="149"/>
      <c r="I3" s="149"/>
      <c r="J3" s="149"/>
      <c r="K3" s="149"/>
      <c r="L3" s="142"/>
      <c r="M3" s="149"/>
      <c r="N3" s="149"/>
      <c r="O3" s="149"/>
      <c r="P3" s="149"/>
      <c r="Q3" s="142"/>
      <c r="R3" s="142"/>
      <c r="S3" s="149"/>
      <c r="T3" s="149"/>
      <c r="U3" s="149"/>
      <c r="V3" s="149"/>
      <c r="W3" s="149"/>
      <c r="X3" s="150"/>
      <c r="Y3" s="150"/>
      <c r="Z3" s="150"/>
      <c r="AA3" s="149"/>
    </row>
    <row r="4" spans="1:31" s="81" customFormat="1" x14ac:dyDescent="0.2">
      <c r="A4" s="509"/>
      <c r="B4" s="53"/>
      <c r="C4" s="53"/>
      <c r="D4" s="52"/>
      <c r="E4" s="82"/>
      <c r="F4" s="863"/>
      <c r="G4" s="483"/>
      <c r="H4" s="82"/>
      <c r="I4" s="82"/>
      <c r="J4" s="82"/>
      <c r="K4" s="82"/>
      <c r="L4" s="483"/>
      <c r="M4" s="82"/>
      <c r="N4" s="82"/>
      <c r="O4" s="82"/>
      <c r="P4" s="82"/>
      <c r="Q4" s="483"/>
      <c r="R4" s="483"/>
      <c r="S4" s="82"/>
      <c r="T4" s="82"/>
      <c r="U4" s="82"/>
      <c r="V4" s="82"/>
      <c r="W4" s="82"/>
      <c r="X4" s="86"/>
      <c r="Y4" s="86"/>
      <c r="Z4" s="86"/>
      <c r="AA4" s="82"/>
    </row>
    <row r="5" spans="1:31" s="513" customFormat="1" x14ac:dyDescent="0.2">
      <c r="A5" s="510"/>
      <c r="B5" s="511" t="s">
        <v>34942</v>
      </c>
      <c r="C5" s="511"/>
      <c r="D5" s="511"/>
      <c r="E5" s="511"/>
      <c r="F5" s="512"/>
      <c r="G5" s="512"/>
      <c r="H5" s="511"/>
      <c r="I5" s="511"/>
      <c r="J5" s="511"/>
      <c r="K5" s="511"/>
      <c r="L5" s="512"/>
      <c r="M5" s="511"/>
      <c r="N5" s="511" t="s">
        <v>34943</v>
      </c>
      <c r="O5" s="511"/>
      <c r="P5" s="511"/>
      <c r="Q5" s="511"/>
      <c r="R5" s="512"/>
      <c r="S5" s="512"/>
      <c r="T5" s="511"/>
      <c r="U5" s="511"/>
      <c r="V5" s="511"/>
      <c r="W5" s="511"/>
      <c r="X5" s="511"/>
      <c r="Y5" s="511"/>
      <c r="Z5" s="511"/>
      <c r="AA5" s="511"/>
    </row>
    <row r="6" spans="1:31" s="513" customFormat="1" x14ac:dyDescent="0.2">
      <c r="A6" s="510"/>
      <c r="B6" s="511" t="s">
        <v>34944</v>
      </c>
      <c r="C6" s="511"/>
      <c r="D6" s="511"/>
      <c r="E6" s="511"/>
      <c r="F6" s="512"/>
      <c r="G6" s="512"/>
      <c r="H6" s="511">
        <f>SUM(C7:C9)</f>
        <v>35</v>
      </c>
      <c r="I6" s="511" t="s">
        <v>34945</v>
      </c>
      <c r="J6" s="511"/>
      <c r="K6" s="511"/>
      <c r="L6" s="511"/>
      <c r="M6" s="514"/>
      <c r="N6" s="511" t="s">
        <v>34944</v>
      </c>
      <c r="O6" s="511"/>
      <c r="P6" s="511"/>
      <c r="Q6" s="511"/>
      <c r="R6" s="512"/>
      <c r="S6" s="512"/>
      <c r="T6" s="511">
        <f>SUM(O7:O9)</f>
        <v>27</v>
      </c>
      <c r="U6" s="511" t="s">
        <v>34945</v>
      </c>
      <c r="V6" s="511"/>
      <c r="W6" s="511"/>
      <c r="X6" s="511"/>
      <c r="Y6" s="511"/>
      <c r="Z6" s="511"/>
      <c r="AA6" s="511"/>
      <c r="AB6" s="511"/>
      <c r="AC6" s="511"/>
      <c r="AD6" s="511"/>
      <c r="AE6" s="511"/>
    </row>
    <row r="7" spans="1:31" s="513" customFormat="1" x14ac:dyDescent="0.2">
      <c r="A7" s="510"/>
      <c r="B7" s="511"/>
      <c r="C7" s="511">
        <v>5</v>
      </c>
      <c r="D7" s="511" t="s">
        <v>34946</v>
      </c>
      <c r="E7" s="511" t="s">
        <v>34947</v>
      </c>
      <c r="F7" s="512"/>
      <c r="G7" s="512"/>
      <c r="H7" s="511"/>
      <c r="I7" s="511"/>
      <c r="J7" s="511"/>
      <c r="K7" s="511"/>
      <c r="L7" s="511"/>
      <c r="M7" s="514"/>
      <c r="N7" s="511"/>
      <c r="O7" s="511">
        <v>15</v>
      </c>
      <c r="P7" s="511" t="s">
        <v>34946</v>
      </c>
      <c r="Q7" s="511" t="s">
        <v>34948</v>
      </c>
      <c r="R7" s="512"/>
      <c r="S7" s="512"/>
      <c r="T7" s="511"/>
      <c r="U7" s="511"/>
      <c r="V7" s="511"/>
      <c r="W7" s="511"/>
      <c r="X7" s="511"/>
      <c r="Y7" s="511"/>
      <c r="Z7" s="511"/>
      <c r="AA7" s="511"/>
      <c r="AB7" s="511"/>
      <c r="AC7" s="511"/>
      <c r="AD7" s="511"/>
      <c r="AE7" s="511"/>
    </row>
    <row r="8" spans="1:31" s="513" customFormat="1" x14ac:dyDescent="0.2">
      <c r="A8" s="510"/>
      <c r="B8" s="511"/>
      <c r="C8" s="511">
        <v>15</v>
      </c>
      <c r="D8" s="511" t="s">
        <v>34946</v>
      </c>
      <c r="E8" s="511" t="s">
        <v>34949</v>
      </c>
      <c r="F8" s="512"/>
      <c r="G8" s="512"/>
      <c r="H8" s="511"/>
      <c r="I8" s="511"/>
      <c r="J8" s="511"/>
      <c r="K8" s="511"/>
      <c r="L8" s="511"/>
      <c r="M8" s="514"/>
      <c r="N8" s="511"/>
      <c r="O8" s="511">
        <v>12</v>
      </c>
      <c r="P8" s="511" t="s">
        <v>34946</v>
      </c>
      <c r="Q8" s="511" t="s">
        <v>34950</v>
      </c>
      <c r="R8" s="512"/>
      <c r="S8" s="512"/>
      <c r="T8" s="511"/>
      <c r="U8" s="511"/>
      <c r="V8" s="511"/>
      <c r="W8" s="511"/>
      <c r="X8" s="511"/>
      <c r="Y8" s="511"/>
      <c r="Z8" s="511"/>
      <c r="AA8" s="511"/>
    </row>
    <row r="9" spans="1:31" s="513" customFormat="1" x14ac:dyDescent="0.2">
      <c r="A9" s="510"/>
      <c r="B9" s="511"/>
      <c r="C9" s="511">
        <v>15</v>
      </c>
      <c r="D9" s="511" t="s">
        <v>34946</v>
      </c>
      <c r="E9" s="511" t="s">
        <v>34950</v>
      </c>
      <c r="J9" s="511"/>
      <c r="K9" s="511"/>
      <c r="L9" s="511"/>
      <c r="M9" s="514"/>
      <c r="N9" s="511"/>
      <c r="O9" s="511"/>
      <c r="P9" s="511"/>
      <c r="Q9" s="511"/>
      <c r="V9" s="511"/>
      <c r="AA9" s="511"/>
    </row>
    <row r="10" spans="1:31" x14ac:dyDescent="0.2">
      <c r="A10" s="87"/>
      <c r="B10" s="80"/>
      <c r="C10" s="80"/>
      <c r="D10" s="80"/>
      <c r="E10" s="80"/>
      <c r="F10" s="42"/>
      <c r="G10" s="42"/>
      <c r="H10" s="80"/>
      <c r="I10" s="80"/>
      <c r="J10" s="80"/>
      <c r="K10" s="80"/>
      <c r="L10" s="42"/>
      <c r="M10" s="80"/>
      <c r="N10" s="80"/>
      <c r="O10" s="80"/>
      <c r="P10" s="80"/>
      <c r="Q10" s="42"/>
      <c r="R10" s="42"/>
      <c r="S10" s="80"/>
      <c r="T10" s="80"/>
      <c r="U10" s="80"/>
      <c r="V10" s="80"/>
      <c r="W10" s="80"/>
      <c r="X10" s="80"/>
      <c r="Y10" s="80"/>
      <c r="Z10" s="80"/>
      <c r="AA10" s="80"/>
    </row>
    <row r="11" spans="1:31" x14ac:dyDescent="0.2">
      <c r="A11" s="87"/>
      <c r="B11" s="80"/>
      <c r="C11" s="280" t="s">
        <v>24361</v>
      </c>
      <c r="D11" s="282"/>
      <c r="E11" s="262"/>
      <c r="F11" s="262"/>
      <c r="G11" s="281" t="s">
        <v>8</v>
      </c>
      <c r="H11" s="808">
        <f>'ÁREA DE PAVIMENTAÇÃO'!G34</f>
        <v>5999.170000000001</v>
      </c>
      <c r="I11" s="808"/>
      <c r="J11" s="808"/>
      <c r="K11" s="151" t="s">
        <v>7</v>
      </c>
      <c r="L11" s="282"/>
      <c r="M11" s="283"/>
      <c r="N11" s="80"/>
      <c r="O11" s="80"/>
      <c r="P11" s="82"/>
      <c r="Q11" s="82"/>
      <c r="R11" s="253"/>
      <c r="S11" s="253"/>
      <c r="T11" s="268"/>
      <c r="U11" s="80"/>
      <c r="V11" s="80"/>
      <c r="W11" s="82"/>
      <c r="X11" s="81"/>
      <c r="Y11" s="81"/>
      <c r="Z11" s="81"/>
      <c r="AA11" s="80"/>
      <c r="AC11" s="278"/>
    </row>
    <row r="12" spans="1:31" x14ac:dyDescent="0.2">
      <c r="A12" s="87"/>
      <c r="B12" s="80"/>
      <c r="C12" s="284"/>
      <c r="D12" s="82"/>
      <c r="E12" s="225"/>
      <c r="F12" s="225"/>
      <c r="G12" s="225"/>
      <c r="H12" s="82"/>
      <c r="I12" s="82"/>
      <c r="J12" s="82"/>
      <c r="K12" s="82"/>
      <c r="L12" s="82"/>
      <c r="M12" s="285"/>
      <c r="N12" s="80"/>
      <c r="O12" s="80"/>
      <c r="P12" s="82"/>
      <c r="Q12" s="82"/>
      <c r="R12" s="225"/>
      <c r="S12" s="225"/>
      <c r="T12" s="225"/>
      <c r="U12" s="82"/>
      <c r="V12" s="82"/>
      <c r="W12" s="82"/>
      <c r="X12" s="82"/>
      <c r="Y12" s="82"/>
      <c r="Z12" s="82"/>
      <c r="AA12" s="80"/>
      <c r="AB12" s="80"/>
      <c r="AC12" s="80"/>
      <c r="AD12" s="80"/>
      <c r="AE12" s="80"/>
    </row>
    <row r="13" spans="1:31" x14ac:dyDescent="0.2">
      <c r="A13" s="87"/>
      <c r="B13" s="80"/>
      <c r="C13" s="284" t="s">
        <v>24362</v>
      </c>
      <c r="E13" s="81"/>
      <c r="F13" s="81"/>
      <c r="G13" s="81"/>
      <c r="H13" s="81"/>
      <c r="I13" s="504" t="s">
        <v>8</v>
      </c>
      <c r="J13" s="707">
        <f>'ÁREA DE PAVIMENTAÇÃO'!G19</f>
        <v>6741.38</v>
      </c>
      <c r="K13" s="707"/>
      <c r="L13" s="707"/>
      <c r="M13" s="285" t="s">
        <v>7</v>
      </c>
      <c r="P13" s="81"/>
      <c r="Q13" s="82"/>
      <c r="R13" s="81"/>
      <c r="S13" s="81"/>
      <c r="T13" s="81"/>
      <c r="U13" s="81"/>
      <c r="V13" s="81"/>
      <c r="W13" s="268"/>
      <c r="X13" s="82"/>
      <c r="Y13" s="82"/>
      <c r="Z13" s="82"/>
      <c r="AA13" s="80"/>
      <c r="AB13" s="80"/>
      <c r="AC13" s="80"/>
      <c r="AD13" s="80"/>
      <c r="AE13" s="80"/>
    </row>
    <row r="14" spans="1:31" x14ac:dyDescent="0.2">
      <c r="A14" s="87"/>
      <c r="B14" s="80"/>
      <c r="C14" s="284"/>
      <c r="D14" s="81"/>
      <c r="E14" s="81"/>
      <c r="F14" s="81"/>
      <c r="G14" s="81"/>
      <c r="H14" s="82"/>
      <c r="I14" s="82"/>
      <c r="J14" s="82"/>
      <c r="K14" s="82"/>
      <c r="L14" s="82"/>
      <c r="M14" s="285"/>
      <c r="N14" s="80"/>
      <c r="O14" s="80"/>
      <c r="P14" s="82"/>
      <c r="Q14" s="81"/>
      <c r="R14" s="81"/>
      <c r="S14" s="81"/>
      <c r="T14" s="81"/>
      <c r="U14" s="82"/>
      <c r="V14" s="82"/>
      <c r="W14" s="82"/>
      <c r="X14" s="82"/>
      <c r="Y14" s="82"/>
      <c r="Z14" s="82"/>
      <c r="AA14" s="80"/>
      <c r="AB14" s="80"/>
      <c r="AC14" s="80"/>
      <c r="AD14" s="80"/>
      <c r="AE14" s="80"/>
    </row>
    <row r="15" spans="1:31" x14ac:dyDescent="0.2">
      <c r="A15" s="87"/>
      <c r="B15" s="80"/>
      <c r="C15" s="284" t="s">
        <v>24363</v>
      </c>
      <c r="E15" s="81"/>
      <c r="F15" s="81"/>
      <c r="G15" s="81"/>
      <c r="H15" s="504" t="s">
        <v>8</v>
      </c>
      <c r="I15" s="707">
        <v>5863.11</v>
      </c>
      <c r="J15" s="707"/>
      <c r="K15" s="707"/>
      <c r="L15" s="82" t="s">
        <v>7</v>
      </c>
      <c r="M15" s="285"/>
      <c r="N15" s="80"/>
      <c r="O15" s="80"/>
      <c r="P15" s="82"/>
      <c r="Q15" s="82"/>
      <c r="R15" s="81"/>
      <c r="S15" s="81"/>
      <c r="T15" s="81"/>
      <c r="U15" s="82"/>
      <c r="V15" s="268"/>
      <c r="W15" s="82"/>
      <c r="X15" s="82"/>
      <c r="Y15" s="82"/>
      <c r="Z15" s="82"/>
      <c r="AA15" s="80"/>
    </row>
    <row r="16" spans="1:31" x14ac:dyDescent="0.2">
      <c r="A16" s="87"/>
      <c r="B16" s="80"/>
      <c r="C16" s="286"/>
      <c r="D16" s="287"/>
      <c r="E16" s="288"/>
      <c r="F16" s="288"/>
      <c r="G16" s="288"/>
      <c r="H16" s="288"/>
      <c r="I16" s="288"/>
      <c r="J16" s="288"/>
      <c r="K16" s="288"/>
      <c r="L16" s="288"/>
      <c r="M16" s="289"/>
      <c r="N16" s="80"/>
      <c r="O16" s="80"/>
      <c r="P16" s="82"/>
      <c r="Q16" s="82"/>
      <c r="R16" s="81"/>
      <c r="S16" s="81"/>
      <c r="T16" s="81"/>
      <c r="U16" s="81"/>
      <c r="V16" s="81"/>
      <c r="W16" s="81"/>
      <c r="X16" s="81"/>
      <c r="Y16" s="81"/>
      <c r="Z16" s="81"/>
      <c r="AA16" s="80"/>
    </row>
    <row r="17" spans="1:27" x14ac:dyDescent="0.2">
      <c r="A17" s="87"/>
      <c r="B17" s="80"/>
      <c r="C17" s="80"/>
      <c r="D17" s="80"/>
      <c r="E17" s="80"/>
      <c r="J17" s="80"/>
      <c r="K17" s="80"/>
      <c r="L17" s="82"/>
      <c r="M17" s="253"/>
      <c r="N17" s="80"/>
      <c r="O17" s="80"/>
      <c r="P17" s="80"/>
      <c r="Q17" s="80"/>
      <c r="AA17" s="80"/>
    </row>
    <row r="18" spans="1:27" x14ac:dyDescent="0.2">
      <c r="A18" s="87"/>
      <c r="B18" s="80"/>
      <c r="C18" s="80"/>
      <c r="D18" s="80"/>
      <c r="E18" s="80"/>
      <c r="J18" s="80"/>
      <c r="K18" s="80"/>
      <c r="L18" s="82"/>
      <c r="M18" s="253"/>
      <c r="N18" s="80" t="s">
        <v>24356</v>
      </c>
      <c r="O18" s="80"/>
      <c r="P18" s="80"/>
      <c r="Q18" s="80"/>
      <c r="S18" s="789">
        <f>RelaçaoRuas!E28</f>
        <v>2280.6299999999997</v>
      </c>
      <c r="T18" s="789"/>
      <c r="U18" s="789"/>
      <c r="V18" s="225" t="s">
        <v>0</v>
      </c>
      <c r="W18" s="309"/>
      <c r="AA18" s="80"/>
    </row>
    <row r="19" spans="1:27" x14ac:dyDescent="0.2">
      <c r="A19" s="87"/>
      <c r="B19" s="80"/>
      <c r="C19" s="80"/>
      <c r="D19" s="80"/>
      <c r="E19" s="80"/>
      <c r="J19" s="80"/>
      <c r="K19" s="80"/>
      <c r="L19" s="82"/>
      <c r="M19" s="253"/>
      <c r="N19" s="80"/>
      <c r="O19" s="80"/>
      <c r="P19" s="80"/>
      <c r="Q19" s="80"/>
      <c r="S19" s="279"/>
      <c r="T19" s="279"/>
      <c r="U19" s="279"/>
      <c r="V19" s="279"/>
      <c r="AA19" s="80"/>
    </row>
    <row r="20" spans="1:27" x14ac:dyDescent="0.2">
      <c r="A20" s="87"/>
      <c r="B20" s="80" t="s">
        <v>24360</v>
      </c>
      <c r="C20" s="80" t="s">
        <v>24358</v>
      </c>
      <c r="D20" s="80"/>
      <c r="E20" s="80"/>
      <c r="J20" s="80"/>
      <c r="K20" s="80"/>
      <c r="L20" s="82"/>
      <c r="M20" s="496"/>
      <c r="N20" s="80"/>
      <c r="O20" s="80"/>
      <c r="P20" s="80"/>
      <c r="Q20" s="80"/>
      <c r="S20" s="279"/>
      <c r="T20" s="279"/>
      <c r="U20" s="279"/>
      <c r="V20" s="279"/>
      <c r="AA20" s="80"/>
    </row>
    <row r="21" spans="1:27" x14ac:dyDescent="0.2">
      <c r="A21" s="87"/>
      <c r="B21" s="80"/>
      <c r="C21" s="80" t="s">
        <v>24359</v>
      </c>
      <c r="D21" s="80"/>
      <c r="E21" s="80"/>
      <c r="J21" s="80"/>
      <c r="K21" s="80"/>
      <c r="L21" s="82"/>
      <c r="M21" s="496"/>
      <c r="N21" s="80"/>
      <c r="O21" s="80"/>
      <c r="P21" s="80"/>
      <c r="Q21" s="80"/>
      <c r="S21" s="279"/>
      <c r="T21" s="279"/>
      <c r="U21" s="279"/>
      <c r="V21" s="279"/>
      <c r="AA21" s="80"/>
    </row>
    <row r="22" spans="1:27" x14ac:dyDescent="0.2">
      <c r="A22" s="87"/>
      <c r="B22" s="80"/>
      <c r="C22" s="80"/>
      <c r="D22" s="80"/>
      <c r="E22" s="80"/>
      <c r="F22" s="80"/>
      <c r="G22" s="80"/>
      <c r="H22" s="80"/>
      <c r="I22" s="80"/>
      <c r="J22" s="80"/>
      <c r="K22" s="80"/>
      <c r="L22" s="80"/>
      <c r="M22" s="80"/>
      <c r="N22" s="80"/>
      <c r="O22" s="80"/>
      <c r="P22" s="80"/>
      <c r="Q22" s="80"/>
      <c r="R22" s="157"/>
      <c r="S22" s="80"/>
      <c r="T22" s="80"/>
      <c r="U22" s="80"/>
      <c r="V22" s="80"/>
      <c r="W22" s="80"/>
      <c r="X22" s="80"/>
      <c r="Y22" s="80"/>
      <c r="Z22" s="80"/>
      <c r="AA22" s="80"/>
    </row>
    <row r="23" spans="1:27" ht="12.75" customHeight="1" x14ac:dyDescent="0.2">
      <c r="A23" s="39"/>
      <c r="B23" s="692" t="str">
        <f>VLOOKUP(D25,DIPREVS1!A:B,2,FALSE)</f>
        <v>ESCAVACAO MECANICA DE VALA NAO ESCORADA,EM MATERIAL DE 1ªCATEGORIA,ATE 1,50M DE PROFUNDIDADE,UTILIZANDO ESCAVADEIRA HIDRAULICA DE 0,78M3,EXCLUSIVE ESGOTAMENTO</v>
      </c>
      <c r="C23" s="692"/>
      <c r="D23" s="692"/>
      <c r="E23" s="692"/>
      <c r="F23" s="692"/>
      <c r="G23" s="692"/>
      <c r="H23" s="692"/>
      <c r="I23" s="692"/>
      <c r="J23" s="692"/>
      <c r="K23" s="692"/>
      <c r="L23" s="692"/>
      <c r="M23" s="692"/>
      <c r="N23" s="692"/>
      <c r="O23" s="692"/>
      <c r="P23" s="692"/>
      <c r="Q23" s="692"/>
      <c r="R23" s="692"/>
      <c r="S23" s="692"/>
      <c r="T23" s="692"/>
      <c r="U23" s="692"/>
      <c r="V23" s="692"/>
      <c r="W23" s="692"/>
      <c r="X23" s="692"/>
      <c r="Y23" s="692"/>
      <c r="Z23" s="692"/>
      <c r="AA23" s="26"/>
    </row>
    <row r="24" spans="1:27" x14ac:dyDescent="0.2">
      <c r="A24" s="39"/>
      <c r="B24" s="692"/>
      <c r="C24" s="692"/>
      <c r="D24" s="692"/>
      <c r="E24" s="692"/>
      <c r="F24" s="692"/>
      <c r="G24" s="692"/>
      <c r="H24" s="692"/>
      <c r="I24" s="692"/>
      <c r="J24" s="692"/>
      <c r="K24" s="692"/>
      <c r="L24" s="692"/>
      <c r="M24" s="692"/>
      <c r="N24" s="692"/>
      <c r="O24" s="692"/>
      <c r="P24" s="692"/>
      <c r="Q24" s="692"/>
      <c r="R24" s="692"/>
      <c r="S24" s="692"/>
      <c r="T24" s="692"/>
      <c r="U24" s="692"/>
      <c r="V24" s="692"/>
      <c r="W24" s="692"/>
      <c r="X24" s="692"/>
      <c r="Y24" s="692"/>
      <c r="Z24" s="692"/>
      <c r="AA24" s="26"/>
    </row>
    <row r="25" spans="1:27" x14ac:dyDescent="0.2">
      <c r="A25" s="32">
        <f>dren!A310+1</f>
        <v>73</v>
      </c>
      <c r="B25" s="31"/>
      <c r="C25" s="33" t="s">
        <v>22832</v>
      </c>
      <c r="D25" s="52" t="s">
        <v>12392</v>
      </c>
      <c r="E25" s="26"/>
      <c r="F25" s="26"/>
      <c r="G25" s="26"/>
      <c r="H25" s="44"/>
      <c r="I25" s="44"/>
      <c r="J25" s="26"/>
      <c r="K25" s="26"/>
      <c r="L25" s="26"/>
      <c r="M25" s="26"/>
      <c r="N25" s="26"/>
      <c r="O25" s="26"/>
      <c r="P25" s="26"/>
      <c r="Q25" s="26"/>
      <c r="R25" s="26"/>
      <c r="S25" s="26"/>
      <c r="T25" s="26"/>
      <c r="U25" s="31" t="s">
        <v>22834</v>
      </c>
      <c r="V25" s="31"/>
      <c r="W25" s="689">
        <f>U30+O33</f>
        <v>2219.6929000000005</v>
      </c>
      <c r="X25" s="689"/>
      <c r="Y25" s="689"/>
      <c r="Z25" s="690" t="str">
        <f>VLOOKUP(D25,DIPREVS1!A:D,4,FALSE)</f>
        <v>m3</v>
      </c>
      <c r="AA25" s="690"/>
    </row>
    <row r="26" spans="1:27" x14ac:dyDescent="0.2">
      <c r="A26" s="87"/>
      <c r="B26" s="80"/>
      <c r="C26" s="80" t="s">
        <v>23368</v>
      </c>
      <c r="D26" s="80"/>
      <c r="E26" s="80"/>
      <c r="F26" s="157"/>
      <c r="G26" s="157"/>
      <c r="H26" s="80"/>
      <c r="I26" s="80"/>
      <c r="J26" s="80"/>
      <c r="K26" s="80"/>
      <c r="L26" s="157"/>
      <c r="M26" s="80"/>
      <c r="N26" s="80"/>
      <c r="O26" s="80"/>
      <c r="P26" s="80"/>
      <c r="Q26" s="157"/>
      <c r="R26" s="157"/>
      <c r="S26" s="80"/>
      <c r="V26" s="80"/>
      <c r="W26" s="80"/>
      <c r="X26" s="80"/>
      <c r="Y26" s="80"/>
      <c r="Z26" s="80"/>
      <c r="AA26" s="80"/>
    </row>
    <row r="27" spans="1:27" x14ac:dyDescent="0.2">
      <c r="A27" s="87"/>
      <c r="B27" s="80"/>
      <c r="C27" s="80"/>
      <c r="D27" s="80" t="s">
        <v>23371</v>
      </c>
      <c r="E27" s="80"/>
      <c r="F27" s="157"/>
      <c r="G27" s="157"/>
      <c r="H27" s="80"/>
      <c r="I27" s="80"/>
      <c r="J27" s="80"/>
      <c r="K27" s="80"/>
      <c r="L27" s="157"/>
      <c r="M27" s="80"/>
      <c r="P27" s="80"/>
      <c r="Q27" s="157"/>
      <c r="R27" s="157"/>
      <c r="S27" s="809">
        <v>0.05</v>
      </c>
      <c r="T27" s="687"/>
      <c r="U27" s="80" t="s">
        <v>24357</v>
      </c>
      <c r="V27" s="80"/>
      <c r="W27" s="80"/>
      <c r="X27" s="80"/>
      <c r="Y27" s="80"/>
      <c r="Z27" s="80"/>
      <c r="AA27" s="80"/>
    </row>
    <row r="28" spans="1:27" x14ac:dyDescent="0.2">
      <c r="A28" s="87"/>
      <c r="B28" s="80"/>
      <c r="C28" s="80"/>
      <c r="D28" s="80" t="s">
        <v>23369</v>
      </c>
      <c r="E28" s="80"/>
      <c r="F28" s="157"/>
      <c r="G28" s="157"/>
      <c r="H28" s="80"/>
      <c r="I28" s="80"/>
      <c r="J28" s="80"/>
      <c r="K28" s="80"/>
      <c r="L28" s="157"/>
      <c r="M28" s="80"/>
      <c r="N28" s="80"/>
      <c r="O28" s="789">
        <v>0.4</v>
      </c>
      <c r="P28" s="789"/>
      <c r="Q28" s="82" t="s">
        <v>0</v>
      </c>
      <c r="R28" s="157"/>
      <c r="S28" s="80"/>
      <c r="T28" s="80"/>
      <c r="U28" s="80"/>
      <c r="V28" s="80"/>
      <c r="W28" s="80"/>
      <c r="X28" s="80"/>
      <c r="Y28" s="80"/>
      <c r="Z28" s="80"/>
      <c r="AA28" s="80"/>
    </row>
    <row r="29" spans="1:27" x14ac:dyDescent="0.2">
      <c r="A29" s="87"/>
      <c r="B29" s="80"/>
      <c r="C29" s="80"/>
      <c r="D29" s="80" t="s">
        <v>23382</v>
      </c>
      <c r="E29" s="80"/>
      <c r="F29" s="80"/>
      <c r="G29" s="80"/>
      <c r="H29" s="80"/>
      <c r="I29" s="80"/>
      <c r="J29" s="80"/>
      <c r="K29" s="80"/>
      <c r="L29" s="80"/>
      <c r="M29" s="80"/>
      <c r="N29" s="80"/>
      <c r="O29" s="80"/>
      <c r="P29" s="80"/>
      <c r="Q29" s="80"/>
      <c r="R29" s="80"/>
      <c r="S29" s="80"/>
      <c r="T29" s="80"/>
      <c r="U29" s="80"/>
      <c r="V29" s="80"/>
      <c r="W29" s="80"/>
      <c r="X29" s="80"/>
      <c r="Y29" s="80"/>
      <c r="Z29" s="80"/>
      <c r="AA29" s="80"/>
    </row>
    <row r="30" spans="1:27" x14ac:dyDescent="0.2">
      <c r="A30" s="87"/>
      <c r="B30" s="80"/>
      <c r="C30" s="80"/>
      <c r="D30" s="80"/>
      <c r="E30" s="789"/>
      <c r="F30" s="789"/>
      <c r="G30" s="789"/>
      <c r="H30" s="82"/>
      <c r="I30" s="787">
        <f>H11</f>
        <v>5999.170000000001</v>
      </c>
      <c r="J30" s="788"/>
      <c r="K30" s="788"/>
      <c r="L30" s="82"/>
      <c r="M30" s="99" t="s">
        <v>1</v>
      </c>
      <c r="N30" s="809">
        <f>$S$27</f>
        <v>0.05</v>
      </c>
      <c r="O30" s="687"/>
      <c r="P30" s="99" t="s">
        <v>1</v>
      </c>
      <c r="Q30" s="789">
        <f>$O$28</f>
        <v>0.4</v>
      </c>
      <c r="R30" s="789"/>
      <c r="S30" s="82" t="s">
        <v>0</v>
      </c>
      <c r="T30" s="99" t="s">
        <v>8</v>
      </c>
      <c r="U30" s="789">
        <f>I30*N30*Q30</f>
        <v>119.98340000000003</v>
      </c>
      <c r="V30" s="789"/>
      <c r="W30" s="789"/>
      <c r="X30" s="82" t="s">
        <v>6</v>
      </c>
      <c r="Y30" s="80"/>
      <c r="Z30" s="80"/>
      <c r="AA30" s="80"/>
    </row>
    <row r="31" spans="1:27" x14ac:dyDescent="0.2">
      <c r="A31" s="87"/>
      <c r="B31" s="80"/>
      <c r="C31" s="80"/>
      <c r="D31" s="80"/>
      <c r="E31" s="80"/>
      <c r="F31" s="157"/>
      <c r="G31" s="157"/>
      <c r="H31" s="80"/>
      <c r="I31" s="80"/>
      <c r="J31" s="80"/>
      <c r="K31" s="80"/>
      <c r="L31" s="157"/>
      <c r="M31" s="80"/>
      <c r="N31" s="80"/>
      <c r="O31" s="80"/>
      <c r="P31" s="80"/>
      <c r="Q31" s="157"/>
      <c r="R31" s="157"/>
      <c r="S31" s="80"/>
      <c r="T31" s="80"/>
      <c r="U31" s="80"/>
      <c r="V31" s="80"/>
      <c r="W31" s="80"/>
      <c r="X31" s="80"/>
      <c r="Y31" s="80"/>
      <c r="Z31" s="80"/>
      <c r="AA31" s="80"/>
    </row>
    <row r="32" spans="1:27" x14ac:dyDescent="0.2">
      <c r="A32" s="87"/>
      <c r="B32" s="80"/>
      <c r="C32" s="80" t="s">
        <v>23383</v>
      </c>
      <c r="D32" s="80"/>
      <c r="E32" s="80"/>
      <c r="F32" s="157"/>
      <c r="G32" s="157"/>
      <c r="H32" s="80"/>
      <c r="I32" s="80"/>
      <c r="J32" s="80"/>
      <c r="K32" s="80"/>
      <c r="L32" s="157"/>
      <c r="M32" s="225"/>
      <c r="N32" s="225"/>
      <c r="O32" s="225"/>
      <c r="P32" s="82"/>
      <c r="Q32" s="157"/>
      <c r="R32" s="157"/>
      <c r="S32" s="80"/>
      <c r="T32" s="80"/>
      <c r="U32" s="80"/>
      <c r="V32" s="80"/>
      <c r="W32" s="80"/>
      <c r="X32" s="80"/>
      <c r="Y32" s="80"/>
      <c r="Z32" s="80"/>
      <c r="AA32" s="80"/>
    </row>
    <row r="33" spans="1:27" x14ac:dyDescent="0.2">
      <c r="A33" s="87"/>
      <c r="B33" s="80"/>
      <c r="C33" s="789"/>
      <c r="D33" s="789"/>
      <c r="E33" s="789"/>
      <c r="F33" s="216"/>
      <c r="G33" s="216"/>
      <c r="H33" s="815">
        <f>I30</f>
        <v>5999.170000000001</v>
      </c>
      <c r="I33" s="815"/>
      <c r="J33" s="815"/>
      <c r="K33" s="217" t="s">
        <v>1</v>
      </c>
      <c r="L33" s="814">
        <f>H6/100</f>
        <v>0.35</v>
      </c>
      <c r="M33" s="814"/>
      <c r="N33" s="215" t="s">
        <v>8</v>
      </c>
      <c r="O33" s="789">
        <f>H33*L33</f>
        <v>2099.7095000000004</v>
      </c>
      <c r="P33" s="789"/>
      <c r="Q33" s="789"/>
      <c r="R33" s="216" t="s">
        <v>6</v>
      </c>
      <c r="S33" s="80"/>
      <c r="T33" s="80"/>
      <c r="U33" s="80"/>
      <c r="V33" s="80"/>
      <c r="W33" s="80"/>
      <c r="X33" s="80"/>
      <c r="Y33" s="80"/>
      <c r="Z33" s="80"/>
      <c r="AA33" s="80"/>
    </row>
    <row r="34" spans="1:27" x14ac:dyDescent="0.2">
      <c r="A34" s="87"/>
      <c r="B34" s="80"/>
      <c r="C34" s="80"/>
      <c r="D34" s="80"/>
      <c r="E34" s="80"/>
      <c r="F34" s="157"/>
      <c r="G34" s="157"/>
      <c r="H34" s="80"/>
      <c r="I34" s="80"/>
      <c r="J34" s="80"/>
      <c r="K34" s="80"/>
      <c r="L34" s="157"/>
      <c r="M34" s="80"/>
      <c r="N34" s="80"/>
      <c r="O34" s="80"/>
      <c r="P34" s="80"/>
      <c r="Q34" s="157"/>
      <c r="R34" s="157"/>
      <c r="S34" s="80"/>
      <c r="T34" s="80"/>
      <c r="U34" s="80"/>
      <c r="V34" s="80"/>
      <c r="W34" s="80"/>
      <c r="X34" s="80"/>
      <c r="Y34" s="80"/>
      <c r="Z34" s="80"/>
      <c r="AA34" s="80"/>
    </row>
    <row r="35" spans="1:27" ht="12.75" customHeight="1" x14ac:dyDescent="0.2">
      <c r="A35" s="39"/>
      <c r="B35" s="691" t="str">
        <f>VLOOKUP(D37,DIPREVS1!A:B,2,FALSE)</f>
        <v>REATERRO DE VALA/CAVA COM PO-DE-PEDRA,INCLUSIVE FORNECIMENTODO MATERIAL E COMPACTACAO MANUAL</v>
      </c>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26"/>
    </row>
    <row r="36" spans="1:27" x14ac:dyDescent="0.2">
      <c r="A36" s="39"/>
      <c r="B36" s="691"/>
      <c r="C36" s="691"/>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26"/>
    </row>
    <row r="37" spans="1:27" x14ac:dyDescent="0.2">
      <c r="A37" s="32">
        <f>A25+1</f>
        <v>74</v>
      </c>
      <c r="B37" s="31"/>
      <c r="C37" s="33" t="s">
        <v>22832</v>
      </c>
      <c r="D37" s="52" t="s">
        <v>12374</v>
      </c>
      <c r="E37" s="26"/>
      <c r="F37" s="26"/>
      <c r="G37" s="26"/>
      <c r="H37" s="44"/>
      <c r="I37" s="44"/>
      <c r="J37" s="26"/>
      <c r="K37" s="26"/>
      <c r="L37" s="26"/>
      <c r="M37" s="26"/>
      <c r="N37" s="26"/>
      <c r="O37" s="26"/>
      <c r="P37" s="26"/>
      <c r="Q37" s="26"/>
      <c r="R37" s="26"/>
      <c r="S37" s="26"/>
      <c r="T37" s="26"/>
      <c r="U37" s="31" t="s">
        <v>22834</v>
      </c>
      <c r="V37" s="31"/>
      <c r="W37" s="689">
        <f>$U$30</f>
        <v>119.98340000000003</v>
      </c>
      <c r="X37" s="689"/>
      <c r="Y37" s="689"/>
      <c r="Z37" s="690" t="str">
        <f>VLOOKUP(D37,DIPREVS1!A:D,4,FALSE)</f>
        <v>m3</v>
      </c>
      <c r="AA37" s="690"/>
    </row>
    <row r="38" spans="1:27" x14ac:dyDescent="0.2">
      <c r="A38" s="87"/>
      <c r="B38" s="80"/>
      <c r="C38" s="80" t="s">
        <v>23370</v>
      </c>
      <c r="D38" s="80"/>
      <c r="E38" s="80"/>
      <c r="F38" s="157"/>
      <c r="G38" s="157"/>
      <c r="H38" s="80">
        <f>$A$25</f>
        <v>73</v>
      </c>
      <c r="I38" s="80"/>
      <c r="J38" s="80"/>
      <c r="K38" s="80"/>
      <c r="L38" s="157"/>
      <c r="M38" s="80"/>
      <c r="N38" s="80"/>
      <c r="O38" s="80"/>
      <c r="P38" s="80"/>
      <c r="Q38" s="157"/>
      <c r="R38" s="157"/>
      <c r="S38" s="80"/>
      <c r="T38" s="80"/>
      <c r="U38" s="80"/>
      <c r="V38" s="80"/>
      <c r="W38" s="80"/>
      <c r="X38" s="80"/>
      <c r="Y38" s="80"/>
      <c r="Z38" s="80"/>
      <c r="AA38" s="80"/>
    </row>
    <row r="39" spans="1:27" x14ac:dyDescent="0.2">
      <c r="A39" s="87"/>
      <c r="B39" s="80"/>
      <c r="C39" s="80"/>
      <c r="D39" s="80"/>
      <c r="E39" s="80"/>
      <c r="F39" s="157"/>
      <c r="G39" s="157"/>
      <c r="H39" s="80"/>
      <c r="I39" s="80"/>
      <c r="J39" s="80"/>
      <c r="K39" s="80"/>
      <c r="L39" s="157"/>
      <c r="M39" s="80"/>
      <c r="N39" s="80"/>
      <c r="O39" s="80"/>
      <c r="P39" s="80"/>
      <c r="Q39" s="157"/>
      <c r="R39" s="157"/>
      <c r="S39" s="80"/>
      <c r="T39" s="80"/>
      <c r="U39" s="80"/>
      <c r="V39" s="80"/>
      <c r="W39" s="80"/>
      <c r="X39" s="80"/>
      <c r="Y39" s="80"/>
      <c r="Z39" s="80"/>
      <c r="AA39" s="80"/>
    </row>
    <row r="40" spans="1:27" ht="12.75" customHeight="1" x14ac:dyDescent="0.2">
      <c r="A40" s="39"/>
      <c r="B40" s="692" t="str">
        <f>VLOOKUP(D43,DIPREVS1!A:B,2,FALSE)</f>
        <v>REGULARIZACAO DE SUBLEITO,DE ACORDO COM AS "INSTRUCOES PARAEXECUCAO",DO DER-RJ.O CUSTO INDENIZA AS OPERACOES DE EXECUCAO E TRANSPORTE DE AGUA E SE APLICA A AREA EFETIVAMENTE REGULARIZADA,EXCLUSIVE TRANSPORTE E ESCAVACAO DE CORRETIVOS</v>
      </c>
      <c r="C40" s="692"/>
      <c r="D40" s="692"/>
      <c r="E40" s="692"/>
      <c r="F40" s="692"/>
      <c r="G40" s="692"/>
      <c r="H40" s="692"/>
      <c r="I40" s="692"/>
      <c r="J40" s="692"/>
      <c r="K40" s="692"/>
      <c r="L40" s="692"/>
      <c r="M40" s="692"/>
      <c r="N40" s="692"/>
      <c r="O40" s="692"/>
      <c r="P40" s="692"/>
      <c r="Q40" s="692"/>
      <c r="R40" s="692"/>
      <c r="S40" s="692"/>
      <c r="T40" s="692"/>
      <c r="U40" s="692"/>
      <c r="V40" s="692"/>
      <c r="W40" s="692"/>
      <c r="X40" s="692"/>
      <c r="Y40" s="692"/>
      <c r="Z40" s="692"/>
      <c r="AA40" s="26"/>
    </row>
    <row r="41" spans="1:27" x14ac:dyDescent="0.2">
      <c r="A41" s="39"/>
      <c r="B41" s="692"/>
      <c r="C41" s="692"/>
      <c r="D41" s="692"/>
      <c r="E41" s="692"/>
      <c r="F41" s="692"/>
      <c r="G41" s="692"/>
      <c r="H41" s="692"/>
      <c r="I41" s="692"/>
      <c r="J41" s="692"/>
      <c r="K41" s="692"/>
      <c r="L41" s="692"/>
      <c r="M41" s="692"/>
      <c r="N41" s="692"/>
      <c r="O41" s="692"/>
      <c r="P41" s="692"/>
      <c r="Q41" s="692"/>
      <c r="R41" s="692"/>
      <c r="S41" s="692"/>
      <c r="T41" s="692"/>
      <c r="U41" s="692"/>
      <c r="V41" s="692"/>
      <c r="W41" s="692"/>
      <c r="X41" s="692"/>
      <c r="Y41" s="692"/>
      <c r="Z41" s="692"/>
      <c r="AA41" s="26"/>
    </row>
    <row r="42" spans="1:27" x14ac:dyDescent="0.2">
      <c r="A42" s="39"/>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92"/>
      <c r="Z42" s="692"/>
      <c r="AA42" s="26"/>
    </row>
    <row r="43" spans="1:27" x14ac:dyDescent="0.2">
      <c r="A43" s="32">
        <f>A37+1</f>
        <v>75</v>
      </c>
      <c r="B43" s="31"/>
      <c r="C43" s="33" t="s">
        <v>22832</v>
      </c>
      <c r="D43" s="52" t="s">
        <v>15757</v>
      </c>
      <c r="E43" s="26"/>
      <c r="F43" s="26"/>
      <c r="G43" s="26"/>
      <c r="H43" s="44"/>
      <c r="I43" s="44"/>
      <c r="J43" s="26"/>
      <c r="K43" s="26"/>
      <c r="L43" s="26"/>
      <c r="M43" s="26"/>
      <c r="N43" s="26"/>
      <c r="O43" s="26"/>
      <c r="P43" s="26"/>
      <c r="Q43" s="26"/>
      <c r="R43" s="26"/>
      <c r="S43" s="26"/>
      <c r="T43" s="26"/>
      <c r="U43" s="31" t="s">
        <v>22834</v>
      </c>
      <c r="V43" s="31"/>
      <c r="W43" s="689">
        <f>H11</f>
        <v>5999.170000000001</v>
      </c>
      <c r="X43" s="689"/>
      <c r="Y43" s="689"/>
      <c r="Z43" s="690" t="str">
        <f>VLOOKUP(D43,DIPREVS1!A:D,4,FALSE)</f>
        <v>m2</v>
      </c>
      <c r="AA43" s="690"/>
    </row>
    <row r="44" spans="1:27" x14ac:dyDescent="0.2">
      <c r="A44" s="87"/>
      <c r="B44" s="80"/>
      <c r="C44" s="154"/>
      <c r="D44" s="154"/>
      <c r="E44" s="154"/>
      <c r="F44" s="82"/>
      <c r="G44" s="99"/>
      <c r="H44" s="154"/>
      <c r="I44" s="154"/>
      <c r="J44" s="82"/>
      <c r="K44" s="99"/>
      <c r="L44" s="99"/>
      <c r="M44" s="99"/>
      <c r="N44" s="99"/>
      <c r="O44" s="99"/>
      <c r="P44" s="99"/>
      <c r="Q44" s="99"/>
      <c r="R44" s="99"/>
      <c r="S44" s="99"/>
      <c r="T44" s="99"/>
      <c r="U44" s="80"/>
      <c r="V44" s="80"/>
      <c r="W44" s="80"/>
      <c r="X44" s="80"/>
      <c r="Y44" s="80"/>
      <c r="Z44" s="80"/>
      <c r="AA44" s="80"/>
    </row>
    <row r="45" spans="1:27" ht="12.75" customHeight="1" x14ac:dyDescent="0.2">
      <c r="A45" s="39"/>
      <c r="B45" s="691" t="str">
        <f>VLOOKUP(D47,DIPREVS1!A:B,2,FALSE)</f>
        <v>SUB-BASE DE PO-DE-PEDRA,INCLUSIVE ESPALHAMENTO,IRRIGACAO,COMPACTACAO E FORNECIMENTO DO MATERIAL</v>
      </c>
      <c r="C45" s="691"/>
      <c r="D45" s="691"/>
      <c r="E45" s="691"/>
      <c r="F45" s="691"/>
      <c r="G45" s="691"/>
      <c r="H45" s="691"/>
      <c r="I45" s="691"/>
      <c r="J45" s="691"/>
      <c r="K45" s="691"/>
      <c r="L45" s="691"/>
      <c r="M45" s="691"/>
      <c r="N45" s="691"/>
      <c r="O45" s="691"/>
      <c r="P45" s="691"/>
      <c r="Q45" s="691"/>
      <c r="R45" s="691"/>
      <c r="S45" s="691"/>
      <c r="T45" s="691"/>
      <c r="U45" s="691"/>
      <c r="V45" s="691"/>
      <c r="W45" s="691"/>
      <c r="X45" s="691"/>
      <c r="Y45" s="691"/>
      <c r="Z45" s="691"/>
      <c r="AA45" s="26"/>
    </row>
    <row r="46" spans="1:27" x14ac:dyDescent="0.2">
      <c r="A46" s="39"/>
      <c r="B46" s="691"/>
      <c r="C46" s="691"/>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26"/>
    </row>
    <row r="47" spans="1:27" x14ac:dyDescent="0.2">
      <c r="A47" s="32">
        <f>A43+1</f>
        <v>76</v>
      </c>
      <c r="B47" s="31"/>
      <c r="C47" s="33" t="s">
        <v>22832</v>
      </c>
      <c r="D47" s="52" t="s">
        <v>15590</v>
      </c>
      <c r="E47" s="26"/>
      <c r="F47" s="26"/>
      <c r="G47" s="26"/>
      <c r="H47" s="44"/>
      <c r="I47" s="44"/>
      <c r="J47" s="26"/>
      <c r="K47" s="26"/>
      <c r="L47" s="26"/>
      <c r="M47" s="26"/>
      <c r="N47" s="26"/>
      <c r="O47" s="26"/>
      <c r="P47" s="26"/>
      <c r="Q47" s="26"/>
      <c r="R47" s="26"/>
      <c r="S47" s="26"/>
      <c r="T47" s="26"/>
      <c r="U47" s="31" t="s">
        <v>22834</v>
      </c>
      <c r="V47" s="31"/>
      <c r="W47" s="689">
        <f>S50</f>
        <v>1708.8411000000001</v>
      </c>
      <c r="X47" s="689"/>
      <c r="Y47" s="689"/>
      <c r="Z47" s="690" t="str">
        <f>VLOOKUP(D47,DIPREVS1!A:D,4,FALSE)</f>
        <v>m3</v>
      </c>
      <c r="AA47" s="690"/>
    </row>
    <row r="48" spans="1:27" x14ac:dyDescent="0.2">
      <c r="A48" s="87"/>
      <c r="C48" s="80" t="s">
        <v>34952</v>
      </c>
      <c r="E48" s="80"/>
      <c r="F48" s="80"/>
      <c r="G48" s="225"/>
      <c r="H48" s="789">
        <f>H11</f>
        <v>5999.170000000001</v>
      </c>
      <c r="I48" s="789"/>
      <c r="J48" s="789"/>
      <c r="K48" s="268" t="s">
        <v>1</v>
      </c>
      <c r="L48" s="789">
        <f>C9/100</f>
        <v>0.15</v>
      </c>
      <c r="M48" s="789"/>
      <c r="N48" s="789"/>
      <c r="O48" s="225" t="s">
        <v>0</v>
      </c>
      <c r="P48" s="225"/>
      <c r="Q48" s="82"/>
      <c r="R48" s="99" t="s">
        <v>8</v>
      </c>
      <c r="S48" s="789">
        <f>H48*L48</f>
        <v>899.8755000000001</v>
      </c>
      <c r="T48" s="789"/>
      <c r="U48" s="789"/>
      <c r="V48" s="82" t="s">
        <v>6</v>
      </c>
      <c r="W48" s="80"/>
      <c r="X48" s="80"/>
      <c r="Y48" s="80"/>
      <c r="Z48" s="80"/>
      <c r="AA48" s="80"/>
    </row>
    <row r="49" spans="1:28" x14ac:dyDescent="0.2">
      <c r="A49" s="87"/>
      <c r="B49" s="80"/>
      <c r="C49" s="80" t="s">
        <v>24365</v>
      </c>
      <c r="D49" s="154"/>
      <c r="E49" s="154"/>
      <c r="F49" s="154"/>
      <c r="G49" s="154"/>
      <c r="H49" s="789">
        <f>J13</f>
        <v>6741.38</v>
      </c>
      <c r="I49" s="789"/>
      <c r="J49" s="789"/>
      <c r="K49" s="268" t="s">
        <v>1</v>
      </c>
      <c r="L49" s="789">
        <f>O8/100</f>
        <v>0.12</v>
      </c>
      <c r="M49" s="789"/>
      <c r="N49" s="789"/>
      <c r="O49" s="225" t="s">
        <v>0</v>
      </c>
      <c r="P49" s="154"/>
      <c r="Q49" s="82"/>
      <c r="R49" s="268" t="s">
        <v>8</v>
      </c>
      <c r="S49" s="789">
        <f>H49*L49</f>
        <v>808.96559999999999</v>
      </c>
      <c r="T49" s="789"/>
      <c r="U49" s="789"/>
      <c r="V49" s="82" t="s">
        <v>6</v>
      </c>
      <c r="W49" s="80"/>
      <c r="X49" s="80"/>
      <c r="Y49" s="80"/>
      <c r="Z49" s="80"/>
      <c r="AA49" s="80"/>
    </row>
    <row r="50" spans="1:28" x14ac:dyDescent="0.2">
      <c r="A50" s="87"/>
      <c r="B50" s="80"/>
      <c r="C50" s="80"/>
      <c r="D50" s="259"/>
      <c r="E50" s="259"/>
      <c r="F50" s="259"/>
      <c r="G50" s="259"/>
      <c r="H50" s="259"/>
      <c r="I50" s="259"/>
      <c r="J50" s="259"/>
      <c r="K50" s="268"/>
      <c r="L50" s="259"/>
      <c r="M50" s="259"/>
      <c r="N50" s="259"/>
      <c r="O50" s="225"/>
      <c r="P50" s="259"/>
      <c r="Q50" s="82"/>
      <c r="R50" s="268"/>
      <c r="S50" s="810">
        <f>+S48+S49</f>
        <v>1708.8411000000001</v>
      </c>
      <c r="T50" s="810"/>
      <c r="U50" s="810"/>
      <c r="V50" s="151" t="s">
        <v>6</v>
      </c>
      <c r="W50" s="80"/>
      <c r="X50" s="80"/>
      <c r="Y50" s="80"/>
      <c r="Z50" s="80"/>
      <c r="AA50" s="80"/>
    </row>
    <row r="51" spans="1:28" x14ac:dyDescent="0.2">
      <c r="A51" s="87"/>
      <c r="B51" s="80"/>
      <c r="C51" s="80"/>
      <c r="D51" s="259"/>
      <c r="E51" s="259"/>
      <c r="F51" s="259"/>
      <c r="G51" s="259"/>
      <c r="H51" s="259"/>
      <c r="I51" s="259"/>
      <c r="J51" s="259"/>
      <c r="K51" s="268"/>
      <c r="L51" s="259"/>
      <c r="M51" s="259"/>
      <c r="N51" s="259"/>
      <c r="O51" s="225"/>
      <c r="P51" s="259"/>
      <c r="Q51" s="82"/>
      <c r="R51" s="268"/>
      <c r="S51" s="259"/>
      <c r="T51" s="259"/>
      <c r="U51" s="259"/>
      <c r="V51" s="82"/>
      <c r="W51" s="80"/>
      <c r="X51" s="80"/>
      <c r="Y51" s="80"/>
      <c r="Z51" s="80"/>
      <c r="AA51" s="80"/>
    </row>
    <row r="52" spans="1:28" ht="12.75" customHeight="1" x14ac:dyDescent="0.2">
      <c r="A52" s="39"/>
      <c r="B52" s="691" t="str">
        <f>VLOOKUP(D54,DIPREVS1!A:B,2,FALSE)</f>
        <v>BASE DE BRITA CORRIDA,INCLUSIVE FORNECIMENTO DOS MATERIAIS,MEDIDA APOS A COMPACTACAO</v>
      </c>
      <c r="C52" s="691"/>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26"/>
    </row>
    <row r="53" spans="1:28" x14ac:dyDescent="0.2">
      <c r="A53" s="39"/>
      <c r="B53" s="691"/>
      <c r="C53" s="691"/>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26"/>
    </row>
    <row r="54" spans="1:28" x14ac:dyDescent="0.2">
      <c r="A54" s="32">
        <f>A47+1</f>
        <v>77</v>
      </c>
      <c r="B54" s="31"/>
      <c r="C54" s="33" t="s">
        <v>22832</v>
      </c>
      <c r="D54" s="52" t="s">
        <v>15591</v>
      </c>
      <c r="E54" s="26"/>
      <c r="F54" s="26"/>
      <c r="G54" s="26"/>
      <c r="H54" s="44"/>
      <c r="I54" s="44"/>
      <c r="J54" s="26"/>
      <c r="K54" s="26"/>
      <c r="L54" s="26"/>
      <c r="M54" s="26"/>
      <c r="N54" s="26"/>
      <c r="O54" s="26"/>
      <c r="P54" s="26"/>
      <c r="Q54" s="26"/>
      <c r="R54" s="26"/>
      <c r="S54" s="26"/>
      <c r="T54" s="26"/>
      <c r="U54" s="31" t="s">
        <v>22834</v>
      </c>
      <c r="V54" s="31"/>
      <c r="W54" s="689">
        <f>SUM(O55:Q55)+S56</f>
        <v>899.8755000000001</v>
      </c>
      <c r="X54" s="689"/>
      <c r="Y54" s="689"/>
      <c r="Z54" s="690" t="str">
        <f>VLOOKUP(D54,DIPREVS1!A:D,4,FALSE)</f>
        <v>m3</v>
      </c>
      <c r="AA54" s="690"/>
    </row>
    <row r="55" spans="1:28" x14ac:dyDescent="0.2">
      <c r="A55" s="87"/>
      <c r="B55" s="80"/>
      <c r="C55" s="80" t="s">
        <v>24364</v>
      </c>
      <c r="F55" s="789">
        <f>H11</f>
        <v>5999.170000000001</v>
      </c>
      <c r="G55" s="789"/>
      <c r="H55" s="789"/>
      <c r="I55" s="268" t="s">
        <v>7</v>
      </c>
      <c r="J55" s="515" t="s">
        <v>1</v>
      </c>
      <c r="K55" s="789">
        <f>C8/100</f>
        <v>0.15</v>
      </c>
      <c r="L55" s="789"/>
      <c r="M55" s="225" t="s">
        <v>0</v>
      </c>
      <c r="N55" s="99" t="s">
        <v>8</v>
      </c>
      <c r="O55" s="789">
        <f>F55*K55</f>
        <v>899.8755000000001</v>
      </c>
      <c r="P55" s="789"/>
      <c r="Q55" s="789"/>
      <c r="R55" s="82" t="s">
        <v>6</v>
      </c>
      <c r="V55" s="82"/>
      <c r="W55" s="80"/>
      <c r="X55" s="80"/>
      <c r="Y55" s="80"/>
      <c r="Z55" s="80"/>
      <c r="AA55" s="80"/>
    </row>
    <row r="56" spans="1:28" x14ac:dyDescent="0.2">
      <c r="A56" s="87"/>
      <c r="B56" s="80"/>
      <c r="C56" s="80"/>
      <c r="F56" s="259"/>
      <c r="G56" s="259"/>
      <c r="H56" s="259"/>
      <c r="I56" s="82"/>
      <c r="J56" s="268"/>
      <c r="K56" s="259"/>
      <c r="L56" s="259"/>
      <c r="M56" s="82"/>
      <c r="N56" s="268"/>
      <c r="O56" s="259"/>
      <c r="P56" s="259"/>
      <c r="Q56" s="82"/>
      <c r="R56" s="268"/>
      <c r="S56" s="225"/>
      <c r="T56" s="225"/>
      <c r="U56" s="225"/>
      <c r="V56" s="82"/>
      <c r="W56" s="80"/>
      <c r="X56" s="80"/>
      <c r="Y56" s="80"/>
      <c r="Z56" s="80"/>
      <c r="AA56" s="80"/>
    </row>
    <row r="57" spans="1:28" ht="12.75" customHeight="1" x14ac:dyDescent="0.2">
      <c r="A57" s="39"/>
      <c r="B57" s="691" t="str">
        <f>VLOOKUP(D59,DIPREVS1!A:B,2,FALSE)</f>
        <v>IMPRIMACAO DE BASE DE PAVIMENTACAO,DE ACORDO COM AS "INSTRUCOES PARA EXECUCAO",DO DER-RJ</v>
      </c>
      <c r="C57" s="691"/>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26"/>
    </row>
    <row r="58" spans="1:28" x14ac:dyDescent="0.2">
      <c r="A58" s="39"/>
      <c r="B58" s="691"/>
      <c r="C58" s="691"/>
      <c r="D58" s="691"/>
      <c r="E58" s="691"/>
      <c r="F58" s="691"/>
      <c r="G58" s="691"/>
      <c r="H58" s="691"/>
      <c r="I58" s="691"/>
      <c r="J58" s="691"/>
      <c r="K58" s="691"/>
      <c r="L58" s="691"/>
      <c r="M58" s="691"/>
      <c r="N58" s="691"/>
      <c r="O58" s="691"/>
      <c r="P58" s="691"/>
      <c r="Q58" s="691"/>
      <c r="R58" s="691"/>
      <c r="S58" s="691"/>
      <c r="T58" s="691"/>
      <c r="U58" s="691"/>
      <c r="V58" s="691"/>
      <c r="W58" s="691"/>
      <c r="X58" s="691"/>
      <c r="Y58" s="691"/>
      <c r="Z58" s="691"/>
      <c r="AA58" s="26"/>
    </row>
    <row r="59" spans="1:28" x14ac:dyDescent="0.2">
      <c r="A59" s="32">
        <f>A54+1</f>
        <v>78</v>
      </c>
      <c r="B59" s="31"/>
      <c r="C59" s="33" t="s">
        <v>22832</v>
      </c>
      <c r="D59" s="52" t="s">
        <v>15762</v>
      </c>
      <c r="E59" s="26"/>
      <c r="F59" s="26"/>
      <c r="G59" s="26"/>
      <c r="H59" s="44"/>
      <c r="I59" s="44"/>
      <c r="J59" s="26"/>
      <c r="K59" s="26"/>
      <c r="L59" s="26"/>
      <c r="M59" s="26"/>
      <c r="N59" s="26"/>
      <c r="O59" s="26"/>
      <c r="P59" s="26"/>
      <c r="Q59" s="26"/>
      <c r="R59" s="26"/>
      <c r="S59" s="26"/>
      <c r="T59" s="26"/>
      <c r="U59" s="31" t="s">
        <v>22834</v>
      </c>
      <c r="V59" s="31"/>
      <c r="W59" s="689">
        <f>O62</f>
        <v>5546.35</v>
      </c>
      <c r="X59" s="689"/>
      <c r="Y59" s="689"/>
      <c r="Z59" s="690" t="str">
        <f>VLOOKUP(D59,DIPREVS1!A:D,4,FALSE)</f>
        <v>m2</v>
      </c>
      <c r="AA59" s="690"/>
    </row>
    <row r="60" spans="1:28" x14ac:dyDescent="0.2">
      <c r="A60" s="32"/>
      <c r="B60" s="511" t="s">
        <v>23384</v>
      </c>
      <c r="C60" s="33"/>
      <c r="D60" s="52"/>
      <c r="E60" s="26"/>
      <c r="F60" s="26"/>
      <c r="G60" s="26"/>
      <c r="H60" s="44"/>
      <c r="I60" s="44"/>
      <c r="J60" s="26"/>
      <c r="K60" s="26"/>
      <c r="L60" s="26"/>
      <c r="M60" s="26"/>
      <c r="N60" s="26"/>
      <c r="O60" s="26"/>
      <c r="P60" s="26"/>
      <c r="Q60" s="26"/>
      <c r="R60" s="26"/>
      <c r="S60" s="26"/>
      <c r="T60" s="26"/>
      <c r="U60" s="31"/>
      <c r="V60" s="31"/>
      <c r="W60" s="480"/>
      <c r="X60" s="480"/>
      <c r="Y60" s="480"/>
      <c r="Z60" s="481"/>
      <c r="AA60" s="481"/>
    </row>
    <row r="61" spans="1:28" x14ac:dyDescent="0.2">
      <c r="A61" s="32"/>
      <c r="B61" s="693">
        <f>W80</f>
        <v>1509.4</v>
      </c>
      <c r="C61" s="687"/>
      <c r="D61" s="687"/>
      <c r="E61" s="26" t="s">
        <v>0</v>
      </c>
      <c r="F61" s="488" t="s">
        <v>34953</v>
      </c>
      <c r="G61" s="681">
        <v>0.3</v>
      </c>
      <c r="H61" s="681"/>
      <c r="I61" s="44" t="s">
        <v>0</v>
      </c>
      <c r="J61" s="488" t="s">
        <v>8</v>
      </c>
      <c r="K61" s="687">
        <f>ROUND(B61*G61,2)</f>
        <v>452.82</v>
      </c>
      <c r="L61" s="687"/>
      <c r="M61" s="687"/>
      <c r="N61" s="26" t="s">
        <v>7</v>
      </c>
      <c r="O61" s="26"/>
      <c r="P61" s="26"/>
      <c r="Q61" s="26"/>
      <c r="R61" s="26"/>
      <c r="S61" s="26"/>
      <c r="T61" s="26"/>
      <c r="U61" s="31"/>
      <c r="V61" s="31"/>
      <c r="W61" s="480"/>
      <c r="X61" s="480"/>
      <c r="Y61" s="480"/>
      <c r="Z61" s="481"/>
      <c r="AA61" s="481"/>
    </row>
    <row r="62" spans="1:28" x14ac:dyDescent="0.2">
      <c r="A62" s="87"/>
      <c r="B62" s="80"/>
      <c r="C62" s="80"/>
      <c r="E62" s="515"/>
      <c r="F62" s="789">
        <f>H11</f>
        <v>5999.170000000001</v>
      </c>
      <c r="G62" s="789"/>
      <c r="H62" s="789"/>
      <c r="I62" s="99" t="s">
        <v>7</v>
      </c>
      <c r="J62" s="515" t="s">
        <v>16</v>
      </c>
      <c r="K62" s="789">
        <f>K61</f>
        <v>452.82</v>
      </c>
      <c r="L62" s="789"/>
      <c r="M62" s="82" t="s">
        <v>7</v>
      </c>
      <c r="N62" s="99" t="s">
        <v>8</v>
      </c>
      <c r="O62" s="693">
        <f>ROUND(F62-K62,2)</f>
        <v>5546.35</v>
      </c>
      <c r="P62" s="687"/>
      <c r="Q62" s="687"/>
      <c r="R62" s="82" t="s">
        <v>7</v>
      </c>
      <c r="S62" s="80"/>
      <c r="T62" s="80"/>
      <c r="U62" s="80"/>
      <c r="V62" s="80"/>
      <c r="W62" s="80"/>
      <c r="X62" s="80"/>
      <c r="Y62" s="80"/>
      <c r="Z62" s="80"/>
      <c r="AA62" s="80"/>
    </row>
    <row r="63" spans="1:28" x14ac:dyDescent="0.2">
      <c r="A63" s="87"/>
      <c r="B63" s="80"/>
      <c r="C63" s="80"/>
      <c r="D63" s="154"/>
      <c r="E63" s="154"/>
      <c r="F63" s="154"/>
      <c r="G63" s="154"/>
      <c r="H63" s="154"/>
      <c r="I63" s="82"/>
      <c r="J63" s="99"/>
      <c r="K63" s="154"/>
      <c r="L63" s="154"/>
      <c r="M63" s="82"/>
      <c r="N63" s="99"/>
      <c r="O63" s="154"/>
      <c r="P63" s="154"/>
      <c r="Q63" s="154"/>
      <c r="R63" s="82"/>
      <c r="S63" s="80"/>
      <c r="T63" s="80"/>
      <c r="U63" s="80"/>
      <c r="V63" s="80"/>
      <c r="W63" s="80"/>
      <c r="X63" s="80"/>
      <c r="Y63" s="80"/>
      <c r="Z63" s="80"/>
      <c r="AA63" s="80"/>
      <c r="AB63" s="109"/>
    </row>
    <row r="64" spans="1:28" ht="12.75" customHeight="1" x14ac:dyDescent="0.2">
      <c r="A64" s="39"/>
      <c r="B64" s="692" t="str">
        <f>VLOOKUP(D68,DIPREVS1!A:B,2,FALSE)</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64" s="692"/>
      <c r="D64" s="692"/>
      <c r="E64" s="692"/>
      <c r="F64" s="692"/>
      <c r="G64" s="692"/>
      <c r="H64" s="692"/>
      <c r="I64" s="692"/>
      <c r="J64" s="692"/>
      <c r="K64" s="692"/>
      <c r="L64" s="692"/>
      <c r="M64" s="692"/>
      <c r="N64" s="692"/>
      <c r="O64" s="692"/>
      <c r="P64" s="692"/>
      <c r="Q64" s="692"/>
      <c r="R64" s="692"/>
      <c r="S64" s="692"/>
      <c r="T64" s="692"/>
      <c r="U64" s="692"/>
      <c r="V64" s="692"/>
      <c r="W64" s="692"/>
      <c r="X64" s="692"/>
      <c r="Y64" s="692"/>
      <c r="Z64" s="692"/>
      <c r="AA64" s="26"/>
    </row>
    <row r="65" spans="1:27" x14ac:dyDescent="0.2">
      <c r="A65" s="39"/>
      <c r="B65" s="692"/>
      <c r="C65" s="692"/>
      <c r="D65" s="692"/>
      <c r="E65" s="692"/>
      <c r="F65" s="692"/>
      <c r="G65" s="692"/>
      <c r="H65" s="692"/>
      <c r="I65" s="692"/>
      <c r="J65" s="692"/>
      <c r="K65" s="692"/>
      <c r="L65" s="692"/>
      <c r="M65" s="692"/>
      <c r="N65" s="692"/>
      <c r="O65" s="692"/>
      <c r="P65" s="692"/>
      <c r="Q65" s="692"/>
      <c r="R65" s="692"/>
      <c r="S65" s="692"/>
      <c r="T65" s="692"/>
      <c r="U65" s="692"/>
      <c r="V65" s="692"/>
      <c r="W65" s="692"/>
      <c r="X65" s="692"/>
      <c r="Y65" s="692"/>
      <c r="Z65" s="692"/>
      <c r="AA65" s="26"/>
    </row>
    <row r="66" spans="1:27" x14ac:dyDescent="0.2">
      <c r="A66" s="39"/>
      <c r="B66" s="692"/>
      <c r="C66" s="692"/>
      <c r="D66" s="692"/>
      <c r="E66" s="692"/>
      <c r="F66" s="692"/>
      <c r="G66" s="692"/>
      <c r="H66" s="692"/>
      <c r="I66" s="692"/>
      <c r="J66" s="692"/>
      <c r="K66" s="692"/>
      <c r="L66" s="692"/>
      <c r="M66" s="692"/>
      <c r="N66" s="692"/>
      <c r="O66" s="692"/>
      <c r="P66" s="692"/>
      <c r="Q66" s="692"/>
      <c r="R66" s="692"/>
      <c r="S66" s="692"/>
      <c r="T66" s="692"/>
      <c r="U66" s="692"/>
      <c r="V66" s="692"/>
      <c r="W66" s="692"/>
      <c r="X66" s="692"/>
      <c r="Y66" s="692"/>
      <c r="Z66" s="692"/>
      <c r="AA66" s="26"/>
    </row>
    <row r="67" spans="1:27" x14ac:dyDescent="0.2">
      <c r="A67" s="39"/>
      <c r="B67" s="692"/>
      <c r="C67" s="692"/>
      <c r="D67" s="692"/>
      <c r="E67" s="692"/>
      <c r="F67" s="692"/>
      <c r="G67" s="692"/>
      <c r="H67" s="692"/>
      <c r="I67" s="692"/>
      <c r="J67" s="692"/>
      <c r="K67" s="692"/>
      <c r="L67" s="692"/>
      <c r="M67" s="692"/>
      <c r="N67" s="692"/>
      <c r="O67" s="692"/>
      <c r="P67" s="692"/>
      <c r="Q67" s="692"/>
      <c r="R67" s="692"/>
      <c r="S67" s="692"/>
      <c r="T67" s="692"/>
      <c r="U67" s="692"/>
      <c r="V67" s="692"/>
      <c r="W67" s="692"/>
      <c r="X67" s="692"/>
      <c r="Y67" s="692"/>
      <c r="Z67" s="692"/>
      <c r="AA67" s="26"/>
    </row>
    <row r="68" spans="1:27" ht="12.75" customHeight="1" x14ac:dyDescent="0.2">
      <c r="A68" s="32">
        <f>A59+1</f>
        <v>79</v>
      </c>
      <c r="B68" s="31"/>
      <c r="C68" s="33" t="s">
        <v>22832</v>
      </c>
      <c r="D68" s="52" t="s">
        <v>15702</v>
      </c>
      <c r="E68" s="26"/>
      <c r="F68" s="26"/>
      <c r="G68" s="26"/>
      <c r="H68" s="44"/>
      <c r="I68" s="44"/>
      <c r="J68" s="26"/>
      <c r="K68" s="26"/>
      <c r="L68" s="26"/>
      <c r="M68" s="26"/>
      <c r="N68" s="26"/>
      <c r="O68" s="26"/>
      <c r="P68" s="26"/>
      <c r="Q68" s="26"/>
      <c r="R68" s="26"/>
      <c r="S68" s="26"/>
      <c r="T68" s="26"/>
      <c r="U68" s="31" t="s">
        <v>22834</v>
      </c>
      <c r="V68" s="31"/>
      <c r="W68" s="689">
        <f>S70</f>
        <v>665.56</v>
      </c>
      <c r="X68" s="689"/>
      <c r="Y68" s="689"/>
      <c r="Z68" s="690" t="str">
        <f>VLOOKUP(D68,DIPREVS1!A:D,4,FALSE)</f>
        <v>t</v>
      </c>
      <c r="AA68" s="690"/>
    </row>
    <row r="69" spans="1:27" x14ac:dyDescent="0.2">
      <c r="A69" s="87"/>
      <c r="B69" s="80"/>
      <c r="C69" s="80" t="s">
        <v>23372</v>
      </c>
      <c r="D69" s="80"/>
      <c r="E69" s="80"/>
      <c r="F69" s="157"/>
      <c r="G69" s="157"/>
      <c r="H69" s="80"/>
      <c r="I69" s="80"/>
      <c r="J69" s="80"/>
      <c r="K69" s="80"/>
      <c r="L69" s="157"/>
      <c r="M69" s="80"/>
      <c r="W69" s="80"/>
      <c r="X69" s="80"/>
      <c r="Y69" s="80"/>
      <c r="Z69" s="80"/>
      <c r="AA69" s="80"/>
    </row>
    <row r="70" spans="1:27" x14ac:dyDescent="0.2">
      <c r="A70" s="87"/>
      <c r="B70" s="80"/>
      <c r="C70" s="80"/>
      <c r="D70" s="80"/>
      <c r="E70" s="80"/>
      <c r="F70" s="789">
        <f>W59</f>
        <v>5546.35</v>
      </c>
      <c r="G70" s="789"/>
      <c r="H70" s="789"/>
      <c r="I70" s="82" t="s">
        <v>7</v>
      </c>
      <c r="J70" s="99" t="s">
        <v>1</v>
      </c>
      <c r="K70" s="789">
        <v>0.05</v>
      </c>
      <c r="L70" s="789"/>
      <c r="M70" s="82" t="s">
        <v>0</v>
      </c>
      <c r="N70" s="99" t="s">
        <v>1</v>
      </c>
      <c r="O70" s="789">
        <v>2.4</v>
      </c>
      <c r="P70" s="789"/>
      <c r="Q70" s="82" t="s">
        <v>22838</v>
      </c>
      <c r="R70" s="99"/>
      <c r="S70" s="789">
        <f>ROUND(F70*K70*O70,2)</f>
        <v>665.56</v>
      </c>
      <c r="T70" s="789"/>
      <c r="U70" s="789"/>
      <c r="V70" s="82" t="s">
        <v>3</v>
      </c>
      <c r="W70" s="80"/>
      <c r="X70" s="80"/>
      <c r="Y70" s="80"/>
      <c r="Z70" s="80"/>
      <c r="AA70" s="80"/>
    </row>
    <row r="71" spans="1:27" x14ac:dyDescent="0.2">
      <c r="A71" s="87"/>
      <c r="B71" s="80"/>
      <c r="C71" s="80"/>
      <c r="D71" s="80"/>
      <c r="E71" s="80"/>
      <c r="F71" s="157"/>
      <c r="G71" s="157"/>
      <c r="H71" s="80"/>
      <c r="I71" s="80"/>
      <c r="J71" s="80"/>
      <c r="K71" s="80"/>
      <c r="L71" s="157"/>
      <c r="M71" s="80"/>
      <c r="N71" s="80"/>
      <c r="O71" s="80"/>
      <c r="P71" s="80"/>
      <c r="Q71" s="157"/>
      <c r="R71" s="157"/>
      <c r="S71" s="80"/>
      <c r="T71" s="80"/>
      <c r="U71" s="80"/>
      <c r="V71" s="80"/>
      <c r="W71" s="80"/>
      <c r="X71" s="80"/>
      <c r="Y71" s="80"/>
      <c r="Z71" s="80"/>
      <c r="AA71" s="80"/>
    </row>
    <row r="72" spans="1:27" ht="12.75" customHeight="1" x14ac:dyDescent="0.2">
      <c r="A72" s="39"/>
      <c r="B72" s="692" t="str">
        <f>VLOOKUP(D74,DIPREVS1!A:B,2,FALSE)</f>
        <v>CONCRETO ASFALTICO,USINADO A QUENTE,CONSIDERANDO APENAS O ESPALHAMENTO COM VIBROACABADORA CONVENCIONAL E COMPACTACAO MECANICA,PARA UMA PRODUCAO DE USINA DE 2000T/MES</v>
      </c>
      <c r="C72" s="692"/>
      <c r="D72" s="692"/>
      <c r="E72" s="692"/>
      <c r="F72" s="692"/>
      <c r="G72" s="692"/>
      <c r="H72" s="692"/>
      <c r="I72" s="692"/>
      <c r="J72" s="692"/>
      <c r="K72" s="692"/>
      <c r="L72" s="692"/>
      <c r="M72" s="692"/>
      <c r="N72" s="692"/>
      <c r="O72" s="692"/>
      <c r="P72" s="692"/>
      <c r="Q72" s="692"/>
      <c r="R72" s="692"/>
      <c r="S72" s="692"/>
      <c r="T72" s="692"/>
      <c r="U72" s="692"/>
      <c r="V72" s="692"/>
      <c r="W72" s="692"/>
      <c r="X72" s="692"/>
      <c r="Y72" s="692"/>
      <c r="Z72" s="692"/>
      <c r="AA72" s="26"/>
    </row>
    <row r="73" spans="1:27" ht="12.75" customHeight="1" x14ac:dyDescent="0.2">
      <c r="A73" s="39"/>
      <c r="B73" s="692"/>
      <c r="C73" s="692"/>
      <c r="D73" s="692"/>
      <c r="E73" s="692"/>
      <c r="F73" s="692"/>
      <c r="G73" s="692"/>
      <c r="H73" s="692"/>
      <c r="I73" s="692"/>
      <c r="J73" s="692"/>
      <c r="K73" s="692"/>
      <c r="L73" s="692"/>
      <c r="M73" s="692"/>
      <c r="N73" s="692"/>
      <c r="O73" s="692"/>
      <c r="P73" s="692"/>
      <c r="Q73" s="692"/>
      <c r="R73" s="692"/>
      <c r="S73" s="692"/>
      <c r="T73" s="692"/>
      <c r="U73" s="692"/>
      <c r="V73" s="692"/>
      <c r="W73" s="692"/>
      <c r="X73" s="692"/>
      <c r="Y73" s="692"/>
      <c r="Z73" s="692"/>
      <c r="AA73" s="26"/>
    </row>
    <row r="74" spans="1:27" x14ac:dyDescent="0.2">
      <c r="A74" s="32">
        <f>A68+1</f>
        <v>80</v>
      </c>
      <c r="B74" s="31"/>
      <c r="C74" s="33" t="s">
        <v>22832</v>
      </c>
      <c r="D74" s="52" t="s">
        <v>15812</v>
      </c>
      <c r="E74" s="26"/>
      <c r="F74" s="26"/>
      <c r="G74" s="26"/>
      <c r="H74" s="44"/>
      <c r="I74" s="44"/>
      <c r="J74" s="26"/>
      <c r="K74" s="26"/>
      <c r="L74" s="26"/>
      <c r="M74" s="26"/>
      <c r="N74" s="26"/>
      <c r="O74" s="26"/>
      <c r="P74" s="26"/>
      <c r="Q74" s="26"/>
      <c r="R74" s="26"/>
      <c r="S74" s="26"/>
      <c r="T74" s="26"/>
      <c r="U74" s="31" t="s">
        <v>22834</v>
      </c>
      <c r="V74" s="31"/>
      <c r="W74" s="689">
        <f>W68</f>
        <v>665.56</v>
      </c>
      <c r="X74" s="689"/>
      <c r="Y74" s="689"/>
      <c r="Z74" s="690" t="str">
        <f>VLOOKUP(D74,DIPREVS1!A:D,4,FALSE)</f>
        <v>t</v>
      </c>
      <c r="AA74" s="690"/>
    </row>
    <row r="75" spans="1:27" x14ac:dyDescent="0.2">
      <c r="A75" s="87"/>
      <c r="B75" s="80"/>
      <c r="D75" s="80"/>
      <c r="E75" s="80"/>
      <c r="F75" s="102" t="s">
        <v>23373</v>
      </c>
      <c r="G75" s="811">
        <f>A68</f>
        <v>79</v>
      </c>
      <c r="H75" s="811"/>
      <c r="I75" s="80"/>
      <c r="J75" s="80"/>
      <c r="K75" s="80"/>
      <c r="L75" s="157"/>
      <c r="M75" s="80"/>
      <c r="N75" s="80"/>
      <c r="O75" s="80"/>
      <c r="P75" s="80"/>
      <c r="Q75" s="157"/>
      <c r="R75" s="157"/>
      <c r="S75" s="80"/>
      <c r="T75" s="80"/>
      <c r="U75" s="80"/>
      <c r="V75" s="80"/>
      <c r="W75" s="80"/>
      <c r="X75" s="80"/>
      <c r="Y75" s="80"/>
      <c r="Z75" s="80"/>
      <c r="AA75" s="80"/>
    </row>
    <row r="76" spans="1:27" x14ac:dyDescent="0.2">
      <c r="A76" s="87"/>
      <c r="B76" s="80"/>
      <c r="C76" s="80"/>
      <c r="D76" s="80"/>
      <c r="E76" s="80"/>
      <c r="F76" s="157"/>
      <c r="G76" s="157"/>
      <c r="H76" s="80"/>
      <c r="I76" s="80"/>
      <c r="J76" s="80"/>
      <c r="K76" s="80"/>
      <c r="L76" s="157"/>
      <c r="M76" s="80"/>
      <c r="N76" s="80"/>
      <c r="O76" s="80"/>
      <c r="P76" s="80"/>
      <c r="Q76" s="157"/>
      <c r="R76" s="157"/>
      <c r="S76" s="80"/>
      <c r="T76" s="80"/>
      <c r="U76" s="80"/>
      <c r="V76" s="80"/>
      <c r="W76" s="80"/>
      <c r="X76" s="80"/>
      <c r="Y76" s="80"/>
      <c r="Z76" s="80"/>
      <c r="AA76" s="80"/>
    </row>
    <row r="77" spans="1:27" ht="12.75" customHeight="1" x14ac:dyDescent="0.2">
      <c r="A77" s="39"/>
      <c r="B77" s="692" t="str">
        <f>VLOOKUP(D80,DIPREVS1!A:B,2,FALSE)</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77" s="692"/>
      <c r="D77" s="692"/>
      <c r="E77" s="692"/>
      <c r="F77" s="692"/>
      <c r="G77" s="692"/>
      <c r="H77" s="692"/>
      <c r="I77" s="692"/>
      <c r="J77" s="692"/>
      <c r="K77" s="692"/>
      <c r="L77" s="692"/>
      <c r="M77" s="692"/>
      <c r="N77" s="692"/>
      <c r="O77" s="692"/>
      <c r="P77" s="692"/>
      <c r="Q77" s="692"/>
      <c r="R77" s="692"/>
      <c r="S77" s="692"/>
      <c r="T77" s="692"/>
      <c r="U77" s="692"/>
      <c r="V77" s="692"/>
      <c r="W77" s="692"/>
      <c r="X77" s="692"/>
      <c r="Y77" s="692"/>
      <c r="Z77" s="692"/>
      <c r="AA77" s="26"/>
    </row>
    <row r="78" spans="1:27" x14ac:dyDescent="0.2">
      <c r="A78" s="39"/>
      <c r="B78" s="692"/>
      <c r="C78" s="692"/>
      <c r="D78" s="692"/>
      <c r="E78" s="692"/>
      <c r="F78" s="692"/>
      <c r="G78" s="692"/>
      <c r="H78" s="692"/>
      <c r="I78" s="692"/>
      <c r="J78" s="692"/>
      <c r="K78" s="692"/>
      <c r="L78" s="692"/>
      <c r="M78" s="692"/>
      <c r="N78" s="692"/>
      <c r="O78" s="692"/>
      <c r="P78" s="692"/>
      <c r="Q78" s="692"/>
      <c r="R78" s="692"/>
      <c r="S78" s="692"/>
      <c r="T78" s="692"/>
      <c r="U78" s="692"/>
      <c r="V78" s="692"/>
      <c r="W78" s="692"/>
      <c r="X78" s="692"/>
      <c r="Y78" s="692"/>
      <c r="Z78" s="692"/>
      <c r="AA78" s="26"/>
    </row>
    <row r="79" spans="1:27" x14ac:dyDescent="0.2">
      <c r="A79" s="39"/>
      <c r="B79" s="692"/>
      <c r="C79" s="692"/>
      <c r="D79" s="692"/>
      <c r="E79" s="692"/>
      <c r="F79" s="692"/>
      <c r="G79" s="692"/>
      <c r="H79" s="692"/>
      <c r="I79" s="692"/>
      <c r="J79" s="692"/>
      <c r="K79" s="692"/>
      <c r="L79" s="692"/>
      <c r="M79" s="692"/>
      <c r="N79" s="692"/>
      <c r="O79" s="692"/>
      <c r="P79" s="692"/>
      <c r="Q79" s="692"/>
      <c r="R79" s="692"/>
      <c r="S79" s="692"/>
      <c r="T79" s="692"/>
      <c r="U79" s="692"/>
      <c r="V79" s="692"/>
      <c r="W79" s="692"/>
      <c r="X79" s="692"/>
      <c r="Y79" s="692"/>
      <c r="Z79" s="692"/>
      <c r="AA79" s="26"/>
    </row>
    <row r="80" spans="1:27" ht="12.75" customHeight="1" x14ac:dyDescent="0.2">
      <c r="A80" s="32">
        <f>A74+1</f>
        <v>81</v>
      </c>
      <c r="B80" s="31"/>
      <c r="C80" s="33" t="s">
        <v>22832</v>
      </c>
      <c r="D80" s="52" t="s">
        <v>15837</v>
      </c>
      <c r="E80" s="26"/>
      <c r="F80" s="26"/>
      <c r="G80" s="26"/>
      <c r="H80" s="44"/>
      <c r="I80" s="44"/>
      <c r="J80" s="26"/>
      <c r="K80" s="26"/>
      <c r="L80" s="26"/>
      <c r="M80" s="26"/>
      <c r="N80" s="26"/>
      <c r="O80" s="26"/>
      <c r="P80" s="26"/>
      <c r="Q80" s="26"/>
      <c r="R80" s="26"/>
      <c r="S80" s="26"/>
      <c r="T80" s="26"/>
      <c r="U80" s="31" t="s">
        <v>22834</v>
      </c>
      <c r="V80" s="31"/>
      <c r="W80" s="689">
        <f>Q93</f>
        <v>1509.4</v>
      </c>
      <c r="X80" s="689"/>
      <c r="Y80" s="689"/>
      <c r="Z80" s="690" t="str">
        <f>VLOOKUP(D80,DIPREVS1!A:D,4,FALSE)</f>
        <v>m</v>
      </c>
      <c r="AA80" s="690"/>
    </row>
    <row r="81" spans="1:27" x14ac:dyDescent="0.2">
      <c r="A81" s="87"/>
      <c r="B81" s="80"/>
      <c r="C81" s="225"/>
      <c r="D81" s="225"/>
      <c r="E81" s="225"/>
      <c r="F81" s="82"/>
      <c r="G81" s="99"/>
      <c r="H81" s="92"/>
      <c r="I81" s="92"/>
      <c r="J81" s="82"/>
      <c r="K81" s="99"/>
      <c r="L81" s="225"/>
      <c r="M81" s="225"/>
      <c r="N81" s="225"/>
      <c r="O81" s="82"/>
      <c r="P81" s="80"/>
      <c r="Q81" s="157"/>
      <c r="R81" s="157"/>
      <c r="S81" s="80"/>
      <c r="T81" s="80"/>
      <c r="U81" s="80"/>
      <c r="V81" s="80"/>
      <c r="W81" s="80"/>
      <c r="X81" s="80"/>
      <c r="Y81" s="80"/>
      <c r="Z81" s="80"/>
      <c r="AA81" s="80"/>
    </row>
    <row r="82" spans="1:27" x14ac:dyDescent="0.2">
      <c r="A82" s="87"/>
      <c r="B82" s="80"/>
      <c r="C82" s="516" t="s">
        <v>34954</v>
      </c>
      <c r="D82" s="489"/>
      <c r="E82" s="489"/>
      <c r="G82" s="489"/>
      <c r="H82" s="489"/>
      <c r="I82" s="489"/>
      <c r="J82" s="489"/>
      <c r="K82" s="489"/>
      <c r="L82" s="489"/>
      <c r="M82" s="80"/>
      <c r="N82" s="80"/>
      <c r="O82" s="80"/>
      <c r="P82" s="80"/>
      <c r="Q82" s="491"/>
      <c r="R82" s="491"/>
      <c r="S82" s="80"/>
      <c r="T82" s="80"/>
      <c r="U82" s="80"/>
      <c r="V82" s="80"/>
      <c r="W82" s="80"/>
      <c r="X82" s="80"/>
      <c r="Y82" s="80"/>
      <c r="Z82" s="80"/>
      <c r="AA82" s="80"/>
    </row>
    <row r="83" spans="1:27" x14ac:dyDescent="0.2">
      <c r="A83" s="87"/>
      <c r="B83" s="80"/>
      <c r="C83" s="489"/>
      <c r="E83" s="489"/>
      <c r="G83" s="102" t="str">
        <f>'ÁREA DE PAVIMENTAÇÃO'!D24</f>
        <v>RUA DR. HÉLIO ROSA</v>
      </c>
      <c r="H83" s="806">
        <f>'ÁREA DE PAVIMENTAÇÃO'!F24</f>
        <v>146</v>
      </c>
      <c r="I83" s="807"/>
      <c r="J83" s="807"/>
      <c r="K83" s="489" t="s">
        <v>0</v>
      </c>
      <c r="L83" s="489" t="s">
        <v>1</v>
      </c>
      <c r="M83" s="807">
        <v>2</v>
      </c>
      <c r="N83" s="807"/>
      <c r="O83" s="80" t="s">
        <v>17</v>
      </c>
      <c r="P83" s="80"/>
      <c r="Q83" s="806">
        <f>ROUND(H83*M83,2)</f>
        <v>292</v>
      </c>
      <c r="R83" s="807"/>
      <c r="S83" s="807"/>
      <c r="T83" s="489" t="s">
        <v>0</v>
      </c>
      <c r="U83" s="80"/>
      <c r="V83" s="80"/>
      <c r="W83" s="80"/>
      <c r="X83" s="80"/>
      <c r="Y83" s="80"/>
      <c r="Z83" s="80"/>
      <c r="AA83" s="80"/>
    </row>
    <row r="84" spans="1:27" x14ac:dyDescent="0.2">
      <c r="A84" s="87"/>
      <c r="B84" s="80"/>
      <c r="C84" s="489"/>
      <c r="D84" s="489"/>
      <c r="E84" s="489"/>
      <c r="G84" s="102" t="str">
        <f>'ÁREA DE PAVIMENTAÇÃO'!$D$25</f>
        <v>RUA 34</v>
      </c>
      <c r="H84" s="806">
        <f>'ÁREA DE PAVIMENTAÇÃO'!$F$25</f>
        <v>92.605999999999995</v>
      </c>
      <c r="I84" s="807"/>
      <c r="J84" s="807"/>
      <c r="K84" s="489" t="s">
        <v>0</v>
      </c>
      <c r="L84" s="489" t="s">
        <v>1</v>
      </c>
      <c r="M84" s="807">
        <v>1</v>
      </c>
      <c r="N84" s="807"/>
      <c r="O84" s="80" t="s">
        <v>17</v>
      </c>
      <c r="P84" s="80"/>
      <c r="Q84" s="806">
        <f t="shared" ref="Q84:Q92" si="0">ROUND(H84*M84,2)</f>
        <v>92.61</v>
      </c>
      <c r="R84" s="807"/>
      <c r="S84" s="807"/>
      <c r="T84" s="80" t="s">
        <v>0</v>
      </c>
      <c r="U84" s="80"/>
      <c r="V84" s="80"/>
      <c r="W84" s="80"/>
      <c r="X84" s="80"/>
      <c r="Y84" s="80"/>
      <c r="Z84" s="80"/>
      <c r="AA84" s="80"/>
    </row>
    <row r="85" spans="1:27" x14ac:dyDescent="0.2">
      <c r="A85" s="87"/>
      <c r="B85" s="80"/>
      <c r="C85" s="489"/>
      <c r="D85" s="489"/>
      <c r="E85" s="489"/>
      <c r="G85" s="102" t="str">
        <f>'ÁREA DE PAVIMENTAÇÃO'!$D$26</f>
        <v>RUA SEBASTIÃO CHEFERINO</v>
      </c>
      <c r="H85" s="806">
        <f>'ÁREA DE PAVIMENTAÇÃO'!$F$26</f>
        <v>163.297</v>
      </c>
      <c r="I85" s="807"/>
      <c r="J85" s="807"/>
      <c r="K85" s="489" t="s">
        <v>0</v>
      </c>
      <c r="L85" s="489" t="s">
        <v>1</v>
      </c>
      <c r="M85" s="807">
        <v>1</v>
      </c>
      <c r="N85" s="807"/>
      <c r="O85" s="80" t="s">
        <v>17</v>
      </c>
      <c r="P85" s="80"/>
      <c r="Q85" s="806">
        <f t="shared" si="0"/>
        <v>163.30000000000001</v>
      </c>
      <c r="R85" s="807"/>
      <c r="S85" s="807"/>
      <c r="T85" s="80" t="s">
        <v>0</v>
      </c>
      <c r="U85" s="80"/>
      <c r="V85" s="80"/>
      <c r="W85" s="80"/>
      <c r="X85" s="80"/>
      <c r="Y85" s="80"/>
      <c r="Z85" s="80"/>
      <c r="AA85" s="80"/>
    </row>
    <row r="86" spans="1:27" x14ac:dyDescent="0.2">
      <c r="A86" s="87"/>
      <c r="B86" s="80"/>
      <c r="C86" s="489"/>
      <c r="D86" s="489"/>
      <c r="E86" s="489"/>
      <c r="G86" s="102" t="str">
        <f>'ÁREA DE PAVIMENTAÇÃO'!$D$27</f>
        <v>RUA VALTER MADEIRA</v>
      </c>
      <c r="H86" s="806">
        <f>'ÁREA DE PAVIMENTAÇÃO'!$F$27</f>
        <v>56.271999999999998</v>
      </c>
      <c r="I86" s="807"/>
      <c r="J86" s="807"/>
      <c r="K86" s="489" t="s">
        <v>0</v>
      </c>
      <c r="L86" s="489" t="s">
        <v>1</v>
      </c>
      <c r="M86" s="807">
        <v>1</v>
      </c>
      <c r="N86" s="807"/>
      <c r="O86" s="80" t="s">
        <v>17</v>
      </c>
      <c r="P86" s="80"/>
      <c r="Q86" s="806">
        <f t="shared" si="0"/>
        <v>56.27</v>
      </c>
      <c r="R86" s="807"/>
      <c r="S86" s="807"/>
      <c r="T86" s="80" t="s">
        <v>0</v>
      </c>
      <c r="U86" s="80"/>
      <c r="V86" s="80"/>
      <c r="W86" s="80"/>
      <c r="X86" s="80"/>
      <c r="Y86" s="80"/>
      <c r="Z86" s="80"/>
      <c r="AA86" s="80"/>
    </row>
    <row r="87" spans="1:27" x14ac:dyDescent="0.2">
      <c r="A87" s="87"/>
      <c r="B87" s="80"/>
      <c r="C87" s="489"/>
      <c r="D87" s="489"/>
      <c r="E87" s="489"/>
      <c r="G87" s="102" t="str">
        <f>'ÁREA DE PAVIMENTAÇÃO'!D28</f>
        <v>RUA DR. PAULO GOUVEIA</v>
      </c>
      <c r="H87" s="806">
        <f>'ÁREA DE PAVIMENTAÇÃO'!F28</f>
        <v>98.528999999999996</v>
      </c>
      <c r="I87" s="807"/>
      <c r="J87" s="807"/>
      <c r="K87" s="489" t="s">
        <v>0</v>
      </c>
      <c r="L87" s="489" t="s">
        <v>1</v>
      </c>
      <c r="M87" s="807">
        <v>2</v>
      </c>
      <c r="N87" s="807"/>
      <c r="O87" s="80" t="s">
        <v>17</v>
      </c>
      <c r="P87" s="80"/>
      <c r="Q87" s="806">
        <f t="shared" si="0"/>
        <v>197.06</v>
      </c>
      <c r="R87" s="807"/>
      <c r="S87" s="807"/>
      <c r="T87" s="80" t="s">
        <v>0</v>
      </c>
      <c r="U87" s="80"/>
      <c r="V87" s="80"/>
      <c r="W87" s="80"/>
      <c r="X87" s="80"/>
      <c r="Y87" s="80"/>
      <c r="Z87" s="80"/>
      <c r="AA87" s="80"/>
    </row>
    <row r="88" spans="1:27" x14ac:dyDescent="0.2">
      <c r="A88" s="87"/>
      <c r="B88" s="80"/>
      <c r="C88" s="489"/>
      <c r="D88" s="489"/>
      <c r="E88" s="489"/>
      <c r="G88" s="102" t="str">
        <f>'ÁREA DE PAVIMENTAÇÃO'!D29</f>
        <v>RUA DR. JUVENAL LARANJA</v>
      </c>
      <c r="H88" s="806">
        <f>'ÁREA DE PAVIMENTAÇÃO'!F29</f>
        <v>134</v>
      </c>
      <c r="I88" s="807"/>
      <c r="J88" s="807"/>
      <c r="K88" s="489" t="s">
        <v>0</v>
      </c>
      <c r="L88" s="489" t="s">
        <v>1</v>
      </c>
      <c r="M88" s="807">
        <v>2</v>
      </c>
      <c r="N88" s="807"/>
      <c r="O88" s="80" t="s">
        <v>17</v>
      </c>
      <c r="P88" s="80"/>
      <c r="Q88" s="806">
        <f t="shared" si="0"/>
        <v>268</v>
      </c>
      <c r="R88" s="807"/>
      <c r="S88" s="807"/>
      <c r="T88" s="80" t="s">
        <v>0</v>
      </c>
      <c r="U88" s="80"/>
      <c r="V88" s="80"/>
      <c r="W88" s="80"/>
      <c r="X88" s="80"/>
      <c r="Y88" s="80"/>
      <c r="Z88" s="80"/>
      <c r="AA88" s="80"/>
    </row>
    <row r="89" spans="1:27" x14ac:dyDescent="0.2">
      <c r="A89" s="87"/>
      <c r="B89" s="80"/>
      <c r="C89" s="489"/>
      <c r="D89" s="489"/>
      <c r="E89" s="489"/>
      <c r="G89" s="102" t="str">
        <f>'ÁREA DE PAVIMENTAÇÃO'!$D$30</f>
        <v>RUA DR. MANUEL KNUST</v>
      </c>
      <c r="H89" s="806">
        <f>'ÁREA DE PAVIMENTAÇÃO'!$F$30</f>
        <v>155</v>
      </c>
      <c r="I89" s="807"/>
      <c r="J89" s="807"/>
      <c r="K89" s="489" t="s">
        <v>0</v>
      </c>
      <c r="L89" s="489" t="s">
        <v>1</v>
      </c>
      <c r="M89" s="807">
        <v>1</v>
      </c>
      <c r="N89" s="807"/>
      <c r="O89" s="80" t="s">
        <v>17</v>
      </c>
      <c r="P89" s="80"/>
      <c r="Q89" s="806">
        <f t="shared" si="0"/>
        <v>155</v>
      </c>
      <c r="R89" s="807"/>
      <c r="S89" s="807"/>
      <c r="T89" s="80" t="s">
        <v>0</v>
      </c>
      <c r="U89" s="80"/>
      <c r="V89" s="80"/>
      <c r="W89" s="80"/>
      <c r="X89" s="80"/>
      <c r="Y89" s="80"/>
      <c r="Z89" s="80"/>
      <c r="AA89" s="80"/>
    </row>
    <row r="90" spans="1:27" x14ac:dyDescent="0.2">
      <c r="A90" s="87"/>
      <c r="B90" s="80"/>
      <c r="C90" s="489"/>
      <c r="D90" s="489"/>
      <c r="E90" s="489"/>
      <c r="G90" s="102" t="str">
        <f>'ÁREA DE PAVIMENTAÇÃO'!D31</f>
        <v>RUA DIÓSCORO MAIA VILÉLA</v>
      </c>
      <c r="H90" s="806">
        <f>'ÁREA DE PAVIMENTAÇÃO'!F31</f>
        <v>63</v>
      </c>
      <c r="I90" s="807"/>
      <c r="J90" s="807"/>
      <c r="K90" s="489" t="s">
        <v>0</v>
      </c>
      <c r="L90" s="489" t="s">
        <v>1</v>
      </c>
      <c r="M90" s="807">
        <v>2</v>
      </c>
      <c r="N90" s="807"/>
      <c r="O90" s="80" t="s">
        <v>17</v>
      </c>
      <c r="P90" s="80"/>
      <c r="Q90" s="806">
        <f t="shared" si="0"/>
        <v>126</v>
      </c>
      <c r="R90" s="807"/>
      <c r="S90" s="807"/>
      <c r="T90" s="80" t="s">
        <v>0</v>
      </c>
      <c r="U90" s="80"/>
      <c r="V90" s="80"/>
      <c r="W90" s="80"/>
      <c r="X90" s="80"/>
      <c r="Y90" s="80"/>
      <c r="Z90" s="80"/>
      <c r="AA90" s="80"/>
    </row>
    <row r="91" spans="1:27" x14ac:dyDescent="0.2">
      <c r="A91" s="87"/>
      <c r="B91" s="80"/>
      <c r="C91" s="489"/>
      <c r="D91" s="489"/>
      <c r="E91" s="489"/>
      <c r="G91" s="102" t="str">
        <f>'ÁREA DE PAVIMENTAÇÃO'!$D$32</f>
        <v>RUA DRAUZIO CAZES</v>
      </c>
      <c r="H91" s="806">
        <f>'ÁREA DE PAVIMENTAÇÃO'!$F$32</f>
        <v>54.021000000000001</v>
      </c>
      <c r="I91" s="807"/>
      <c r="J91" s="807"/>
      <c r="K91" s="489" t="s">
        <v>0</v>
      </c>
      <c r="L91" s="489" t="s">
        <v>1</v>
      </c>
      <c r="M91" s="807">
        <v>1</v>
      </c>
      <c r="N91" s="807"/>
      <c r="O91" s="80" t="s">
        <v>17</v>
      </c>
      <c r="P91" s="80"/>
      <c r="Q91" s="806">
        <f t="shared" si="0"/>
        <v>54.02</v>
      </c>
      <c r="R91" s="807"/>
      <c r="S91" s="807"/>
      <c r="T91" s="80" t="s">
        <v>0</v>
      </c>
      <c r="U91" s="80"/>
      <c r="V91" s="80"/>
      <c r="W91" s="80"/>
      <c r="X91" s="80"/>
      <c r="Y91" s="80"/>
      <c r="Z91" s="80"/>
      <c r="AA91" s="80"/>
    </row>
    <row r="92" spans="1:27" x14ac:dyDescent="0.2">
      <c r="A92" s="87"/>
      <c r="B92" s="80"/>
      <c r="C92" s="489"/>
      <c r="D92" s="489"/>
      <c r="E92" s="489"/>
      <c r="G92" s="102" t="str">
        <f>'ÁREA DE PAVIMENTAÇÃO'!D33</f>
        <v>RUA DUQUE COSTA</v>
      </c>
      <c r="H92" s="806">
        <f>'ÁREA DE PAVIMENTAÇÃO'!F33</f>
        <v>52.572000000000003</v>
      </c>
      <c r="I92" s="807"/>
      <c r="J92" s="807"/>
      <c r="K92" s="489" t="s">
        <v>0</v>
      </c>
      <c r="L92" s="489" t="s">
        <v>1</v>
      </c>
      <c r="M92" s="807">
        <v>2</v>
      </c>
      <c r="N92" s="807"/>
      <c r="O92" s="80" t="s">
        <v>17</v>
      </c>
      <c r="P92" s="80"/>
      <c r="Q92" s="787">
        <f t="shared" si="0"/>
        <v>105.14</v>
      </c>
      <c r="R92" s="788"/>
      <c r="S92" s="788"/>
      <c r="T92" s="80" t="s">
        <v>0</v>
      </c>
      <c r="U92" s="80"/>
      <c r="V92" s="80"/>
      <c r="W92" s="80"/>
      <c r="X92" s="80"/>
      <c r="Y92" s="80"/>
      <c r="Z92" s="80"/>
      <c r="AA92" s="80"/>
    </row>
    <row r="93" spans="1:27" x14ac:dyDescent="0.2">
      <c r="A93" s="87"/>
      <c r="B93" s="80"/>
      <c r="C93" s="489"/>
      <c r="D93" s="489"/>
      <c r="E93" s="489"/>
      <c r="F93" s="489"/>
      <c r="G93" s="489"/>
      <c r="H93" s="489"/>
      <c r="I93" s="489"/>
      <c r="J93" s="489"/>
      <c r="K93" s="489"/>
      <c r="L93" s="489"/>
      <c r="M93" s="80"/>
      <c r="N93" s="80"/>
      <c r="O93" s="80"/>
      <c r="P93" s="80"/>
      <c r="Q93" s="812">
        <f>SUM(Q83:S92)</f>
        <v>1509.4</v>
      </c>
      <c r="R93" s="813"/>
      <c r="S93" s="813"/>
      <c r="T93" s="151" t="s">
        <v>0</v>
      </c>
      <c r="U93" s="80"/>
      <c r="V93" s="80"/>
      <c r="W93" s="80"/>
      <c r="X93" s="80"/>
      <c r="Y93" s="80"/>
      <c r="Z93" s="80"/>
      <c r="AA93" s="80"/>
    </row>
    <row r="94" spans="1:27" x14ac:dyDescent="0.2">
      <c r="A94" s="87"/>
      <c r="B94" s="80"/>
      <c r="C94" s="616"/>
      <c r="D94" s="616"/>
      <c r="E94" s="616"/>
      <c r="F94" s="616"/>
      <c r="G94" s="616"/>
      <c r="H94" s="616"/>
      <c r="I94" s="616"/>
      <c r="J94" s="616"/>
      <c r="K94" s="616"/>
      <c r="L94" s="616"/>
      <c r="M94" s="80"/>
      <c r="N94" s="80"/>
      <c r="O94" s="80"/>
      <c r="P94" s="80"/>
      <c r="Q94" s="613"/>
      <c r="R94" s="614"/>
      <c r="S94" s="614"/>
      <c r="T94" s="82"/>
      <c r="U94" s="80"/>
      <c r="V94" s="80"/>
      <c r="W94" s="80"/>
      <c r="X94" s="80"/>
      <c r="Y94" s="80"/>
      <c r="Z94" s="80"/>
      <c r="AA94" s="80"/>
    </row>
    <row r="95" spans="1:27" ht="12.75" customHeight="1" x14ac:dyDescent="0.2">
      <c r="A95" s="39"/>
      <c r="B95" s="692" t="str">
        <f>VLOOKUP(D98,DIPREVS1!A:B,2,FALSE)</f>
        <v>MEIO-FIO RETO DE CONCRETO SIMPLES FCK=15MPA,PRE-MOLDADO,TIPODER-RJ,MEDINDO 0,15M NA BASE E COM ALTURA DE 0,30M,REJUNTAMENTO COM ARGAMASSA DE CIMENTO E AREIA NO TRACO 1:3,5,COM FORNECIMENTO DE TODOS OS MATERIAIS,ESCAVACAO E REATERRO</v>
      </c>
      <c r="C95" s="692"/>
      <c r="D95" s="692"/>
      <c r="E95" s="692"/>
      <c r="F95" s="692"/>
      <c r="G95" s="692"/>
      <c r="H95" s="692"/>
      <c r="I95" s="692"/>
      <c r="J95" s="692"/>
      <c r="K95" s="692"/>
      <c r="L95" s="692"/>
      <c r="M95" s="692"/>
      <c r="N95" s="692"/>
      <c r="O95" s="692"/>
      <c r="P95" s="692"/>
      <c r="Q95" s="692"/>
      <c r="R95" s="692"/>
      <c r="S95" s="692"/>
      <c r="T95" s="692"/>
      <c r="U95" s="692"/>
      <c r="V95" s="692"/>
      <c r="W95" s="692"/>
      <c r="X95" s="692"/>
      <c r="Y95" s="692"/>
      <c r="Z95" s="692"/>
      <c r="AA95" s="26"/>
    </row>
    <row r="96" spans="1:27" x14ac:dyDescent="0.2">
      <c r="A96" s="39"/>
      <c r="B96" s="692"/>
      <c r="C96" s="692"/>
      <c r="D96" s="692"/>
      <c r="E96" s="692"/>
      <c r="F96" s="692"/>
      <c r="G96" s="692"/>
      <c r="H96" s="692"/>
      <c r="I96" s="692"/>
      <c r="J96" s="692"/>
      <c r="K96" s="692"/>
      <c r="L96" s="692"/>
      <c r="M96" s="692"/>
      <c r="N96" s="692"/>
      <c r="O96" s="692"/>
      <c r="P96" s="692"/>
      <c r="Q96" s="692"/>
      <c r="R96" s="692"/>
      <c r="S96" s="692"/>
      <c r="T96" s="692"/>
      <c r="U96" s="692"/>
      <c r="V96" s="692"/>
      <c r="W96" s="692"/>
      <c r="X96" s="692"/>
      <c r="Y96" s="692"/>
      <c r="Z96" s="692"/>
      <c r="AA96" s="26"/>
    </row>
    <row r="97" spans="1:27" x14ac:dyDescent="0.2">
      <c r="A97" s="39"/>
      <c r="B97" s="692"/>
      <c r="C97" s="692"/>
      <c r="D97" s="692"/>
      <c r="E97" s="692"/>
      <c r="F97" s="692"/>
      <c r="G97" s="692"/>
      <c r="H97" s="692"/>
      <c r="I97" s="692"/>
      <c r="J97" s="692"/>
      <c r="K97" s="692"/>
      <c r="L97" s="692"/>
      <c r="M97" s="692"/>
      <c r="N97" s="692"/>
      <c r="O97" s="692"/>
      <c r="P97" s="692"/>
      <c r="Q97" s="692"/>
      <c r="R97" s="692"/>
      <c r="S97" s="692"/>
      <c r="T97" s="692"/>
      <c r="U97" s="692"/>
      <c r="V97" s="692"/>
      <c r="W97" s="692"/>
      <c r="X97" s="692"/>
      <c r="Y97" s="692"/>
      <c r="Z97" s="692"/>
      <c r="AA97" s="26"/>
    </row>
    <row r="98" spans="1:27" x14ac:dyDescent="0.2">
      <c r="A98" s="32">
        <f>A80+1</f>
        <v>82</v>
      </c>
      <c r="B98" s="31"/>
      <c r="C98" s="33" t="s">
        <v>22832</v>
      </c>
      <c r="D98" s="52" t="s">
        <v>15771</v>
      </c>
      <c r="E98" s="26"/>
      <c r="F98" s="26"/>
      <c r="G98" s="26"/>
      <c r="H98" s="44"/>
      <c r="I98" s="44"/>
      <c r="J98" s="26"/>
      <c r="K98" s="26"/>
      <c r="L98" s="26"/>
      <c r="M98" s="26"/>
      <c r="N98" s="26"/>
      <c r="O98" s="26"/>
      <c r="P98" s="26"/>
      <c r="Q98" s="26"/>
      <c r="R98" s="26"/>
      <c r="S98" s="26"/>
      <c r="T98" s="26"/>
      <c r="U98" s="31" t="s">
        <v>22834</v>
      </c>
      <c r="V98" s="31"/>
      <c r="W98" s="689">
        <f>Q105</f>
        <v>521.20000000000005</v>
      </c>
      <c r="X98" s="689"/>
      <c r="Y98" s="689"/>
      <c r="Z98" s="690" t="str">
        <f>VLOOKUP(D98,DIPREVS1!A:D,4,FALSE)</f>
        <v>m</v>
      </c>
      <c r="AA98" s="690"/>
    </row>
    <row r="99" spans="1:27" x14ac:dyDescent="0.2">
      <c r="A99" s="32"/>
      <c r="B99" s="31"/>
      <c r="C99" s="33"/>
      <c r="D99" s="52"/>
      <c r="E99" s="26"/>
      <c r="F99" s="26"/>
      <c r="G99" s="26"/>
      <c r="H99" s="44"/>
      <c r="I99" s="44"/>
      <c r="J99" s="26"/>
      <c r="K99" s="26"/>
      <c r="L99" s="26"/>
      <c r="M99" s="26"/>
      <c r="N99" s="26"/>
      <c r="O99" s="26"/>
      <c r="P99" s="26"/>
      <c r="Q99" s="26"/>
      <c r="R99" s="26"/>
      <c r="S99" s="26"/>
      <c r="T99" s="26"/>
      <c r="U99" s="31"/>
      <c r="V99" s="31"/>
      <c r="W99" s="480"/>
      <c r="X99" s="480"/>
      <c r="Y99" s="480"/>
      <c r="Z99" s="481"/>
      <c r="AA99" s="481"/>
    </row>
    <row r="100" spans="1:27" x14ac:dyDescent="0.2">
      <c r="A100" s="87"/>
      <c r="B100" s="80"/>
      <c r="C100" s="489"/>
      <c r="D100" s="489"/>
      <c r="E100" s="489"/>
      <c r="F100" s="102" t="str">
        <f>'ÁREA DE PAVIMENTAÇÃO'!$D$25</f>
        <v>RUA 34</v>
      </c>
      <c r="G100" s="489"/>
      <c r="H100" s="806">
        <f>'ÁREA DE PAVIMENTAÇÃO'!$F$25</f>
        <v>92.605999999999995</v>
      </c>
      <c r="I100" s="807"/>
      <c r="J100" s="807"/>
      <c r="K100" s="489" t="s">
        <v>0</v>
      </c>
      <c r="L100" s="489" t="s">
        <v>1</v>
      </c>
      <c r="M100" s="807">
        <v>1</v>
      </c>
      <c r="N100" s="807"/>
      <c r="O100" s="80" t="s">
        <v>17</v>
      </c>
      <c r="P100" s="80"/>
      <c r="Q100" s="806">
        <f>ROUND(H100*M100,2)</f>
        <v>92.61</v>
      </c>
      <c r="R100" s="807"/>
      <c r="S100" s="807"/>
      <c r="T100" s="80" t="s">
        <v>0</v>
      </c>
      <c r="U100" s="80"/>
      <c r="V100" s="80"/>
      <c r="W100" s="80"/>
      <c r="X100" s="80"/>
      <c r="Y100" s="80"/>
      <c r="Z100" s="80"/>
      <c r="AA100" s="80"/>
    </row>
    <row r="101" spans="1:27" x14ac:dyDescent="0.2">
      <c r="A101" s="87"/>
      <c r="B101" s="80"/>
      <c r="C101" s="489"/>
      <c r="D101" s="489"/>
      <c r="E101" s="489"/>
      <c r="F101" s="102" t="str">
        <f>'ÁREA DE PAVIMENTAÇÃO'!$D$26</f>
        <v>RUA SEBASTIÃO CHEFERINO</v>
      </c>
      <c r="G101" s="489"/>
      <c r="H101" s="806">
        <f>'ÁREA DE PAVIMENTAÇÃO'!$F$26</f>
        <v>163.297</v>
      </c>
      <c r="I101" s="807"/>
      <c r="J101" s="807"/>
      <c r="K101" s="489" t="s">
        <v>0</v>
      </c>
      <c r="L101" s="489" t="s">
        <v>1</v>
      </c>
      <c r="M101" s="807">
        <v>1</v>
      </c>
      <c r="N101" s="807"/>
      <c r="O101" s="80" t="s">
        <v>17</v>
      </c>
      <c r="P101" s="80"/>
      <c r="Q101" s="806">
        <f>ROUND(H101*M101,2)</f>
        <v>163.30000000000001</v>
      </c>
      <c r="R101" s="807"/>
      <c r="S101" s="807"/>
      <c r="T101" s="80" t="s">
        <v>0</v>
      </c>
      <c r="U101" s="80"/>
      <c r="V101" s="80"/>
      <c r="W101" s="80"/>
      <c r="X101" s="80"/>
      <c r="Y101" s="80"/>
      <c r="Z101" s="80"/>
      <c r="AA101" s="80"/>
    </row>
    <row r="102" spans="1:27" x14ac:dyDescent="0.2">
      <c r="A102" s="87"/>
      <c r="B102" s="80"/>
      <c r="C102" s="489"/>
      <c r="D102" s="489"/>
      <c r="E102" s="489"/>
      <c r="F102" s="102" t="str">
        <f>'ÁREA DE PAVIMENTAÇÃO'!$D$27</f>
        <v>RUA VALTER MADEIRA</v>
      </c>
      <c r="G102" s="489"/>
      <c r="H102" s="806">
        <f>'ÁREA DE PAVIMENTAÇÃO'!$F$27</f>
        <v>56.271999999999998</v>
      </c>
      <c r="I102" s="807"/>
      <c r="J102" s="807"/>
      <c r="K102" s="489" t="s">
        <v>0</v>
      </c>
      <c r="L102" s="489" t="s">
        <v>1</v>
      </c>
      <c r="M102" s="807">
        <v>1</v>
      </c>
      <c r="N102" s="807"/>
      <c r="O102" s="80" t="s">
        <v>17</v>
      </c>
      <c r="P102" s="80"/>
      <c r="Q102" s="806">
        <f>ROUND(H102*M102,2)</f>
        <v>56.27</v>
      </c>
      <c r="R102" s="807"/>
      <c r="S102" s="807"/>
      <c r="T102" s="80" t="s">
        <v>0</v>
      </c>
      <c r="U102" s="80"/>
      <c r="V102" s="80"/>
      <c r="W102" s="80"/>
      <c r="X102" s="80"/>
      <c r="Y102" s="80"/>
      <c r="Z102" s="80"/>
      <c r="AA102" s="80"/>
    </row>
    <row r="103" spans="1:27" x14ac:dyDescent="0.2">
      <c r="A103" s="87"/>
      <c r="B103" s="80"/>
      <c r="C103" s="489"/>
      <c r="D103" s="489"/>
      <c r="E103" s="489"/>
      <c r="F103" s="102" t="str">
        <f>'ÁREA DE PAVIMENTAÇÃO'!$D$30</f>
        <v>RUA DR. MANUEL KNUST</v>
      </c>
      <c r="G103" s="489"/>
      <c r="H103" s="806">
        <f>'ÁREA DE PAVIMENTAÇÃO'!$F$30</f>
        <v>155</v>
      </c>
      <c r="I103" s="807"/>
      <c r="J103" s="807"/>
      <c r="K103" s="489" t="s">
        <v>0</v>
      </c>
      <c r="L103" s="489" t="s">
        <v>1</v>
      </c>
      <c r="M103" s="807">
        <v>1</v>
      </c>
      <c r="N103" s="807"/>
      <c r="O103" s="80" t="s">
        <v>17</v>
      </c>
      <c r="P103" s="80"/>
      <c r="Q103" s="806">
        <f>ROUND(H103*M103,2)</f>
        <v>155</v>
      </c>
      <c r="R103" s="807"/>
      <c r="S103" s="807"/>
      <c r="T103" s="80" t="s">
        <v>0</v>
      </c>
      <c r="U103" s="80"/>
      <c r="V103" s="80"/>
      <c r="W103" s="80"/>
      <c r="X103" s="80"/>
      <c r="Y103" s="80"/>
      <c r="Z103" s="80"/>
      <c r="AA103" s="80"/>
    </row>
    <row r="104" spans="1:27" x14ac:dyDescent="0.2">
      <c r="A104" s="87"/>
      <c r="B104" s="80"/>
      <c r="C104" s="489"/>
      <c r="D104" s="489"/>
      <c r="E104" s="489"/>
      <c r="F104" s="102" t="str">
        <f>'ÁREA DE PAVIMENTAÇÃO'!$D$32</f>
        <v>RUA DRAUZIO CAZES</v>
      </c>
      <c r="G104" s="489"/>
      <c r="H104" s="806">
        <f>'ÁREA DE PAVIMENTAÇÃO'!$F$32</f>
        <v>54.021000000000001</v>
      </c>
      <c r="I104" s="807"/>
      <c r="J104" s="807"/>
      <c r="K104" s="489" t="s">
        <v>0</v>
      </c>
      <c r="L104" s="489" t="s">
        <v>1</v>
      </c>
      <c r="M104" s="807">
        <v>1</v>
      </c>
      <c r="N104" s="807"/>
      <c r="O104" s="80" t="s">
        <v>17</v>
      </c>
      <c r="P104" s="80"/>
      <c r="Q104" s="806">
        <f>ROUND(H104*M104,2)</f>
        <v>54.02</v>
      </c>
      <c r="R104" s="807"/>
      <c r="S104" s="807"/>
      <c r="T104" s="80" t="s">
        <v>0</v>
      </c>
      <c r="U104" s="80"/>
      <c r="V104" s="80"/>
      <c r="W104" s="80"/>
      <c r="X104" s="80"/>
      <c r="Y104" s="80"/>
      <c r="Z104" s="80"/>
      <c r="AA104" s="80"/>
    </row>
    <row r="105" spans="1:27" x14ac:dyDescent="0.2">
      <c r="A105" s="87"/>
      <c r="B105" s="80"/>
      <c r="C105" s="489"/>
      <c r="D105" s="489"/>
      <c r="E105" s="489"/>
      <c r="F105" s="489"/>
      <c r="G105" s="489"/>
      <c r="H105" s="489"/>
      <c r="I105" s="489"/>
      <c r="J105" s="489"/>
      <c r="K105" s="489"/>
      <c r="L105" s="489"/>
      <c r="M105" s="80"/>
      <c r="N105" s="80"/>
      <c r="O105" s="80"/>
      <c r="P105" s="80"/>
      <c r="Q105" s="812">
        <f>SUM(Q100:S104)</f>
        <v>521.20000000000005</v>
      </c>
      <c r="R105" s="812"/>
      <c r="S105" s="812"/>
      <c r="T105" s="151" t="s">
        <v>0</v>
      </c>
      <c r="U105" s="80"/>
      <c r="V105" s="80"/>
      <c r="W105" s="80"/>
      <c r="X105" s="80"/>
      <c r="Y105" s="80"/>
      <c r="Z105" s="80"/>
      <c r="AA105" s="80"/>
    </row>
    <row r="106" spans="1:27" x14ac:dyDescent="0.2">
      <c r="A106" s="87"/>
      <c r="B106" s="80"/>
      <c r="C106" s="505"/>
      <c r="D106" s="505"/>
      <c r="E106" s="505"/>
      <c r="F106" s="505"/>
      <c r="G106" s="505"/>
      <c r="H106" s="505"/>
      <c r="I106" s="505"/>
      <c r="J106" s="505"/>
      <c r="K106" s="505"/>
      <c r="L106" s="505"/>
      <c r="M106" s="80"/>
      <c r="N106" s="80"/>
      <c r="O106" s="80"/>
      <c r="P106" s="80"/>
      <c r="Q106" s="507"/>
      <c r="R106" s="507"/>
      <c r="S106" s="507"/>
      <c r="T106" s="82"/>
      <c r="U106" s="80"/>
      <c r="V106" s="80"/>
      <c r="W106" s="80"/>
      <c r="X106" s="80"/>
      <c r="Y106" s="80"/>
      <c r="Z106" s="80"/>
      <c r="AA106" s="80"/>
    </row>
    <row r="107" spans="1:27" x14ac:dyDescent="0.2">
      <c r="A107" s="87"/>
      <c r="B107" s="692" t="str">
        <f>VLOOKUP(D110,DIPREVS1!A:B,2,FALSE)</f>
        <v>ATERRO COM MATERIAL DE 1ªCATEGORIA,COMPACTADO MANUALMENTE EMCAMADAS DE 20CM,ATE UMA ALTURA MAXIMA DE 80CM,PARA SUPORTEDE CAMADA DE CONCRETO,INCLUSIVE DOIS TIROS DE PA,ESPALHAMENTO E REGA,EXCLUSIVE FORNECIMENTO DA TERRA</v>
      </c>
      <c r="C107" s="692"/>
      <c r="D107" s="692"/>
      <c r="E107" s="692"/>
      <c r="F107" s="692"/>
      <c r="G107" s="692"/>
      <c r="H107" s="692"/>
      <c r="I107" s="692"/>
      <c r="J107" s="692"/>
      <c r="K107" s="692"/>
      <c r="L107" s="692"/>
      <c r="M107" s="692"/>
      <c r="N107" s="692"/>
      <c r="O107" s="692"/>
      <c r="P107" s="692"/>
      <c r="Q107" s="692"/>
      <c r="R107" s="692"/>
      <c r="S107" s="692"/>
      <c r="T107" s="692"/>
      <c r="U107" s="692"/>
      <c r="V107" s="692"/>
      <c r="W107" s="692"/>
      <c r="X107" s="692"/>
      <c r="Y107" s="692"/>
      <c r="Z107" s="692"/>
      <c r="AA107" s="80"/>
    </row>
    <row r="108" spans="1:27" ht="12.75" customHeight="1" x14ac:dyDescent="0.2">
      <c r="A108" s="39"/>
      <c r="B108" s="692"/>
      <c r="C108" s="692"/>
      <c r="D108" s="692"/>
      <c r="E108" s="692"/>
      <c r="F108" s="692"/>
      <c r="G108" s="692"/>
      <c r="H108" s="692"/>
      <c r="I108" s="692"/>
      <c r="J108" s="692"/>
      <c r="K108" s="692"/>
      <c r="L108" s="692"/>
      <c r="M108" s="692"/>
      <c r="N108" s="692"/>
      <c r="O108" s="692"/>
      <c r="P108" s="692"/>
      <c r="Q108" s="692"/>
      <c r="R108" s="692"/>
      <c r="S108" s="692"/>
      <c r="T108" s="692"/>
      <c r="U108" s="692"/>
      <c r="V108" s="692"/>
      <c r="W108" s="692"/>
      <c r="X108" s="692"/>
      <c r="Y108" s="692"/>
      <c r="Z108" s="692"/>
      <c r="AA108" s="26"/>
    </row>
    <row r="109" spans="1:27" x14ac:dyDescent="0.2">
      <c r="A109" s="39"/>
      <c r="B109" s="692"/>
      <c r="C109" s="692"/>
      <c r="D109" s="692"/>
      <c r="E109" s="692"/>
      <c r="F109" s="692"/>
      <c r="G109" s="692"/>
      <c r="H109" s="692"/>
      <c r="I109" s="692"/>
      <c r="J109" s="692"/>
      <c r="K109" s="692"/>
      <c r="L109" s="692"/>
      <c r="M109" s="692"/>
      <c r="N109" s="692"/>
      <c r="O109" s="692"/>
      <c r="P109" s="692"/>
      <c r="Q109" s="692"/>
      <c r="R109" s="692"/>
      <c r="S109" s="692"/>
      <c r="T109" s="692"/>
      <c r="U109" s="692"/>
      <c r="V109" s="692"/>
      <c r="W109" s="692"/>
      <c r="X109" s="692"/>
      <c r="Y109" s="692"/>
      <c r="Z109" s="692"/>
      <c r="AA109" s="26"/>
    </row>
    <row r="110" spans="1:27" x14ac:dyDescent="0.2">
      <c r="A110" s="32">
        <f>A98+1</f>
        <v>83</v>
      </c>
      <c r="B110" s="31"/>
      <c r="C110" s="33" t="s">
        <v>22832</v>
      </c>
      <c r="D110" s="52" t="s">
        <v>12335</v>
      </c>
      <c r="E110" s="26"/>
      <c r="F110" s="26"/>
      <c r="G110" s="26"/>
      <c r="H110" s="44"/>
      <c r="I110" s="44"/>
      <c r="J110" s="26"/>
      <c r="K110" s="26"/>
      <c r="L110" s="26"/>
      <c r="M110" s="26"/>
      <c r="N110" s="26"/>
      <c r="O110" s="26"/>
      <c r="P110" s="26"/>
      <c r="Q110" s="26"/>
      <c r="R110" s="26"/>
      <c r="S110" s="26"/>
      <c r="T110" s="26"/>
      <c r="U110" s="31" t="s">
        <v>22834</v>
      </c>
      <c r="V110" s="31"/>
      <c r="W110" s="689">
        <f>P113</f>
        <v>228.44</v>
      </c>
      <c r="X110" s="689"/>
      <c r="Y110" s="689"/>
      <c r="Z110" s="690" t="str">
        <f>VLOOKUP(D110,DIPREVS1!A:D,4,FALSE)</f>
        <v>m3</v>
      </c>
      <c r="AA110" s="690"/>
    </row>
    <row r="111" spans="1:27" x14ac:dyDescent="0.2">
      <c r="A111" s="87"/>
      <c r="B111" s="80" t="s">
        <v>35210</v>
      </c>
      <c r="C111" s="505"/>
      <c r="D111" s="505"/>
      <c r="E111" s="505"/>
      <c r="F111" s="505"/>
      <c r="G111" s="505"/>
      <c r="H111" s="505"/>
      <c r="I111" s="505"/>
      <c r="J111" s="505"/>
      <c r="K111" s="505"/>
      <c r="L111" s="505"/>
      <c r="M111" s="80"/>
      <c r="N111" s="80"/>
      <c r="O111" s="80"/>
      <c r="P111" s="80"/>
      <c r="Q111" s="507"/>
      <c r="R111" s="507"/>
      <c r="S111" s="507"/>
      <c r="T111" s="82"/>
      <c r="U111" s="80"/>
      <c r="V111" s="80"/>
      <c r="W111" s="80"/>
      <c r="X111" s="80"/>
      <c r="Y111" s="80"/>
      <c r="Z111" s="80"/>
      <c r="AA111" s="80"/>
    </row>
    <row r="112" spans="1:27" x14ac:dyDescent="0.2">
      <c r="A112" s="87"/>
      <c r="B112" s="80" t="s">
        <v>35211</v>
      </c>
      <c r="C112" s="505"/>
      <c r="D112" s="505"/>
      <c r="E112" s="505"/>
      <c r="F112" s="505"/>
      <c r="G112" s="505"/>
      <c r="H112" s="505"/>
      <c r="I112" s="505"/>
      <c r="J112" s="505"/>
      <c r="K112" s="505"/>
      <c r="L112" s="505"/>
      <c r="M112" s="80"/>
      <c r="N112" s="80"/>
      <c r="O112" s="80"/>
      <c r="P112" s="80"/>
      <c r="Q112" s="507"/>
      <c r="R112" s="507"/>
      <c r="S112" s="507"/>
      <c r="T112" s="82"/>
      <c r="U112" s="80"/>
      <c r="V112" s="80"/>
      <c r="W112" s="80"/>
      <c r="X112" s="80"/>
      <c r="Y112" s="80"/>
      <c r="Z112" s="80"/>
      <c r="AA112" s="80"/>
    </row>
    <row r="113" spans="1:27" x14ac:dyDescent="0.2">
      <c r="A113" s="87"/>
      <c r="B113" s="80"/>
      <c r="C113" s="806">
        <f>'ÁREA DE PAVIMENTAÇÃO'!F34</f>
        <v>1015.2969999999999</v>
      </c>
      <c r="D113" s="807"/>
      <c r="E113" s="807"/>
      <c r="F113" s="505" t="s">
        <v>0</v>
      </c>
      <c r="G113" s="505" t="s">
        <v>1</v>
      </c>
      <c r="H113" s="807">
        <v>1.5</v>
      </c>
      <c r="I113" s="807"/>
      <c r="J113" s="505" t="s">
        <v>0</v>
      </c>
      <c r="K113" s="505" t="s">
        <v>1</v>
      </c>
      <c r="L113" s="807">
        <v>0.15</v>
      </c>
      <c r="M113" s="807"/>
      <c r="N113" s="505" t="s">
        <v>0</v>
      </c>
      <c r="O113" s="505" t="s">
        <v>8</v>
      </c>
      <c r="P113" s="807">
        <f>ROUND(C113*H113*L113,2)</f>
        <v>228.44</v>
      </c>
      <c r="Q113" s="807"/>
      <c r="R113" s="807"/>
      <c r="S113" s="507"/>
      <c r="T113" s="82"/>
      <c r="U113" s="80"/>
      <c r="V113" s="80"/>
      <c r="W113" s="80"/>
      <c r="X113" s="80"/>
      <c r="Y113" s="80"/>
      <c r="Z113" s="80"/>
      <c r="AA113" s="80"/>
    </row>
    <row r="114" spans="1:27" x14ac:dyDescent="0.2">
      <c r="A114" s="87"/>
      <c r="B114" s="80"/>
      <c r="C114" s="489"/>
      <c r="D114" s="489"/>
      <c r="E114" s="489"/>
      <c r="F114" s="489"/>
      <c r="G114" s="489"/>
      <c r="H114" s="489"/>
      <c r="I114" s="489"/>
      <c r="J114" s="489"/>
      <c r="K114" s="489"/>
      <c r="L114" s="489"/>
      <c r="M114" s="80"/>
      <c r="N114" s="80"/>
      <c r="O114" s="80"/>
      <c r="P114" s="80"/>
      <c r="Q114" s="491"/>
      <c r="R114" s="491"/>
      <c r="S114" s="80"/>
      <c r="T114" s="80"/>
      <c r="U114" s="80"/>
      <c r="V114" s="80"/>
      <c r="W114" s="80"/>
      <c r="X114" s="80"/>
      <c r="Y114" s="80"/>
      <c r="Z114" s="80"/>
      <c r="AA114" s="80"/>
    </row>
    <row r="115" spans="1:27" ht="12.75" customHeight="1" x14ac:dyDescent="0.2">
      <c r="A115" s="39"/>
      <c r="B115" s="692" t="str">
        <f>VLOOKUP(D117,DIPREVS1!A:B,2,FALSE)</f>
        <v>PREPARO MANUAL DE TERRENO,COMPREENDENDO ACERTO,RASPAGEM EVENTUALMENTE ATE 0.30M DE PROFUNDIDADE E AFASTAMENTO LATERAL DOMATERIAL EXCEDENTE,INCLUSIVE COMPACTACAO MECANICA</v>
      </c>
      <c r="C115" s="692"/>
      <c r="D115" s="692"/>
      <c r="E115" s="692"/>
      <c r="F115" s="692"/>
      <c r="G115" s="692"/>
      <c r="H115" s="692"/>
      <c r="I115" s="692"/>
      <c r="J115" s="692"/>
      <c r="K115" s="692"/>
      <c r="L115" s="692"/>
      <c r="M115" s="692"/>
      <c r="N115" s="692"/>
      <c r="O115" s="692"/>
      <c r="P115" s="692"/>
      <c r="Q115" s="692"/>
      <c r="R115" s="692"/>
      <c r="S115" s="692"/>
      <c r="T115" s="692"/>
      <c r="U115" s="692"/>
      <c r="V115" s="692"/>
      <c r="W115" s="692"/>
      <c r="X115" s="692"/>
      <c r="Y115" s="692"/>
      <c r="Z115" s="692"/>
      <c r="AA115" s="26"/>
    </row>
    <row r="116" spans="1:27" x14ac:dyDescent="0.2">
      <c r="A116" s="39"/>
      <c r="B116" s="692"/>
      <c r="C116" s="692"/>
      <c r="D116" s="692"/>
      <c r="E116" s="692"/>
      <c r="F116" s="692"/>
      <c r="G116" s="692"/>
      <c r="H116" s="692"/>
      <c r="I116" s="692"/>
      <c r="J116" s="692"/>
      <c r="K116" s="692"/>
      <c r="L116" s="692"/>
      <c r="M116" s="692"/>
      <c r="N116" s="692"/>
      <c r="O116" s="692"/>
      <c r="P116" s="692"/>
      <c r="Q116" s="692"/>
      <c r="R116" s="692"/>
      <c r="S116" s="692"/>
      <c r="T116" s="692"/>
      <c r="U116" s="692"/>
      <c r="V116" s="692"/>
      <c r="W116" s="692"/>
      <c r="X116" s="692"/>
      <c r="Y116" s="692"/>
      <c r="Z116" s="692"/>
      <c r="AA116" s="26"/>
    </row>
    <row r="117" spans="1:27" x14ac:dyDescent="0.2">
      <c r="A117" s="32">
        <f>A110+1</f>
        <v>84</v>
      </c>
      <c r="B117" s="31"/>
      <c r="C117" s="33" t="s">
        <v>22832</v>
      </c>
      <c r="D117" s="52" t="s">
        <v>11838</v>
      </c>
      <c r="E117" s="26"/>
      <c r="F117" s="26"/>
      <c r="G117" s="26"/>
      <c r="H117" s="44"/>
      <c r="I117" s="44"/>
      <c r="J117" s="26"/>
      <c r="K117" s="26"/>
      <c r="L117" s="26"/>
      <c r="M117" s="26"/>
      <c r="N117" s="26"/>
      <c r="O117" s="26"/>
      <c r="P117" s="26"/>
      <c r="Q117" s="26"/>
      <c r="R117" s="26"/>
      <c r="S117" s="26"/>
      <c r="T117" s="26"/>
      <c r="U117" s="31" t="s">
        <v>22834</v>
      </c>
      <c r="V117" s="31"/>
      <c r="W117" s="689">
        <f>P119+I120</f>
        <v>9787.27</v>
      </c>
      <c r="X117" s="689"/>
      <c r="Y117" s="689"/>
      <c r="Z117" s="690" t="str">
        <f>VLOOKUP(D117,DIPREVS1!A:D,4,FALSE)</f>
        <v>m2</v>
      </c>
      <c r="AA117" s="690"/>
    </row>
    <row r="118" spans="1:27" x14ac:dyDescent="0.2">
      <c r="A118" s="32"/>
      <c r="B118" s="26" t="s">
        <v>34955</v>
      </c>
      <c r="C118" s="33"/>
      <c r="D118" s="52"/>
      <c r="E118" s="26"/>
      <c r="F118" s="26"/>
      <c r="G118" s="26"/>
      <c r="H118" s="44"/>
      <c r="I118" s="44"/>
      <c r="J118" s="26"/>
      <c r="K118" s="26"/>
      <c r="L118" s="26"/>
      <c r="M118" s="26"/>
      <c r="N118" s="26"/>
      <c r="O118" s="26"/>
      <c r="P118" s="26"/>
      <c r="Q118" s="26"/>
      <c r="R118" s="26"/>
      <c r="S118" s="26"/>
      <c r="T118" s="26"/>
      <c r="U118" s="31"/>
      <c r="V118" s="31"/>
      <c r="W118" s="480"/>
      <c r="X118" s="480"/>
      <c r="Y118" s="480"/>
      <c r="Z118" s="481"/>
      <c r="AA118" s="481"/>
    </row>
    <row r="119" spans="1:27" x14ac:dyDescent="0.2">
      <c r="A119" s="87"/>
      <c r="C119" s="789">
        <f>'ÁREA DE PAVIMENTAÇÃO'!F34</f>
        <v>1015.2969999999999</v>
      </c>
      <c r="D119" s="789"/>
      <c r="E119" s="789"/>
      <c r="F119" s="82" t="s">
        <v>0</v>
      </c>
      <c r="G119" s="487" t="s">
        <v>1</v>
      </c>
      <c r="H119" s="787">
        <v>1.5</v>
      </c>
      <c r="I119" s="787"/>
      <c r="J119" s="225" t="s">
        <v>0</v>
      </c>
      <c r="K119" s="487" t="s">
        <v>1</v>
      </c>
      <c r="L119" s="789">
        <v>2</v>
      </c>
      <c r="M119" s="789"/>
      <c r="N119" s="82" t="s">
        <v>17</v>
      </c>
      <c r="O119" s="80"/>
      <c r="P119" s="789">
        <f>ROUND(C119*H119*L119,2)</f>
        <v>3045.89</v>
      </c>
      <c r="Q119" s="789"/>
      <c r="R119" s="789"/>
      <c r="S119" s="80" t="s">
        <v>7</v>
      </c>
      <c r="Z119" s="80"/>
      <c r="AA119" s="80"/>
    </row>
    <row r="120" spans="1:27" x14ac:dyDescent="0.2">
      <c r="A120" s="87"/>
      <c r="C120" s="80"/>
      <c r="D120" s="225"/>
      <c r="E120" s="225"/>
      <c r="G120" s="517" t="s">
        <v>24366</v>
      </c>
      <c r="H120" s="99" t="s">
        <v>8</v>
      </c>
      <c r="I120" s="789">
        <f>J13</f>
        <v>6741.38</v>
      </c>
      <c r="J120" s="789"/>
      <c r="K120" s="789"/>
      <c r="L120" s="82" t="s">
        <v>7</v>
      </c>
      <c r="M120" s="82"/>
      <c r="N120" s="82"/>
      <c r="O120" s="82"/>
      <c r="P120" s="82"/>
      <c r="Q120" s="789"/>
      <c r="R120" s="789"/>
      <c r="S120" s="789"/>
      <c r="T120" s="82"/>
      <c r="U120" s="80"/>
      <c r="V120" s="80"/>
      <c r="W120" s="80"/>
      <c r="X120" s="80"/>
      <c r="Y120" s="80"/>
      <c r="Z120" s="80"/>
      <c r="AA120" s="80"/>
    </row>
    <row r="121" spans="1:27" x14ac:dyDescent="0.2">
      <c r="A121" s="87"/>
      <c r="B121" s="80"/>
      <c r="C121" s="80"/>
      <c r="D121" s="80"/>
      <c r="E121" s="80"/>
      <c r="F121" s="157"/>
      <c r="G121" s="157"/>
      <c r="H121" s="80"/>
      <c r="I121" s="80"/>
      <c r="J121" s="80"/>
      <c r="K121" s="80"/>
      <c r="L121" s="157"/>
      <c r="M121" s="80"/>
      <c r="N121" s="80"/>
      <c r="O121" s="80"/>
      <c r="P121" s="80"/>
      <c r="Q121" s="157"/>
      <c r="R121" s="157"/>
      <c r="S121" s="80"/>
      <c r="T121" s="80"/>
      <c r="U121" s="80"/>
      <c r="V121" s="80"/>
      <c r="W121" s="80"/>
      <c r="X121" s="80"/>
      <c r="Y121" s="80"/>
      <c r="Z121" s="80"/>
      <c r="AA121" s="80"/>
    </row>
    <row r="122" spans="1:27" ht="12.75" customHeight="1" x14ac:dyDescent="0.2">
      <c r="A122" s="39"/>
      <c r="B122" s="692" t="str">
        <f>VLOOKUP(D124,DIPREVS1!A:B,2,FALSE)</f>
        <v>PATIO DE CONCRETO IMPORTADO DE USINA,NA ESPESSURA DE 8CM, NOTRACO 1:3:3 EM VOLUME, FORMANDO QUADROS DE 1,00X1,00M, COMSARRAFOS DE MADEIRA INCORPORADOS ,EXCLUSIVE PREPARO DO TERRENO</v>
      </c>
      <c r="C122" s="692"/>
      <c r="D122" s="692"/>
      <c r="E122" s="692"/>
      <c r="F122" s="692"/>
      <c r="G122" s="692"/>
      <c r="H122" s="692"/>
      <c r="I122" s="692"/>
      <c r="J122" s="692"/>
      <c r="K122" s="692"/>
      <c r="L122" s="692"/>
      <c r="M122" s="692"/>
      <c r="N122" s="692"/>
      <c r="O122" s="692"/>
      <c r="P122" s="692"/>
      <c r="Q122" s="692"/>
      <c r="R122" s="692"/>
      <c r="S122" s="692"/>
      <c r="T122" s="692"/>
      <c r="U122" s="692"/>
      <c r="V122" s="692"/>
      <c r="W122" s="692"/>
      <c r="X122" s="692"/>
      <c r="Y122" s="692"/>
      <c r="Z122" s="692"/>
      <c r="AA122" s="26"/>
    </row>
    <row r="123" spans="1:27" x14ac:dyDescent="0.2">
      <c r="A123" s="39"/>
      <c r="B123" s="692"/>
      <c r="C123" s="692"/>
      <c r="D123" s="692"/>
      <c r="E123" s="692"/>
      <c r="F123" s="692"/>
      <c r="G123" s="692"/>
      <c r="H123" s="692"/>
      <c r="I123" s="692"/>
      <c r="J123" s="692"/>
      <c r="K123" s="692"/>
      <c r="L123" s="692"/>
      <c r="M123" s="692"/>
      <c r="N123" s="692"/>
      <c r="O123" s="692"/>
      <c r="P123" s="692"/>
      <c r="Q123" s="692"/>
      <c r="R123" s="692"/>
      <c r="S123" s="692"/>
      <c r="T123" s="692"/>
      <c r="U123" s="692"/>
      <c r="V123" s="692"/>
      <c r="W123" s="692"/>
      <c r="X123" s="692"/>
      <c r="Y123" s="692"/>
      <c r="Z123" s="692"/>
      <c r="AA123" s="26"/>
    </row>
    <row r="124" spans="1:27" x14ac:dyDescent="0.2">
      <c r="A124" s="32">
        <f>A117+1</f>
        <v>85</v>
      </c>
      <c r="B124" s="31"/>
      <c r="C124" s="33" t="s">
        <v>22832</v>
      </c>
      <c r="D124" s="52" t="s">
        <v>17466</v>
      </c>
      <c r="E124" s="26"/>
      <c r="F124" s="26"/>
      <c r="G124" s="26"/>
      <c r="H124" s="44"/>
      <c r="I124" s="44"/>
      <c r="J124" s="26"/>
      <c r="K124" s="26"/>
      <c r="L124" s="26"/>
      <c r="M124" s="26"/>
      <c r="N124" s="26"/>
      <c r="O124" s="26"/>
      <c r="P124" s="26"/>
      <c r="Q124" s="26"/>
      <c r="R124" s="26"/>
      <c r="S124" s="26"/>
      <c r="T124" s="26"/>
      <c r="U124" s="31" t="s">
        <v>22834</v>
      </c>
      <c r="V124" s="31"/>
      <c r="W124" s="689">
        <f>P119</f>
        <v>3045.89</v>
      </c>
      <c r="X124" s="689"/>
      <c r="Y124" s="689"/>
      <c r="Z124" s="690" t="str">
        <f>VLOOKUP(D124,DIPREVS1!A:D,4,FALSE)</f>
        <v>m2</v>
      </c>
      <c r="AA124" s="690"/>
    </row>
    <row r="125" spans="1:27" x14ac:dyDescent="0.2">
      <c r="A125" s="87"/>
      <c r="B125" s="80"/>
      <c r="C125" s="80"/>
      <c r="D125" s="154"/>
      <c r="E125" s="154"/>
      <c r="F125" s="154"/>
      <c r="G125" s="82"/>
      <c r="H125" s="99"/>
      <c r="I125" s="154"/>
      <c r="J125" s="154"/>
      <c r="K125" s="82"/>
      <c r="L125" s="99"/>
      <c r="M125" s="156"/>
      <c r="N125" s="156"/>
      <c r="O125" s="82"/>
      <c r="P125" s="99"/>
      <c r="Q125" s="154"/>
      <c r="R125" s="154"/>
      <c r="S125" s="154"/>
      <c r="T125" s="82"/>
      <c r="U125" s="80"/>
      <c r="V125" s="80"/>
      <c r="W125" s="80"/>
      <c r="X125" s="80"/>
      <c r="Y125" s="80"/>
      <c r="Z125" s="80"/>
      <c r="AA125" s="80"/>
    </row>
    <row r="126" spans="1:27" ht="12.75" customHeight="1" x14ac:dyDescent="0.2">
      <c r="A126" s="39"/>
      <c r="B126" s="692" t="str">
        <f>VLOOKUP(D129,DIPREVS1!A:B,2,FALSE)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C126" s="692"/>
      <c r="D126" s="692"/>
      <c r="E126" s="692"/>
      <c r="F126" s="692"/>
      <c r="G126" s="692"/>
      <c r="H126" s="692"/>
      <c r="I126" s="692"/>
      <c r="J126" s="692"/>
      <c r="K126" s="692"/>
      <c r="L126" s="692"/>
      <c r="M126" s="692"/>
      <c r="N126" s="692"/>
      <c r="O126" s="692"/>
      <c r="P126" s="692"/>
      <c r="Q126" s="692"/>
      <c r="R126" s="692"/>
      <c r="S126" s="692"/>
      <c r="T126" s="692"/>
      <c r="U126" s="692"/>
      <c r="V126" s="692"/>
      <c r="W126" s="692"/>
      <c r="X126" s="692"/>
      <c r="Y126" s="692"/>
      <c r="Z126" s="692"/>
      <c r="AA126" s="26"/>
    </row>
    <row r="127" spans="1:27" x14ac:dyDescent="0.2">
      <c r="A127" s="39"/>
      <c r="B127" s="692"/>
      <c r="C127" s="692"/>
      <c r="D127" s="692"/>
      <c r="E127" s="692"/>
      <c r="F127" s="692"/>
      <c r="G127" s="692"/>
      <c r="H127" s="692"/>
      <c r="I127" s="692"/>
      <c r="J127" s="692"/>
      <c r="K127" s="692"/>
      <c r="L127" s="692"/>
      <c r="M127" s="692"/>
      <c r="N127" s="692"/>
      <c r="O127" s="692"/>
      <c r="P127" s="692"/>
      <c r="Q127" s="692"/>
      <c r="R127" s="692"/>
      <c r="S127" s="692"/>
      <c r="T127" s="692"/>
      <c r="U127" s="692"/>
      <c r="V127" s="692"/>
      <c r="W127" s="692"/>
      <c r="X127" s="692"/>
      <c r="Y127" s="692"/>
      <c r="Z127" s="692"/>
      <c r="AA127" s="26"/>
    </row>
    <row r="128" spans="1:27" ht="12.75" customHeight="1" x14ac:dyDescent="0.2">
      <c r="A128" s="39"/>
      <c r="B128" s="692"/>
      <c r="C128" s="692"/>
      <c r="D128" s="692"/>
      <c r="E128" s="692"/>
      <c r="F128" s="692"/>
      <c r="G128" s="692"/>
      <c r="H128" s="692"/>
      <c r="I128" s="692"/>
      <c r="J128" s="692"/>
      <c r="K128" s="692"/>
      <c r="L128" s="692"/>
      <c r="M128" s="692"/>
      <c r="N128" s="692"/>
      <c r="O128" s="692"/>
      <c r="P128" s="692"/>
      <c r="Q128" s="692"/>
      <c r="R128" s="692"/>
      <c r="S128" s="692"/>
      <c r="T128" s="692"/>
      <c r="U128" s="692"/>
      <c r="V128" s="692"/>
      <c r="W128" s="692"/>
      <c r="X128" s="692"/>
      <c r="Y128" s="692"/>
      <c r="Z128" s="692"/>
      <c r="AA128" s="26"/>
    </row>
    <row r="129" spans="1:27" x14ac:dyDescent="0.2">
      <c r="A129" s="32">
        <f>A124+1</f>
        <v>86</v>
      </c>
      <c r="B129" s="31"/>
      <c r="C129" s="33" t="s">
        <v>22832</v>
      </c>
      <c r="D129" s="52" t="s">
        <v>12568</v>
      </c>
      <c r="E129" s="26"/>
      <c r="F129" s="26"/>
      <c r="G129" s="26"/>
      <c r="H129" s="44"/>
      <c r="I129" s="44"/>
      <c r="J129" s="26"/>
      <c r="K129" s="26"/>
      <c r="L129" s="26"/>
      <c r="M129" s="26"/>
      <c r="N129" s="26"/>
      <c r="O129" s="26"/>
      <c r="P129" s="26"/>
      <c r="Q129" s="26"/>
      <c r="R129" s="26"/>
      <c r="S129" s="26"/>
      <c r="T129" s="26"/>
      <c r="U129" s="31" t="s">
        <v>22834</v>
      </c>
      <c r="V129" s="31"/>
      <c r="W129" s="689">
        <f>N135</f>
        <v>3341.98</v>
      </c>
      <c r="X129" s="689"/>
      <c r="Y129" s="689"/>
      <c r="Z129" s="690" t="str">
        <f>VLOOKUP(D129,DIPREVS1!A:D,4,FALSE)</f>
        <v>t</v>
      </c>
      <c r="AA129" s="690"/>
    </row>
    <row r="130" spans="1:27" s="513" customFormat="1" x14ac:dyDescent="0.2">
      <c r="A130" s="584"/>
      <c r="B130" s="585"/>
      <c r="C130" s="586" t="s">
        <v>35212</v>
      </c>
      <c r="D130" s="587"/>
      <c r="E130" s="588"/>
      <c r="F130" s="588"/>
      <c r="G130" s="588"/>
      <c r="H130" s="589"/>
      <c r="I130" s="589"/>
      <c r="J130" s="588"/>
      <c r="K130" s="588"/>
      <c r="L130" s="588"/>
      <c r="M130" s="588"/>
      <c r="N130" s="703">
        <f>W110</f>
        <v>228.44</v>
      </c>
      <c r="O130" s="703"/>
      <c r="P130" s="703"/>
      <c r="Q130" s="588" t="s">
        <v>6</v>
      </c>
      <c r="R130" s="588"/>
      <c r="S130" s="588"/>
      <c r="T130" s="588"/>
      <c r="U130" s="585"/>
      <c r="V130" s="585"/>
      <c r="W130" s="590"/>
      <c r="X130" s="590"/>
      <c r="Y130" s="590"/>
      <c r="Z130" s="591"/>
      <c r="AA130" s="591"/>
    </row>
    <row r="131" spans="1:27" s="513" customFormat="1" x14ac:dyDescent="0.2">
      <c r="A131" s="510"/>
      <c r="C131" s="588" t="s">
        <v>35213</v>
      </c>
      <c r="D131" s="588"/>
      <c r="E131" s="592"/>
      <c r="F131" s="592"/>
      <c r="G131" s="592"/>
      <c r="H131" s="588"/>
      <c r="I131" s="593"/>
      <c r="J131" s="592"/>
      <c r="K131" s="592"/>
      <c r="L131" s="592"/>
      <c r="M131" s="588"/>
      <c r="P131" s="592"/>
      <c r="Q131" s="594"/>
      <c r="R131" s="595"/>
      <c r="S131" s="703">
        <v>0.9</v>
      </c>
      <c r="T131" s="703"/>
      <c r="U131" s="545"/>
      <c r="V131" s="588"/>
      <c r="W131" s="588"/>
      <c r="X131" s="588"/>
      <c r="Y131" s="511"/>
      <c r="Z131" s="511"/>
      <c r="AA131" s="511"/>
    </row>
    <row r="132" spans="1:27" s="513" customFormat="1" x14ac:dyDescent="0.2">
      <c r="A132" s="510"/>
      <c r="C132" s="588" t="s">
        <v>23350</v>
      </c>
      <c r="D132" s="588"/>
      <c r="E132" s="592"/>
      <c r="F132" s="592"/>
      <c r="G132" s="592"/>
      <c r="H132" s="588"/>
      <c r="I132" s="593"/>
      <c r="J132" s="592"/>
      <c r="K132" s="592"/>
      <c r="L132" s="703">
        <f>N130</f>
        <v>228.44</v>
      </c>
      <c r="M132" s="703"/>
      <c r="N132" s="703"/>
      <c r="O132" s="588" t="s">
        <v>6</v>
      </c>
      <c r="P132" s="545" t="s">
        <v>23412</v>
      </c>
      <c r="Q132" s="703">
        <f>S131</f>
        <v>0.9</v>
      </c>
      <c r="R132" s="797"/>
      <c r="S132" s="545" t="s">
        <v>8</v>
      </c>
      <c r="T132" s="703">
        <f>ROUND(L132/Q132,2)</f>
        <v>253.82</v>
      </c>
      <c r="U132" s="703"/>
      <c r="V132" s="703"/>
      <c r="W132" s="588" t="s">
        <v>6</v>
      </c>
      <c r="X132" s="588"/>
      <c r="Y132" s="511"/>
      <c r="Z132" s="511"/>
      <c r="AA132" s="511"/>
    </row>
    <row r="133" spans="1:27" x14ac:dyDescent="0.2">
      <c r="A133" s="87"/>
      <c r="B133" s="80"/>
      <c r="C133" s="25" t="s">
        <v>23387</v>
      </c>
      <c r="D133" s="25"/>
      <c r="E133" s="25"/>
      <c r="F133" s="157"/>
      <c r="G133" s="157"/>
      <c r="H133" s="25"/>
      <c r="I133" s="25"/>
      <c r="J133" s="25"/>
      <c r="K133" s="25"/>
      <c r="L133" s="157"/>
      <c r="M133" s="25"/>
      <c r="N133" s="25"/>
      <c r="O133" s="25"/>
      <c r="P133" s="25"/>
      <c r="Q133" s="157"/>
      <c r="R133" s="157"/>
      <c r="S133" s="25"/>
      <c r="T133" s="222"/>
      <c r="U133" s="103"/>
      <c r="V133" s="103"/>
      <c r="W133" s="103"/>
      <c r="X133" s="26"/>
      <c r="Y133" s="80"/>
      <c r="Z133" s="80"/>
      <c r="AA133" s="80"/>
    </row>
    <row r="134" spans="1:27" x14ac:dyDescent="0.2">
      <c r="A134" s="87"/>
      <c r="B134" s="80"/>
      <c r="C134" s="803">
        <f>W25</f>
        <v>2219.6929000000005</v>
      </c>
      <c r="D134" s="683"/>
      <c r="E134" s="683"/>
      <c r="F134" s="508" t="s">
        <v>6</v>
      </c>
      <c r="G134" s="508" t="s">
        <v>16</v>
      </c>
      <c r="H134" s="803">
        <f>T132</f>
        <v>253.82</v>
      </c>
      <c r="I134" s="683"/>
      <c r="J134" s="683"/>
      <c r="K134" s="25" t="s">
        <v>6</v>
      </c>
      <c r="L134" s="508" t="s">
        <v>8</v>
      </c>
      <c r="M134" s="803">
        <f>ROUND(C134-H134,2)</f>
        <v>1965.87</v>
      </c>
      <c r="N134" s="683"/>
      <c r="O134" s="683"/>
      <c r="P134" s="25" t="s">
        <v>6</v>
      </c>
      <c r="Q134" s="508"/>
      <c r="R134" s="508"/>
      <c r="S134" s="25"/>
      <c r="T134" s="500"/>
      <c r="U134" s="103"/>
      <c r="V134" s="103"/>
      <c r="W134" s="103"/>
      <c r="X134" s="26"/>
      <c r="Y134" s="80"/>
      <c r="Z134" s="80"/>
      <c r="AA134" s="80"/>
    </row>
    <row r="135" spans="1:27" x14ac:dyDescent="0.2">
      <c r="A135" s="87"/>
      <c r="B135" s="80"/>
      <c r="C135" s="25" t="s">
        <v>23352</v>
      </c>
      <c r="D135" s="25"/>
      <c r="E135" s="693">
        <f>M134</f>
        <v>1965.87</v>
      </c>
      <c r="F135" s="693"/>
      <c r="G135" s="693"/>
      <c r="H135" s="26" t="s">
        <v>6</v>
      </c>
      <c r="I135" s="153" t="s">
        <v>1</v>
      </c>
      <c r="J135" s="793">
        <v>1.7</v>
      </c>
      <c r="K135" s="793"/>
      <c r="L135" s="49" t="s">
        <v>9</v>
      </c>
      <c r="M135" s="153"/>
      <c r="N135" s="688">
        <f>ROUND(E135*J135,2)</f>
        <v>3341.98</v>
      </c>
      <c r="O135" s="688"/>
      <c r="P135" s="688"/>
      <c r="Q135" s="49" t="s">
        <v>3</v>
      </c>
      <c r="R135" s="155" t="s">
        <v>23388</v>
      </c>
      <c r="S135" s="25"/>
      <c r="T135" s="25"/>
      <c r="U135" s="25"/>
      <c r="V135" s="25"/>
      <c r="W135" s="25"/>
      <c r="X135" s="25"/>
      <c r="Y135" s="80"/>
      <c r="Z135" s="80"/>
      <c r="AA135" s="80"/>
    </row>
    <row r="136" spans="1:27" x14ac:dyDescent="0.2">
      <c r="A136" s="87"/>
      <c r="B136" s="80"/>
      <c r="C136" s="80"/>
      <c r="D136" s="80"/>
      <c r="E136" s="80"/>
      <c r="F136" s="157"/>
      <c r="G136" s="157"/>
      <c r="H136" s="80"/>
      <c r="I136" s="80"/>
      <c r="J136" s="80"/>
      <c r="K136" s="80"/>
      <c r="L136" s="157"/>
      <c r="M136" s="80"/>
      <c r="N136" s="80"/>
      <c r="O136" s="80"/>
      <c r="P136" s="80"/>
      <c r="Q136" s="157"/>
      <c r="R136" s="157"/>
      <c r="S136" s="80"/>
      <c r="T136" s="80"/>
      <c r="U136" s="80"/>
      <c r="V136" s="80"/>
      <c r="W136" s="80"/>
      <c r="X136" s="80"/>
      <c r="Y136" s="80"/>
      <c r="Z136" s="80"/>
      <c r="AA136" s="80"/>
    </row>
    <row r="137" spans="1:27" ht="12.75" customHeight="1" x14ac:dyDescent="0.2">
      <c r="A137" s="39"/>
      <c r="B137" s="691" t="str">
        <f>VLOOKUP(D139,DIPREVS1!A:B,2,FALSE)</f>
        <v>RECEBIMENTO DE CARGA,DESCARGA E MANOBRA DE CAMINHAO BASCULANTE DE 8,00M3 OU 12T</v>
      </c>
      <c r="C137" s="691"/>
      <c r="D137" s="691"/>
      <c r="E137" s="691"/>
      <c r="F137" s="691"/>
      <c r="G137" s="691"/>
      <c r="H137" s="691"/>
      <c r="I137" s="691"/>
      <c r="J137" s="691"/>
      <c r="K137" s="691"/>
      <c r="L137" s="691"/>
      <c r="M137" s="691"/>
      <c r="N137" s="691"/>
      <c r="O137" s="691"/>
      <c r="P137" s="691"/>
      <c r="Q137" s="691"/>
      <c r="R137" s="691"/>
      <c r="S137" s="691"/>
      <c r="T137" s="691"/>
      <c r="U137" s="691"/>
      <c r="V137" s="691"/>
      <c r="W137" s="691"/>
      <c r="X137" s="691"/>
      <c r="Y137" s="691"/>
      <c r="Z137" s="691"/>
      <c r="AA137" s="26"/>
    </row>
    <row r="138" spans="1:27" x14ac:dyDescent="0.2">
      <c r="A138" s="39"/>
      <c r="B138" s="691"/>
      <c r="C138" s="691"/>
      <c r="D138" s="691"/>
      <c r="E138" s="691"/>
      <c r="F138" s="691"/>
      <c r="G138" s="691"/>
      <c r="H138" s="691"/>
      <c r="I138" s="691"/>
      <c r="J138" s="691"/>
      <c r="K138" s="691"/>
      <c r="L138" s="691"/>
      <c r="M138" s="691"/>
      <c r="N138" s="691"/>
      <c r="O138" s="691"/>
      <c r="P138" s="691"/>
      <c r="Q138" s="691"/>
      <c r="R138" s="691"/>
      <c r="S138" s="691"/>
      <c r="T138" s="691"/>
      <c r="U138" s="691"/>
      <c r="V138" s="691"/>
      <c r="W138" s="691"/>
      <c r="X138" s="691"/>
      <c r="Y138" s="691"/>
      <c r="Z138" s="691"/>
      <c r="AA138" s="26"/>
    </row>
    <row r="139" spans="1:27" x14ac:dyDescent="0.2">
      <c r="A139" s="32">
        <f>A129+1</f>
        <v>87</v>
      </c>
      <c r="B139" s="31"/>
      <c r="C139" s="33" t="s">
        <v>22832</v>
      </c>
      <c r="D139" s="52" t="s">
        <v>12595</v>
      </c>
      <c r="E139" s="26"/>
      <c r="F139" s="26"/>
      <c r="G139" s="26"/>
      <c r="H139" s="44"/>
      <c r="I139" s="44"/>
      <c r="J139" s="26"/>
      <c r="K139" s="26"/>
      <c r="L139" s="26"/>
      <c r="M139" s="26"/>
      <c r="N139" s="26"/>
      <c r="O139" s="26"/>
      <c r="P139" s="26"/>
      <c r="Q139" s="26"/>
      <c r="R139" s="26"/>
      <c r="S139" s="26"/>
      <c r="T139" s="26"/>
      <c r="U139" s="31" t="s">
        <v>22834</v>
      </c>
      <c r="V139" s="31"/>
      <c r="W139" s="689">
        <f>W68</f>
        <v>665.56</v>
      </c>
      <c r="X139" s="689"/>
      <c r="Y139" s="689"/>
      <c r="Z139" s="690" t="str">
        <f>VLOOKUP(D139,DIPREVS1!A:D,4,FALSE)</f>
        <v>t</v>
      </c>
      <c r="AA139" s="690"/>
    </row>
    <row r="140" spans="1:27" x14ac:dyDescent="0.2">
      <c r="A140" s="87"/>
      <c r="B140" s="80"/>
      <c r="D140" s="80"/>
      <c r="E140" s="80"/>
      <c r="F140" s="102" t="s">
        <v>23373</v>
      </c>
      <c r="G140" s="811">
        <f>A68</f>
        <v>79</v>
      </c>
      <c r="H140" s="811"/>
      <c r="Y140" s="80"/>
      <c r="Z140" s="80"/>
      <c r="AA140" s="80"/>
    </row>
    <row r="141" spans="1:27" ht="12.75" customHeight="1" x14ac:dyDescent="0.2">
      <c r="A141" s="87"/>
      <c r="B141" s="80"/>
      <c r="Y141" s="80"/>
      <c r="Z141" s="80"/>
      <c r="AA141" s="80"/>
    </row>
    <row r="142" spans="1:27" ht="12.75" customHeight="1" x14ac:dyDescent="0.2">
      <c r="A142" s="39"/>
      <c r="B142" s="692" t="str">
        <f>VLOOKUP(D145,DIPREVS1!A:B,2,FALSE)</f>
        <v>TRANSPORTE DE CARGA DE QUALQUER NATUREZA,EXCLUSIVE AS DESPESAS DE CARGA E DESCARGA,TANTO DE ESPERA DO CAMINHAO COMO DO SERVENTE OU EQUIPAMENTO AUXILIAR,A VELOCIDADE MEDIA DE 30KM/H,EM CAMINHAO BASCULANTE A OLEO DIESEL,COM CAPACIDADE UTIL DE8T</v>
      </c>
      <c r="C142" s="692"/>
      <c r="D142" s="692"/>
      <c r="E142" s="692"/>
      <c r="F142" s="692"/>
      <c r="G142" s="692"/>
      <c r="H142" s="692"/>
      <c r="I142" s="692"/>
      <c r="J142" s="692"/>
      <c r="K142" s="692"/>
      <c r="L142" s="692"/>
      <c r="M142" s="692"/>
      <c r="N142" s="692"/>
      <c r="O142" s="692"/>
      <c r="P142" s="692"/>
      <c r="Q142" s="692"/>
      <c r="R142" s="692"/>
      <c r="S142" s="692"/>
      <c r="T142" s="692"/>
      <c r="U142" s="692"/>
      <c r="V142" s="692"/>
      <c r="W142" s="692"/>
      <c r="X142" s="692"/>
      <c r="Y142" s="692"/>
      <c r="Z142" s="692"/>
      <c r="AA142" s="26"/>
    </row>
    <row r="143" spans="1:27" x14ac:dyDescent="0.2">
      <c r="A143" s="39"/>
      <c r="B143" s="692"/>
      <c r="C143" s="692"/>
      <c r="D143" s="692"/>
      <c r="E143" s="692"/>
      <c r="F143" s="692"/>
      <c r="G143" s="692"/>
      <c r="H143" s="692"/>
      <c r="I143" s="692"/>
      <c r="J143" s="692"/>
      <c r="K143" s="692"/>
      <c r="L143" s="692"/>
      <c r="M143" s="692"/>
      <c r="N143" s="692"/>
      <c r="O143" s="692"/>
      <c r="P143" s="692"/>
      <c r="Q143" s="692"/>
      <c r="R143" s="692"/>
      <c r="S143" s="692"/>
      <c r="T143" s="692"/>
      <c r="U143" s="692"/>
      <c r="V143" s="692"/>
      <c r="W143" s="692"/>
      <c r="X143" s="692"/>
      <c r="Y143" s="692"/>
      <c r="Z143" s="692"/>
      <c r="AA143" s="26"/>
    </row>
    <row r="144" spans="1:27" x14ac:dyDescent="0.2">
      <c r="A144" s="39"/>
      <c r="B144" s="692"/>
      <c r="C144" s="692"/>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26"/>
    </row>
    <row r="145" spans="1:27" x14ac:dyDescent="0.2">
      <c r="A145" s="32">
        <f>A139+1</f>
        <v>88</v>
      </c>
      <c r="B145" s="31"/>
      <c r="C145" s="33" t="s">
        <v>22832</v>
      </c>
      <c r="D145" s="52" t="s">
        <v>12509</v>
      </c>
      <c r="E145" s="26"/>
      <c r="F145" s="26"/>
      <c r="G145" s="26"/>
      <c r="H145" s="44"/>
      <c r="I145" s="44"/>
      <c r="J145" s="26"/>
      <c r="K145" s="26"/>
      <c r="L145" s="26"/>
      <c r="M145" s="26"/>
      <c r="N145" s="26"/>
      <c r="O145" s="26"/>
      <c r="P145" s="26"/>
      <c r="Q145" s="26"/>
      <c r="R145" s="26"/>
      <c r="S145" s="26"/>
      <c r="T145" s="26"/>
      <c r="U145" s="31" t="s">
        <v>22834</v>
      </c>
      <c r="V145" s="31"/>
      <c r="W145" s="689">
        <f>M148</f>
        <v>71184.173999999999</v>
      </c>
      <c r="X145" s="689"/>
      <c r="Y145" s="689"/>
      <c r="Z145" s="690" t="str">
        <f>VLOOKUP(D145,DIPREVS1!A:D,4,FALSE)</f>
        <v>t x km</v>
      </c>
      <c r="AA145" s="690"/>
    </row>
    <row r="146" spans="1:27" x14ac:dyDescent="0.2">
      <c r="A146" s="39"/>
      <c r="B146" s="25"/>
      <c r="C146" s="25" t="s">
        <v>23353</v>
      </c>
      <c r="D146" s="25"/>
      <c r="E146" s="793">
        <v>21.3</v>
      </c>
      <c r="F146" s="793"/>
      <c r="G146" s="26" t="s">
        <v>5</v>
      </c>
      <c r="H146" s="25"/>
      <c r="I146" s="25"/>
      <c r="J146" s="25"/>
      <c r="K146" s="25"/>
      <c r="L146" s="157"/>
      <c r="M146" s="25"/>
      <c r="N146" s="25"/>
      <c r="O146" s="25"/>
      <c r="P146" s="25"/>
      <c r="Q146" s="157"/>
      <c r="R146" s="157"/>
      <c r="S146" s="25"/>
      <c r="T146" s="25"/>
      <c r="U146" s="25"/>
      <c r="V146" s="25"/>
      <c r="W146" s="25"/>
      <c r="X146" s="25"/>
      <c r="Y146" s="25"/>
      <c r="Z146" s="25"/>
      <c r="AA146" s="25"/>
    </row>
    <row r="147" spans="1:27" x14ac:dyDescent="0.2">
      <c r="A147" s="39"/>
      <c r="B147" s="25"/>
      <c r="D147" s="80"/>
      <c r="E147" s="80"/>
      <c r="F147" s="102" t="s">
        <v>23373</v>
      </c>
      <c r="G147" s="811">
        <f>A129</f>
        <v>86</v>
      </c>
      <c r="H147" s="811"/>
      <c r="I147" s="25"/>
      <c r="J147" s="25"/>
      <c r="K147" s="25"/>
      <c r="L147" s="157"/>
      <c r="M147" s="25"/>
      <c r="N147" s="25"/>
      <c r="O147" s="25"/>
      <c r="P147" s="25"/>
      <c r="Q147" s="157"/>
      <c r="R147" s="157"/>
      <c r="S147" s="25"/>
      <c r="T147" s="25"/>
      <c r="U147" s="25"/>
      <c r="V147" s="25"/>
      <c r="W147" s="25"/>
      <c r="X147" s="25"/>
      <c r="Y147" s="25"/>
      <c r="Z147" s="25"/>
      <c r="AA147" s="25"/>
    </row>
    <row r="148" spans="1:27" x14ac:dyDescent="0.2">
      <c r="A148" s="39"/>
      <c r="B148" s="25"/>
      <c r="C148" s="25"/>
      <c r="D148" s="688">
        <f>W129</f>
        <v>3341.98</v>
      </c>
      <c r="E148" s="688"/>
      <c r="F148" s="688"/>
      <c r="G148" s="49" t="s">
        <v>3</v>
      </c>
      <c r="H148" s="153" t="s">
        <v>1</v>
      </c>
      <c r="I148" s="793">
        <f>E146</f>
        <v>21.3</v>
      </c>
      <c r="J148" s="793"/>
      <c r="K148" s="49" t="s">
        <v>5</v>
      </c>
      <c r="L148" s="153"/>
      <c r="M148" s="688">
        <f>I148*D148</f>
        <v>71184.173999999999</v>
      </c>
      <c r="N148" s="688"/>
      <c r="O148" s="688"/>
      <c r="P148" s="49" t="s">
        <v>4</v>
      </c>
      <c r="Q148" s="157"/>
      <c r="R148" s="157"/>
      <c r="S148" s="25"/>
      <c r="T148" s="25"/>
      <c r="U148" s="25"/>
      <c r="V148" s="25"/>
      <c r="W148" s="25"/>
      <c r="X148" s="25"/>
      <c r="Y148" s="25"/>
      <c r="Z148" s="25"/>
      <c r="AA148" s="25"/>
    </row>
    <row r="149" spans="1:27" x14ac:dyDescent="0.2">
      <c r="A149" s="39"/>
      <c r="B149" s="25"/>
      <c r="C149" s="25"/>
      <c r="D149" s="25"/>
      <c r="E149" s="152"/>
      <c r="F149" s="152"/>
      <c r="G149" s="26"/>
      <c r="H149" s="25"/>
      <c r="I149" s="25"/>
      <c r="J149" s="25"/>
      <c r="K149" s="25"/>
      <c r="L149" s="157"/>
      <c r="M149" s="25"/>
      <c r="N149" s="25"/>
      <c r="O149" s="25"/>
      <c r="P149" s="25"/>
      <c r="Q149" s="157"/>
      <c r="R149" s="157"/>
      <c r="S149" s="25"/>
      <c r="T149" s="25"/>
      <c r="U149" s="25"/>
      <c r="V149" s="25"/>
      <c r="W149" s="25"/>
      <c r="X149" s="25"/>
      <c r="Y149" s="25"/>
      <c r="Z149" s="25"/>
      <c r="AA149" s="25"/>
    </row>
    <row r="150" spans="1:27" ht="12.75" customHeight="1" x14ac:dyDescent="0.2">
      <c r="A150" s="39"/>
      <c r="B150" s="692" t="str">
        <f>VLOOKUP(D153,DIPREVS1!A:B,2,FALSE)</f>
        <v>TRANSPORTE DE CARGA DE QUALQUER NATUREZA,EXCLUSIVE AS DESPESAS DE CARGA E DESCARGA,TANTO DE ESPERA DO CAMINHAO COMO DO SERVENTE OU EQUIPAMENTO AUXILIAR,A VELOCIDADE MEDIA DE 30KM/H,EM CAMINHAO BASCULANTE A OLEO DIESEL,COM CAPACIDADE UTIL DE12T</v>
      </c>
      <c r="C150" s="692"/>
      <c r="D150" s="692"/>
      <c r="E150" s="692"/>
      <c r="F150" s="692"/>
      <c r="G150" s="692"/>
      <c r="H150" s="692"/>
      <c r="I150" s="692"/>
      <c r="J150" s="692"/>
      <c r="K150" s="692"/>
      <c r="L150" s="692"/>
      <c r="M150" s="692"/>
      <c r="N150" s="692"/>
      <c r="O150" s="692"/>
      <c r="P150" s="692"/>
      <c r="Q150" s="692"/>
      <c r="R150" s="692"/>
      <c r="S150" s="692"/>
      <c r="T150" s="692"/>
      <c r="U150" s="692"/>
      <c r="V150" s="692"/>
      <c r="W150" s="692"/>
      <c r="X150" s="692"/>
      <c r="Y150" s="692"/>
      <c r="Z150" s="692"/>
      <c r="AA150" s="26"/>
    </row>
    <row r="151" spans="1:27" x14ac:dyDescent="0.2">
      <c r="A151" s="39"/>
      <c r="B151" s="692"/>
      <c r="C151" s="692"/>
      <c r="D151" s="692"/>
      <c r="E151" s="692"/>
      <c r="F151" s="692"/>
      <c r="G151" s="692"/>
      <c r="H151" s="692"/>
      <c r="I151" s="692"/>
      <c r="J151" s="692"/>
      <c r="K151" s="692"/>
      <c r="L151" s="692"/>
      <c r="M151" s="692"/>
      <c r="N151" s="692"/>
      <c r="O151" s="692"/>
      <c r="P151" s="692"/>
      <c r="Q151" s="692"/>
      <c r="R151" s="692"/>
      <c r="S151" s="692"/>
      <c r="T151" s="692"/>
      <c r="U151" s="692"/>
      <c r="V151" s="692"/>
      <c r="W151" s="692"/>
      <c r="X151" s="692"/>
      <c r="Y151" s="692"/>
      <c r="Z151" s="692"/>
      <c r="AA151" s="26"/>
    </row>
    <row r="152" spans="1:27" x14ac:dyDescent="0.2">
      <c r="A152" s="39"/>
      <c r="B152" s="692"/>
      <c r="C152" s="692"/>
      <c r="D152" s="692"/>
      <c r="E152" s="692"/>
      <c r="F152" s="692"/>
      <c r="G152" s="692"/>
      <c r="H152" s="692"/>
      <c r="I152" s="692"/>
      <c r="J152" s="692"/>
      <c r="K152" s="692"/>
      <c r="L152" s="692"/>
      <c r="M152" s="692"/>
      <c r="N152" s="692"/>
      <c r="O152" s="692"/>
      <c r="P152" s="692"/>
      <c r="Q152" s="692"/>
      <c r="R152" s="692"/>
      <c r="S152" s="692"/>
      <c r="T152" s="692"/>
      <c r="U152" s="692"/>
      <c r="V152" s="692"/>
      <c r="W152" s="692"/>
      <c r="X152" s="692"/>
      <c r="Y152" s="692"/>
      <c r="Z152" s="692"/>
      <c r="AA152" s="26"/>
    </row>
    <row r="153" spans="1:27" ht="12.75" customHeight="1" x14ac:dyDescent="0.2">
      <c r="A153" s="32">
        <f>A145+1</f>
        <v>89</v>
      </c>
      <c r="B153" s="31"/>
      <c r="C153" s="33" t="s">
        <v>22832</v>
      </c>
      <c r="D153" s="52" t="s">
        <v>12518</v>
      </c>
      <c r="E153" s="26"/>
      <c r="F153" s="26"/>
      <c r="G153" s="26"/>
      <c r="H153" s="44"/>
      <c r="I153" s="44"/>
      <c r="J153" s="26"/>
      <c r="K153" s="26"/>
      <c r="L153" s="26"/>
      <c r="M153" s="26"/>
      <c r="N153" s="26"/>
      <c r="O153" s="26"/>
      <c r="P153" s="26"/>
      <c r="Q153" s="26"/>
      <c r="R153" s="26"/>
      <c r="S153" s="26"/>
      <c r="T153" s="26"/>
      <c r="U153" s="31" t="s">
        <v>22834</v>
      </c>
      <c r="V153" s="31"/>
      <c r="W153" s="689">
        <f>M156</f>
        <v>17970.12</v>
      </c>
      <c r="X153" s="689"/>
      <c r="Y153" s="689"/>
      <c r="Z153" s="690" t="str">
        <f>VLOOKUP(D153,DIPREVS1!A:D,4,FALSE)</f>
        <v>t x km</v>
      </c>
      <c r="AA153" s="690"/>
    </row>
    <row r="154" spans="1:27" x14ac:dyDescent="0.2">
      <c r="A154" s="39"/>
      <c r="B154" s="25"/>
      <c r="C154" s="25" t="s">
        <v>23353</v>
      </c>
      <c r="D154" s="25"/>
      <c r="E154" s="793">
        <v>27</v>
      </c>
      <c r="F154" s="793"/>
      <c r="G154" s="26" t="s">
        <v>5</v>
      </c>
      <c r="H154" s="25"/>
      <c r="I154" s="25"/>
      <c r="J154" s="25"/>
      <c r="K154" s="25"/>
      <c r="L154" s="157"/>
      <c r="M154" s="25"/>
      <c r="N154" s="25"/>
      <c r="O154" s="25"/>
      <c r="P154" s="25"/>
      <c r="T154" s="25"/>
      <c r="U154" s="25"/>
      <c r="V154" s="25"/>
      <c r="W154" s="25"/>
      <c r="X154" s="25"/>
      <c r="Y154" s="25"/>
      <c r="Z154" s="25"/>
      <c r="AA154" s="25"/>
    </row>
    <row r="155" spans="1:27" x14ac:dyDescent="0.2">
      <c r="A155" s="39"/>
      <c r="B155" s="25"/>
      <c r="D155" s="80"/>
      <c r="E155" s="80"/>
      <c r="F155" s="102" t="s">
        <v>23373</v>
      </c>
      <c r="G155" s="811">
        <f>A68</f>
        <v>79</v>
      </c>
      <c r="H155" s="811"/>
      <c r="I155" s="25"/>
      <c r="J155" s="25"/>
      <c r="K155" s="25"/>
      <c r="L155" s="157"/>
      <c r="M155" s="25"/>
      <c r="N155" s="25"/>
      <c r="O155" s="25"/>
      <c r="P155" s="25"/>
      <c r="Q155" s="157"/>
      <c r="R155" s="157"/>
      <c r="S155" s="25"/>
      <c r="T155" s="25"/>
      <c r="U155" s="25"/>
      <c r="V155" s="25"/>
      <c r="W155" s="25"/>
      <c r="X155" s="25"/>
      <c r="Y155" s="25"/>
      <c r="Z155" s="25"/>
      <c r="AA155" s="25"/>
    </row>
    <row r="156" spans="1:27" x14ac:dyDescent="0.2">
      <c r="A156" s="39"/>
      <c r="B156" s="25"/>
      <c r="C156" s="25"/>
      <c r="D156" s="688">
        <f>W68</f>
        <v>665.56</v>
      </c>
      <c r="E156" s="688"/>
      <c r="F156" s="688"/>
      <c r="G156" s="49" t="s">
        <v>3</v>
      </c>
      <c r="H156" s="153" t="s">
        <v>1</v>
      </c>
      <c r="I156" s="793">
        <f>E154</f>
        <v>27</v>
      </c>
      <c r="J156" s="793"/>
      <c r="K156" s="49" t="s">
        <v>5</v>
      </c>
      <c r="L156" s="153"/>
      <c r="M156" s="688">
        <f>D156*I156</f>
        <v>17970.12</v>
      </c>
      <c r="N156" s="688"/>
      <c r="O156" s="688"/>
      <c r="P156" s="49" t="s">
        <v>4</v>
      </c>
      <c r="Q156" s="157"/>
      <c r="R156" s="157"/>
      <c r="S156" s="25"/>
      <c r="T156" s="25"/>
      <c r="U156" s="25"/>
      <c r="V156" s="25"/>
      <c r="W156" s="25"/>
      <c r="X156" s="25"/>
      <c r="Y156" s="25"/>
      <c r="Z156" s="25"/>
      <c r="AA156" s="25"/>
    </row>
    <row r="157" spans="1:27" x14ac:dyDescent="0.2">
      <c r="A157" s="39"/>
      <c r="B157" s="25"/>
      <c r="C157" s="25"/>
      <c r="D157" s="503"/>
      <c r="E157" s="503"/>
      <c r="F157" s="503"/>
      <c r="G157" s="49"/>
      <c r="H157" s="502"/>
      <c r="I157" s="501"/>
      <c r="J157" s="501"/>
      <c r="K157" s="49"/>
      <c r="L157" s="502"/>
      <c r="M157" s="503"/>
      <c r="N157" s="503"/>
      <c r="O157" s="503"/>
      <c r="P157" s="49"/>
      <c r="Q157" s="508"/>
      <c r="R157" s="508"/>
      <c r="S157" s="25"/>
      <c r="T157" s="25"/>
      <c r="U157" s="25"/>
      <c r="V157" s="25"/>
      <c r="W157" s="25"/>
      <c r="X157" s="25"/>
      <c r="Y157" s="25"/>
      <c r="Z157" s="25"/>
      <c r="AA157" s="25"/>
    </row>
    <row r="158" spans="1:27" ht="12.75" customHeight="1" x14ac:dyDescent="0.2">
      <c r="A158" s="39"/>
      <c r="B158" s="692" t="str">
        <f>VLOOKUP(D161,DIPREVS1!A:B,2,FALSE)</f>
        <v>DISPOSICAO FINAL DE MATERIAIS E RESIDUOS DE OBRAS EM LOCAIS DE OPERACAO E DISPOSICAO FINAL APROPRIADOS, AUTORIZADOS E/OU LICENCIADOS PELOS ORGAOS DE LICENCIAMENTO E DE CONTROLE AMBIENTAL, MEDIDA POR TONELADA TRANSPORTADA, SENDO COMPROVADA CONFORME LEGISLACAO PERTINENTE.</v>
      </c>
      <c r="C158" s="692"/>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26"/>
    </row>
    <row r="159" spans="1:27" x14ac:dyDescent="0.2">
      <c r="A159" s="39"/>
      <c r="B159" s="692"/>
      <c r="C159" s="692"/>
      <c r="D159" s="692"/>
      <c r="E159" s="692"/>
      <c r="F159" s="692"/>
      <c r="G159" s="692"/>
      <c r="H159" s="692"/>
      <c r="I159" s="692"/>
      <c r="J159" s="692"/>
      <c r="K159" s="692"/>
      <c r="L159" s="692"/>
      <c r="M159" s="692"/>
      <c r="N159" s="692"/>
      <c r="O159" s="692"/>
      <c r="P159" s="692"/>
      <c r="Q159" s="692"/>
      <c r="R159" s="692"/>
      <c r="S159" s="692"/>
      <c r="T159" s="692"/>
      <c r="U159" s="692"/>
      <c r="V159" s="692"/>
      <c r="W159" s="692"/>
      <c r="X159" s="692"/>
      <c r="Y159" s="692"/>
      <c r="Z159" s="692"/>
      <c r="AA159" s="26"/>
    </row>
    <row r="160" spans="1:27" x14ac:dyDescent="0.2">
      <c r="A160" s="39"/>
      <c r="B160" s="692"/>
      <c r="C160" s="692"/>
      <c r="D160" s="692"/>
      <c r="E160" s="692"/>
      <c r="F160" s="692"/>
      <c r="G160" s="692"/>
      <c r="H160" s="692"/>
      <c r="I160" s="692"/>
      <c r="J160" s="692"/>
      <c r="K160" s="692"/>
      <c r="L160" s="692"/>
      <c r="M160" s="692"/>
      <c r="N160" s="692"/>
      <c r="O160" s="692"/>
      <c r="P160" s="692"/>
      <c r="Q160" s="692"/>
      <c r="R160" s="692"/>
      <c r="S160" s="692"/>
      <c r="T160" s="692"/>
      <c r="U160" s="692"/>
      <c r="V160" s="692"/>
      <c r="W160" s="692"/>
      <c r="X160" s="692"/>
      <c r="Y160" s="692"/>
      <c r="Z160" s="692"/>
      <c r="AA160" s="26"/>
    </row>
    <row r="161" spans="1:29" ht="12.75" customHeight="1" x14ac:dyDescent="0.2">
      <c r="A161" s="32">
        <f>A153+1</f>
        <v>90</v>
      </c>
      <c r="B161" s="31"/>
      <c r="C161" s="33" t="s">
        <v>22832</v>
      </c>
      <c r="D161" s="52" t="s">
        <v>35207</v>
      </c>
      <c r="E161" s="26"/>
      <c r="F161" s="26"/>
      <c r="G161" s="26"/>
      <c r="H161" s="44"/>
      <c r="I161" s="44"/>
      <c r="J161" s="26"/>
      <c r="K161" s="26"/>
      <c r="L161" s="26"/>
      <c r="M161" s="26"/>
      <c r="N161" s="26"/>
      <c r="O161" s="26"/>
      <c r="P161" s="26"/>
      <c r="Q161" s="26"/>
      <c r="R161" s="26"/>
      <c r="S161" s="26"/>
      <c r="T161" s="26"/>
      <c r="U161" s="31" t="s">
        <v>22834</v>
      </c>
      <c r="V161" s="31"/>
      <c r="W161" s="689">
        <f>C134</f>
        <v>2219.6929000000005</v>
      </c>
      <c r="X161" s="689"/>
      <c r="Y161" s="689"/>
      <c r="Z161" s="690" t="str">
        <f>VLOOKUP(D161,DIPREVS1!A:D,4,FALSE)</f>
        <v>m3</v>
      </c>
      <c r="AA161" s="690"/>
    </row>
    <row r="162" spans="1:29" x14ac:dyDescent="0.2">
      <c r="A162" s="39"/>
      <c r="B162" s="25" t="s">
        <v>35209</v>
      </c>
      <c r="C162" s="25"/>
      <c r="D162" s="503"/>
      <c r="E162" s="503"/>
      <c r="F162" s="503"/>
      <c r="G162" s="49"/>
      <c r="H162" s="502"/>
      <c r="I162" s="501"/>
      <c r="J162" s="501"/>
      <c r="K162" s="49"/>
      <c r="L162" s="502"/>
      <c r="M162" s="503"/>
      <c r="N162" s="503"/>
      <c r="O162" s="503"/>
      <c r="P162" s="49"/>
      <c r="Q162" s="508"/>
      <c r="R162" s="508"/>
      <c r="S162" s="25"/>
      <c r="T162" s="25"/>
      <c r="U162" s="25"/>
      <c r="V162" s="25"/>
      <c r="W162" s="25"/>
      <c r="X162" s="25"/>
      <c r="Y162" s="25"/>
      <c r="Z162" s="25"/>
      <c r="AA162" s="25"/>
    </row>
    <row r="163" spans="1:29" x14ac:dyDescent="0.2">
      <c r="A163" s="39"/>
      <c r="B163" s="25"/>
      <c r="C163" s="25" t="s">
        <v>23373</v>
      </c>
      <c r="D163" s="503"/>
      <c r="E163" s="503"/>
      <c r="F163" s="503"/>
      <c r="G163" s="49">
        <f>A129</f>
        <v>86</v>
      </c>
      <c r="H163" s="502"/>
      <c r="I163" s="501"/>
      <c r="J163" s="501"/>
      <c r="K163" s="49"/>
      <c r="L163" s="502"/>
      <c r="M163" s="503"/>
      <c r="N163" s="503"/>
      <c r="O163" s="503"/>
      <c r="P163" s="49"/>
      <c r="Q163" s="508"/>
      <c r="R163" s="508"/>
      <c r="S163" s="25"/>
      <c r="T163" s="25"/>
      <c r="U163" s="25"/>
      <c r="V163" s="25"/>
      <c r="W163" s="25"/>
      <c r="X163" s="25"/>
      <c r="Y163" s="25"/>
      <c r="Z163" s="25"/>
      <c r="AA163" s="25"/>
    </row>
    <row r="164" spans="1:29" x14ac:dyDescent="0.2">
      <c r="A164" s="39"/>
      <c r="B164" s="25"/>
      <c r="C164" s="25"/>
      <c r="D164" s="503"/>
      <c r="E164" s="503"/>
      <c r="F164" s="503"/>
      <c r="G164" s="49"/>
      <c r="H164" s="502"/>
      <c r="I164" s="501"/>
      <c r="J164" s="501"/>
      <c r="K164" s="49"/>
      <c r="L164" s="502"/>
      <c r="M164" s="503"/>
      <c r="N164" s="503"/>
      <c r="O164" s="503"/>
      <c r="P164" s="49"/>
      <c r="Q164" s="508"/>
      <c r="R164" s="508"/>
      <c r="S164" s="25"/>
      <c r="T164" s="25"/>
      <c r="U164" s="25"/>
      <c r="V164" s="25"/>
      <c r="W164" s="25"/>
      <c r="X164" s="25"/>
      <c r="Y164" s="25"/>
      <c r="Z164" s="25"/>
      <c r="AA164" s="25"/>
    </row>
    <row r="165" spans="1:29" x14ac:dyDescent="0.2">
      <c r="A165" s="39"/>
      <c r="B165" s="25"/>
      <c r="C165" s="25"/>
      <c r="D165" s="212"/>
      <c r="E165" s="688"/>
      <c r="F165" s="688"/>
      <c r="G165" s="688"/>
      <c r="H165" s="49"/>
      <c r="I165" s="213"/>
      <c r="J165" s="213"/>
      <c r="K165" s="693"/>
      <c r="L165" s="693"/>
      <c r="M165" s="49"/>
      <c r="N165" s="212"/>
      <c r="O165" s="212"/>
      <c r="P165" s="688"/>
      <c r="Q165" s="688"/>
      <c r="R165" s="688"/>
      <c r="S165" s="49"/>
      <c r="T165" s="25"/>
      <c r="U165" s="25"/>
      <c r="V165" s="25"/>
      <c r="W165" s="25"/>
      <c r="X165" s="25"/>
      <c r="Y165" s="25"/>
      <c r="Z165" s="25"/>
      <c r="AA165" s="25"/>
    </row>
    <row r="166" spans="1:29" x14ac:dyDescent="0.2">
      <c r="A166" s="39"/>
      <c r="B166" s="692" t="str">
        <f>VLOOKUP(D168,DIPREVS1!A:B,2,FALSE)</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
      <c r="C166" s="692"/>
      <c r="D166" s="692"/>
      <c r="E166" s="692"/>
      <c r="F166" s="692"/>
      <c r="G166" s="692"/>
      <c r="H166" s="692"/>
      <c r="I166" s="692"/>
      <c r="J166" s="692"/>
      <c r="K166" s="692"/>
      <c r="L166" s="692"/>
      <c r="M166" s="692"/>
      <c r="N166" s="692"/>
      <c r="O166" s="692"/>
      <c r="P166" s="692"/>
      <c r="Q166" s="692"/>
      <c r="R166" s="692"/>
      <c r="S166" s="692"/>
      <c r="T166" s="692"/>
      <c r="U166" s="692"/>
      <c r="V166" s="692"/>
      <c r="W166" s="692"/>
      <c r="X166" s="692"/>
      <c r="Y166" s="692"/>
      <c r="Z166" s="692"/>
      <c r="AA166" s="26"/>
    </row>
    <row r="167" spans="1:29" ht="34.5" customHeight="1" x14ac:dyDescent="0.2">
      <c r="A167" s="39"/>
      <c r="B167" s="692"/>
      <c r="C167" s="692"/>
      <c r="D167" s="692"/>
      <c r="E167" s="692"/>
      <c r="F167" s="692"/>
      <c r="G167" s="692"/>
      <c r="H167" s="692"/>
      <c r="I167" s="692"/>
      <c r="J167" s="692"/>
      <c r="K167" s="692"/>
      <c r="L167" s="692"/>
      <c r="M167" s="692"/>
      <c r="N167" s="692"/>
      <c r="O167" s="692"/>
      <c r="P167" s="692"/>
      <c r="Q167" s="692"/>
      <c r="R167" s="692"/>
      <c r="S167" s="692"/>
      <c r="T167" s="692"/>
      <c r="U167" s="692"/>
      <c r="V167" s="692"/>
      <c r="W167" s="692"/>
      <c r="X167" s="692"/>
      <c r="Y167" s="692"/>
      <c r="Z167" s="692"/>
      <c r="AA167" s="26"/>
    </row>
    <row r="168" spans="1:29" x14ac:dyDescent="0.2">
      <c r="A168" s="32">
        <f>A161+1</f>
        <v>91</v>
      </c>
      <c r="B168" s="31"/>
      <c r="C168" s="33" t="s">
        <v>22832</v>
      </c>
      <c r="D168" s="52" t="s">
        <v>17475</v>
      </c>
      <c r="E168" s="26"/>
      <c r="F168" s="26"/>
      <c r="G168" s="26"/>
      <c r="H168" s="44"/>
      <c r="I168" s="44"/>
      <c r="J168" s="26"/>
      <c r="K168" s="26"/>
      <c r="L168" s="26"/>
      <c r="M168" s="26"/>
      <c r="N168" s="26"/>
      <c r="O168" s="26"/>
      <c r="P168" s="26"/>
      <c r="Q168" s="26"/>
      <c r="R168" s="26"/>
      <c r="S168" s="26"/>
      <c r="T168" s="26"/>
      <c r="U168" s="31" t="s">
        <v>22834</v>
      </c>
      <c r="V168" s="31"/>
      <c r="W168" s="789">
        <f>J13</f>
        <v>6741.38</v>
      </c>
      <c r="X168" s="789"/>
      <c r="Y168" s="789"/>
      <c r="Z168" s="690" t="str">
        <f>VLOOKUP(D168,DIPREVS1!A:D,4,FALSE)</f>
        <v>m2</v>
      </c>
      <c r="AA168" s="690"/>
    </row>
    <row r="169" spans="1:29" x14ac:dyDescent="0.2">
      <c r="A169" s="87"/>
      <c r="B169" s="82"/>
      <c r="C169" s="82"/>
      <c r="D169" s="82"/>
      <c r="E169" s="82"/>
      <c r="F169" s="90"/>
      <c r="G169" s="90"/>
      <c r="H169" s="90"/>
      <c r="I169" s="83"/>
      <c r="J169" s="83"/>
      <c r="K169" s="83"/>
      <c r="L169" s="84"/>
      <c r="M169" s="84"/>
      <c r="N169" s="84"/>
      <c r="O169" s="84"/>
      <c r="P169" s="84"/>
      <c r="Q169" s="83"/>
      <c r="R169" s="90"/>
      <c r="S169" s="90"/>
      <c r="T169" s="90"/>
      <c r="U169" s="82"/>
      <c r="V169" s="82"/>
      <c r="W169" s="82"/>
      <c r="X169" s="82"/>
      <c r="Y169" s="52"/>
      <c r="Z169" s="82"/>
      <c r="AA169" s="82"/>
      <c r="AB169" s="82"/>
      <c r="AC169" s="88"/>
    </row>
    <row r="170" spans="1:29" x14ac:dyDescent="0.2">
      <c r="A170" s="87"/>
    </row>
    <row r="171" spans="1:29" x14ac:dyDescent="0.2">
      <c r="A171" s="87"/>
    </row>
    <row r="172" spans="1:29" x14ac:dyDescent="0.2">
      <c r="A172" s="87"/>
      <c r="B172" s="52"/>
      <c r="C172" s="53"/>
      <c r="D172" s="54"/>
      <c r="E172" s="82"/>
      <c r="F172" s="82"/>
      <c r="G172" s="81"/>
      <c r="H172" s="81"/>
      <c r="I172" s="90"/>
      <c r="J172" s="83"/>
      <c r="K172" s="83"/>
      <c r="L172" s="83"/>
      <c r="M172" s="83"/>
      <c r="N172" s="83"/>
      <c r="O172" s="83"/>
      <c r="P172" s="83"/>
      <c r="Q172" s="82"/>
      <c r="R172" s="82"/>
      <c r="S172" s="81"/>
      <c r="T172" s="91"/>
      <c r="U172" s="52"/>
      <c r="V172" s="52"/>
      <c r="W172" s="86"/>
      <c r="X172" s="86"/>
      <c r="Y172" s="86"/>
      <c r="Z172" s="52"/>
    </row>
    <row r="173" spans="1:29" x14ac:dyDescent="0.2">
      <c r="A173" s="87"/>
    </row>
  </sheetData>
  <mergeCells count="175">
    <mergeCell ref="B126:Z128"/>
    <mergeCell ref="W98:Y98"/>
    <mergeCell ref="Z98:AA98"/>
    <mergeCell ref="H103:J103"/>
    <mergeCell ref="M103:N103"/>
    <mergeCell ref="Q103:S103"/>
    <mergeCell ref="H104:J104"/>
    <mergeCell ref="M104:N104"/>
    <mergeCell ref="Q104:S104"/>
    <mergeCell ref="B122:Z123"/>
    <mergeCell ref="W124:Y124"/>
    <mergeCell ref="Z124:AA124"/>
    <mergeCell ref="M100:N100"/>
    <mergeCell ref="H101:J101"/>
    <mergeCell ref="M101:N101"/>
    <mergeCell ref="Q101:S101"/>
    <mergeCell ref="H102:J102"/>
    <mergeCell ref="M102:N102"/>
    <mergeCell ref="Q102:S102"/>
    <mergeCell ref="Q105:S105"/>
    <mergeCell ref="H33:J33"/>
    <mergeCell ref="H48:J48"/>
    <mergeCell ref="L48:N48"/>
    <mergeCell ref="H49:J49"/>
    <mergeCell ref="L49:N49"/>
    <mergeCell ref="C119:E119"/>
    <mergeCell ref="H119:I119"/>
    <mergeCell ref="L119:M119"/>
    <mergeCell ref="I120:K120"/>
    <mergeCell ref="Q85:S85"/>
    <mergeCell ref="Q86:S86"/>
    <mergeCell ref="Q87:S87"/>
    <mergeCell ref="Q88:S88"/>
    <mergeCell ref="M88:N88"/>
    <mergeCell ref="P119:R119"/>
    <mergeCell ref="B23:Z24"/>
    <mergeCell ref="W25:Y25"/>
    <mergeCell ref="Z25:AA25"/>
    <mergeCell ref="S27:T27"/>
    <mergeCell ref="O28:P28"/>
    <mergeCell ref="W47:Y47"/>
    <mergeCell ref="Z47:AA47"/>
    <mergeCell ref="S48:U48"/>
    <mergeCell ref="W37:Y37"/>
    <mergeCell ref="Z37:AA37"/>
    <mergeCell ref="B40:Z42"/>
    <mergeCell ref="C33:E33"/>
    <mergeCell ref="L33:M33"/>
    <mergeCell ref="W43:Y43"/>
    <mergeCell ref="Z43:AA43"/>
    <mergeCell ref="M91:N91"/>
    <mergeCell ref="M92:N92"/>
    <mergeCell ref="I30:K30"/>
    <mergeCell ref="C134:E134"/>
    <mergeCell ref="M134:O134"/>
    <mergeCell ref="E146:F146"/>
    <mergeCell ref="W145:Y145"/>
    <mergeCell ref="Z145:AA145"/>
    <mergeCell ref="B137:Z138"/>
    <mergeCell ref="W139:Y139"/>
    <mergeCell ref="Z139:AA139"/>
    <mergeCell ref="G140:H140"/>
    <mergeCell ref="B142:Z144"/>
    <mergeCell ref="N135:P135"/>
    <mergeCell ref="O33:Q33"/>
    <mergeCell ref="B35:Z36"/>
    <mergeCell ref="B166:Z167"/>
    <mergeCell ref="Z168:AA168"/>
    <mergeCell ref="B64:Z67"/>
    <mergeCell ref="W68:Y68"/>
    <mergeCell ref="Q120:S120"/>
    <mergeCell ref="E165:G165"/>
    <mergeCell ref="K165:L165"/>
    <mergeCell ref="P165:R165"/>
    <mergeCell ref="B115:Z116"/>
    <mergeCell ref="W117:Y117"/>
    <mergeCell ref="M156:O156"/>
    <mergeCell ref="H83:J83"/>
    <mergeCell ref="M83:N83"/>
    <mergeCell ref="Q83:S83"/>
    <mergeCell ref="H84:J84"/>
    <mergeCell ref="H85:J85"/>
    <mergeCell ref="H86:J86"/>
    <mergeCell ref="S131:T131"/>
    <mergeCell ref="L132:N132"/>
    <mergeCell ref="Q132:R132"/>
    <mergeCell ref="T132:V132"/>
    <mergeCell ref="H134:J134"/>
    <mergeCell ref="W168:Y168"/>
    <mergeCell ref="D148:F148"/>
    <mergeCell ref="I148:J148"/>
    <mergeCell ref="M148:O148"/>
    <mergeCell ref="B150:Z152"/>
    <mergeCell ref="W153:Y153"/>
    <mergeCell ref="Z153:AA153"/>
    <mergeCell ref="G147:H147"/>
    <mergeCell ref="E154:F154"/>
    <mergeCell ref="G155:H155"/>
    <mergeCell ref="D156:F156"/>
    <mergeCell ref="I156:J156"/>
    <mergeCell ref="B158:Z160"/>
    <mergeCell ref="W161:Y161"/>
    <mergeCell ref="Z161:AA161"/>
    <mergeCell ref="L113:M113"/>
    <mergeCell ref="P113:R113"/>
    <mergeCell ref="N130:P130"/>
    <mergeCell ref="F62:H62"/>
    <mergeCell ref="O70:P70"/>
    <mergeCell ref="S70:U70"/>
    <mergeCell ref="B72:Z73"/>
    <mergeCell ref="W74:Y74"/>
    <mergeCell ref="Z74:AA74"/>
    <mergeCell ref="C113:E113"/>
    <mergeCell ref="H113:I113"/>
    <mergeCell ref="H87:J87"/>
    <mergeCell ref="Q93:S93"/>
    <mergeCell ref="H92:J92"/>
    <mergeCell ref="M84:N84"/>
    <mergeCell ref="M85:N85"/>
    <mergeCell ref="M86:N86"/>
    <mergeCell ref="M87:N87"/>
    <mergeCell ref="Q89:S89"/>
    <mergeCell ref="Q90:S90"/>
    <mergeCell ref="Q91:S91"/>
    <mergeCell ref="Q92:S92"/>
    <mergeCell ref="H91:J91"/>
    <mergeCell ref="M89:N89"/>
    <mergeCell ref="Z110:AA110"/>
    <mergeCell ref="B45:Z46"/>
    <mergeCell ref="B57:Z58"/>
    <mergeCell ref="W59:Y59"/>
    <mergeCell ref="Z59:AA59"/>
    <mergeCell ref="S50:U50"/>
    <mergeCell ref="O55:Q55"/>
    <mergeCell ref="S49:U49"/>
    <mergeCell ref="G75:H75"/>
    <mergeCell ref="B77:Z79"/>
    <mergeCell ref="B61:D61"/>
    <mergeCell ref="F55:H55"/>
    <mergeCell ref="Q100:S100"/>
    <mergeCell ref="K55:L55"/>
    <mergeCell ref="H88:J88"/>
    <mergeCell ref="H89:J89"/>
    <mergeCell ref="H90:J90"/>
    <mergeCell ref="M90:N90"/>
    <mergeCell ref="B95:Z97"/>
    <mergeCell ref="G61:H61"/>
    <mergeCell ref="K61:M61"/>
    <mergeCell ref="K62:L62"/>
    <mergeCell ref="O62:Q62"/>
    <mergeCell ref="Q84:S84"/>
    <mergeCell ref="B107:Z109"/>
    <mergeCell ref="H100:J100"/>
    <mergeCell ref="H11:J11"/>
    <mergeCell ref="J13:L13"/>
    <mergeCell ref="I15:K15"/>
    <mergeCell ref="S18:U18"/>
    <mergeCell ref="E135:G135"/>
    <mergeCell ref="J135:K135"/>
    <mergeCell ref="B52:Z53"/>
    <mergeCell ref="W54:Y54"/>
    <mergeCell ref="Z54:AA54"/>
    <mergeCell ref="Z68:AA68"/>
    <mergeCell ref="W129:Y129"/>
    <mergeCell ref="Z129:AA129"/>
    <mergeCell ref="Z117:AA117"/>
    <mergeCell ref="E30:G30"/>
    <mergeCell ref="N30:O30"/>
    <mergeCell ref="Q30:R30"/>
    <mergeCell ref="U30:W30"/>
    <mergeCell ref="W80:Y80"/>
    <mergeCell ref="Z80:AA80"/>
    <mergeCell ref="F70:H70"/>
    <mergeCell ref="K70:L70"/>
    <mergeCell ref="W110:Y110"/>
  </mergeCells>
  <conditionalFormatting sqref="A25">
    <cfRule type="duplicateValues" dxfId="79" priority="107"/>
  </conditionalFormatting>
  <conditionalFormatting sqref="A25">
    <cfRule type="duplicateValues" dxfId="78" priority="106"/>
  </conditionalFormatting>
  <conditionalFormatting sqref="A23:A24">
    <cfRule type="duplicateValues" dxfId="77" priority="108"/>
  </conditionalFormatting>
  <conditionalFormatting sqref="A37">
    <cfRule type="duplicateValues" dxfId="76" priority="102"/>
  </conditionalFormatting>
  <conditionalFormatting sqref="A37">
    <cfRule type="duplicateValues" dxfId="75" priority="101"/>
  </conditionalFormatting>
  <conditionalFormatting sqref="A35:A36">
    <cfRule type="duplicateValues" dxfId="74" priority="109"/>
  </conditionalFormatting>
  <conditionalFormatting sqref="A43">
    <cfRule type="duplicateValues" dxfId="73" priority="100"/>
  </conditionalFormatting>
  <conditionalFormatting sqref="A43">
    <cfRule type="duplicateValues" dxfId="72" priority="99"/>
  </conditionalFormatting>
  <conditionalFormatting sqref="A40:A42">
    <cfRule type="duplicateValues" dxfId="71" priority="110"/>
  </conditionalFormatting>
  <conditionalFormatting sqref="A47">
    <cfRule type="duplicateValues" dxfId="70" priority="98"/>
  </conditionalFormatting>
  <conditionalFormatting sqref="A47">
    <cfRule type="duplicateValues" dxfId="69" priority="97"/>
  </conditionalFormatting>
  <conditionalFormatting sqref="A45:A46">
    <cfRule type="duplicateValues" dxfId="68" priority="111"/>
  </conditionalFormatting>
  <conditionalFormatting sqref="A54">
    <cfRule type="duplicateValues" dxfId="67" priority="94"/>
  </conditionalFormatting>
  <conditionalFormatting sqref="A54">
    <cfRule type="duplicateValues" dxfId="66" priority="93"/>
  </conditionalFormatting>
  <conditionalFormatting sqref="A52:A53">
    <cfRule type="duplicateValues" dxfId="65" priority="96"/>
  </conditionalFormatting>
  <conditionalFormatting sqref="A57:A58">
    <cfRule type="duplicateValues" dxfId="64" priority="92"/>
  </conditionalFormatting>
  <conditionalFormatting sqref="A68">
    <cfRule type="duplicateValues" dxfId="63" priority="88"/>
  </conditionalFormatting>
  <conditionalFormatting sqref="A68">
    <cfRule type="duplicateValues" dxfId="62" priority="87"/>
  </conditionalFormatting>
  <conditionalFormatting sqref="A64:A67">
    <cfRule type="duplicateValues" dxfId="61" priority="89"/>
  </conditionalFormatting>
  <conditionalFormatting sqref="A74">
    <cfRule type="duplicateValues" dxfId="60" priority="85"/>
  </conditionalFormatting>
  <conditionalFormatting sqref="A74">
    <cfRule type="duplicateValues" dxfId="59" priority="84"/>
  </conditionalFormatting>
  <conditionalFormatting sqref="A72:A73">
    <cfRule type="duplicateValues" dxfId="58" priority="86"/>
  </conditionalFormatting>
  <conditionalFormatting sqref="A80">
    <cfRule type="duplicateValues" dxfId="57" priority="83"/>
  </conditionalFormatting>
  <conditionalFormatting sqref="A80">
    <cfRule type="duplicateValues" dxfId="56" priority="82"/>
  </conditionalFormatting>
  <conditionalFormatting sqref="A77:A79">
    <cfRule type="duplicateValues" dxfId="55" priority="113"/>
  </conditionalFormatting>
  <conditionalFormatting sqref="A124">
    <cfRule type="duplicateValues" dxfId="54" priority="79"/>
  </conditionalFormatting>
  <conditionalFormatting sqref="A124">
    <cfRule type="duplicateValues" dxfId="53" priority="78"/>
  </conditionalFormatting>
  <conditionalFormatting sqref="A122:A123">
    <cfRule type="duplicateValues" dxfId="52" priority="80"/>
  </conditionalFormatting>
  <conditionalFormatting sqref="A119">
    <cfRule type="duplicateValues" dxfId="51" priority="77"/>
  </conditionalFormatting>
  <conditionalFormatting sqref="A117:A118">
    <cfRule type="duplicateValues" dxfId="50" priority="75"/>
  </conditionalFormatting>
  <conditionalFormatting sqref="A117:A118">
    <cfRule type="duplicateValues" dxfId="49" priority="74"/>
  </conditionalFormatting>
  <conditionalFormatting sqref="A115:A116">
    <cfRule type="duplicateValues" dxfId="48" priority="76"/>
  </conditionalFormatting>
  <conditionalFormatting sqref="A139">
    <cfRule type="duplicateValues" dxfId="47" priority="70"/>
  </conditionalFormatting>
  <conditionalFormatting sqref="A139">
    <cfRule type="duplicateValues" dxfId="46" priority="69"/>
  </conditionalFormatting>
  <conditionalFormatting sqref="A137:A138">
    <cfRule type="duplicateValues" dxfId="45" priority="115"/>
  </conditionalFormatting>
  <conditionalFormatting sqref="A145">
    <cfRule type="duplicateValues" dxfId="44" priority="66"/>
  </conditionalFormatting>
  <conditionalFormatting sqref="A145">
    <cfRule type="duplicateValues" dxfId="43" priority="65"/>
  </conditionalFormatting>
  <conditionalFormatting sqref="A142:A144">
    <cfRule type="duplicateValues" dxfId="42" priority="67"/>
  </conditionalFormatting>
  <conditionalFormatting sqref="A153">
    <cfRule type="duplicateValues" dxfId="41" priority="63"/>
  </conditionalFormatting>
  <conditionalFormatting sqref="A153">
    <cfRule type="duplicateValues" dxfId="40" priority="62"/>
  </conditionalFormatting>
  <conditionalFormatting sqref="A150:A152">
    <cfRule type="duplicateValues" dxfId="39" priority="64"/>
  </conditionalFormatting>
  <conditionalFormatting sqref="A140:A141 A69:A71 A62:A63 A11:A22 A26:A34 A44 A75:A76 A81:A94 A120:A121 A125 A133:A136 A38:A39 A105:A107 A111:A114">
    <cfRule type="duplicateValues" dxfId="38" priority="1455"/>
  </conditionalFormatting>
  <conditionalFormatting sqref="A48:A51">
    <cfRule type="duplicateValues" dxfId="37" priority="2045"/>
  </conditionalFormatting>
  <conditionalFormatting sqref="A169:A1048576 A2:A4 A10">
    <cfRule type="duplicateValues" dxfId="36" priority="2133"/>
  </conditionalFormatting>
  <conditionalFormatting sqref="A146:A149">
    <cfRule type="duplicateValues" dxfId="35" priority="2137"/>
  </conditionalFormatting>
  <conditionalFormatting sqref="A1">
    <cfRule type="duplicateValues" dxfId="34" priority="45"/>
  </conditionalFormatting>
  <conditionalFormatting sqref="A166:A167">
    <cfRule type="duplicateValues" dxfId="33" priority="39"/>
  </conditionalFormatting>
  <conditionalFormatting sqref="A55:A56">
    <cfRule type="duplicateValues" dxfId="32" priority="2445"/>
  </conditionalFormatting>
  <conditionalFormatting sqref="A5">
    <cfRule type="duplicateValues" dxfId="31" priority="23"/>
  </conditionalFormatting>
  <conditionalFormatting sqref="A6:A9">
    <cfRule type="duplicateValues" dxfId="30" priority="24"/>
  </conditionalFormatting>
  <conditionalFormatting sqref="A5:A9">
    <cfRule type="duplicateValues" dxfId="29" priority="21"/>
    <cfRule type="duplicateValues" dxfId="28" priority="22"/>
  </conditionalFormatting>
  <conditionalFormatting sqref="A5:A9">
    <cfRule type="duplicateValues" dxfId="27" priority="20"/>
  </conditionalFormatting>
  <conditionalFormatting sqref="A59:A61">
    <cfRule type="duplicateValues" dxfId="26" priority="2554"/>
  </conditionalFormatting>
  <conditionalFormatting sqref="A126:A128">
    <cfRule type="duplicateValues" dxfId="25" priority="2555"/>
  </conditionalFormatting>
  <conditionalFormatting sqref="A98:A99">
    <cfRule type="duplicateValues" dxfId="24" priority="18"/>
  </conditionalFormatting>
  <conditionalFormatting sqref="A98:A99">
    <cfRule type="duplicateValues" dxfId="23" priority="17"/>
  </conditionalFormatting>
  <conditionalFormatting sqref="A95:A97">
    <cfRule type="duplicateValues" dxfId="22" priority="19"/>
  </conditionalFormatting>
  <conditionalFormatting sqref="A100">
    <cfRule type="duplicateValues" dxfId="21" priority="16"/>
  </conditionalFormatting>
  <conditionalFormatting sqref="A101">
    <cfRule type="duplicateValues" dxfId="20" priority="15"/>
  </conditionalFormatting>
  <conditionalFormatting sqref="A102">
    <cfRule type="duplicateValues" dxfId="19" priority="14"/>
  </conditionalFormatting>
  <conditionalFormatting sqref="A103">
    <cfRule type="duplicateValues" dxfId="18" priority="13"/>
  </conditionalFormatting>
  <conditionalFormatting sqref="A104">
    <cfRule type="duplicateValues" dxfId="17" priority="12"/>
  </conditionalFormatting>
  <conditionalFormatting sqref="A161">
    <cfRule type="duplicateValues" dxfId="16" priority="10"/>
  </conditionalFormatting>
  <conditionalFormatting sqref="A161">
    <cfRule type="duplicateValues" dxfId="15" priority="9"/>
  </conditionalFormatting>
  <conditionalFormatting sqref="A158:A160">
    <cfRule type="duplicateValues" dxfId="14" priority="11"/>
  </conditionalFormatting>
  <conditionalFormatting sqref="A110">
    <cfRule type="duplicateValues" dxfId="13" priority="7"/>
  </conditionalFormatting>
  <conditionalFormatting sqref="A110">
    <cfRule type="duplicateValues" dxfId="12" priority="6"/>
  </conditionalFormatting>
  <conditionalFormatting sqref="A108:A109">
    <cfRule type="duplicateValues" dxfId="11" priority="8"/>
  </conditionalFormatting>
  <conditionalFormatting sqref="A130">
    <cfRule type="duplicateValues" dxfId="10" priority="4"/>
  </conditionalFormatting>
  <conditionalFormatting sqref="A130">
    <cfRule type="duplicateValues" dxfId="9" priority="3"/>
  </conditionalFormatting>
  <conditionalFormatting sqref="A130:A132">
    <cfRule type="duplicateValues" dxfId="8" priority="1"/>
    <cfRule type="duplicateValues" dxfId="7" priority="2"/>
  </conditionalFormatting>
  <conditionalFormatting sqref="A131:A132">
    <cfRule type="duplicateValues" dxfId="6" priority="5"/>
  </conditionalFormatting>
  <conditionalFormatting sqref="A129">
    <cfRule type="duplicateValues" dxfId="5" priority="2596"/>
  </conditionalFormatting>
  <conditionalFormatting sqref="A168">
    <cfRule type="duplicateValues" dxfId="4" priority="2602"/>
  </conditionalFormatting>
  <conditionalFormatting sqref="A154:A157 A162:A165">
    <cfRule type="duplicateValues" dxfId="3" priority="3188"/>
  </conditionalFormatting>
  <pageMargins left="0.70866141732283472" right="0.23622047244094491" top="0.82677165354330717" bottom="0.82677165354330717" header="0.19685039370078741" footer="0.11811023622047245"/>
  <pageSetup paperSize="9" fitToHeight="0" orientation="portrait" r:id="rId1"/>
  <headerFooter alignWithMargins="0"/>
  <rowBreaks count="3" manualBreakCount="3">
    <brk id="56" max="26" man="1"/>
    <brk id="94" max="26" man="1"/>
    <brk id="140" max="2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W35"/>
  <sheetViews>
    <sheetView view="pageBreakPreview" zoomScale="85" zoomScaleNormal="100" zoomScaleSheetLayoutView="85" workbookViewId="0">
      <selection activeCell="C13" sqref="C13"/>
    </sheetView>
  </sheetViews>
  <sheetFormatPr defaultColWidth="10.6640625" defaultRowHeight="12.75" x14ac:dyDescent="0.2"/>
  <cols>
    <col min="1" max="1" width="7.5" style="161" customWidth="1"/>
    <col min="2" max="2" width="25.5" style="161" customWidth="1"/>
    <col min="3" max="3" width="9.6640625" style="161" bestFit="1" customWidth="1"/>
    <col min="4" max="4" width="5.1640625" style="161" customWidth="1"/>
    <col min="5" max="14" width="18.1640625" style="161" customWidth="1"/>
    <col min="15" max="15" width="23.1640625" style="161" bestFit="1" customWidth="1"/>
    <col min="16" max="16" width="5.1640625" style="161" customWidth="1"/>
    <col min="17" max="17" width="16.1640625" style="161" bestFit="1" customWidth="1"/>
    <col min="18" max="18" width="20.5" style="161" customWidth="1"/>
    <col min="19" max="19" width="10.6640625" style="161"/>
    <col min="20" max="20" width="11.33203125" style="161" bestFit="1" customWidth="1"/>
    <col min="21" max="16384" width="10.6640625" style="161"/>
  </cols>
  <sheetData>
    <row r="1" spans="1:23" ht="23.25" x14ac:dyDescent="0.35">
      <c r="A1" s="160" t="str">
        <f>orcam!A1</f>
        <v>PREFEITURA MUNICIPAL DE NITEROI</v>
      </c>
      <c r="E1" s="162"/>
      <c r="F1" s="162"/>
      <c r="G1" s="162"/>
      <c r="H1" s="163"/>
      <c r="I1" s="164"/>
      <c r="J1" s="164"/>
      <c r="K1" s="164"/>
      <c r="L1" s="164"/>
      <c r="M1" s="164"/>
      <c r="N1" s="164"/>
      <c r="O1" s="159"/>
    </row>
    <row r="2" spans="1:23" ht="23.25" x14ac:dyDescent="0.35">
      <c r="A2" s="194" t="str">
        <f>orcam!A2</f>
        <v>EMUSA - EMPRESA MUNICIPAL DE MORADIA, URBANIZAÇÃO E SANEAMENTO</v>
      </c>
      <c r="D2" s="160"/>
      <c r="E2" s="162"/>
      <c r="F2" s="162"/>
      <c r="G2" s="162"/>
      <c r="H2" s="163"/>
      <c r="I2" s="164"/>
      <c r="J2" s="164"/>
      <c r="K2" s="164"/>
      <c r="L2" s="164"/>
      <c r="M2" s="164"/>
      <c r="N2" s="164"/>
      <c r="O2" s="159"/>
    </row>
    <row r="3" spans="1:23" ht="20.100000000000001" customHeight="1" x14ac:dyDescent="0.2">
      <c r="A3" s="195" t="str">
        <f>orcam!A4</f>
        <v>PAVIMENTAÇÃO E DRENAGEM MARALEGRE - NITERÓI</v>
      </c>
      <c r="D3" s="195"/>
      <c r="E3" s="195"/>
      <c r="F3" s="195"/>
      <c r="G3" s="195"/>
      <c r="H3" s="195"/>
      <c r="I3" s="195"/>
      <c r="J3" s="195"/>
      <c r="K3" s="195"/>
      <c r="L3" s="195"/>
      <c r="M3" s="195"/>
      <c r="N3" s="195"/>
      <c r="O3" s="195"/>
    </row>
    <row r="4" spans="1:23" ht="12" customHeight="1" x14ac:dyDescent="0.2">
      <c r="A4" s="195"/>
      <c r="D4" s="195"/>
      <c r="E4" s="195"/>
      <c r="F4" s="862"/>
      <c r="G4" s="195"/>
      <c r="H4" s="195"/>
      <c r="I4" s="195"/>
      <c r="J4" s="195"/>
      <c r="K4" s="195"/>
      <c r="L4" s="195"/>
      <c r="M4" s="195"/>
      <c r="N4" s="195"/>
      <c r="O4" s="195"/>
    </row>
    <row r="5" spans="1:23" ht="20.100000000000001" customHeight="1" x14ac:dyDescent="0.2">
      <c r="A5" s="165"/>
      <c r="B5" s="166"/>
      <c r="C5" s="166"/>
      <c r="D5" s="166"/>
      <c r="E5" s="166"/>
      <c r="F5" s="166"/>
      <c r="G5" s="166"/>
      <c r="H5" s="167"/>
      <c r="I5" s="166"/>
      <c r="J5" s="166"/>
      <c r="K5" s="166"/>
      <c r="L5" s="166"/>
      <c r="M5" s="166"/>
      <c r="N5" s="166"/>
      <c r="O5" s="159"/>
    </row>
    <row r="6" spans="1:23" ht="20.100000000000001" customHeight="1" thickBot="1" x14ac:dyDescent="0.25">
      <c r="A6" s="196" t="s">
        <v>23423</v>
      </c>
      <c r="B6" s="196"/>
      <c r="C6" s="196"/>
      <c r="D6" s="196"/>
      <c r="E6" s="196"/>
      <c r="F6" s="196"/>
      <c r="G6" s="196"/>
      <c r="H6" s="196"/>
      <c r="I6" s="196"/>
      <c r="J6" s="196"/>
      <c r="K6" s="196"/>
      <c r="L6" s="196"/>
      <c r="M6" s="196"/>
      <c r="N6" s="196"/>
      <c r="O6" s="197"/>
    </row>
    <row r="7" spans="1:23" ht="16.5" thickTop="1" x14ac:dyDescent="0.25">
      <c r="A7" s="846" t="s">
        <v>23396</v>
      </c>
      <c r="B7" s="849" t="s">
        <v>23395</v>
      </c>
      <c r="C7" s="852" t="s">
        <v>23394</v>
      </c>
      <c r="D7" s="853"/>
      <c r="E7" s="853"/>
      <c r="F7" s="853"/>
      <c r="G7" s="853"/>
      <c r="H7" s="853"/>
      <c r="I7" s="853"/>
      <c r="J7" s="853"/>
      <c r="K7" s="853"/>
      <c r="L7" s="853"/>
      <c r="M7" s="853"/>
      <c r="N7" s="853"/>
      <c r="O7" s="823" t="s">
        <v>23386</v>
      </c>
    </row>
    <row r="8" spans="1:23" ht="12.75" customHeight="1" x14ac:dyDescent="0.2">
      <c r="A8" s="847"/>
      <c r="B8" s="850"/>
      <c r="C8" s="850" t="s">
        <v>23389</v>
      </c>
      <c r="D8" s="210"/>
      <c r="E8" s="826" t="s">
        <v>23447</v>
      </c>
      <c r="F8" s="826" t="s">
        <v>23448</v>
      </c>
      <c r="G8" s="826" t="s">
        <v>23449</v>
      </c>
      <c r="H8" s="826" t="s">
        <v>23450</v>
      </c>
      <c r="I8" s="826" t="s">
        <v>23451</v>
      </c>
      <c r="J8" s="826" t="s">
        <v>23452</v>
      </c>
      <c r="K8" s="826" t="s">
        <v>23453</v>
      </c>
      <c r="L8" s="826" t="s">
        <v>23454</v>
      </c>
      <c r="M8" s="826" t="s">
        <v>23455</v>
      </c>
      <c r="N8" s="826" t="s">
        <v>23456</v>
      </c>
      <c r="O8" s="824"/>
    </row>
    <row r="9" spans="1:23" ht="12.75" customHeight="1" x14ac:dyDescent="0.2">
      <c r="A9" s="848"/>
      <c r="B9" s="851"/>
      <c r="C9" s="851"/>
      <c r="D9" s="211"/>
      <c r="E9" s="827"/>
      <c r="F9" s="827"/>
      <c r="G9" s="827"/>
      <c r="H9" s="827"/>
      <c r="I9" s="827"/>
      <c r="J9" s="827"/>
      <c r="K9" s="827"/>
      <c r="L9" s="827"/>
      <c r="M9" s="827"/>
      <c r="N9" s="827"/>
      <c r="O9" s="825"/>
    </row>
    <row r="10" spans="1:23" ht="12.75" customHeight="1" x14ac:dyDescent="0.2">
      <c r="A10" s="843" t="s">
        <v>23397</v>
      </c>
      <c r="B10" s="820" t="s">
        <v>23393</v>
      </c>
      <c r="C10" s="828">
        <f>ROUND(R10/$R$26,4)</f>
        <v>0.1013</v>
      </c>
      <c r="D10" s="168" t="s">
        <v>23389</v>
      </c>
      <c r="E10" s="169">
        <v>0.1</v>
      </c>
      <c r="F10" s="169">
        <v>0.1</v>
      </c>
      <c r="G10" s="169">
        <v>0.1</v>
      </c>
      <c r="H10" s="169">
        <v>0.1</v>
      </c>
      <c r="I10" s="169">
        <v>0.1</v>
      </c>
      <c r="J10" s="169">
        <v>0.1</v>
      </c>
      <c r="K10" s="231">
        <v>0.1</v>
      </c>
      <c r="L10" s="231">
        <v>0.1</v>
      </c>
      <c r="M10" s="231">
        <v>0.1</v>
      </c>
      <c r="N10" s="231">
        <v>0.1</v>
      </c>
      <c r="O10" s="831">
        <f>SUM(E12:N12)</f>
        <v>345565.23</v>
      </c>
      <c r="Q10" s="170">
        <f>1-SUM(E10:N10)</f>
        <v>0</v>
      </c>
      <c r="R10" s="854">
        <f>ROUND(orcam!F28*(1+orcam!$E$118),2)</f>
        <v>345565.23</v>
      </c>
      <c r="W10" s="171"/>
    </row>
    <row r="11" spans="1:23" ht="6" customHeight="1" x14ac:dyDescent="0.2">
      <c r="A11" s="844"/>
      <c r="B11" s="821"/>
      <c r="C11" s="829"/>
      <c r="D11" s="172"/>
      <c r="E11" s="173"/>
      <c r="F11" s="174"/>
      <c r="G11" s="174"/>
      <c r="H11" s="174"/>
      <c r="I11" s="174"/>
      <c r="J11" s="174"/>
      <c r="K11" s="232"/>
      <c r="L11" s="232"/>
      <c r="M11" s="232"/>
      <c r="N11" s="232"/>
      <c r="O11" s="832"/>
      <c r="R11" s="855"/>
    </row>
    <row r="12" spans="1:23" ht="12.75" customHeight="1" x14ac:dyDescent="0.2">
      <c r="A12" s="845"/>
      <c r="B12" s="822"/>
      <c r="C12" s="830"/>
      <c r="D12" s="175" t="s">
        <v>23392</v>
      </c>
      <c r="E12" s="176">
        <f t="shared" ref="E12:M12" si="0">ROUND(E10*$R10,2)</f>
        <v>34556.519999999997</v>
      </c>
      <c r="F12" s="176">
        <f t="shared" si="0"/>
        <v>34556.519999999997</v>
      </c>
      <c r="G12" s="176">
        <f t="shared" si="0"/>
        <v>34556.519999999997</v>
      </c>
      <c r="H12" s="176">
        <f t="shared" si="0"/>
        <v>34556.519999999997</v>
      </c>
      <c r="I12" s="176">
        <f t="shared" si="0"/>
        <v>34556.519999999997</v>
      </c>
      <c r="J12" s="176">
        <f t="shared" si="0"/>
        <v>34556.519999999997</v>
      </c>
      <c r="K12" s="176">
        <f t="shared" si="0"/>
        <v>34556.519999999997</v>
      </c>
      <c r="L12" s="176">
        <f>ROUND(L10*$R10,2)+0.01</f>
        <v>34556.53</v>
      </c>
      <c r="M12" s="176">
        <f>ROUND(M10*$R10,2)+0.01</f>
        <v>34556.53</v>
      </c>
      <c r="N12" s="176">
        <f>ROUND(N10*$R10,2)+0.01</f>
        <v>34556.53</v>
      </c>
      <c r="O12" s="833"/>
      <c r="Q12" s="177">
        <f>R10-O10</f>
        <v>0</v>
      </c>
      <c r="R12" s="856"/>
      <c r="T12" s="178"/>
      <c r="U12" s="178"/>
    </row>
    <row r="13" spans="1:23" ht="12.75" customHeight="1" x14ac:dyDescent="0.2">
      <c r="A13" s="843" t="s">
        <v>23398</v>
      </c>
      <c r="B13" s="820" t="s">
        <v>34959</v>
      </c>
      <c r="C13" s="828">
        <f>ROUND(R13/$R$26,4)</f>
        <v>7.5700000000000003E-2</v>
      </c>
      <c r="D13" s="168" t="s">
        <v>23389</v>
      </c>
      <c r="E13" s="169">
        <v>0.1</v>
      </c>
      <c r="F13" s="169">
        <v>0.1</v>
      </c>
      <c r="G13" s="169">
        <v>0.1</v>
      </c>
      <c r="H13" s="169">
        <v>0.1</v>
      </c>
      <c r="I13" s="169">
        <v>0.1</v>
      </c>
      <c r="J13" s="169">
        <v>0.1</v>
      </c>
      <c r="K13" s="231">
        <v>0.1</v>
      </c>
      <c r="L13" s="231">
        <v>0.1</v>
      </c>
      <c r="M13" s="231">
        <v>0.1</v>
      </c>
      <c r="N13" s="231">
        <v>0.1</v>
      </c>
      <c r="O13" s="831">
        <f>SUM(E15:N15)</f>
        <v>258277.93999999997</v>
      </c>
      <c r="Q13" s="170">
        <f>1-SUM(E13:N13)</f>
        <v>0</v>
      </c>
      <c r="R13" s="854">
        <f>ROUND(orcam!F37*(1+orcam!$E$118),2)</f>
        <v>258277.94</v>
      </c>
      <c r="W13" s="171"/>
    </row>
    <row r="14" spans="1:23" ht="6" customHeight="1" x14ac:dyDescent="0.2">
      <c r="A14" s="844"/>
      <c r="B14" s="821"/>
      <c r="C14" s="829"/>
      <c r="D14" s="172"/>
      <c r="E14" s="173"/>
      <c r="F14" s="173"/>
      <c r="G14" s="173"/>
      <c r="H14" s="174"/>
      <c r="I14" s="174"/>
      <c r="J14" s="174"/>
      <c r="K14" s="232"/>
      <c r="L14" s="232"/>
      <c r="M14" s="232"/>
      <c r="N14" s="232"/>
      <c r="O14" s="832"/>
      <c r="R14" s="855"/>
    </row>
    <row r="15" spans="1:23" ht="12.75" customHeight="1" x14ac:dyDescent="0.2">
      <c r="A15" s="845"/>
      <c r="B15" s="822"/>
      <c r="C15" s="830"/>
      <c r="D15" s="175" t="s">
        <v>23392</v>
      </c>
      <c r="E15" s="233">
        <f t="shared" ref="E15:L15" si="1">ROUND(E13*$R13,2)</f>
        <v>25827.79</v>
      </c>
      <c r="F15" s="179">
        <f t="shared" si="1"/>
        <v>25827.79</v>
      </c>
      <c r="G15" s="179">
        <f t="shared" si="1"/>
        <v>25827.79</v>
      </c>
      <c r="H15" s="179">
        <f t="shared" si="1"/>
        <v>25827.79</v>
      </c>
      <c r="I15" s="179">
        <f t="shared" si="1"/>
        <v>25827.79</v>
      </c>
      <c r="J15" s="179">
        <f t="shared" si="1"/>
        <v>25827.79</v>
      </c>
      <c r="K15" s="179">
        <f>ROUND(K13*$R13,2)+0.01</f>
        <v>25827.8</v>
      </c>
      <c r="L15" s="179">
        <f>ROUND(L13*$R13,2)+0.01</f>
        <v>25827.8</v>
      </c>
      <c r="M15" s="179">
        <f>ROUND(M13*$R13,2)+0.01</f>
        <v>25827.8</v>
      </c>
      <c r="N15" s="179">
        <f>ROUND(N13*$R13,2)+0.01</f>
        <v>25827.8</v>
      </c>
      <c r="O15" s="833"/>
      <c r="Q15" s="177">
        <f>R13-O13</f>
        <v>0</v>
      </c>
      <c r="R15" s="856"/>
      <c r="T15" s="178"/>
      <c r="U15" s="178"/>
    </row>
    <row r="16" spans="1:23" ht="12.75" customHeight="1" x14ac:dyDescent="0.2">
      <c r="A16" s="843" t="s">
        <v>23399</v>
      </c>
      <c r="B16" s="820" t="s">
        <v>35314</v>
      </c>
      <c r="C16" s="828">
        <f>ROUND(R16/$R$26,4)</f>
        <v>1.78E-2</v>
      </c>
      <c r="D16" s="168" t="s">
        <v>23389</v>
      </c>
      <c r="E16" s="169">
        <v>1</v>
      </c>
      <c r="F16" s="169"/>
      <c r="G16" s="169"/>
      <c r="H16" s="169"/>
      <c r="I16" s="169"/>
      <c r="J16" s="169"/>
      <c r="K16" s="231"/>
      <c r="L16" s="231"/>
      <c r="M16" s="231"/>
      <c r="N16" s="231"/>
      <c r="O16" s="831">
        <f>SUM(E18:N18)</f>
        <v>60749.83</v>
      </c>
      <c r="Q16" s="170">
        <f>1-SUM(E16:N16)</f>
        <v>0</v>
      </c>
      <c r="R16" s="854">
        <f>ROUND(orcam!F49*(1+orcam!$E$118),2)</f>
        <v>60749.83</v>
      </c>
      <c r="W16" s="171"/>
    </row>
    <row r="17" spans="1:23" ht="6" customHeight="1" x14ac:dyDescent="0.2">
      <c r="A17" s="844"/>
      <c r="B17" s="821"/>
      <c r="C17" s="829"/>
      <c r="D17" s="172"/>
      <c r="E17" s="173"/>
      <c r="F17" s="180"/>
      <c r="G17" s="180"/>
      <c r="H17" s="673"/>
      <c r="I17" s="673"/>
      <c r="J17" s="673"/>
      <c r="K17" s="674"/>
      <c r="L17" s="674"/>
      <c r="M17" s="674"/>
      <c r="N17" s="674"/>
      <c r="O17" s="832"/>
      <c r="R17" s="855"/>
    </row>
    <row r="18" spans="1:23" ht="12.75" customHeight="1" x14ac:dyDescent="0.2">
      <c r="A18" s="845"/>
      <c r="B18" s="822"/>
      <c r="C18" s="830"/>
      <c r="D18" s="175" t="s">
        <v>23392</v>
      </c>
      <c r="E18" s="233">
        <f t="shared" ref="E18:L18" si="2">ROUND(E16*$R16,2)</f>
        <v>60749.83</v>
      </c>
      <c r="F18" s="179">
        <f t="shared" si="2"/>
        <v>0</v>
      </c>
      <c r="G18" s="179">
        <f t="shared" si="2"/>
        <v>0</v>
      </c>
      <c r="H18" s="179">
        <f t="shared" si="2"/>
        <v>0</v>
      </c>
      <c r="I18" s="179">
        <f t="shared" si="2"/>
        <v>0</v>
      </c>
      <c r="J18" s="179">
        <f t="shared" si="2"/>
        <v>0</v>
      </c>
      <c r="K18" s="179">
        <f t="shared" si="2"/>
        <v>0</v>
      </c>
      <c r="L18" s="179">
        <f t="shared" si="2"/>
        <v>0</v>
      </c>
      <c r="M18" s="179">
        <f>ROUND(M16*$R16,2)</f>
        <v>0</v>
      </c>
      <c r="N18" s="179">
        <f>ROUND(N16*$R16,2)</f>
        <v>0</v>
      </c>
      <c r="O18" s="833"/>
      <c r="Q18" s="177">
        <f>R16-O16</f>
        <v>0</v>
      </c>
      <c r="R18" s="856"/>
      <c r="T18" s="178"/>
      <c r="U18" s="178"/>
    </row>
    <row r="19" spans="1:23" ht="12.75" customHeight="1" x14ac:dyDescent="0.2">
      <c r="A19" s="843" t="s">
        <v>23399</v>
      </c>
      <c r="B19" s="820" t="s">
        <v>23400</v>
      </c>
      <c r="C19" s="828">
        <f>ROUND(R19/$R$26,4)</f>
        <v>0.23019999999999999</v>
      </c>
      <c r="D19" s="168" t="s">
        <v>23389</v>
      </c>
      <c r="E19" s="169">
        <v>0.1</v>
      </c>
      <c r="F19" s="169">
        <v>0.1</v>
      </c>
      <c r="G19" s="169">
        <v>0.1</v>
      </c>
      <c r="H19" s="169">
        <v>0.15</v>
      </c>
      <c r="I19" s="169">
        <v>0.15</v>
      </c>
      <c r="J19" s="169">
        <v>0.15</v>
      </c>
      <c r="K19" s="231">
        <v>0.1</v>
      </c>
      <c r="L19" s="231">
        <v>0.1</v>
      </c>
      <c r="M19" s="231">
        <v>0.05</v>
      </c>
      <c r="N19" s="231"/>
      <c r="O19" s="831">
        <f>SUM(E21:N21)</f>
        <v>785613.24000000011</v>
      </c>
      <c r="Q19" s="170">
        <f>1-SUM(E19:N19)</f>
        <v>0</v>
      </c>
      <c r="R19" s="854">
        <f>ROUND(orcam!F92*(1+orcam!$E$118),2)</f>
        <v>785613.24</v>
      </c>
      <c r="W19" s="171"/>
    </row>
    <row r="20" spans="1:23" ht="6" customHeight="1" x14ac:dyDescent="0.2">
      <c r="A20" s="844"/>
      <c r="B20" s="821"/>
      <c r="C20" s="829"/>
      <c r="D20" s="172"/>
      <c r="E20" s="173"/>
      <c r="F20" s="173"/>
      <c r="G20" s="173"/>
      <c r="H20" s="174"/>
      <c r="I20" s="174"/>
      <c r="J20" s="174"/>
      <c r="K20" s="174"/>
      <c r="L20" s="174"/>
      <c r="M20" s="174"/>
      <c r="N20" s="673"/>
      <c r="O20" s="832"/>
      <c r="R20" s="855"/>
    </row>
    <row r="21" spans="1:23" ht="12.75" customHeight="1" x14ac:dyDescent="0.2">
      <c r="A21" s="845"/>
      <c r="B21" s="822"/>
      <c r="C21" s="830"/>
      <c r="D21" s="175" t="s">
        <v>23392</v>
      </c>
      <c r="E21" s="179">
        <f>TRUNC(E19*$R19,2)</f>
        <v>78561.320000000007</v>
      </c>
      <c r="F21" s="179">
        <f t="shared" ref="F21:K21" si="3">ROUND(F19*$R19,2)</f>
        <v>78561.320000000007</v>
      </c>
      <c r="G21" s="179">
        <f t="shared" si="3"/>
        <v>78561.320000000007</v>
      </c>
      <c r="H21" s="179">
        <f t="shared" si="3"/>
        <v>117841.99</v>
      </c>
      <c r="I21" s="179">
        <f t="shared" si="3"/>
        <v>117841.99</v>
      </c>
      <c r="J21" s="179">
        <f t="shared" si="3"/>
        <v>117841.99</v>
      </c>
      <c r="K21" s="179">
        <f t="shared" si="3"/>
        <v>78561.320000000007</v>
      </c>
      <c r="L21" s="179">
        <f>ROUND(L19*$R19,2)</f>
        <v>78561.320000000007</v>
      </c>
      <c r="M21" s="179">
        <f>ROUND(M19*$R19,2)+0.01</f>
        <v>39280.670000000006</v>
      </c>
      <c r="N21" s="179"/>
      <c r="O21" s="833"/>
      <c r="Q21" s="177">
        <f>R19-O19</f>
        <v>0</v>
      </c>
      <c r="R21" s="856"/>
      <c r="T21" s="178"/>
      <c r="U21" s="178"/>
    </row>
    <row r="22" spans="1:23" ht="12.75" customHeight="1" x14ac:dyDescent="0.2">
      <c r="A22" s="843" t="s">
        <v>23424</v>
      </c>
      <c r="B22" s="820" t="s">
        <v>23401</v>
      </c>
      <c r="C22" s="828">
        <f>ROUND(R22/$R$26,4)</f>
        <v>0.57499999999999996</v>
      </c>
      <c r="D22" s="168" t="s">
        <v>23389</v>
      </c>
      <c r="E22" s="169"/>
      <c r="F22" s="169"/>
      <c r="G22" s="169"/>
      <c r="H22" s="169">
        <v>0.05</v>
      </c>
      <c r="I22" s="169">
        <v>0.1</v>
      </c>
      <c r="J22" s="169">
        <v>0.25</v>
      </c>
      <c r="K22" s="231">
        <v>0.25</v>
      </c>
      <c r="L22" s="231">
        <v>0.25</v>
      </c>
      <c r="M22" s="231">
        <v>0.05</v>
      </c>
      <c r="N22" s="231">
        <v>0.05</v>
      </c>
      <c r="O22" s="831">
        <f>SUM(E24:N24)</f>
        <v>1962352.67</v>
      </c>
      <c r="Q22" s="170">
        <f>1-SUM(E22:N22)</f>
        <v>0</v>
      </c>
      <c r="R22" s="854">
        <f>TRUNC(orcam!F115*(1+orcam!$E$118),2)</f>
        <v>1962352.67</v>
      </c>
      <c r="T22" s="178"/>
      <c r="U22" s="178"/>
    </row>
    <row r="23" spans="1:23" ht="6" customHeight="1" x14ac:dyDescent="0.2">
      <c r="A23" s="844"/>
      <c r="B23" s="821"/>
      <c r="C23" s="829"/>
      <c r="D23" s="172"/>
      <c r="E23" s="180"/>
      <c r="F23" s="180"/>
      <c r="G23" s="180"/>
      <c r="H23" s="232"/>
      <c r="I23" s="232"/>
      <c r="J23" s="232"/>
      <c r="K23" s="232"/>
      <c r="L23" s="232"/>
      <c r="M23" s="232"/>
      <c r="N23" s="232"/>
      <c r="O23" s="832"/>
      <c r="R23" s="855"/>
      <c r="T23" s="178"/>
      <c r="U23" s="178"/>
    </row>
    <row r="24" spans="1:23" ht="12.75" customHeight="1" x14ac:dyDescent="0.2">
      <c r="A24" s="845"/>
      <c r="B24" s="822"/>
      <c r="C24" s="830"/>
      <c r="D24" s="175" t="s">
        <v>23392</v>
      </c>
      <c r="E24" s="179"/>
      <c r="F24" s="179"/>
      <c r="G24" s="179"/>
      <c r="H24" s="179">
        <f t="shared" ref="H24:M24" si="4">ROUND(H22*$R22,2)</f>
        <v>98117.63</v>
      </c>
      <c r="I24" s="179">
        <f t="shared" si="4"/>
        <v>196235.27</v>
      </c>
      <c r="J24" s="179">
        <f t="shared" si="4"/>
        <v>490588.17</v>
      </c>
      <c r="K24" s="179">
        <f t="shared" si="4"/>
        <v>490588.17</v>
      </c>
      <c r="L24" s="179">
        <f t="shared" si="4"/>
        <v>490588.17</v>
      </c>
      <c r="M24" s="179">
        <f t="shared" si="4"/>
        <v>98117.63</v>
      </c>
      <c r="N24" s="179">
        <f>ROUND(N22*$R22,2)</f>
        <v>98117.63</v>
      </c>
      <c r="O24" s="833"/>
      <c r="Q24" s="177">
        <f>R22-O22</f>
        <v>0</v>
      </c>
      <c r="R24" s="856"/>
      <c r="T24" s="178"/>
      <c r="U24" s="178"/>
    </row>
    <row r="25" spans="1:23" ht="15.75" thickBot="1" x14ac:dyDescent="0.3">
      <c r="A25" s="181"/>
      <c r="B25" s="182"/>
      <c r="C25" s="182"/>
      <c r="D25" s="183"/>
      <c r="E25" s="184"/>
      <c r="F25" s="184"/>
      <c r="G25" s="184"/>
      <c r="H25" s="184"/>
      <c r="I25" s="184"/>
      <c r="J25" s="184"/>
      <c r="K25" s="184"/>
      <c r="L25" s="184"/>
      <c r="M25" s="184"/>
      <c r="N25" s="184"/>
      <c r="O25" s="185"/>
      <c r="Q25" s="177"/>
      <c r="R25" s="186"/>
      <c r="W25" s="171"/>
    </row>
    <row r="26" spans="1:23" ht="16.5" customHeight="1" thickTop="1" x14ac:dyDescent="0.25">
      <c r="A26" s="834" t="s">
        <v>23386</v>
      </c>
      <c r="B26" s="837" t="s">
        <v>23391</v>
      </c>
      <c r="C26" s="838"/>
      <c r="D26" s="187" t="s">
        <v>23392</v>
      </c>
      <c r="E26" s="188">
        <f>E12+E15+E18+E21+E24</f>
        <v>199695.46000000002</v>
      </c>
      <c r="F26" s="188">
        <f t="shared" ref="F26:N26" si="5">F12+F15+F18+F21+F24</f>
        <v>138945.63</v>
      </c>
      <c r="G26" s="188">
        <f t="shared" si="5"/>
        <v>138945.63</v>
      </c>
      <c r="H26" s="188">
        <f t="shared" si="5"/>
        <v>276343.93</v>
      </c>
      <c r="I26" s="188">
        <f t="shared" si="5"/>
        <v>374461.56999999995</v>
      </c>
      <c r="J26" s="188">
        <f t="shared" si="5"/>
        <v>668814.47</v>
      </c>
      <c r="K26" s="188">
        <f t="shared" si="5"/>
        <v>629533.81000000006</v>
      </c>
      <c r="L26" s="188">
        <f t="shared" si="5"/>
        <v>629533.82000000007</v>
      </c>
      <c r="M26" s="188">
        <f t="shared" si="5"/>
        <v>197782.63</v>
      </c>
      <c r="N26" s="188">
        <f t="shared" si="5"/>
        <v>158501.96000000002</v>
      </c>
      <c r="O26" s="816">
        <f>SUM(E26:N26)</f>
        <v>3412558.91</v>
      </c>
      <c r="Q26" s="177"/>
      <c r="R26" s="186">
        <f>SUM(R10:R24)</f>
        <v>3412558.9099999997</v>
      </c>
    </row>
    <row r="27" spans="1:23" ht="15.75" customHeight="1" x14ac:dyDescent="0.25">
      <c r="A27" s="835"/>
      <c r="B27" s="839" t="s">
        <v>23390</v>
      </c>
      <c r="C27" s="840"/>
      <c r="D27" s="189" t="s">
        <v>23392</v>
      </c>
      <c r="E27" s="190">
        <f>E26</f>
        <v>199695.46000000002</v>
      </c>
      <c r="F27" s="190">
        <f t="shared" ref="F27:N27" si="6">E27+F26</f>
        <v>338641.09</v>
      </c>
      <c r="G27" s="190">
        <f t="shared" si="6"/>
        <v>477586.72000000003</v>
      </c>
      <c r="H27" s="190">
        <f t="shared" si="6"/>
        <v>753930.65</v>
      </c>
      <c r="I27" s="190">
        <f t="shared" si="6"/>
        <v>1128392.22</v>
      </c>
      <c r="J27" s="190">
        <f t="shared" si="6"/>
        <v>1797206.69</v>
      </c>
      <c r="K27" s="190">
        <f t="shared" si="6"/>
        <v>2426740.5</v>
      </c>
      <c r="L27" s="190">
        <f t="shared" si="6"/>
        <v>3056274.3200000003</v>
      </c>
      <c r="M27" s="190">
        <f t="shared" si="6"/>
        <v>3254056.95</v>
      </c>
      <c r="N27" s="190">
        <f t="shared" si="6"/>
        <v>3412558.91</v>
      </c>
      <c r="O27" s="817"/>
      <c r="Q27" s="177"/>
      <c r="R27" s="186"/>
    </row>
    <row r="28" spans="1:23" ht="15.75" x14ac:dyDescent="0.25">
      <c r="A28" s="835"/>
      <c r="B28" s="839" t="s">
        <v>23391</v>
      </c>
      <c r="C28" s="840"/>
      <c r="D28" s="189" t="s">
        <v>23389</v>
      </c>
      <c r="E28" s="191">
        <f t="shared" ref="E28:M28" si="7">ROUND(E26/$R$26,4)</f>
        <v>5.8500000000000003E-2</v>
      </c>
      <c r="F28" s="191">
        <f t="shared" si="7"/>
        <v>4.07E-2</v>
      </c>
      <c r="G28" s="191">
        <f t="shared" si="7"/>
        <v>4.07E-2</v>
      </c>
      <c r="H28" s="191">
        <f t="shared" si="7"/>
        <v>8.1000000000000003E-2</v>
      </c>
      <c r="I28" s="191">
        <f t="shared" si="7"/>
        <v>0.10970000000000001</v>
      </c>
      <c r="J28" s="191">
        <f t="shared" si="7"/>
        <v>0.19600000000000001</v>
      </c>
      <c r="K28" s="191">
        <f t="shared" si="7"/>
        <v>0.1845</v>
      </c>
      <c r="L28" s="191">
        <f t="shared" si="7"/>
        <v>0.1845</v>
      </c>
      <c r="M28" s="191">
        <f t="shared" si="7"/>
        <v>5.8000000000000003E-2</v>
      </c>
      <c r="N28" s="191">
        <f>ROUND(N26/$R$26,4)</f>
        <v>4.6399999999999997E-2</v>
      </c>
      <c r="O28" s="818">
        <f>SUM(E28:N28)</f>
        <v>1</v>
      </c>
      <c r="Q28" s="177"/>
      <c r="R28" s="186">
        <f>orcam!F119</f>
        <v>3412558.9000000004</v>
      </c>
    </row>
    <row r="29" spans="1:23" ht="16.5" thickBot="1" x14ac:dyDescent="0.3">
      <c r="A29" s="836"/>
      <c r="B29" s="841" t="s">
        <v>23390</v>
      </c>
      <c r="C29" s="842"/>
      <c r="D29" s="192" t="s">
        <v>23389</v>
      </c>
      <c r="E29" s="193">
        <f>E28</f>
        <v>5.8500000000000003E-2</v>
      </c>
      <c r="F29" s="193">
        <f t="shared" ref="F29:N29" si="8">F28+E29</f>
        <v>9.920000000000001E-2</v>
      </c>
      <c r="G29" s="193">
        <f t="shared" si="8"/>
        <v>0.13990000000000002</v>
      </c>
      <c r="H29" s="193">
        <f t="shared" si="8"/>
        <v>0.22090000000000004</v>
      </c>
      <c r="I29" s="193">
        <f t="shared" si="8"/>
        <v>0.33060000000000006</v>
      </c>
      <c r="J29" s="193">
        <f t="shared" si="8"/>
        <v>0.52660000000000007</v>
      </c>
      <c r="K29" s="193">
        <f t="shared" si="8"/>
        <v>0.71110000000000007</v>
      </c>
      <c r="L29" s="193">
        <f t="shared" si="8"/>
        <v>0.89560000000000006</v>
      </c>
      <c r="M29" s="193">
        <f t="shared" si="8"/>
        <v>0.95360000000000011</v>
      </c>
      <c r="N29" s="193">
        <f t="shared" si="8"/>
        <v>1</v>
      </c>
      <c r="O29" s="819"/>
      <c r="Q29" s="177"/>
      <c r="R29" s="186"/>
    </row>
    <row r="30" spans="1:23" ht="13.5" thickTop="1" x14ac:dyDescent="0.2"/>
    <row r="35" spans="18:18" x14ac:dyDescent="0.2">
      <c r="R35" s="277"/>
    </row>
  </sheetData>
  <mergeCells count="47">
    <mergeCell ref="R22:R24"/>
    <mergeCell ref="K8:K9"/>
    <mergeCell ref="L8:L9"/>
    <mergeCell ref="M8:M9"/>
    <mergeCell ref="N8:N9"/>
    <mergeCell ref="R10:R12"/>
    <mergeCell ref="O19:O21"/>
    <mergeCell ref="R19:R21"/>
    <mergeCell ref="R13:R15"/>
    <mergeCell ref="O16:O18"/>
    <mergeCell ref="R16:R18"/>
    <mergeCell ref="A7:A9"/>
    <mergeCell ref="B7:B9"/>
    <mergeCell ref="G8:G9"/>
    <mergeCell ref="F8:F9"/>
    <mergeCell ref="A13:A15"/>
    <mergeCell ref="A10:A12"/>
    <mergeCell ref="B10:B12"/>
    <mergeCell ref="C8:C9"/>
    <mergeCell ref="C7:N7"/>
    <mergeCell ref="A26:A29"/>
    <mergeCell ref="B13:B15"/>
    <mergeCell ref="C10:C12"/>
    <mergeCell ref="C13:C15"/>
    <mergeCell ref="C19:C21"/>
    <mergeCell ref="B26:C26"/>
    <mergeCell ref="B27:C27"/>
    <mergeCell ref="B28:C28"/>
    <mergeCell ref="B29:C29"/>
    <mergeCell ref="A19:A21"/>
    <mergeCell ref="A22:A24"/>
    <mergeCell ref="A16:A18"/>
    <mergeCell ref="B16:B18"/>
    <mergeCell ref="C16:C18"/>
    <mergeCell ref="O26:O27"/>
    <mergeCell ref="O28:O29"/>
    <mergeCell ref="B19:B21"/>
    <mergeCell ref="O7:O9"/>
    <mergeCell ref="I8:I9"/>
    <mergeCell ref="J8:J9"/>
    <mergeCell ref="E8:E9"/>
    <mergeCell ref="H8:H9"/>
    <mergeCell ref="B22:B24"/>
    <mergeCell ref="C22:C24"/>
    <mergeCell ref="O22:O24"/>
    <mergeCell ref="O10:O12"/>
    <mergeCell ref="O13:O15"/>
  </mergeCells>
  <printOptions horizontalCentered="1"/>
  <pageMargins left="0.51181102362204722" right="0.39370078740157483" top="1.0236220472440944" bottom="0.6692913385826772" header="0.39370078740157483" footer="0.35433070866141736"/>
  <pageSetup paperSize="9" scale="6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B23647"/>
  <sheetViews>
    <sheetView workbookViewId="0">
      <selection activeCell="B23632" sqref="B23632"/>
    </sheetView>
  </sheetViews>
  <sheetFormatPr defaultRowHeight="12.75" x14ac:dyDescent="0.2"/>
  <cols>
    <col min="1" max="1" width="16" style="245" customWidth="1"/>
    <col min="2" max="2" width="20.6640625" style="246" customWidth="1"/>
    <col min="3" max="16384" width="9.33203125" style="247"/>
  </cols>
  <sheetData>
    <row r="1" spans="1:2" x14ac:dyDescent="0.2">
      <c r="A1" s="245" t="s">
        <v>21</v>
      </c>
      <c r="B1" s="246" t="s">
        <v>11466</v>
      </c>
    </row>
    <row r="2" spans="1:2" x14ac:dyDescent="0.2">
      <c r="A2" s="245" t="s">
        <v>23</v>
      </c>
      <c r="B2" s="246">
        <v>139.59</v>
      </c>
    </row>
    <row r="3" spans="1:2" x14ac:dyDescent="0.2">
      <c r="A3" s="245" t="s">
        <v>11483</v>
      </c>
      <c r="B3" s="246">
        <v>127.51</v>
      </c>
    </row>
    <row r="4" spans="1:2" x14ac:dyDescent="0.2">
      <c r="A4" s="245" t="s">
        <v>25</v>
      </c>
      <c r="B4" s="246">
        <v>139.59</v>
      </c>
    </row>
    <row r="5" spans="1:2" x14ac:dyDescent="0.2">
      <c r="A5" s="245" t="s">
        <v>11484</v>
      </c>
      <c r="B5" s="246">
        <v>127.51</v>
      </c>
    </row>
    <row r="6" spans="1:2" x14ac:dyDescent="0.2">
      <c r="A6" s="245" t="s">
        <v>27</v>
      </c>
      <c r="B6" s="246">
        <v>81.489999999999995</v>
      </c>
    </row>
    <row r="7" spans="1:2" x14ac:dyDescent="0.2">
      <c r="A7" s="245" t="s">
        <v>11485</v>
      </c>
      <c r="B7" s="246">
        <v>74.44</v>
      </c>
    </row>
    <row r="8" spans="1:2" x14ac:dyDescent="0.2">
      <c r="A8" s="245" t="s">
        <v>28</v>
      </c>
      <c r="B8" s="246">
        <v>157.41999999999999</v>
      </c>
    </row>
    <row r="9" spans="1:2" x14ac:dyDescent="0.2">
      <c r="A9" s="245" t="s">
        <v>11486</v>
      </c>
      <c r="B9" s="246">
        <v>143.79</v>
      </c>
    </row>
    <row r="10" spans="1:2" x14ac:dyDescent="0.2">
      <c r="A10" s="245" t="s">
        <v>29</v>
      </c>
      <c r="B10" s="246">
        <v>365.42</v>
      </c>
    </row>
    <row r="11" spans="1:2" x14ac:dyDescent="0.2">
      <c r="A11" s="245" t="s">
        <v>11487</v>
      </c>
      <c r="B11" s="246">
        <v>333.79</v>
      </c>
    </row>
    <row r="12" spans="1:2" x14ac:dyDescent="0.2">
      <c r="A12" s="245" t="s">
        <v>30</v>
      </c>
      <c r="B12" s="246">
        <v>192.77</v>
      </c>
    </row>
    <row r="13" spans="1:2" x14ac:dyDescent="0.2">
      <c r="A13" s="245" t="s">
        <v>11488</v>
      </c>
      <c r="B13" s="246">
        <v>176.09</v>
      </c>
    </row>
    <row r="14" spans="1:2" x14ac:dyDescent="0.2">
      <c r="A14" s="245" t="s">
        <v>32</v>
      </c>
      <c r="B14" s="246">
        <v>77.599999999999994</v>
      </c>
    </row>
    <row r="15" spans="1:2" x14ac:dyDescent="0.2">
      <c r="A15" s="245" t="s">
        <v>11489</v>
      </c>
      <c r="B15" s="246">
        <v>70.89</v>
      </c>
    </row>
    <row r="16" spans="1:2" x14ac:dyDescent="0.2">
      <c r="A16" s="245" t="s">
        <v>34</v>
      </c>
      <c r="B16" s="246">
        <v>72.599999999999994</v>
      </c>
    </row>
    <row r="17" spans="1:2" x14ac:dyDescent="0.2">
      <c r="A17" s="245" t="s">
        <v>11490</v>
      </c>
      <c r="B17" s="246">
        <v>66.319999999999993</v>
      </c>
    </row>
    <row r="18" spans="1:2" x14ac:dyDescent="0.2">
      <c r="A18" s="245" t="s">
        <v>36</v>
      </c>
      <c r="B18" s="246">
        <v>172.74</v>
      </c>
    </row>
    <row r="19" spans="1:2" x14ac:dyDescent="0.2">
      <c r="A19" s="245" t="s">
        <v>11491</v>
      </c>
      <c r="B19" s="246">
        <v>157.79</v>
      </c>
    </row>
    <row r="20" spans="1:2" x14ac:dyDescent="0.2">
      <c r="A20" s="245" t="s">
        <v>38</v>
      </c>
      <c r="B20" s="246">
        <v>48.81</v>
      </c>
    </row>
    <row r="21" spans="1:2" x14ac:dyDescent="0.2">
      <c r="A21" s="245" t="s">
        <v>11492</v>
      </c>
      <c r="B21" s="246">
        <v>44.59</v>
      </c>
    </row>
    <row r="22" spans="1:2" x14ac:dyDescent="0.2">
      <c r="A22" s="245" t="s">
        <v>39</v>
      </c>
      <c r="B22" s="246">
        <v>304.60000000000002</v>
      </c>
    </row>
    <row r="23" spans="1:2" x14ac:dyDescent="0.2">
      <c r="A23" s="245" t="s">
        <v>11493</v>
      </c>
      <c r="B23" s="246">
        <v>278.24</v>
      </c>
    </row>
    <row r="24" spans="1:2" x14ac:dyDescent="0.2">
      <c r="A24" s="245" t="s">
        <v>40</v>
      </c>
      <c r="B24" s="246">
        <v>365.42</v>
      </c>
    </row>
    <row r="25" spans="1:2" x14ac:dyDescent="0.2">
      <c r="A25" s="245" t="s">
        <v>11494</v>
      </c>
      <c r="B25" s="246">
        <v>333.79</v>
      </c>
    </row>
    <row r="26" spans="1:2" x14ac:dyDescent="0.2">
      <c r="A26" s="245" t="s">
        <v>41</v>
      </c>
      <c r="B26" s="246">
        <v>588.11</v>
      </c>
    </row>
    <row r="27" spans="1:2" x14ac:dyDescent="0.2">
      <c r="A27" s="245" t="s">
        <v>11495</v>
      </c>
      <c r="B27" s="246">
        <v>537.21</v>
      </c>
    </row>
    <row r="28" spans="1:2" x14ac:dyDescent="0.2">
      <c r="A28" s="245" t="s">
        <v>42</v>
      </c>
      <c r="B28" s="246">
        <v>671.33</v>
      </c>
    </row>
    <row r="29" spans="1:2" x14ac:dyDescent="0.2">
      <c r="A29" s="245" t="s">
        <v>11496</v>
      </c>
      <c r="B29" s="246">
        <v>613.23</v>
      </c>
    </row>
    <row r="30" spans="1:2" x14ac:dyDescent="0.2">
      <c r="A30" s="245" t="s">
        <v>43</v>
      </c>
      <c r="B30" s="246">
        <v>879.38</v>
      </c>
    </row>
    <row r="31" spans="1:2" x14ac:dyDescent="0.2">
      <c r="A31" s="245" t="s">
        <v>11497</v>
      </c>
      <c r="B31" s="246">
        <v>803.27</v>
      </c>
    </row>
    <row r="32" spans="1:2" x14ac:dyDescent="0.2">
      <c r="A32" s="245" t="s">
        <v>44</v>
      </c>
      <c r="B32" s="246">
        <v>879.38</v>
      </c>
    </row>
    <row r="33" spans="1:2" x14ac:dyDescent="0.2">
      <c r="A33" s="245" t="s">
        <v>11498</v>
      </c>
      <c r="B33" s="246">
        <v>803.27</v>
      </c>
    </row>
    <row r="34" spans="1:2" x14ac:dyDescent="0.2">
      <c r="A34" s="245" t="s">
        <v>45</v>
      </c>
      <c r="B34" s="246">
        <v>1407.19</v>
      </c>
    </row>
    <row r="35" spans="1:2" x14ac:dyDescent="0.2">
      <c r="A35" s="245" t="s">
        <v>11499</v>
      </c>
      <c r="B35" s="246">
        <v>1285.4000000000001</v>
      </c>
    </row>
    <row r="36" spans="1:2" x14ac:dyDescent="0.2">
      <c r="A36" s="245" t="s">
        <v>46</v>
      </c>
      <c r="B36" s="246">
        <v>1524.57</v>
      </c>
    </row>
    <row r="37" spans="1:2" x14ac:dyDescent="0.2">
      <c r="A37" s="245" t="s">
        <v>11500</v>
      </c>
      <c r="B37" s="246">
        <v>1392.62</v>
      </c>
    </row>
    <row r="38" spans="1:2" x14ac:dyDescent="0.2">
      <c r="A38" s="245" t="s">
        <v>47</v>
      </c>
      <c r="B38" s="246">
        <v>1641.97</v>
      </c>
    </row>
    <row r="39" spans="1:2" x14ac:dyDescent="0.2">
      <c r="A39" s="245" t="s">
        <v>11501</v>
      </c>
      <c r="B39" s="246">
        <v>1499.85</v>
      </c>
    </row>
    <row r="40" spans="1:2" x14ac:dyDescent="0.2">
      <c r="A40" s="245" t="s">
        <v>48</v>
      </c>
      <c r="B40" s="246">
        <v>2228.94</v>
      </c>
    </row>
    <row r="41" spans="1:2" x14ac:dyDescent="0.2">
      <c r="A41" s="245" t="s">
        <v>11502</v>
      </c>
      <c r="B41" s="246">
        <v>2036.02</v>
      </c>
    </row>
    <row r="42" spans="1:2" x14ac:dyDescent="0.2">
      <c r="A42" s="245" t="s">
        <v>49</v>
      </c>
      <c r="B42" s="246">
        <v>2462.1999999999998</v>
      </c>
    </row>
    <row r="43" spans="1:2" x14ac:dyDescent="0.2">
      <c r="A43" s="245" t="s">
        <v>11503</v>
      </c>
      <c r="B43" s="246">
        <v>2249.09</v>
      </c>
    </row>
    <row r="44" spans="1:2" x14ac:dyDescent="0.2">
      <c r="A44" s="245" t="s">
        <v>50</v>
      </c>
      <c r="B44" s="246">
        <v>2579.59</v>
      </c>
    </row>
    <row r="45" spans="1:2" x14ac:dyDescent="0.2">
      <c r="A45" s="245" t="s">
        <v>11504</v>
      </c>
      <c r="B45" s="246">
        <v>2356.33</v>
      </c>
    </row>
    <row r="46" spans="1:2" x14ac:dyDescent="0.2">
      <c r="A46" s="245" t="s">
        <v>51</v>
      </c>
      <c r="B46" s="246">
        <v>849.07</v>
      </c>
    </row>
    <row r="47" spans="1:2" x14ac:dyDescent="0.2">
      <c r="A47" s="245" t="s">
        <v>11505</v>
      </c>
      <c r="B47" s="246">
        <v>775.58</v>
      </c>
    </row>
    <row r="48" spans="1:2" x14ac:dyDescent="0.2">
      <c r="A48" s="245" t="s">
        <v>53</v>
      </c>
      <c r="B48" s="246">
        <v>849.07</v>
      </c>
    </row>
    <row r="49" spans="1:2" x14ac:dyDescent="0.2">
      <c r="A49" s="245" t="s">
        <v>11506</v>
      </c>
      <c r="B49" s="246">
        <v>775.58</v>
      </c>
    </row>
    <row r="50" spans="1:2" x14ac:dyDescent="0.2">
      <c r="A50" s="245" t="s">
        <v>55</v>
      </c>
      <c r="B50" s="246">
        <v>821.83</v>
      </c>
    </row>
    <row r="51" spans="1:2" x14ac:dyDescent="0.2">
      <c r="A51" s="245" t="s">
        <v>11507</v>
      </c>
      <c r="B51" s="246">
        <v>750.7</v>
      </c>
    </row>
    <row r="52" spans="1:2" x14ac:dyDescent="0.2">
      <c r="A52" s="245" t="s">
        <v>57</v>
      </c>
      <c r="B52" s="246">
        <v>547.88</v>
      </c>
    </row>
    <row r="53" spans="1:2" x14ac:dyDescent="0.2">
      <c r="A53" s="245" t="s">
        <v>11508</v>
      </c>
      <c r="B53" s="246">
        <v>500.46</v>
      </c>
    </row>
    <row r="54" spans="1:2" x14ac:dyDescent="0.2">
      <c r="A54" s="245" t="s">
        <v>58</v>
      </c>
      <c r="B54" s="246">
        <v>547.88</v>
      </c>
    </row>
    <row r="55" spans="1:2" x14ac:dyDescent="0.2">
      <c r="A55" s="245" t="s">
        <v>11509</v>
      </c>
      <c r="B55" s="246">
        <v>500.46</v>
      </c>
    </row>
    <row r="56" spans="1:2" x14ac:dyDescent="0.2">
      <c r="A56" s="245" t="s">
        <v>59</v>
      </c>
      <c r="B56" s="246">
        <v>1728.58</v>
      </c>
    </row>
    <row r="57" spans="1:2" x14ac:dyDescent="0.2">
      <c r="A57" s="245" t="s">
        <v>11510</v>
      </c>
      <c r="B57" s="246">
        <v>1578.97</v>
      </c>
    </row>
    <row r="58" spans="1:2" x14ac:dyDescent="0.2">
      <c r="A58" s="245" t="s">
        <v>61</v>
      </c>
      <c r="B58" s="246">
        <v>1728.58</v>
      </c>
    </row>
    <row r="59" spans="1:2" x14ac:dyDescent="0.2">
      <c r="A59" s="245" t="s">
        <v>11511</v>
      </c>
      <c r="B59" s="246">
        <v>1578.97</v>
      </c>
    </row>
    <row r="60" spans="1:2" x14ac:dyDescent="0.2">
      <c r="A60" s="245" t="s">
        <v>63</v>
      </c>
      <c r="B60" s="246">
        <v>2002.53</v>
      </c>
    </row>
    <row r="61" spans="1:2" x14ac:dyDescent="0.2">
      <c r="A61" s="245" t="s">
        <v>11512</v>
      </c>
      <c r="B61" s="246">
        <v>1829.21</v>
      </c>
    </row>
    <row r="62" spans="1:2" x14ac:dyDescent="0.2">
      <c r="A62" s="245" t="s">
        <v>64</v>
      </c>
      <c r="B62" s="246">
        <v>1580.12</v>
      </c>
    </row>
    <row r="63" spans="1:2" x14ac:dyDescent="0.2">
      <c r="A63" s="245" t="s">
        <v>11513</v>
      </c>
      <c r="B63" s="246">
        <v>1443.36</v>
      </c>
    </row>
    <row r="64" spans="1:2" x14ac:dyDescent="0.2">
      <c r="A64" s="245" t="s">
        <v>65</v>
      </c>
      <c r="B64" s="246">
        <v>1580.12</v>
      </c>
    </row>
    <row r="65" spans="1:2" x14ac:dyDescent="0.2">
      <c r="A65" s="245" t="s">
        <v>11514</v>
      </c>
      <c r="B65" s="246">
        <v>1443.36</v>
      </c>
    </row>
    <row r="66" spans="1:2" x14ac:dyDescent="0.2">
      <c r="A66" s="245" t="s">
        <v>66</v>
      </c>
      <c r="B66" s="246">
        <v>5096.5600000000004</v>
      </c>
    </row>
    <row r="67" spans="1:2" x14ac:dyDescent="0.2">
      <c r="A67" s="245" t="s">
        <v>11515</v>
      </c>
      <c r="B67" s="246">
        <v>4655.45</v>
      </c>
    </row>
    <row r="68" spans="1:2" x14ac:dyDescent="0.2">
      <c r="A68" s="245" t="s">
        <v>67</v>
      </c>
      <c r="B68" s="246">
        <v>5480.96</v>
      </c>
    </row>
    <row r="69" spans="1:2" x14ac:dyDescent="0.2">
      <c r="A69" s="245" t="s">
        <v>11516</v>
      </c>
      <c r="B69" s="246">
        <v>5006.58</v>
      </c>
    </row>
    <row r="70" spans="1:2" x14ac:dyDescent="0.2">
      <c r="A70" s="245" t="s">
        <v>68</v>
      </c>
      <c r="B70" s="246">
        <v>1912.04</v>
      </c>
    </row>
    <row r="71" spans="1:2" x14ac:dyDescent="0.2">
      <c r="A71" s="245" t="s">
        <v>11517</v>
      </c>
      <c r="B71" s="246">
        <v>1746.55</v>
      </c>
    </row>
    <row r="72" spans="1:2" x14ac:dyDescent="0.2">
      <c r="A72" s="245" t="s">
        <v>69</v>
      </c>
      <c r="B72" s="246">
        <v>2167.1999999999998</v>
      </c>
    </row>
    <row r="73" spans="1:2" x14ac:dyDescent="0.2">
      <c r="A73" s="245" t="s">
        <v>11518</v>
      </c>
      <c r="B73" s="246">
        <v>1979.62</v>
      </c>
    </row>
    <row r="74" spans="1:2" x14ac:dyDescent="0.2">
      <c r="A74" s="245" t="s">
        <v>70</v>
      </c>
      <c r="B74" s="246">
        <v>2803.44</v>
      </c>
    </row>
    <row r="75" spans="1:2" x14ac:dyDescent="0.2">
      <c r="A75" s="245" t="s">
        <v>11519</v>
      </c>
      <c r="B75" s="246">
        <v>2560.8000000000002</v>
      </c>
    </row>
    <row r="76" spans="1:2" x14ac:dyDescent="0.2">
      <c r="A76" s="245" t="s">
        <v>71</v>
      </c>
      <c r="B76" s="246">
        <v>2982.38</v>
      </c>
    </row>
    <row r="77" spans="1:2" x14ac:dyDescent="0.2">
      <c r="A77" s="245" t="s">
        <v>11520</v>
      </c>
      <c r="B77" s="246">
        <v>2724.25</v>
      </c>
    </row>
    <row r="78" spans="1:2" x14ac:dyDescent="0.2">
      <c r="A78" s="245" t="s">
        <v>72</v>
      </c>
      <c r="B78" s="246">
        <v>1073.6500000000001</v>
      </c>
    </row>
    <row r="79" spans="1:2" x14ac:dyDescent="0.2">
      <c r="A79" s="245" t="s">
        <v>11521</v>
      </c>
      <c r="B79" s="246">
        <v>980.72</v>
      </c>
    </row>
    <row r="80" spans="1:2" x14ac:dyDescent="0.2">
      <c r="A80" s="245" t="s">
        <v>73</v>
      </c>
      <c r="B80" s="246">
        <v>149.19999999999999</v>
      </c>
    </row>
    <row r="81" spans="1:2" x14ac:dyDescent="0.2">
      <c r="A81" s="245" t="s">
        <v>11522</v>
      </c>
      <c r="B81" s="246">
        <v>135.31</v>
      </c>
    </row>
    <row r="82" spans="1:2" x14ac:dyDescent="0.2">
      <c r="A82" s="245" t="s">
        <v>74</v>
      </c>
      <c r="B82" s="246">
        <v>155.16</v>
      </c>
    </row>
    <row r="83" spans="1:2" x14ac:dyDescent="0.2">
      <c r="A83" s="245" t="s">
        <v>11523</v>
      </c>
      <c r="B83" s="246">
        <v>140.47</v>
      </c>
    </row>
    <row r="84" spans="1:2" x14ac:dyDescent="0.2">
      <c r="A84" s="245" t="s">
        <v>75</v>
      </c>
      <c r="B84" s="246">
        <v>76.010000000000005</v>
      </c>
    </row>
    <row r="85" spans="1:2" x14ac:dyDescent="0.2">
      <c r="A85" s="245" t="s">
        <v>11524</v>
      </c>
      <c r="B85" s="246">
        <v>65.87</v>
      </c>
    </row>
    <row r="86" spans="1:2" x14ac:dyDescent="0.2">
      <c r="A86" s="245" t="s">
        <v>76</v>
      </c>
      <c r="B86" s="246">
        <v>60.28</v>
      </c>
    </row>
    <row r="87" spans="1:2" x14ac:dyDescent="0.2">
      <c r="A87" s="245" t="s">
        <v>11525</v>
      </c>
      <c r="B87" s="246">
        <v>52.24</v>
      </c>
    </row>
    <row r="88" spans="1:2" x14ac:dyDescent="0.2">
      <c r="A88" s="245" t="s">
        <v>77</v>
      </c>
      <c r="B88" s="246">
        <v>155.75</v>
      </c>
    </row>
    <row r="89" spans="1:2" x14ac:dyDescent="0.2">
      <c r="A89" s="245" t="s">
        <v>11526</v>
      </c>
      <c r="B89" s="246">
        <v>142.27000000000001</v>
      </c>
    </row>
    <row r="90" spans="1:2" x14ac:dyDescent="0.2">
      <c r="A90" s="245" t="s">
        <v>78</v>
      </c>
      <c r="B90" s="246">
        <v>147.1</v>
      </c>
    </row>
    <row r="91" spans="1:2" x14ac:dyDescent="0.2">
      <c r="A91" s="245" t="s">
        <v>11527</v>
      </c>
      <c r="B91" s="246">
        <v>127.47</v>
      </c>
    </row>
    <row r="92" spans="1:2" x14ac:dyDescent="0.2">
      <c r="A92" s="245" t="s">
        <v>79</v>
      </c>
      <c r="B92" s="246">
        <v>99.04</v>
      </c>
    </row>
    <row r="93" spans="1:2" x14ac:dyDescent="0.2">
      <c r="A93" s="245" t="s">
        <v>11528</v>
      </c>
      <c r="B93" s="246">
        <v>85.82</v>
      </c>
    </row>
    <row r="94" spans="1:2" x14ac:dyDescent="0.2">
      <c r="A94" s="245" t="s">
        <v>80</v>
      </c>
      <c r="B94" s="246">
        <v>273.33</v>
      </c>
    </row>
    <row r="95" spans="1:2" x14ac:dyDescent="0.2">
      <c r="A95" s="245" t="s">
        <v>11529</v>
      </c>
      <c r="B95" s="246">
        <v>249.67</v>
      </c>
    </row>
    <row r="96" spans="1:2" x14ac:dyDescent="0.2">
      <c r="A96" s="245" t="s">
        <v>81</v>
      </c>
      <c r="B96" s="246">
        <v>2548.2800000000002</v>
      </c>
    </row>
    <row r="97" spans="1:2" x14ac:dyDescent="0.2">
      <c r="A97" s="245" t="s">
        <v>11530</v>
      </c>
      <c r="B97" s="246">
        <v>2327.7199999999998</v>
      </c>
    </row>
    <row r="98" spans="1:2" x14ac:dyDescent="0.2">
      <c r="A98" s="245" t="s">
        <v>82</v>
      </c>
      <c r="B98" s="246">
        <v>255.14</v>
      </c>
    </row>
    <row r="99" spans="1:2" x14ac:dyDescent="0.2">
      <c r="A99" s="245" t="s">
        <v>11531</v>
      </c>
      <c r="B99" s="246">
        <v>233.06</v>
      </c>
    </row>
    <row r="100" spans="1:2" x14ac:dyDescent="0.2">
      <c r="A100" s="245" t="s">
        <v>83</v>
      </c>
      <c r="B100" s="246">
        <v>84.28</v>
      </c>
    </row>
    <row r="101" spans="1:2" x14ac:dyDescent="0.2">
      <c r="A101" s="245" t="s">
        <v>11532</v>
      </c>
      <c r="B101" s="246">
        <v>76.98</v>
      </c>
    </row>
    <row r="102" spans="1:2" x14ac:dyDescent="0.2">
      <c r="A102" s="245" t="s">
        <v>84</v>
      </c>
      <c r="B102" s="246">
        <v>84.28</v>
      </c>
    </row>
    <row r="103" spans="1:2" x14ac:dyDescent="0.2">
      <c r="A103" s="245" t="s">
        <v>11533</v>
      </c>
      <c r="B103" s="246">
        <v>76.98</v>
      </c>
    </row>
    <row r="104" spans="1:2" x14ac:dyDescent="0.2">
      <c r="A104" s="245" t="s">
        <v>85</v>
      </c>
      <c r="B104" s="246">
        <v>84.28</v>
      </c>
    </row>
    <row r="105" spans="1:2" x14ac:dyDescent="0.2">
      <c r="A105" s="245" t="s">
        <v>11534</v>
      </c>
      <c r="B105" s="246">
        <v>76.98</v>
      </c>
    </row>
    <row r="106" spans="1:2" x14ac:dyDescent="0.2">
      <c r="A106" s="245" t="s">
        <v>86</v>
      </c>
      <c r="B106" s="246">
        <v>660.32</v>
      </c>
    </row>
    <row r="107" spans="1:2" x14ac:dyDescent="0.2">
      <c r="A107" s="245" t="s">
        <v>11535</v>
      </c>
      <c r="B107" s="246">
        <v>603.16999999999996</v>
      </c>
    </row>
    <row r="108" spans="1:2" x14ac:dyDescent="0.2">
      <c r="A108" s="245" t="s">
        <v>87</v>
      </c>
      <c r="B108" s="246">
        <v>84.86</v>
      </c>
    </row>
    <row r="109" spans="1:2" x14ac:dyDescent="0.2">
      <c r="A109" s="245" t="s">
        <v>11536</v>
      </c>
      <c r="B109" s="246">
        <v>77.510000000000005</v>
      </c>
    </row>
    <row r="110" spans="1:2" x14ac:dyDescent="0.2">
      <c r="A110" s="245" t="s">
        <v>88</v>
      </c>
      <c r="B110" s="246">
        <v>364.5</v>
      </c>
    </row>
    <row r="111" spans="1:2" x14ac:dyDescent="0.2">
      <c r="A111" s="245" t="s">
        <v>11537</v>
      </c>
      <c r="B111" s="246">
        <v>332.95</v>
      </c>
    </row>
    <row r="112" spans="1:2" x14ac:dyDescent="0.2">
      <c r="A112" s="245" t="s">
        <v>89</v>
      </c>
      <c r="B112" s="246">
        <v>146.53</v>
      </c>
    </row>
    <row r="113" spans="1:2" x14ac:dyDescent="0.2">
      <c r="A113" s="245" t="s">
        <v>11538</v>
      </c>
      <c r="B113" s="246">
        <v>133.01</v>
      </c>
    </row>
    <row r="114" spans="1:2" x14ac:dyDescent="0.2">
      <c r="A114" s="245" t="s">
        <v>90</v>
      </c>
      <c r="B114" s="246">
        <v>421.4</v>
      </c>
    </row>
    <row r="115" spans="1:2" x14ac:dyDescent="0.2">
      <c r="A115" s="245" t="s">
        <v>11539</v>
      </c>
      <c r="B115" s="246">
        <v>384.93</v>
      </c>
    </row>
    <row r="116" spans="1:2" x14ac:dyDescent="0.2">
      <c r="A116" s="245" t="s">
        <v>91</v>
      </c>
      <c r="B116" s="246">
        <v>84.86</v>
      </c>
    </row>
    <row r="117" spans="1:2" x14ac:dyDescent="0.2">
      <c r="A117" s="245" t="s">
        <v>11540</v>
      </c>
      <c r="B117" s="246">
        <v>77.510000000000005</v>
      </c>
    </row>
    <row r="118" spans="1:2" x14ac:dyDescent="0.2">
      <c r="A118" s="245" t="s">
        <v>92</v>
      </c>
      <c r="B118" s="246">
        <v>84.86</v>
      </c>
    </row>
    <row r="119" spans="1:2" x14ac:dyDescent="0.2">
      <c r="A119" s="245" t="s">
        <v>11541</v>
      </c>
      <c r="B119" s="246">
        <v>77.510000000000005</v>
      </c>
    </row>
    <row r="120" spans="1:2" x14ac:dyDescent="0.2">
      <c r="A120" s="245" t="s">
        <v>94</v>
      </c>
      <c r="B120" s="246">
        <v>84.86</v>
      </c>
    </row>
    <row r="121" spans="1:2" x14ac:dyDescent="0.2">
      <c r="A121" s="245" t="s">
        <v>11542</v>
      </c>
      <c r="B121" s="246">
        <v>77.510000000000005</v>
      </c>
    </row>
    <row r="122" spans="1:2" x14ac:dyDescent="0.2">
      <c r="A122" s="245" t="s">
        <v>95</v>
      </c>
      <c r="B122" s="246">
        <v>84.86</v>
      </c>
    </row>
    <row r="123" spans="1:2" x14ac:dyDescent="0.2">
      <c r="A123" s="245" t="s">
        <v>11543</v>
      </c>
      <c r="B123" s="246">
        <v>77.510000000000005</v>
      </c>
    </row>
    <row r="124" spans="1:2" x14ac:dyDescent="0.2">
      <c r="A124" s="245" t="s">
        <v>96</v>
      </c>
      <c r="B124" s="246">
        <v>155.16</v>
      </c>
    </row>
    <row r="125" spans="1:2" x14ac:dyDescent="0.2">
      <c r="A125" s="245" t="s">
        <v>11544</v>
      </c>
      <c r="B125" s="246">
        <v>134.47999999999999</v>
      </c>
    </row>
    <row r="126" spans="1:2" x14ac:dyDescent="0.2">
      <c r="A126" s="245" t="s">
        <v>97</v>
      </c>
      <c r="B126" s="246">
        <v>215.43</v>
      </c>
    </row>
    <row r="127" spans="1:2" x14ac:dyDescent="0.2">
      <c r="A127" s="245" t="s">
        <v>11545</v>
      </c>
      <c r="B127" s="246">
        <v>186.71</v>
      </c>
    </row>
    <row r="128" spans="1:2" x14ac:dyDescent="0.2">
      <c r="A128" s="245" t="s">
        <v>98</v>
      </c>
      <c r="B128" s="246">
        <v>433.32</v>
      </c>
    </row>
    <row r="129" spans="1:2" x14ac:dyDescent="0.2">
      <c r="A129" s="245" t="s">
        <v>11546</v>
      </c>
      <c r="B129" s="246">
        <v>393.33</v>
      </c>
    </row>
    <row r="130" spans="1:2" x14ac:dyDescent="0.2">
      <c r="A130" s="245" t="s">
        <v>99</v>
      </c>
      <c r="B130" s="246">
        <v>352.11</v>
      </c>
    </row>
    <row r="131" spans="1:2" x14ac:dyDescent="0.2">
      <c r="A131" s="245" t="s">
        <v>11547</v>
      </c>
      <c r="B131" s="246">
        <v>321.2</v>
      </c>
    </row>
    <row r="132" spans="1:2" x14ac:dyDescent="0.2">
      <c r="A132" s="245" t="s">
        <v>100</v>
      </c>
      <c r="B132" s="246">
        <v>449.65</v>
      </c>
    </row>
    <row r="133" spans="1:2" x14ac:dyDescent="0.2">
      <c r="A133" s="245" t="s">
        <v>11548</v>
      </c>
      <c r="B133" s="246">
        <v>410.73</v>
      </c>
    </row>
    <row r="134" spans="1:2" x14ac:dyDescent="0.2">
      <c r="A134" s="245" t="s">
        <v>101</v>
      </c>
      <c r="B134" s="246">
        <v>103.62</v>
      </c>
    </row>
    <row r="135" spans="1:2" x14ac:dyDescent="0.2">
      <c r="A135" s="245" t="s">
        <v>11549</v>
      </c>
      <c r="B135" s="246">
        <v>94.05</v>
      </c>
    </row>
    <row r="136" spans="1:2" x14ac:dyDescent="0.2">
      <c r="A136" s="245" t="s">
        <v>102</v>
      </c>
      <c r="B136" s="246">
        <v>11.17</v>
      </c>
    </row>
    <row r="137" spans="1:2" x14ac:dyDescent="0.2">
      <c r="A137" s="245" t="s">
        <v>11550</v>
      </c>
      <c r="B137" s="246">
        <v>9.68</v>
      </c>
    </row>
    <row r="138" spans="1:2" x14ac:dyDescent="0.2">
      <c r="A138" s="245" t="s">
        <v>103</v>
      </c>
      <c r="B138" s="246">
        <v>14.15</v>
      </c>
    </row>
    <row r="139" spans="1:2" x14ac:dyDescent="0.2">
      <c r="A139" s="245" t="s">
        <v>11551</v>
      </c>
      <c r="B139" s="246">
        <v>12.27</v>
      </c>
    </row>
    <row r="140" spans="1:2" x14ac:dyDescent="0.2">
      <c r="A140" s="245" t="s">
        <v>104</v>
      </c>
      <c r="B140" s="246">
        <v>17.13</v>
      </c>
    </row>
    <row r="141" spans="1:2" x14ac:dyDescent="0.2">
      <c r="A141" s="245" t="s">
        <v>11552</v>
      </c>
      <c r="B141" s="246">
        <v>14.85</v>
      </c>
    </row>
    <row r="142" spans="1:2" x14ac:dyDescent="0.2">
      <c r="A142" s="245" t="s">
        <v>6506</v>
      </c>
      <c r="B142" s="246">
        <v>20.86</v>
      </c>
    </row>
    <row r="143" spans="1:2" x14ac:dyDescent="0.2">
      <c r="A143" s="245" t="s">
        <v>11553</v>
      </c>
      <c r="B143" s="246">
        <v>18.079999999999998</v>
      </c>
    </row>
    <row r="144" spans="1:2" x14ac:dyDescent="0.2">
      <c r="A144" s="245" t="s">
        <v>105</v>
      </c>
      <c r="B144" s="246">
        <v>139.56</v>
      </c>
    </row>
    <row r="145" spans="1:2" x14ac:dyDescent="0.2">
      <c r="A145" s="245" t="s">
        <v>11554</v>
      </c>
      <c r="B145" s="246">
        <v>127.48</v>
      </c>
    </row>
    <row r="146" spans="1:2" x14ac:dyDescent="0.2">
      <c r="A146" s="245" t="s">
        <v>106</v>
      </c>
      <c r="B146" s="246">
        <v>110.4</v>
      </c>
    </row>
    <row r="147" spans="1:2" x14ac:dyDescent="0.2">
      <c r="A147" s="245" t="s">
        <v>11555</v>
      </c>
      <c r="B147" s="246">
        <v>100.85</v>
      </c>
    </row>
    <row r="148" spans="1:2" x14ac:dyDescent="0.2">
      <c r="A148" s="245" t="s">
        <v>107</v>
      </c>
      <c r="B148" s="246">
        <v>139.56</v>
      </c>
    </row>
    <row r="149" spans="1:2" x14ac:dyDescent="0.2">
      <c r="A149" s="245" t="s">
        <v>11556</v>
      </c>
      <c r="B149" s="246">
        <v>127.48</v>
      </c>
    </row>
    <row r="150" spans="1:2" x14ac:dyDescent="0.2">
      <c r="A150" s="245" t="s">
        <v>108</v>
      </c>
      <c r="B150" s="246">
        <v>3063.74</v>
      </c>
    </row>
    <row r="151" spans="1:2" x14ac:dyDescent="0.2">
      <c r="A151" s="245" t="s">
        <v>11557</v>
      </c>
      <c r="B151" s="246">
        <v>2798.58</v>
      </c>
    </row>
    <row r="152" spans="1:2" x14ac:dyDescent="0.2">
      <c r="A152" s="245" t="s">
        <v>109</v>
      </c>
      <c r="B152" s="246">
        <v>139.56</v>
      </c>
    </row>
    <row r="153" spans="1:2" x14ac:dyDescent="0.2">
      <c r="A153" s="245" t="s">
        <v>11558</v>
      </c>
      <c r="B153" s="246">
        <v>127.48</v>
      </c>
    </row>
    <row r="154" spans="1:2" x14ac:dyDescent="0.2">
      <c r="A154" s="245" t="s">
        <v>110</v>
      </c>
      <c r="B154" s="246">
        <v>139.56</v>
      </c>
    </row>
    <row r="155" spans="1:2" x14ac:dyDescent="0.2">
      <c r="A155" s="245" t="s">
        <v>11559</v>
      </c>
      <c r="B155" s="246">
        <v>127.48</v>
      </c>
    </row>
    <row r="156" spans="1:2" x14ac:dyDescent="0.2">
      <c r="A156" s="245" t="s">
        <v>111</v>
      </c>
      <c r="B156" s="246">
        <v>110.52</v>
      </c>
    </row>
    <row r="157" spans="1:2" x14ac:dyDescent="0.2">
      <c r="A157" s="245" t="s">
        <v>11560</v>
      </c>
      <c r="B157" s="246">
        <v>100.95</v>
      </c>
    </row>
    <row r="158" spans="1:2" x14ac:dyDescent="0.2">
      <c r="A158" s="245" t="s">
        <v>112</v>
      </c>
      <c r="B158" s="246">
        <v>151.22</v>
      </c>
    </row>
    <row r="159" spans="1:2" x14ac:dyDescent="0.2">
      <c r="A159" s="245" t="s">
        <v>11561</v>
      </c>
      <c r="B159" s="246">
        <v>138.13999999999999</v>
      </c>
    </row>
    <row r="160" spans="1:2" x14ac:dyDescent="0.2">
      <c r="A160" s="245" t="s">
        <v>113</v>
      </c>
      <c r="B160" s="246">
        <v>40.700000000000003</v>
      </c>
    </row>
    <row r="161" spans="1:2" x14ac:dyDescent="0.2">
      <c r="A161" s="245" t="s">
        <v>11562</v>
      </c>
      <c r="B161" s="246">
        <v>37.18</v>
      </c>
    </row>
    <row r="162" spans="1:2" x14ac:dyDescent="0.2">
      <c r="A162" s="245" t="s">
        <v>114</v>
      </c>
      <c r="B162" s="246">
        <v>81.430000000000007</v>
      </c>
    </row>
    <row r="163" spans="1:2" x14ac:dyDescent="0.2">
      <c r="A163" s="245" t="s">
        <v>11563</v>
      </c>
      <c r="B163" s="246">
        <v>74.38</v>
      </c>
    </row>
    <row r="164" spans="1:2" x14ac:dyDescent="0.2">
      <c r="A164" s="245" t="s">
        <v>115</v>
      </c>
      <c r="B164" s="246">
        <v>40.700000000000003</v>
      </c>
    </row>
    <row r="165" spans="1:2" x14ac:dyDescent="0.2">
      <c r="A165" s="245" t="s">
        <v>11564</v>
      </c>
      <c r="B165" s="246">
        <v>37.18</v>
      </c>
    </row>
    <row r="166" spans="1:2" x14ac:dyDescent="0.2">
      <c r="A166" s="245" t="s">
        <v>116</v>
      </c>
      <c r="B166" s="246">
        <v>81.430000000000007</v>
      </c>
    </row>
    <row r="167" spans="1:2" x14ac:dyDescent="0.2">
      <c r="A167" s="245" t="s">
        <v>11565</v>
      </c>
      <c r="B167" s="246">
        <v>74.38</v>
      </c>
    </row>
    <row r="168" spans="1:2" x14ac:dyDescent="0.2">
      <c r="A168" s="245" t="s">
        <v>117</v>
      </c>
      <c r="B168" s="246">
        <v>588.11</v>
      </c>
    </row>
    <row r="169" spans="1:2" x14ac:dyDescent="0.2">
      <c r="A169" s="245" t="s">
        <v>11566</v>
      </c>
      <c r="B169" s="246">
        <v>537.21</v>
      </c>
    </row>
    <row r="170" spans="1:2" x14ac:dyDescent="0.2">
      <c r="A170" s="245" t="s">
        <v>118</v>
      </c>
      <c r="B170" s="246">
        <v>536.41</v>
      </c>
    </row>
    <row r="171" spans="1:2" x14ac:dyDescent="0.2">
      <c r="A171" s="245" t="s">
        <v>11567</v>
      </c>
      <c r="B171" s="246">
        <v>489.99</v>
      </c>
    </row>
    <row r="172" spans="1:2" x14ac:dyDescent="0.2">
      <c r="A172" s="245" t="s">
        <v>120</v>
      </c>
      <c r="B172" s="246">
        <v>536.41</v>
      </c>
    </row>
    <row r="173" spans="1:2" x14ac:dyDescent="0.2">
      <c r="A173" s="245" t="s">
        <v>11568</v>
      </c>
      <c r="B173" s="246">
        <v>489.99</v>
      </c>
    </row>
    <row r="174" spans="1:2" x14ac:dyDescent="0.2">
      <c r="A174" s="245" t="s">
        <v>121</v>
      </c>
      <c r="B174" s="246">
        <v>380.68</v>
      </c>
    </row>
    <row r="175" spans="1:2" x14ac:dyDescent="0.2">
      <c r="A175" s="245" t="s">
        <v>11569</v>
      </c>
      <c r="B175" s="246">
        <v>347.73</v>
      </c>
    </row>
    <row r="176" spans="1:2" x14ac:dyDescent="0.2">
      <c r="A176" s="245" t="s">
        <v>122</v>
      </c>
      <c r="B176" s="246">
        <v>879.38</v>
      </c>
    </row>
    <row r="177" spans="1:2" x14ac:dyDescent="0.2">
      <c r="A177" s="245" t="s">
        <v>11570</v>
      </c>
      <c r="B177" s="246">
        <v>803.27</v>
      </c>
    </row>
    <row r="178" spans="1:2" x14ac:dyDescent="0.2">
      <c r="A178" s="245" t="s">
        <v>123</v>
      </c>
      <c r="B178" s="246">
        <v>1218.01</v>
      </c>
    </row>
    <row r="179" spans="1:2" x14ac:dyDescent="0.2">
      <c r="A179" s="245" t="s">
        <v>11571</v>
      </c>
      <c r="B179" s="246">
        <v>1112.5899999999999</v>
      </c>
    </row>
    <row r="180" spans="1:2" x14ac:dyDescent="0.2">
      <c r="A180" s="245" t="s">
        <v>124</v>
      </c>
      <c r="B180" s="246">
        <v>11.57</v>
      </c>
    </row>
    <row r="181" spans="1:2" x14ac:dyDescent="0.2">
      <c r="A181" s="245" t="s">
        <v>11572</v>
      </c>
      <c r="B181" s="246">
        <v>10.57</v>
      </c>
    </row>
    <row r="182" spans="1:2" x14ac:dyDescent="0.2">
      <c r="A182" s="245" t="s">
        <v>125</v>
      </c>
      <c r="B182" s="246">
        <v>35</v>
      </c>
    </row>
    <row r="183" spans="1:2" x14ac:dyDescent="0.2">
      <c r="A183" s="245" t="s">
        <v>11573</v>
      </c>
      <c r="B183" s="246">
        <v>31.97</v>
      </c>
    </row>
    <row r="184" spans="1:2" x14ac:dyDescent="0.2">
      <c r="A184" s="245" t="s">
        <v>126</v>
      </c>
      <c r="B184" s="246">
        <v>90.29</v>
      </c>
    </row>
    <row r="185" spans="1:2" x14ac:dyDescent="0.2">
      <c r="A185" s="245" t="s">
        <v>11574</v>
      </c>
      <c r="B185" s="246">
        <v>82.47</v>
      </c>
    </row>
    <row r="186" spans="1:2" x14ac:dyDescent="0.2">
      <c r="A186" s="245" t="s">
        <v>127</v>
      </c>
      <c r="B186" s="246">
        <v>159.75</v>
      </c>
    </row>
    <row r="187" spans="1:2" x14ac:dyDescent="0.2">
      <c r="A187" s="245" t="s">
        <v>11575</v>
      </c>
      <c r="B187" s="246">
        <v>145.93</v>
      </c>
    </row>
    <row r="188" spans="1:2" x14ac:dyDescent="0.2">
      <c r="A188" s="245" t="s">
        <v>128</v>
      </c>
      <c r="B188" s="246">
        <v>159.75</v>
      </c>
    </row>
    <row r="189" spans="1:2" x14ac:dyDescent="0.2">
      <c r="A189" s="245" t="s">
        <v>11576</v>
      </c>
      <c r="B189" s="246">
        <v>145.93</v>
      </c>
    </row>
    <row r="190" spans="1:2" x14ac:dyDescent="0.2">
      <c r="A190" s="245" t="s">
        <v>129</v>
      </c>
      <c r="B190" s="246">
        <v>159.75</v>
      </c>
    </row>
    <row r="191" spans="1:2" x14ac:dyDescent="0.2">
      <c r="A191" s="245" t="s">
        <v>11577</v>
      </c>
      <c r="B191" s="246">
        <v>145.93</v>
      </c>
    </row>
    <row r="192" spans="1:2" x14ac:dyDescent="0.2">
      <c r="A192" s="245" t="s">
        <v>130</v>
      </c>
      <c r="B192" s="246">
        <v>48.61</v>
      </c>
    </row>
    <row r="193" spans="1:2" x14ac:dyDescent="0.2">
      <c r="A193" s="245" t="s">
        <v>11578</v>
      </c>
      <c r="B193" s="246">
        <v>44.4</v>
      </c>
    </row>
    <row r="194" spans="1:2" x14ac:dyDescent="0.2">
      <c r="A194" s="245" t="s">
        <v>131</v>
      </c>
      <c r="B194" s="246">
        <v>23.33</v>
      </c>
    </row>
    <row r="195" spans="1:2" x14ac:dyDescent="0.2">
      <c r="A195" s="245" t="s">
        <v>11579</v>
      </c>
      <c r="B195" s="246">
        <v>21.31</v>
      </c>
    </row>
    <row r="196" spans="1:2" x14ac:dyDescent="0.2">
      <c r="A196" s="245" t="s">
        <v>133</v>
      </c>
      <c r="B196" s="246">
        <v>12706.4</v>
      </c>
    </row>
    <row r="197" spans="1:2" x14ac:dyDescent="0.2">
      <c r="A197" s="245" t="s">
        <v>11580</v>
      </c>
      <c r="B197" s="246">
        <v>11606.66</v>
      </c>
    </row>
    <row r="198" spans="1:2" x14ac:dyDescent="0.2">
      <c r="A198" s="245" t="s">
        <v>134</v>
      </c>
      <c r="B198" s="246">
        <v>4235.46</v>
      </c>
    </row>
    <row r="199" spans="1:2" x14ac:dyDescent="0.2">
      <c r="A199" s="245" t="s">
        <v>11581</v>
      </c>
      <c r="B199" s="246">
        <v>3868.88</v>
      </c>
    </row>
    <row r="200" spans="1:2" x14ac:dyDescent="0.2">
      <c r="A200" s="245" t="s">
        <v>135</v>
      </c>
      <c r="B200" s="246">
        <v>4235.46</v>
      </c>
    </row>
    <row r="201" spans="1:2" x14ac:dyDescent="0.2">
      <c r="A201" s="245" t="s">
        <v>11582</v>
      </c>
      <c r="B201" s="246">
        <v>3868.88</v>
      </c>
    </row>
    <row r="202" spans="1:2" x14ac:dyDescent="0.2">
      <c r="A202" s="245" t="s">
        <v>136</v>
      </c>
      <c r="B202" s="246">
        <v>12706.4</v>
      </c>
    </row>
    <row r="203" spans="1:2" x14ac:dyDescent="0.2">
      <c r="A203" s="245" t="s">
        <v>11583</v>
      </c>
      <c r="B203" s="246">
        <v>11606.66</v>
      </c>
    </row>
    <row r="204" spans="1:2" x14ac:dyDescent="0.2">
      <c r="A204" s="245" t="s">
        <v>137</v>
      </c>
      <c r="B204" s="246">
        <v>12706.4</v>
      </c>
    </row>
    <row r="205" spans="1:2" x14ac:dyDescent="0.2">
      <c r="A205" s="245" t="s">
        <v>11584</v>
      </c>
      <c r="B205" s="246">
        <v>11606.66</v>
      </c>
    </row>
    <row r="206" spans="1:2" x14ac:dyDescent="0.2">
      <c r="A206" s="245" t="s">
        <v>138</v>
      </c>
      <c r="B206" s="246">
        <v>12706.4</v>
      </c>
    </row>
    <row r="207" spans="1:2" x14ac:dyDescent="0.2">
      <c r="A207" s="245" t="s">
        <v>11585</v>
      </c>
      <c r="B207" s="246">
        <v>11606.66</v>
      </c>
    </row>
    <row r="208" spans="1:2" x14ac:dyDescent="0.2">
      <c r="A208" s="245" t="s">
        <v>139</v>
      </c>
      <c r="B208" s="246">
        <v>12706.4</v>
      </c>
    </row>
    <row r="209" spans="1:2" x14ac:dyDescent="0.2">
      <c r="A209" s="245" t="s">
        <v>11586</v>
      </c>
      <c r="B209" s="246">
        <v>11606.66</v>
      </c>
    </row>
    <row r="210" spans="1:2" x14ac:dyDescent="0.2">
      <c r="A210" s="245" t="s">
        <v>140</v>
      </c>
      <c r="B210" s="246">
        <v>83169.210000000006</v>
      </c>
    </row>
    <row r="211" spans="1:2" x14ac:dyDescent="0.2">
      <c r="A211" s="245" t="s">
        <v>11587</v>
      </c>
      <c r="B211" s="246">
        <v>75970.899999999994</v>
      </c>
    </row>
    <row r="212" spans="1:2" x14ac:dyDescent="0.2">
      <c r="A212" s="245" t="s">
        <v>141</v>
      </c>
      <c r="B212" s="246">
        <v>30462.36</v>
      </c>
    </row>
    <row r="213" spans="1:2" x14ac:dyDescent="0.2">
      <c r="A213" s="245" t="s">
        <v>11588</v>
      </c>
      <c r="B213" s="246">
        <v>27825.84</v>
      </c>
    </row>
    <row r="214" spans="1:2" x14ac:dyDescent="0.2">
      <c r="A214" s="245" t="s">
        <v>6507</v>
      </c>
      <c r="B214" s="246">
        <v>256.72000000000003</v>
      </c>
    </row>
    <row r="215" spans="1:2" x14ac:dyDescent="0.2">
      <c r="A215" s="245" t="s">
        <v>11589</v>
      </c>
      <c r="B215" s="246">
        <v>256.72000000000003</v>
      </c>
    </row>
    <row r="216" spans="1:2" x14ac:dyDescent="0.2">
      <c r="A216" s="245" t="s">
        <v>6508</v>
      </c>
      <c r="B216" s="246">
        <v>277.43</v>
      </c>
    </row>
    <row r="217" spans="1:2" x14ac:dyDescent="0.2">
      <c r="A217" s="245" t="s">
        <v>11590</v>
      </c>
      <c r="B217" s="246">
        <v>277.43</v>
      </c>
    </row>
    <row r="218" spans="1:2" x14ac:dyDescent="0.2">
      <c r="A218" s="245" t="s">
        <v>6509</v>
      </c>
      <c r="B218" s="246">
        <v>277.43</v>
      </c>
    </row>
    <row r="219" spans="1:2" x14ac:dyDescent="0.2">
      <c r="A219" s="245" t="s">
        <v>11591</v>
      </c>
      <c r="B219" s="246">
        <v>277.43</v>
      </c>
    </row>
    <row r="220" spans="1:2" x14ac:dyDescent="0.2">
      <c r="A220" s="245" t="s">
        <v>142</v>
      </c>
      <c r="B220" s="246">
        <v>1419.12</v>
      </c>
    </row>
    <row r="221" spans="1:2" x14ac:dyDescent="0.2">
      <c r="A221" s="245" t="s">
        <v>11592</v>
      </c>
      <c r="B221" s="246">
        <v>1296.3</v>
      </c>
    </row>
    <row r="222" spans="1:2" x14ac:dyDescent="0.2">
      <c r="A222" s="245" t="s">
        <v>143</v>
      </c>
      <c r="B222" s="246">
        <v>2379.02</v>
      </c>
    </row>
    <row r="223" spans="1:2" x14ac:dyDescent="0.2">
      <c r="A223" s="245" t="s">
        <v>11593</v>
      </c>
      <c r="B223" s="246">
        <v>2173.12</v>
      </c>
    </row>
    <row r="224" spans="1:2" x14ac:dyDescent="0.2">
      <c r="A224" s="245" t="s">
        <v>144</v>
      </c>
      <c r="B224" s="246">
        <v>2379.02</v>
      </c>
    </row>
    <row r="225" spans="1:2" x14ac:dyDescent="0.2">
      <c r="A225" s="245" t="s">
        <v>11594</v>
      </c>
      <c r="B225" s="246">
        <v>2173.12</v>
      </c>
    </row>
    <row r="226" spans="1:2" x14ac:dyDescent="0.2">
      <c r="A226" s="245" t="s">
        <v>145</v>
      </c>
      <c r="B226" s="246">
        <v>45.66</v>
      </c>
    </row>
    <row r="227" spans="1:2" x14ac:dyDescent="0.2">
      <c r="A227" s="245" t="s">
        <v>11595</v>
      </c>
      <c r="B227" s="246">
        <v>42.52</v>
      </c>
    </row>
    <row r="228" spans="1:2" x14ac:dyDescent="0.2">
      <c r="A228" s="245" t="s">
        <v>146</v>
      </c>
      <c r="B228" s="246">
        <v>72.150000000000006</v>
      </c>
    </row>
    <row r="229" spans="1:2" x14ac:dyDescent="0.2">
      <c r="A229" s="245" t="s">
        <v>11596</v>
      </c>
      <c r="B229" s="246">
        <v>68.069999999999993</v>
      </c>
    </row>
    <row r="230" spans="1:2" x14ac:dyDescent="0.2">
      <c r="A230" s="245" t="s">
        <v>147</v>
      </c>
      <c r="B230" s="246">
        <v>152.55000000000001</v>
      </c>
    </row>
    <row r="231" spans="1:2" x14ac:dyDescent="0.2">
      <c r="A231" s="245" t="s">
        <v>11597</v>
      </c>
      <c r="B231" s="246">
        <v>145.65</v>
      </c>
    </row>
    <row r="232" spans="1:2" x14ac:dyDescent="0.2">
      <c r="A232" s="245" t="s">
        <v>148</v>
      </c>
      <c r="B232" s="246">
        <v>17.14</v>
      </c>
    </row>
    <row r="233" spans="1:2" x14ac:dyDescent="0.2">
      <c r="A233" s="245" t="s">
        <v>11598</v>
      </c>
      <c r="B233" s="246">
        <v>15.76</v>
      </c>
    </row>
    <row r="234" spans="1:2" x14ac:dyDescent="0.2">
      <c r="A234" s="245" t="s">
        <v>149</v>
      </c>
      <c r="B234" s="246">
        <v>21.49</v>
      </c>
    </row>
    <row r="235" spans="1:2" x14ac:dyDescent="0.2">
      <c r="A235" s="245" t="s">
        <v>11599</v>
      </c>
      <c r="B235" s="246">
        <v>19.89</v>
      </c>
    </row>
    <row r="236" spans="1:2" x14ac:dyDescent="0.2">
      <c r="A236" s="245" t="s">
        <v>150</v>
      </c>
      <c r="B236" s="246">
        <v>31.14</v>
      </c>
    </row>
    <row r="237" spans="1:2" x14ac:dyDescent="0.2">
      <c r="A237" s="245" t="s">
        <v>11600</v>
      </c>
      <c r="B237" s="246">
        <v>29.2</v>
      </c>
    </row>
    <row r="238" spans="1:2" x14ac:dyDescent="0.2">
      <c r="A238" s="245" t="s">
        <v>151</v>
      </c>
      <c r="B238" s="246">
        <v>157.41999999999999</v>
      </c>
    </row>
    <row r="239" spans="1:2" x14ac:dyDescent="0.2">
      <c r="A239" s="245" t="s">
        <v>11601</v>
      </c>
      <c r="B239" s="246">
        <v>143.79</v>
      </c>
    </row>
    <row r="240" spans="1:2" x14ac:dyDescent="0.2">
      <c r="A240" s="245" t="s">
        <v>152</v>
      </c>
      <c r="B240" s="246">
        <v>116.33</v>
      </c>
    </row>
    <row r="241" spans="1:2" x14ac:dyDescent="0.2">
      <c r="A241" s="245" t="s">
        <v>11602</v>
      </c>
      <c r="B241" s="246">
        <v>106.26</v>
      </c>
    </row>
    <row r="242" spans="1:2" x14ac:dyDescent="0.2">
      <c r="A242" s="245" t="s">
        <v>154</v>
      </c>
      <c r="B242" s="246">
        <v>157.41999999999999</v>
      </c>
    </row>
    <row r="243" spans="1:2" x14ac:dyDescent="0.2">
      <c r="A243" s="245" t="s">
        <v>11603</v>
      </c>
      <c r="B243" s="246">
        <v>143.79</v>
      </c>
    </row>
    <row r="244" spans="1:2" x14ac:dyDescent="0.2">
      <c r="A244" s="245" t="s">
        <v>156</v>
      </c>
      <c r="B244" s="246">
        <v>170.59</v>
      </c>
    </row>
    <row r="245" spans="1:2" x14ac:dyDescent="0.2">
      <c r="A245" s="245" t="s">
        <v>11604</v>
      </c>
      <c r="B245" s="246">
        <v>155.83000000000001</v>
      </c>
    </row>
    <row r="246" spans="1:2" x14ac:dyDescent="0.2">
      <c r="A246" s="245" t="s">
        <v>157</v>
      </c>
      <c r="B246" s="246">
        <v>170.59</v>
      </c>
    </row>
    <row r="247" spans="1:2" x14ac:dyDescent="0.2">
      <c r="A247" s="245" t="s">
        <v>11605</v>
      </c>
      <c r="B247" s="246">
        <v>155.83000000000001</v>
      </c>
    </row>
    <row r="248" spans="1:2" x14ac:dyDescent="0.2">
      <c r="A248" s="245" t="s">
        <v>158</v>
      </c>
      <c r="B248" s="246">
        <v>335.37</v>
      </c>
    </row>
    <row r="249" spans="1:2" x14ac:dyDescent="0.2">
      <c r="A249" s="245" t="s">
        <v>11606</v>
      </c>
      <c r="B249" s="246">
        <v>306.33999999999997</v>
      </c>
    </row>
    <row r="250" spans="1:2" x14ac:dyDescent="0.2">
      <c r="A250" s="245" t="s">
        <v>159</v>
      </c>
      <c r="B250" s="246">
        <v>279.95</v>
      </c>
    </row>
    <row r="251" spans="1:2" x14ac:dyDescent="0.2">
      <c r="A251" s="245" t="s">
        <v>11607</v>
      </c>
      <c r="B251" s="246">
        <v>255.72</v>
      </c>
    </row>
    <row r="252" spans="1:2" x14ac:dyDescent="0.2">
      <c r="A252" s="245" t="s">
        <v>160</v>
      </c>
      <c r="B252" s="246">
        <v>236.21</v>
      </c>
    </row>
    <row r="253" spans="1:2" x14ac:dyDescent="0.2">
      <c r="A253" s="245" t="s">
        <v>11608</v>
      </c>
      <c r="B253" s="246">
        <v>215.76</v>
      </c>
    </row>
    <row r="254" spans="1:2" x14ac:dyDescent="0.2">
      <c r="A254" s="245" t="s">
        <v>161</v>
      </c>
      <c r="B254" s="246">
        <v>256.62</v>
      </c>
    </row>
    <row r="255" spans="1:2" x14ac:dyDescent="0.2">
      <c r="A255" s="245" t="s">
        <v>11609</v>
      </c>
      <c r="B255" s="246">
        <v>234.41</v>
      </c>
    </row>
    <row r="256" spans="1:2" x14ac:dyDescent="0.2">
      <c r="A256" s="245" t="s">
        <v>162</v>
      </c>
      <c r="B256" s="246">
        <v>447.64</v>
      </c>
    </row>
    <row r="257" spans="1:2" x14ac:dyDescent="0.2">
      <c r="A257" s="245" t="s">
        <v>11610</v>
      </c>
      <c r="B257" s="246">
        <v>408.9</v>
      </c>
    </row>
    <row r="258" spans="1:2" x14ac:dyDescent="0.2">
      <c r="A258" s="245" t="s">
        <v>163</v>
      </c>
      <c r="B258" s="246">
        <v>223.08</v>
      </c>
    </row>
    <row r="259" spans="1:2" x14ac:dyDescent="0.2">
      <c r="A259" s="245" t="s">
        <v>11611</v>
      </c>
      <c r="B259" s="246">
        <v>203.77</v>
      </c>
    </row>
    <row r="260" spans="1:2" x14ac:dyDescent="0.2">
      <c r="A260" s="245" t="s">
        <v>164</v>
      </c>
      <c r="B260" s="246">
        <v>157.47</v>
      </c>
    </row>
    <row r="261" spans="1:2" x14ac:dyDescent="0.2">
      <c r="A261" s="245" t="s">
        <v>11612</v>
      </c>
      <c r="B261" s="246">
        <v>143.84</v>
      </c>
    </row>
    <row r="262" spans="1:2" x14ac:dyDescent="0.2">
      <c r="A262" s="245" t="s">
        <v>166</v>
      </c>
      <c r="B262" s="246">
        <v>145.80000000000001</v>
      </c>
    </row>
    <row r="263" spans="1:2" x14ac:dyDescent="0.2">
      <c r="A263" s="245" t="s">
        <v>11613</v>
      </c>
      <c r="B263" s="246">
        <v>133.18</v>
      </c>
    </row>
    <row r="264" spans="1:2" x14ac:dyDescent="0.2">
      <c r="A264" s="245" t="s">
        <v>168</v>
      </c>
      <c r="B264" s="246">
        <v>571.58000000000004</v>
      </c>
    </row>
    <row r="265" spans="1:2" x14ac:dyDescent="0.2">
      <c r="A265" s="245" t="s">
        <v>11614</v>
      </c>
      <c r="B265" s="246">
        <v>522.11</v>
      </c>
    </row>
    <row r="266" spans="1:2" x14ac:dyDescent="0.2">
      <c r="A266" s="245" t="s">
        <v>169</v>
      </c>
      <c r="B266" s="246">
        <v>139.56</v>
      </c>
    </row>
    <row r="267" spans="1:2" x14ac:dyDescent="0.2">
      <c r="A267" s="245" t="s">
        <v>11615</v>
      </c>
      <c r="B267" s="246">
        <v>127.48</v>
      </c>
    </row>
    <row r="268" spans="1:2" x14ac:dyDescent="0.2">
      <c r="A268" s="245" t="s">
        <v>171</v>
      </c>
      <c r="B268" s="246">
        <v>209.4</v>
      </c>
    </row>
    <row r="269" spans="1:2" x14ac:dyDescent="0.2">
      <c r="A269" s="245" t="s">
        <v>11616</v>
      </c>
      <c r="B269" s="246">
        <v>191.27</v>
      </c>
    </row>
    <row r="270" spans="1:2" x14ac:dyDescent="0.2">
      <c r="A270" s="245" t="s">
        <v>172</v>
      </c>
      <c r="B270" s="246">
        <v>209.4</v>
      </c>
    </row>
    <row r="271" spans="1:2" x14ac:dyDescent="0.2">
      <c r="A271" s="245" t="s">
        <v>11617</v>
      </c>
      <c r="B271" s="246">
        <v>191.27</v>
      </c>
    </row>
    <row r="272" spans="1:2" x14ac:dyDescent="0.2">
      <c r="A272" s="245" t="s">
        <v>173</v>
      </c>
      <c r="B272" s="246">
        <v>166.73</v>
      </c>
    </row>
    <row r="273" spans="1:2" x14ac:dyDescent="0.2">
      <c r="A273" s="245" t="s">
        <v>11618</v>
      </c>
      <c r="B273" s="246">
        <v>152.30000000000001</v>
      </c>
    </row>
    <row r="274" spans="1:2" x14ac:dyDescent="0.2">
      <c r="A274" s="245" t="s">
        <v>174</v>
      </c>
      <c r="B274" s="246">
        <v>181.48</v>
      </c>
    </row>
    <row r="275" spans="1:2" x14ac:dyDescent="0.2">
      <c r="A275" s="245" t="s">
        <v>11619</v>
      </c>
      <c r="B275" s="246">
        <v>165.77</v>
      </c>
    </row>
    <row r="276" spans="1:2" x14ac:dyDescent="0.2">
      <c r="A276" s="245" t="s">
        <v>175</v>
      </c>
      <c r="B276" s="246">
        <v>203.19</v>
      </c>
    </row>
    <row r="277" spans="1:2" x14ac:dyDescent="0.2">
      <c r="A277" s="245" t="s">
        <v>11620</v>
      </c>
      <c r="B277" s="246">
        <v>185.6</v>
      </c>
    </row>
    <row r="278" spans="1:2" x14ac:dyDescent="0.2">
      <c r="A278" s="245" t="s">
        <v>176</v>
      </c>
      <c r="B278" s="246">
        <v>209.4</v>
      </c>
    </row>
    <row r="279" spans="1:2" x14ac:dyDescent="0.2">
      <c r="A279" s="245" t="s">
        <v>11621</v>
      </c>
      <c r="B279" s="246">
        <v>191.27</v>
      </c>
    </row>
    <row r="280" spans="1:2" x14ac:dyDescent="0.2">
      <c r="A280" s="245" t="s">
        <v>177</v>
      </c>
      <c r="B280" s="246">
        <v>209.4</v>
      </c>
    </row>
    <row r="281" spans="1:2" x14ac:dyDescent="0.2">
      <c r="A281" s="245" t="s">
        <v>11622</v>
      </c>
      <c r="B281" s="246">
        <v>191.27</v>
      </c>
    </row>
    <row r="282" spans="1:2" x14ac:dyDescent="0.2">
      <c r="A282" s="245" t="s">
        <v>178</v>
      </c>
      <c r="B282" s="246">
        <v>236.21</v>
      </c>
    </row>
    <row r="283" spans="1:2" x14ac:dyDescent="0.2">
      <c r="A283" s="245" t="s">
        <v>11623</v>
      </c>
      <c r="B283" s="246">
        <v>215.76</v>
      </c>
    </row>
    <row r="284" spans="1:2" x14ac:dyDescent="0.2">
      <c r="A284" s="245" t="s">
        <v>180</v>
      </c>
      <c r="B284" s="246">
        <v>380.56</v>
      </c>
    </row>
    <row r="285" spans="1:2" x14ac:dyDescent="0.2">
      <c r="A285" s="245" t="s">
        <v>11624</v>
      </c>
      <c r="B285" s="246">
        <v>347.63</v>
      </c>
    </row>
    <row r="286" spans="1:2" x14ac:dyDescent="0.2">
      <c r="A286" s="245" t="s">
        <v>181</v>
      </c>
      <c r="B286" s="246">
        <v>167.52</v>
      </c>
    </row>
    <row r="287" spans="1:2" x14ac:dyDescent="0.2">
      <c r="A287" s="245" t="s">
        <v>11625</v>
      </c>
      <c r="B287" s="246">
        <v>153.02000000000001</v>
      </c>
    </row>
    <row r="288" spans="1:2" x14ac:dyDescent="0.2">
      <c r="A288" s="245" t="s">
        <v>182</v>
      </c>
      <c r="B288" s="246">
        <v>1580.12</v>
      </c>
    </row>
    <row r="289" spans="1:2" x14ac:dyDescent="0.2">
      <c r="A289" s="245" t="s">
        <v>11626</v>
      </c>
      <c r="B289" s="246">
        <v>1443.36</v>
      </c>
    </row>
    <row r="290" spans="1:2" x14ac:dyDescent="0.2">
      <c r="A290" s="245" t="s">
        <v>183</v>
      </c>
      <c r="B290" s="246">
        <v>349</v>
      </c>
    </row>
    <row r="291" spans="1:2" x14ac:dyDescent="0.2">
      <c r="A291" s="245" t="s">
        <v>11627</v>
      </c>
      <c r="B291" s="246">
        <v>318.8</v>
      </c>
    </row>
    <row r="292" spans="1:2" x14ac:dyDescent="0.2">
      <c r="A292" s="245" t="s">
        <v>184</v>
      </c>
      <c r="B292" s="246">
        <v>203.19</v>
      </c>
    </row>
    <row r="293" spans="1:2" x14ac:dyDescent="0.2">
      <c r="A293" s="245" t="s">
        <v>11628</v>
      </c>
      <c r="B293" s="246">
        <v>185.6</v>
      </c>
    </row>
    <row r="294" spans="1:2" x14ac:dyDescent="0.2">
      <c r="A294" s="245" t="s">
        <v>185</v>
      </c>
      <c r="B294" s="246">
        <v>139.56</v>
      </c>
    </row>
    <row r="295" spans="1:2" x14ac:dyDescent="0.2">
      <c r="A295" s="245" t="s">
        <v>11629</v>
      </c>
      <c r="B295" s="246">
        <v>127.48</v>
      </c>
    </row>
    <row r="296" spans="1:2" x14ac:dyDescent="0.2">
      <c r="A296" s="245" t="s">
        <v>187</v>
      </c>
      <c r="B296" s="246">
        <v>199.43</v>
      </c>
    </row>
    <row r="297" spans="1:2" x14ac:dyDescent="0.2">
      <c r="A297" s="245" t="s">
        <v>11630</v>
      </c>
      <c r="B297" s="246">
        <v>182.17</v>
      </c>
    </row>
    <row r="298" spans="1:2" x14ac:dyDescent="0.2">
      <c r="A298" s="245" t="s">
        <v>188</v>
      </c>
      <c r="B298" s="246">
        <v>310.24</v>
      </c>
    </row>
    <row r="299" spans="1:2" x14ac:dyDescent="0.2">
      <c r="A299" s="245" t="s">
        <v>11631</v>
      </c>
      <c r="B299" s="246">
        <v>283.38</v>
      </c>
    </row>
    <row r="300" spans="1:2" x14ac:dyDescent="0.2">
      <c r="A300" s="245" t="s">
        <v>189</v>
      </c>
      <c r="B300" s="246">
        <v>310.24</v>
      </c>
    </row>
    <row r="301" spans="1:2" x14ac:dyDescent="0.2">
      <c r="A301" s="245" t="s">
        <v>11632</v>
      </c>
      <c r="B301" s="246">
        <v>283.38</v>
      </c>
    </row>
    <row r="302" spans="1:2" x14ac:dyDescent="0.2">
      <c r="A302" s="245" t="s">
        <v>190</v>
      </c>
      <c r="B302" s="246">
        <v>310.24</v>
      </c>
    </row>
    <row r="303" spans="1:2" x14ac:dyDescent="0.2">
      <c r="A303" s="245" t="s">
        <v>11633</v>
      </c>
      <c r="B303" s="246">
        <v>283.38</v>
      </c>
    </row>
    <row r="304" spans="1:2" x14ac:dyDescent="0.2">
      <c r="A304" s="245" t="s">
        <v>191</v>
      </c>
      <c r="B304" s="246">
        <v>232.67</v>
      </c>
    </row>
    <row r="305" spans="1:2" x14ac:dyDescent="0.2">
      <c r="A305" s="245" t="s">
        <v>11634</v>
      </c>
      <c r="B305" s="246">
        <v>212.53</v>
      </c>
    </row>
    <row r="306" spans="1:2" x14ac:dyDescent="0.2">
      <c r="A306" s="245" t="s">
        <v>193</v>
      </c>
      <c r="B306" s="246">
        <v>208.29</v>
      </c>
    </row>
    <row r="307" spans="1:2" x14ac:dyDescent="0.2">
      <c r="A307" s="245" t="s">
        <v>11635</v>
      </c>
      <c r="B307" s="246">
        <v>190.26</v>
      </c>
    </row>
    <row r="308" spans="1:2" x14ac:dyDescent="0.2">
      <c r="A308" s="245" t="s">
        <v>194</v>
      </c>
      <c r="B308" s="246">
        <v>387.79</v>
      </c>
    </row>
    <row r="309" spans="1:2" x14ac:dyDescent="0.2">
      <c r="A309" s="245" t="s">
        <v>11636</v>
      </c>
      <c r="B309" s="246">
        <v>354.22</v>
      </c>
    </row>
    <row r="310" spans="1:2" x14ac:dyDescent="0.2">
      <c r="A310" s="245" t="s">
        <v>195</v>
      </c>
      <c r="B310" s="246">
        <v>155.11000000000001</v>
      </c>
    </row>
    <row r="311" spans="1:2" x14ac:dyDescent="0.2">
      <c r="A311" s="245" t="s">
        <v>11637</v>
      </c>
      <c r="B311" s="246">
        <v>141.68</v>
      </c>
    </row>
    <row r="312" spans="1:2" x14ac:dyDescent="0.2">
      <c r="A312" s="245" t="s">
        <v>196</v>
      </c>
      <c r="B312" s="246">
        <v>93.06</v>
      </c>
    </row>
    <row r="313" spans="1:2" x14ac:dyDescent="0.2">
      <c r="A313" s="245" t="s">
        <v>11638</v>
      </c>
      <c r="B313" s="246">
        <v>85.01</v>
      </c>
    </row>
    <row r="314" spans="1:2" x14ac:dyDescent="0.2">
      <c r="A314" s="245" t="s">
        <v>197</v>
      </c>
      <c r="B314" s="246">
        <v>365.42</v>
      </c>
    </row>
    <row r="315" spans="1:2" x14ac:dyDescent="0.2">
      <c r="A315" s="245" t="s">
        <v>11639</v>
      </c>
      <c r="B315" s="246">
        <v>333.79</v>
      </c>
    </row>
    <row r="316" spans="1:2" x14ac:dyDescent="0.2">
      <c r="A316" s="245" t="s">
        <v>198</v>
      </c>
      <c r="B316" s="246">
        <v>879.38</v>
      </c>
    </row>
    <row r="317" spans="1:2" x14ac:dyDescent="0.2">
      <c r="A317" s="245" t="s">
        <v>11640</v>
      </c>
      <c r="B317" s="246">
        <v>803.27</v>
      </c>
    </row>
    <row r="318" spans="1:2" x14ac:dyDescent="0.2">
      <c r="A318" s="245" t="s">
        <v>199</v>
      </c>
      <c r="B318" s="246">
        <v>130.74</v>
      </c>
    </row>
    <row r="319" spans="1:2" x14ac:dyDescent="0.2">
      <c r="A319" s="245" t="s">
        <v>11641</v>
      </c>
      <c r="B319" s="246">
        <v>119.42</v>
      </c>
    </row>
    <row r="320" spans="1:2" x14ac:dyDescent="0.2">
      <c r="A320" s="245" t="s">
        <v>201</v>
      </c>
      <c r="B320" s="246">
        <v>220.74</v>
      </c>
    </row>
    <row r="321" spans="1:2" x14ac:dyDescent="0.2">
      <c r="A321" s="245" t="s">
        <v>11642</v>
      </c>
      <c r="B321" s="246">
        <v>201.63</v>
      </c>
    </row>
    <row r="322" spans="1:2" x14ac:dyDescent="0.2">
      <c r="A322" s="245" t="s">
        <v>203</v>
      </c>
      <c r="B322" s="246">
        <v>1580.12</v>
      </c>
    </row>
    <row r="323" spans="1:2" x14ac:dyDescent="0.2">
      <c r="A323" s="245" t="s">
        <v>11643</v>
      </c>
      <c r="B323" s="246">
        <v>1443.36</v>
      </c>
    </row>
    <row r="324" spans="1:2" x14ac:dyDescent="0.2">
      <c r="A324" s="245" t="s">
        <v>205</v>
      </c>
      <c r="B324" s="246">
        <v>277.04000000000002</v>
      </c>
    </row>
    <row r="325" spans="1:2" x14ac:dyDescent="0.2">
      <c r="A325" s="245" t="s">
        <v>11644</v>
      </c>
      <c r="B325" s="246">
        <v>253.06</v>
      </c>
    </row>
    <row r="326" spans="1:2" x14ac:dyDescent="0.2">
      <c r="A326" s="245" t="s">
        <v>206</v>
      </c>
      <c r="B326" s="246">
        <v>138.30000000000001</v>
      </c>
    </row>
    <row r="327" spans="1:2" x14ac:dyDescent="0.2">
      <c r="A327" s="245" t="s">
        <v>11645</v>
      </c>
      <c r="B327" s="246">
        <v>126.33</v>
      </c>
    </row>
    <row r="328" spans="1:2" x14ac:dyDescent="0.2">
      <c r="A328" s="245" t="s">
        <v>207</v>
      </c>
      <c r="B328" s="246">
        <v>39.5</v>
      </c>
    </row>
    <row r="329" spans="1:2" x14ac:dyDescent="0.2">
      <c r="A329" s="245" t="s">
        <v>11646</v>
      </c>
      <c r="B329" s="246">
        <v>36.08</v>
      </c>
    </row>
    <row r="330" spans="1:2" x14ac:dyDescent="0.2">
      <c r="A330" s="245" t="s">
        <v>208</v>
      </c>
      <c r="B330" s="246">
        <v>47.41</v>
      </c>
    </row>
    <row r="331" spans="1:2" x14ac:dyDescent="0.2">
      <c r="A331" s="245" t="s">
        <v>11647</v>
      </c>
      <c r="B331" s="246">
        <v>43.31</v>
      </c>
    </row>
    <row r="332" spans="1:2" x14ac:dyDescent="0.2">
      <c r="A332" s="245" t="s">
        <v>209</v>
      </c>
      <c r="B332" s="246">
        <v>138.01</v>
      </c>
    </row>
    <row r="333" spans="1:2" x14ac:dyDescent="0.2">
      <c r="A333" s="245" t="s">
        <v>11648</v>
      </c>
      <c r="B333" s="246">
        <v>126.06</v>
      </c>
    </row>
    <row r="334" spans="1:2" x14ac:dyDescent="0.2">
      <c r="A334" s="245" t="s">
        <v>210</v>
      </c>
      <c r="B334" s="246">
        <v>138.01</v>
      </c>
    </row>
    <row r="335" spans="1:2" x14ac:dyDescent="0.2">
      <c r="A335" s="245" t="s">
        <v>11649</v>
      </c>
      <c r="B335" s="246">
        <v>126.06</v>
      </c>
    </row>
    <row r="336" spans="1:2" x14ac:dyDescent="0.2">
      <c r="A336" s="245" t="s">
        <v>211</v>
      </c>
      <c r="B336" s="246">
        <v>84.28</v>
      </c>
    </row>
    <row r="337" spans="1:2" x14ac:dyDescent="0.2">
      <c r="A337" s="245" t="s">
        <v>11650</v>
      </c>
      <c r="B337" s="246">
        <v>76.98</v>
      </c>
    </row>
    <row r="338" spans="1:2" x14ac:dyDescent="0.2">
      <c r="A338" s="245" t="s">
        <v>212</v>
      </c>
      <c r="B338" s="246">
        <v>3040.22</v>
      </c>
    </row>
    <row r="339" spans="1:2" x14ac:dyDescent="0.2">
      <c r="A339" s="245" t="s">
        <v>11651</v>
      </c>
      <c r="B339" s="246">
        <v>2777.09</v>
      </c>
    </row>
    <row r="340" spans="1:2" x14ac:dyDescent="0.2">
      <c r="A340" s="245" t="s">
        <v>214</v>
      </c>
      <c r="B340" s="246">
        <v>157.41999999999999</v>
      </c>
    </row>
    <row r="341" spans="1:2" x14ac:dyDescent="0.2">
      <c r="A341" s="245" t="s">
        <v>11652</v>
      </c>
      <c r="B341" s="246">
        <v>143.79</v>
      </c>
    </row>
    <row r="342" spans="1:2" x14ac:dyDescent="0.2">
      <c r="A342" s="245" t="s">
        <v>216</v>
      </c>
      <c r="B342" s="246">
        <v>157.41999999999999</v>
      </c>
    </row>
    <row r="343" spans="1:2" x14ac:dyDescent="0.2">
      <c r="A343" s="245" t="s">
        <v>11653</v>
      </c>
      <c r="B343" s="246">
        <v>143.79</v>
      </c>
    </row>
    <row r="344" spans="1:2" x14ac:dyDescent="0.2">
      <c r="A344" s="245" t="s">
        <v>217</v>
      </c>
      <c r="B344" s="246">
        <v>365.42</v>
      </c>
    </row>
    <row r="345" spans="1:2" x14ac:dyDescent="0.2">
      <c r="A345" s="245" t="s">
        <v>11654</v>
      </c>
      <c r="B345" s="246">
        <v>333.79</v>
      </c>
    </row>
    <row r="346" spans="1:2" x14ac:dyDescent="0.2">
      <c r="A346" s="245" t="s">
        <v>219</v>
      </c>
      <c r="B346" s="246">
        <v>139.56</v>
      </c>
    </row>
    <row r="347" spans="1:2" x14ac:dyDescent="0.2">
      <c r="A347" s="245" t="s">
        <v>11655</v>
      </c>
      <c r="B347" s="246">
        <v>127.48</v>
      </c>
    </row>
    <row r="348" spans="1:2" x14ac:dyDescent="0.2">
      <c r="A348" s="245" t="s">
        <v>220</v>
      </c>
      <c r="B348" s="246">
        <v>365.42</v>
      </c>
    </row>
    <row r="349" spans="1:2" x14ac:dyDescent="0.2">
      <c r="A349" s="245" t="s">
        <v>11656</v>
      </c>
      <c r="B349" s="246">
        <v>333.79</v>
      </c>
    </row>
    <row r="350" spans="1:2" x14ac:dyDescent="0.2">
      <c r="A350" s="245" t="s">
        <v>221</v>
      </c>
      <c r="B350" s="246">
        <v>879.38</v>
      </c>
    </row>
    <row r="351" spans="1:2" x14ac:dyDescent="0.2">
      <c r="A351" s="245" t="s">
        <v>11657</v>
      </c>
      <c r="B351" s="246">
        <v>803.27</v>
      </c>
    </row>
    <row r="352" spans="1:2" x14ac:dyDescent="0.2">
      <c r="A352" s="245" t="s">
        <v>222</v>
      </c>
      <c r="B352" s="246">
        <v>588.11</v>
      </c>
    </row>
    <row r="353" spans="1:2" x14ac:dyDescent="0.2">
      <c r="A353" s="245" t="s">
        <v>11658</v>
      </c>
      <c r="B353" s="246">
        <v>537.21</v>
      </c>
    </row>
    <row r="354" spans="1:2" x14ac:dyDescent="0.2">
      <c r="A354" s="245" t="s">
        <v>223</v>
      </c>
      <c r="B354" s="246">
        <v>157.41999999999999</v>
      </c>
    </row>
    <row r="355" spans="1:2" x14ac:dyDescent="0.2">
      <c r="A355" s="245" t="s">
        <v>11659</v>
      </c>
      <c r="B355" s="246">
        <v>143.79</v>
      </c>
    </row>
    <row r="356" spans="1:2" x14ac:dyDescent="0.2">
      <c r="A356" s="245" t="s">
        <v>224</v>
      </c>
      <c r="B356" s="246">
        <v>855.86</v>
      </c>
    </row>
    <row r="357" spans="1:2" x14ac:dyDescent="0.2">
      <c r="A357" s="245" t="s">
        <v>11660</v>
      </c>
      <c r="B357" s="246">
        <v>781.78</v>
      </c>
    </row>
    <row r="358" spans="1:2" x14ac:dyDescent="0.2">
      <c r="A358" s="245" t="s">
        <v>225</v>
      </c>
      <c r="B358" s="246">
        <v>131.80000000000001</v>
      </c>
    </row>
    <row r="359" spans="1:2" x14ac:dyDescent="0.2">
      <c r="A359" s="245" t="s">
        <v>11661</v>
      </c>
      <c r="B359" s="246">
        <v>120.39</v>
      </c>
    </row>
    <row r="360" spans="1:2" x14ac:dyDescent="0.2">
      <c r="A360" s="245" t="s">
        <v>226</v>
      </c>
      <c r="B360" s="246">
        <v>131.80000000000001</v>
      </c>
    </row>
    <row r="361" spans="1:2" x14ac:dyDescent="0.2">
      <c r="A361" s="245" t="s">
        <v>11662</v>
      </c>
      <c r="B361" s="246">
        <v>120.39</v>
      </c>
    </row>
    <row r="362" spans="1:2" x14ac:dyDescent="0.2">
      <c r="A362" s="245" t="s">
        <v>227</v>
      </c>
      <c r="B362" s="246">
        <v>131.80000000000001</v>
      </c>
    </row>
    <row r="363" spans="1:2" x14ac:dyDescent="0.2">
      <c r="A363" s="245" t="s">
        <v>11663</v>
      </c>
      <c r="B363" s="246">
        <v>120.39</v>
      </c>
    </row>
    <row r="364" spans="1:2" x14ac:dyDescent="0.2">
      <c r="A364" s="245" t="s">
        <v>228</v>
      </c>
      <c r="B364" s="246">
        <v>131.80000000000001</v>
      </c>
    </row>
    <row r="365" spans="1:2" x14ac:dyDescent="0.2">
      <c r="A365" s="245" t="s">
        <v>11664</v>
      </c>
      <c r="B365" s="246">
        <v>120.39</v>
      </c>
    </row>
    <row r="366" spans="1:2" x14ac:dyDescent="0.2">
      <c r="A366" s="245" t="s">
        <v>229</v>
      </c>
      <c r="B366" s="246">
        <v>131.80000000000001</v>
      </c>
    </row>
    <row r="367" spans="1:2" x14ac:dyDescent="0.2">
      <c r="A367" s="245" t="s">
        <v>11665</v>
      </c>
      <c r="B367" s="246">
        <v>120.39</v>
      </c>
    </row>
    <row r="368" spans="1:2" x14ac:dyDescent="0.2">
      <c r="A368" s="245" t="s">
        <v>230</v>
      </c>
      <c r="B368" s="246">
        <v>131.80000000000001</v>
      </c>
    </row>
    <row r="369" spans="1:2" x14ac:dyDescent="0.2">
      <c r="A369" s="245" t="s">
        <v>11666</v>
      </c>
      <c r="B369" s="246">
        <v>120.39</v>
      </c>
    </row>
    <row r="370" spans="1:2" x14ac:dyDescent="0.2">
      <c r="A370" s="245" t="s">
        <v>232</v>
      </c>
      <c r="B370" s="246">
        <v>131.80000000000001</v>
      </c>
    </row>
    <row r="371" spans="1:2" x14ac:dyDescent="0.2">
      <c r="A371" s="245" t="s">
        <v>11667</v>
      </c>
      <c r="B371" s="246">
        <v>120.39</v>
      </c>
    </row>
    <row r="372" spans="1:2" x14ac:dyDescent="0.2">
      <c r="A372" s="245" t="s">
        <v>233</v>
      </c>
      <c r="B372" s="246">
        <v>131.80000000000001</v>
      </c>
    </row>
    <row r="373" spans="1:2" x14ac:dyDescent="0.2">
      <c r="A373" s="245" t="s">
        <v>11668</v>
      </c>
      <c r="B373" s="246">
        <v>120.39</v>
      </c>
    </row>
    <row r="374" spans="1:2" x14ac:dyDescent="0.2">
      <c r="A374" s="245" t="s">
        <v>234</v>
      </c>
      <c r="B374" s="246">
        <v>131.80000000000001</v>
      </c>
    </row>
    <row r="375" spans="1:2" x14ac:dyDescent="0.2">
      <c r="A375" s="245" t="s">
        <v>11669</v>
      </c>
      <c r="B375" s="246">
        <v>120.39</v>
      </c>
    </row>
    <row r="376" spans="1:2" x14ac:dyDescent="0.2">
      <c r="A376" s="245" t="s">
        <v>235</v>
      </c>
      <c r="B376" s="246">
        <v>131.80000000000001</v>
      </c>
    </row>
    <row r="377" spans="1:2" x14ac:dyDescent="0.2">
      <c r="A377" s="245" t="s">
        <v>11670</v>
      </c>
      <c r="B377" s="246">
        <v>120.39</v>
      </c>
    </row>
    <row r="378" spans="1:2" x14ac:dyDescent="0.2">
      <c r="A378" s="245" t="s">
        <v>236</v>
      </c>
      <c r="B378" s="246">
        <v>131.80000000000001</v>
      </c>
    </row>
    <row r="379" spans="1:2" x14ac:dyDescent="0.2">
      <c r="A379" s="245" t="s">
        <v>11671</v>
      </c>
      <c r="B379" s="246">
        <v>120.39</v>
      </c>
    </row>
    <row r="380" spans="1:2" x14ac:dyDescent="0.2">
      <c r="A380" s="245" t="s">
        <v>237</v>
      </c>
      <c r="B380" s="246">
        <v>131.80000000000001</v>
      </c>
    </row>
    <row r="381" spans="1:2" x14ac:dyDescent="0.2">
      <c r="A381" s="245" t="s">
        <v>11672</v>
      </c>
      <c r="B381" s="246">
        <v>120.39</v>
      </c>
    </row>
    <row r="382" spans="1:2" x14ac:dyDescent="0.2">
      <c r="A382" s="245" t="s">
        <v>238</v>
      </c>
      <c r="B382" s="246">
        <v>131.80000000000001</v>
      </c>
    </row>
    <row r="383" spans="1:2" x14ac:dyDescent="0.2">
      <c r="A383" s="245" t="s">
        <v>11673</v>
      </c>
      <c r="B383" s="246">
        <v>120.39</v>
      </c>
    </row>
    <row r="384" spans="1:2" x14ac:dyDescent="0.2">
      <c r="A384" s="245" t="s">
        <v>239</v>
      </c>
      <c r="B384" s="246">
        <v>131.80000000000001</v>
      </c>
    </row>
    <row r="385" spans="1:2" x14ac:dyDescent="0.2">
      <c r="A385" s="245" t="s">
        <v>11674</v>
      </c>
      <c r="B385" s="246">
        <v>120.39</v>
      </c>
    </row>
    <row r="386" spans="1:2" x14ac:dyDescent="0.2">
      <c r="A386" s="245" t="s">
        <v>240</v>
      </c>
      <c r="B386" s="246">
        <v>131.80000000000001</v>
      </c>
    </row>
    <row r="387" spans="1:2" x14ac:dyDescent="0.2">
      <c r="A387" s="245" t="s">
        <v>11675</v>
      </c>
      <c r="B387" s="246">
        <v>120.39</v>
      </c>
    </row>
    <row r="388" spans="1:2" x14ac:dyDescent="0.2">
      <c r="A388" s="245" t="s">
        <v>242</v>
      </c>
      <c r="B388" s="246">
        <v>131.80000000000001</v>
      </c>
    </row>
    <row r="389" spans="1:2" x14ac:dyDescent="0.2">
      <c r="A389" s="245" t="s">
        <v>11676</v>
      </c>
      <c r="B389" s="246">
        <v>120.39</v>
      </c>
    </row>
    <row r="390" spans="1:2" x14ac:dyDescent="0.2">
      <c r="A390" s="245" t="s">
        <v>243</v>
      </c>
      <c r="B390" s="246">
        <v>2755.89</v>
      </c>
    </row>
    <row r="391" spans="1:2" x14ac:dyDescent="0.2">
      <c r="A391" s="245" t="s">
        <v>11677</v>
      </c>
      <c r="B391" s="246">
        <v>2517.37</v>
      </c>
    </row>
    <row r="392" spans="1:2" x14ac:dyDescent="0.2">
      <c r="A392" s="245" t="s">
        <v>244</v>
      </c>
      <c r="B392" s="246">
        <v>128.99</v>
      </c>
    </row>
    <row r="393" spans="1:2" x14ac:dyDescent="0.2">
      <c r="A393" s="245" t="s">
        <v>11678</v>
      </c>
      <c r="B393" s="246">
        <v>117.83</v>
      </c>
    </row>
    <row r="394" spans="1:2" x14ac:dyDescent="0.2">
      <c r="A394" s="245" t="s">
        <v>245</v>
      </c>
      <c r="B394" s="246">
        <v>133.94999999999999</v>
      </c>
    </row>
    <row r="395" spans="1:2" x14ac:dyDescent="0.2">
      <c r="A395" s="245" t="s">
        <v>11679</v>
      </c>
      <c r="B395" s="246">
        <v>122.36</v>
      </c>
    </row>
    <row r="396" spans="1:2" x14ac:dyDescent="0.2">
      <c r="A396" s="245" t="s">
        <v>246</v>
      </c>
      <c r="B396" s="246">
        <v>148.84</v>
      </c>
    </row>
    <row r="397" spans="1:2" x14ac:dyDescent="0.2">
      <c r="A397" s="245" t="s">
        <v>11680</v>
      </c>
      <c r="B397" s="246">
        <v>135.96</v>
      </c>
    </row>
    <row r="398" spans="1:2" x14ac:dyDescent="0.2">
      <c r="A398" s="245" t="s">
        <v>247</v>
      </c>
      <c r="B398" s="246">
        <v>78.72</v>
      </c>
    </row>
    <row r="399" spans="1:2" x14ac:dyDescent="0.2">
      <c r="A399" s="245" t="s">
        <v>11681</v>
      </c>
      <c r="B399" s="246">
        <v>71.91</v>
      </c>
    </row>
    <row r="400" spans="1:2" x14ac:dyDescent="0.2">
      <c r="A400" s="245" t="s">
        <v>248</v>
      </c>
      <c r="B400" s="246">
        <v>90.39</v>
      </c>
    </row>
    <row r="401" spans="1:2" x14ac:dyDescent="0.2">
      <c r="A401" s="245" t="s">
        <v>11682</v>
      </c>
      <c r="B401" s="246">
        <v>82.57</v>
      </c>
    </row>
    <row r="402" spans="1:2" x14ac:dyDescent="0.2">
      <c r="A402" s="245" t="s">
        <v>249</v>
      </c>
      <c r="B402" s="246">
        <v>131.22999999999999</v>
      </c>
    </row>
    <row r="403" spans="1:2" x14ac:dyDescent="0.2">
      <c r="A403" s="245" t="s">
        <v>11683</v>
      </c>
      <c r="B403" s="246">
        <v>119.87</v>
      </c>
    </row>
    <row r="404" spans="1:2" x14ac:dyDescent="0.2">
      <c r="A404" s="245" t="s">
        <v>250</v>
      </c>
      <c r="B404" s="246">
        <v>157.47</v>
      </c>
    </row>
    <row r="405" spans="1:2" x14ac:dyDescent="0.2">
      <c r="A405" s="245" t="s">
        <v>11684</v>
      </c>
      <c r="B405" s="246">
        <v>143.84</v>
      </c>
    </row>
    <row r="406" spans="1:2" x14ac:dyDescent="0.2">
      <c r="A406" s="245" t="s">
        <v>251</v>
      </c>
      <c r="B406" s="246">
        <v>188.97</v>
      </c>
    </row>
    <row r="407" spans="1:2" x14ac:dyDescent="0.2">
      <c r="A407" s="245" t="s">
        <v>11685</v>
      </c>
      <c r="B407" s="246">
        <v>172.61</v>
      </c>
    </row>
    <row r="408" spans="1:2" x14ac:dyDescent="0.2">
      <c r="A408" s="245" t="s">
        <v>252</v>
      </c>
      <c r="B408" s="246">
        <v>226.76</v>
      </c>
    </row>
    <row r="409" spans="1:2" x14ac:dyDescent="0.2">
      <c r="A409" s="245" t="s">
        <v>11686</v>
      </c>
      <c r="B409" s="246">
        <v>207.13</v>
      </c>
    </row>
    <row r="410" spans="1:2" x14ac:dyDescent="0.2">
      <c r="A410" s="245" t="s">
        <v>253</v>
      </c>
      <c r="B410" s="246">
        <v>392.24</v>
      </c>
    </row>
    <row r="411" spans="1:2" x14ac:dyDescent="0.2">
      <c r="A411" s="245" t="s">
        <v>11687</v>
      </c>
      <c r="B411" s="246">
        <v>358.29</v>
      </c>
    </row>
    <row r="412" spans="1:2" x14ac:dyDescent="0.2">
      <c r="A412" s="245" t="s">
        <v>255</v>
      </c>
      <c r="B412" s="246">
        <v>85.79</v>
      </c>
    </row>
    <row r="413" spans="1:2" x14ac:dyDescent="0.2">
      <c r="A413" s="245" t="s">
        <v>11688</v>
      </c>
      <c r="B413" s="246">
        <v>78.37</v>
      </c>
    </row>
    <row r="414" spans="1:2" x14ac:dyDescent="0.2">
      <c r="A414" s="245" t="s">
        <v>256</v>
      </c>
      <c r="B414" s="246">
        <v>257.41000000000003</v>
      </c>
    </row>
    <row r="415" spans="1:2" x14ac:dyDescent="0.2">
      <c r="A415" s="245" t="s">
        <v>11689</v>
      </c>
      <c r="B415" s="246">
        <v>235.13</v>
      </c>
    </row>
    <row r="416" spans="1:2" x14ac:dyDescent="0.2">
      <c r="A416" s="245" t="s">
        <v>257</v>
      </c>
      <c r="B416" s="246">
        <v>308.88</v>
      </c>
    </row>
    <row r="417" spans="1:2" x14ac:dyDescent="0.2">
      <c r="A417" s="245" t="s">
        <v>11690</v>
      </c>
      <c r="B417" s="246">
        <v>282.14999999999998</v>
      </c>
    </row>
    <row r="418" spans="1:2" x14ac:dyDescent="0.2">
      <c r="A418" s="245" t="s">
        <v>258</v>
      </c>
      <c r="B418" s="246">
        <v>370.66</v>
      </c>
    </row>
    <row r="419" spans="1:2" x14ac:dyDescent="0.2">
      <c r="A419" s="245" t="s">
        <v>11691</v>
      </c>
      <c r="B419" s="246">
        <v>338.58</v>
      </c>
    </row>
    <row r="420" spans="1:2" x14ac:dyDescent="0.2">
      <c r="A420" s="245" t="s">
        <v>259</v>
      </c>
      <c r="B420" s="246">
        <v>157.29</v>
      </c>
    </row>
    <row r="421" spans="1:2" x14ac:dyDescent="0.2">
      <c r="A421" s="245" t="s">
        <v>11692</v>
      </c>
      <c r="B421" s="246">
        <v>143.68</v>
      </c>
    </row>
    <row r="422" spans="1:2" x14ac:dyDescent="0.2">
      <c r="A422" s="245" t="s">
        <v>260</v>
      </c>
      <c r="B422" s="246">
        <v>118.49</v>
      </c>
    </row>
    <row r="423" spans="1:2" x14ac:dyDescent="0.2">
      <c r="A423" s="245" t="s">
        <v>11693</v>
      </c>
      <c r="B423" s="246">
        <v>108.23</v>
      </c>
    </row>
    <row r="424" spans="1:2" x14ac:dyDescent="0.2">
      <c r="A424" s="245" t="s">
        <v>262</v>
      </c>
      <c r="B424" s="246">
        <v>118.49</v>
      </c>
    </row>
    <row r="425" spans="1:2" x14ac:dyDescent="0.2">
      <c r="A425" s="245" t="s">
        <v>11694</v>
      </c>
      <c r="B425" s="246">
        <v>108.23</v>
      </c>
    </row>
    <row r="426" spans="1:2" x14ac:dyDescent="0.2">
      <c r="A426" s="245" t="s">
        <v>263</v>
      </c>
      <c r="B426" s="246">
        <v>46.98</v>
      </c>
    </row>
    <row r="427" spans="1:2" x14ac:dyDescent="0.2">
      <c r="A427" s="245" t="s">
        <v>11695</v>
      </c>
      <c r="B427" s="246">
        <v>42.91</v>
      </c>
    </row>
    <row r="428" spans="1:2" x14ac:dyDescent="0.2">
      <c r="A428" s="245" t="s">
        <v>264</v>
      </c>
      <c r="B428" s="246">
        <v>3298.78</v>
      </c>
    </row>
    <row r="429" spans="1:2" x14ac:dyDescent="0.2">
      <c r="A429" s="245" t="s">
        <v>11696</v>
      </c>
      <c r="B429" s="246">
        <v>3013.27</v>
      </c>
    </row>
    <row r="430" spans="1:2" x14ac:dyDescent="0.2">
      <c r="A430" s="245" t="s">
        <v>265</v>
      </c>
      <c r="B430" s="246">
        <v>4123.47</v>
      </c>
    </row>
    <row r="431" spans="1:2" x14ac:dyDescent="0.2">
      <c r="A431" s="245" t="s">
        <v>11697</v>
      </c>
      <c r="B431" s="246">
        <v>3766.58</v>
      </c>
    </row>
    <row r="432" spans="1:2" x14ac:dyDescent="0.2">
      <c r="A432" s="245" t="s">
        <v>266</v>
      </c>
      <c r="B432" s="246">
        <v>4123.47</v>
      </c>
    </row>
    <row r="433" spans="1:2" x14ac:dyDescent="0.2">
      <c r="A433" s="245" t="s">
        <v>11698</v>
      </c>
      <c r="B433" s="246">
        <v>3766.58</v>
      </c>
    </row>
    <row r="434" spans="1:2" x14ac:dyDescent="0.2">
      <c r="A434" s="245" t="s">
        <v>267</v>
      </c>
      <c r="B434" s="246">
        <v>6185.21</v>
      </c>
    </row>
    <row r="435" spans="1:2" x14ac:dyDescent="0.2">
      <c r="A435" s="245" t="s">
        <v>11699</v>
      </c>
      <c r="B435" s="246">
        <v>5649.88</v>
      </c>
    </row>
    <row r="436" spans="1:2" x14ac:dyDescent="0.2">
      <c r="A436" s="245" t="s">
        <v>268</v>
      </c>
      <c r="B436" s="246">
        <v>5108.53</v>
      </c>
    </row>
    <row r="437" spans="1:2" x14ac:dyDescent="0.2">
      <c r="A437" s="245" t="s">
        <v>11700</v>
      </c>
      <c r="B437" s="246">
        <v>4666.3900000000003</v>
      </c>
    </row>
    <row r="438" spans="1:2" x14ac:dyDescent="0.2">
      <c r="A438" s="245" t="s">
        <v>269</v>
      </c>
      <c r="B438" s="246">
        <v>1580.12</v>
      </c>
    </row>
    <row r="439" spans="1:2" x14ac:dyDescent="0.2">
      <c r="A439" s="245" t="s">
        <v>11701</v>
      </c>
      <c r="B439" s="246">
        <v>1443.36</v>
      </c>
    </row>
    <row r="440" spans="1:2" x14ac:dyDescent="0.2">
      <c r="A440" s="245" t="s">
        <v>270</v>
      </c>
      <c r="B440" s="246">
        <v>1580.12</v>
      </c>
    </row>
    <row r="441" spans="1:2" x14ac:dyDescent="0.2">
      <c r="A441" s="245" t="s">
        <v>11702</v>
      </c>
      <c r="B441" s="246">
        <v>1443.36</v>
      </c>
    </row>
    <row r="442" spans="1:2" x14ac:dyDescent="0.2">
      <c r="A442" s="245" t="s">
        <v>271</v>
      </c>
      <c r="B442" s="246">
        <v>139.55000000000001</v>
      </c>
    </row>
    <row r="443" spans="1:2" x14ac:dyDescent="0.2">
      <c r="A443" s="245" t="s">
        <v>11703</v>
      </c>
      <c r="B443" s="246">
        <v>127.47</v>
      </c>
    </row>
    <row r="444" spans="1:2" x14ac:dyDescent="0.2">
      <c r="A444" s="245" t="s">
        <v>272</v>
      </c>
      <c r="B444" s="246">
        <v>139.55000000000001</v>
      </c>
    </row>
    <row r="445" spans="1:2" x14ac:dyDescent="0.2">
      <c r="A445" s="245" t="s">
        <v>11704</v>
      </c>
      <c r="B445" s="246">
        <v>127.47</v>
      </c>
    </row>
    <row r="446" spans="1:2" x14ac:dyDescent="0.2">
      <c r="A446" s="245" t="s">
        <v>273</v>
      </c>
      <c r="B446" s="246">
        <v>235.83</v>
      </c>
    </row>
    <row r="447" spans="1:2" x14ac:dyDescent="0.2">
      <c r="A447" s="245" t="s">
        <v>11705</v>
      </c>
      <c r="B447" s="246">
        <v>215.42</v>
      </c>
    </row>
    <row r="448" spans="1:2" x14ac:dyDescent="0.2">
      <c r="A448" s="245" t="s">
        <v>274</v>
      </c>
      <c r="B448" s="246">
        <v>1580.12</v>
      </c>
    </row>
    <row r="449" spans="1:2" x14ac:dyDescent="0.2">
      <c r="A449" s="245" t="s">
        <v>11706</v>
      </c>
      <c r="B449" s="246">
        <v>1443.36</v>
      </c>
    </row>
    <row r="450" spans="1:2" x14ac:dyDescent="0.2">
      <c r="A450" s="245" t="s">
        <v>275</v>
      </c>
      <c r="B450" s="246">
        <v>157.41999999999999</v>
      </c>
    </row>
    <row r="451" spans="1:2" x14ac:dyDescent="0.2">
      <c r="A451" s="245" t="s">
        <v>11707</v>
      </c>
      <c r="B451" s="246">
        <v>143.79</v>
      </c>
    </row>
    <row r="452" spans="1:2" x14ac:dyDescent="0.2">
      <c r="A452" s="245" t="s">
        <v>277</v>
      </c>
      <c r="B452" s="246">
        <v>1580.12</v>
      </c>
    </row>
    <row r="453" spans="1:2" x14ac:dyDescent="0.2">
      <c r="A453" s="245" t="s">
        <v>11708</v>
      </c>
      <c r="B453" s="246">
        <v>1443.36</v>
      </c>
    </row>
    <row r="454" spans="1:2" x14ac:dyDescent="0.2">
      <c r="A454" s="245" t="s">
        <v>279</v>
      </c>
      <c r="B454" s="246">
        <v>1580.12</v>
      </c>
    </row>
    <row r="455" spans="1:2" x14ac:dyDescent="0.2">
      <c r="A455" s="245" t="s">
        <v>11709</v>
      </c>
      <c r="B455" s="246">
        <v>1443.36</v>
      </c>
    </row>
    <row r="456" spans="1:2" x14ac:dyDescent="0.2">
      <c r="A456" s="245" t="s">
        <v>280</v>
      </c>
      <c r="B456" s="246">
        <v>1580.12</v>
      </c>
    </row>
    <row r="457" spans="1:2" x14ac:dyDescent="0.2">
      <c r="A457" s="245" t="s">
        <v>11710</v>
      </c>
      <c r="B457" s="246">
        <v>1443.36</v>
      </c>
    </row>
    <row r="458" spans="1:2" x14ac:dyDescent="0.2">
      <c r="A458" s="245" t="s">
        <v>281</v>
      </c>
      <c r="B458" s="246">
        <v>230.47</v>
      </c>
    </row>
    <row r="459" spans="1:2" x14ac:dyDescent="0.2">
      <c r="A459" s="245" t="s">
        <v>11711</v>
      </c>
      <c r="B459" s="246">
        <v>210.52</v>
      </c>
    </row>
    <row r="460" spans="1:2" x14ac:dyDescent="0.2">
      <c r="A460" s="245" t="s">
        <v>282</v>
      </c>
      <c r="B460" s="246">
        <v>1580.12</v>
      </c>
    </row>
    <row r="461" spans="1:2" x14ac:dyDescent="0.2">
      <c r="A461" s="245" t="s">
        <v>11712</v>
      </c>
      <c r="B461" s="246">
        <v>1443.36</v>
      </c>
    </row>
    <row r="462" spans="1:2" x14ac:dyDescent="0.2">
      <c r="A462" s="245" t="s">
        <v>284</v>
      </c>
      <c r="B462" s="246">
        <v>278.14999999999998</v>
      </c>
    </row>
    <row r="463" spans="1:2" x14ac:dyDescent="0.2">
      <c r="A463" s="245" t="s">
        <v>11713</v>
      </c>
      <c r="B463" s="246">
        <v>254.08</v>
      </c>
    </row>
    <row r="464" spans="1:2" x14ac:dyDescent="0.2">
      <c r="A464" s="245" t="s">
        <v>285</v>
      </c>
      <c r="B464" s="246">
        <v>278.14999999999998</v>
      </c>
    </row>
    <row r="465" spans="1:2" x14ac:dyDescent="0.2">
      <c r="A465" s="245" t="s">
        <v>11714</v>
      </c>
      <c r="B465" s="246">
        <v>254.08</v>
      </c>
    </row>
    <row r="466" spans="1:2" x14ac:dyDescent="0.2">
      <c r="A466" s="245" t="s">
        <v>286</v>
      </c>
      <c r="B466" s="246">
        <v>97.12</v>
      </c>
    </row>
    <row r="467" spans="1:2" x14ac:dyDescent="0.2">
      <c r="A467" s="245" t="s">
        <v>11715</v>
      </c>
      <c r="B467" s="246">
        <v>88.72</v>
      </c>
    </row>
    <row r="468" spans="1:2" x14ac:dyDescent="0.2">
      <c r="A468" s="245" t="s">
        <v>287</v>
      </c>
      <c r="B468" s="246">
        <v>97.12</v>
      </c>
    </row>
    <row r="469" spans="1:2" x14ac:dyDescent="0.2">
      <c r="A469" s="245" t="s">
        <v>11716</v>
      </c>
      <c r="B469" s="246">
        <v>88.72</v>
      </c>
    </row>
    <row r="470" spans="1:2" x14ac:dyDescent="0.2">
      <c r="A470" s="245" t="s">
        <v>288</v>
      </c>
      <c r="B470" s="246">
        <v>144.97</v>
      </c>
    </row>
    <row r="471" spans="1:2" x14ac:dyDescent="0.2">
      <c r="A471" s="245" t="s">
        <v>11717</v>
      </c>
      <c r="B471" s="246">
        <v>132.41999999999999</v>
      </c>
    </row>
    <row r="472" spans="1:2" x14ac:dyDescent="0.2">
      <c r="A472" s="245" t="s">
        <v>289</v>
      </c>
      <c r="B472" s="246">
        <v>635.78</v>
      </c>
    </row>
    <row r="473" spans="1:2" x14ac:dyDescent="0.2">
      <c r="A473" s="245" t="s">
        <v>11718</v>
      </c>
      <c r="B473" s="246">
        <v>580.75</v>
      </c>
    </row>
    <row r="474" spans="1:2" x14ac:dyDescent="0.2">
      <c r="A474" s="245" t="s">
        <v>290</v>
      </c>
      <c r="B474" s="246">
        <v>667.58</v>
      </c>
    </row>
    <row r="475" spans="1:2" x14ac:dyDescent="0.2">
      <c r="A475" s="245" t="s">
        <v>11719</v>
      </c>
      <c r="B475" s="246">
        <v>609.79999999999995</v>
      </c>
    </row>
    <row r="476" spans="1:2" x14ac:dyDescent="0.2">
      <c r="A476" s="245" t="s">
        <v>291</v>
      </c>
      <c r="B476" s="246">
        <v>794.74</v>
      </c>
    </row>
    <row r="477" spans="1:2" x14ac:dyDescent="0.2">
      <c r="A477" s="245" t="s">
        <v>11720</v>
      </c>
      <c r="B477" s="246">
        <v>725.95</v>
      </c>
    </row>
    <row r="478" spans="1:2" x14ac:dyDescent="0.2">
      <c r="A478" s="245" t="s">
        <v>6511</v>
      </c>
      <c r="B478" s="246">
        <v>80.209999999999994</v>
      </c>
    </row>
    <row r="479" spans="1:2" x14ac:dyDescent="0.2">
      <c r="A479" s="245" t="s">
        <v>11721</v>
      </c>
      <c r="B479" s="246">
        <v>77.09</v>
      </c>
    </row>
    <row r="480" spans="1:2" x14ac:dyDescent="0.2">
      <c r="A480" s="245" t="s">
        <v>6512</v>
      </c>
      <c r="B480" s="246">
        <v>10.49</v>
      </c>
    </row>
    <row r="481" spans="1:2" x14ac:dyDescent="0.2">
      <c r="A481" s="245" t="s">
        <v>11722</v>
      </c>
      <c r="B481" s="246">
        <v>9.2899999999999991</v>
      </c>
    </row>
    <row r="482" spans="1:2" x14ac:dyDescent="0.2">
      <c r="A482" s="245" t="s">
        <v>6513</v>
      </c>
      <c r="B482" s="246">
        <v>23.39</v>
      </c>
    </row>
    <row r="483" spans="1:2" x14ac:dyDescent="0.2">
      <c r="A483" s="245" t="s">
        <v>11723</v>
      </c>
      <c r="B483" s="246">
        <v>20.27</v>
      </c>
    </row>
    <row r="484" spans="1:2" x14ac:dyDescent="0.2">
      <c r="A484" s="245" t="s">
        <v>292</v>
      </c>
      <c r="B484" s="246">
        <v>98.82</v>
      </c>
    </row>
    <row r="485" spans="1:2" x14ac:dyDescent="0.2">
      <c r="A485" s="245" t="s">
        <v>11724</v>
      </c>
      <c r="B485" s="246">
        <v>89.08</v>
      </c>
    </row>
    <row r="486" spans="1:2" x14ac:dyDescent="0.2">
      <c r="A486" s="245" t="s">
        <v>293</v>
      </c>
      <c r="B486" s="246">
        <v>129.99</v>
      </c>
    </row>
    <row r="487" spans="1:2" x14ac:dyDescent="0.2">
      <c r="A487" s="245" t="s">
        <v>11725</v>
      </c>
      <c r="B487" s="246">
        <v>117.18</v>
      </c>
    </row>
    <row r="488" spans="1:2" x14ac:dyDescent="0.2">
      <c r="A488" s="245" t="s">
        <v>294</v>
      </c>
      <c r="B488" s="246">
        <v>106.88</v>
      </c>
    </row>
    <row r="489" spans="1:2" x14ac:dyDescent="0.2">
      <c r="A489" s="245" t="s">
        <v>11726</v>
      </c>
      <c r="B489" s="246">
        <v>96.35</v>
      </c>
    </row>
    <row r="490" spans="1:2" x14ac:dyDescent="0.2">
      <c r="A490" s="245" t="s">
        <v>295</v>
      </c>
      <c r="B490" s="246">
        <v>144.30000000000001</v>
      </c>
    </row>
    <row r="491" spans="1:2" x14ac:dyDescent="0.2">
      <c r="A491" s="245" t="s">
        <v>11727</v>
      </c>
      <c r="B491" s="246">
        <v>130.07</v>
      </c>
    </row>
    <row r="492" spans="1:2" x14ac:dyDescent="0.2">
      <c r="A492" s="245" t="s">
        <v>296</v>
      </c>
      <c r="B492" s="246">
        <v>115.42</v>
      </c>
    </row>
    <row r="493" spans="1:2" x14ac:dyDescent="0.2">
      <c r="A493" s="245" t="s">
        <v>11728</v>
      </c>
      <c r="B493" s="246">
        <v>104.05</v>
      </c>
    </row>
    <row r="494" spans="1:2" x14ac:dyDescent="0.2">
      <c r="A494" s="245" t="s">
        <v>297</v>
      </c>
      <c r="B494" s="246">
        <v>160.33000000000001</v>
      </c>
    </row>
    <row r="495" spans="1:2" x14ac:dyDescent="0.2">
      <c r="A495" s="245" t="s">
        <v>11729</v>
      </c>
      <c r="B495" s="246">
        <v>144.52000000000001</v>
      </c>
    </row>
    <row r="496" spans="1:2" x14ac:dyDescent="0.2">
      <c r="A496" s="245" t="s">
        <v>298</v>
      </c>
      <c r="B496" s="246">
        <v>133.59</v>
      </c>
    </row>
    <row r="497" spans="1:2" x14ac:dyDescent="0.2">
      <c r="A497" s="245" t="s">
        <v>11730</v>
      </c>
      <c r="B497" s="246">
        <v>120.42</v>
      </c>
    </row>
    <row r="498" spans="1:2" x14ac:dyDescent="0.2">
      <c r="A498" s="245" t="s">
        <v>299</v>
      </c>
      <c r="B498" s="246">
        <v>187.03</v>
      </c>
    </row>
    <row r="499" spans="1:2" x14ac:dyDescent="0.2">
      <c r="A499" s="245" t="s">
        <v>11731</v>
      </c>
      <c r="B499" s="246">
        <v>168.6</v>
      </c>
    </row>
    <row r="500" spans="1:2" x14ac:dyDescent="0.2">
      <c r="A500" s="245" t="s">
        <v>300</v>
      </c>
      <c r="B500" s="246">
        <v>133.28</v>
      </c>
    </row>
    <row r="501" spans="1:2" x14ac:dyDescent="0.2">
      <c r="A501" s="245" t="s">
        <v>11732</v>
      </c>
      <c r="B501" s="246">
        <v>120.14</v>
      </c>
    </row>
    <row r="502" spans="1:2" x14ac:dyDescent="0.2">
      <c r="A502" s="245" t="s">
        <v>301</v>
      </c>
      <c r="B502" s="246">
        <v>144.86000000000001</v>
      </c>
    </row>
    <row r="503" spans="1:2" x14ac:dyDescent="0.2">
      <c r="A503" s="245" t="s">
        <v>11733</v>
      </c>
      <c r="B503" s="246">
        <v>130.58000000000001</v>
      </c>
    </row>
    <row r="504" spans="1:2" x14ac:dyDescent="0.2">
      <c r="A504" s="245" t="s">
        <v>302</v>
      </c>
      <c r="B504" s="246">
        <v>156.44</v>
      </c>
    </row>
    <row r="505" spans="1:2" x14ac:dyDescent="0.2">
      <c r="A505" s="245" t="s">
        <v>11734</v>
      </c>
      <c r="B505" s="246">
        <v>141.02000000000001</v>
      </c>
    </row>
    <row r="506" spans="1:2" x14ac:dyDescent="0.2">
      <c r="A506" s="245" t="s">
        <v>303</v>
      </c>
      <c r="B506" s="246">
        <v>188.82</v>
      </c>
    </row>
    <row r="507" spans="1:2" x14ac:dyDescent="0.2">
      <c r="A507" s="245" t="s">
        <v>11735</v>
      </c>
      <c r="B507" s="246">
        <v>170.21</v>
      </c>
    </row>
    <row r="508" spans="1:2" x14ac:dyDescent="0.2">
      <c r="A508" s="245" t="s">
        <v>304</v>
      </c>
      <c r="B508" s="246">
        <v>207.89</v>
      </c>
    </row>
    <row r="509" spans="1:2" x14ac:dyDescent="0.2">
      <c r="A509" s="245" t="s">
        <v>11736</v>
      </c>
      <c r="B509" s="246">
        <v>188.87</v>
      </c>
    </row>
    <row r="510" spans="1:2" x14ac:dyDescent="0.2">
      <c r="A510" s="245" t="s">
        <v>305</v>
      </c>
      <c r="B510" s="246">
        <v>230.98</v>
      </c>
    </row>
    <row r="511" spans="1:2" x14ac:dyDescent="0.2">
      <c r="A511" s="245" t="s">
        <v>11737</v>
      </c>
      <c r="B511" s="246">
        <v>209.86</v>
      </c>
    </row>
    <row r="512" spans="1:2" x14ac:dyDescent="0.2">
      <c r="A512" s="245" t="s">
        <v>306</v>
      </c>
      <c r="B512" s="246">
        <v>248.31</v>
      </c>
    </row>
    <row r="513" spans="1:2" x14ac:dyDescent="0.2">
      <c r="A513" s="245" t="s">
        <v>11738</v>
      </c>
      <c r="B513" s="246">
        <v>225.6</v>
      </c>
    </row>
    <row r="514" spans="1:2" x14ac:dyDescent="0.2">
      <c r="A514" s="245" t="s">
        <v>307</v>
      </c>
      <c r="B514" s="246">
        <v>346.5</v>
      </c>
    </row>
    <row r="515" spans="1:2" x14ac:dyDescent="0.2">
      <c r="A515" s="245" t="s">
        <v>11739</v>
      </c>
      <c r="B515" s="246">
        <v>314.81</v>
      </c>
    </row>
    <row r="516" spans="1:2" x14ac:dyDescent="0.2">
      <c r="A516" s="245" t="s">
        <v>308</v>
      </c>
      <c r="B516" s="246">
        <v>76</v>
      </c>
    </row>
    <row r="517" spans="1:2" x14ac:dyDescent="0.2">
      <c r="A517" s="245" t="s">
        <v>11740</v>
      </c>
      <c r="B517" s="246">
        <v>68.510000000000005</v>
      </c>
    </row>
    <row r="518" spans="1:2" x14ac:dyDescent="0.2">
      <c r="A518" s="245" t="s">
        <v>309</v>
      </c>
      <c r="B518" s="246">
        <v>106.89</v>
      </c>
    </row>
    <row r="519" spans="1:2" x14ac:dyDescent="0.2">
      <c r="A519" s="245" t="s">
        <v>11741</v>
      </c>
      <c r="B519" s="246">
        <v>96.35</v>
      </c>
    </row>
    <row r="520" spans="1:2" x14ac:dyDescent="0.2">
      <c r="A520" s="245" t="s">
        <v>310</v>
      </c>
      <c r="B520" s="246">
        <v>82.21</v>
      </c>
    </row>
    <row r="521" spans="1:2" x14ac:dyDescent="0.2">
      <c r="A521" s="245" t="s">
        <v>11742</v>
      </c>
      <c r="B521" s="246">
        <v>74.11</v>
      </c>
    </row>
    <row r="522" spans="1:2" x14ac:dyDescent="0.2">
      <c r="A522" s="245" t="s">
        <v>311</v>
      </c>
      <c r="B522" s="246">
        <v>118.66</v>
      </c>
    </row>
    <row r="523" spans="1:2" x14ac:dyDescent="0.2">
      <c r="A523" s="245" t="s">
        <v>11743</v>
      </c>
      <c r="B523" s="246">
        <v>106.96</v>
      </c>
    </row>
    <row r="524" spans="1:2" x14ac:dyDescent="0.2">
      <c r="A524" s="245" t="s">
        <v>312</v>
      </c>
      <c r="B524" s="246">
        <v>88.79</v>
      </c>
    </row>
    <row r="525" spans="1:2" x14ac:dyDescent="0.2">
      <c r="A525" s="245" t="s">
        <v>11744</v>
      </c>
      <c r="B525" s="246">
        <v>80.040000000000006</v>
      </c>
    </row>
    <row r="526" spans="1:2" x14ac:dyDescent="0.2">
      <c r="A526" s="245" t="s">
        <v>313</v>
      </c>
      <c r="B526" s="246">
        <v>122.16</v>
      </c>
    </row>
    <row r="527" spans="1:2" x14ac:dyDescent="0.2">
      <c r="A527" s="245" t="s">
        <v>11745</v>
      </c>
      <c r="B527" s="246">
        <v>110.12</v>
      </c>
    </row>
    <row r="528" spans="1:2" x14ac:dyDescent="0.2">
      <c r="A528" s="245" t="s">
        <v>314</v>
      </c>
      <c r="B528" s="246">
        <v>102.76</v>
      </c>
    </row>
    <row r="529" spans="1:2" x14ac:dyDescent="0.2">
      <c r="A529" s="245" t="s">
        <v>11746</v>
      </c>
      <c r="B529" s="246">
        <v>92.64</v>
      </c>
    </row>
    <row r="530" spans="1:2" x14ac:dyDescent="0.2">
      <c r="A530" s="245" t="s">
        <v>315</v>
      </c>
      <c r="B530" s="246">
        <v>143.88</v>
      </c>
    </row>
    <row r="531" spans="1:2" x14ac:dyDescent="0.2">
      <c r="A531" s="245" t="s">
        <v>11747</v>
      </c>
      <c r="B531" s="246">
        <v>129.69999999999999</v>
      </c>
    </row>
    <row r="532" spans="1:2" x14ac:dyDescent="0.2">
      <c r="A532" s="245" t="s">
        <v>316</v>
      </c>
      <c r="B532" s="246">
        <v>123.33</v>
      </c>
    </row>
    <row r="533" spans="1:2" x14ac:dyDescent="0.2">
      <c r="A533" s="245" t="s">
        <v>11748</v>
      </c>
      <c r="B533" s="246">
        <v>111.17</v>
      </c>
    </row>
    <row r="534" spans="1:2" x14ac:dyDescent="0.2">
      <c r="A534" s="245" t="s">
        <v>317</v>
      </c>
      <c r="B534" s="246">
        <v>139.75</v>
      </c>
    </row>
    <row r="535" spans="1:2" x14ac:dyDescent="0.2">
      <c r="A535" s="245" t="s">
        <v>11749</v>
      </c>
      <c r="B535" s="246">
        <v>125.98</v>
      </c>
    </row>
    <row r="536" spans="1:2" x14ac:dyDescent="0.2">
      <c r="A536" s="245" t="s">
        <v>318</v>
      </c>
      <c r="B536" s="246">
        <v>164.42</v>
      </c>
    </row>
    <row r="537" spans="1:2" x14ac:dyDescent="0.2">
      <c r="A537" s="245" t="s">
        <v>11750</v>
      </c>
      <c r="B537" s="246">
        <v>148.21</v>
      </c>
    </row>
    <row r="538" spans="1:2" x14ac:dyDescent="0.2">
      <c r="A538" s="245" t="s">
        <v>319</v>
      </c>
      <c r="B538" s="246">
        <v>205.53</v>
      </c>
    </row>
    <row r="539" spans="1:2" x14ac:dyDescent="0.2">
      <c r="A539" s="245" t="s">
        <v>11751</v>
      </c>
      <c r="B539" s="246">
        <v>185.28</v>
      </c>
    </row>
    <row r="540" spans="1:2" x14ac:dyDescent="0.2">
      <c r="A540" s="245" t="s">
        <v>6514</v>
      </c>
      <c r="B540" s="246">
        <v>246.65</v>
      </c>
    </row>
    <row r="541" spans="1:2" x14ac:dyDescent="0.2">
      <c r="A541" s="245" t="s">
        <v>11752</v>
      </c>
      <c r="B541" s="246">
        <v>222.34</v>
      </c>
    </row>
    <row r="542" spans="1:2" x14ac:dyDescent="0.2">
      <c r="A542" s="245" t="s">
        <v>6515</v>
      </c>
      <c r="B542" s="246">
        <v>287.76</v>
      </c>
    </row>
    <row r="543" spans="1:2" x14ac:dyDescent="0.2">
      <c r="A543" s="245" t="s">
        <v>11753</v>
      </c>
      <c r="B543" s="246">
        <v>259.39999999999998</v>
      </c>
    </row>
    <row r="544" spans="1:2" x14ac:dyDescent="0.2">
      <c r="A544" s="245" t="s">
        <v>6516</v>
      </c>
      <c r="B544" s="246">
        <v>328.87</v>
      </c>
    </row>
    <row r="545" spans="1:2" x14ac:dyDescent="0.2">
      <c r="A545" s="245" t="s">
        <v>11754</v>
      </c>
      <c r="B545" s="246">
        <v>296.45999999999998</v>
      </c>
    </row>
    <row r="546" spans="1:2" x14ac:dyDescent="0.2">
      <c r="A546" s="245" t="s">
        <v>320</v>
      </c>
      <c r="B546" s="246">
        <v>102.51</v>
      </c>
    </row>
    <row r="547" spans="1:2" x14ac:dyDescent="0.2">
      <c r="A547" s="245" t="s">
        <v>11755</v>
      </c>
      <c r="B547" s="246">
        <v>92.4</v>
      </c>
    </row>
    <row r="548" spans="1:2" x14ac:dyDescent="0.2">
      <c r="A548" s="245" t="s">
        <v>321</v>
      </c>
      <c r="B548" s="246">
        <v>111.44</v>
      </c>
    </row>
    <row r="549" spans="1:2" x14ac:dyDescent="0.2">
      <c r="A549" s="245" t="s">
        <v>11756</v>
      </c>
      <c r="B549" s="246">
        <v>100.45</v>
      </c>
    </row>
    <row r="550" spans="1:2" x14ac:dyDescent="0.2">
      <c r="A550" s="245" t="s">
        <v>322</v>
      </c>
      <c r="B550" s="246">
        <v>120.35</v>
      </c>
    </row>
    <row r="551" spans="1:2" x14ac:dyDescent="0.2">
      <c r="A551" s="245" t="s">
        <v>11757</v>
      </c>
      <c r="B551" s="246">
        <v>108.49</v>
      </c>
    </row>
    <row r="552" spans="1:2" x14ac:dyDescent="0.2">
      <c r="A552" s="245" t="s">
        <v>323</v>
      </c>
      <c r="B552" s="246">
        <v>145.26</v>
      </c>
    </row>
    <row r="553" spans="1:2" x14ac:dyDescent="0.2">
      <c r="A553" s="245" t="s">
        <v>11758</v>
      </c>
      <c r="B553" s="246">
        <v>130.94</v>
      </c>
    </row>
    <row r="554" spans="1:2" x14ac:dyDescent="0.2">
      <c r="A554" s="245" t="s">
        <v>324</v>
      </c>
      <c r="B554" s="246">
        <v>177.2</v>
      </c>
    </row>
    <row r="555" spans="1:2" x14ac:dyDescent="0.2">
      <c r="A555" s="245" t="s">
        <v>11759</v>
      </c>
      <c r="B555" s="246">
        <v>159.72999999999999</v>
      </c>
    </row>
    <row r="556" spans="1:2" x14ac:dyDescent="0.2">
      <c r="A556" s="245" t="s">
        <v>325</v>
      </c>
      <c r="B556" s="246">
        <v>196.09</v>
      </c>
    </row>
    <row r="557" spans="1:2" x14ac:dyDescent="0.2">
      <c r="A557" s="245" t="s">
        <v>11760</v>
      </c>
      <c r="B557" s="246">
        <v>176.76</v>
      </c>
    </row>
    <row r="558" spans="1:2" x14ac:dyDescent="0.2">
      <c r="A558" s="245" t="s">
        <v>326</v>
      </c>
      <c r="B558" s="246">
        <v>239.68</v>
      </c>
    </row>
    <row r="559" spans="1:2" x14ac:dyDescent="0.2">
      <c r="A559" s="245" t="s">
        <v>11761</v>
      </c>
      <c r="B559" s="246">
        <v>216.04</v>
      </c>
    </row>
    <row r="560" spans="1:2" x14ac:dyDescent="0.2">
      <c r="A560" s="245" t="s">
        <v>327</v>
      </c>
      <c r="B560" s="246">
        <v>275.98</v>
      </c>
    </row>
    <row r="561" spans="1:2" x14ac:dyDescent="0.2">
      <c r="A561" s="245" t="s">
        <v>11762</v>
      </c>
      <c r="B561" s="246">
        <v>248.77</v>
      </c>
    </row>
    <row r="562" spans="1:2" x14ac:dyDescent="0.2">
      <c r="A562" s="245" t="s">
        <v>6517</v>
      </c>
      <c r="B562" s="246">
        <v>331.19</v>
      </c>
    </row>
    <row r="563" spans="1:2" x14ac:dyDescent="0.2">
      <c r="A563" s="245" t="s">
        <v>11763</v>
      </c>
      <c r="B563" s="246">
        <v>298.54000000000002</v>
      </c>
    </row>
    <row r="564" spans="1:2" x14ac:dyDescent="0.2">
      <c r="A564" s="245" t="s">
        <v>6518</v>
      </c>
      <c r="B564" s="246">
        <v>386.37</v>
      </c>
    </row>
    <row r="565" spans="1:2" x14ac:dyDescent="0.2">
      <c r="A565" s="245" t="s">
        <v>11764</v>
      </c>
      <c r="B565" s="246">
        <v>348.27</v>
      </c>
    </row>
    <row r="566" spans="1:2" x14ac:dyDescent="0.2">
      <c r="A566" s="245" t="s">
        <v>6519</v>
      </c>
      <c r="B566" s="246">
        <v>441.58</v>
      </c>
    </row>
    <row r="567" spans="1:2" x14ac:dyDescent="0.2">
      <c r="A567" s="245" t="s">
        <v>11765</v>
      </c>
      <c r="B567" s="246">
        <v>398.04</v>
      </c>
    </row>
    <row r="568" spans="1:2" x14ac:dyDescent="0.2">
      <c r="A568" s="245" t="s">
        <v>328</v>
      </c>
      <c r="B568" s="246">
        <v>159.58000000000001</v>
      </c>
    </row>
    <row r="569" spans="1:2" x14ac:dyDescent="0.2">
      <c r="A569" s="245" t="s">
        <v>11766</v>
      </c>
      <c r="B569" s="246">
        <v>145.08000000000001</v>
      </c>
    </row>
    <row r="570" spans="1:2" x14ac:dyDescent="0.2">
      <c r="A570" s="245" t="s">
        <v>329</v>
      </c>
      <c r="B570" s="246">
        <v>177.67</v>
      </c>
    </row>
    <row r="571" spans="1:2" x14ac:dyDescent="0.2">
      <c r="A571" s="245" t="s">
        <v>11767</v>
      </c>
      <c r="B571" s="246">
        <v>161.41999999999999</v>
      </c>
    </row>
    <row r="572" spans="1:2" x14ac:dyDescent="0.2">
      <c r="A572" s="245" t="s">
        <v>330</v>
      </c>
      <c r="B572" s="246">
        <v>191.01</v>
      </c>
    </row>
    <row r="573" spans="1:2" x14ac:dyDescent="0.2">
      <c r="A573" s="245" t="s">
        <v>11768</v>
      </c>
      <c r="B573" s="246">
        <v>173.54</v>
      </c>
    </row>
    <row r="574" spans="1:2" x14ac:dyDescent="0.2">
      <c r="A574" s="245" t="s">
        <v>331</v>
      </c>
      <c r="B574" s="246">
        <v>266.52</v>
      </c>
    </row>
    <row r="575" spans="1:2" x14ac:dyDescent="0.2">
      <c r="A575" s="245" t="s">
        <v>11769</v>
      </c>
      <c r="B575" s="246">
        <v>242.15</v>
      </c>
    </row>
    <row r="576" spans="1:2" x14ac:dyDescent="0.2">
      <c r="A576" s="245" t="s">
        <v>6520</v>
      </c>
      <c r="B576" s="246">
        <v>322.66000000000003</v>
      </c>
    </row>
    <row r="577" spans="1:2" x14ac:dyDescent="0.2">
      <c r="A577" s="245" t="s">
        <v>11770</v>
      </c>
      <c r="B577" s="246">
        <v>293.14999999999998</v>
      </c>
    </row>
    <row r="578" spans="1:2" x14ac:dyDescent="0.2">
      <c r="A578" s="245" t="s">
        <v>6521</v>
      </c>
      <c r="B578" s="246">
        <v>387.19</v>
      </c>
    </row>
    <row r="579" spans="1:2" x14ac:dyDescent="0.2">
      <c r="A579" s="245" t="s">
        <v>11771</v>
      </c>
      <c r="B579" s="246">
        <v>351.78</v>
      </c>
    </row>
    <row r="580" spans="1:2" x14ac:dyDescent="0.2">
      <c r="A580" s="245" t="s">
        <v>6522</v>
      </c>
      <c r="B580" s="246">
        <v>516.27</v>
      </c>
    </row>
    <row r="581" spans="1:2" x14ac:dyDescent="0.2">
      <c r="A581" s="245" t="s">
        <v>11772</v>
      </c>
      <c r="B581" s="246">
        <v>469.05</v>
      </c>
    </row>
    <row r="582" spans="1:2" x14ac:dyDescent="0.2">
      <c r="A582" s="245" t="s">
        <v>6523</v>
      </c>
      <c r="B582" s="246">
        <v>645.34</v>
      </c>
    </row>
    <row r="583" spans="1:2" x14ac:dyDescent="0.2">
      <c r="A583" s="245" t="s">
        <v>11773</v>
      </c>
      <c r="B583" s="246">
        <v>586.32000000000005</v>
      </c>
    </row>
    <row r="584" spans="1:2" x14ac:dyDescent="0.2">
      <c r="A584" s="245" t="s">
        <v>6524</v>
      </c>
      <c r="B584" s="246">
        <v>774.42</v>
      </c>
    </row>
    <row r="585" spans="1:2" x14ac:dyDescent="0.2">
      <c r="A585" s="245" t="s">
        <v>11774</v>
      </c>
      <c r="B585" s="246">
        <v>703.59</v>
      </c>
    </row>
    <row r="586" spans="1:2" x14ac:dyDescent="0.2">
      <c r="A586" s="245" t="s">
        <v>6525</v>
      </c>
      <c r="B586" s="246">
        <v>903.49</v>
      </c>
    </row>
    <row r="587" spans="1:2" x14ac:dyDescent="0.2">
      <c r="A587" s="245" t="s">
        <v>11775</v>
      </c>
      <c r="B587" s="246">
        <v>820.86</v>
      </c>
    </row>
    <row r="588" spans="1:2" x14ac:dyDescent="0.2">
      <c r="A588" s="245" t="s">
        <v>6526</v>
      </c>
      <c r="B588" s="246">
        <v>1032.57</v>
      </c>
    </row>
    <row r="589" spans="1:2" x14ac:dyDescent="0.2">
      <c r="A589" s="245" t="s">
        <v>11776</v>
      </c>
      <c r="B589" s="246">
        <v>938.13</v>
      </c>
    </row>
    <row r="590" spans="1:2" x14ac:dyDescent="0.2">
      <c r="A590" s="245" t="s">
        <v>333</v>
      </c>
      <c r="B590" s="246">
        <v>101.09</v>
      </c>
    </row>
    <row r="591" spans="1:2" x14ac:dyDescent="0.2">
      <c r="A591" s="245" t="s">
        <v>11777</v>
      </c>
      <c r="B591" s="246">
        <v>87.8</v>
      </c>
    </row>
    <row r="592" spans="1:2" x14ac:dyDescent="0.2">
      <c r="A592" s="245" t="s">
        <v>334</v>
      </c>
      <c r="B592" s="246">
        <v>117.02</v>
      </c>
    </row>
    <row r="593" spans="1:2" x14ac:dyDescent="0.2">
      <c r="A593" s="245" t="s">
        <v>11778</v>
      </c>
      <c r="B593" s="246">
        <v>101.64</v>
      </c>
    </row>
    <row r="594" spans="1:2" x14ac:dyDescent="0.2">
      <c r="A594" s="245" t="s">
        <v>335</v>
      </c>
      <c r="B594" s="246">
        <v>158.94999999999999</v>
      </c>
    </row>
    <row r="595" spans="1:2" x14ac:dyDescent="0.2">
      <c r="A595" s="245" t="s">
        <v>11779</v>
      </c>
      <c r="B595" s="246">
        <v>138.06</v>
      </c>
    </row>
    <row r="596" spans="1:2" x14ac:dyDescent="0.2">
      <c r="A596" s="245" t="s">
        <v>6527</v>
      </c>
      <c r="B596" s="246">
        <v>211.89</v>
      </c>
    </row>
    <row r="597" spans="1:2" x14ac:dyDescent="0.2">
      <c r="A597" s="245" t="s">
        <v>11780</v>
      </c>
      <c r="B597" s="246">
        <v>184.04</v>
      </c>
    </row>
    <row r="598" spans="1:2" x14ac:dyDescent="0.2">
      <c r="A598" s="245" t="s">
        <v>336</v>
      </c>
      <c r="B598" s="246">
        <v>255.99</v>
      </c>
    </row>
    <row r="599" spans="1:2" x14ac:dyDescent="0.2">
      <c r="A599" s="245" t="s">
        <v>11781</v>
      </c>
      <c r="B599" s="246">
        <v>222.33</v>
      </c>
    </row>
    <row r="600" spans="1:2" x14ac:dyDescent="0.2">
      <c r="A600" s="245" t="s">
        <v>6528</v>
      </c>
      <c r="B600" s="246">
        <v>1517.25</v>
      </c>
    </row>
    <row r="601" spans="1:2" x14ac:dyDescent="0.2">
      <c r="A601" s="245" t="s">
        <v>11782</v>
      </c>
      <c r="B601" s="246">
        <v>1517.25</v>
      </c>
    </row>
    <row r="602" spans="1:2" x14ac:dyDescent="0.2">
      <c r="A602" s="245" t="s">
        <v>6529</v>
      </c>
      <c r="B602" s="246">
        <v>1821.75</v>
      </c>
    </row>
    <row r="603" spans="1:2" x14ac:dyDescent="0.2">
      <c r="A603" s="245" t="s">
        <v>11783</v>
      </c>
      <c r="B603" s="246">
        <v>1821.75</v>
      </c>
    </row>
    <row r="604" spans="1:2" x14ac:dyDescent="0.2">
      <c r="A604" s="245" t="s">
        <v>6530</v>
      </c>
      <c r="B604" s="246">
        <v>2184</v>
      </c>
    </row>
    <row r="605" spans="1:2" x14ac:dyDescent="0.2">
      <c r="A605" s="245" t="s">
        <v>11784</v>
      </c>
      <c r="B605" s="246">
        <v>2184</v>
      </c>
    </row>
    <row r="606" spans="1:2" x14ac:dyDescent="0.2">
      <c r="A606" s="245" t="s">
        <v>337</v>
      </c>
      <c r="B606" s="246">
        <v>77.75</v>
      </c>
    </row>
    <row r="607" spans="1:2" x14ac:dyDescent="0.2">
      <c r="A607" s="245" t="s">
        <v>11785</v>
      </c>
      <c r="B607" s="246">
        <v>67.53</v>
      </c>
    </row>
    <row r="608" spans="1:2" x14ac:dyDescent="0.2">
      <c r="A608" s="245" t="s">
        <v>338</v>
      </c>
      <c r="B608" s="246">
        <v>90.04</v>
      </c>
    </row>
    <row r="609" spans="1:2" x14ac:dyDescent="0.2">
      <c r="A609" s="245" t="s">
        <v>11786</v>
      </c>
      <c r="B609" s="246">
        <v>78.2</v>
      </c>
    </row>
    <row r="610" spans="1:2" x14ac:dyDescent="0.2">
      <c r="A610" s="245" t="s">
        <v>339</v>
      </c>
      <c r="B610" s="246">
        <v>122.28</v>
      </c>
    </row>
    <row r="611" spans="1:2" x14ac:dyDescent="0.2">
      <c r="A611" s="245" t="s">
        <v>11787</v>
      </c>
      <c r="B611" s="246">
        <v>106.2</v>
      </c>
    </row>
    <row r="612" spans="1:2" x14ac:dyDescent="0.2">
      <c r="A612" s="245" t="s">
        <v>6531</v>
      </c>
      <c r="B612" s="246">
        <v>163.04</v>
      </c>
    </row>
    <row r="613" spans="1:2" x14ac:dyDescent="0.2">
      <c r="A613" s="245" t="s">
        <v>11788</v>
      </c>
      <c r="B613" s="246">
        <v>141.61000000000001</v>
      </c>
    </row>
    <row r="614" spans="1:2" x14ac:dyDescent="0.2">
      <c r="A614" s="245" t="s">
        <v>340</v>
      </c>
      <c r="B614" s="246">
        <v>196.93</v>
      </c>
    </row>
    <row r="615" spans="1:2" x14ac:dyDescent="0.2">
      <c r="A615" s="245" t="s">
        <v>11789</v>
      </c>
      <c r="B615" s="246">
        <v>171.04</v>
      </c>
    </row>
    <row r="616" spans="1:2" x14ac:dyDescent="0.2">
      <c r="A616" s="245" t="s">
        <v>6532</v>
      </c>
      <c r="B616" s="246">
        <v>104.97</v>
      </c>
    </row>
    <row r="617" spans="1:2" x14ac:dyDescent="0.2">
      <c r="A617" s="245" t="s">
        <v>11790</v>
      </c>
      <c r="B617" s="246">
        <v>91.17</v>
      </c>
    </row>
    <row r="618" spans="1:2" x14ac:dyDescent="0.2">
      <c r="A618" s="245" t="s">
        <v>6533</v>
      </c>
      <c r="B618" s="246">
        <v>121.55</v>
      </c>
    </row>
    <row r="619" spans="1:2" x14ac:dyDescent="0.2">
      <c r="A619" s="245" t="s">
        <v>11791</v>
      </c>
      <c r="B619" s="246">
        <v>105.57</v>
      </c>
    </row>
    <row r="620" spans="1:2" x14ac:dyDescent="0.2">
      <c r="A620" s="245" t="s">
        <v>6534</v>
      </c>
      <c r="B620" s="246">
        <v>165.07</v>
      </c>
    </row>
    <row r="621" spans="1:2" x14ac:dyDescent="0.2">
      <c r="A621" s="245" t="s">
        <v>11792</v>
      </c>
      <c r="B621" s="246">
        <v>143.37</v>
      </c>
    </row>
    <row r="622" spans="1:2" x14ac:dyDescent="0.2">
      <c r="A622" s="245" t="s">
        <v>6535</v>
      </c>
      <c r="B622" s="246">
        <v>220.1</v>
      </c>
    </row>
    <row r="623" spans="1:2" x14ac:dyDescent="0.2">
      <c r="A623" s="245" t="s">
        <v>11793</v>
      </c>
      <c r="B623" s="246">
        <v>191.16</v>
      </c>
    </row>
    <row r="624" spans="1:2" x14ac:dyDescent="0.2">
      <c r="A624" s="245" t="s">
        <v>6536</v>
      </c>
      <c r="B624" s="246">
        <v>265.85000000000002</v>
      </c>
    </row>
    <row r="625" spans="1:2" x14ac:dyDescent="0.2">
      <c r="A625" s="245" t="s">
        <v>11794</v>
      </c>
      <c r="B625" s="246">
        <v>230.9</v>
      </c>
    </row>
    <row r="626" spans="1:2" x14ac:dyDescent="0.2">
      <c r="A626" s="245" t="s">
        <v>341</v>
      </c>
      <c r="B626" s="246">
        <v>129.01</v>
      </c>
    </row>
    <row r="627" spans="1:2" x14ac:dyDescent="0.2">
      <c r="A627" s="245" t="s">
        <v>11795</v>
      </c>
      <c r="B627" s="246">
        <v>119.48</v>
      </c>
    </row>
    <row r="628" spans="1:2" x14ac:dyDescent="0.2">
      <c r="A628" s="245" t="s">
        <v>342</v>
      </c>
      <c r="B628" s="246">
        <v>120.1</v>
      </c>
    </row>
    <row r="629" spans="1:2" x14ac:dyDescent="0.2">
      <c r="A629" s="245" t="s">
        <v>11796</v>
      </c>
      <c r="B629" s="246">
        <v>114.16</v>
      </c>
    </row>
    <row r="630" spans="1:2" x14ac:dyDescent="0.2">
      <c r="A630" s="245" t="s">
        <v>343</v>
      </c>
      <c r="B630" s="246">
        <v>33.22</v>
      </c>
    </row>
    <row r="631" spans="1:2" x14ac:dyDescent="0.2">
      <c r="A631" s="245" t="s">
        <v>11797</v>
      </c>
      <c r="B631" s="246">
        <v>31.84</v>
      </c>
    </row>
    <row r="632" spans="1:2" x14ac:dyDescent="0.2">
      <c r="A632" s="245" t="s">
        <v>344</v>
      </c>
      <c r="B632" s="246">
        <v>138.01</v>
      </c>
    </row>
    <row r="633" spans="1:2" x14ac:dyDescent="0.2">
      <c r="A633" s="245" t="s">
        <v>11798</v>
      </c>
      <c r="B633" s="246">
        <v>132.51</v>
      </c>
    </row>
    <row r="634" spans="1:2" x14ac:dyDescent="0.2">
      <c r="A634" s="245" t="s">
        <v>345</v>
      </c>
      <c r="B634" s="246">
        <v>297.16000000000003</v>
      </c>
    </row>
    <row r="635" spans="1:2" x14ac:dyDescent="0.2">
      <c r="A635" s="245" t="s">
        <v>11799</v>
      </c>
      <c r="B635" s="246">
        <v>297.16000000000003</v>
      </c>
    </row>
    <row r="636" spans="1:2" x14ac:dyDescent="0.2">
      <c r="A636" s="245" t="s">
        <v>346</v>
      </c>
      <c r="B636" s="246">
        <v>327.32</v>
      </c>
    </row>
    <row r="637" spans="1:2" x14ac:dyDescent="0.2">
      <c r="A637" s="245" t="s">
        <v>11800</v>
      </c>
      <c r="B637" s="246">
        <v>327.32</v>
      </c>
    </row>
    <row r="638" spans="1:2" x14ac:dyDescent="0.2">
      <c r="A638" s="245" t="s">
        <v>347</v>
      </c>
      <c r="B638" s="246">
        <v>365.77</v>
      </c>
    </row>
    <row r="639" spans="1:2" x14ac:dyDescent="0.2">
      <c r="A639" s="245" t="s">
        <v>11801</v>
      </c>
      <c r="B639" s="246">
        <v>365.77</v>
      </c>
    </row>
    <row r="640" spans="1:2" x14ac:dyDescent="0.2">
      <c r="A640" s="245" t="s">
        <v>348</v>
      </c>
      <c r="B640" s="246">
        <v>403.25</v>
      </c>
    </row>
    <row r="641" spans="1:2" x14ac:dyDescent="0.2">
      <c r="A641" s="245" t="s">
        <v>11802</v>
      </c>
      <c r="B641" s="246">
        <v>403.25</v>
      </c>
    </row>
    <row r="642" spans="1:2" x14ac:dyDescent="0.2">
      <c r="A642" s="245" t="s">
        <v>349</v>
      </c>
      <c r="B642" s="246">
        <v>489.62</v>
      </c>
    </row>
    <row r="643" spans="1:2" x14ac:dyDescent="0.2">
      <c r="A643" s="245" t="s">
        <v>11803</v>
      </c>
      <c r="B643" s="246">
        <v>441.66</v>
      </c>
    </row>
    <row r="644" spans="1:2" x14ac:dyDescent="0.2">
      <c r="A644" s="245" t="s">
        <v>6537</v>
      </c>
      <c r="B644" s="246">
        <v>764.89</v>
      </c>
    </row>
    <row r="645" spans="1:2" x14ac:dyDescent="0.2">
      <c r="A645" s="245" t="s">
        <v>11804</v>
      </c>
      <c r="B645" s="246">
        <v>764.89</v>
      </c>
    </row>
    <row r="646" spans="1:2" x14ac:dyDescent="0.2">
      <c r="A646" s="245" t="s">
        <v>350</v>
      </c>
      <c r="B646" s="246">
        <v>475.55</v>
      </c>
    </row>
    <row r="647" spans="1:2" x14ac:dyDescent="0.2">
      <c r="A647" s="245" t="s">
        <v>11805</v>
      </c>
      <c r="B647" s="246">
        <v>475.55</v>
      </c>
    </row>
    <row r="648" spans="1:2" x14ac:dyDescent="0.2">
      <c r="A648" s="245" t="s">
        <v>351</v>
      </c>
      <c r="B648" s="246">
        <v>523.96</v>
      </c>
    </row>
    <row r="649" spans="1:2" x14ac:dyDescent="0.2">
      <c r="A649" s="245" t="s">
        <v>11806</v>
      </c>
      <c r="B649" s="246">
        <v>523.96</v>
      </c>
    </row>
    <row r="650" spans="1:2" x14ac:dyDescent="0.2">
      <c r="A650" s="245" t="s">
        <v>352</v>
      </c>
      <c r="B650" s="246">
        <v>613.9</v>
      </c>
    </row>
    <row r="651" spans="1:2" x14ac:dyDescent="0.2">
      <c r="A651" s="245" t="s">
        <v>11807</v>
      </c>
      <c r="B651" s="246">
        <v>613.9</v>
      </c>
    </row>
    <row r="652" spans="1:2" x14ac:dyDescent="0.2">
      <c r="A652" s="245" t="s">
        <v>353</v>
      </c>
      <c r="B652" s="246">
        <v>678.92</v>
      </c>
    </row>
    <row r="653" spans="1:2" x14ac:dyDescent="0.2">
      <c r="A653" s="245" t="s">
        <v>11808</v>
      </c>
      <c r="B653" s="246">
        <v>678.92</v>
      </c>
    </row>
    <row r="654" spans="1:2" x14ac:dyDescent="0.2">
      <c r="A654" s="245" t="s">
        <v>354</v>
      </c>
      <c r="B654" s="246">
        <v>919.72</v>
      </c>
    </row>
    <row r="655" spans="1:2" x14ac:dyDescent="0.2">
      <c r="A655" s="245" t="s">
        <v>11809</v>
      </c>
      <c r="B655" s="246">
        <v>826.37</v>
      </c>
    </row>
    <row r="656" spans="1:2" x14ac:dyDescent="0.2">
      <c r="A656" s="245" t="s">
        <v>6538</v>
      </c>
      <c r="B656" s="246">
        <v>1463.2</v>
      </c>
    </row>
    <row r="657" spans="1:2" x14ac:dyDescent="0.2">
      <c r="A657" s="245" t="s">
        <v>11810</v>
      </c>
      <c r="B657" s="246">
        <v>1463.2</v>
      </c>
    </row>
    <row r="658" spans="1:2" x14ac:dyDescent="0.2">
      <c r="A658" s="245" t="s">
        <v>355</v>
      </c>
      <c r="B658" s="246">
        <v>222.36</v>
      </c>
    </row>
    <row r="659" spans="1:2" x14ac:dyDescent="0.2">
      <c r="A659" s="245" t="s">
        <v>11811</v>
      </c>
      <c r="B659" s="246">
        <v>222.36</v>
      </c>
    </row>
    <row r="660" spans="1:2" x14ac:dyDescent="0.2">
      <c r="A660" s="245" t="s">
        <v>356</v>
      </c>
      <c r="B660" s="246">
        <v>243.81</v>
      </c>
    </row>
    <row r="661" spans="1:2" x14ac:dyDescent="0.2">
      <c r="A661" s="245" t="s">
        <v>11812</v>
      </c>
      <c r="B661" s="246">
        <v>243.81</v>
      </c>
    </row>
    <row r="662" spans="1:2" x14ac:dyDescent="0.2">
      <c r="A662" s="245" t="s">
        <v>357</v>
      </c>
      <c r="B662" s="246">
        <v>271.39999999999998</v>
      </c>
    </row>
    <row r="663" spans="1:2" x14ac:dyDescent="0.2">
      <c r="A663" s="245" t="s">
        <v>11813</v>
      </c>
      <c r="B663" s="246">
        <v>271.39999999999998</v>
      </c>
    </row>
    <row r="664" spans="1:2" x14ac:dyDescent="0.2">
      <c r="A664" s="245" t="s">
        <v>358</v>
      </c>
      <c r="B664" s="246">
        <v>297.58999999999997</v>
      </c>
    </row>
    <row r="665" spans="1:2" x14ac:dyDescent="0.2">
      <c r="A665" s="245" t="s">
        <v>11814</v>
      </c>
      <c r="B665" s="246">
        <v>297.58999999999997</v>
      </c>
    </row>
    <row r="666" spans="1:2" x14ac:dyDescent="0.2">
      <c r="A666" s="245" t="s">
        <v>359</v>
      </c>
      <c r="B666" s="246">
        <v>363.5</v>
      </c>
    </row>
    <row r="667" spans="1:2" x14ac:dyDescent="0.2">
      <c r="A667" s="245" t="s">
        <v>11815</v>
      </c>
      <c r="B667" s="246">
        <v>328.92</v>
      </c>
    </row>
    <row r="668" spans="1:2" x14ac:dyDescent="0.2">
      <c r="A668" s="245" t="s">
        <v>6539</v>
      </c>
      <c r="B668" s="246">
        <v>597.05999999999995</v>
      </c>
    </row>
    <row r="669" spans="1:2" x14ac:dyDescent="0.2">
      <c r="A669" s="245" t="s">
        <v>11816</v>
      </c>
      <c r="B669" s="246">
        <v>597.05999999999995</v>
      </c>
    </row>
    <row r="670" spans="1:2" x14ac:dyDescent="0.2">
      <c r="A670" s="245" t="s">
        <v>360</v>
      </c>
      <c r="B670" s="246">
        <v>367.79</v>
      </c>
    </row>
    <row r="671" spans="1:2" x14ac:dyDescent="0.2">
      <c r="A671" s="245" t="s">
        <v>11817</v>
      </c>
      <c r="B671" s="246">
        <v>367.79</v>
      </c>
    </row>
    <row r="672" spans="1:2" x14ac:dyDescent="0.2">
      <c r="A672" s="245" t="s">
        <v>361</v>
      </c>
      <c r="B672" s="246">
        <v>406.1</v>
      </c>
    </row>
    <row r="673" spans="1:2" x14ac:dyDescent="0.2">
      <c r="A673" s="245" t="s">
        <v>11818</v>
      </c>
      <c r="B673" s="246">
        <v>406.1</v>
      </c>
    </row>
    <row r="674" spans="1:2" x14ac:dyDescent="0.2">
      <c r="A674" s="245" t="s">
        <v>362</v>
      </c>
      <c r="B674" s="246">
        <v>451.2</v>
      </c>
    </row>
    <row r="675" spans="1:2" x14ac:dyDescent="0.2">
      <c r="A675" s="245" t="s">
        <v>11819</v>
      </c>
      <c r="B675" s="246">
        <v>451.2</v>
      </c>
    </row>
    <row r="676" spans="1:2" x14ac:dyDescent="0.2">
      <c r="A676" s="245" t="s">
        <v>363</v>
      </c>
      <c r="B676" s="246">
        <v>504.3</v>
      </c>
    </row>
    <row r="677" spans="1:2" x14ac:dyDescent="0.2">
      <c r="A677" s="245" t="s">
        <v>11820</v>
      </c>
      <c r="B677" s="246">
        <v>504.3</v>
      </c>
    </row>
    <row r="678" spans="1:2" x14ac:dyDescent="0.2">
      <c r="A678" s="245" t="s">
        <v>364</v>
      </c>
      <c r="B678" s="246">
        <v>689.67</v>
      </c>
    </row>
    <row r="679" spans="1:2" x14ac:dyDescent="0.2">
      <c r="A679" s="245" t="s">
        <v>11821</v>
      </c>
      <c r="B679" s="246">
        <v>620.91999999999996</v>
      </c>
    </row>
    <row r="680" spans="1:2" x14ac:dyDescent="0.2">
      <c r="A680" s="245" t="s">
        <v>6540</v>
      </c>
      <c r="B680" s="246">
        <v>1163.19</v>
      </c>
    </row>
    <row r="681" spans="1:2" x14ac:dyDescent="0.2">
      <c r="A681" s="245" t="s">
        <v>11822</v>
      </c>
      <c r="B681" s="246">
        <v>1163.19</v>
      </c>
    </row>
    <row r="682" spans="1:2" x14ac:dyDescent="0.2">
      <c r="A682" s="245" t="s">
        <v>6541</v>
      </c>
      <c r="B682" s="246">
        <v>312.66000000000003</v>
      </c>
    </row>
    <row r="683" spans="1:2" x14ac:dyDescent="0.2">
      <c r="A683" s="245" t="s">
        <v>11823</v>
      </c>
      <c r="B683" s="246">
        <v>312.66000000000003</v>
      </c>
    </row>
    <row r="684" spans="1:2" x14ac:dyDescent="0.2">
      <c r="A684" s="245" t="s">
        <v>6542</v>
      </c>
      <c r="B684" s="246">
        <v>352.25</v>
      </c>
    </row>
    <row r="685" spans="1:2" x14ac:dyDescent="0.2">
      <c r="A685" s="245" t="s">
        <v>11824</v>
      </c>
      <c r="B685" s="246">
        <v>352.25</v>
      </c>
    </row>
    <row r="686" spans="1:2" x14ac:dyDescent="0.2">
      <c r="A686" s="245" t="s">
        <v>6543</v>
      </c>
      <c r="B686" s="246">
        <v>537.71</v>
      </c>
    </row>
    <row r="687" spans="1:2" x14ac:dyDescent="0.2">
      <c r="A687" s="245" t="s">
        <v>11825</v>
      </c>
      <c r="B687" s="246">
        <v>537.71</v>
      </c>
    </row>
    <row r="688" spans="1:2" x14ac:dyDescent="0.2">
      <c r="A688" s="245" t="s">
        <v>6544</v>
      </c>
      <c r="B688" s="246">
        <v>825.24</v>
      </c>
    </row>
    <row r="689" spans="1:2" x14ac:dyDescent="0.2">
      <c r="A689" s="245" t="s">
        <v>11826</v>
      </c>
      <c r="B689" s="246">
        <v>825.24</v>
      </c>
    </row>
    <row r="690" spans="1:2" x14ac:dyDescent="0.2">
      <c r="A690" s="245" t="s">
        <v>6545</v>
      </c>
      <c r="B690" s="246">
        <v>1094.53</v>
      </c>
    </row>
    <row r="691" spans="1:2" x14ac:dyDescent="0.2">
      <c r="A691" s="245" t="s">
        <v>11827</v>
      </c>
      <c r="B691" s="246">
        <v>963.2</v>
      </c>
    </row>
    <row r="692" spans="1:2" x14ac:dyDescent="0.2">
      <c r="A692" s="245" t="s">
        <v>6546</v>
      </c>
      <c r="B692" s="246">
        <v>7.06</v>
      </c>
    </row>
    <row r="693" spans="1:2" x14ac:dyDescent="0.2">
      <c r="A693" s="245" t="s">
        <v>11828</v>
      </c>
      <c r="B693" s="246">
        <v>6.24</v>
      </c>
    </row>
    <row r="694" spans="1:2" x14ac:dyDescent="0.2">
      <c r="A694" s="245" t="s">
        <v>6547</v>
      </c>
      <c r="B694" s="246">
        <v>5.59</v>
      </c>
    </row>
    <row r="695" spans="1:2" x14ac:dyDescent="0.2">
      <c r="A695" s="245" t="s">
        <v>11829</v>
      </c>
      <c r="B695" s="246">
        <v>5.08</v>
      </c>
    </row>
    <row r="696" spans="1:2" x14ac:dyDescent="0.2">
      <c r="A696" s="245" t="s">
        <v>6548</v>
      </c>
      <c r="B696" s="246">
        <v>4.95</v>
      </c>
    </row>
    <row r="697" spans="1:2" x14ac:dyDescent="0.2">
      <c r="A697" s="245" t="s">
        <v>11830</v>
      </c>
      <c r="B697" s="246">
        <v>4.53</v>
      </c>
    </row>
    <row r="698" spans="1:2" x14ac:dyDescent="0.2">
      <c r="A698" s="245" t="s">
        <v>6549</v>
      </c>
      <c r="B698" s="246">
        <v>1.71</v>
      </c>
    </row>
    <row r="699" spans="1:2" x14ac:dyDescent="0.2">
      <c r="A699" s="245" t="s">
        <v>11831</v>
      </c>
      <c r="B699" s="246">
        <v>1.59</v>
      </c>
    </row>
    <row r="700" spans="1:2" x14ac:dyDescent="0.2">
      <c r="A700" s="245" t="s">
        <v>6550</v>
      </c>
      <c r="B700" s="246">
        <v>8.5500000000000007</v>
      </c>
    </row>
    <row r="701" spans="1:2" x14ac:dyDescent="0.2">
      <c r="A701" s="245" t="s">
        <v>11832</v>
      </c>
      <c r="B701" s="246">
        <v>7.41</v>
      </c>
    </row>
    <row r="702" spans="1:2" x14ac:dyDescent="0.2">
      <c r="A702" s="245" t="s">
        <v>6551</v>
      </c>
      <c r="B702" s="246">
        <v>6.31</v>
      </c>
    </row>
    <row r="703" spans="1:2" x14ac:dyDescent="0.2">
      <c r="A703" s="245" t="s">
        <v>11833</v>
      </c>
      <c r="B703" s="246">
        <v>5.47</v>
      </c>
    </row>
    <row r="704" spans="1:2" x14ac:dyDescent="0.2">
      <c r="A704" s="245" t="s">
        <v>6552</v>
      </c>
      <c r="B704" s="246">
        <v>7.71</v>
      </c>
    </row>
    <row r="705" spans="1:2" x14ac:dyDescent="0.2">
      <c r="A705" s="245" t="s">
        <v>11834</v>
      </c>
      <c r="B705" s="246">
        <v>6.68</v>
      </c>
    </row>
    <row r="706" spans="1:2" x14ac:dyDescent="0.2">
      <c r="A706" s="245" t="s">
        <v>6553</v>
      </c>
      <c r="B706" s="246">
        <v>6.17</v>
      </c>
    </row>
    <row r="707" spans="1:2" x14ac:dyDescent="0.2">
      <c r="A707" s="245" t="s">
        <v>11835</v>
      </c>
      <c r="B707" s="246">
        <v>5.34</v>
      </c>
    </row>
    <row r="708" spans="1:2" x14ac:dyDescent="0.2">
      <c r="A708" s="245" t="s">
        <v>6554</v>
      </c>
      <c r="B708" s="246">
        <v>9.11</v>
      </c>
    </row>
    <row r="709" spans="1:2" x14ac:dyDescent="0.2">
      <c r="A709" s="245" t="s">
        <v>11836</v>
      </c>
      <c r="B709" s="246">
        <v>7.9</v>
      </c>
    </row>
    <row r="710" spans="1:2" x14ac:dyDescent="0.2">
      <c r="A710" s="245" t="s">
        <v>365</v>
      </c>
      <c r="B710" s="246">
        <v>7.45</v>
      </c>
    </row>
    <row r="711" spans="1:2" x14ac:dyDescent="0.2">
      <c r="A711" s="245" t="s">
        <v>11837</v>
      </c>
      <c r="B711" s="246">
        <v>6.45</v>
      </c>
    </row>
    <row r="712" spans="1:2" x14ac:dyDescent="0.2">
      <c r="A712" s="245" t="s">
        <v>366</v>
      </c>
      <c r="B712" s="246">
        <v>9.36</v>
      </c>
    </row>
    <row r="713" spans="1:2" x14ac:dyDescent="0.2">
      <c r="A713" s="245" t="s">
        <v>11838</v>
      </c>
      <c r="B713" s="246">
        <v>8.31</v>
      </c>
    </row>
    <row r="714" spans="1:2" x14ac:dyDescent="0.2">
      <c r="A714" s="245" t="s">
        <v>367</v>
      </c>
      <c r="B714" s="246">
        <v>14.9</v>
      </c>
    </row>
    <row r="715" spans="1:2" x14ac:dyDescent="0.2">
      <c r="A715" s="245" t="s">
        <v>11839</v>
      </c>
      <c r="B715" s="246">
        <v>12.91</v>
      </c>
    </row>
    <row r="716" spans="1:2" x14ac:dyDescent="0.2">
      <c r="A716" s="245" t="s">
        <v>368</v>
      </c>
      <c r="B716" s="246">
        <v>0.89</v>
      </c>
    </row>
    <row r="717" spans="1:2" x14ac:dyDescent="0.2">
      <c r="A717" s="245" t="s">
        <v>11840</v>
      </c>
      <c r="B717" s="246">
        <v>0.77</v>
      </c>
    </row>
    <row r="718" spans="1:2" x14ac:dyDescent="0.2">
      <c r="A718" s="245" t="s">
        <v>369</v>
      </c>
      <c r="B718" s="246">
        <v>0.25</v>
      </c>
    </row>
    <row r="719" spans="1:2" x14ac:dyDescent="0.2">
      <c r="A719" s="245" t="s">
        <v>11841</v>
      </c>
      <c r="B719" s="246">
        <v>0.21</v>
      </c>
    </row>
    <row r="720" spans="1:2" x14ac:dyDescent="0.2">
      <c r="A720" s="245" t="s">
        <v>370</v>
      </c>
      <c r="B720" s="246">
        <v>1.78</v>
      </c>
    </row>
    <row r="721" spans="1:2" x14ac:dyDescent="0.2">
      <c r="A721" s="245" t="s">
        <v>11842</v>
      </c>
      <c r="B721" s="246">
        <v>1.54</v>
      </c>
    </row>
    <row r="722" spans="1:2" x14ac:dyDescent="0.2">
      <c r="A722" s="245" t="s">
        <v>371</v>
      </c>
      <c r="B722" s="246">
        <v>184.81</v>
      </c>
    </row>
    <row r="723" spans="1:2" x14ac:dyDescent="0.2">
      <c r="A723" s="245" t="s">
        <v>11843</v>
      </c>
      <c r="B723" s="246">
        <v>160.16</v>
      </c>
    </row>
    <row r="724" spans="1:2" x14ac:dyDescent="0.2">
      <c r="A724" s="245" t="s">
        <v>372</v>
      </c>
      <c r="B724" s="246">
        <v>2.14</v>
      </c>
    </row>
    <row r="725" spans="1:2" x14ac:dyDescent="0.2">
      <c r="A725" s="245" t="s">
        <v>11844</v>
      </c>
      <c r="B725" s="246">
        <v>1.85</v>
      </c>
    </row>
    <row r="726" spans="1:2" x14ac:dyDescent="0.2">
      <c r="A726" s="245" t="s">
        <v>6555</v>
      </c>
      <c r="B726" s="246">
        <v>1937.53</v>
      </c>
    </row>
    <row r="727" spans="1:2" x14ac:dyDescent="0.2">
      <c r="A727" s="245" t="s">
        <v>11845</v>
      </c>
      <c r="B727" s="246">
        <v>1679.1</v>
      </c>
    </row>
    <row r="728" spans="1:2" x14ac:dyDescent="0.2">
      <c r="A728" s="245" t="s">
        <v>6556</v>
      </c>
      <c r="B728" s="246">
        <v>1863.01</v>
      </c>
    </row>
    <row r="729" spans="1:2" x14ac:dyDescent="0.2">
      <c r="A729" s="245" t="s">
        <v>11846</v>
      </c>
      <c r="B729" s="246">
        <v>1614.52</v>
      </c>
    </row>
    <row r="730" spans="1:2" x14ac:dyDescent="0.2">
      <c r="A730" s="245" t="s">
        <v>373</v>
      </c>
      <c r="B730" s="246">
        <v>38</v>
      </c>
    </row>
    <row r="731" spans="1:2" x14ac:dyDescent="0.2">
      <c r="A731" s="245" t="s">
        <v>11847</v>
      </c>
      <c r="B731" s="246">
        <v>32.93</v>
      </c>
    </row>
    <row r="732" spans="1:2" x14ac:dyDescent="0.2">
      <c r="A732" s="245" t="s">
        <v>374</v>
      </c>
      <c r="B732" s="246">
        <v>55.14</v>
      </c>
    </row>
    <row r="733" spans="1:2" x14ac:dyDescent="0.2">
      <c r="A733" s="245" t="s">
        <v>11848</v>
      </c>
      <c r="B733" s="246">
        <v>47.78</v>
      </c>
    </row>
    <row r="734" spans="1:2" x14ac:dyDescent="0.2">
      <c r="A734" s="245" t="s">
        <v>375</v>
      </c>
      <c r="B734" s="246">
        <v>74.52</v>
      </c>
    </row>
    <row r="735" spans="1:2" x14ac:dyDescent="0.2">
      <c r="A735" s="245" t="s">
        <v>11849</v>
      </c>
      <c r="B735" s="246">
        <v>64.58</v>
      </c>
    </row>
    <row r="736" spans="1:2" x14ac:dyDescent="0.2">
      <c r="A736" s="245" t="s">
        <v>376</v>
      </c>
      <c r="B736" s="246">
        <v>31.55</v>
      </c>
    </row>
    <row r="737" spans="1:2" x14ac:dyDescent="0.2">
      <c r="A737" s="245" t="s">
        <v>11850</v>
      </c>
      <c r="B737" s="246">
        <v>31.16</v>
      </c>
    </row>
    <row r="738" spans="1:2" x14ac:dyDescent="0.2">
      <c r="A738" s="245" t="s">
        <v>377</v>
      </c>
      <c r="B738" s="246">
        <v>56.44</v>
      </c>
    </row>
    <row r="739" spans="1:2" x14ac:dyDescent="0.2">
      <c r="A739" s="245" t="s">
        <v>11851</v>
      </c>
      <c r="B739" s="246">
        <v>55.74</v>
      </c>
    </row>
    <row r="740" spans="1:2" x14ac:dyDescent="0.2">
      <c r="A740" s="245" t="s">
        <v>378</v>
      </c>
      <c r="B740" s="246">
        <v>94.49</v>
      </c>
    </row>
    <row r="741" spans="1:2" x14ac:dyDescent="0.2">
      <c r="A741" s="245" t="s">
        <v>11852</v>
      </c>
      <c r="B741" s="246">
        <v>93.33</v>
      </c>
    </row>
    <row r="742" spans="1:2" x14ac:dyDescent="0.2">
      <c r="A742" s="245" t="s">
        <v>379</v>
      </c>
      <c r="B742" s="246">
        <v>0.26</v>
      </c>
    </row>
    <row r="743" spans="1:2" x14ac:dyDescent="0.2">
      <c r="A743" s="245" t="s">
        <v>11853</v>
      </c>
      <c r="B743" s="246">
        <v>0.26</v>
      </c>
    </row>
    <row r="744" spans="1:2" x14ac:dyDescent="0.2">
      <c r="A744" s="245" t="s">
        <v>6557</v>
      </c>
      <c r="B744" s="246">
        <v>0.98</v>
      </c>
    </row>
    <row r="745" spans="1:2" x14ac:dyDescent="0.2">
      <c r="A745" s="245" t="s">
        <v>11854</v>
      </c>
      <c r="B745" s="246">
        <v>0.95</v>
      </c>
    </row>
    <row r="746" spans="1:2" x14ac:dyDescent="0.2">
      <c r="A746" s="245" t="s">
        <v>380</v>
      </c>
      <c r="B746" s="246">
        <v>3761.75</v>
      </c>
    </row>
    <row r="747" spans="1:2" x14ac:dyDescent="0.2">
      <c r="A747" s="245" t="s">
        <v>11855</v>
      </c>
      <c r="B747" s="246">
        <v>3531.13</v>
      </c>
    </row>
    <row r="748" spans="1:2" x14ac:dyDescent="0.2">
      <c r="A748" s="245" t="s">
        <v>381</v>
      </c>
      <c r="B748" s="246">
        <v>267.23</v>
      </c>
    </row>
    <row r="749" spans="1:2" x14ac:dyDescent="0.2">
      <c r="A749" s="245" t="s">
        <v>11856</v>
      </c>
      <c r="B749" s="246">
        <v>231.54</v>
      </c>
    </row>
    <row r="750" spans="1:2" x14ac:dyDescent="0.2">
      <c r="A750" s="245" t="s">
        <v>382</v>
      </c>
      <c r="B750" s="246">
        <v>350.72</v>
      </c>
    </row>
    <row r="751" spans="1:2" x14ac:dyDescent="0.2">
      <c r="A751" s="245" t="s">
        <v>11857</v>
      </c>
      <c r="B751" s="246">
        <v>303.88</v>
      </c>
    </row>
    <row r="752" spans="1:2" x14ac:dyDescent="0.2">
      <c r="A752" s="245" t="s">
        <v>384</v>
      </c>
      <c r="B752" s="246">
        <v>7.0000000000000007E-2</v>
      </c>
    </row>
    <row r="753" spans="1:2" x14ac:dyDescent="0.2">
      <c r="A753" s="245" t="s">
        <v>11858</v>
      </c>
      <c r="B753" s="246">
        <v>7.0000000000000007E-2</v>
      </c>
    </row>
    <row r="754" spans="1:2" x14ac:dyDescent="0.2">
      <c r="A754" s="245" t="s">
        <v>6558</v>
      </c>
      <c r="B754" s="246">
        <v>297.39999999999998</v>
      </c>
    </row>
    <row r="755" spans="1:2" x14ac:dyDescent="0.2">
      <c r="A755" s="245" t="s">
        <v>11859</v>
      </c>
      <c r="B755" s="246">
        <v>297.39999999999998</v>
      </c>
    </row>
    <row r="756" spans="1:2" x14ac:dyDescent="0.2">
      <c r="A756" s="245" t="s">
        <v>6559</v>
      </c>
      <c r="B756" s="246">
        <v>214.7</v>
      </c>
    </row>
    <row r="757" spans="1:2" x14ac:dyDescent="0.2">
      <c r="A757" s="245" t="s">
        <v>11860</v>
      </c>
      <c r="B757" s="246">
        <v>214.7</v>
      </c>
    </row>
    <row r="758" spans="1:2" x14ac:dyDescent="0.2">
      <c r="A758" s="245" t="s">
        <v>35331</v>
      </c>
      <c r="B758" s="246">
        <v>179.3</v>
      </c>
    </row>
    <row r="759" spans="1:2" x14ac:dyDescent="0.2">
      <c r="A759" s="245" t="s">
        <v>35332</v>
      </c>
      <c r="B759" s="246">
        <v>179.3</v>
      </c>
    </row>
    <row r="760" spans="1:2" x14ac:dyDescent="0.2">
      <c r="A760" s="245" t="s">
        <v>385</v>
      </c>
      <c r="B760" s="246">
        <v>5742.16</v>
      </c>
    </row>
    <row r="761" spans="1:2" x14ac:dyDescent="0.2">
      <c r="A761" s="245" t="s">
        <v>11861</v>
      </c>
      <c r="B761" s="246">
        <v>5100.87</v>
      </c>
    </row>
    <row r="762" spans="1:2" x14ac:dyDescent="0.2">
      <c r="A762" s="245" t="s">
        <v>386</v>
      </c>
      <c r="B762" s="246">
        <v>5892.58</v>
      </c>
    </row>
    <row r="763" spans="1:2" x14ac:dyDescent="0.2">
      <c r="A763" s="245" t="s">
        <v>11862</v>
      </c>
      <c r="B763" s="246">
        <v>5247.94</v>
      </c>
    </row>
    <row r="764" spans="1:2" x14ac:dyDescent="0.2">
      <c r="A764" s="245" t="s">
        <v>387</v>
      </c>
      <c r="B764" s="246">
        <v>6193.4</v>
      </c>
    </row>
    <row r="765" spans="1:2" x14ac:dyDescent="0.2">
      <c r="A765" s="245" t="s">
        <v>11863</v>
      </c>
      <c r="B765" s="246">
        <v>5542.09</v>
      </c>
    </row>
    <row r="766" spans="1:2" x14ac:dyDescent="0.2">
      <c r="A766" s="245" t="s">
        <v>388</v>
      </c>
      <c r="B766" s="246">
        <v>9333.74</v>
      </c>
    </row>
    <row r="767" spans="1:2" x14ac:dyDescent="0.2">
      <c r="A767" s="245" t="s">
        <v>11864</v>
      </c>
      <c r="B767" s="246">
        <v>8251.2999999999993</v>
      </c>
    </row>
    <row r="768" spans="1:2" x14ac:dyDescent="0.2">
      <c r="A768" s="245" t="s">
        <v>389</v>
      </c>
      <c r="B768" s="246">
        <v>9484.15</v>
      </c>
    </row>
    <row r="769" spans="1:2" x14ac:dyDescent="0.2">
      <c r="A769" s="245" t="s">
        <v>11865</v>
      </c>
      <c r="B769" s="246">
        <v>8398.3700000000008</v>
      </c>
    </row>
    <row r="770" spans="1:2" x14ac:dyDescent="0.2">
      <c r="A770" s="245" t="s">
        <v>390</v>
      </c>
      <c r="B770" s="246">
        <v>9784.9699999999993</v>
      </c>
    </row>
    <row r="771" spans="1:2" x14ac:dyDescent="0.2">
      <c r="A771" s="245" t="s">
        <v>11866</v>
      </c>
      <c r="B771" s="246">
        <v>8692.52</v>
      </c>
    </row>
    <row r="772" spans="1:2" x14ac:dyDescent="0.2">
      <c r="A772" s="245" t="s">
        <v>391</v>
      </c>
      <c r="B772" s="246">
        <v>14901.12</v>
      </c>
    </row>
    <row r="773" spans="1:2" x14ac:dyDescent="0.2">
      <c r="A773" s="245" t="s">
        <v>11867</v>
      </c>
      <c r="B773" s="246">
        <v>13275.35</v>
      </c>
    </row>
    <row r="774" spans="1:2" x14ac:dyDescent="0.2">
      <c r="A774" s="245" t="s">
        <v>393</v>
      </c>
      <c r="B774" s="246">
        <v>11399.77</v>
      </c>
    </row>
    <row r="775" spans="1:2" x14ac:dyDescent="0.2">
      <c r="A775" s="245" t="s">
        <v>11868</v>
      </c>
      <c r="B775" s="246">
        <v>10156.01</v>
      </c>
    </row>
    <row r="776" spans="1:2" x14ac:dyDescent="0.2">
      <c r="A776" s="245" t="s">
        <v>394</v>
      </c>
      <c r="B776" s="246">
        <v>9689.7999999999993</v>
      </c>
    </row>
    <row r="777" spans="1:2" x14ac:dyDescent="0.2">
      <c r="A777" s="245" t="s">
        <v>11869</v>
      </c>
      <c r="B777" s="246">
        <v>8632.61</v>
      </c>
    </row>
    <row r="778" spans="1:2" x14ac:dyDescent="0.2">
      <c r="A778" s="245" t="s">
        <v>395</v>
      </c>
      <c r="B778" s="246">
        <v>8956.9599999999991</v>
      </c>
    </row>
    <row r="779" spans="1:2" x14ac:dyDescent="0.2">
      <c r="A779" s="245" t="s">
        <v>11870</v>
      </c>
      <c r="B779" s="246">
        <v>7979.72</v>
      </c>
    </row>
    <row r="780" spans="1:2" x14ac:dyDescent="0.2">
      <c r="A780" s="245" t="s">
        <v>396</v>
      </c>
      <c r="B780" s="246">
        <v>6839.86</v>
      </c>
    </row>
    <row r="781" spans="1:2" x14ac:dyDescent="0.2">
      <c r="A781" s="245" t="s">
        <v>11871</v>
      </c>
      <c r="B781" s="246">
        <v>6093.6</v>
      </c>
    </row>
    <row r="782" spans="1:2" x14ac:dyDescent="0.2">
      <c r="A782" s="245" t="s">
        <v>397</v>
      </c>
      <c r="B782" s="246">
        <v>5822.03</v>
      </c>
    </row>
    <row r="783" spans="1:2" x14ac:dyDescent="0.2">
      <c r="A783" s="245" t="s">
        <v>11872</v>
      </c>
      <c r="B783" s="246">
        <v>5186.82</v>
      </c>
    </row>
    <row r="784" spans="1:2" x14ac:dyDescent="0.2">
      <c r="A784" s="245" t="s">
        <v>398</v>
      </c>
      <c r="B784" s="246">
        <v>10422.65</v>
      </c>
    </row>
    <row r="785" spans="1:2" x14ac:dyDescent="0.2">
      <c r="A785" s="245" t="s">
        <v>11873</v>
      </c>
      <c r="B785" s="246">
        <v>9285.5</v>
      </c>
    </row>
    <row r="786" spans="1:2" x14ac:dyDescent="0.2">
      <c r="A786" s="245" t="s">
        <v>399</v>
      </c>
      <c r="B786" s="246">
        <v>7979.84</v>
      </c>
    </row>
    <row r="787" spans="1:2" x14ac:dyDescent="0.2">
      <c r="A787" s="245" t="s">
        <v>11874</v>
      </c>
      <c r="B787" s="246">
        <v>7109.21</v>
      </c>
    </row>
    <row r="788" spans="1:2" x14ac:dyDescent="0.2">
      <c r="A788" s="245" t="s">
        <v>400</v>
      </c>
      <c r="B788" s="246">
        <v>6799.15</v>
      </c>
    </row>
    <row r="789" spans="1:2" x14ac:dyDescent="0.2">
      <c r="A789" s="245" t="s">
        <v>11875</v>
      </c>
      <c r="B789" s="246">
        <v>6057.34</v>
      </c>
    </row>
    <row r="790" spans="1:2" x14ac:dyDescent="0.2">
      <c r="A790" s="245" t="s">
        <v>401</v>
      </c>
      <c r="B790" s="246">
        <v>6269.87</v>
      </c>
    </row>
    <row r="791" spans="1:2" x14ac:dyDescent="0.2">
      <c r="A791" s="245" t="s">
        <v>11876</v>
      </c>
      <c r="B791" s="246">
        <v>5585.81</v>
      </c>
    </row>
    <row r="792" spans="1:2" x14ac:dyDescent="0.2">
      <c r="A792" s="245" t="s">
        <v>402</v>
      </c>
      <c r="B792" s="246">
        <v>4804.1899999999996</v>
      </c>
    </row>
    <row r="793" spans="1:2" x14ac:dyDescent="0.2">
      <c r="A793" s="245" t="s">
        <v>11877</v>
      </c>
      <c r="B793" s="246">
        <v>4280.03</v>
      </c>
    </row>
    <row r="794" spans="1:2" x14ac:dyDescent="0.2">
      <c r="A794" s="245" t="s">
        <v>403</v>
      </c>
      <c r="B794" s="246">
        <v>4071.34</v>
      </c>
    </row>
    <row r="795" spans="1:2" x14ac:dyDescent="0.2">
      <c r="A795" s="245" t="s">
        <v>11878</v>
      </c>
      <c r="B795" s="246">
        <v>3627.14</v>
      </c>
    </row>
    <row r="796" spans="1:2" x14ac:dyDescent="0.2">
      <c r="A796" s="245" t="s">
        <v>404</v>
      </c>
      <c r="B796" s="246">
        <v>358.54</v>
      </c>
    </row>
    <row r="797" spans="1:2" x14ac:dyDescent="0.2">
      <c r="A797" s="245" t="s">
        <v>11879</v>
      </c>
      <c r="B797" s="246">
        <v>312.08999999999997</v>
      </c>
    </row>
    <row r="798" spans="1:2" x14ac:dyDescent="0.2">
      <c r="A798" s="245" t="s">
        <v>405</v>
      </c>
      <c r="B798" s="246">
        <v>190.06</v>
      </c>
    </row>
    <row r="799" spans="1:2" x14ac:dyDescent="0.2">
      <c r="A799" s="245" t="s">
        <v>11880</v>
      </c>
      <c r="B799" s="246">
        <v>166.06</v>
      </c>
    </row>
    <row r="800" spans="1:2" x14ac:dyDescent="0.2">
      <c r="A800" s="245" t="s">
        <v>406</v>
      </c>
      <c r="B800" s="246">
        <v>2058.62</v>
      </c>
    </row>
    <row r="801" spans="1:2" x14ac:dyDescent="0.2">
      <c r="A801" s="245" t="s">
        <v>11881</v>
      </c>
      <c r="B801" s="246">
        <v>1798.82</v>
      </c>
    </row>
    <row r="802" spans="1:2" x14ac:dyDescent="0.2">
      <c r="A802" s="245" t="s">
        <v>408</v>
      </c>
      <c r="B802" s="246">
        <v>1236.9000000000001</v>
      </c>
    </row>
    <row r="803" spans="1:2" x14ac:dyDescent="0.2">
      <c r="A803" s="245" t="s">
        <v>11882</v>
      </c>
      <c r="B803" s="246">
        <v>1080.8</v>
      </c>
    </row>
    <row r="804" spans="1:2" x14ac:dyDescent="0.2">
      <c r="A804" s="245" t="s">
        <v>409</v>
      </c>
      <c r="B804" s="246">
        <v>1444.49</v>
      </c>
    </row>
    <row r="805" spans="1:2" x14ac:dyDescent="0.2">
      <c r="A805" s="245" t="s">
        <v>11883</v>
      </c>
      <c r="B805" s="246">
        <v>1262.2</v>
      </c>
    </row>
    <row r="806" spans="1:2" x14ac:dyDescent="0.2">
      <c r="A806" s="245" t="s">
        <v>410</v>
      </c>
      <c r="B806" s="246">
        <v>864.96</v>
      </c>
    </row>
    <row r="807" spans="1:2" x14ac:dyDescent="0.2">
      <c r="A807" s="245" t="s">
        <v>11884</v>
      </c>
      <c r="B807" s="246">
        <v>755.8</v>
      </c>
    </row>
    <row r="808" spans="1:2" x14ac:dyDescent="0.2">
      <c r="A808" s="245" t="s">
        <v>411</v>
      </c>
      <c r="B808" s="246">
        <v>1646.9</v>
      </c>
    </row>
    <row r="809" spans="1:2" x14ac:dyDescent="0.2">
      <c r="A809" s="245" t="s">
        <v>11885</v>
      </c>
      <c r="B809" s="246">
        <v>1439.06</v>
      </c>
    </row>
    <row r="810" spans="1:2" x14ac:dyDescent="0.2">
      <c r="A810" s="245" t="s">
        <v>412</v>
      </c>
      <c r="B810" s="246">
        <v>989.52</v>
      </c>
    </row>
    <row r="811" spans="1:2" x14ac:dyDescent="0.2">
      <c r="A811" s="245" t="s">
        <v>11886</v>
      </c>
      <c r="B811" s="246">
        <v>864.64</v>
      </c>
    </row>
    <row r="812" spans="1:2" x14ac:dyDescent="0.2">
      <c r="A812" s="245" t="s">
        <v>413</v>
      </c>
      <c r="B812" s="246">
        <v>1155.5899999999999</v>
      </c>
    </row>
    <row r="813" spans="1:2" x14ac:dyDescent="0.2">
      <c r="A813" s="245" t="s">
        <v>11887</v>
      </c>
      <c r="B813" s="246">
        <v>1009.75</v>
      </c>
    </row>
    <row r="814" spans="1:2" x14ac:dyDescent="0.2">
      <c r="A814" s="245" t="s">
        <v>414</v>
      </c>
      <c r="B814" s="246">
        <v>691.97</v>
      </c>
    </row>
    <row r="815" spans="1:2" x14ac:dyDescent="0.2">
      <c r="A815" s="245" t="s">
        <v>11888</v>
      </c>
      <c r="B815" s="246">
        <v>604.64</v>
      </c>
    </row>
    <row r="816" spans="1:2" x14ac:dyDescent="0.2">
      <c r="A816" s="245" t="s">
        <v>415</v>
      </c>
      <c r="B816" s="246">
        <v>1414</v>
      </c>
    </row>
    <row r="817" spans="1:2" x14ac:dyDescent="0.2">
      <c r="A817" s="245" t="s">
        <v>11889</v>
      </c>
      <c r="B817" s="246">
        <v>1226.22</v>
      </c>
    </row>
    <row r="818" spans="1:2" x14ac:dyDescent="0.2">
      <c r="A818" s="245" t="s">
        <v>416</v>
      </c>
      <c r="B818" s="246">
        <v>989.8</v>
      </c>
    </row>
    <row r="819" spans="1:2" x14ac:dyDescent="0.2">
      <c r="A819" s="245" t="s">
        <v>11890</v>
      </c>
      <c r="B819" s="246">
        <v>858.35</v>
      </c>
    </row>
    <row r="820" spans="1:2" x14ac:dyDescent="0.2">
      <c r="A820" s="245" t="s">
        <v>417</v>
      </c>
      <c r="B820" s="246">
        <v>707</v>
      </c>
    </row>
    <row r="821" spans="1:2" x14ac:dyDescent="0.2">
      <c r="A821" s="245" t="s">
        <v>11891</v>
      </c>
      <c r="B821" s="246">
        <v>613.11</v>
      </c>
    </row>
    <row r="822" spans="1:2" x14ac:dyDescent="0.2">
      <c r="A822" s="245" t="s">
        <v>418</v>
      </c>
      <c r="B822" s="246">
        <v>2.58</v>
      </c>
    </row>
    <row r="823" spans="1:2" x14ac:dyDescent="0.2">
      <c r="A823" s="245" t="s">
        <v>11892</v>
      </c>
      <c r="B823" s="246">
        <v>2.2400000000000002</v>
      </c>
    </row>
    <row r="824" spans="1:2" x14ac:dyDescent="0.2">
      <c r="A824" s="245" t="s">
        <v>419</v>
      </c>
      <c r="B824" s="246">
        <v>1.8</v>
      </c>
    </row>
    <row r="825" spans="1:2" x14ac:dyDescent="0.2">
      <c r="A825" s="245" t="s">
        <v>11893</v>
      </c>
      <c r="B825" s="246">
        <v>1.57</v>
      </c>
    </row>
    <row r="826" spans="1:2" x14ac:dyDescent="0.2">
      <c r="A826" s="245" t="s">
        <v>420</v>
      </c>
      <c r="B826" s="246">
        <v>2.2799999999999998</v>
      </c>
    </row>
    <row r="827" spans="1:2" x14ac:dyDescent="0.2">
      <c r="A827" s="245" t="s">
        <v>11894</v>
      </c>
      <c r="B827" s="246">
        <v>1.98</v>
      </c>
    </row>
    <row r="828" spans="1:2" x14ac:dyDescent="0.2">
      <c r="A828" s="245" t="s">
        <v>421</v>
      </c>
      <c r="B828" s="246">
        <v>1.37</v>
      </c>
    </row>
    <row r="829" spans="1:2" x14ac:dyDescent="0.2">
      <c r="A829" s="245" t="s">
        <v>11895</v>
      </c>
      <c r="B829" s="246">
        <v>1.19</v>
      </c>
    </row>
    <row r="830" spans="1:2" x14ac:dyDescent="0.2">
      <c r="A830" s="245" t="s">
        <v>422</v>
      </c>
      <c r="B830" s="246">
        <v>2.75</v>
      </c>
    </row>
    <row r="831" spans="1:2" x14ac:dyDescent="0.2">
      <c r="A831" s="245" t="s">
        <v>11896</v>
      </c>
      <c r="B831" s="246">
        <v>2.44</v>
      </c>
    </row>
    <row r="832" spans="1:2" x14ac:dyDescent="0.2">
      <c r="A832" s="245" t="s">
        <v>423</v>
      </c>
      <c r="B832" s="246">
        <v>4.38</v>
      </c>
    </row>
    <row r="833" spans="1:2" x14ac:dyDescent="0.2">
      <c r="A833" s="245" t="s">
        <v>11897</v>
      </c>
      <c r="B833" s="246">
        <v>3.88</v>
      </c>
    </row>
    <row r="834" spans="1:2" x14ac:dyDescent="0.2">
      <c r="A834" s="245" t="s">
        <v>424</v>
      </c>
      <c r="B834" s="246">
        <v>5.6</v>
      </c>
    </row>
    <row r="835" spans="1:2" x14ac:dyDescent="0.2">
      <c r="A835" s="245" t="s">
        <v>11898</v>
      </c>
      <c r="B835" s="246">
        <v>5.01</v>
      </c>
    </row>
    <row r="836" spans="1:2" x14ac:dyDescent="0.2">
      <c r="A836" s="245" t="s">
        <v>6560</v>
      </c>
      <c r="B836" s="246">
        <v>5950.62</v>
      </c>
    </row>
    <row r="837" spans="1:2" x14ac:dyDescent="0.2">
      <c r="A837" s="245" t="s">
        <v>11899</v>
      </c>
      <c r="B837" s="246">
        <v>5290.3</v>
      </c>
    </row>
    <row r="838" spans="1:2" x14ac:dyDescent="0.2">
      <c r="A838" s="245" t="s">
        <v>6561</v>
      </c>
      <c r="B838" s="246">
        <v>1.92</v>
      </c>
    </row>
    <row r="839" spans="1:2" x14ac:dyDescent="0.2">
      <c r="A839" s="245" t="s">
        <v>11900</v>
      </c>
      <c r="B839" s="246">
        <v>1.71</v>
      </c>
    </row>
    <row r="840" spans="1:2" x14ac:dyDescent="0.2">
      <c r="A840" s="245" t="s">
        <v>6562</v>
      </c>
      <c r="B840" s="246">
        <v>1.33</v>
      </c>
    </row>
    <row r="841" spans="1:2" x14ac:dyDescent="0.2">
      <c r="A841" s="245" t="s">
        <v>11901</v>
      </c>
      <c r="B841" s="246">
        <v>1.18</v>
      </c>
    </row>
    <row r="842" spans="1:2" x14ac:dyDescent="0.2">
      <c r="A842" s="245" t="s">
        <v>6563</v>
      </c>
      <c r="B842" s="246">
        <v>5349.42</v>
      </c>
    </row>
    <row r="843" spans="1:2" x14ac:dyDescent="0.2">
      <c r="A843" s="245" t="s">
        <v>11902</v>
      </c>
      <c r="B843" s="246">
        <v>4756.3100000000004</v>
      </c>
    </row>
    <row r="844" spans="1:2" x14ac:dyDescent="0.2">
      <c r="A844" s="245" t="s">
        <v>6564</v>
      </c>
      <c r="B844" s="246">
        <v>2.62</v>
      </c>
    </row>
    <row r="845" spans="1:2" x14ac:dyDescent="0.2">
      <c r="A845" s="245" t="s">
        <v>11903</v>
      </c>
      <c r="B845" s="246">
        <v>2.3199999999999998</v>
      </c>
    </row>
    <row r="846" spans="1:2" x14ac:dyDescent="0.2">
      <c r="A846" s="245" t="s">
        <v>6565</v>
      </c>
      <c r="B846" s="246">
        <v>2.13</v>
      </c>
    </row>
    <row r="847" spans="1:2" x14ac:dyDescent="0.2">
      <c r="A847" s="245" t="s">
        <v>11904</v>
      </c>
      <c r="B847" s="246">
        <v>1.9</v>
      </c>
    </row>
    <row r="848" spans="1:2" x14ac:dyDescent="0.2">
      <c r="A848" s="245" t="s">
        <v>6566</v>
      </c>
      <c r="B848" s="246">
        <v>5950.62</v>
      </c>
    </row>
    <row r="849" spans="1:2" x14ac:dyDescent="0.2">
      <c r="A849" s="245" t="s">
        <v>11905</v>
      </c>
      <c r="B849" s="246">
        <v>5290.3</v>
      </c>
    </row>
    <row r="850" spans="1:2" x14ac:dyDescent="0.2">
      <c r="A850" s="245" t="s">
        <v>6567</v>
      </c>
      <c r="B850" s="246">
        <v>4956.1000000000004</v>
      </c>
    </row>
    <row r="851" spans="1:2" x14ac:dyDescent="0.2">
      <c r="A851" s="245" t="s">
        <v>11906</v>
      </c>
      <c r="B851" s="246">
        <v>4406.1099999999997</v>
      </c>
    </row>
    <row r="852" spans="1:2" x14ac:dyDescent="0.2">
      <c r="A852" s="245" t="s">
        <v>6568</v>
      </c>
      <c r="B852" s="246">
        <v>3561.01</v>
      </c>
    </row>
    <row r="853" spans="1:2" x14ac:dyDescent="0.2">
      <c r="A853" s="245" t="s">
        <v>11907</v>
      </c>
      <c r="B853" s="246">
        <v>3214.95</v>
      </c>
    </row>
    <row r="854" spans="1:2" x14ac:dyDescent="0.2">
      <c r="A854" s="245" t="s">
        <v>6569</v>
      </c>
      <c r="B854" s="246">
        <v>1.56</v>
      </c>
    </row>
    <row r="855" spans="1:2" x14ac:dyDescent="0.2">
      <c r="A855" s="245" t="s">
        <v>11908</v>
      </c>
      <c r="B855" s="246">
        <v>1.35</v>
      </c>
    </row>
    <row r="856" spans="1:2" x14ac:dyDescent="0.2">
      <c r="A856" s="245" t="s">
        <v>425</v>
      </c>
      <c r="B856" s="246">
        <v>1.32</v>
      </c>
    </row>
    <row r="857" spans="1:2" x14ac:dyDescent="0.2">
      <c r="A857" s="245" t="s">
        <v>11909</v>
      </c>
      <c r="B857" s="246">
        <v>1.18</v>
      </c>
    </row>
    <row r="858" spans="1:2" x14ac:dyDescent="0.2">
      <c r="A858" s="245" t="s">
        <v>427</v>
      </c>
      <c r="B858" s="246">
        <v>8.6</v>
      </c>
    </row>
    <row r="859" spans="1:2" x14ac:dyDescent="0.2">
      <c r="A859" s="245" t="s">
        <v>11910</v>
      </c>
      <c r="B859" s="246">
        <v>7.62</v>
      </c>
    </row>
    <row r="860" spans="1:2" x14ac:dyDescent="0.2">
      <c r="A860" s="245" t="s">
        <v>428</v>
      </c>
      <c r="B860" s="246">
        <v>11.69</v>
      </c>
    </row>
    <row r="861" spans="1:2" x14ac:dyDescent="0.2">
      <c r="A861" s="245" t="s">
        <v>11911</v>
      </c>
      <c r="B861" s="246">
        <v>10.37</v>
      </c>
    </row>
    <row r="862" spans="1:2" x14ac:dyDescent="0.2">
      <c r="A862" s="245" t="s">
        <v>429</v>
      </c>
      <c r="B862" s="246">
        <v>60.46</v>
      </c>
    </row>
    <row r="863" spans="1:2" x14ac:dyDescent="0.2">
      <c r="A863" s="245" t="s">
        <v>11912</v>
      </c>
      <c r="B863" s="246">
        <v>53.54</v>
      </c>
    </row>
    <row r="864" spans="1:2" x14ac:dyDescent="0.2">
      <c r="A864" s="245" t="s">
        <v>430</v>
      </c>
      <c r="B864" s="246">
        <v>14.79</v>
      </c>
    </row>
    <row r="865" spans="1:2" x14ac:dyDescent="0.2">
      <c r="A865" s="245" t="s">
        <v>11913</v>
      </c>
      <c r="B865" s="246">
        <v>13.1</v>
      </c>
    </row>
    <row r="866" spans="1:2" x14ac:dyDescent="0.2">
      <c r="A866" s="245" t="s">
        <v>431</v>
      </c>
      <c r="B866" s="246">
        <v>19.97</v>
      </c>
    </row>
    <row r="867" spans="1:2" x14ac:dyDescent="0.2">
      <c r="A867" s="245" t="s">
        <v>11914</v>
      </c>
      <c r="B867" s="246">
        <v>17.690000000000001</v>
      </c>
    </row>
    <row r="868" spans="1:2" x14ac:dyDescent="0.2">
      <c r="A868" s="245" t="s">
        <v>6570</v>
      </c>
      <c r="B868" s="246">
        <v>0.22</v>
      </c>
    </row>
    <row r="869" spans="1:2" x14ac:dyDescent="0.2">
      <c r="A869" s="245" t="s">
        <v>11915</v>
      </c>
      <c r="B869" s="246">
        <v>0.2</v>
      </c>
    </row>
    <row r="870" spans="1:2" x14ac:dyDescent="0.2">
      <c r="A870" s="245" t="s">
        <v>432</v>
      </c>
      <c r="B870" s="246">
        <v>6941.64</v>
      </c>
    </row>
    <row r="871" spans="1:2" x14ac:dyDescent="0.2">
      <c r="A871" s="245" t="s">
        <v>11916</v>
      </c>
      <c r="B871" s="246">
        <v>6184.28</v>
      </c>
    </row>
    <row r="872" spans="1:2" x14ac:dyDescent="0.2">
      <c r="A872" s="245" t="s">
        <v>433</v>
      </c>
      <c r="B872" s="246">
        <v>5553.31</v>
      </c>
    </row>
    <row r="873" spans="1:2" x14ac:dyDescent="0.2">
      <c r="A873" s="245" t="s">
        <v>11917</v>
      </c>
      <c r="B873" s="246">
        <v>4947.42</v>
      </c>
    </row>
    <row r="874" spans="1:2" x14ac:dyDescent="0.2">
      <c r="A874" s="245" t="s">
        <v>434</v>
      </c>
      <c r="B874" s="246">
        <v>5553.31</v>
      </c>
    </row>
    <row r="875" spans="1:2" x14ac:dyDescent="0.2">
      <c r="A875" s="245" t="s">
        <v>11918</v>
      </c>
      <c r="B875" s="246">
        <v>4947.42</v>
      </c>
    </row>
    <row r="876" spans="1:2" x14ac:dyDescent="0.2">
      <c r="A876" s="245" t="s">
        <v>435</v>
      </c>
      <c r="B876" s="246">
        <v>4164.18</v>
      </c>
    </row>
    <row r="877" spans="1:2" x14ac:dyDescent="0.2">
      <c r="A877" s="245" t="s">
        <v>11919</v>
      </c>
      <c r="B877" s="246">
        <v>3709.85</v>
      </c>
    </row>
    <row r="878" spans="1:2" x14ac:dyDescent="0.2">
      <c r="A878" s="245" t="s">
        <v>436</v>
      </c>
      <c r="B878" s="246">
        <v>8346.26</v>
      </c>
    </row>
    <row r="879" spans="1:2" x14ac:dyDescent="0.2">
      <c r="A879" s="245" t="s">
        <v>11920</v>
      </c>
      <c r="B879" s="246">
        <v>7435.66</v>
      </c>
    </row>
    <row r="880" spans="1:2" x14ac:dyDescent="0.2">
      <c r="A880" s="245" t="s">
        <v>437</v>
      </c>
      <c r="B880" s="246">
        <v>6941.64</v>
      </c>
    </row>
    <row r="881" spans="1:2" x14ac:dyDescent="0.2">
      <c r="A881" s="245" t="s">
        <v>11921</v>
      </c>
      <c r="B881" s="246">
        <v>6184.28</v>
      </c>
    </row>
    <row r="882" spans="1:2" x14ac:dyDescent="0.2">
      <c r="A882" s="245" t="s">
        <v>438</v>
      </c>
      <c r="B882" s="246">
        <v>6941.64</v>
      </c>
    </row>
    <row r="883" spans="1:2" x14ac:dyDescent="0.2">
      <c r="A883" s="245" t="s">
        <v>11922</v>
      </c>
      <c r="B883" s="246">
        <v>6184.28</v>
      </c>
    </row>
    <row r="884" spans="1:2" x14ac:dyDescent="0.2">
      <c r="A884" s="245" t="s">
        <v>439</v>
      </c>
      <c r="B884" s="246">
        <v>5553.31</v>
      </c>
    </row>
    <row r="885" spans="1:2" x14ac:dyDescent="0.2">
      <c r="A885" s="245" t="s">
        <v>11923</v>
      </c>
      <c r="B885" s="246">
        <v>4947.42</v>
      </c>
    </row>
    <row r="886" spans="1:2" x14ac:dyDescent="0.2">
      <c r="A886" s="245" t="s">
        <v>440</v>
      </c>
      <c r="B886" s="246">
        <v>9730.52</v>
      </c>
    </row>
    <row r="887" spans="1:2" x14ac:dyDescent="0.2">
      <c r="A887" s="245" t="s">
        <v>11924</v>
      </c>
      <c r="B887" s="246">
        <v>8668.8799999999992</v>
      </c>
    </row>
    <row r="888" spans="1:2" x14ac:dyDescent="0.2">
      <c r="A888" s="245" t="s">
        <v>441</v>
      </c>
      <c r="B888" s="246">
        <v>8346.26</v>
      </c>
    </row>
    <row r="889" spans="1:2" x14ac:dyDescent="0.2">
      <c r="A889" s="245" t="s">
        <v>11925</v>
      </c>
      <c r="B889" s="246">
        <v>7435.66</v>
      </c>
    </row>
    <row r="890" spans="1:2" x14ac:dyDescent="0.2">
      <c r="A890" s="245" t="s">
        <v>442</v>
      </c>
      <c r="B890" s="246">
        <v>8346.26</v>
      </c>
    </row>
    <row r="891" spans="1:2" x14ac:dyDescent="0.2">
      <c r="A891" s="245" t="s">
        <v>11926</v>
      </c>
      <c r="B891" s="246">
        <v>7435.66</v>
      </c>
    </row>
    <row r="892" spans="1:2" x14ac:dyDescent="0.2">
      <c r="A892" s="245" t="s">
        <v>443</v>
      </c>
      <c r="B892" s="246">
        <v>6941.64</v>
      </c>
    </row>
    <row r="893" spans="1:2" x14ac:dyDescent="0.2">
      <c r="A893" s="245" t="s">
        <v>11927</v>
      </c>
      <c r="B893" s="246">
        <v>6184.28</v>
      </c>
    </row>
    <row r="894" spans="1:2" x14ac:dyDescent="0.2">
      <c r="A894" s="245" t="s">
        <v>444</v>
      </c>
      <c r="B894" s="246">
        <v>24654.53</v>
      </c>
    </row>
    <row r="895" spans="1:2" x14ac:dyDescent="0.2">
      <c r="A895" s="245" t="s">
        <v>11928</v>
      </c>
      <c r="B895" s="246">
        <v>21907.51</v>
      </c>
    </row>
    <row r="896" spans="1:2" x14ac:dyDescent="0.2">
      <c r="A896" s="245" t="s">
        <v>445</v>
      </c>
      <c r="B896" s="246">
        <v>13477.4</v>
      </c>
    </row>
    <row r="897" spans="1:2" x14ac:dyDescent="0.2">
      <c r="A897" s="245" t="s">
        <v>11929</v>
      </c>
      <c r="B897" s="246">
        <v>12004.38</v>
      </c>
    </row>
    <row r="898" spans="1:2" x14ac:dyDescent="0.2">
      <c r="A898" s="245" t="s">
        <v>446</v>
      </c>
      <c r="B898" s="246">
        <v>17273.59</v>
      </c>
    </row>
    <row r="899" spans="1:2" x14ac:dyDescent="0.2">
      <c r="A899" s="245" t="s">
        <v>11930</v>
      </c>
      <c r="B899" s="246">
        <v>15372</v>
      </c>
    </row>
    <row r="900" spans="1:2" x14ac:dyDescent="0.2">
      <c r="A900" s="245" t="s">
        <v>447</v>
      </c>
      <c r="B900" s="246">
        <v>9850.85</v>
      </c>
    </row>
    <row r="901" spans="1:2" x14ac:dyDescent="0.2">
      <c r="A901" s="245" t="s">
        <v>11931</v>
      </c>
      <c r="B901" s="246">
        <v>8804.91</v>
      </c>
    </row>
    <row r="902" spans="1:2" x14ac:dyDescent="0.2">
      <c r="A902" s="245" t="s">
        <v>448</v>
      </c>
      <c r="B902" s="246">
        <v>10859.9</v>
      </c>
    </row>
    <row r="903" spans="1:2" x14ac:dyDescent="0.2">
      <c r="A903" s="245" t="s">
        <v>11932</v>
      </c>
      <c r="B903" s="246">
        <v>9761.02</v>
      </c>
    </row>
    <row r="904" spans="1:2" x14ac:dyDescent="0.2">
      <c r="A904" s="245" t="s">
        <v>449</v>
      </c>
      <c r="B904" s="246">
        <v>9653.25</v>
      </c>
    </row>
    <row r="905" spans="1:2" x14ac:dyDescent="0.2">
      <c r="A905" s="245" t="s">
        <v>11933</v>
      </c>
      <c r="B905" s="246">
        <v>8676.4599999999991</v>
      </c>
    </row>
    <row r="906" spans="1:2" x14ac:dyDescent="0.2">
      <c r="A906" s="245" t="s">
        <v>450</v>
      </c>
      <c r="B906" s="246">
        <v>2.52</v>
      </c>
    </row>
    <row r="907" spans="1:2" x14ac:dyDescent="0.2">
      <c r="A907" s="245" t="s">
        <v>11934</v>
      </c>
      <c r="B907" s="246">
        <v>2.27</v>
      </c>
    </row>
    <row r="908" spans="1:2" x14ac:dyDescent="0.2">
      <c r="A908" s="245" t="s">
        <v>451</v>
      </c>
      <c r="B908" s="246">
        <v>17.010000000000002</v>
      </c>
    </row>
    <row r="909" spans="1:2" x14ac:dyDescent="0.2">
      <c r="A909" s="245" t="s">
        <v>11935</v>
      </c>
      <c r="B909" s="246">
        <v>15.36</v>
      </c>
    </row>
    <row r="910" spans="1:2" x14ac:dyDescent="0.2">
      <c r="A910" s="245" t="s">
        <v>22841</v>
      </c>
      <c r="B910" s="246">
        <v>5.04</v>
      </c>
    </row>
    <row r="911" spans="1:2" x14ac:dyDescent="0.2">
      <c r="A911" s="245" t="s">
        <v>22842</v>
      </c>
      <c r="B911" s="246">
        <v>4.41</v>
      </c>
    </row>
    <row r="912" spans="1:2" x14ac:dyDescent="0.2">
      <c r="A912" s="245" t="s">
        <v>22843</v>
      </c>
      <c r="B912" s="246">
        <v>1.61</v>
      </c>
    </row>
    <row r="913" spans="1:2" x14ac:dyDescent="0.2">
      <c r="A913" s="245" t="s">
        <v>22844</v>
      </c>
      <c r="B913" s="246">
        <v>1.42</v>
      </c>
    </row>
    <row r="914" spans="1:2" x14ac:dyDescent="0.2">
      <c r="A914" s="245" t="s">
        <v>22845</v>
      </c>
      <c r="B914" s="246">
        <v>0.66</v>
      </c>
    </row>
    <row r="915" spans="1:2" x14ac:dyDescent="0.2">
      <c r="A915" s="245" t="s">
        <v>22846</v>
      </c>
      <c r="B915" s="246">
        <v>0.57999999999999996</v>
      </c>
    </row>
    <row r="916" spans="1:2" x14ac:dyDescent="0.2">
      <c r="A916" s="245" t="s">
        <v>6571</v>
      </c>
      <c r="B916" s="246">
        <v>5.55</v>
      </c>
    </row>
    <row r="917" spans="1:2" x14ac:dyDescent="0.2">
      <c r="A917" s="245" t="s">
        <v>11936</v>
      </c>
      <c r="B917" s="246">
        <v>4.8099999999999996</v>
      </c>
    </row>
    <row r="918" spans="1:2" x14ac:dyDescent="0.2">
      <c r="A918" s="245" t="s">
        <v>6572</v>
      </c>
      <c r="B918" s="246">
        <v>48.47</v>
      </c>
    </row>
    <row r="919" spans="1:2" x14ac:dyDescent="0.2">
      <c r="A919" s="245" t="s">
        <v>11937</v>
      </c>
      <c r="B919" s="246">
        <v>46.02</v>
      </c>
    </row>
    <row r="920" spans="1:2" x14ac:dyDescent="0.2">
      <c r="A920" s="245" t="s">
        <v>6573</v>
      </c>
      <c r="B920" s="246">
        <v>46.63</v>
      </c>
    </row>
    <row r="921" spans="1:2" x14ac:dyDescent="0.2">
      <c r="A921" s="245" t="s">
        <v>11938</v>
      </c>
      <c r="B921" s="246">
        <v>44.17</v>
      </c>
    </row>
    <row r="922" spans="1:2" x14ac:dyDescent="0.2">
      <c r="A922" s="245" t="s">
        <v>6574</v>
      </c>
      <c r="B922" s="246">
        <v>117.92</v>
      </c>
    </row>
    <row r="923" spans="1:2" x14ac:dyDescent="0.2">
      <c r="A923" s="245" t="s">
        <v>11939</v>
      </c>
      <c r="B923" s="246">
        <v>110.87</v>
      </c>
    </row>
    <row r="924" spans="1:2" x14ac:dyDescent="0.2">
      <c r="A924" s="245" t="s">
        <v>6575</v>
      </c>
      <c r="B924" s="246">
        <v>160.85</v>
      </c>
    </row>
    <row r="925" spans="1:2" x14ac:dyDescent="0.2">
      <c r="A925" s="245" t="s">
        <v>11940</v>
      </c>
      <c r="B925" s="246">
        <v>152.08000000000001</v>
      </c>
    </row>
    <row r="926" spans="1:2" x14ac:dyDescent="0.2">
      <c r="A926" s="245" t="s">
        <v>6576</v>
      </c>
      <c r="B926" s="246">
        <v>159</v>
      </c>
    </row>
    <row r="927" spans="1:2" x14ac:dyDescent="0.2">
      <c r="A927" s="245" t="s">
        <v>11941</v>
      </c>
      <c r="B927" s="246">
        <v>150.22999999999999</v>
      </c>
    </row>
    <row r="928" spans="1:2" x14ac:dyDescent="0.2">
      <c r="A928" s="245" t="s">
        <v>6577</v>
      </c>
      <c r="B928" s="246">
        <v>130.99</v>
      </c>
    </row>
    <row r="929" spans="1:2" x14ac:dyDescent="0.2">
      <c r="A929" s="245" t="s">
        <v>11942</v>
      </c>
      <c r="B929" s="246">
        <v>123.11</v>
      </c>
    </row>
    <row r="930" spans="1:2" x14ac:dyDescent="0.2">
      <c r="A930" s="245" t="s">
        <v>6578</v>
      </c>
      <c r="B930" s="246">
        <v>173.91</v>
      </c>
    </row>
    <row r="931" spans="1:2" x14ac:dyDescent="0.2">
      <c r="A931" s="245" t="s">
        <v>11943</v>
      </c>
      <c r="B931" s="246">
        <v>164.32</v>
      </c>
    </row>
    <row r="932" spans="1:2" x14ac:dyDescent="0.2">
      <c r="A932" s="245" t="s">
        <v>6579</v>
      </c>
      <c r="B932" s="246">
        <v>172.06</v>
      </c>
    </row>
    <row r="933" spans="1:2" x14ac:dyDescent="0.2">
      <c r="A933" s="245" t="s">
        <v>11944</v>
      </c>
      <c r="B933" s="246">
        <v>162.47</v>
      </c>
    </row>
    <row r="934" spans="1:2" x14ac:dyDescent="0.2">
      <c r="A934" s="245" t="s">
        <v>35333</v>
      </c>
      <c r="B934" s="246">
        <v>6270</v>
      </c>
    </row>
    <row r="935" spans="1:2" x14ac:dyDescent="0.2">
      <c r="A935" s="245" t="s">
        <v>35334</v>
      </c>
      <c r="B935" s="246">
        <v>6270</v>
      </c>
    </row>
    <row r="936" spans="1:2" x14ac:dyDescent="0.2">
      <c r="A936" s="245" t="s">
        <v>6580</v>
      </c>
      <c r="B936" s="246">
        <v>66.55</v>
      </c>
    </row>
    <row r="937" spans="1:2" x14ac:dyDescent="0.2">
      <c r="A937" s="245" t="s">
        <v>11945</v>
      </c>
      <c r="B937" s="246">
        <v>57.67</v>
      </c>
    </row>
    <row r="938" spans="1:2" x14ac:dyDescent="0.2">
      <c r="A938" s="245" t="s">
        <v>6581</v>
      </c>
      <c r="B938" s="246">
        <v>60.79</v>
      </c>
    </row>
    <row r="939" spans="1:2" x14ac:dyDescent="0.2">
      <c r="A939" s="245" t="s">
        <v>11946</v>
      </c>
      <c r="B939" s="246">
        <v>52.67</v>
      </c>
    </row>
    <row r="940" spans="1:2" x14ac:dyDescent="0.2">
      <c r="A940" s="245" t="s">
        <v>6582</v>
      </c>
      <c r="B940" s="246">
        <v>57.33</v>
      </c>
    </row>
    <row r="941" spans="1:2" x14ac:dyDescent="0.2">
      <c r="A941" s="245" t="s">
        <v>11947</v>
      </c>
      <c r="B941" s="246">
        <v>49.68</v>
      </c>
    </row>
    <row r="942" spans="1:2" x14ac:dyDescent="0.2">
      <c r="A942" s="245" t="s">
        <v>6583</v>
      </c>
      <c r="B942" s="246">
        <v>72.55</v>
      </c>
    </row>
    <row r="943" spans="1:2" x14ac:dyDescent="0.2">
      <c r="A943" s="245" t="s">
        <v>11948</v>
      </c>
      <c r="B943" s="246">
        <v>62.86</v>
      </c>
    </row>
    <row r="944" spans="1:2" x14ac:dyDescent="0.2">
      <c r="A944" s="245" t="s">
        <v>6584</v>
      </c>
      <c r="B944" s="246">
        <v>63.7</v>
      </c>
    </row>
    <row r="945" spans="1:2" x14ac:dyDescent="0.2">
      <c r="A945" s="245" t="s">
        <v>11949</v>
      </c>
      <c r="B945" s="246">
        <v>55.19</v>
      </c>
    </row>
    <row r="946" spans="1:2" x14ac:dyDescent="0.2">
      <c r="A946" s="245" t="s">
        <v>6585</v>
      </c>
      <c r="B946" s="246">
        <v>54.8</v>
      </c>
    </row>
    <row r="947" spans="1:2" x14ac:dyDescent="0.2">
      <c r="A947" s="245" t="s">
        <v>11950</v>
      </c>
      <c r="B947" s="246">
        <v>47.48</v>
      </c>
    </row>
    <row r="948" spans="1:2" x14ac:dyDescent="0.2">
      <c r="A948" s="245" t="s">
        <v>6586</v>
      </c>
      <c r="B948" s="246">
        <v>166.42</v>
      </c>
    </row>
    <row r="949" spans="1:2" x14ac:dyDescent="0.2">
      <c r="A949" s="245" t="s">
        <v>11951</v>
      </c>
      <c r="B949" s="246">
        <v>144.19999999999999</v>
      </c>
    </row>
    <row r="950" spans="1:2" x14ac:dyDescent="0.2">
      <c r="A950" s="245" t="s">
        <v>6587</v>
      </c>
      <c r="B950" s="246">
        <v>152.04</v>
      </c>
    </row>
    <row r="951" spans="1:2" x14ac:dyDescent="0.2">
      <c r="A951" s="245" t="s">
        <v>11952</v>
      </c>
      <c r="B951" s="246">
        <v>131.74</v>
      </c>
    </row>
    <row r="952" spans="1:2" x14ac:dyDescent="0.2">
      <c r="A952" s="245" t="s">
        <v>6588</v>
      </c>
      <c r="B952" s="246">
        <v>143.38</v>
      </c>
    </row>
    <row r="953" spans="1:2" x14ac:dyDescent="0.2">
      <c r="A953" s="245" t="s">
        <v>11953</v>
      </c>
      <c r="B953" s="246">
        <v>124.23</v>
      </c>
    </row>
    <row r="954" spans="1:2" x14ac:dyDescent="0.2">
      <c r="A954" s="245" t="s">
        <v>6589</v>
      </c>
      <c r="B954" s="246">
        <v>52.43</v>
      </c>
    </row>
    <row r="955" spans="1:2" x14ac:dyDescent="0.2">
      <c r="A955" s="245" t="s">
        <v>11954</v>
      </c>
      <c r="B955" s="246">
        <v>45.43</v>
      </c>
    </row>
    <row r="956" spans="1:2" x14ac:dyDescent="0.2">
      <c r="A956" s="245" t="s">
        <v>6590</v>
      </c>
      <c r="B956" s="246">
        <v>46.64</v>
      </c>
    </row>
    <row r="957" spans="1:2" x14ac:dyDescent="0.2">
      <c r="A957" s="245" t="s">
        <v>11955</v>
      </c>
      <c r="B957" s="246">
        <v>40.42</v>
      </c>
    </row>
    <row r="958" spans="1:2" x14ac:dyDescent="0.2">
      <c r="A958" s="245" t="s">
        <v>6591</v>
      </c>
      <c r="B958" s="246">
        <v>36.92</v>
      </c>
    </row>
    <row r="959" spans="1:2" x14ac:dyDescent="0.2">
      <c r="A959" s="245" t="s">
        <v>11956</v>
      </c>
      <c r="B959" s="246">
        <v>31.99</v>
      </c>
    </row>
    <row r="960" spans="1:2" x14ac:dyDescent="0.2">
      <c r="A960" s="245" t="s">
        <v>6592</v>
      </c>
      <c r="B960" s="246">
        <v>131.12</v>
      </c>
    </row>
    <row r="961" spans="1:2" x14ac:dyDescent="0.2">
      <c r="A961" s="245" t="s">
        <v>11957</v>
      </c>
      <c r="B961" s="246">
        <v>113.62</v>
      </c>
    </row>
    <row r="962" spans="1:2" x14ac:dyDescent="0.2">
      <c r="A962" s="245" t="s">
        <v>6593</v>
      </c>
      <c r="B962" s="246">
        <v>116.65</v>
      </c>
    </row>
    <row r="963" spans="1:2" x14ac:dyDescent="0.2">
      <c r="A963" s="245" t="s">
        <v>11958</v>
      </c>
      <c r="B963" s="246">
        <v>101.07</v>
      </c>
    </row>
    <row r="964" spans="1:2" x14ac:dyDescent="0.2">
      <c r="A964" s="245" t="s">
        <v>6594</v>
      </c>
      <c r="B964" s="246">
        <v>92.38</v>
      </c>
    </row>
    <row r="965" spans="1:2" x14ac:dyDescent="0.2">
      <c r="A965" s="245" t="s">
        <v>11959</v>
      </c>
      <c r="B965" s="246">
        <v>80.040000000000006</v>
      </c>
    </row>
    <row r="966" spans="1:2" x14ac:dyDescent="0.2">
      <c r="A966" s="245" t="s">
        <v>6595</v>
      </c>
      <c r="B966" s="246">
        <v>72.569999999999993</v>
      </c>
    </row>
    <row r="967" spans="1:2" x14ac:dyDescent="0.2">
      <c r="A967" s="245" t="s">
        <v>11960</v>
      </c>
      <c r="B967" s="246">
        <v>62.88</v>
      </c>
    </row>
    <row r="968" spans="1:2" x14ac:dyDescent="0.2">
      <c r="A968" s="245" t="s">
        <v>6596</v>
      </c>
      <c r="B968" s="246">
        <v>63.73</v>
      </c>
    </row>
    <row r="969" spans="1:2" x14ac:dyDescent="0.2">
      <c r="A969" s="245" t="s">
        <v>11961</v>
      </c>
      <c r="B969" s="246">
        <v>55.22</v>
      </c>
    </row>
    <row r="970" spans="1:2" x14ac:dyDescent="0.2">
      <c r="A970" s="245" t="s">
        <v>6597</v>
      </c>
      <c r="B970" s="246">
        <v>57.16</v>
      </c>
    </row>
    <row r="971" spans="1:2" x14ac:dyDescent="0.2">
      <c r="A971" s="245" t="s">
        <v>11962</v>
      </c>
      <c r="B971" s="246">
        <v>49.53</v>
      </c>
    </row>
    <row r="972" spans="1:2" x14ac:dyDescent="0.2">
      <c r="A972" s="245" t="s">
        <v>6598</v>
      </c>
      <c r="B972" s="246">
        <v>37.86</v>
      </c>
    </row>
    <row r="973" spans="1:2" x14ac:dyDescent="0.2">
      <c r="A973" s="245" t="s">
        <v>11963</v>
      </c>
      <c r="B973" s="246">
        <v>32.799999999999997</v>
      </c>
    </row>
    <row r="974" spans="1:2" x14ac:dyDescent="0.2">
      <c r="A974" s="245" t="s">
        <v>6599</v>
      </c>
      <c r="B974" s="246">
        <v>27.48</v>
      </c>
    </row>
    <row r="975" spans="1:2" x14ac:dyDescent="0.2">
      <c r="A975" s="245" t="s">
        <v>11964</v>
      </c>
      <c r="B975" s="246">
        <v>23.81</v>
      </c>
    </row>
    <row r="976" spans="1:2" x14ac:dyDescent="0.2">
      <c r="A976" s="245" t="s">
        <v>6600</v>
      </c>
      <c r="B976" s="246">
        <v>22.07</v>
      </c>
    </row>
    <row r="977" spans="1:2" x14ac:dyDescent="0.2">
      <c r="A977" s="245" t="s">
        <v>11965</v>
      </c>
      <c r="B977" s="246">
        <v>19.12</v>
      </c>
    </row>
    <row r="978" spans="1:2" x14ac:dyDescent="0.2">
      <c r="A978" s="245" t="s">
        <v>6601</v>
      </c>
      <c r="B978" s="246">
        <v>94.66</v>
      </c>
    </row>
    <row r="979" spans="1:2" x14ac:dyDescent="0.2">
      <c r="A979" s="245" t="s">
        <v>11966</v>
      </c>
      <c r="B979" s="246">
        <v>82.02</v>
      </c>
    </row>
    <row r="980" spans="1:2" x14ac:dyDescent="0.2">
      <c r="A980" s="245" t="s">
        <v>6602</v>
      </c>
      <c r="B980" s="246">
        <v>68.73</v>
      </c>
    </row>
    <row r="981" spans="1:2" x14ac:dyDescent="0.2">
      <c r="A981" s="245" t="s">
        <v>11967</v>
      </c>
      <c r="B981" s="246">
        <v>59.55</v>
      </c>
    </row>
    <row r="982" spans="1:2" x14ac:dyDescent="0.2">
      <c r="A982" s="245" t="s">
        <v>6603</v>
      </c>
      <c r="B982" s="246">
        <v>55.24</v>
      </c>
    </row>
    <row r="983" spans="1:2" x14ac:dyDescent="0.2">
      <c r="A983" s="245" t="s">
        <v>11968</v>
      </c>
      <c r="B983" s="246">
        <v>47.86</v>
      </c>
    </row>
    <row r="984" spans="1:2" x14ac:dyDescent="0.2">
      <c r="A984" s="245" t="s">
        <v>6604</v>
      </c>
      <c r="B984" s="246">
        <v>63.53</v>
      </c>
    </row>
    <row r="985" spans="1:2" x14ac:dyDescent="0.2">
      <c r="A985" s="245" t="s">
        <v>11969</v>
      </c>
      <c r="B985" s="246">
        <v>55.05</v>
      </c>
    </row>
    <row r="986" spans="1:2" x14ac:dyDescent="0.2">
      <c r="A986" s="245" t="s">
        <v>6605</v>
      </c>
      <c r="B986" s="246">
        <v>56.2</v>
      </c>
    </row>
    <row r="987" spans="1:2" x14ac:dyDescent="0.2">
      <c r="A987" s="245" t="s">
        <v>11970</v>
      </c>
      <c r="B987" s="246">
        <v>48.7</v>
      </c>
    </row>
    <row r="988" spans="1:2" x14ac:dyDescent="0.2">
      <c r="A988" s="245" t="s">
        <v>6606</v>
      </c>
      <c r="B988" s="246">
        <v>47.3</v>
      </c>
    </row>
    <row r="989" spans="1:2" x14ac:dyDescent="0.2">
      <c r="A989" s="245" t="s">
        <v>11971</v>
      </c>
      <c r="B989" s="246">
        <v>40.99</v>
      </c>
    </row>
    <row r="990" spans="1:2" x14ac:dyDescent="0.2">
      <c r="A990" s="245" t="s">
        <v>6607</v>
      </c>
      <c r="B990" s="246">
        <v>10.44</v>
      </c>
    </row>
    <row r="991" spans="1:2" x14ac:dyDescent="0.2">
      <c r="A991" s="245" t="s">
        <v>11972</v>
      </c>
      <c r="B991" s="246">
        <v>9.0500000000000007</v>
      </c>
    </row>
    <row r="992" spans="1:2" x14ac:dyDescent="0.2">
      <c r="A992" s="245" t="s">
        <v>6608</v>
      </c>
      <c r="B992" s="246">
        <v>7.2</v>
      </c>
    </row>
    <row r="993" spans="1:2" x14ac:dyDescent="0.2">
      <c r="A993" s="245" t="s">
        <v>11973</v>
      </c>
      <c r="B993" s="246">
        <v>6.24</v>
      </c>
    </row>
    <row r="994" spans="1:2" x14ac:dyDescent="0.2">
      <c r="A994" s="245" t="s">
        <v>6609</v>
      </c>
      <c r="B994" s="246">
        <v>7.23</v>
      </c>
    </row>
    <row r="995" spans="1:2" x14ac:dyDescent="0.2">
      <c r="A995" s="245" t="s">
        <v>11974</v>
      </c>
      <c r="B995" s="246">
        <v>6.26</v>
      </c>
    </row>
    <row r="996" spans="1:2" x14ac:dyDescent="0.2">
      <c r="A996" s="245" t="s">
        <v>6610</v>
      </c>
      <c r="B996" s="246">
        <v>26.15</v>
      </c>
    </row>
    <row r="997" spans="1:2" x14ac:dyDescent="0.2">
      <c r="A997" s="245" t="s">
        <v>11975</v>
      </c>
      <c r="B997" s="246">
        <v>22.66</v>
      </c>
    </row>
    <row r="998" spans="1:2" x14ac:dyDescent="0.2">
      <c r="A998" s="245" t="s">
        <v>6611</v>
      </c>
      <c r="B998" s="246">
        <v>18.079999999999998</v>
      </c>
    </row>
    <row r="999" spans="1:2" x14ac:dyDescent="0.2">
      <c r="A999" s="245" t="s">
        <v>11976</v>
      </c>
      <c r="B999" s="246">
        <v>15.66</v>
      </c>
    </row>
    <row r="1000" spans="1:2" x14ac:dyDescent="0.2">
      <c r="A1000" s="245" t="s">
        <v>6612</v>
      </c>
      <c r="B1000" s="246">
        <v>18.09</v>
      </c>
    </row>
    <row r="1001" spans="1:2" x14ac:dyDescent="0.2">
      <c r="A1001" s="245" t="s">
        <v>11977</v>
      </c>
      <c r="B1001" s="246">
        <v>15.68</v>
      </c>
    </row>
    <row r="1002" spans="1:2" x14ac:dyDescent="0.2">
      <c r="A1002" s="245" t="s">
        <v>6613</v>
      </c>
      <c r="B1002" s="246">
        <v>35.450000000000003</v>
      </c>
    </row>
    <row r="1003" spans="1:2" x14ac:dyDescent="0.2">
      <c r="A1003" s="245" t="s">
        <v>11978</v>
      </c>
      <c r="B1003" s="246">
        <v>30.72</v>
      </c>
    </row>
    <row r="1004" spans="1:2" x14ac:dyDescent="0.2">
      <c r="A1004" s="245" t="s">
        <v>6614</v>
      </c>
      <c r="B1004" s="246">
        <v>24.58</v>
      </c>
    </row>
    <row r="1005" spans="1:2" x14ac:dyDescent="0.2">
      <c r="A1005" s="245" t="s">
        <v>11979</v>
      </c>
      <c r="B1005" s="246">
        <v>21.3</v>
      </c>
    </row>
    <row r="1006" spans="1:2" x14ac:dyDescent="0.2">
      <c r="A1006" s="245" t="s">
        <v>6615</v>
      </c>
      <c r="B1006" s="246">
        <v>19.66</v>
      </c>
    </row>
    <row r="1007" spans="1:2" x14ac:dyDescent="0.2">
      <c r="A1007" s="245" t="s">
        <v>11980</v>
      </c>
      <c r="B1007" s="246">
        <v>17.03</v>
      </c>
    </row>
    <row r="1008" spans="1:2" x14ac:dyDescent="0.2">
      <c r="A1008" s="245" t="s">
        <v>6616</v>
      </c>
      <c r="B1008" s="246">
        <v>88.71</v>
      </c>
    </row>
    <row r="1009" spans="1:2" x14ac:dyDescent="0.2">
      <c r="A1009" s="245" t="s">
        <v>11981</v>
      </c>
      <c r="B1009" s="246">
        <v>76.87</v>
      </c>
    </row>
    <row r="1010" spans="1:2" x14ac:dyDescent="0.2">
      <c r="A1010" s="245" t="s">
        <v>6617</v>
      </c>
      <c r="B1010" s="246">
        <v>61.47</v>
      </c>
    </row>
    <row r="1011" spans="1:2" x14ac:dyDescent="0.2">
      <c r="A1011" s="245" t="s">
        <v>11982</v>
      </c>
      <c r="B1011" s="246">
        <v>53.26</v>
      </c>
    </row>
    <row r="1012" spans="1:2" x14ac:dyDescent="0.2">
      <c r="A1012" s="245" t="s">
        <v>6618</v>
      </c>
      <c r="B1012" s="246">
        <v>49.17</v>
      </c>
    </row>
    <row r="1013" spans="1:2" x14ac:dyDescent="0.2">
      <c r="A1013" s="245" t="s">
        <v>11983</v>
      </c>
      <c r="B1013" s="246">
        <v>42.6</v>
      </c>
    </row>
    <row r="1014" spans="1:2" x14ac:dyDescent="0.2">
      <c r="A1014" s="245" t="s">
        <v>6619</v>
      </c>
      <c r="B1014" s="246">
        <v>6.89</v>
      </c>
    </row>
    <row r="1015" spans="1:2" x14ac:dyDescent="0.2">
      <c r="A1015" s="245" t="s">
        <v>11984</v>
      </c>
      <c r="B1015" s="246">
        <v>5.97</v>
      </c>
    </row>
    <row r="1016" spans="1:2" x14ac:dyDescent="0.2">
      <c r="A1016" s="245" t="s">
        <v>6620</v>
      </c>
      <c r="B1016" s="246">
        <v>3.79</v>
      </c>
    </row>
    <row r="1017" spans="1:2" x14ac:dyDescent="0.2">
      <c r="A1017" s="245" t="s">
        <v>11985</v>
      </c>
      <c r="B1017" s="246">
        <v>3.28</v>
      </c>
    </row>
    <row r="1018" spans="1:2" x14ac:dyDescent="0.2">
      <c r="A1018" s="245" t="s">
        <v>6621</v>
      </c>
      <c r="B1018" s="246">
        <v>1.9</v>
      </c>
    </row>
    <row r="1019" spans="1:2" x14ac:dyDescent="0.2">
      <c r="A1019" s="245" t="s">
        <v>11986</v>
      </c>
      <c r="B1019" s="246">
        <v>1.64</v>
      </c>
    </row>
    <row r="1020" spans="1:2" x14ac:dyDescent="0.2">
      <c r="A1020" s="245" t="s">
        <v>6622</v>
      </c>
      <c r="B1020" s="246">
        <v>17.27</v>
      </c>
    </row>
    <row r="1021" spans="1:2" x14ac:dyDescent="0.2">
      <c r="A1021" s="245" t="s">
        <v>11987</v>
      </c>
      <c r="B1021" s="246">
        <v>14.96</v>
      </c>
    </row>
    <row r="1022" spans="1:2" x14ac:dyDescent="0.2">
      <c r="A1022" s="245" t="s">
        <v>6623</v>
      </c>
      <c r="B1022" s="246">
        <v>11.54</v>
      </c>
    </row>
    <row r="1023" spans="1:2" x14ac:dyDescent="0.2">
      <c r="A1023" s="245" t="s">
        <v>11988</v>
      </c>
      <c r="B1023" s="246">
        <v>10</v>
      </c>
    </row>
    <row r="1024" spans="1:2" x14ac:dyDescent="0.2">
      <c r="A1024" s="245" t="s">
        <v>6624</v>
      </c>
      <c r="B1024" s="246">
        <v>13.81</v>
      </c>
    </row>
    <row r="1025" spans="1:2" x14ac:dyDescent="0.2">
      <c r="A1025" s="245" t="s">
        <v>11989</v>
      </c>
      <c r="B1025" s="246">
        <v>11.97</v>
      </c>
    </row>
    <row r="1026" spans="1:2" x14ac:dyDescent="0.2">
      <c r="A1026" s="245" t="s">
        <v>6625</v>
      </c>
      <c r="B1026" s="246">
        <v>8.4600000000000009</v>
      </c>
    </row>
    <row r="1027" spans="1:2" x14ac:dyDescent="0.2">
      <c r="A1027" s="245" t="s">
        <v>11990</v>
      </c>
      <c r="B1027" s="246">
        <v>7.33</v>
      </c>
    </row>
    <row r="1028" spans="1:2" x14ac:dyDescent="0.2">
      <c r="A1028" s="245" t="s">
        <v>6626</v>
      </c>
      <c r="B1028" s="246">
        <v>4.04</v>
      </c>
    </row>
    <row r="1029" spans="1:2" x14ac:dyDescent="0.2">
      <c r="A1029" s="245" t="s">
        <v>11991</v>
      </c>
      <c r="B1029" s="246">
        <v>3.5</v>
      </c>
    </row>
    <row r="1030" spans="1:2" x14ac:dyDescent="0.2">
      <c r="A1030" s="245" t="s">
        <v>6627</v>
      </c>
      <c r="B1030" s="246">
        <v>2.09</v>
      </c>
    </row>
    <row r="1031" spans="1:2" x14ac:dyDescent="0.2">
      <c r="A1031" s="245" t="s">
        <v>11992</v>
      </c>
      <c r="B1031" s="246">
        <v>1.81</v>
      </c>
    </row>
    <row r="1032" spans="1:2" x14ac:dyDescent="0.2">
      <c r="A1032" s="245" t="s">
        <v>6628</v>
      </c>
      <c r="B1032" s="246">
        <v>2.25</v>
      </c>
    </row>
    <row r="1033" spans="1:2" x14ac:dyDescent="0.2">
      <c r="A1033" s="245" t="s">
        <v>11993</v>
      </c>
      <c r="B1033" s="246">
        <v>1.95</v>
      </c>
    </row>
    <row r="1034" spans="1:2" x14ac:dyDescent="0.2">
      <c r="A1034" s="245" t="s">
        <v>6629</v>
      </c>
      <c r="B1034" s="246">
        <v>1.1200000000000001</v>
      </c>
    </row>
    <row r="1035" spans="1:2" x14ac:dyDescent="0.2">
      <c r="A1035" s="245" t="s">
        <v>11994</v>
      </c>
      <c r="B1035" s="246">
        <v>0.97</v>
      </c>
    </row>
    <row r="1036" spans="1:2" x14ac:dyDescent="0.2">
      <c r="A1036" s="245" t="s">
        <v>6630</v>
      </c>
      <c r="B1036" s="246">
        <v>3.79</v>
      </c>
    </row>
    <row r="1037" spans="1:2" x14ac:dyDescent="0.2">
      <c r="A1037" s="245" t="s">
        <v>11995</v>
      </c>
      <c r="B1037" s="246">
        <v>3.28</v>
      </c>
    </row>
    <row r="1038" spans="1:2" x14ac:dyDescent="0.2">
      <c r="A1038" s="245" t="s">
        <v>6631</v>
      </c>
      <c r="B1038" s="246">
        <v>1.9</v>
      </c>
    </row>
    <row r="1039" spans="1:2" x14ac:dyDescent="0.2">
      <c r="A1039" s="245" t="s">
        <v>11996</v>
      </c>
      <c r="B1039" s="246">
        <v>1.64</v>
      </c>
    </row>
    <row r="1040" spans="1:2" x14ac:dyDescent="0.2">
      <c r="A1040" s="245" t="s">
        <v>6632</v>
      </c>
      <c r="B1040" s="246">
        <v>6.38</v>
      </c>
    </row>
    <row r="1041" spans="1:2" x14ac:dyDescent="0.2">
      <c r="A1041" s="245" t="s">
        <v>11997</v>
      </c>
      <c r="B1041" s="246">
        <v>5.53</v>
      </c>
    </row>
    <row r="1042" spans="1:2" x14ac:dyDescent="0.2">
      <c r="A1042" s="245" t="s">
        <v>6633</v>
      </c>
      <c r="B1042" s="246">
        <v>13.81</v>
      </c>
    </row>
    <row r="1043" spans="1:2" x14ac:dyDescent="0.2">
      <c r="A1043" s="245" t="s">
        <v>11998</v>
      </c>
      <c r="B1043" s="246">
        <v>11.97</v>
      </c>
    </row>
    <row r="1044" spans="1:2" x14ac:dyDescent="0.2">
      <c r="A1044" s="245" t="s">
        <v>6634</v>
      </c>
      <c r="B1044" s="246">
        <v>6.88</v>
      </c>
    </row>
    <row r="1045" spans="1:2" x14ac:dyDescent="0.2">
      <c r="A1045" s="245" t="s">
        <v>11999</v>
      </c>
      <c r="B1045" s="246">
        <v>5.96</v>
      </c>
    </row>
    <row r="1046" spans="1:2" x14ac:dyDescent="0.2">
      <c r="A1046" s="245" t="s">
        <v>6635</v>
      </c>
      <c r="B1046" s="246">
        <v>4.04</v>
      </c>
    </row>
    <row r="1047" spans="1:2" x14ac:dyDescent="0.2">
      <c r="A1047" s="245" t="s">
        <v>12000</v>
      </c>
      <c r="B1047" s="246">
        <v>3.5</v>
      </c>
    </row>
    <row r="1048" spans="1:2" x14ac:dyDescent="0.2">
      <c r="A1048" s="245" t="s">
        <v>6636</v>
      </c>
      <c r="B1048" s="246">
        <v>2.09</v>
      </c>
    </row>
    <row r="1049" spans="1:2" x14ac:dyDescent="0.2">
      <c r="A1049" s="245" t="s">
        <v>12001</v>
      </c>
      <c r="B1049" s="246">
        <v>1.81</v>
      </c>
    </row>
    <row r="1050" spans="1:2" x14ac:dyDescent="0.2">
      <c r="A1050" s="245" t="s">
        <v>6637</v>
      </c>
      <c r="B1050" s="246">
        <v>2.25</v>
      </c>
    </row>
    <row r="1051" spans="1:2" x14ac:dyDescent="0.2">
      <c r="A1051" s="245" t="s">
        <v>12002</v>
      </c>
      <c r="B1051" s="246">
        <v>1.95</v>
      </c>
    </row>
    <row r="1052" spans="1:2" x14ac:dyDescent="0.2">
      <c r="A1052" s="245" t="s">
        <v>6638</v>
      </c>
      <c r="B1052" s="246">
        <v>1.1200000000000001</v>
      </c>
    </row>
    <row r="1053" spans="1:2" x14ac:dyDescent="0.2">
      <c r="A1053" s="245" t="s">
        <v>12003</v>
      </c>
      <c r="B1053" s="246">
        <v>0.97</v>
      </c>
    </row>
    <row r="1054" spans="1:2" x14ac:dyDescent="0.2">
      <c r="A1054" s="245" t="s">
        <v>6639</v>
      </c>
      <c r="B1054" s="246">
        <v>3.79</v>
      </c>
    </row>
    <row r="1055" spans="1:2" x14ac:dyDescent="0.2">
      <c r="A1055" s="245" t="s">
        <v>12004</v>
      </c>
      <c r="B1055" s="246">
        <v>3.28</v>
      </c>
    </row>
    <row r="1056" spans="1:2" x14ac:dyDescent="0.2">
      <c r="A1056" s="245" t="s">
        <v>6640</v>
      </c>
      <c r="B1056" s="246">
        <v>3.4</v>
      </c>
    </row>
    <row r="1057" spans="1:2" x14ac:dyDescent="0.2">
      <c r="A1057" s="245" t="s">
        <v>12005</v>
      </c>
      <c r="B1057" s="246">
        <v>2.95</v>
      </c>
    </row>
    <row r="1058" spans="1:2" x14ac:dyDescent="0.2">
      <c r="A1058" s="245" t="s">
        <v>6641</v>
      </c>
      <c r="B1058" s="246">
        <v>9.65</v>
      </c>
    </row>
    <row r="1059" spans="1:2" x14ac:dyDescent="0.2">
      <c r="A1059" s="245" t="s">
        <v>12006</v>
      </c>
      <c r="B1059" s="246">
        <v>8.36</v>
      </c>
    </row>
    <row r="1060" spans="1:2" x14ac:dyDescent="0.2">
      <c r="A1060" s="245" t="s">
        <v>6642</v>
      </c>
      <c r="B1060" s="246">
        <v>8.68</v>
      </c>
    </row>
    <row r="1061" spans="1:2" x14ac:dyDescent="0.2">
      <c r="A1061" s="245" t="s">
        <v>12007</v>
      </c>
      <c r="B1061" s="246">
        <v>7.52</v>
      </c>
    </row>
    <row r="1062" spans="1:2" x14ac:dyDescent="0.2">
      <c r="A1062" s="245" t="s">
        <v>6643</v>
      </c>
      <c r="B1062" s="246">
        <v>9.65</v>
      </c>
    </row>
    <row r="1063" spans="1:2" x14ac:dyDescent="0.2">
      <c r="A1063" s="245" t="s">
        <v>12008</v>
      </c>
      <c r="B1063" s="246">
        <v>8.36</v>
      </c>
    </row>
    <row r="1064" spans="1:2" x14ac:dyDescent="0.2">
      <c r="A1064" s="245" t="s">
        <v>6644</v>
      </c>
      <c r="B1064" s="246">
        <v>4.0199999999999996</v>
      </c>
    </row>
    <row r="1065" spans="1:2" x14ac:dyDescent="0.2">
      <c r="A1065" s="245" t="s">
        <v>12009</v>
      </c>
      <c r="B1065" s="246">
        <v>3.48</v>
      </c>
    </row>
    <row r="1066" spans="1:2" x14ac:dyDescent="0.2">
      <c r="A1066" s="245" t="s">
        <v>6645</v>
      </c>
      <c r="B1066" s="246">
        <v>3.64</v>
      </c>
    </row>
    <row r="1067" spans="1:2" x14ac:dyDescent="0.2">
      <c r="A1067" s="245" t="s">
        <v>12010</v>
      </c>
      <c r="B1067" s="246">
        <v>3.15</v>
      </c>
    </row>
    <row r="1068" spans="1:2" x14ac:dyDescent="0.2">
      <c r="A1068" s="245" t="s">
        <v>6646</v>
      </c>
      <c r="B1068" s="246">
        <v>2.25</v>
      </c>
    </row>
    <row r="1069" spans="1:2" x14ac:dyDescent="0.2">
      <c r="A1069" s="245" t="s">
        <v>12011</v>
      </c>
      <c r="B1069" s="246">
        <v>1.95</v>
      </c>
    </row>
    <row r="1070" spans="1:2" x14ac:dyDescent="0.2">
      <c r="A1070" s="245" t="s">
        <v>6647</v>
      </c>
      <c r="B1070" s="246">
        <v>1.1200000000000001</v>
      </c>
    </row>
    <row r="1071" spans="1:2" x14ac:dyDescent="0.2">
      <c r="A1071" s="245" t="s">
        <v>12012</v>
      </c>
      <c r="B1071" s="246">
        <v>0.97</v>
      </c>
    </row>
    <row r="1072" spans="1:2" x14ac:dyDescent="0.2">
      <c r="A1072" s="245" t="s">
        <v>6648</v>
      </c>
      <c r="B1072" s="246">
        <v>6.88</v>
      </c>
    </row>
    <row r="1073" spans="1:2" x14ac:dyDescent="0.2">
      <c r="A1073" s="245" t="s">
        <v>12013</v>
      </c>
      <c r="B1073" s="246">
        <v>5.96</v>
      </c>
    </row>
    <row r="1074" spans="1:2" x14ac:dyDescent="0.2">
      <c r="A1074" s="245" t="s">
        <v>6649</v>
      </c>
      <c r="B1074" s="246">
        <v>6.38</v>
      </c>
    </row>
    <row r="1075" spans="1:2" x14ac:dyDescent="0.2">
      <c r="A1075" s="245" t="s">
        <v>12014</v>
      </c>
      <c r="B1075" s="246">
        <v>5.53</v>
      </c>
    </row>
    <row r="1076" spans="1:2" x14ac:dyDescent="0.2">
      <c r="A1076" s="245" t="s">
        <v>6650</v>
      </c>
      <c r="B1076" s="246">
        <v>3.79</v>
      </c>
    </row>
    <row r="1077" spans="1:2" x14ac:dyDescent="0.2">
      <c r="A1077" s="245" t="s">
        <v>12015</v>
      </c>
      <c r="B1077" s="246">
        <v>3.28</v>
      </c>
    </row>
    <row r="1078" spans="1:2" x14ac:dyDescent="0.2">
      <c r="A1078" s="245" t="s">
        <v>6651</v>
      </c>
      <c r="B1078" s="246">
        <v>6.38</v>
      </c>
    </row>
    <row r="1079" spans="1:2" x14ac:dyDescent="0.2">
      <c r="A1079" s="245" t="s">
        <v>12016</v>
      </c>
      <c r="B1079" s="246">
        <v>5.53</v>
      </c>
    </row>
    <row r="1080" spans="1:2" x14ac:dyDescent="0.2">
      <c r="A1080" s="245" t="s">
        <v>6652</v>
      </c>
      <c r="B1080" s="246">
        <v>20.68</v>
      </c>
    </row>
    <row r="1081" spans="1:2" x14ac:dyDescent="0.2">
      <c r="A1081" s="245" t="s">
        <v>12017</v>
      </c>
      <c r="B1081" s="246">
        <v>17.91</v>
      </c>
    </row>
    <row r="1082" spans="1:2" x14ac:dyDescent="0.2">
      <c r="A1082" s="245" t="s">
        <v>6653</v>
      </c>
      <c r="B1082" s="246">
        <v>17.260000000000002</v>
      </c>
    </row>
    <row r="1083" spans="1:2" x14ac:dyDescent="0.2">
      <c r="A1083" s="245" t="s">
        <v>12018</v>
      </c>
      <c r="B1083" s="246">
        <v>14.95</v>
      </c>
    </row>
    <row r="1084" spans="1:2" x14ac:dyDescent="0.2">
      <c r="A1084" s="245" t="s">
        <v>6654</v>
      </c>
      <c r="B1084" s="246">
        <v>1.1399999999999999</v>
      </c>
    </row>
    <row r="1085" spans="1:2" x14ac:dyDescent="0.2">
      <c r="A1085" s="245" t="s">
        <v>12019</v>
      </c>
      <c r="B1085" s="246">
        <v>0.99</v>
      </c>
    </row>
    <row r="1086" spans="1:2" x14ac:dyDescent="0.2">
      <c r="A1086" s="245" t="s">
        <v>6655</v>
      </c>
      <c r="B1086" s="246">
        <v>0.71</v>
      </c>
    </row>
    <row r="1087" spans="1:2" x14ac:dyDescent="0.2">
      <c r="A1087" s="245" t="s">
        <v>12020</v>
      </c>
      <c r="B1087" s="246">
        <v>0.62</v>
      </c>
    </row>
    <row r="1088" spans="1:2" x14ac:dyDescent="0.2">
      <c r="A1088" s="245" t="s">
        <v>6656</v>
      </c>
      <c r="B1088" s="246">
        <v>6.26</v>
      </c>
    </row>
    <row r="1089" spans="1:2" x14ac:dyDescent="0.2">
      <c r="A1089" s="245" t="s">
        <v>12021</v>
      </c>
      <c r="B1089" s="246">
        <v>5.43</v>
      </c>
    </row>
    <row r="1090" spans="1:2" x14ac:dyDescent="0.2">
      <c r="A1090" s="245" t="s">
        <v>6657</v>
      </c>
      <c r="B1090" s="246">
        <v>4.55</v>
      </c>
    </row>
    <row r="1091" spans="1:2" x14ac:dyDescent="0.2">
      <c r="A1091" s="245" t="s">
        <v>12022</v>
      </c>
      <c r="B1091" s="246">
        <v>3.94</v>
      </c>
    </row>
    <row r="1092" spans="1:2" x14ac:dyDescent="0.2">
      <c r="A1092" s="245" t="s">
        <v>6658</v>
      </c>
      <c r="B1092" s="246">
        <v>2.25</v>
      </c>
    </row>
    <row r="1093" spans="1:2" x14ac:dyDescent="0.2">
      <c r="A1093" s="245" t="s">
        <v>12023</v>
      </c>
      <c r="B1093" s="246">
        <v>1.95</v>
      </c>
    </row>
    <row r="1094" spans="1:2" x14ac:dyDescent="0.2">
      <c r="A1094" s="245" t="s">
        <v>6659</v>
      </c>
      <c r="B1094" s="246">
        <v>11.54</v>
      </c>
    </row>
    <row r="1095" spans="1:2" x14ac:dyDescent="0.2">
      <c r="A1095" s="245" t="s">
        <v>12024</v>
      </c>
      <c r="B1095" s="246">
        <v>10</v>
      </c>
    </row>
    <row r="1096" spans="1:2" x14ac:dyDescent="0.2">
      <c r="A1096" s="245" t="s">
        <v>6660</v>
      </c>
      <c r="B1096" s="246">
        <v>6.88</v>
      </c>
    </row>
    <row r="1097" spans="1:2" x14ac:dyDescent="0.2">
      <c r="A1097" s="245" t="s">
        <v>12025</v>
      </c>
      <c r="B1097" s="246">
        <v>5.96</v>
      </c>
    </row>
    <row r="1098" spans="1:2" x14ac:dyDescent="0.2">
      <c r="A1098" s="245" t="s">
        <v>6661</v>
      </c>
      <c r="B1098" s="246">
        <v>6.38</v>
      </c>
    </row>
    <row r="1099" spans="1:2" x14ac:dyDescent="0.2">
      <c r="A1099" s="245" t="s">
        <v>12026</v>
      </c>
      <c r="B1099" s="246">
        <v>5.53</v>
      </c>
    </row>
    <row r="1100" spans="1:2" x14ac:dyDescent="0.2">
      <c r="A1100" s="245" t="s">
        <v>6662</v>
      </c>
      <c r="B1100" s="246">
        <v>11.54</v>
      </c>
    </row>
    <row r="1101" spans="1:2" x14ac:dyDescent="0.2">
      <c r="A1101" s="245" t="s">
        <v>12027</v>
      </c>
      <c r="B1101" s="246">
        <v>10</v>
      </c>
    </row>
    <row r="1102" spans="1:2" x14ac:dyDescent="0.2">
      <c r="A1102" s="245" t="s">
        <v>6663</v>
      </c>
      <c r="B1102" s="246">
        <v>20.68</v>
      </c>
    </row>
    <row r="1103" spans="1:2" x14ac:dyDescent="0.2">
      <c r="A1103" s="245" t="s">
        <v>12028</v>
      </c>
      <c r="B1103" s="246">
        <v>17.91</v>
      </c>
    </row>
    <row r="1104" spans="1:2" x14ac:dyDescent="0.2">
      <c r="A1104" s="245" t="s">
        <v>6664</v>
      </c>
      <c r="B1104" s="246">
        <v>17.260000000000002</v>
      </c>
    </row>
    <row r="1105" spans="1:2" x14ac:dyDescent="0.2">
      <c r="A1105" s="245" t="s">
        <v>12029</v>
      </c>
      <c r="B1105" s="246">
        <v>14.95</v>
      </c>
    </row>
    <row r="1106" spans="1:2" x14ac:dyDescent="0.2">
      <c r="A1106" s="245" t="s">
        <v>6665</v>
      </c>
      <c r="B1106" s="246">
        <v>12.59</v>
      </c>
    </row>
    <row r="1107" spans="1:2" x14ac:dyDescent="0.2">
      <c r="A1107" s="245" t="s">
        <v>12030</v>
      </c>
      <c r="B1107" s="246">
        <v>10.9</v>
      </c>
    </row>
    <row r="1108" spans="1:2" x14ac:dyDescent="0.2">
      <c r="A1108" s="245" t="s">
        <v>6666</v>
      </c>
      <c r="B1108" s="246">
        <v>8.4600000000000009</v>
      </c>
    </row>
    <row r="1109" spans="1:2" x14ac:dyDescent="0.2">
      <c r="A1109" s="245" t="s">
        <v>12031</v>
      </c>
      <c r="B1109" s="246">
        <v>7.33</v>
      </c>
    </row>
    <row r="1110" spans="1:2" x14ac:dyDescent="0.2">
      <c r="A1110" s="245" t="s">
        <v>6667</v>
      </c>
      <c r="B1110" s="246">
        <v>6.39</v>
      </c>
    </row>
    <row r="1111" spans="1:2" x14ac:dyDescent="0.2">
      <c r="A1111" s="245" t="s">
        <v>12032</v>
      </c>
      <c r="B1111" s="246">
        <v>5.53</v>
      </c>
    </row>
    <row r="1112" spans="1:2" x14ac:dyDescent="0.2">
      <c r="A1112" s="245" t="s">
        <v>6668</v>
      </c>
      <c r="B1112" s="246">
        <v>1.1200000000000001</v>
      </c>
    </row>
    <row r="1113" spans="1:2" x14ac:dyDescent="0.2">
      <c r="A1113" s="245" t="s">
        <v>12033</v>
      </c>
      <c r="B1113" s="246">
        <v>0.97</v>
      </c>
    </row>
    <row r="1114" spans="1:2" x14ac:dyDescent="0.2">
      <c r="A1114" s="245" t="s">
        <v>6669</v>
      </c>
      <c r="B1114" s="246">
        <v>0.71</v>
      </c>
    </row>
    <row r="1115" spans="1:2" x14ac:dyDescent="0.2">
      <c r="A1115" s="245" t="s">
        <v>12034</v>
      </c>
      <c r="B1115" s="246">
        <v>0.62</v>
      </c>
    </row>
    <row r="1116" spans="1:2" x14ac:dyDescent="0.2">
      <c r="A1116" s="245" t="s">
        <v>6670</v>
      </c>
      <c r="B1116" s="246">
        <v>6.88</v>
      </c>
    </row>
    <row r="1117" spans="1:2" x14ac:dyDescent="0.2">
      <c r="A1117" s="245" t="s">
        <v>12035</v>
      </c>
      <c r="B1117" s="246">
        <v>5.96</v>
      </c>
    </row>
    <row r="1118" spans="1:2" x14ac:dyDescent="0.2">
      <c r="A1118" s="245" t="s">
        <v>6671</v>
      </c>
      <c r="B1118" s="246">
        <v>4.55</v>
      </c>
    </row>
    <row r="1119" spans="1:2" x14ac:dyDescent="0.2">
      <c r="A1119" s="245" t="s">
        <v>12036</v>
      </c>
      <c r="B1119" s="246">
        <v>3.94</v>
      </c>
    </row>
    <row r="1120" spans="1:2" x14ac:dyDescent="0.2">
      <c r="A1120" s="245" t="s">
        <v>6672</v>
      </c>
      <c r="B1120" s="246">
        <v>3.44</v>
      </c>
    </row>
    <row r="1121" spans="1:2" x14ac:dyDescent="0.2">
      <c r="A1121" s="245" t="s">
        <v>12037</v>
      </c>
      <c r="B1121" s="246">
        <v>2.98</v>
      </c>
    </row>
    <row r="1122" spans="1:2" x14ac:dyDescent="0.2">
      <c r="A1122" s="245" t="s">
        <v>6673</v>
      </c>
      <c r="B1122" s="246">
        <v>1267.1400000000001</v>
      </c>
    </row>
    <row r="1123" spans="1:2" x14ac:dyDescent="0.2">
      <c r="A1123" s="245" t="s">
        <v>12038</v>
      </c>
      <c r="B1123" s="246">
        <v>1097.95</v>
      </c>
    </row>
    <row r="1124" spans="1:2" x14ac:dyDescent="0.2">
      <c r="A1124" s="245" t="s">
        <v>6674</v>
      </c>
      <c r="B1124" s="246">
        <v>13.81</v>
      </c>
    </row>
    <row r="1125" spans="1:2" x14ac:dyDescent="0.2">
      <c r="A1125" s="245" t="s">
        <v>12039</v>
      </c>
      <c r="B1125" s="246">
        <v>11.97</v>
      </c>
    </row>
    <row r="1126" spans="1:2" x14ac:dyDescent="0.2">
      <c r="A1126" s="245" t="s">
        <v>6675</v>
      </c>
      <c r="B1126" s="246">
        <v>11.54</v>
      </c>
    </row>
    <row r="1127" spans="1:2" x14ac:dyDescent="0.2">
      <c r="A1127" s="245" t="s">
        <v>12040</v>
      </c>
      <c r="B1127" s="246">
        <v>10</v>
      </c>
    </row>
    <row r="1128" spans="1:2" x14ac:dyDescent="0.2">
      <c r="A1128" s="245" t="s">
        <v>6676</v>
      </c>
      <c r="B1128" s="246">
        <v>6.88</v>
      </c>
    </row>
    <row r="1129" spans="1:2" x14ac:dyDescent="0.2">
      <c r="A1129" s="245" t="s">
        <v>12041</v>
      </c>
      <c r="B1129" s="246">
        <v>5.96</v>
      </c>
    </row>
    <row r="1130" spans="1:2" x14ac:dyDescent="0.2">
      <c r="A1130" s="245" t="s">
        <v>6677</v>
      </c>
      <c r="B1130" s="246">
        <v>23.09</v>
      </c>
    </row>
    <row r="1131" spans="1:2" x14ac:dyDescent="0.2">
      <c r="A1131" s="245" t="s">
        <v>12042</v>
      </c>
      <c r="B1131" s="246">
        <v>20.010000000000002</v>
      </c>
    </row>
    <row r="1132" spans="1:2" x14ac:dyDescent="0.2">
      <c r="A1132" s="245" t="s">
        <v>6678</v>
      </c>
      <c r="B1132" s="246">
        <v>17.260000000000002</v>
      </c>
    </row>
    <row r="1133" spans="1:2" x14ac:dyDescent="0.2">
      <c r="A1133" s="245" t="s">
        <v>12043</v>
      </c>
      <c r="B1133" s="246">
        <v>14.95</v>
      </c>
    </row>
    <row r="1134" spans="1:2" x14ac:dyDescent="0.2">
      <c r="A1134" s="245" t="s">
        <v>6679</v>
      </c>
      <c r="B1134" s="246">
        <v>27.61</v>
      </c>
    </row>
    <row r="1135" spans="1:2" x14ac:dyDescent="0.2">
      <c r="A1135" s="245" t="s">
        <v>12044</v>
      </c>
      <c r="B1135" s="246">
        <v>23.92</v>
      </c>
    </row>
    <row r="1136" spans="1:2" x14ac:dyDescent="0.2">
      <c r="A1136" s="245" t="s">
        <v>6680</v>
      </c>
      <c r="B1136" s="246">
        <v>16.809999999999999</v>
      </c>
    </row>
    <row r="1137" spans="1:2" x14ac:dyDescent="0.2">
      <c r="A1137" s="245" t="s">
        <v>12045</v>
      </c>
      <c r="B1137" s="246">
        <v>14.57</v>
      </c>
    </row>
    <row r="1138" spans="1:2" x14ac:dyDescent="0.2">
      <c r="A1138" s="245" t="s">
        <v>6681</v>
      </c>
      <c r="B1138" s="246">
        <v>12.59</v>
      </c>
    </row>
    <row r="1139" spans="1:2" x14ac:dyDescent="0.2">
      <c r="A1139" s="245" t="s">
        <v>12046</v>
      </c>
      <c r="B1139" s="246">
        <v>10.9</v>
      </c>
    </row>
    <row r="1140" spans="1:2" x14ac:dyDescent="0.2">
      <c r="A1140" s="245" t="s">
        <v>6682</v>
      </c>
      <c r="B1140" s="246">
        <v>8.4600000000000009</v>
      </c>
    </row>
    <row r="1141" spans="1:2" x14ac:dyDescent="0.2">
      <c r="A1141" s="245" t="s">
        <v>12047</v>
      </c>
      <c r="B1141" s="246">
        <v>7.33</v>
      </c>
    </row>
    <row r="1142" spans="1:2" x14ac:dyDescent="0.2">
      <c r="A1142" s="245" t="s">
        <v>6683</v>
      </c>
      <c r="B1142" s="246">
        <v>1.52</v>
      </c>
    </row>
    <row r="1143" spans="1:2" x14ac:dyDescent="0.2">
      <c r="A1143" s="245" t="s">
        <v>12048</v>
      </c>
      <c r="B1143" s="246">
        <v>1.31</v>
      </c>
    </row>
    <row r="1144" spans="1:2" x14ac:dyDescent="0.2">
      <c r="A1144" s="245" t="s">
        <v>6684</v>
      </c>
      <c r="B1144" s="246">
        <v>1.1200000000000001</v>
      </c>
    </row>
    <row r="1145" spans="1:2" x14ac:dyDescent="0.2">
      <c r="A1145" s="245" t="s">
        <v>12049</v>
      </c>
      <c r="B1145" s="246">
        <v>0.97</v>
      </c>
    </row>
    <row r="1146" spans="1:2" x14ac:dyDescent="0.2">
      <c r="A1146" s="245" t="s">
        <v>6685</v>
      </c>
      <c r="B1146" s="246">
        <v>6.88</v>
      </c>
    </row>
    <row r="1147" spans="1:2" x14ac:dyDescent="0.2">
      <c r="A1147" s="245" t="s">
        <v>12050</v>
      </c>
      <c r="B1147" s="246">
        <v>5.96</v>
      </c>
    </row>
    <row r="1148" spans="1:2" x14ac:dyDescent="0.2">
      <c r="A1148" s="245" t="s">
        <v>6686</v>
      </c>
      <c r="B1148" s="246">
        <v>4.55</v>
      </c>
    </row>
    <row r="1149" spans="1:2" x14ac:dyDescent="0.2">
      <c r="A1149" s="245" t="s">
        <v>12051</v>
      </c>
      <c r="B1149" s="246">
        <v>3.94</v>
      </c>
    </row>
    <row r="1150" spans="1:2" x14ac:dyDescent="0.2">
      <c r="A1150" s="245" t="s">
        <v>6687</v>
      </c>
      <c r="B1150" s="246">
        <v>3.44</v>
      </c>
    </row>
    <row r="1151" spans="1:2" x14ac:dyDescent="0.2">
      <c r="A1151" s="245" t="s">
        <v>12052</v>
      </c>
      <c r="B1151" s="246">
        <v>2.98</v>
      </c>
    </row>
    <row r="1152" spans="1:2" x14ac:dyDescent="0.2">
      <c r="A1152" s="245" t="s">
        <v>6688</v>
      </c>
      <c r="B1152" s="246">
        <v>1267.1199999999999</v>
      </c>
    </row>
    <row r="1153" spans="1:2" x14ac:dyDescent="0.2">
      <c r="A1153" s="245" t="s">
        <v>12053</v>
      </c>
      <c r="B1153" s="246">
        <v>1097.93</v>
      </c>
    </row>
    <row r="1154" spans="1:2" x14ac:dyDescent="0.2">
      <c r="A1154" s="245" t="s">
        <v>6689</v>
      </c>
      <c r="B1154" s="246">
        <v>10.57</v>
      </c>
    </row>
    <row r="1155" spans="1:2" x14ac:dyDescent="0.2">
      <c r="A1155" s="245" t="s">
        <v>12054</v>
      </c>
      <c r="B1155" s="246">
        <v>9.16</v>
      </c>
    </row>
    <row r="1156" spans="1:2" x14ac:dyDescent="0.2">
      <c r="A1156" s="245" t="s">
        <v>6690</v>
      </c>
      <c r="B1156" s="246">
        <v>8.8000000000000007</v>
      </c>
    </row>
    <row r="1157" spans="1:2" x14ac:dyDescent="0.2">
      <c r="A1157" s="245" t="s">
        <v>12055</v>
      </c>
      <c r="B1157" s="246">
        <v>7.63</v>
      </c>
    </row>
    <row r="1158" spans="1:2" x14ac:dyDescent="0.2">
      <c r="A1158" s="245" t="s">
        <v>6691</v>
      </c>
      <c r="B1158" s="246">
        <v>5.29</v>
      </c>
    </row>
    <row r="1159" spans="1:2" x14ac:dyDescent="0.2">
      <c r="A1159" s="245" t="s">
        <v>12056</v>
      </c>
      <c r="B1159" s="246">
        <v>4.58</v>
      </c>
    </row>
    <row r="1160" spans="1:2" x14ac:dyDescent="0.2">
      <c r="A1160" s="245" t="s">
        <v>6692</v>
      </c>
      <c r="B1160" s="246">
        <v>42.27</v>
      </c>
    </row>
    <row r="1161" spans="1:2" x14ac:dyDescent="0.2">
      <c r="A1161" s="245" t="s">
        <v>12057</v>
      </c>
      <c r="B1161" s="246">
        <v>36.619999999999997</v>
      </c>
    </row>
    <row r="1162" spans="1:2" x14ac:dyDescent="0.2">
      <c r="A1162" s="245" t="s">
        <v>6693</v>
      </c>
      <c r="B1162" s="246">
        <v>9022.7199999999993</v>
      </c>
    </row>
    <row r="1163" spans="1:2" x14ac:dyDescent="0.2">
      <c r="A1163" s="245" t="s">
        <v>12058</v>
      </c>
      <c r="B1163" s="246">
        <v>7817.97</v>
      </c>
    </row>
    <row r="1164" spans="1:2" x14ac:dyDescent="0.2">
      <c r="A1164" s="245" t="s">
        <v>6694</v>
      </c>
      <c r="B1164" s="246">
        <v>1223.4100000000001</v>
      </c>
    </row>
    <row r="1165" spans="1:2" x14ac:dyDescent="0.2">
      <c r="A1165" s="245" t="s">
        <v>12059</v>
      </c>
      <c r="B1165" s="246">
        <v>1060.0899999999999</v>
      </c>
    </row>
    <row r="1166" spans="1:2" x14ac:dyDescent="0.2">
      <c r="A1166" s="245" t="s">
        <v>6695</v>
      </c>
      <c r="B1166" s="246">
        <v>2.66</v>
      </c>
    </row>
    <row r="1167" spans="1:2" x14ac:dyDescent="0.2">
      <c r="A1167" s="245" t="s">
        <v>12060</v>
      </c>
      <c r="B1167" s="246">
        <v>2.2999999999999998</v>
      </c>
    </row>
    <row r="1168" spans="1:2" x14ac:dyDescent="0.2">
      <c r="A1168" s="245" t="s">
        <v>6696</v>
      </c>
      <c r="B1168" s="246">
        <v>633.57000000000005</v>
      </c>
    </row>
    <row r="1169" spans="1:2" x14ac:dyDescent="0.2">
      <c r="A1169" s="245" t="s">
        <v>12061</v>
      </c>
      <c r="B1169" s="246">
        <v>548.97</v>
      </c>
    </row>
    <row r="1170" spans="1:2" x14ac:dyDescent="0.2">
      <c r="A1170" s="245" t="s">
        <v>6697</v>
      </c>
      <c r="B1170" s="246">
        <v>633.57000000000005</v>
      </c>
    </row>
    <row r="1171" spans="1:2" x14ac:dyDescent="0.2">
      <c r="A1171" s="245" t="s">
        <v>12062</v>
      </c>
      <c r="B1171" s="246">
        <v>548.97</v>
      </c>
    </row>
    <row r="1172" spans="1:2" x14ac:dyDescent="0.2">
      <c r="A1172" s="245" t="s">
        <v>6698</v>
      </c>
      <c r="B1172" s="246">
        <v>1.54</v>
      </c>
    </row>
    <row r="1173" spans="1:2" x14ac:dyDescent="0.2">
      <c r="A1173" s="245" t="s">
        <v>12063</v>
      </c>
      <c r="B1173" s="246">
        <v>1.33</v>
      </c>
    </row>
    <row r="1174" spans="1:2" x14ac:dyDescent="0.2">
      <c r="A1174" s="245" t="s">
        <v>6699</v>
      </c>
      <c r="B1174" s="246">
        <v>121.8</v>
      </c>
    </row>
    <row r="1175" spans="1:2" x14ac:dyDescent="0.2">
      <c r="A1175" s="245" t="s">
        <v>12064</v>
      </c>
      <c r="B1175" s="246">
        <v>105.53</v>
      </c>
    </row>
    <row r="1176" spans="1:2" x14ac:dyDescent="0.2">
      <c r="A1176" s="245" t="s">
        <v>6700</v>
      </c>
      <c r="B1176" s="246">
        <v>98.66</v>
      </c>
    </row>
    <row r="1177" spans="1:2" x14ac:dyDescent="0.2">
      <c r="A1177" s="245" t="s">
        <v>12065</v>
      </c>
      <c r="B1177" s="246">
        <v>85.48</v>
      </c>
    </row>
    <row r="1178" spans="1:2" x14ac:dyDescent="0.2">
      <c r="A1178" s="245" t="s">
        <v>6701</v>
      </c>
      <c r="B1178" s="246">
        <v>58.34</v>
      </c>
    </row>
    <row r="1179" spans="1:2" x14ac:dyDescent="0.2">
      <c r="A1179" s="245" t="s">
        <v>12066</v>
      </c>
      <c r="B1179" s="246">
        <v>50.55</v>
      </c>
    </row>
    <row r="1180" spans="1:2" x14ac:dyDescent="0.2">
      <c r="A1180" s="245" t="s">
        <v>22847</v>
      </c>
      <c r="B1180" s="246">
        <v>4.6100000000000003</v>
      </c>
    </row>
    <row r="1181" spans="1:2" x14ac:dyDescent="0.2">
      <c r="A1181" s="245" t="s">
        <v>22848</v>
      </c>
      <c r="B1181" s="246">
        <v>3.99</v>
      </c>
    </row>
    <row r="1182" spans="1:2" x14ac:dyDescent="0.2">
      <c r="A1182" s="245" t="s">
        <v>22849</v>
      </c>
      <c r="B1182" s="246">
        <v>3.16</v>
      </c>
    </row>
    <row r="1183" spans="1:2" x14ac:dyDescent="0.2">
      <c r="A1183" s="245" t="s">
        <v>22850</v>
      </c>
      <c r="B1183" s="246">
        <v>2.74</v>
      </c>
    </row>
    <row r="1184" spans="1:2" x14ac:dyDescent="0.2">
      <c r="A1184" s="245" t="s">
        <v>22851</v>
      </c>
      <c r="B1184" s="246">
        <v>1.89</v>
      </c>
    </row>
    <row r="1185" spans="1:2" x14ac:dyDescent="0.2">
      <c r="A1185" s="245" t="s">
        <v>22852</v>
      </c>
      <c r="B1185" s="246">
        <v>1.64</v>
      </c>
    </row>
    <row r="1186" spans="1:2" x14ac:dyDescent="0.2">
      <c r="A1186" s="245" t="s">
        <v>6702</v>
      </c>
      <c r="B1186" s="246">
        <v>18599.060000000001</v>
      </c>
    </row>
    <row r="1187" spans="1:2" x14ac:dyDescent="0.2">
      <c r="A1187" s="245" t="s">
        <v>12067</v>
      </c>
      <c r="B1187" s="246">
        <v>16116.04</v>
      </c>
    </row>
    <row r="1188" spans="1:2" x14ac:dyDescent="0.2">
      <c r="A1188" s="245" t="s">
        <v>6703</v>
      </c>
      <c r="B1188" s="246">
        <v>25017.43</v>
      </c>
    </row>
    <row r="1189" spans="1:2" x14ac:dyDescent="0.2">
      <c r="A1189" s="245" t="s">
        <v>12068</v>
      </c>
      <c r="B1189" s="246">
        <v>21677.62</v>
      </c>
    </row>
    <row r="1190" spans="1:2" x14ac:dyDescent="0.2">
      <c r="A1190" s="245" t="s">
        <v>6704</v>
      </c>
      <c r="B1190" s="246">
        <v>0.95</v>
      </c>
    </row>
    <row r="1191" spans="1:2" x14ac:dyDescent="0.2">
      <c r="A1191" s="245" t="s">
        <v>12069</v>
      </c>
      <c r="B1191" s="246">
        <v>0.82</v>
      </c>
    </row>
    <row r="1192" spans="1:2" x14ac:dyDescent="0.2">
      <c r="A1192" s="245" t="s">
        <v>6705</v>
      </c>
      <c r="B1192" s="246">
        <v>0.65</v>
      </c>
    </row>
    <row r="1193" spans="1:2" x14ac:dyDescent="0.2">
      <c r="A1193" s="245" t="s">
        <v>12070</v>
      </c>
      <c r="B1193" s="246">
        <v>0.56000000000000005</v>
      </c>
    </row>
    <row r="1194" spans="1:2" x14ac:dyDescent="0.2">
      <c r="A1194" s="245" t="s">
        <v>6706</v>
      </c>
      <c r="B1194" s="246">
        <v>63786.19</v>
      </c>
    </row>
    <row r="1195" spans="1:2" x14ac:dyDescent="0.2">
      <c r="A1195" s="245" t="s">
        <v>12071</v>
      </c>
      <c r="B1195" s="246">
        <v>55270.77</v>
      </c>
    </row>
    <row r="1196" spans="1:2" x14ac:dyDescent="0.2">
      <c r="A1196" s="245" t="s">
        <v>6707</v>
      </c>
      <c r="B1196" s="246">
        <v>102747.38</v>
      </c>
    </row>
    <row r="1197" spans="1:2" x14ac:dyDescent="0.2">
      <c r="A1197" s="245" t="s">
        <v>12072</v>
      </c>
      <c r="B1197" s="246">
        <v>89030.66</v>
      </c>
    </row>
    <row r="1198" spans="1:2" x14ac:dyDescent="0.2">
      <c r="A1198" s="245" t="s">
        <v>6708</v>
      </c>
      <c r="B1198" s="246">
        <v>48626.559999999998</v>
      </c>
    </row>
    <row r="1199" spans="1:2" x14ac:dyDescent="0.2">
      <c r="A1199" s="245" t="s">
        <v>12073</v>
      </c>
      <c r="B1199" s="246">
        <v>42134.98</v>
      </c>
    </row>
    <row r="1200" spans="1:2" x14ac:dyDescent="0.2">
      <c r="A1200" s="245" t="s">
        <v>6709</v>
      </c>
      <c r="B1200" s="246">
        <v>7613.74</v>
      </c>
    </row>
    <row r="1201" spans="1:2" x14ac:dyDescent="0.2">
      <c r="A1201" s="245" t="s">
        <v>12074</v>
      </c>
      <c r="B1201" s="246">
        <v>6597.32</v>
      </c>
    </row>
    <row r="1202" spans="1:2" x14ac:dyDescent="0.2">
      <c r="A1202" s="245" t="s">
        <v>6710</v>
      </c>
      <c r="B1202" s="246">
        <v>127.72</v>
      </c>
    </row>
    <row r="1203" spans="1:2" x14ac:dyDescent="0.2">
      <c r="A1203" s="245" t="s">
        <v>12075</v>
      </c>
      <c r="B1203" s="246">
        <v>110.67</v>
      </c>
    </row>
    <row r="1204" spans="1:2" x14ac:dyDescent="0.2">
      <c r="A1204" s="245" t="s">
        <v>6711</v>
      </c>
      <c r="B1204" s="246">
        <v>22909.06</v>
      </c>
    </row>
    <row r="1205" spans="1:2" x14ac:dyDescent="0.2">
      <c r="A1205" s="245" t="s">
        <v>12076</v>
      </c>
      <c r="B1205" s="246">
        <v>19850.63</v>
      </c>
    </row>
    <row r="1206" spans="1:2" x14ac:dyDescent="0.2">
      <c r="A1206" s="245" t="s">
        <v>6712</v>
      </c>
      <c r="B1206" s="246">
        <v>4600.16</v>
      </c>
    </row>
    <row r="1207" spans="1:2" x14ac:dyDescent="0.2">
      <c r="A1207" s="245" t="s">
        <v>12077</v>
      </c>
      <c r="B1207" s="246">
        <v>3986.05</v>
      </c>
    </row>
    <row r="1208" spans="1:2" x14ac:dyDescent="0.2">
      <c r="A1208" s="245" t="s">
        <v>6713</v>
      </c>
      <c r="B1208" s="246">
        <v>9113.82</v>
      </c>
    </row>
    <row r="1209" spans="1:2" x14ac:dyDescent="0.2">
      <c r="A1209" s="245" t="s">
        <v>12078</v>
      </c>
      <c r="B1209" s="246">
        <v>7897.14</v>
      </c>
    </row>
    <row r="1210" spans="1:2" x14ac:dyDescent="0.2">
      <c r="A1210" s="245" t="s">
        <v>6714</v>
      </c>
      <c r="B1210" s="246">
        <v>8432.01</v>
      </c>
    </row>
    <row r="1211" spans="1:2" x14ac:dyDescent="0.2">
      <c r="A1211" s="245" t="s">
        <v>12079</v>
      </c>
      <c r="B1211" s="246">
        <v>7306.35</v>
      </c>
    </row>
    <row r="1212" spans="1:2" x14ac:dyDescent="0.2">
      <c r="A1212" s="245" t="s">
        <v>6715</v>
      </c>
      <c r="B1212" s="246">
        <v>7726.55</v>
      </c>
    </row>
    <row r="1213" spans="1:2" x14ac:dyDescent="0.2">
      <c r="A1213" s="245" t="s">
        <v>12080</v>
      </c>
      <c r="B1213" s="246">
        <v>6695.06</v>
      </c>
    </row>
    <row r="1214" spans="1:2" x14ac:dyDescent="0.2">
      <c r="A1214" s="245" t="s">
        <v>6716</v>
      </c>
      <c r="B1214" s="246">
        <v>8738.5499999999993</v>
      </c>
    </row>
    <row r="1215" spans="1:2" x14ac:dyDescent="0.2">
      <c r="A1215" s="245" t="s">
        <v>12081</v>
      </c>
      <c r="B1215" s="246">
        <v>7571.97</v>
      </c>
    </row>
    <row r="1216" spans="1:2" x14ac:dyDescent="0.2">
      <c r="A1216" s="245" t="s">
        <v>6717</v>
      </c>
      <c r="B1216" s="246">
        <v>5477.07</v>
      </c>
    </row>
    <row r="1217" spans="1:2" x14ac:dyDescent="0.2">
      <c r="A1217" s="245" t="s">
        <v>12082</v>
      </c>
      <c r="B1217" s="246">
        <v>4745.88</v>
      </c>
    </row>
    <row r="1218" spans="1:2" x14ac:dyDescent="0.2">
      <c r="A1218" s="245" t="s">
        <v>6718</v>
      </c>
      <c r="B1218" s="246">
        <v>8868.44</v>
      </c>
    </row>
    <row r="1219" spans="1:2" x14ac:dyDescent="0.2">
      <c r="A1219" s="245" t="s">
        <v>12083</v>
      </c>
      <c r="B1219" s="246">
        <v>7684.49</v>
      </c>
    </row>
    <row r="1220" spans="1:2" x14ac:dyDescent="0.2">
      <c r="A1220" s="245" t="s">
        <v>6719</v>
      </c>
      <c r="B1220" s="246">
        <v>7612.31</v>
      </c>
    </row>
    <row r="1221" spans="1:2" x14ac:dyDescent="0.2">
      <c r="A1221" s="245" t="s">
        <v>12084</v>
      </c>
      <c r="B1221" s="246">
        <v>6596.02</v>
      </c>
    </row>
    <row r="1222" spans="1:2" x14ac:dyDescent="0.2">
      <c r="A1222" s="245" t="s">
        <v>6720</v>
      </c>
      <c r="B1222" s="246">
        <v>11370.09</v>
      </c>
    </row>
    <row r="1223" spans="1:2" x14ac:dyDescent="0.2">
      <c r="A1223" s="245" t="s">
        <v>12085</v>
      </c>
      <c r="B1223" s="246">
        <v>9852.1299999999992</v>
      </c>
    </row>
    <row r="1224" spans="1:2" x14ac:dyDescent="0.2">
      <c r="A1224" s="245" t="s">
        <v>6721</v>
      </c>
      <c r="B1224" s="246">
        <v>125.7</v>
      </c>
    </row>
    <row r="1225" spans="1:2" x14ac:dyDescent="0.2">
      <c r="A1225" s="245" t="s">
        <v>12086</v>
      </c>
      <c r="B1225" s="246">
        <v>109.16</v>
      </c>
    </row>
    <row r="1226" spans="1:2" x14ac:dyDescent="0.2">
      <c r="A1226" s="245" t="s">
        <v>6722</v>
      </c>
      <c r="B1226" s="246">
        <v>115.24</v>
      </c>
    </row>
    <row r="1227" spans="1:2" x14ac:dyDescent="0.2">
      <c r="A1227" s="245" t="s">
        <v>12087</v>
      </c>
      <c r="B1227" s="246">
        <v>100.1</v>
      </c>
    </row>
    <row r="1228" spans="1:2" x14ac:dyDescent="0.2">
      <c r="A1228" s="245" t="s">
        <v>6723</v>
      </c>
      <c r="B1228" s="246">
        <v>110.19</v>
      </c>
    </row>
    <row r="1229" spans="1:2" x14ac:dyDescent="0.2">
      <c r="A1229" s="245" t="s">
        <v>12088</v>
      </c>
      <c r="B1229" s="246">
        <v>95.73</v>
      </c>
    </row>
    <row r="1230" spans="1:2" x14ac:dyDescent="0.2">
      <c r="A1230" s="245" t="s">
        <v>6724</v>
      </c>
      <c r="B1230" s="246">
        <v>6.9</v>
      </c>
    </row>
    <row r="1231" spans="1:2" x14ac:dyDescent="0.2">
      <c r="A1231" s="245" t="s">
        <v>12089</v>
      </c>
      <c r="B1231" s="246">
        <v>5.98</v>
      </c>
    </row>
    <row r="1232" spans="1:2" x14ac:dyDescent="0.2">
      <c r="A1232" s="245" t="s">
        <v>6725</v>
      </c>
      <c r="B1232" s="246">
        <v>5.76</v>
      </c>
    </row>
    <row r="1233" spans="1:2" x14ac:dyDescent="0.2">
      <c r="A1233" s="245" t="s">
        <v>12090</v>
      </c>
      <c r="B1233" s="246">
        <v>4.99</v>
      </c>
    </row>
    <row r="1234" spans="1:2" x14ac:dyDescent="0.2">
      <c r="A1234" s="245" t="s">
        <v>6726</v>
      </c>
      <c r="B1234" s="246">
        <v>1409.76</v>
      </c>
    </row>
    <row r="1235" spans="1:2" x14ac:dyDescent="0.2">
      <c r="A1235" s="245" t="s">
        <v>12091</v>
      </c>
      <c r="B1235" s="246">
        <v>1221.52</v>
      </c>
    </row>
    <row r="1236" spans="1:2" x14ac:dyDescent="0.2">
      <c r="A1236" s="245" t="s">
        <v>6727</v>
      </c>
      <c r="B1236" s="246">
        <v>19.100000000000001</v>
      </c>
    </row>
    <row r="1237" spans="1:2" x14ac:dyDescent="0.2">
      <c r="A1237" s="245" t="s">
        <v>12092</v>
      </c>
      <c r="B1237" s="246">
        <v>16.739999999999998</v>
      </c>
    </row>
    <row r="1238" spans="1:2" x14ac:dyDescent="0.2">
      <c r="A1238" s="245" t="s">
        <v>6728</v>
      </c>
      <c r="B1238" s="246">
        <v>12.78</v>
      </c>
    </row>
    <row r="1239" spans="1:2" x14ac:dyDescent="0.2">
      <c r="A1239" s="245" t="s">
        <v>12093</v>
      </c>
      <c r="B1239" s="246">
        <v>11.18</v>
      </c>
    </row>
    <row r="1240" spans="1:2" x14ac:dyDescent="0.2">
      <c r="A1240" s="245" t="s">
        <v>6729</v>
      </c>
      <c r="B1240" s="246">
        <v>10.07</v>
      </c>
    </row>
    <row r="1241" spans="1:2" x14ac:dyDescent="0.2">
      <c r="A1241" s="245" t="s">
        <v>12094</v>
      </c>
      <c r="B1241" s="246">
        <v>8.83</v>
      </c>
    </row>
    <row r="1242" spans="1:2" x14ac:dyDescent="0.2">
      <c r="A1242" s="245" t="s">
        <v>6730</v>
      </c>
      <c r="B1242" s="246">
        <v>8.61</v>
      </c>
    </row>
    <row r="1243" spans="1:2" x14ac:dyDescent="0.2">
      <c r="A1243" s="245" t="s">
        <v>12095</v>
      </c>
      <c r="B1243" s="246">
        <v>7.54</v>
      </c>
    </row>
    <row r="1244" spans="1:2" x14ac:dyDescent="0.2">
      <c r="A1244" s="245" t="s">
        <v>6731</v>
      </c>
      <c r="B1244" s="246">
        <v>8.31</v>
      </c>
    </row>
    <row r="1245" spans="1:2" x14ac:dyDescent="0.2">
      <c r="A1245" s="245" t="s">
        <v>12096</v>
      </c>
      <c r="B1245" s="246">
        <v>7.39</v>
      </c>
    </row>
    <row r="1246" spans="1:2" x14ac:dyDescent="0.2">
      <c r="A1246" s="245" t="s">
        <v>6732</v>
      </c>
      <c r="B1246" s="246">
        <v>5.55</v>
      </c>
    </row>
    <row r="1247" spans="1:2" x14ac:dyDescent="0.2">
      <c r="A1247" s="245" t="s">
        <v>12097</v>
      </c>
      <c r="B1247" s="246">
        <v>4.92</v>
      </c>
    </row>
    <row r="1248" spans="1:2" x14ac:dyDescent="0.2">
      <c r="A1248" s="245" t="s">
        <v>6733</v>
      </c>
      <c r="B1248" s="246">
        <v>4.3899999999999997</v>
      </c>
    </row>
    <row r="1249" spans="1:2" x14ac:dyDescent="0.2">
      <c r="A1249" s="245" t="s">
        <v>12098</v>
      </c>
      <c r="B1249" s="246">
        <v>3.91</v>
      </c>
    </row>
    <row r="1250" spans="1:2" x14ac:dyDescent="0.2">
      <c r="A1250" s="245" t="s">
        <v>6734</v>
      </c>
      <c r="B1250" s="246">
        <v>3.48</v>
      </c>
    </row>
    <row r="1251" spans="1:2" x14ac:dyDescent="0.2">
      <c r="A1251" s="245" t="s">
        <v>12099</v>
      </c>
      <c r="B1251" s="246">
        <v>3.1</v>
      </c>
    </row>
    <row r="1252" spans="1:2" x14ac:dyDescent="0.2">
      <c r="A1252" s="245" t="s">
        <v>22853</v>
      </c>
      <c r="B1252" s="246">
        <v>99.84</v>
      </c>
    </row>
    <row r="1253" spans="1:2" x14ac:dyDescent="0.2">
      <c r="A1253" s="245" t="s">
        <v>22854</v>
      </c>
      <c r="B1253" s="246">
        <v>86.5</v>
      </c>
    </row>
    <row r="1254" spans="1:2" x14ac:dyDescent="0.2">
      <c r="A1254" s="245" t="s">
        <v>22855</v>
      </c>
      <c r="B1254" s="246">
        <v>91.21</v>
      </c>
    </row>
    <row r="1255" spans="1:2" x14ac:dyDescent="0.2">
      <c r="A1255" s="245" t="s">
        <v>22856</v>
      </c>
      <c r="B1255" s="246">
        <v>79.03</v>
      </c>
    </row>
    <row r="1256" spans="1:2" x14ac:dyDescent="0.2">
      <c r="A1256" s="245" t="s">
        <v>22857</v>
      </c>
      <c r="B1256" s="246">
        <v>86</v>
      </c>
    </row>
    <row r="1257" spans="1:2" x14ac:dyDescent="0.2">
      <c r="A1257" s="245" t="s">
        <v>22858</v>
      </c>
      <c r="B1257" s="246">
        <v>74.52</v>
      </c>
    </row>
    <row r="1258" spans="1:2" x14ac:dyDescent="0.2">
      <c r="A1258" s="245" t="s">
        <v>22859</v>
      </c>
      <c r="B1258" s="246">
        <v>78.64</v>
      </c>
    </row>
    <row r="1259" spans="1:2" x14ac:dyDescent="0.2">
      <c r="A1259" s="245" t="s">
        <v>22860</v>
      </c>
      <c r="B1259" s="246">
        <v>68.14</v>
      </c>
    </row>
    <row r="1260" spans="1:2" x14ac:dyDescent="0.2">
      <c r="A1260" s="245" t="s">
        <v>22861</v>
      </c>
      <c r="B1260" s="246">
        <v>69.97</v>
      </c>
    </row>
    <row r="1261" spans="1:2" x14ac:dyDescent="0.2">
      <c r="A1261" s="245" t="s">
        <v>22862</v>
      </c>
      <c r="B1261" s="246">
        <v>60.63</v>
      </c>
    </row>
    <row r="1262" spans="1:2" x14ac:dyDescent="0.2">
      <c r="A1262" s="245" t="s">
        <v>22863</v>
      </c>
      <c r="B1262" s="246">
        <v>55.41</v>
      </c>
    </row>
    <row r="1263" spans="1:2" x14ac:dyDescent="0.2">
      <c r="A1263" s="245" t="s">
        <v>22864</v>
      </c>
      <c r="B1263" s="246">
        <v>48.01</v>
      </c>
    </row>
    <row r="1264" spans="1:2" x14ac:dyDescent="0.2">
      <c r="A1264" s="245" t="s">
        <v>22865</v>
      </c>
      <c r="B1264" s="246">
        <v>56.79</v>
      </c>
    </row>
    <row r="1265" spans="1:2" x14ac:dyDescent="0.2">
      <c r="A1265" s="245" t="s">
        <v>22866</v>
      </c>
      <c r="B1265" s="246">
        <v>49.21</v>
      </c>
    </row>
    <row r="1266" spans="1:2" x14ac:dyDescent="0.2">
      <c r="A1266" s="245" t="s">
        <v>22867</v>
      </c>
      <c r="B1266" s="246">
        <v>41.23</v>
      </c>
    </row>
    <row r="1267" spans="1:2" x14ac:dyDescent="0.2">
      <c r="A1267" s="245" t="s">
        <v>22868</v>
      </c>
      <c r="B1267" s="246">
        <v>35.729999999999997</v>
      </c>
    </row>
    <row r="1268" spans="1:2" x14ac:dyDescent="0.2">
      <c r="A1268" s="245" t="s">
        <v>22869</v>
      </c>
      <c r="B1268" s="246">
        <v>33.130000000000003</v>
      </c>
    </row>
    <row r="1269" spans="1:2" x14ac:dyDescent="0.2">
      <c r="A1269" s="245" t="s">
        <v>22870</v>
      </c>
      <c r="B1269" s="246">
        <v>28.71</v>
      </c>
    </row>
    <row r="1270" spans="1:2" x14ac:dyDescent="0.2">
      <c r="A1270" s="245" t="s">
        <v>22871</v>
      </c>
      <c r="B1270" s="246">
        <v>15.69</v>
      </c>
    </row>
    <row r="1271" spans="1:2" x14ac:dyDescent="0.2">
      <c r="A1271" s="245" t="s">
        <v>22872</v>
      </c>
      <c r="B1271" s="246">
        <v>13.59</v>
      </c>
    </row>
    <row r="1272" spans="1:2" x14ac:dyDescent="0.2">
      <c r="A1272" s="245" t="s">
        <v>22873</v>
      </c>
      <c r="B1272" s="246">
        <v>10.83</v>
      </c>
    </row>
    <row r="1273" spans="1:2" x14ac:dyDescent="0.2">
      <c r="A1273" s="245" t="s">
        <v>22874</v>
      </c>
      <c r="B1273" s="246">
        <v>9.39</v>
      </c>
    </row>
    <row r="1274" spans="1:2" x14ac:dyDescent="0.2">
      <c r="A1274" s="245" t="s">
        <v>22875</v>
      </c>
      <c r="B1274" s="246">
        <v>10.84</v>
      </c>
    </row>
    <row r="1275" spans="1:2" x14ac:dyDescent="0.2">
      <c r="A1275" s="245" t="s">
        <v>22876</v>
      </c>
      <c r="B1275" s="246">
        <v>9.39</v>
      </c>
    </row>
    <row r="1276" spans="1:2" x14ac:dyDescent="0.2">
      <c r="A1276" s="245" t="s">
        <v>22877</v>
      </c>
      <c r="B1276" s="246">
        <v>53.21</v>
      </c>
    </row>
    <row r="1277" spans="1:2" x14ac:dyDescent="0.2">
      <c r="A1277" s="245" t="s">
        <v>22878</v>
      </c>
      <c r="B1277" s="246">
        <v>46.1</v>
      </c>
    </row>
    <row r="1278" spans="1:2" x14ac:dyDescent="0.2">
      <c r="A1278" s="245" t="s">
        <v>22879</v>
      </c>
      <c r="B1278" s="246">
        <v>36.880000000000003</v>
      </c>
    </row>
    <row r="1279" spans="1:2" x14ac:dyDescent="0.2">
      <c r="A1279" s="245" t="s">
        <v>22880</v>
      </c>
      <c r="B1279" s="246">
        <v>31.95</v>
      </c>
    </row>
    <row r="1280" spans="1:2" x14ac:dyDescent="0.2">
      <c r="A1280" s="245" t="s">
        <v>22881</v>
      </c>
      <c r="B1280" s="246">
        <v>29.48</v>
      </c>
    </row>
    <row r="1281" spans="1:2" x14ac:dyDescent="0.2">
      <c r="A1281" s="245" t="s">
        <v>22882</v>
      </c>
      <c r="B1281" s="246">
        <v>25.54</v>
      </c>
    </row>
    <row r="1282" spans="1:2" x14ac:dyDescent="0.2">
      <c r="A1282" s="245" t="s">
        <v>22883</v>
      </c>
      <c r="B1282" s="246">
        <v>3.44</v>
      </c>
    </row>
    <row r="1283" spans="1:2" x14ac:dyDescent="0.2">
      <c r="A1283" s="245" t="s">
        <v>22884</v>
      </c>
      <c r="B1283" s="246">
        <v>2.98</v>
      </c>
    </row>
    <row r="1284" spans="1:2" x14ac:dyDescent="0.2">
      <c r="A1284" s="245" t="s">
        <v>22885</v>
      </c>
      <c r="B1284" s="246">
        <v>1.89</v>
      </c>
    </row>
    <row r="1285" spans="1:2" x14ac:dyDescent="0.2">
      <c r="A1285" s="245" t="s">
        <v>22886</v>
      </c>
      <c r="B1285" s="246">
        <v>1.64</v>
      </c>
    </row>
    <row r="1286" spans="1:2" x14ac:dyDescent="0.2">
      <c r="A1286" s="245" t="s">
        <v>22887</v>
      </c>
      <c r="B1286" s="246">
        <v>0.95</v>
      </c>
    </row>
    <row r="1287" spans="1:2" x14ac:dyDescent="0.2">
      <c r="A1287" s="245" t="s">
        <v>22888</v>
      </c>
      <c r="B1287" s="246">
        <v>0.82</v>
      </c>
    </row>
    <row r="1288" spans="1:2" x14ac:dyDescent="0.2">
      <c r="A1288" s="245" t="s">
        <v>22889</v>
      </c>
      <c r="B1288" s="246">
        <v>8.65</v>
      </c>
    </row>
    <row r="1289" spans="1:2" x14ac:dyDescent="0.2">
      <c r="A1289" s="245" t="s">
        <v>22890</v>
      </c>
      <c r="B1289" s="246">
        <v>7.49</v>
      </c>
    </row>
    <row r="1290" spans="1:2" x14ac:dyDescent="0.2">
      <c r="A1290" s="245" t="s">
        <v>22891</v>
      </c>
      <c r="B1290" s="246">
        <v>5.78</v>
      </c>
    </row>
    <row r="1291" spans="1:2" x14ac:dyDescent="0.2">
      <c r="A1291" s="245" t="s">
        <v>22892</v>
      </c>
      <c r="B1291" s="246">
        <v>5.01</v>
      </c>
    </row>
    <row r="1292" spans="1:2" x14ac:dyDescent="0.2">
      <c r="A1292" s="245" t="s">
        <v>22893</v>
      </c>
      <c r="B1292" s="246">
        <v>6.9</v>
      </c>
    </row>
    <row r="1293" spans="1:2" x14ac:dyDescent="0.2">
      <c r="A1293" s="245" t="s">
        <v>22894</v>
      </c>
      <c r="B1293" s="246">
        <v>5.98</v>
      </c>
    </row>
    <row r="1294" spans="1:2" x14ac:dyDescent="0.2">
      <c r="A1294" s="245" t="s">
        <v>22895</v>
      </c>
      <c r="B1294" s="246">
        <v>4.2300000000000004</v>
      </c>
    </row>
    <row r="1295" spans="1:2" x14ac:dyDescent="0.2">
      <c r="A1295" s="245" t="s">
        <v>22896</v>
      </c>
      <c r="B1295" s="246">
        <v>3.67</v>
      </c>
    </row>
    <row r="1296" spans="1:2" x14ac:dyDescent="0.2">
      <c r="A1296" s="245" t="s">
        <v>22897</v>
      </c>
      <c r="B1296" s="246">
        <v>2.02</v>
      </c>
    </row>
    <row r="1297" spans="1:2" x14ac:dyDescent="0.2">
      <c r="A1297" s="245" t="s">
        <v>22898</v>
      </c>
      <c r="B1297" s="246">
        <v>1.75</v>
      </c>
    </row>
    <row r="1298" spans="1:2" x14ac:dyDescent="0.2">
      <c r="A1298" s="245" t="s">
        <v>22899</v>
      </c>
      <c r="B1298" s="246">
        <v>1.05</v>
      </c>
    </row>
    <row r="1299" spans="1:2" x14ac:dyDescent="0.2">
      <c r="A1299" s="245" t="s">
        <v>22900</v>
      </c>
      <c r="B1299" s="246">
        <v>0.91</v>
      </c>
    </row>
    <row r="1300" spans="1:2" x14ac:dyDescent="0.2">
      <c r="A1300" s="245" t="s">
        <v>22901</v>
      </c>
      <c r="B1300" s="246">
        <v>1.1200000000000001</v>
      </c>
    </row>
    <row r="1301" spans="1:2" x14ac:dyDescent="0.2">
      <c r="A1301" s="245" t="s">
        <v>22902</v>
      </c>
      <c r="B1301" s="246">
        <v>0.97</v>
      </c>
    </row>
    <row r="1302" spans="1:2" x14ac:dyDescent="0.2">
      <c r="A1302" s="245" t="s">
        <v>22903</v>
      </c>
      <c r="B1302" s="246">
        <v>0.56999999999999995</v>
      </c>
    </row>
    <row r="1303" spans="1:2" x14ac:dyDescent="0.2">
      <c r="A1303" s="245" t="s">
        <v>22904</v>
      </c>
      <c r="B1303" s="246">
        <v>0.49</v>
      </c>
    </row>
    <row r="1304" spans="1:2" x14ac:dyDescent="0.2">
      <c r="A1304" s="245" t="s">
        <v>22905</v>
      </c>
      <c r="B1304" s="246">
        <v>3.44</v>
      </c>
    </row>
    <row r="1305" spans="1:2" x14ac:dyDescent="0.2">
      <c r="A1305" s="245" t="s">
        <v>22906</v>
      </c>
      <c r="B1305" s="246">
        <v>2.98</v>
      </c>
    </row>
    <row r="1306" spans="1:2" x14ac:dyDescent="0.2">
      <c r="A1306" s="245" t="s">
        <v>22907</v>
      </c>
      <c r="B1306" s="246">
        <v>1.89</v>
      </c>
    </row>
    <row r="1307" spans="1:2" x14ac:dyDescent="0.2">
      <c r="A1307" s="245" t="s">
        <v>22908</v>
      </c>
      <c r="B1307" s="246">
        <v>1.64</v>
      </c>
    </row>
    <row r="1308" spans="1:2" x14ac:dyDescent="0.2">
      <c r="A1308" s="245" t="s">
        <v>22909</v>
      </c>
      <c r="B1308" s="246">
        <v>0.95</v>
      </c>
    </row>
    <row r="1309" spans="1:2" x14ac:dyDescent="0.2">
      <c r="A1309" s="245" t="s">
        <v>22910</v>
      </c>
      <c r="B1309" s="246">
        <v>0.82</v>
      </c>
    </row>
    <row r="1310" spans="1:2" x14ac:dyDescent="0.2">
      <c r="A1310" s="245" t="s">
        <v>22911</v>
      </c>
      <c r="B1310" s="246">
        <v>8.65</v>
      </c>
    </row>
    <row r="1311" spans="1:2" x14ac:dyDescent="0.2">
      <c r="A1311" s="245" t="s">
        <v>22912</v>
      </c>
      <c r="B1311" s="246">
        <v>7.49</v>
      </c>
    </row>
    <row r="1312" spans="1:2" x14ac:dyDescent="0.2">
      <c r="A1312" s="245" t="s">
        <v>22913</v>
      </c>
      <c r="B1312" s="246">
        <v>5.78</v>
      </c>
    </row>
    <row r="1313" spans="1:2" x14ac:dyDescent="0.2">
      <c r="A1313" s="245" t="s">
        <v>22914</v>
      </c>
      <c r="B1313" s="246">
        <v>5.01</v>
      </c>
    </row>
    <row r="1314" spans="1:2" x14ac:dyDescent="0.2">
      <c r="A1314" s="245" t="s">
        <v>22915</v>
      </c>
      <c r="B1314" s="246">
        <v>6.9</v>
      </c>
    </row>
    <row r="1315" spans="1:2" x14ac:dyDescent="0.2">
      <c r="A1315" s="245" t="s">
        <v>22916</v>
      </c>
      <c r="B1315" s="246">
        <v>5.98</v>
      </c>
    </row>
    <row r="1316" spans="1:2" x14ac:dyDescent="0.2">
      <c r="A1316" s="245" t="s">
        <v>22917</v>
      </c>
      <c r="B1316" s="246">
        <v>4.2300000000000004</v>
      </c>
    </row>
    <row r="1317" spans="1:2" x14ac:dyDescent="0.2">
      <c r="A1317" s="245" t="s">
        <v>22918</v>
      </c>
      <c r="B1317" s="246">
        <v>3.67</v>
      </c>
    </row>
    <row r="1318" spans="1:2" x14ac:dyDescent="0.2">
      <c r="A1318" s="245" t="s">
        <v>22919</v>
      </c>
      <c r="B1318" s="246">
        <v>2.02</v>
      </c>
    </row>
    <row r="1319" spans="1:2" x14ac:dyDescent="0.2">
      <c r="A1319" s="245" t="s">
        <v>22920</v>
      </c>
      <c r="B1319" s="246">
        <v>1.75</v>
      </c>
    </row>
    <row r="1320" spans="1:2" x14ac:dyDescent="0.2">
      <c r="A1320" s="245" t="s">
        <v>22921</v>
      </c>
      <c r="B1320" s="246">
        <v>1.05</v>
      </c>
    </row>
    <row r="1321" spans="1:2" x14ac:dyDescent="0.2">
      <c r="A1321" s="245" t="s">
        <v>22922</v>
      </c>
      <c r="B1321" s="246">
        <v>0.91</v>
      </c>
    </row>
    <row r="1322" spans="1:2" x14ac:dyDescent="0.2">
      <c r="A1322" s="245" t="s">
        <v>22923</v>
      </c>
      <c r="B1322" s="246">
        <v>1.1200000000000001</v>
      </c>
    </row>
    <row r="1323" spans="1:2" x14ac:dyDescent="0.2">
      <c r="A1323" s="245" t="s">
        <v>22924</v>
      </c>
      <c r="B1323" s="246">
        <v>0.97</v>
      </c>
    </row>
    <row r="1324" spans="1:2" x14ac:dyDescent="0.2">
      <c r="A1324" s="245" t="s">
        <v>22925</v>
      </c>
      <c r="B1324" s="246">
        <v>0.56999999999999995</v>
      </c>
    </row>
    <row r="1325" spans="1:2" x14ac:dyDescent="0.2">
      <c r="A1325" s="245" t="s">
        <v>22926</v>
      </c>
      <c r="B1325" s="246">
        <v>0.49</v>
      </c>
    </row>
    <row r="1326" spans="1:2" x14ac:dyDescent="0.2">
      <c r="A1326" s="245" t="s">
        <v>22927</v>
      </c>
      <c r="B1326" s="246">
        <v>1.89</v>
      </c>
    </row>
    <row r="1327" spans="1:2" x14ac:dyDescent="0.2">
      <c r="A1327" s="245" t="s">
        <v>22928</v>
      </c>
      <c r="B1327" s="246">
        <v>1.64</v>
      </c>
    </row>
    <row r="1328" spans="1:2" x14ac:dyDescent="0.2">
      <c r="A1328" s="245" t="s">
        <v>22929</v>
      </c>
      <c r="B1328" s="246">
        <v>0.95</v>
      </c>
    </row>
    <row r="1329" spans="1:2" x14ac:dyDescent="0.2">
      <c r="A1329" s="245" t="s">
        <v>22930</v>
      </c>
      <c r="B1329" s="246">
        <v>0.82</v>
      </c>
    </row>
    <row r="1330" spans="1:2" x14ac:dyDescent="0.2">
      <c r="A1330" s="245" t="s">
        <v>22931</v>
      </c>
      <c r="B1330" s="246">
        <v>3.19</v>
      </c>
    </row>
    <row r="1331" spans="1:2" x14ac:dyDescent="0.2">
      <c r="A1331" s="245" t="s">
        <v>22932</v>
      </c>
      <c r="B1331" s="246">
        <v>2.76</v>
      </c>
    </row>
    <row r="1332" spans="1:2" x14ac:dyDescent="0.2">
      <c r="A1332" s="245" t="s">
        <v>22933</v>
      </c>
      <c r="B1332" s="246">
        <v>6.9</v>
      </c>
    </row>
    <row r="1333" spans="1:2" x14ac:dyDescent="0.2">
      <c r="A1333" s="245" t="s">
        <v>22934</v>
      </c>
      <c r="B1333" s="246">
        <v>5.98</v>
      </c>
    </row>
    <row r="1334" spans="1:2" x14ac:dyDescent="0.2">
      <c r="A1334" s="245" t="s">
        <v>22935</v>
      </c>
      <c r="B1334" s="246">
        <v>3.44</v>
      </c>
    </row>
    <row r="1335" spans="1:2" x14ac:dyDescent="0.2">
      <c r="A1335" s="245" t="s">
        <v>22936</v>
      </c>
      <c r="B1335" s="246">
        <v>2.98</v>
      </c>
    </row>
    <row r="1336" spans="1:2" x14ac:dyDescent="0.2">
      <c r="A1336" s="245" t="s">
        <v>22937</v>
      </c>
      <c r="B1336" s="246">
        <v>2.02</v>
      </c>
    </row>
    <row r="1337" spans="1:2" x14ac:dyDescent="0.2">
      <c r="A1337" s="245" t="s">
        <v>22938</v>
      </c>
      <c r="B1337" s="246">
        <v>1.75</v>
      </c>
    </row>
    <row r="1338" spans="1:2" x14ac:dyDescent="0.2">
      <c r="A1338" s="245" t="s">
        <v>22939</v>
      </c>
      <c r="B1338" s="246">
        <v>1.05</v>
      </c>
    </row>
    <row r="1339" spans="1:2" x14ac:dyDescent="0.2">
      <c r="A1339" s="245" t="s">
        <v>22940</v>
      </c>
      <c r="B1339" s="246">
        <v>0.91</v>
      </c>
    </row>
    <row r="1340" spans="1:2" x14ac:dyDescent="0.2">
      <c r="A1340" s="245" t="s">
        <v>22941</v>
      </c>
      <c r="B1340" s="246">
        <v>1.1200000000000001</v>
      </c>
    </row>
    <row r="1341" spans="1:2" x14ac:dyDescent="0.2">
      <c r="A1341" s="245" t="s">
        <v>22942</v>
      </c>
      <c r="B1341" s="246">
        <v>0.97</v>
      </c>
    </row>
    <row r="1342" spans="1:2" x14ac:dyDescent="0.2">
      <c r="A1342" s="245" t="s">
        <v>22943</v>
      </c>
      <c r="B1342" s="246">
        <v>0.56999999999999995</v>
      </c>
    </row>
    <row r="1343" spans="1:2" x14ac:dyDescent="0.2">
      <c r="A1343" s="245" t="s">
        <v>22944</v>
      </c>
      <c r="B1343" s="246">
        <v>0.49</v>
      </c>
    </row>
    <row r="1344" spans="1:2" x14ac:dyDescent="0.2">
      <c r="A1344" s="245" t="s">
        <v>22945</v>
      </c>
      <c r="B1344" s="246">
        <v>1.89</v>
      </c>
    </row>
    <row r="1345" spans="1:2" x14ac:dyDescent="0.2">
      <c r="A1345" s="245" t="s">
        <v>22946</v>
      </c>
      <c r="B1345" s="246">
        <v>1.64</v>
      </c>
    </row>
    <row r="1346" spans="1:2" x14ac:dyDescent="0.2">
      <c r="A1346" s="245" t="s">
        <v>22947</v>
      </c>
      <c r="B1346" s="246">
        <v>0.95</v>
      </c>
    </row>
    <row r="1347" spans="1:2" x14ac:dyDescent="0.2">
      <c r="A1347" s="245" t="s">
        <v>22948</v>
      </c>
      <c r="B1347" s="246">
        <v>0.82</v>
      </c>
    </row>
    <row r="1348" spans="1:2" x14ac:dyDescent="0.2">
      <c r="A1348" s="245" t="s">
        <v>22949</v>
      </c>
      <c r="B1348" s="246">
        <v>3.19</v>
      </c>
    </row>
    <row r="1349" spans="1:2" x14ac:dyDescent="0.2">
      <c r="A1349" s="245" t="s">
        <v>22950</v>
      </c>
      <c r="B1349" s="246">
        <v>2.76</v>
      </c>
    </row>
    <row r="1350" spans="1:2" x14ac:dyDescent="0.2">
      <c r="A1350" s="245" t="s">
        <v>22951</v>
      </c>
      <c r="B1350" s="246">
        <v>6.9</v>
      </c>
    </row>
    <row r="1351" spans="1:2" x14ac:dyDescent="0.2">
      <c r="A1351" s="245" t="s">
        <v>22952</v>
      </c>
      <c r="B1351" s="246">
        <v>5.98</v>
      </c>
    </row>
    <row r="1352" spans="1:2" x14ac:dyDescent="0.2">
      <c r="A1352" s="245" t="s">
        <v>22953</v>
      </c>
      <c r="B1352" s="246">
        <v>3.44</v>
      </c>
    </row>
    <row r="1353" spans="1:2" x14ac:dyDescent="0.2">
      <c r="A1353" s="245" t="s">
        <v>22954</v>
      </c>
      <c r="B1353" s="246">
        <v>2.98</v>
      </c>
    </row>
    <row r="1354" spans="1:2" x14ac:dyDescent="0.2">
      <c r="A1354" s="245" t="s">
        <v>22955</v>
      </c>
      <c r="B1354" s="246">
        <v>2.02</v>
      </c>
    </row>
    <row r="1355" spans="1:2" x14ac:dyDescent="0.2">
      <c r="A1355" s="245" t="s">
        <v>22956</v>
      </c>
      <c r="B1355" s="246">
        <v>1.75</v>
      </c>
    </row>
    <row r="1356" spans="1:2" x14ac:dyDescent="0.2">
      <c r="A1356" s="245" t="s">
        <v>22957</v>
      </c>
      <c r="B1356" s="246">
        <v>1.05</v>
      </c>
    </row>
    <row r="1357" spans="1:2" x14ac:dyDescent="0.2">
      <c r="A1357" s="245" t="s">
        <v>22958</v>
      </c>
      <c r="B1357" s="246">
        <v>0.91</v>
      </c>
    </row>
    <row r="1358" spans="1:2" x14ac:dyDescent="0.2">
      <c r="A1358" s="245" t="s">
        <v>22959</v>
      </c>
      <c r="B1358" s="246">
        <v>1.1200000000000001</v>
      </c>
    </row>
    <row r="1359" spans="1:2" x14ac:dyDescent="0.2">
      <c r="A1359" s="245" t="s">
        <v>22960</v>
      </c>
      <c r="B1359" s="246">
        <v>0.97</v>
      </c>
    </row>
    <row r="1360" spans="1:2" x14ac:dyDescent="0.2">
      <c r="A1360" s="245" t="s">
        <v>22961</v>
      </c>
      <c r="B1360" s="246">
        <v>0.56999999999999995</v>
      </c>
    </row>
    <row r="1361" spans="1:2" x14ac:dyDescent="0.2">
      <c r="A1361" s="245" t="s">
        <v>22962</v>
      </c>
      <c r="B1361" s="246">
        <v>0.49</v>
      </c>
    </row>
    <row r="1362" spans="1:2" x14ac:dyDescent="0.2">
      <c r="A1362" s="245" t="s">
        <v>22963</v>
      </c>
      <c r="B1362" s="246">
        <v>1.89</v>
      </c>
    </row>
    <row r="1363" spans="1:2" x14ac:dyDescent="0.2">
      <c r="A1363" s="245" t="s">
        <v>22964</v>
      </c>
      <c r="B1363" s="246">
        <v>1.64</v>
      </c>
    </row>
    <row r="1364" spans="1:2" x14ac:dyDescent="0.2">
      <c r="A1364" s="245" t="s">
        <v>22965</v>
      </c>
      <c r="B1364" s="246">
        <v>1.7</v>
      </c>
    </row>
    <row r="1365" spans="1:2" x14ac:dyDescent="0.2">
      <c r="A1365" s="245" t="s">
        <v>22966</v>
      </c>
      <c r="B1365" s="246">
        <v>1.47</v>
      </c>
    </row>
    <row r="1366" spans="1:2" x14ac:dyDescent="0.2">
      <c r="A1366" s="245" t="s">
        <v>22967</v>
      </c>
      <c r="B1366" s="246">
        <v>4.83</v>
      </c>
    </row>
    <row r="1367" spans="1:2" x14ac:dyDescent="0.2">
      <c r="A1367" s="245" t="s">
        <v>22968</v>
      </c>
      <c r="B1367" s="246">
        <v>4.1900000000000004</v>
      </c>
    </row>
    <row r="1368" spans="1:2" x14ac:dyDescent="0.2">
      <c r="A1368" s="245" t="s">
        <v>22969</v>
      </c>
      <c r="B1368" s="246">
        <v>4.3499999999999996</v>
      </c>
    </row>
    <row r="1369" spans="1:2" x14ac:dyDescent="0.2">
      <c r="A1369" s="245" t="s">
        <v>22970</v>
      </c>
      <c r="B1369" s="246">
        <v>3.77</v>
      </c>
    </row>
    <row r="1370" spans="1:2" x14ac:dyDescent="0.2">
      <c r="A1370" s="245" t="s">
        <v>22971</v>
      </c>
      <c r="B1370" s="246">
        <v>4.83</v>
      </c>
    </row>
    <row r="1371" spans="1:2" x14ac:dyDescent="0.2">
      <c r="A1371" s="245" t="s">
        <v>22972</v>
      </c>
      <c r="B1371" s="246">
        <v>4.1900000000000004</v>
      </c>
    </row>
    <row r="1372" spans="1:2" x14ac:dyDescent="0.2">
      <c r="A1372" s="245" t="s">
        <v>22973</v>
      </c>
      <c r="B1372" s="246">
        <v>2.02</v>
      </c>
    </row>
    <row r="1373" spans="1:2" x14ac:dyDescent="0.2">
      <c r="A1373" s="245" t="s">
        <v>22974</v>
      </c>
      <c r="B1373" s="246">
        <v>1.75</v>
      </c>
    </row>
    <row r="1374" spans="1:2" x14ac:dyDescent="0.2">
      <c r="A1374" s="245" t="s">
        <v>22975</v>
      </c>
      <c r="B1374" s="246">
        <v>1.82</v>
      </c>
    </row>
    <row r="1375" spans="1:2" x14ac:dyDescent="0.2">
      <c r="A1375" s="245" t="s">
        <v>22976</v>
      </c>
      <c r="B1375" s="246">
        <v>1.58</v>
      </c>
    </row>
    <row r="1376" spans="1:2" x14ac:dyDescent="0.2">
      <c r="A1376" s="245" t="s">
        <v>22977</v>
      </c>
      <c r="B1376" s="246">
        <v>1.1200000000000001</v>
      </c>
    </row>
    <row r="1377" spans="1:2" x14ac:dyDescent="0.2">
      <c r="A1377" s="245" t="s">
        <v>22978</v>
      </c>
      <c r="B1377" s="246">
        <v>0.97</v>
      </c>
    </row>
    <row r="1378" spans="1:2" x14ac:dyDescent="0.2">
      <c r="A1378" s="245" t="s">
        <v>22979</v>
      </c>
      <c r="B1378" s="246">
        <v>0.56999999999999995</v>
      </c>
    </row>
    <row r="1379" spans="1:2" x14ac:dyDescent="0.2">
      <c r="A1379" s="245" t="s">
        <v>22980</v>
      </c>
      <c r="B1379" s="246">
        <v>0.49</v>
      </c>
    </row>
    <row r="1380" spans="1:2" x14ac:dyDescent="0.2">
      <c r="A1380" s="245" t="s">
        <v>22981</v>
      </c>
      <c r="B1380" s="246">
        <v>1.89</v>
      </c>
    </row>
    <row r="1381" spans="1:2" x14ac:dyDescent="0.2">
      <c r="A1381" s="245" t="s">
        <v>22982</v>
      </c>
      <c r="B1381" s="246">
        <v>1.64</v>
      </c>
    </row>
    <row r="1382" spans="1:2" x14ac:dyDescent="0.2">
      <c r="A1382" s="245" t="s">
        <v>22983</v>
      </c>
      <c r="B1382" s="246">
        <v>1.7</v>
      </c>
    </row>
    <row r="1383" spans="1:2" x14ac:dyDescent="0.2">
      <c r="A1383" s="245" t="s">
        <v>22984</v>
      </c>
      <c r="B1383" s="246">
        <v>1.47</v>
      </c>
    </row>
    <row r="1384" spans="1:2" x14ac:dyDescent="0.2">
      <c r="A1384" s="245" t="s">
        <v>22985</v>
      </c>
      <c r="B1384" s="246">
        <v>4.83</v>
      </c>
    </row>
    <row r="1385" spans="1:2" x14ac:dyDescent="0.2">
      <c r="A1385" s="245" t="s">
        <v>22986</v>
      </c>
      <c r="B1385" s="246">
        <v>4.1900000000000004</v>
      </c>
    </row>
    <row r="1386" spans="1:2" x14ac:dyDescent="0.2">
      <c r="A1386" s="245" t="s">
        <v>22987</v>
      </c>
      <c r="B1386" s="246">
        <v>4.3499999999999996</v>
      </c>
    </row>
    <row r="1387" spans="1:2" x14ac:dyDescent="0.2">
      <c r="A1387" s="245" t="s">
        <v>22988</v>
      </c>
      <c r="B1387" s="246">
        <v>3.77</v>
      </c>
    </row>
    <row r="1388" spans="1:2" x14ac:dyDescent="0.2">
      <c r="A1388" s="245" t="s">
        <v>22989</v>
      </c>
      <c r="B1388" s="246">
        <v>4.83</v>
      </c>
    </row>
    <row r="1389" spans="1:2" x14ac:dyDescent="0.2">
      <c r="A1389" s="245" t="s">
        <v>22990</v>
      </c>
      <c r="B1389" s="246">
        <v>4.1900000000000004</v>
      </c>
    </row>
    <row r="1390" spans="1:2" x14ac:dyDescent="0.2">
      <c r="A1390" s="245" t="s">
        <v>22991</v>
      </c>
      <c r="B1390" s="246">
        <v>2.02</v>
      </c>
    </row>
    <row r="1391" spans="1:2" x14ac:dyDescent="0.2">
      <c r="A1391" s="245" t="s">
        <v>22992</v>
      </c>
      <c r="B1391" s="246">
        <v>1.75</v>
      </c>
    </row>
    <row r="1392" spans="1:2" x14ac:dyDescent="0.2">
      <c r="A1392" s="245" t="s">
        <v>22993</v>
      </c>
      <c r="B1392" s="246">
        <v>1.82</v>
      </c>
    </row>
    <row r="1393" spans="1:2" x14ac:dyDescent="0.2">
      <c r="A1393" s="245" t="s">
        <v>22994</v>
      </c>
      <c r="B1393" s="246">
        <v>1.58</v>
      </c>
    </row>
    <row r="1394" spans="1:2" x14ac:dyDescent="0.2">
      <c r="A1394" s="245" t="s">
        <v>22995</v>
      </c>
      <c r="B1394" s="246">
        <v>1.1200000000000001</v>
      </c>
    </row>
    <row r="1395" spans="1:2" x14ac:dyDescent="0.2">
      <c r="A1395" s="245" t="s">
        <v>22996</v>
      </c>
      <c r="B1395" s="246">
        <v>0.97</v>
      </c>
    </row>
    <row r="1396" spans="1:2" x14ac:dyDescent="0.2">
      <c r="A1396" s="245" t="s">
        <v>22997</v>
      </c>
      <c r="B1396" s="246">
        <v>0.56999999999999995</v>
      </c>
    </row>
    <row r="1397" spans="1:2" x14ac:dyDescent="0.2">
      <c r="A1397" s="245" t="s">
        <v>22998</v>
      </c>
      <c r="B1397" s="246">
        <v>0.49</v>
      </c>
    </row>
    <row r="1398" spans="1:2" x14ac:dyDescent="0.2">
      <c r="A1398" s="245" t="s">
        <v>22999</v>
      </c>
      <c r="B1398" s="246">
        <v>3.44</v>
      </c>
    </row>
    <row r="1399" spans="1:2" x14ac:dyDescent="0.2">
      <c r="A1399" s="245" t="s">
        <v>23000</v>
      </c>
      <c r="B1399" s="246">
        <v>2.98</v>
      </c>
    </row>
    <row r="1400" spans="1:2" x14ac:dyDescent="0.2">
      <c r="A1400" s="245" t="s">
        <v>23001</v>
      </c>
      <c r="B1400" s="246">
        <v>3.19</v>
      </c>
    </row>
    <row r="1401" spans="1:2" x14ac:dyDescent="0.2">
      <c r="A1401" s="245" t="s">
        <v>23002</v>
      </c>
      <c r="B1401" s="246">
        <v>2.76</v>
      </c>
    </row>
    <row r="1402" spans="1:2" x14ac:dyDescent="0.2">
      <c r="A1402" s="245" t="s">
        <v>23003</v>
      </c>
      <c r="B1402" s="246">
        <v>1.89</v>
      </c>
    </row>
    <row r="1403" spans="1:2" x14ac:dyDescent="0.2">
      <c r="A1403" s="245" t="s">
        <v>23004</v>
      </c>
      <c r="B1403" s="246">
        <v>1.64</v>
      </c>
    </row>
    <row r="1404" spans="1:2" x14ac:dyDescent="0.2">
      <c r="A1404" s="245" t="s">
        <v>23005</v>
      </c>
      <c r="B1404" s="246">
        <v>3.19</v>
      </c>
    </row>
    <row r="1405" spans="1:2" x14ac:dyDescent="0.2">
      <c r="A1405" s="245" t="s">
        <v>23006</v>
      </c>
      <c r="B1405" s="246">
        <v>2.76</v>
      </c>
    </row>
    <row r="1406" spans="1:2" x14ac:dyDescent="0.2">
      <c r="A1406" s="245" t="s">
        <v>23007</v>
      </c>
      <c r="B1406" s="246">
        <v>10.35</v>
      </c>
    </row>
    <row r="1407" spans="1:2" x14ac:dyDescent="0.2">
      <c r="A1407" s="245" t="s">
        <v>23008</v>
      </c>
      <c r="B1407" s="246">
        <v>8.9700000000000006</v>
      </c>
    </row>
    <row r="1408" spans="1:2" x14ac:dyDescent="0.2">
      <c r="A1408" s="245" t="s">
        <v>23009</v>
      </c>
      <c r="B1408" s="246">
        <v>8.6300000000000008</v>
      </c>
    </row>
    <row r="1409" spans="1:2" x14ac:dyDescent="0.2">
      <c r="A1409" s="245" t="s">
        <v>23010</v>
      </c>
      <c r="B1409" s="246">
        <v>7.47</v>
      </c>
    </row>
    <row r="1410" spans="1:2" x14ac:dyDescent="0.2">
      <c r="A1410" s="245" t="s">
        <v>23011</v>
      </c>
      <c r="B1410" s="246">
        <v>0.56999999999999995</v>
      </c>
    </row>
    <row r="1411" spans="1:2" x14ac:dyDescent="0.2">
      <c r="A1411" s="245" t="s">
        <v>23012</v>
      </c>
      <c r="B1411" s="246">
        <v>0.49</v>
      </c>
    </row>
    <row r="1412" spans="1:2" x14ac:dyDescent="0.2">
      <c r="A1412" s="245" t="s">
        <v>23013</v>
      </c>
      <c r="B1412" s="246">
        <v>0.37</v>
      </c>
    </row>
    <row r="1413" spans="1:2" x14ac:dyDescent="0.2">
      <c r="A1413" s="245" t="s">
        <v>23014</v>
      </c>
      <c r="B1413" s="246">
        <v>0.32</v>
      </c>
    </row>
    <row r="1414" spans="1:2" x14ac:dyDescent="0.2">
      <c r="A1414" s="245" t="s">
        <v>23015</v>
      </c>
      <c r="B1414" s="246">
        <v>3.14</v>
      </c>
    </row>
    <row r="1415" spans="1:2" x14ac:dyDescent="0.2">
      <c r="A1415" s="245" t="s">
        <v>23016</v>
      </c>
      <c r="B1415" s="246">
        <v>2.72</v>
      </c>
    </row>
    <row r="1416" spans="1:2" x14ac:dyDescent="0.2">
      <c r="A1416" s="245" t="s">
        <v>23017</v>
      </c>
      <c r="B1416" s="246">
        <v>2.2799999999999998</v>
      </c>
    </row>
    <row r="1417" spans="1:2" x14ac:dyDescent="0.2">
      <c r="A1417" s="245" t="s">
        <v>23018</v>
      </c>
      <c r="B1417" s="246">
        <v>1.98</v>
      </c>
    </row>
    <row r="1418" spans="1:2" x14ac:dyDescent="0.2">
      <c r="A1418" s="245" t="s">
        <v>23019</v>
      </c>
      <c r="B1418" s="246">
        <v>1.1200000000000001</v>
      </c>
    </row>
    <row r="1419" spans="1:2" x14ac:dyDescent="0.2">
      <c r="A1419" s="245" t="s">
        <v>23020</v>
      </c>
      <c r="B1419" s="246">
        <v>0.97</v>
      </c>
    </row>
    <row r="1420" spans="1:2" x14ac:dyDescent="0.2">
      <c r="A1420" s="245" t="s">
        <v>23021</v>
      </c>
      <c r="B1420" s="246">
        <v>3.44</v>
      </c>
    </row>
    <row r="1421" spans="1:2" x14ac:dyDescent="0.2">
      <c r="A1421" s="245" t="s">
        <v>23022</v>
      </c>
      <c r="B1421" s="246">
        <v>2.98</v>
      </c>
    </row>
    <row r="1422" spans="1:2" x14ac:dyDescent="0.2">
      <c r="A1422" s="245" t="s">
        <v>23023</v>
      </c>
      <c r="B1422" s="246">
        <v>3.19</v>
      </c>
    </row>
    <row r="1423" spans="1:2" x14ac:dyDescent="0.2">
      <c r="A1423" s="245" t="s">
        <v>23024</v>
      </c>
      <c r="B1423" s="246">
        <v>2.76</v>
      </c>
    </row>
    <row r="1424" spans="1:2" x14ac:dyDescent="0.2">
      <c r="A1424" s="245" t="s">
        <v>23025</v>
      </c>
      <c r="B1424" s="246">
        <v>1.89</v>
      </c>
    </row>
    <row r="1425" spans="1:2" x14ac:dyDescent="0.2">
      <c r="A1425" s="245" t="s">
        <v>23026</v>
      </c>
      <c r="B1425" s="246">
        <v>1.64</v>
      </c>
    </row>
    <row r="1426" spans="1:2" x14ac:dyDescent="0.2">
      <c r="A1426" s="245" t="s">
        <v>23027</v>
      </c>
      <c r="B1426" s="246">
        <v>3.19</v>
      </c>
    </row>
    <row r="1427" spans="1:2" x14ac:dyDescent="0.2">
      <c r="A1427" s="245" t="s">
        <v>23028</v>
      </c>
      <c r="B1427" s="246">
        <v>2.76</v>
      </c>
    </row>
    <row r="1428" spans="1:2" x14ac:dyDescent="0.2">
      <c r="A1428" s="245" t="s">
        <v>23029</v>
      </c>
      <c r="B1428" s="246">
        <v>10.35</v>
      </c>
    </row>
    <row r="1429" spans="1:2" x14ac:dyDescent="0.2">
      <c r="A1429" s="245" t="s">
        <v>23030</v>
      </c>
      <c r="B1429" s="246">
        <v>8.9700000000000006</v>
      </c>
    </row>
    <row r="1430" spans="1:2" x14ac:dyDescent="0.2">
      <c r="A1430" s="245" t="s">
        <v>23031</v>
      </c>
      <c r="B1430" s="246">
        <v>8.6300000000000008</v>
      </c>
    </row>
    <row r="1431" spans="1:2" x14ac:dyDescent="0.2">
      <c r="A1431" s="245" t="s">
        <v>23032</v>
      </c>
      <c r="B1431" s="246">
        <v>7.47</v>
      </c>
    </row>
    <row r="1432" spans="1:2" x14ac:dyDescent="0.2">
      <c r="A1432" s="245" t="s">
        <v>23033</v>
      </c>
      <c r="B1432" s="246">
        <v>0.56999999999999995</v>
      </c>
    </row>
    <row r="1433" spans="1:2" x14ac:dyDescent="0.2">
      <c r="A1433" s="245" t="s">
        <v>23034</v>
      </c>
      <c r="B1433" s="246">
        <v>0.49</v>
      </c>
    </row>
    <row r="1434" spans="1:2" x14ac:dyDescent="0.2">
      <c r="A1434" s="245" t="s">
        <v>23035</v>
      </c>
      <c r="B1434" s="246">
        <v>0.37</v>
      </c>
    </row>
    <row r="1435" spans="1:2" x14ac:dyDescent="0.2">
      <c r="A1435" s="245" t="s">
        <v>23036</v>
      </c>
      <c r="B1435" s="246">
        <v>0.32</v>
      </c>
    </row>
    <row r="1436" spans="1:2" x14ac:dyDescent="0.2">
      <c r="A1436" s="245" t="s">
        <v>23037</v>
      </c>
      <c r="B1436" s="246">
        <v>3.14</v>
      </c>
    </row>
    <row r="1437" spans="1:2" x14ac:dyDescent="0.2">
      <c r="A1437" s="245" t="s">
        <v>23038</v>
      </c>
      <c r="B1437" s="246">
        <v>2.72</v>
      </c>
    </row>
    <row r="1438" spans="1:2" x14ac:dyDescent="0.2">
      <c r="A1438" s="245" t="s">
        <v>23039</v>
      </c>
      <c r="B1438" s="246">
        <v>2.2799999999999998</v>
      </c>
    </row>
    <row r="1439" spans="1:2" x14ac:dyDescent="0.2">
      <c r="A1439" s="245" t="s">
        <v>23040</v>
      </c>
      <c r="B1439" s="246">
        <v>1.98</v>
      </c>
    </row>
    <row r="1440" spans="1:2" x14ac:dyDescent="0.2">
      <c r="A1440" s="245" t="s">
        <v>23041</v>
      </c>
      <c r="B1440" s="246">
        <v>1.1200000000000001</v>
      </c>
    </row>
    <row r="1441" spans="1:2" x14ac:dyDescent="0.2">
      <c r="A1441" s="245" t="s">
        <v>23042</v>
      </c>
      <c r="B1441" s="246">
        <v>0.97</v>
      </c>
    </row>
    <row r="1442" spans="1:2" x14ac:dyDescent="0.2">
      <c r="A1442" s="245" t="s">
        <v>23043</v>
      </c>
      <c r="B1442" s="246">
        <v>5.78</v>
      </c>
    </row>
    <row r="1443" spans="1:2" x14ac:dyDescent="0.2">
      <c r="A1443" s="245" t="s">
        <v>23044</v>
      </c>
      <c r="B1443" s="246">
        <v>5.01</v>
      </c>
    </row>
    <row r="1444" spans="1:2" x14ac:dyDescent="0.2">
      <c r="A1444" s="245" t="s">
        <v>23045</v>
      </c>
      <c r="B1444" s="246">
        <v>3.44</v>
      </c>
    </row>
    <row r="1445" spans="1:2" x14ac:dyDescent="0.2">
      <c r="A1445" s="245" t="s">
        <v>23046</v>
      </c>
      <c r="B1445" s="246">
        <v>2.98</v>
      </c>
    </row>
    <row r="1446" spans="1:2" x14ac:dyDescent="0.2">
      <c r="A1446" s="245" t="s">
        <v>23047</v>
      </c>
      <c r="B1446" s="246">
        <v>3.19</v>
      </c>
    </row>
    <row r="1447" spans="1:2" x14ac:dyDescent="0.2">
      <c r="A1447" s="245" t="s">
        <v>23048</v>
      </c>
      <c r="B1447" s="246">
        <v>2.76</v>
      </c>
    </row>
    <row r="1448" spans="1:2" x14ac:dyDescent="0.2">
      <c r="A1448" s="245" t="s">
        <v>23049</v>
      </c>
      <c r="B1448" s="246">
        <v>5.78</v>
      </c>
    </row>
    <row r="1449" spans="1:2" x14ac:dyDescent="0.2">
      <c r="A1449" s="245" t="s">
        <v>23050</v>
      </c>
      <c r="B1449" s="246">
        <v>5.01</v>
      </c>
    </row>
    <row r="1450" spans="1:2" x14ac:dyDescent="0.2">
      <c r="A1450" s="245" t="s">
        <v>23051</v>
      </c>
      <c r="B1450" s="246">
        <v>10.35</v>
      </c>
    </row>
    <row r="1451" spans="1:2" x14ac:dyDescent="0.2">
      <c r="A1451" s="245" t="s">
        <v>23052</v>
      </c>
      <c r="B1451" s="246">
        <v>8.9700000000000006</v>
      </c>
    </row>
    <row r="1452" spans="1:2" x14ac:dyDescent="0.2">
      <c r="A1452" s="245" t="s">
        <v>23053</v>
      </c>
      <c r="B1452" s="246">
        <v>8.6300000000000008</v>
      </c>
    </row>
    <row r="1453" spans="1:2" x14ac:dyDescent="0.2">
      <c r="A1453" s="245" t="s">
        <v>23054</v>
      </c>
      <c r="B1453" s="246">
        <v>7.47</v>
      </c>
    </row>
    <row r="1454" spans="1:2" x14ac:dyDescent="0.2">
      <c r="A1454" s="245" t="s">
        <v>23055</v>
      </c>
      <c r="B1454" s="246">
        <v>6.3</v>
      </c>
    </row>
    <row r="1455" spans="1:2" x14ac:dyDescent="0.2">
      <c r="A1455" s="245" t="s">
        <v>23056</v>
      </c>
      <c r="B1455" s="246">
        <v>5.46</v>
      </c>
    </row>
    <row r="1456" spans="1:2" x14ac:dyDescent="0.2">
      <c r="A1456" s="245" t="s">
        <v>23057</v>
      </c>
      <c r="B1456" s="246">
        <v>4.2300000000000004</v>
      </c>
    </row>
    <row r="1457" spans="1:2" x14ac:dyDescent="0.2">
      <c r="A1457" s="245" t="s">
        <v>23058</v>
      </c>
      <c r="B1457" s="246">
        <v>3.67</v>
      </c>
    </row>
    <row r="1458" spans="1:2" x14ac:dyDescent="0.2">
      <c r="A1458" s="245" t="s">
        <v>23059</v>
      </c>
      <c r="B1458" s="246">
        <v>3.2</v>
      </c>
    </row>
    <row r="1459" spans="1:2" x14ac:dyDescent="0.2">
      <c r="A1459" s="245" t="s">
        <v>23060</v>
      </c>
      <c r="B1459" s="246">
        <v>2.77</v>
      </c>
    </row>
    <row r="1460" spans="1:2" x14ac:dyDescent="0.2">
      <c r="A1460" s="245" t="s">
        <v>23061</v>
      </c>
      <c r="B1460" s="246">
        <v>0.56999999999999995</v>
      </c>
    </row>
    <row r="1461" spans="1:2" x14ac:dyDescent="0.2">
      <c r="A1461" s="245" t="s">
        <v>23062</v>
      </c>
      <c r="B1461" s="246">
        <v>0.49</v>
      </c>
    </row>
    <row r="1462" spans="1:2" x14ac:dyDescent="0.2">
      <c r="A1462" s="245" t="s">
        <v>23063</v>
      </c>
      <c r="B1462" s="246">
        <v>0.37</v>
      </c>
    </row>
    <row r="1463" spans="1:2" x14ac:dyDescent="0.2">
      <c r="A1463" s="245" t="s">
        <v>23064</v>
      </c>
      <c r="B1463" s="246">
        <v>0.32</v>
      </c>
    </row>
    <row r="1464" spans="1:2" x14ac:dyDescent="0.2">
      <c r="A1464" s="245" t="s">
        <v>23065</v>
      </c>
      <c r="B1464" s="246">
        <v>3.44</v>
      </c>
    </row>
    <row r="1465" spans="1:2" x14ac:dyDescent="0.2">
      <c r="A1465" s="245" t="s">
        <v>23066</v>
      </c>
      <c r="B1465" s="246">
        <v>2.98</v>
      </c>
    </row>
    <row r="1466" spans="1:2" x14ac:dyDescent="0.2">
      <c r="A1466" s="245" t="s">
        <v>23067</v>
      </c>
      <c r="B1466" s="246">
        <v>2.2799999999999998</v>
      </c>
    </row>
    <row r="1467" spans="1:2" x14ac:dyDescent="0.2">
      <c r="A1467" s="245" t="s">
        <v>23068</v>
      </c>
      <c r="B1467" s="246">
        <v>1.98</v>
      </c>
    </row>
    <row r="1468" spans="1:2" x14ac:dyDescent="0.2">
      <c r="A1468" s="245" t="s">
        <v>23069</v>
      </c>
      <c r="B1468" s="246">
        <v>1.73</v>
      </c>
    </row>
    <row r="1469" spans="1:2" x14ac:dyDescent="0.2">
      <c r="A1469" s="245" t="s">
        <v>23070</v>
      </c>
      <c r="B1469" s="246">
        <v>1.5</v>
      </c>
    </row>
    <row r="1470" spans="1:2" x14ac:dyDescent="0.2">
      <c r="A1470" s="245" t="s">
        <v>23071</v>
      </c>
      <c r="B1470" s="246">
        <v>5.78</v>
      </c>
    </row>
    <row r="1471" spans="1:2" x14ac:dyDescent="0.2">
      <c r="A1471" s="245" t="s">
        <v>23072</v>
      </c>
      <c r="B1471" s="246">
        <v>5.01</v>
      </c>
    </row>
    <row r="1472" spans="1:2" x14ac:dyDescent="0.2">
      <c r="A1472" s="245" t="s">
        <v>23073</v>
      </c>
      <c r="B1472" s="246">
        <v>3.44</v>
      </c>
    </row>
    <row r="1473" spans="1:2" x14ac:dyDescent="0.2">
      <c r="A1473" s="245" t="s">
        <v>23074</v>
      </c>
      <c r="B1473" s="246">
        <v>2.98</v>
      </c>
    </row>
    <row r="1474" spans="1:2" x14ac:dyDescent="0.2">
      <c r="A1474" s="245" t="s">
        <v>23075</v>
      </c>
      <c r="B1474" s="246">
        <v>3.19</v>
      </c>
    </row>
    <row r="1475" spans="1:2" x14ac:dyDescent="0.2">
      <c r="A1475" s="245" t="s">
        <v>23076</v>
      </c>
      <c r="B1475" s="246">
        <v>2.76</v>
      </c>
    </row>
    <row r="1476" spans="1:2" x14ac:dyDescent="0.2">
      <c r="A1476" s="245" t="s">
        <v>23077</v>
      </c>
      <c r="B1476" s="246">
        <v>5.78</v>
      </c>
    </row>
    <row r="1477" spans="1:2" x14ac:dyDescent="0.2">
      <c r="A1477" s="245" t="s">
        <v>23078</v>
      </c>
      <c r="B1477" s="246">
        <v>5.01</v>
      </c>
    </row>
    <row r="1478" spans="1:2" x14ac:dyDescent="0.2">
      <c r="A1478" s="245" t="s">
        <v>23079</v>
      </c>
      <c r="B1478" s="246">
        <v>10.35</v>
      </c>
    </row>
    <row r="1479" spans="1:2" x14ac:dyDescent="0.2">
      <c r="A1479" s="245" t="s">
        <v>23080</v>
      </c>
      <c r="B1479" s="246">
        <v>8.9700000000000006</v>
      </c>
    </row>
    <row r="1480" spans="1:2" x14ac:dyDescent="0.2">
      <c r="A1480" s="245" t="s">
        <v>23081</v>
      </c>
      <c r="B1480" s="246">
        <v>8.6300000000000008</v>
      </c>
    </row>
    <row r="1481" spans="1:2" x14ac:dyDescent="0.2">
      <c r="A1481" s="245" t="s">
        <v>23082</v>
      </c>
      <c r="B1481" s="246">
        <v>7.47</v>
      </c>
    </row>
    <row r="1482" spans="1:2" x14ac:dyDescent="0.2">
      <c r="A1482" s="245" t="s">
        <v>23083</v>
      </c>
      <c r="B1482" s="246">
        <v>6.3</v>
      </c>
    </row>
    <row r="1483" spans="1:2" x14ac:dyDescent="0.2">
      <c r="A1483" s="245" t="s">
        <v>23084</v>
      </c>
      <c r="B1483" s="246">
        <v>5.46</v>
      </c>
    </row>
    <row r="1484" spans="1:2" x14ac:dyDescent="0.2">
      <c r="A1484" s="245" t="s">
        <v>23085</v>
      </c>
      <c r="B1484" s="246">
        <v>4.2300000000000004</v>
      </c>
    </row>
    <row r="1485" spans="1:2" x14ac:dyDescent="0.2">
      <c r="A1485" s="245" t="s">
        <v>23086</v>
      </c>
      <c r="B1485" s="246">
        <v>3.67</v>
      </c>
    </row>
    <row r="1486" spans="1:2" x14ac:dyDescent="0.2">
      <c r="A1486" s="245" t="s">
        <v>23087</v>
      </c>
      <c r="B1486" s="246">
        <v>3.2</v>
      </c>
    </row>
    <row r="1487" spans="1:2" x14ac:dyDescent="0.2">
      <c r="A1487" s="245" t="s">
        <v>23088</v>
      </c>
      <c r="B1487" s="246">
        <v>2.77</v>
      </c>
    </row>
    <row r="1488" spans="1:2" x14ac:dyDescent="0.2">
      <c r="A1488" s="245" t="s">
        <v>23089</v>
      </c>
      <c r="B1488" s="246">
        <v>0.56999999999999995</v>
      </c>
    </row>
    <row r="1489" spans="1:2" x14ac:dyDescent="0.2">
      <c r="A1489" s="245" t="s">
        <v>23090</v>
      </c>
      <c r="B1489" s="246">
        <v>0.49</v>
      </c>
    </row>
    <row r="1490" spans="1:2" x14ac:dyDescent="0.2">
      <c r="A1490" s="245" t="s">
        <v>23091</v>
      </c>
      <c r="B1490" s="246">
        <v>0.37</v>
      </c>
    </row>
    <row r="1491" spans="1:2" x14ac:dyDescent="0.2">
      <c r="A1491" s="245" t="s">
        <v>23092</v>
      </c>
      <c r="B1491" s="246">
        <v>0.32</v>
      </c>
    </row>
    <row r="1492" spans="1:2" x14ac:dyDescent="0.2">
      <c r="A1492" s="245" t="s">
        <v>23093</v>
      </c>
      <c r="B1492" s="246">
        <v>3.44</v>
      </c>
    </row>
    <row r="1493" spans="1:2" x14ac:dyDescent="0.2">
      <c r="A1493" s="245" t="s">
        <v>23094</v>
      </c>
      <c r="B1493" s="246">
        <v>2.98</v>
      </c>
    </row>
    <row r="1494" spans="1:2" x14ac:dyDescent="0.2">
      <c r="A1494" s="245" t="s">
        <v>23095</v>
      </c>
      <c r="B1494" s="246">
        <v>2.2799999999999998</v>
      </c>
    </row>
    <row r="1495" spans="1:2" x14ac:dyDescent="0.2">
      <c r="A1495" s="245" t="s">
        <v>23096</v>
      </c>
      <c r="B1495" s="246">
        <v>1.98</v>
      </c>
    </row>
    <row r="1496" spans="1:2" x14ac:dyDescent="0.2">
      <c r="A1496" s="245" t="s">
        <v>23097</v>
      </c>
      <c r="B1496" s="246">
        <v>1.73</v>
      </c>
    </row>
    <row r="1497" spans="1:2" x14ac:dyDescent="0.2">
      <c r="A1497" s="245" t="s">
        <v>23098</v>
      </c>
      <c r="B1497" s="246">
        <v>1.5</v>
      </c>
    </row>
    <row r="1498" spans="1:2" x14ac:dyDescent="0.2">
      <c r="A1498" s="245" t="s">
        <v>23099</v>
      </c>
      <c r="B1498" s="246">
        <v>6.9</v>
      </c>
    </row>
    <row r="1499" spans="1:2" x14ac:dyDescent="0.2">
      <c r="A1499" s="245" t="s">
        <v>23100</v>
      </c>
      <c r="B1499" s="246">
        <v>5.98</v>
      </c>
    </row>
    <row r="1500" spans="1:2" x14ac:dyDescent="0.2">
      <c r="A1500" s="245" t="s">
        <v>23101</v>
      </c>
      <c r="B1500" s="246">
        <v>5.78</v>
      </c>
    </row>
    <row r="1501" spans="1:2" x14ac:dyDescent="0.2">
      <c r="A1501" s="245" t="s">
        <v>23102</v>
      </c>
      <c r="B1501" s="246">
        <v>5.01</v>
      </c>
    </row>
    <row r="1502" spans="1:2" x14ac:dyDescent="0.2">
      <c r="A1502" s="245" t="s">
        <v>23103</v>
      </c>
      <c r="B1502" s="246">
        <v>3.44</v>
      </c>
    </row>
    <row r="1503" spans="1:2" x14ac:dyDescent="0.2">
      <c r="A1503" s="245" t="s">
        <v>23104</v>
      </c>
      <c r="B1503" s="246">
        <v>2.98</v>
      </c>
    </row>
    <row r="1504" spans="1:2" x14ac:dyDescent="0.2">
      <c r="A1504" s="245" t="s">
        <v>23105</v>
      </c>
      <c r="B1504" s="246">
        <v>11.55</v>
      </c>
    </row>
    <row r="1505" spans="1:2" x14ac:dyDescent="0.2">
      <c r="A1505" s="245" t="s">
        <v>23106</v>
      </c>
      <c r="B1505" s="246">
        <v>10</v>
      </c>
    </row>
    <row r="1506" spans="1:2" x14ac:dyDescent="0.2">
      <c r="A1506" s="245" t="s">
        <v>23107</v>
      </c>
      <c r="B1506" s="246">
        <v>8.6300000000000008</v>
      </c>
    </row>
    <row r="1507" spans="1:2" x14ac:dyDescent="0.2">
      <c r="A1507" s="245" t="s">
        <v>23108</v>
      </c>
      <c r="B1507" s="246">
        <v>7.47</v>
      </c>
    </row>
    <row r="1508" spans="1:2" x14ac:dyDescent="0.2">
      <c r="A1508" s="245" t="s">
        <v>23109</v>
      </c>
      <c r="B1508" s="246">
        <v>13.81</v>
      </c>
    </row>
    <row r="1509" spans="1:2" x14ac:dyDescent="0.2">
      <c r="A1509" s="245" t="s">
        <v>23110</v>
      </c>
      <c r="B1509" s="246">
        <v>11.97</v>
      </c>
    </row>
    <row r="1510" spans="1:2" x14ac:dyDescent="0.2">
      <c r="A1510" s="245" t="s">
        <v>23111</v>
      </c>
      <c r="B1510" s="246">
        <v>8.41</v>
      </c>
    </row>
    <row r="1511" spans="1:2" x14ac:dyDescent="0.2">
      <c r="A1511" s="245" t="s">
        <v>23112</v>
      </c>
      <c r="B1511" s="246">
        <v>7.28</v>
      </c>
    </row>
    <row r="1512" spans="1:2" x14ac:dyDescent="0.2">
      <c r="A1512" s="245" t="s">
        <v>23113</v>
      </c>
      <c r="B1512" s="246">
        <v>6.3</v>
      </c>
    </row>
    <row r="1513" spans="1:2" x14ac:dyDescent="0.2">
      <c r="A1513" s="245" t="s">
        <v>23114</v>
      </c>
      <c r="B1513" s="246">
        <v>5.46</v>
      </c>
    </row>
    <row r="1514" spans="1:2" x14ac:dyDescent="0.2">
      <c r="A1514" s="245" t="s">
        <v>23115</v>
      </c>
      <c r="B1514" s="246">
        <v>4.2300000000000004</v>
      </c>
    </row>
    <row r="1515" spans="1:2" x14ac:dyDescent="0.2">
      <c r="A1515" s="245" t="s">
        <v>23116</v>
      </c>
      <c r="B1515" s="246">
        <v>3.67</v>
      </c>
    </row>
    <row r="1516" spans="1:2" x14ac:dyDescent="0.2">
      <c r="A1516" s="245" t="s">
        <v>23117</v>
      </c>
      <c r="B1516" s="246">
        <v>0.76</v>
      </c>
    </row>
    <row r="1517" spans="1:2" x14ac:dyDescent="0.2">
      <c r="A1517" s="245" t="s">
        <v>23118</v>
      </c>
      <c r="B1517" s="246">
        <v>0.66</v>
      </c>
    </row>
    <row r="1518" spans="1:2" x14ac:dyDescent="0.2">
      <c r="A1518" s="245" t="s">
        <v>23119</v>
      </c>
      <c r="B1518" s="246">
        <v>0.56999999999999995</v>
      </c>
    </row>
    <row r="1519" spans="1:2" x14ac:dyDescent="0.2">
      <c r="A1519" s="245" t="s">
        <v>23120</v>
      </c>
      <c r="B1519" s="246">
        <v>0.49</v>
      </c>
    </row>
    <row r="1520" spans="1:2" x14ac:dyDescent="0.2">
      <c r="A1520" s="245" t="s">
        <v>23121</v>
      </c>
      <c r="B1520" s="246">
        <v>3.44</v>
      </c>
    </row>
    <row r="1521" spans="1:2" x14ac:dyDescent="0.2">
      <c r="A1521" s="245" t="s">
        <v>23122</v>
      </c>
      <c r="B1521" s="246">
        <v>2.98</v>
      </c>
    </row>
    <row r="1522" spans="1:2" x14ac:dyDescent="0.2">
      <c r="A1522" s="245" t="s">
        <v>23123</v>
      </c>
      <c r="B1522" s="246">
        <v>2.2799999999999998</v>
      </c>
    </row>
    <row r="1523" spans="1:2" x14ac:dyDescent="0.2">
      <c r="A1523" s="245" t="s">
        <v>23124</v>
      </c>
      <c r="B1523" s="246">
        <v>1.98</v>
      </c>
    </row>
    <row r="1524" spans="1:2" x14ac:dyDescent="0.2">
      <c r="A1524" s="245" t="s">
        <v>23125</v>
      </c>
      <c r="B1524" s="246">
        <v>1.73</v>
      </c>
    </row>
    <row r="1525" spans="1:2" x14ac:dyDescent="0.2">
      <c r="A1525" s="245" t="s">
        <v>23126</v>
      </c>
      <c r="B1525" s="246">
        <v>1.5</v>
      </c>
    </row>
    <row r="1526" spans="1:2" x14ac:dyDescent="0.2">
      <c r="A1526" s="245" t="s">
        <v>23127</v>
      </c>
      <c r="B1526" s="246">
        <v>5.29</v>
      </c>
    </row>
    <row r="1527" spans="1:2" x14ac:dyDescent="0.2">
      <c r="A1527" s="245" t="s">
        <v>23128</v>
      </c>
      <c r="B1527" s="246">
        <v>4.58</v>
      </c>
    </row>
    <row r="1528" spans="1:2" x14ac:dyDescent="0.2">
      <c r="A1528" s="245" t="s">
        <v>23129</v>
      </c>
      <c r="B1528" s="246">
        <v>4.4000000000000004</v>
      </c>
    </row>
    <row r="1529" spans="1:2" x14ac:dyDescent="0.2">
      <c r="A1529" s="245" t="s">
        <v>23130</v>
      </c>
      <c r="B1529" s="246">
        <v>3.81</v>
      </c>
    </row>
    <row r="1530" spans="1:2" x14ac:dyDescent="0.2">
      <c r="A1530" s="245" t="s">
        <v>23131</v>
      </c>
      <c r="B1530" s="246">
        <v>2.66</v>
      </c>
    </row>
    <row r="1531" spans="1:2" x14ac:dyDescent="0.2">
      <c r="A1531" s="245" t="s">
        <v>23132</v>
      </c>
      <c r="B1531" s="246">
        <v>2.2999999999999998</v>
      </c>
    </row>
    <row r="1532" spans="1:2" x14ac:dyDescent="0.2">
      <c r="A1532" s="245" t="s">
        <v>23133</v>
      </c>
      <c r="B1532" s="246">
        <v>6.9</v>
      </c>
    </row>
    <row r="1533" spans="1:2" x14ac:dyDescent="0.2">
      <c r="A1533" s="245" t="s">
        <v>23134</v>
      </c>
      <c r="B1533" s="246">
        <v>5.98</v>
      </c>
    </row>
    <row r="1534" spans="1:2" x14ac:dyDescent="0.2">
      <c r="A1534" s="245" t="s">
        <v>23135</v>
      </c>
      <c r="B1534" s="246">
        <v>5.78</v>
      </c>
    </row>
    <row r="1535" spans="1:2" x14ac:dyDescent="0.2">
      <c r="A1535" s="245" t="s">
        <v>23136</v>
      </c>
      <c r="B1535" s="246">
        <v>5.01</v>
      </c>
    </row>
    <row r="1536" spans="1:2" x14ac:dyDescent="0.2">
      <c r="A1536" s="245" t="s">
        <v>23137</v>
      </c>
      <c r="B1536" s="246">
        <v>3.44</v>
      </c>
    </row>
    <row r="1537" spans="1:2" x14ac:dyDescent="0.2">
      <c r="A1537" s="245" t="s">
        <v>23138</v>
      </c>
      <c r="B1537" s="246">
        <v>2.98</v>
      </c>
    </row>
    <row r="1538" spans="1:2" x14ac:dyDescent="0.2">
      <c r="A1538" s="245" t="s">
        <v>23139</v>
      </c>
      <c r="B1538" s="246">
        <v>11.55</v>
      </c>
    </row>
    <row r="1539" spans="1:2" x14ac:dyDescent="0.2">
      <c r="A1539" s="245" t="s">
        <v>23140</v>
      </c>
      <c r="B1539" s="246">
        <v>10</v>
      </c>
    </row>
    <row r="1540" spans="1:2" x14ac:dyDescent="0.2">
      <c r="A1540" s="245" t="s">
        <v>23141</v>
      </c>
      <c r="B1540" s="246">
        <v>8.6300000000000008</v>
      </c>
    </row>
    <row r="1541" spans="1:2" x14ac:dyDescent="0.2">
      <c r="A1541" s="245" t="s">
        <v>23142</v>
      </c>
      <c r="B1541" s="246">
        <v>7.47</v>
      </c>
    </row>
    <row r="1542" spans="1:2" x14ac:dyDescent="0.2">
      <c r="A1542" s="245" t="s">
        <v>23143</v>
      </c>
      <c r="B1542" s="246">
        <v>13.81</v>
      </c>
    </row>
    <row r="1543" spans="1:2" x14ac:dyDescent="0.2">
      <c r="A1543" s="245" t="s">
        <v>23144</v>
      </c>
      <c r="B1543" s="246">
        <v>11.97</v>
      </c>
    </row>
    <row r="1544" spans="1:2" x14ac:dyDescent="0.2">
      <c r="A1544" s="245" t="s">
        <v>23145</v>
      </c>
      <c r="B1544" s="246">
        <v>8.41</v>
      </c>
    </row>
    <row r="1545" spans="1:2" x14ac:dyDescent="0.2">
      <c r="A1545" s="245" t="s">
        <v>23146</v>
      </c>
      <c r="B1545" s="246">
        <v>7.28</v>
      </c>
    </row>
    <row r="1546" spans="1:2" x14ac:dyDescent="0.2">
      <c r="A1546" s="245" t="s">
        <v>23147</v>
      </c>
      <c r="B1546" s="246">
        <v>6.3</v>
      </c>
    </row>
    <row r="1547" spans="1:2" x14ac:dyDescent="0.2">
      <c r="A1547" s="245" t="s">
        <v>23148</v>
      </c>
      <c r="B1547" s="246">
        <v>5.46</v>
      </c>
    </row>
    <row r="1548" spans="1:2" x14ac:dyDescent="0.2">
      <c r="A1548" s="245" t="s">
        <v>23149</v>
      </c>
      <c r="B1548" s="246">
        <v>4.2300000000000004</v>
      </c>
    </row>
    <row r="1549" spans="1:2" x14ac:dyDescent="0.2">
      <c r="A1549" s="245" t="s">
        <v>23150</v>
      </c>
      <c r="B1549" s="246">
        <v>3.67</v>
      </c>
    </row>
    <row r="1550" spans="1:2" x14ac:dyDescent="0.2">
      <c r="A1550" s="245" t="s">
        <v>23151</v>
      </c>
      <c r="B1550" s="246">
        <v>0.77</v>
      </c>
    </row>
    <row r="1551" spans="1:2" x14ac:dyDescent="0.2">
      <c r="A1551" s="245" t="s">
        <v>23152</v>
      </c>
      <c r="B1551" s="246">
        <v>0.67</v>
      </c>
    </row>
    <row r="1552" spans="1:2" x14ac:dyDescent="0.2">
      <c r="A1552" s="245" t="s">
        <v>23153</v>
      </c>
      <c r="B1552" s="246">
        <v>0.56999999999999995</v>
      </c>
    </row>
    <row r="1553" spans="1:2" x14ac:dyDescent="0.2">
      <c r="A1553" s="245" t="s">
        <v>23154</v>
      </c>
      <c r="B1553" s="246">
        <v>0.49</v>
      </c>
    </row>
    <row r="1554" spans="1:2" x14ac:dyDescent="0.2">
      <c r="A1554" s="245" t="s">
        <v>23155</v>
      </c>
      <c r="B1554" s="246">
        <v>3.44</v>
      </c>
    </row>
    <row r="1555" spans="1:2" x14ac:dyDescent="0.2">
      <c r="A1555" s="245" t="s">
        <v>23156</v>
      </c>
      <c r="B1555" s="246">
        <v>2.98</v>
      </c>
    </row>
    <row r="1556" spans="1:2" x14ac:dyDescent="0.2">
      <c r="A1556" s="245" t="s">
        <v>23157</v>
      </c>
      <c r="B1556" s="246">
        <v>2.2799999999999998</v>
      </c>
    </row>
    <row r="1557" spans="1:2" x14ac:dyDescent="0.2">
      <c r="A1557" s="245" t="s">
        <v>23158</v>
      </c>
      <c r="B1557" s="246">
        <v>1.98</v>
      </c>
    </row>
    <row r="1558" spans="1:2" x14ac:dyDescent="0.2">
      <c r="A1558" s="245" t="s">
        <v>23159</v>
      </c>
      <c r="B1558" s="246">
        <v>1.73</v>
      </c>
    </row>
    <row r="1559" spans="1:2" x14ac:dyDescent="0.2">
      <c r="A1559" s="245" t="s">
        <v>23160</v>
      </c>
      <c r="B1559" s="246">
        <v>1.5</v>
      </c>
    </row>
    <row r="1560" spans="1:2" x14ac:dyDescent="0.2">
      <c r="A1560" s="245" t="s">
        <v>23161</v>
      </c>
      <c r="B1560" s="246">
        <v>5.29</v>
      </c>
    </row>
    <row r="1561" spans="1:2" x14ac:dyDescent="0.2">
      <c r="A1561" s="245" t="s">
        <v>23162</v>
      </c>
      <c r="B1561" s="246">
        <v>4.58</v>
      </c>
    </row>
    <row r="1562" spans="1:2" x14ac:dyDescent="0.2">
      <c r="A1562" s="245" t="s">
        <v>23163</v>
      </c>
      <c r="B1562" s="246">
        <v>4.4000000000000004</v>
      </c>
    </row>
    <row r="1563" spans="1:2" x14ac:dyDescent="0.2">
      <c r="A1563" s="245" t="s">
        <v>23164</v>
      </c>
      <c r="B1563" s="246">
        <v>3.81</v>
      </c>
    </row>
    <row r="1564" spans="1:2" x14ac:dyDescent="0.2">
      <c r="A1564" s="245" t="s">
        <v>23165</v>
      </c>
      <c r="B1564" s="246">
        <v>2.66</v>
      </c>
    </row>
    <row r="1565" spans="1:2" x14ac:dyDescent="0.2">
      <c r="A1565" s="245" t="s">
        <v>23166</v>
      </c>
      <c r="B1565" s="246">
        <v>2.2999999999999998</v>
      </c>
    </row>
    <row r="1566" spans="1:2" x14ac:dyDescent="0.2">
      <c r="A1566" s="245" t="s">
        <v>23167</v>
      </c>
      <c r="B1566" s="246">
        <v>36.29</v>
      </c>
    </row>
    <row r="1567" spans="1:2" x14ac:dyDescent="0.2">
      <c r="A1567" s="245" t="s">
        <v>23168</v>
      </c>
      <c r="B1567" s="246">
        <v>31.44</v>
      </c>
    </row>
    <row r="1568" spans="1:2" x14ac:dyDescent="0.2">
      <c r="A1568" s="245" t="s">
        <v>23169</v>
      </c>
      <c r="B1568" s="246">
        <v>31.85</v>
      </c>
    </row>
    <row r="1569" spans="1:2" x14ac:dyDescent="0.2">
      <c r="A1569" s="245" t="s">
        <v>23170</v>
      </c>
      <c r="B1569" s="246">
        <v>27.6</v>
      </c>
    </row>
    <row r="1570" spans="1:2" x14ac:dyDescent="0.2">
      <c r="A1570" s="245" t="s">
        <v>23171</v>
      </c>
      <c r="B1570" s="246">
        <v>27.41</v>
      </c>
    </row>
    <row r="1571" spans="1:2" x14ac:dyDescent="0.2">
      <c r="A1571" s="245" t="s">
        <v>23172</v>
      </c>
      <c r="B1571" s="246">
        <v>23.75</v>
      </c>
    </row>
    <row r="1572" spans="1:2" x14ac:dyDescent="0.2">
      <c r="A1572" s="245" t="s">
        <v>23173</v>
      </c>
      <c r="B1572" s="246">
        <v>36.29</v>
      </c>
    </row>
    <row r="1573" spans="1:2" x14ac:dyDescent="0.2">
      <c r="A1573" s="245" t="s">
        <v>23174</v>
      </c>
      <c r="B1573" s="246">
        <v>31.44</v>
      </c>
    </row>
    <row r="1574" spans="1:2" x14ac:dyDescent="0.2">
      <c r="A1574" s="245" t="s">
        <v>23175</v>
      </c>
      <c r="B1574" s="246">
        <v>31.85</v>
      </c>
    </row>
    <row r="1575" spans="1:2" x14ac:dyDescent="0.2">
      <c r="A1575" s="245" t="s">
        <v>23176</v>
      </c>
      <c r="B1575" s="246">
        <v>27.6</v>
      </c>
    </row>
    <row r="1576" spans="1:2" x14ac:dyDescent="0.2">
      <c r="A1576" s="245" t="s">
        <v>23177</v>
      </c>
      <c r="B1576" s="246">
        <v>27.41</v>
      </c>
    </row>
    <row r="1577" spans="1:2" x14ac:dyDescent="0.2">
      <c r="A1577" s="245" t="s">
        <v>23178</v>
      </c>
      <c r="B1577" s="246">
        <v>23.75</v>
      </c>
    </row>
    <row r="1578" spans="1:2" x14ac:dyDescent="0.2">
      <c r="A1578" s="245" t="s">
        <v>23179</v>
      </c>
      <c r="B1578" s="246">
        <v>36.29</v>
      </c>
    </row>
    <row r="1579" spans="1:2" x14ac:dyDescent="0.2">
      <c r="A1579" s="245" t="s">
        <v>23180</v>
      </c>
      <c r="B1579" s="246">
        <v>31.44</v>
      </c>
    </row>
    <row r="1580" spans="1:2" x14ac:dyDescent="0.2">
      <c r="A1580" s="245" t="s">
        <v>23181</v>
      </c>
      <c r="B1580" s="246">
        <v>31.87</v>
      </c>
    </row>
    <row r="1581" spans="1:2" x14ac:dyDescent="0.2">
      <c r="A1581" s="245" t="s">
        <v>23182</v>
      </c>
      <c r="B1581" s="246">
        <v>27.62</v>
      </c>
    </row>
    <row r="1582" spans="1:2" x14ac:dyDescent="0.2">
      <c r="A1582" s="245" t="s">
        <v>23183</v>
      </c>
      <c r="B1582" s="246">
        <v>28.59</v>
      </c>
    </row>
    <row r="1583" spans="1:2" x14ac:dyDescent="0.2">
      <c r="A1583" s="245" t="s">
        <v>23184</v>
      </c>
      <c r="B1583" s="246">
        <v>24.77</v>
      </c>
    </row>
    <row r="1584" spans="1:2" x14ac:dyDescent="0.2">
      <c r="A1584" s="245" t="s">
        <v>23185</v>
      </c>
      <c r="B1584" s="246">
        <v>54.41</v>
      </c>
    </row>
    <row r="1585" spans="1:2" x14ac:dyDescent="0.2">
      <c r="A1585" s="245" t="s">
        <v>23186</v>
      </c>
      <c r="B1585" s="246">
        <v>47.15</v>
      </c>
    </row>
    <row r="1586" spans="1:2" x14ac:dyDescent="0.2">
      <c r="A1586" s="245" t="s">
        <v>23187</v>
      </c>
      <c r="B1586" s="246">
        <v>31.87</v>
      </c>
    </row>
    <row r="1587" spans="1:2" x14ac:dyDescent="0.2">
      <c r="A1587" s="245" t="s">
        <v>23188</v>
      </c>
      <c r="B1587" s="246">
        <v>27.62</v>
      </c>
    </row>
    <row r="1588" spans="1:2" x14ac:dyDescent="0.2">
      <c r="A1588" s="245" t="s">
        <v>23189</v>
      </c>
      <c r="B1588" s="246">
        <v>28.59</v>
      </c>
    </row>
    <row r="1589" spans="1:2" x14ac:dyDescent="0.2">
      <c r="A1589" s="245" t="s">
        <v>23190</v>
      </c>
      <c r="B1589" s="246">
        <v>24.77</v>
      </c>
    </row>
    <row r="1590" spans="1:2" x14ac:dyDescent="0.2">
      <c r="A1590" s="245" t="s">
        <v>23191</v>
      </c>
      <c r="B1590" s="246">
        <v>31.78</v>
      </c>
    </row>
    <row r="1591" spans="1:2" x14ac:dyDescent="0.2">
      <c r="A1591" s="245" t="s">
        <v>23192</v>
      </c>
      <c r="B1591" s="246">
        <v>27.53</v>
      </c>
    </row>
    <row r="1592" spans="1:2" x14ac:dyDescent="0.2">
      <c r="A1592" s="245" t="s">
        <v>23193</v>
      </c>
      <c r="B1592" s="246">
        <v>28.11</v>
      </c>
    </row>
    <row r="1593" spans="1:2" x14ac:dyDescent="0.2">
      <c r="A1593" s="245" t="s">
        <v>23194</v>
      </c>
      <c r="B1593" s="246">
        <v>24.36</v>
      </c>
    </row>
    <row r="1594" spans="1:2" x14ac:dyDescent="0.2">
      <c r="A1594" s="245" t="s">
        <v>23195</v>
      </c>
      <c r="B1594" s="246">
        <v>23.65</v>
      </c>
    </row>
    <row r="1595" spans="1:2" x14ac:dyDescent="0.2">
      <c r="A1595" s="245" t="s">
        <v>23196</v>
      </c>
      <c r="B1595" s="246">
        <v>20.49</v>
      </c>
    </row>
    <row r="1596" spans="1:2" x14ac:dyDescent="0.2">
      <c r="A1596" s="245" t="s">
        <v>23197</v>
      </c>
      <c r="B1596" s="246">
        <v>31.78</v>
      </c>
    </row>
    <row r="1597" spans="1:2" x14ac:dyDescent="0.2">
      <c r="A1597" s="245" t="s">
        <v>23198</v>
      </c>
      <c r="B1597" s="246">
        <v>27.53</v>
      </c>
    </row>
    <row r="1598" spans="1:2" x14ac:dyDescent="0.2">
      <c r="A1598" s="245" t="s">
        <v>23199</v>
      </c>
      <c r="B1598" s="246">
        <v>28.11</v>
      </c>
    </row>
    <row r="1599" spans="1:2" x14ac:dyDescent="0.2">
      <c r="A1599" s="245" t="s">
        <v>23200</v>
      </c>
      <c r="B1599" s="246">
        <v>24.36</v>
      </c>
    </row>
    <row r="1600" spans="1:2" x14ac:dyDescent="0.2">
      <c r="A1600" s="245" t="s">
        <v>23201</v>
      </c>
      <c r="B1600" s="246">
        <v>23.65</v>
      </c>
    </row>
    <row r="1601" spans="1:2" x14ac:dyDescent="0.2">
      <c r="A1601" s="245" t="s">
        <v>23202</v>
      </c>
      <c r="B1601" s="246">
        <v>20.49</v>
      </c>
    </row>
    <row r="1602" spans="1:2" x14ac:dyDescent="0.2">
      <c r="A1602" s="245" t="s">
        <v>23354</v>
      </c>
      <c r="B1602" s="246">
        <v>2.29</v>
      </c>
    </row>
    <row r="1603" spans="1:2" x14ac:dyDescent="0.2">
      <c r="A1603" s="245" t="s">
        <v>23355</v>
      </c>
      <c r="B1603" s="246">
        <v>1.99</v>
      </c>
    </row>
    <row r="1604" spans="1:2" x14ac:dyDescent="0.2">
      <c r="A1604" s="245" t="s">
        <v>23356</v>
      </c>
      <c r="B1604" s="246">
        <v>1.59</v>
      </c>
    </row>
    <row r="1605" spans="1:2" x14ac:dyDescent="0.2">
      <c r="A1605" s="245" t="s">
        <v>23357</v>
      </c>
      <c r="B1605" s="246">
        <v>1.38</v>
      </c>
    </row>
    <row r="1606" spans="1:2" x14ac:dyDescent="0.2">
      <c r="A1606" s="245" t="s">
        <v>23358</v>
      </c>
      <c r="B1606" s="246">
        <v>0.94</v>
      </c>
    </row>
    <row r="1607" spans="1:2" x14ac:dyDescent="0.2">
      <c r="A1607" s="245" t="s">
        <v>23359</v>
      </c>
      <c r="B1607" s="246">
        <v>0.82</v>
      </c>
    </row>
    <row r="1608" spans="1:2" x14ac:dyDescent="0.2">
      <c r="A1608" s="245" t="s">
        <v>23360</v>
      </c>
      <c r="B1608" s="246">
        <v>2.29</v>
      </c>
    </row>
    <row r="1609" spans="1:2" x14ac:dyDescent="0.2">
      <c r="A1609" s="245" t="s">
        <v>23361</v>
      </c>
      <c r="B1609" s="246">
        <v>1.99</v>
      </c>
    </row>
    <row r="1610" spans="1:2" x14ac:dyDescent="0.2">
      <c r="A1610" s="245" t="s">
        <v>23362</v>
      </c>
      <c r="B1610" s="246">
        <v>1.59</v>
      </c>
    </row>
    <row r="1611" spans="1:2" x14ac:dyDescent="0.2">
      <c r="A1611" s="245" t="s">
        <v>23363</v>
      </c>
      <c r="B1611" s="246">
        <v>1.38</v>
      </c>
    </row>
    <row r="1612" spans="1:2" x14ac:dyDescent="0.2">
      <c r="A1612" s="245" t="s">
        <v>23364</v>
      </c>
      <c r="B1612" s="246">
        <v>0.94</v>
      </c>
    </row>
    <row r="1613" spans="1:2" x14ac:dyDescent="0.2">
      <c r="A1613" s="245" t="s">
        <v>23365</v>
      </c>
      <c r="B1613" s="246">
        <v>0.82</v>
      </c>
    </row>
    <row r="1614" spans="1:2" x14ac:dyDescent="0.2">
      <c r="A1614" s="245" t="s">
        <v>6735</v>
      </c>
      <c r="B1614" s="246">
        <v>66.64</v>
      </c>
    </row>
    <row r="1615" spans="1:2" x14ac:dyDescent="0.2">
      <c r="A1615" s="245" t="s">
        <v>12100</v>
      </c>
      <c r="B1615" s="246">
        <v>57.75</v>
      </c>
    </row>
    <row r="1616" spans="1:2" x14ac:dyDescent="0.2">
      <c r="A1616" s="245" t="s">
        <v>6736</v>
      </c>
      <c r="B1616" s="246">
        <v>98.21</v>
      </c>
    </row>
    <row r="1617" spans="1:2" x14ac:dyDescent="0.2">
      <c r="A1617" s="245" t="s">
        <v>12101</v>
      </c>
      <c r="B1617" s="246">
        <v>85.1</v>
      </c>
    </row>
    <row r="1618" spans="1:2" x14ac:dyDescent="0.2">
      <c r="A1618" s="245" t="s">
        <v>6737</v>
      </c>
      <c r="B1618" s="246">
        <v>140.30000000000001</v>
      </c>
    </row>
    <row r="1619" spans="1:2" x14ac:dyDescent="0.2">
      <c r="A1619" s="245" t="s">
        <v>12102</v>
      </c>
      <c r="B1619" s="246">
        <v>121.57</v>
      </c>
    </row>
    <row r="1620" spans="1:2" x14ac:dyDescent="0.2">
      <c r="A1620" s="245" t="s">
        <v>6738</v>
      </c>
      <c r="B1620" s="246">
        <v>95.2</v>
      </c>
    </row>
    <row r="1621" spans="1:2" x14ac:dyDescent="0.2">
      <c r="A1621" s="245" t="s">
        <v>12103</v>
      </c>
      <c r="B1621" s="246">
        <v>82.49</v>
      </c>
    </row>
    <row r="1622" spans="1:2" x14ac:dyDescent="0.2">
      <c r="A1622" s="245" t="s">
        <v>6739</v>
      </c>
      <c r="B1622" s="246">
        <v>140.30000000000001</v>
      </c>
    </row>
    <row r="1623" spans="1:2" x14ac:dyDescent="0.2">
      <c r="A1623" s="245" t="s">
        <v>12104</v>
      </c>
      <c r="B1623" s="246">
        <v>121.57</v>
      </c>
    </row>
    <row r="1624" spans="1:2" x14ac:dyDescent="0.2">
      <c r="A1624" s="245" t="s">
        <v>6740</v>
      </c>
      <c r="B1624" s="246">
        <v>200.43</v>
      </c>
    </row>
    <row r="1625" spans="1:2" x14ac:dyDescent="0.2">
      <c r="A1625" s="245" t="s">
        <v>12105</v>
      </c>
      <c r="B1625" s="246">
        <v>173.67</v>
      </c>
    </row>
    <row r="1626" spans="1:2" x14ac:dyDescent="0.2">
      <c r="A1626" s="245" t="s">
        <v>6741</v>
      </c>
      <c r="B1626" s="246">
        <v>66.64</v>
      </c>
    </row>
    <row r="1627" spans="1:2" x14ac:dyDescent="0.2">
      <c r="A1627" s="245" t="s">
        <v>12106</v>
      </c>
      <c r="B1627" s="246">
        <v>57.75</v>
      </c>
    </row>
    <row r="1628" spans="1:2" x14ac:dyDescent="0.2">
      <c r="A1628" s="245" t="s">
        <v>6742</v>
      </c>
      <c r="B1628" s="246">
        <v>98.21</v>
      </c>
    </row>
    <row r="1629" spans="1:2" x14ac:dyDescent="0.2">
      <c r="A1629" s="245" t="s">
        <v>12107</v>
      </c>
      <c r="B1629" s="246">
        <v>85.1</v>
      </c>
    </row>
    <row r="1630" spans="1:2" x14ac:dyDescent="0.2">
      <c r="A1630" s="245" t="s">
        <v>6743</v>
      </c>
      <c r="B1630" s="246">
        <v>140.30000000000001</v>
      </c>
    </row>
    <row r="1631" spans="1:2" x14ac:dyDescent="0.2">
      <c r="A1631" s="245" t="s">
        <v>12108</v>
      </c>
      <c r="B1631" s="246">
        <v>121.57</v>
      </c>
    </row>
    <row r="1632" spans="1:2" x14ac:dyDescent="0.2">
      <c r="A1632" s="245" t="s">
        <v>6744</v>
      </c>
      <c r="B1632" s="246">
        <v>44.75</v>
      </c>
    </row>
    <row r="1633" spans="1:2" x14ac:dyDescent="0.2">
      <c r="A1633" s="245" t="s">
        <v>12109</v>
      </c>
      <c r="B1633" s="246">
        <v>38.770000000000003</v>
      </c>
    </row>
    <row r="1634" spans="1:2" x14ac:dyDescent="0.2">
      <c r="A1634" s="245" t="s">
        <v>6745</v>
      </c>
      <c r="B1634" s="246">
        <v>20.94</v>
      </c>
    </row>
    <row r="1635" spans="1:2" x14ac:dyDescent="0.2">
      <c r="A1635" s="245" t="s">
        <v>12110</v>
      </c>
      <c r="B1635" s="246">
        <v>18.149999999999999</v>
      </c>
    </row>
    <row r="1636" spans="1:2" x14ac:dyDescent="0.2">
      <c r="A1636" s="245" t="s">
        <v>6746</v>
      </c>
      <c r="B1636" s="246">
        <v>32.369999999999997</v>
      </c>
    </row>
    <row r="1637" spans="1:2" x14ac:dyDescent="0.2">
      <c r="A1637" s="245" t="s">
        <v>12111</v>
      </c>
      <c r="B1637" s="246">
        <v>28.05</v>
      </c>
    </row>
    <row r="1638" spans="1:2" x14ac:dyDescent="0.2">
      <c r="A1638" s="245" t="s">
        <v>6747</v>
      </c>
      <c r="B1638" s="246">
        <v>230.49</v>
      </c>
    </row>
    <row r="1639" spans="1:2" x14ac:dyDescent="0.2">
      <c r="A1639" s="245" t="s">
        <v>12112</v>
      </c>
      <c r="B1639" s="246">
        <v>199.72</v>
      </c>
    </row>
    <row r="1640" spans="1:2" x14ac:dyDescent="0.2">
      <c r="A1640" s="245" t="s">
        <v>6748</v>
      </c>
      <c r="B1640" s="246">
        <v>95.2</v>
      </c>
    </row>
    <row r="1641" spans="1:2" x14ac:dyDescent="0.2">
      <c r="A1641" s="245" t="s">
        <v>12113</v>
      </c>
      <c r="B1641" s="246">
        <v>82.49</v>
      </c>
    </row>
    <row r="1642" spans="1:2" x14ac:dyDescent="0.2">
      <c r="A1642" s="245" t="s">
        <v>6749</v>
      </c>
      <c r="B1642" s="246">
        <v>140.30000000000001</v>
      </c>
    </row>
    <row r="1643" spans="1:2" x14ac:dyDescent="0.2">
      <c r="A1643" s="245" t="s">
        <v>12114</v>
      </c>
      <c r="B1643" s="246">
        <v>121.57</v>
      </c>
    </row>
    <row r="1644" spans="1:2" x14ac:dyDescent="0.2">
      <c r="A1644" s="245" t="s">
        <v>6750</v>
      </c>
      <c r="B1644" s="246">
        <v>200.43</v>
      </c>
    </row>
    <row r="1645" spans="1:2" x14ac:dyDescent="0.2">
      <c r="A1645" s="245" t="s">
        <v>12115</v>
      </c>
      <c r="B1645" s="246">
        <v>173.67</v>
      </c>
    </row>
    <row r="1646" spans="1:2" x14ac:dyDescent="0.2">
      <c r="A1646" s="245" t="s">
        <v>6751</v>
      </c>
      <c r="B1646" s="246">
        <v>25.99</v>
      </c>
    </row>
    <row r="1647" spans="1:2" x14ac:dyDescent="0.2">
      <c r="A1647" s="245" t="s">
        <v>12116</v>
      </c>
      <c r="B1647" s="246">
        <v>22.52</v>
      </c>
    </row>
    <row r="1648" spans="1:2" x14ac:dyDescent="0.2">
      <c r="A1648" s="245" t="s">
        <v>6752</v>
      </c>
      <c r="B1648" s="246">
        <v>29.7</v>
      </c>
    </row>
    <row r="1649" spans="1:2" x14ac:dyDescent="0.2">
      <c r="A1649" s="245" t="s">
        <v>12117</v>
      </c>
      <c r="B1649" s="246">
        <v>25.74</v>
      </c>
    </row>
    <row r="1650" spans="1:2" x14ac:dyDescent="0.2">
      <c r="A1650" s="245" t="s">
        <v>6753</v>
      </c>
      <c r="B1650" s="246">
        <v>37.130000000000003</v>
      </c>
    </row>
    <row r="1651" spans="1:2" x14ac:dyDescent="0.2">
      <c r="A1651" s="245" t="s">
        <v>12118</v>
      </c>
      <c r="B1651" s="246">
        <v>32.17</v>
      </c>
    </row>
    <row r="1652" spans="1:2" x14ac:dyDescent="0.2">
      <c r="A1652" s="245" t="s">
        <v>6754</v>
      </c>
      <c r="B1652" s="246">
        <v>43.32</v>
      </c>
    </row>
    <row r="1653" spans="1:2" x14ac:dyDescent="0.2">
      <c r="A1653" s="245" t="s">
        <v>12119</v>
      </c>
      <c r="B1653" s="246">
        <v>37.53</v>
      </c>
    </row>
    <row r="1654" spans="1:2" x14ac:dyDescent="0.2">
      <c r="A1654" s="245" t="s">
        <v>6755</v>
      </c>
      <c r="B1654" s="246">
        <v>49.51</v>
      </c>
    </row>
    <row r="1655" spans="1:2" x14ac:dyDescent="0.2">
      <c r="A1655" s="245" t="s">
        <v>12120</v>
      </c>
      <c r="B1655" s="246">
        <v>42.9</v>
      </c>
    </row>
    <row r="1656" spans="1:2" x14ac:dyDescent="0.2">
      <c r="A1656" s="245" t="s">
        <v>6756</v>
      </c>
      <c r="B1656" s="246">
        <v>61.88</v>
      </c>
    </row>
    <row r="1657" spans="1:2" x14ac:dyDescent="0.2">
      <c r="A1657" s="245" t="s">
        <v>12121</v>
      </c>
      <c r="B1657" s="246">
        <v>53.62</v>
      </c>
    </row>
    <row r="1658" spans="1:2" x14ac:dyDescent="0.2">
      <c r="A1658" s="245" t="s">
        <v>6757</v>
      </c>
      <c r="B1658" s="246">
        <v>122.48</v>
      </c>
    </row>
    <row r="1659" spans="1:2" x14ac:dyDescent="0.2">
      <c r="A1659" s="245" t="s">
        <v>12122</v>
      </c>
      <c r="B1659" s="246">
        <v>122.48</v>
      </c>
    </row>
    <row r="1660" spans="1:2" x14ac:dyDescent="0.2">
      <c r="A1660" s="245" t="s">
        <v>6758</v>
      </c>
      <c r="B1660" s="246">
        <v>270.57</v>
      </c>
    </row>
    <row r="1661" spans="1:2" x14ac:dyDescent="0.2">
      <c r="A1661" s="245" t="s">
        <v>12123</v>
      </c>
      <c r="B1661" s="246">
        <v>234.45</v>
      </c>
    </row>
    <row r="1662" spans="1:2" x14ac:dyDescent="0.2">
      <c r="A1662" s="245" t="s">
        <v>6759</v>
      </c>
      <c r="B1662" s="246">
        <v>36.630000000000003</v>
      </c>
    </row>
    <row r="1663" spans="1:2" x14ac:dyDescent="0.2">
      <c r="A1663" s="245" t="s">
        <v>12124</v>
      </c>
      <c r="B1663" s="246">
        <v>36.630000000000003</v>
      </c>
    </row>
    <row r="1664" spans="1:2" x14ac:dyDescent="0.2">
      <c r="A1664" s="245" t="s">
        <v>6760</v>
      </c>
      <c r="B1664" s="246">
        <v>80.92</v>
      </c>
    </row>
    <row r="1665" spans="1:2" x14ac:dyDescent="0.2">
      <c r="A1665" s="245" t="s">
        <v>12125</v>
      </c>
      <c r="B1665" s="246">
        <v>70.12</v>
      </c>
    </row>
    <row r="1666" spans="1:2" x14ac:dyDescent="0.2">
      <c r="A1666" s="245" t="s">
        <v>6761</v>
      </c>
      <c r="B1666" s="246">
        <v>39.03</v>
      </c>
    </row>
    <row r="1667" spans="1:2" x14ac:dyDescent="0.2">
      <c r="A1667" s="245" t="s">
        <v>12126</v>
      </c>
      <c r="B1667" s="246">
        <v>33.82</v>
      </c>
    </row>
    <row r="1668" spans="1:2" x14ac:dyDescent="0.2">
      <c r="A1668" s="245" t="s">
        <v>6762</v>
      </c>
      <c r="B1668" s="246">
        <v>44.75</v>
      </c>
    </row>
    <row r="1669" spans="1:2" x14ac:dyDescent="0.2">
      <c r="A1669" s="245" t="s">
        <v>12127</v>
      </c>
      <c r="B1669" s="246">
        <v>38.770000000000003</v>
      </c>
    </row>
    <row r="1670" spans="1:2" x14ac:dyDescent="0.2">
      <c r="A1670" s="245" t="s">
        <v>6763</v>
      </c>
      <c r="B1670" s="246">
        <v>56.17</v>
      </c>
    </row>
    <row r="1671" spans="1:2" x14ac:dyDescent="0.2">
      <c r="A1671" s="245" t="s">
        <v>12128</v>
      </c>
      <c r="B1671" s="246">
        <v>48.67</v>
      </c>
    </row>
    <row r="1672" spans="1:2" x14ac:dyDescent="0.2">
      <c r="A1672" s="245" t="s">
        <v>6764</v>
      </c>
      <c r="B1672" s="246">
        <v>53.31</v>
      </c>
    </row>
    <row r="1673" spans="1:2" x14ac:dyDescent="0.2">
      <c r="A1673" s="245" t="s">
        <v>12129</v>
      </c>
      <c r="B1673" s="246">
        <v>46.2</v>
      </c>
    </row>
    <row r="1674" spans="1:2" x14ac:dyDescent="0.2">
      <c r="A1674" s="245" t="s">
        <v>6765</v>
      </c>
      <c r="B1674" s="246">
        <v>60.93</v>
      </c>
    </row>
    <row r="1675" spans="1:2" x14ac:dyDescent="0.2">
      <c r="A1675" s="245" t="s">
        <v>12130</v>
      </c>
      <c r="B1675" s="246">
        <v>52.8</v>
      </c>
    </row>
    <row r="1676" spans="1:2" x14ac:dyDescent="0.2">
      <c r="A1676" s="245" t="s">
        <v>6766</v>
      </c>
      <c r="B1676" s="246">
        <v>76.16</v>
      </c>
    </row>
    <row r="1677" spans="1:2" x14ac:dyDescent="0.2">
      <c r="A1677" s="245" t="s">
        <v>12131</v>
      </c>
      <c r="B1677" s="246">
        <v>65.989999999999995</v>
      </c>
    </row>
    <row r="1678" spans="1:2" x14ac:dyDescent="0.2">
      <c r="A1678" s="245" t="s">
        <v>6767</v>
      </c>
      <c r="B1678" s="246">
        <v>18.29</v>
      </c>
    </row>
    <row r="1679" spans="1:2" x14ac:dyDescent="0.2">
      <c r="A1679" s="245" t="s">
        <v>12132</v>
      </c>
      <c r="B1679" s="246">
        <v>15.85</v>
      </c>
    </row>
    <row r="1680" spans="1:2" x14ac:dyDescent="0.2">
      <c r="A1680" s="245" t="s">
        <v>6768</v>
      </c>
      <c r="B1680" s="246">
        <v>38.79</v>
      </c>
    </row>
    <row r="1681" spans="1:2" x14ac:dyDescent="0.2">
      <c r="A1681" s="245" t="s">
        <v>12133</v>
      </c>
      <c r="B1681" s="246">
        <v>38.79</v>
      </c>
    </row>
    <row r="1682" spans="1:2" x14ac:dyDescent="0.2">
      <c r="A1682" s="245" t="s">
        <v>6769</v>
      </c>
      <c r="B1682" s="246">
        <v>85.68</v>
      </c>
    </row>
    <row r="1683" spans="1:2" x14ac:dyDescent="0.2">
      <c r="A1683" s="245" t="s">
        <v>12134</v>
      </c>
      <c r="B1683" s="246">
        <v>74.239999999999995</v>
      </c>
    </row>
    <row r="1684" spans="1:2" x14ac:dyDescent="0.2">
      <c r="A1684" s="245" t="s">
        <v>6770</v>
      </c>
      <c r="B1684" s="246">
        <v>63.51</v>
      </c>
    </row>
    <row r="1685" spans="1:2" x14ac:dyDescent="0.2">
      <c r="A1685" s="245" t="s">
        <v>12135</v>
      </c>
      <c r="B1685" s="246">
        <v>63.51</v>
      </c>
    </row>
    <row r="1686" spans="1:2" x14ac:dyDescent="0.2">
      <c r="A1686" s="245" t="s">
        <v>6771</v>
      </c>
      <c r="B1686" s="246">
        <v>140.30000000000001</v>
      </c>
    </row>
    <row r="1687" spans="1:2" x14ac:dyDescent="0.2">
      <c r="A1687" s="245" t="s">
        <v>12136</v>
      </c>
      <c r="B1687" s="246">
        <v>121.57</v>
      </c>
    </row>
    <row r="1688" spans="1:2" x14ac:dyDescent="0.2">
      <c r="A1688" s="245" t="s">
        <v>6772</v>
      </c>
      <c r="B1688" s="246">
        <v>11728.64</v>
      </c>
    </row>
    <row r="1689" spans="1:2" x14ac:dyDescent="0.2">
      <c r="A1689" s="245" t="s">
        <v>12137</v>
      </c>
      <c r="B1689" s="246">
        <v>10164</v>
      </c>
    </row>
    <row r="1690" spans="1:2" x14ac:dyDescent="0.2">
      <c r="A1690" s="245" t="s">
        <v>6773</v>
      </c>
      <c r="B1690" s="246">
        <v>17284.96</v>
      </c>
    </row>
    <row r="1691" spans="1:2" x14ac:dyDescent="0.2">
      <c r="A1691" s="245" t="s">
        <v>12138</v>
      </c>
      <c r="B1691" s="246">
        <v>14977.6</v>
      </c>
    </row>
    <row r="1692" spans="1:2" x14ac:dyDescent="0.2">
      <c r="A1692" s="245" t="s">
        <v>6774</v>
      </c>
      <c r="B1692" s="246">
        <v>24692.799999999999</v>
      </c>
    </row>
    <row r="1693" spans="1:2" x14ac:dyDescent="0.2">
      <c r="A1693" s="245" t="s">
        <v>12139</v>
      </c>
      <c r="B1693" s="246">
        <v>21396.32</v>
      </c>
    </row>
    <row r="1694" spans="1:2" x14ac:dyDescent="0.2">
      <c r="A1694" s="245" t="s">
        <v>6775</v>
      </c>
      <c r="B1694" s="246">
        <v>16755.2</v>
      </c>
    </row>
    <row r="1695" spans="1:2" x14ac:dyDescent="0.2">
      <c r="A1695" s="245" t="s">
        <v>12140</v>
      </c>
      <c r="B1695" s="246">
        <v>14518.24</v>
      </c>
    </row>
    <row r="1696" spans="1:2" x14ac:dyDescent="0.2">
      <c r="A1696" s="245" t="s">
        <v>6776</v>
      </c>
      <c r="B1696" s="246">
        <v>24692.799999999999</v>
      </c>
    </row>
    <row r="1697" spans="1:2" x14ac:dyDescent="0.2">
      <c r="A1697" s="245" t="s">
        <v>12141</v>
      </c>
      <c r="B1697" s="246">
        <v>21396.32</v>
      </c>
    </row>
    <row r="1698" spans="1:2" x14ac:dyDescent="0.2">
      <c r="A1698" s="245" t="s">
        <v>6777</v>
      </c>
      <c r="B1698" s="246">
        <v>35275.68</v>
      </c>
    </row>
    <row r="1699" spans="1:2" x14ac:dyDescent="0.2">
      <c r="A1699" s="245" t="s">
        <v>12142</v>
      </c>
      <c r="B1699" s="246">
        <v>30565.919999999998</v>
      </c>
    </row>
    <row r="1700" spans="1:2" x14ac:dyDescent="0.2">
      <c r="A1700" s="245" t="s">
        <v>6778</v>
      </c>
      <c r="B1700" s="246">
        <v>11728.64</v>
      </c>
    </row>
    <row r="1701" spans="1:2" x14ac:dyDescent="0.2">
      <c r="A1701" s="245" t="s">
        <v>12143</v>
      </c>
      <c r="B1701" s="246">
        <v>10164</v>
      </c>
    </row>
    <row r="1702" spans="1:2" x14ac:dyDescent="0.2">
      <c r="A1702" s="245" t="s">
        <v>6779</v>
      </c>
      <c r="B1702" s="246">
        <v>17284.96</v>
      </c>
    </row>
    <row r="1703" spans="1:2" x14ac:dyDescent="0.2">
      <c r="A1703" s="245" t="s">
        <v>12144</v>
      </c>
      <c r="B1703" s="246">
        <v>14977.6</v>
      </c>
    </row>
    <row r="1704" spans="1:2" x14ac:dyDescent="0.2">
      <c r="A1704" s="245" t="s">
        <v>6780</v>
      </c>
      <c r="B1704" s="246">
        <v>24692.799999999999</v>
      </c>
    </row>
    <row r="1705" spans="1:2" x14ac:dyDescent="0.2">
      <c r="A1705" s="245" t="s">
        <v>12145</v>
      </c>
      <c r="B1705" s="246">
        <v>21396.32</v>
      </c>
    </row>
    <row r="1706" spans="1:2" x14ac:dyDescent="0.2">
      <c r="A1706" s="245" t="s">
        <v>6781</v>
      </c>
      <c r="B1706" s="246">
        <v>7876</v>
      </c>
    </row>
    <row r="1707" spans="1:2" x14ac:dyDescent="0.2">
      <c r="A1707" s="245" t="s">
        <v>12146</v>
      </c>
      <c r="B1707" s="246">
        <v>6823.52</v>
      </c>
    </row>
    <row r="1708" spans="1:2" x14ac:dyDescent="0.2">
      <c r="A1708" s="245" t="s">
        <v>6782</v>
      </c>
      <c r="B1708" s="246">
        <v>3685.44</v>
      </c>
    </row>
    <row r="1709" spans="1:2" x14ac:dyDescent="0.2">
      <c r="A1709" s="245" t="s">
        <v>12147</v>
      </c>
      <c r="B1709" s="246">
        <v>3194.4</v>
      </c>
    </row>
    <row r="1710" spans="1:2" x14ac:dyDescent="0.2">
      <c r="A1710" s="245" t="s">
        <v>6783</v>
      </c>
      <c r="B1710" s="246">
        <v>5697.12</v>
      </c>
    </row>
    <row r="1711" spans="1:2" x14ac:dyDescent="0.2">
      <c r="A1711" s="245" t="s">
        <v>12148</v>
      </c>
      <c r="B1711" s="246">
        <v>4936.8</v>
      </c>
    </row>
    <row r="1712" spans="1:2" x14ac:dyDescent="0.2">
      <c r="A1712" s="245" t="s">
        <v>6784</v>
      </c>
      <c r="B1712" s="246">
        <v>40566.239999999998</v>
      </c>
    </row>
    <row r="1713" spans="1:2" x14ac:dyDescent="0.2">
      <c r="A1713" s="245" t="s">
        <v>12149</v>
      </c>
      <c r="B1713" s="246">
        <v>35150.720000000001</v>
      </c>
    </row>
    <row r="1714" spans="1:2" x14ac:dyDescent="0.2">
      <c r="A1714" s="245" t="s">
        <v>6785</v>
      </c>
      <c r="B1714" s="246">
        <v>16755.2</v>
      </c>
    </row>
    <row r="1715" spans="1:2" x14ac:dyDescent="0.2">
      <c r="A1715" s="245" t="s">
        <v>12150</v>
      </c>
      <c r="B1715" s="246">
        <v>14518.24</v>
      </c>
    </row>
    <row r="1716" spans="1:2" x14ac:dyDescent="0.2">
      <c r="A1716" s="245" t="s">
        <v>6786</v>
      </c>
      <c r="B1716" s="246">
        <v>24692.799999999999</v>
      </c>
    </row>
    <row r="1717" spans="1:2" x14ac:dyDescent="0.2">
      <c r="A1717" s="245" t="s">
        <v>12151</v>
      </c>
      <c r="B1717" s="246">
        <v>21396.32</v>
      </c>
    </row>
    <row r="1718" spans="1:2" x14ac:dyDescent="0.2">
      <c r="A1718" s="245" t="s">
        <v>6787</v>
      </c>
      <c r="B1718" s="246">
        <v>35275.68</v>
      </c>
    </row>
    <row r="1719" spans="1:2" x14ac:dyDescent="0.2">
      <c r="A1719" s="245" t="s">
        <v>12152</v>
      </c>
      <c r="B1719" s="246">
        <v>30565.919999999998</v>
      </c>
    </row>
    <row r="1720" spans="1:2" x14ac:dyDescent="0.2">
      <c r="A1720" s="245" t="s">
        <v>6788</v>
      </c>
      <c r="B1720" s="246">
        <v>4574.24</v>
      </c>
    </row>
    <row r="1721" spans="1:2" x14ac:dyDescent="0.2">
      <c r="A1721" s="245" t="s">
        <v>12153</v>
      </c>
      <c r="B1721" s="246">
        <v>3963.52</v>
      </c>
    </row>
    <row r="1722" spans="1:2" x14ac:dyDescent="0.2">
      <c r="A1722" s="245" t="s">
        <v>6789</v>
      </c>
      <c r="B1722" s="246">
        <v>5227.2</v>
      </c>
    </row>
    <row r="1723" spans="1:2" x14ac:dyDescent="0.2">
      <c r="A1723" s="245" t="s">
        <v>12154</v>
      </c>
      <c r="B1723" s="246">
        <v>4530.24</v>
      </c>
    </row>
    <row r="1724" spans="1:2" x14ac:dyDescent="0.2">
      <c r="A1724" s="245" t="s">
        <v>6790</v>
      </c>
      <c r="B1724" s="246">
        <v>6534.88</v>
      </c>
    </row>
    <row r="1725" spans="1:2" x14ac:dyDescent="0.2">
      <c r="A1725" s="245" t="s">
        <v>12155</v>
      </c>
      <c r="B1725" s="246">
        <v>5661.92</v>
      </c>
    </row>
    <row r="1726" spans="1:2" x14ac:dyDescent="0.2">
      <c r="A1726" s="245" t="s">
        <v>6791</v>
      </c>
      <c r="B1726" s="246">
        <v>7624.32</v>
      </c>
    </row>
    <row r="1727" spans="1:2" x14ac:dyDescent="0.2">
      <c r="A1727" s="245" t="s">
        <v>12156</v>
      </c>
      <c r="B1727" s="246">
        <v>6605.28</v>
      </c>
    </row>
    <row r="1728" spans="1:2" x14ac:dyDescent="0.2">
      <c r="A1728" s="245" t="s">
        <v>6792</v>
      </c>
      <c r="B1728" s="246">
        <v>8713.76</v>
      </c>
    </row>
    <row r="1729" spans="1:2" x14ac:dyDescent="0.2">
      <c r="A1729" s="245" t="s">
        <v>12157</v>
      </c>
      <c r="B1729" s="246">
        <v>7550.4</v>
      </c>
    </row>
    <row r="1730" spans="1:2" x14ac:dyDescent="0.2">
      <c r="A1730" s="245" t="s">
        <v>6793</v>
      </c>
      <c r="B1730" s="246">
        <v>10890.88</v>
      </c>
    </row>
    <row r="1731" spans="1:2" x14ac:dyDescent="0.2">
      <c r="A1731" s="245" t="s">
        <v>12158</v>
      </c>
      <c r="B1731" s="246">
        <v>9437.1200000000008</v>
      </c>
    </row>
    <row r="1732" spans="1:2" x14ac:dyDescent="0.2">
      <c r="A1732" s="245" t="s">
        <v>6794</v>
      </c>
      <c r="B1732" s="246">
        <v>26945.599999999999</v>
      </c>
    </row>
    <row r="1733" spans="1:2" x14ac:dyDescent="0.2">
      <c r="A1733" s="245" t="s">
        <v>12159</v>
      </c>
      <c r="B1733" s="246">
        <v>26945.599999999999</v>
      </c>
    </row>
    <row r="1734" spans="1:2" x14ac:dyDescent="0.2">
      <c r="A1734" s="245" t="s">
        <v>6795</v>
      </c>
      <c r="B1734" s="246">
        <v>47620.32</v>
      </c>
    </row>
    <row r="1735" spans="1:2" x14ac:dyDescent="0.2">
      <c r="A1735" s="245" t="s">
        <v>12160</v>
      </c>
      <c r="B1735" s="246">
        <v>41263.199999999997</v>
      </c>
    </row>
    <row r="1736" spans="1:2" x14ac:dyDescent="0.2">
      <c r="A1736" s="245" t="s">
        <v>6796</v>
      </c>
      <c r="B1736" s="246">
        <v>6869.28</v>
      </c>
    </row>
    <row r="1737" spans="1:2" x14ac:dyDescent="0.2">
      <c r="A1737" s="245" t="s">
        <v>12161</v>
      </c>
      <c r="B1737" s="246">
        <v>5952.32</v>
      </c>
    </row>
    <row r="1738" spans="1:2" x14ac:dyDescent="0.2">
      <c r="A1738" s="245" t="s">
        <v>6797</v>
      </c>
      <c r="B1738" s="246">
        <v>7876</v>
      </c>
    </row>
    <row r="1739" spans="1:2" x14ac:dyDescent="0.2">
      <c r="A1739" s="245" t="s">
        <v>12162</v>
      </c>
      <c r="B1739" s="246">
        <v>6823.52</v>
      </c>
    </row>
    <row r="1740" spans="1:2" x14ac:dyDescent="0.2">
      <c r="A1740" s="245" t="s">
        <v>6798</v>
      </c>
      <c r="B1740" s="246">
        <v>9885.92</v>
      </c>
    </row>
    <row r="1741" spans="1:2" x14ac:dyDescent="0.2">
      <c r="A1741" s="245" t="s">
        <v>12163</v>
      </c>
      <c r="B1741" s="246">
        <v>8565.92</v>
      </c>
    </row>
    <row r="1742" spans="1:2" x14ac:dyDescent="0.2">
      <c r="A1742" s="245" t="s">
        <v>6799</v>
      </c>
      <c r="B1742" s="246">
        <v>9382.56</v>
      </c>
    </row>
    <row r="1743" spans="1:2" x14ac:dyDescent="0.2">
      <c r="A1743" s="245" t="s">
        <v>12164</v>
      </c>
      <c r="B1743" s="246">
        <v>8131.2</v>
      </c>
    </row>
    <row r="1744" spans="1:2" x14ac:dyDescent="0.2">
      <c r="A1744" s="245" t="s">
        <v>6800</v>
      </c>
      <c r="B1744" s="246">
        <v>10723.68</v>
      </c>
    </row>
    <row r="1745" spans="1:2" x14ac:dyDescent="0.2">
      <c r="A1745" s="245" t="s">
        <v>12165</v>
      </c>
      <c r="B1745" s="246">
        <v>9292.7999999999993</v>
      </c>
    </row>
    <row r="1746" spans="1:2" x14ac:dyDescent="0.2">
      <c r="A1746" s="245" t="s">
        <v>6801</v>
      </c>
      <c r="B1746" s="246">
        <v>13404.16</v>
      </c>
    </row>
    <row r="1747" spans="1:2" x14ac:dyDescent="0.2">
      <c r="A1747" s="245" t="s">
        <v>12166</v>
      </c>
      <c r="B1747" s="246">
        <v>11614.24</v>
      </c>
    </row>
    <row r="1748" spans="1:2" x14ac:dyDescent="0.2">
      <c r="A1748" s="245" t="s">
        <v>6802</v>
      </c>
      <c r="B1748" s="246">
        <v>3219.04</v>
      </c>
    </row>
    <row r="1749" spans="1:2" x14ac:dyDescent="0.2">
      <c r="A1749" s="245" t="s">
        <v>12167</v>
      </c>
      <c r="B1749" s="246">
        <v>2789.6</v>
      </c>
    </row>
    <row r="1750" spans="1:2" x14ac:dyDescent="0.2">
      <c r="A1750" s="245" t="s">
        <v>6803</v>
      </c>
      <c r="B1750" s="246">
        <v>8058.6</v>
      </c>
    </row>
    <row r="1751" spans="1:2" x14ac:dyDescent="0.2">
      <c r="A1751" s="245" t="s">
        <v>12168</v>
      </c>
      <c r="B1751" s="246">
        <v>8058.6</v>
      </c>
    </row>
    <row r="1752" spans="1:2" x14ac:dyDescent="0.2">
      <c r="A1752" s="245" t="s">
        <v>6804</v>
      </c>
      <c r="B1752" s="246">
        <v>14241.92</v>
      </c>
    </row>
    <row r="1753" spans="1:2" x14ac:dyDescent="0.2">
      <c r="A1753" s="245" t="s">
        <v>12169</v>
      </c>
      <c r="B1753" s="246">
        <v>12341.12</v>
      </c>
    </row>
    <row r="1754" spans="1:2" x14ac:dyDescent="0.2">
      <c r="A1754" s="245" t="s">
        <v>6805</v>
      </c>
      <c r="B1754" s="246">
        <v>13972.2</v>
      </c>
    </row>
    <row r="1755" spans="1:2" x14ac:dyDescent="0.2">
      <c r="A1755" s="245" t="s">
        <v>12170</v>
      </c>
      <c r="B1755" s="246">
        <v>13972.2</v>
      </c>
    </row>
    <row r="1756" spans="1:2" x14ac:dyDescent="0.2">
      <c r="A1756" s="245" t="s">
        <v>6806</v>
      </c>
      <c r="B1756" s="246">
        <v>24692.799999999999</v>
      </c>
    </row>
    <row r="1757" spans="1:2" x14ac:dyDescent="0.2">
      <c r="A1757" s="245" t="s">
        <v>12171</v>
      </c>
      <c r="B1757" s="246">
        <v>21396.32</v>
      </c>
    </row>
    <row r="1758" spans="1:2" x14ac:dyDescent="0.2">
      <c r="A1758" s="245" t="s">
        <v>6807</v>
      </c>
      <c r="B1758" s="246">
        <v>8533.7999999999993</v>
      </c>
    </row>
    <row r="1759" spans="1:2" x14ac:dyDescent="0.2">
      <c r="A1759" s="245" t="s">
        <v>12172</v>
      </c>
      <c r="B1759" s="246">
        <v>8533.7999999999993</v>
      </c>
    </row>
    <row r="1760" spans="1:2" x14ac:dyDescent="0.2">
      <c r="A1760" s="245" t="s">
        <v>6808</v>
      </c>
      <c r="B1760" s="246">
        <v>15079.68</v>
      </c>
    </row>
    <row r="1761" spans="1:2" x14ac:dyDescent="0.2">
      <c r="A1761" s="245" t="s">
        <v>12173</v>
      </c>
      <c r="B1761" s="246">
        <v>13066.24</v>
      </c>
    </row>
    <row r="1762" spans="1:2" x14ac:dyDescent="0.2">
      <c r="A1762" s="245" t="s">
        <v>11465</v>
      </c>
      <c r="B1762" s="246">
        <v>4552</v>
      </c>
    </row>
    <row r="1763" spans="1:2" x14ac:dyDescent="0.2">
      <c r="A1763" s="245" t="s">
        <v>12174</v>
      </c>
      <c r="B1763" s="246">
        <v>4178</v>
      </c>
    </row>
    <row r="1764" spans="1:2" x14ac:dyDescent="0.2">
      <c r="A1764" s="245" t="s">
        <v>452</v>
      </c>
      <c r="B1764" s="246">
        <v>47.81</v>
      </c>
    </row>
    <row r="1765" spans="1:2" x14ac:dyDescent="0.2">
      <c r="A1765" s="245" t="s">
        <v>12175</v>
      </c>
      <c r="B1765" s="246">
        <v>43.86</v>
      </c>
    </row>
    <row r="1766" spans="1:2" x14ac:dyDescent="0.2">
      <c r="A1766" s="245" t="s">
        <v>453</v>
      </c>
      <c r="B1766" s="246">
        <v>38.68</v>
      </c>
    </row>
    <row r="1767" spans="1:2" x14ac:dyDescent="0.2">
      <c r="A1767" s="245" t="s">
        <v>12176</v>
      </c>
      <c r="B1767" s="246">
        <v>34.729999999999997</v>
      </c>
    </row>
    <row r="1768" spans="1:2" x14ac:dyDescent="0.2">
      <c r="A1768" s="245" t="s">
        <v>454</v>
      </c>
      <c r="B1768" s="246">
        <v>32.380000000000003</v>
      </c>
    </row>
    <row r="1769" spans="1:2" x14ac:dyDescent="0.2">
      <c r="A1769" s="245" t="s">
        <v>12177</v>
      </c>
      <c r="B1769" s="246">
        <v>28.44</v>
      </c>
    </row>
    <row r="1770" spans="1:2" x14ac:dyDescent="0.2">
      <c r="A1770" s="245" t="s">
        <v>6809</v>
      </c>
      <c r="B1770" s="246">
        <v>25.37</v>
      </c>
    </row>
    <row r="1771" spans="1:2" x14ac:dyDescent="0.2">
      <c r="A1771" s="245" t="s">
        <v>12178</v>
      </c>
      <c r="B1771" s="246">
        <v>23.83</v>
      </c>
    </row>
    <row r="1772" spans="1:2" x14ac:dyDescent="0.2">
      <c r="A1772" s="245" t="s">
        <v>6810</v>
      </c>
      <c r="B1772" s="246">
        <v>32.47</v>
      </c>
    </row>
    <row r="1773" spans="1:2" x14ac:dyDescent="0.2">
      <c r="A1773" s="245" t="s">
        <v>12179</v>
      </c>
      <c r="B1773" s="246">
        <v>30.39</v>
      </c>
    </row>
    <row r="1774" spans="1:2" x14ac:dyDescent="0.2">
      <c r="A1774" s="245" t="s">
        <v>6811</v>
      </c>
      <c r="B1774" s="246">
        <v>18.27</v>
      </c>
    </row>
    <row r="1775" spans="1:2" x14ac:dyDescent="0.2">
      <c r="A1775" s="245" t="s">
        <v>12180</v>
      </c>
      <c r="B1775" s="246">
        <v>17.28</v>
      </c>
    </row>
    <row r="1776" spans="1:2" x14ac:dyDescent="0.2">
      <c r="A1776" s="245" t="s">
        <v>6812</v>
      </c>
      <c r="B1776" s="246">
        <v>33.22</v>
      </c>
    </row>
    <row r="1777" spans="1:2" x14ac:dyDescent="0.2">
      <c r="A1777" s="245" t="s">
        <v>12181</v>
      </c>
      <c r="B1777" s="246">
        <v>31.68</v>
      </c>
    </row>
    <row r="1778" spans="1:2" x14ac:dyDescent="0.2">
      <c r="A1778" s="245" t="s">
        <v>6813</v>
      </c>
      <c r="B1778" s="246">
        <v>40.32</v>
      </c>
    </row>
    <row r="1779" spans="1:2" x14ac:dyDescent="0.2">
      <c r="A1779" s="245" t="s">
        <v>12182</v>
      </c>
      <c r="B1779" s="246">
        <v>38.229999999999997</v>
      </c>
    </row>
    <row r="1780" spans="1:2" x14ac:dyDescent="0.2">
      <c r="A1780" s="245" t="s">
        <v>6814</v>
      </c>
      <c r="B1780" s="246">
        <v>26.11</v>
      </c>
    </row>
    <row r="1781" spans="1:2" x14ac:dyDescent="0.2">
      <c r="A1781" s="245" t="s">
        <v>12183</v>
      </c>
      <c r="B1781" s="246">
        <v>25.13</v>
      </c>
    </row>
    <row r="1782" spans="1:2" x14ac:dyDescent="0.2">
      <c r="A1782" s="245" t="s">
        <v>455</v>
      </c>
      <c r="B1782" s="246">
        <v>72.8</v>
      </c>
    </row>
    <row r="1783" spans="1:2" x14ac:dyDescent="0.2">
      <c r="A1783" s="245" t="s">
        <v>12184</v>
      </c>
      <c r="B1783" s="246">
        <v>67.37</v>
      </c>
    </row>
    <row r="1784" spans="1:2" x14ac:dyDescent="0.2">
      <c r="A1784" s="245" t="s">
        <v>456</v>
      </c>
      <c r="B1784" s="246">
        <v>370.63</v>
      </c>
    </row>
    <row r="1785" spans="1:2" x14ac:dyDescent="0.2">
      <c r="A1785" s="245" t="s">
        <v>12185</v>
      </c>
      <c r="B1785" s="246">
        <v>329.76</v>
      </c>
    </row>
    <row r="1786" spans="1:2" x14ac:dyDescent="0.2">
      <c r="A1786" s="245" t="s">
        <v>457</v>
      </c>
      <c r="B1786" s="246">
        <v>384.62</v>
      </c>
    </row>
    <row r="1787" spans="1:2" x14ac:dyDescent="0.2">
      <c r="A1787" s="245" t="s">
        <v>12186</v>
      </c>
      <c r="B1787" s="246">
        <v>345</v>
      </c>
    </row>
    <row r="1788" spans="1:2" x14ac:dyDescent="0.2">
      <c r="A1788" s="245" t="s">
        <v>458</v>
      </c>
      <c r="B1788" s="246">
        <v>370.81</v>
      </c>
    </row>
    <row r="1789" spans="1:2" x14ac:dyDescent="0.2">
      <c r="A1789" s="245" t="s">
        <v>12187</v>
      </c>
      <c r="B1789" s="246">
        <v>331.09</v>
      </c>
    </row>
    <row r="1790" spans="1:2" x14ac:dyDescent="0.2">
      <c r="A1790" s="245" t="s">
        <v>459</v>
      </c>
      <c r="B1790" s="246">
        <v>319.64</v>
      </c>
    </row>
    <row r="1791" spans="1:2" x14ac:dyDescent="0.2">
      <c r="A1791" s="245" t="s">
        <v>12188</v>
      </c>
      <c r="B1791" s="246">
        <v>286.95999999999998</v>
      </c>
    </row>
    <row r="1792" spans="1:2" x14ac:dyDescent="0.2">
      <c r="A1792" s="245" t="s">
        <v>460</v>
      </c>
      <c r="B1792" s="246">
        <v>357.12</v>
      </c>
    </row>
    <row r="1793" spans="1:2" x14ac:dyDescent="0.2">
      <c r="A1793" s="245" t="s">
        <v>12189</v>
      </c>
      <c r="B1793" s="246">
        <v>323.83</v>
      </c>
    </row>
    <row r="1794" spans="1:2" x14ac:dyDescent="0.2">
      <c r="A1794" s="245" t="s">
        <v>461</v>
      </c>
      <c r="B1794" s="246">
        <v>307.58999999999997</v>
      </c>
    </row>
    <row r="1795" spans="1:2" x14ac:dyDescent="0.2">
      <c r="A1795" s="245" t="s">
        <v>12190</v>
      </c>
      <c r="B1795" s="246">
        <v>273.66000000000003</v>
      </c>
    </row>
    <row r="1796" spans="1:2" x14ac:dyDescent="0.2">
      <c r="A1796" s="245" t="s">
        <v>462</v>
      </c>
      <c r="B1796" s="246">
        <v>400.12</v>
      </c>
    </row>
    <row r="1797" spans="1:2" x14ac:dyDescent="0.2">
      <c r="A1797" s="245" t="s">
        <v>12191</v>
      </c>
      <c r="B1797" s="246">
        <v>356.45</v>
      </c>
    </row>
    <row r="1798" spans="1:2" x14ac:dyDescent="0.2">
      <c r="A1798" s="245" t="s">
        <v>6815</v>
      </c>
      <c r="B1798" s="246">
        <v>397.87</v>
      </c>
    </row>
    <row r="1799" spans="1:2" x14ac:dyDescent="0.2">
      <c r="A1799" s="245" t="s">
        <v>12192</v>
      </c>
      <c r="B1799" s="246">
        <v>357</v>
      </c>
    </row>
    <row r="1800" spans="1:2" x14ac:dyDescent="0.2">
      <c r="A1800" s="245" t="s">
        <v>463</v>
      </c>
      <c r="B1800" s="246">
        <v>1842.91</v>
      </c>
    </row>
    <row r="1801" spans="1:2" x14ac:dyDescent="0.2">
      <c r="A1801" s="245" t="s">
        <v>12193</v>
      </c>
      <c r="B1801" s="246">
        <v>1706.34</v>
      </c>
    </row>
    <row r="1802" spans="1:2" x14ac:dyDescent="0.2">
      <c r="A1802" s="245" t="s">
        <v>464</v>
      </c>
      <c r="B1802" s="246">
        <v>3308.64</v>
      </c>
    </row>
    <row r="1803" spans="1:2" x14ac:dyDescent="0.2">
      <c r="A1803" s="245" t="s">
        <v>12194</v>
      </c>
      <c r="B1803" s="246">
        <v>3057.21</v>
      </c>
    </row>
    <row r="1804" spans="1:2" x14ac:dyDescent="0.2">
      <c r="A1804" s="245" t="s">
        <v>465</v>
      </c>
      <c r="B1804" s="246">
        <v>378.43</v>
      </c>
    </row>
    <row r="1805" spans="1:2" x14ac:dyDescent="0.2">
      <c r="A1805" s="245" t="s">
        <v>12195</v>
      </c>
      <c r="B1805" s="246">
        <v>378.43</v>
      </c>
    </row>
    <row r="1806" spans="1:2" x14ac:dyDescent="0.2">
      <c r="A1806" s="245" t="s">
        <v>466</v>
      </c>
      <c r="B1806" s="246">
        <v>454.97</v>
      </c>
    </row>
    <row r="1807" spans="1:2" x14ac:dyDescent="0.2">
      <c r="A1807" s="245" t="s">
        <v>12196</v>
      </c>
      <c r="B1807" s="246">
        <v>454.97</v>
      </c>
    </row>
    <row r="1808" spans="1:2" x14ac:dyDescent="0.2">
      <c r="A1808" s="245" t="s">
        <v>467</v>
      </c>
      <c r="B1808" s="246">
        <v>550</v>
      </c>
    </row>
    <row r="1809" spans="1:2" x14ac:dyDescent="0.2">
      <c r="A1809" s="245" t="s">
        <v>12197</v>
      </c>
      <c r="B1809" s="246">
        <v>550</v>
      </c>
    </row>
    <row r="1810" spans="1:2" x14ac:dyDescent="0.2">
      <c r="A1810" s="245" t="s">
        <v>468</v>
      </c>
      <c r="B1810" s="246">
        <v>605.5</v>
      </c>
    </row>
    <row r="1811" spans="1:2" x14ac:dyDescent="0.2">
      <c r="A1811" s="245" t="s">
        <v>12198</v>
      </c>
      <c r="B1811" s="246">
        <v>605.5</v>
      </c>
    </row>
    <row r="1812" spans="1:2" x14ac:dyDescent="0.2">
      <c r="A1812" s="245" t="s">
        <v>469</v>
      </c>
      <c r="B1812" s="246">
        <v>605.5</v>
      </c>
    </row>
    <row r="1813" spans="1:2" x14ac:dyDescent="0.2">
      <c r="A1813" s="245" t="s">
        <v>12199</v>
      </c>
      <c r="B1813" s="246">
        <v>605.5</v>
      </c>
    </row>
    <row r="1814" spans="1:2" x14ac:dyDescent="0.2">
      <c r="A1814" s="245" t="s">
        <v>6816</v>
      </c>
      <c r="B1814" s="246">
        <v>800</v>
      </c>
    </row>
    <row r="1815" spans="1:2" x14ac:dyDescent="0.2">
      <c r="A1815" s="245" t="s">
        <v>12200</v>
      </c>
      <c r="B1815" s="246">
        <v>800</v>
      </c>
    </row>
    <row r="1816" spans="1:2" x14ac:dyDescent="0.2">
      <c r="A1816" s="245" t="s">
        <v>470</v>
      </c>
      <c r="B1816" s="246">
        <v>250.27</v>
      </c>
    </row>
    <row r="1817" spans="1:2" x14ac:dyDescent="0.2">
      <c r="A1817" s="245" t="s">
        <v>12201</v>
      </c>
      <c r="B1817" s="246">
        <v>223.51</v>
      </c>
    </row>
    <row r="1818" spans="1:2" x14ac:dyDescent="0.2">
      <c r="A1818" s="245" t="s">
        <v>471</v>
      </c>
      <c r="B1818" s="246">
        <v>219.99</v>
      </c>
    </row>
    <row r="1819" spans="1:2" x14ac:dyDescent="0.2">
      <c r="A1819" s="245" t="s">
        <v>12202</v>
      </c>
      <c r="B1819" s="246">
        <v>193.23</v>
      </c>
    </row>
    <row r="1820" spans="1:2" x14ac:dyDescent="0.2">
      <c r="A1820" s="245" t="s">
        <v>472</v>
      </c>
      <c r="B1820" s="246">
        <v>22.59</v>
      </c>
    </row>
    <row r="1821" spans="1:2" x14ac:dyDescent="0.2">
      <c r="A1821" s="245" t="s">
        <v>12203</v>
      </c>
      <c r="B1821" s="246">
        <v>21.56</v>
      </c>
    </row>
    <row r="1822" spans="1:2" x14ac:dyDescent="0.2">
      <c r="A1822" s="245" t="s">
        <v>473</v>
      </c>
      <c r="B1822" s="246">
        <v>12.72</v>
      </c>
    </row>
    <row r="1823" spans="1:2" x14ac:dyDescent="0.2">
      <c r="A1823" s="245" t="s">
        <v>12204</v>
      </c>
      <c r="B1823" s="246">
        <v>11.68</v>
      </c>
    </row>
    <row r="1824" spans="1:2" x14ac:dyDescent="0.2">
      <c r="A1824" s="245" t="s">
        <v>474</v>
      </c>
      <c r="B1824" s="246">
        <v>11.79</v>
      </c>
    </row>
    <row r="1825" spans="1:2" x14ac:dyDescent="0.2">
      <c r="A1825" s="245" t="s">
        <v>12205</v>
      </c>
      <c r="B1825" s="246">
        <v>10.220000000000001</v>
      </c>
    </row>
    <row r="1826" spans="1:2" x14ac:dyDescent="0.2">
      <c r="A1826" s="245" t="s">
        <v>475</v>
      </c>
      <c r="B1826" s="246">
        <v>0.78</v>
      </c>
    </row>
    <row r="1827" spans="1:2" x14ac:dyDescent="0.2">
      <c r="A1827" s="245" t="s">
        <v>12206</v>
      </c>
      <c r="B1827" s="246">
        <v>0.78</v>
      </c>
    </row>
    <row r="1828" spans="1:2" x14ac:dyDescent="0.2">
      <c r="A1828" s="245" t="s">
        <v>6817</v>
      </c>
      <c r="B1828" s="246">
        <v>1.57</v>
      </c>
    </row>
    <row r="1829" spans="1:2" x14ac:dyDescent="0.2">
      <c r="A1829" s="245" t="s">
        <v>12207</v>
      </c>
      <c r="B1829" s="246">
        <v>1.57</v>
      </c>
    </row>
    <row r="1830" spans="1:2" x14ac:dyDescent="0.2">
      <c r="A1830" s="245" t="s">
        <v>476</v>
      </c>
      <c r="B1830" s="246">
        <v>3012.57</v>
      </c>
    </row>
    <row r="1831" spans="1:2" x14ac:dyDescent="0.2">
      <c r="A1831" s="245" t="s">
        <v>12208</v>
      </c>
      <c r="B1831" s="246">
        <v>2894.38</v>
      </c>
    </row>
    <row r="1832" spans="1:2" x14ac:dyDescent="0.2">
      <c r="A1832" s="245" t="s">
        <v>477</v>
      </c>
      <c r="B1832" s="246">
        <v>1476.25</v>
      </c>
    </row>
    <row r="1833" spans="1:2" x14ac:dyDescent="0.2">
      <c r="A1833" s="245" t="s">
        <v>12209</v>
      </c>
      <c r="B1833" s="246">
        <v>1362.54</v>
      </c>
    </row>
    <row r="1834" spans="1:2" x14ac:dyDescent="0.2">
      <c r="A1834" s="245" t="s">
        <v>478</v>
      </c>
      <c r="B1834" s="246">
        <v>8592.11</v>
      </c>
    </row>
    <row r="1835" spans="1:2" x14ac:dyDescent="0.2">
      <c r="A1835" s="245" t="s">
        <v>12210</v>
      </c>
      <c r="B1835" s="246">
        <v>8104.86</v>
      </c>
    </row>
    <row r="1836" spans="1:2" x14ac:dyDescent="0.2">
      <c r="A1836" s="245" t="s">
        <v>479</v>
      </c>
      <c r="B1836" s="246">
        <v>9504.0400000000009</v>
      </c>
    </row>
    <row r="1837" spans="1:2" x14ac:dyDescent="0.2">
      <c r="A1837" s="245" t="s">
        <v>12211</v>
      </c>
      <c r="B1837" s="246">
        <v>9016.7800000000007</v>
      </c>
    </row>
    <row r="1838" spans="1:2" x14ac:dyDescent="0.2">
      <c r="A1838" s="245" t="s">
        <v>480</v>
      </c>
      <c r="B1838" s="246">
        <v>10438.98</v>
      </c>
    </row>
    <row r="1839" spans="1:2" x14ac:dyDescent="0.2">
      <c r="A1839" s="245" t="s">
        <v>12212</v>
      </c>
      <c r="B1839" s="246">
        <v>9951.7199999999993</v>
      </c>
    </row>
    <row r="1840" spans="1:2" x14ac:dyDescent="0.2">
      <c r="A1840" s="245" t="s">
        <v>481</v>
      </c>
      <c r="B1840" s="246">
        <v>11088.86</v>
      </c>
    </row>
    <row r="1841" spans="1:2" x14ac:dyDescent="0.2">
      <c r="A1841" s="245" t="s">
        <v>12213</v>
      </c>
      <c r="B1841" s="246">
        <v>10596.62</v>
      </c>
    </row>
    <row r="1842" spans="1:2" x14ac:dyDescent="0.2">
      <c r="A1842" s="245" t="s">
        <v>482</v>
      </c>
      <c r="B1842" s="246">
        <v>11665.21</v>
      </c>
    </row>
    <row r="1843" spans="1:2" x14ac:dyDescent="0.2">
      <c r="A1843" s="245" t="s">
        <v>12214</v>
      </c>
      <c r="B1843" s="246">
        <v>11172.97</v>
      </c>
    </row>
    <row r="1844" spans="1:2" x14ac:dyDescent="0.2">
      <c r="A1844" s="245" t="s">
        <v>483</v>
      </c>
      <c r="B1844" s="246">
        <v>337.97</v>
      </c>
    </row>
    <row r="1845" spans="1:2" x14ac:dyDescent="0.2">
      <c r="A1845" s="245" t="s">
        <v>12215</v>
      </c>
      <c r="B1845" s="246">
        <v>314.44</v>
      </c>
    </row>
    <row r="1846" spans="1:2" x14ac:dyDescent="0.2">
      <c r="A1846" s="245" t="s">
        <v>6818</v>
      </c>
      <c r="B1846" s="246">
        <v>175.22</v>
      </c>
    </row>
    <row r="1847" spans="1:2" x14ac:dyDescent="0.2">
      <c r="A1847" s="245" t="s">
        <v>12216</v>
      </c>
      <c r="B1847" s="246">
        <v>165.35</v>
      </c>
    </row>
    <row r="1848" spans="1:2" x14ac:dyDescent="0.2">
      <c r="A1848" s="245" t="s">
        <v>6819</v>
      </c>
      <c r="B1848" s="246">
        <v>98.53</v>
      </c>
    </row>
    <row r="1849" spans="1:2" x14ac:dyDescent="0.2">
      <c r="A1849" s="245" t="s">
        <v>12217</v>
      </c>
      <c r="B1849" s="246">
        <v>94.56</v>
      </c>
    </row>
    <row r="1850" spans="1:2" x14ac:dyDescent="0.2">
      <c r="A1850" s="245" t="s">
        <v>484</v>
      </c>
      <c r="B1850" s="246">
        <v>2.7</v>
      </c>
    </row>
    <row r="1851" spans="1:2" x14ac:dyDescent="0.2">
      <c r="A1851" s="245" t="s">
        <v>12218</v>
      </c>
      <c r="B1851" s="246">
        <v>2.4300000000000002</v>
      </c>
    </row>
    <row r="1852" spans="1:2" x14ac:dyDescent="0.2">
      <c r="A1852" s="245" t="s">
        <v>485</v>
      </c>
      <c r="B1852" s="246">
        <v>81.53</v>
      </c>
    </row>
    <row r="1853" spans="1:2" x14ac:dyDescent="0.2">
      <c r="A1853" s="245" t="s">
        <v>12219</v>
      </c>
      <c r="B1853" s="246">
        <v>75.64</v>
      </c>
    </row>
    <row r="1854" spans="1:2" x14ac:dyDescent="0.2">
      <c r="A1854" s="245" t="s">
        <v>488</v>
      </c>
      <c r="B1854" s="246">
        <v>17850.080000000002</v>
      </c>
    </row>
    <row r="1855" spans="1:2" x14ac:dyDescent="0.2">
      <c r="A1855" s="245" t="s">
        <v>12220</v>
      </c>
      <c r="B1855" s="246">
        <v>15968.44</v>
      </c>
    </row>
    <row r="1856" spans="1:2" x14ac:dyDescent="0.2">
      <c r="A1856" s="245" t="s">
        <v>489</v>
      </c>
      <c r="B1856" s="246">
        <v>16106.34</v>
      </c>
    </row>
    <row r="1857" spans="1:2" x14ac:dyDescent="0.2">
      <c r="A1857" s="245" t="s">
        <v>12221</v>
      </c>
      <c r="B1857" s="246">
        <v>14224.7</v>
      </c>
    </row>
    <row r="1858" spans="1:2" x14ac:dyDescent="0.2">
      <c r="A1858" s="245" t="s">
        <v>490</v>
      </c>
      <c r="B1858" s="246">
        <v>9913.18</v>
      </c>
    </row>
    <row r="1859" spans="1:2" x14ac:dyDescent="0.2">
      <c r="A1859" s="245" t="s">
        <v>12222</v>
      </c>
      <c r="B1859" s="246">
        <v>8739.59</v>
      </c>
    </row>
    <row r="1860" spans="1:2" x14ac:dyDescent="0.2">
      <c r="A1860" s="245" t="s">
        <v>491</v>
      </c>
      <c r="B1860" s="246">
        <v>35345.75</v>
      </c>
    </row>
    <row r="1861" spans="1:2" x14ac:dyDescent="0.2">
      <c r="A1861" s="245" t="s">
        <v>12223</v>
      </c>
      <c r="B1861" s="246">
        <v>31465.4</v>
      </c>
    </row>
    <row r="1862" spans="1:2" x14ac:dyDescent="0.2">
      <c r="A1862" s="245" t="s">
        <v>492</v>
      </c>
      <c r="B1862" s="246">
        <v>26603.13</v>
      </c>
    </row>
    <row r="1863" spans="1:2" x14ac:dyDescent="0.2">
      <c r="A1863" s="245" t="s">
        <v>12224</v>
      </c>
      <c r="B1863" s="246">
        <v>23496.080000000002</v>
      </c>
    </row>
    <row r="1864" spans="1:2" x14ac:dyDescent="0.2">
      <c r="A1864" s="245" t="s">
        <v>493</v>
      </c>
      <c r="B1864" s="246">
        <v>22216.03</v>
      </c>
    </row>
    <row r="1865" spans="1:2" x14ac:dyDescent="0.2">
      <c r="A1865" s="245" t="s">
        <v>12225</v>
      </c>
      <c r="B1865" s="246">
        <v>19497.7</v>
      </c>
    </row>
    <row r="1866" spans="1:2" x14ac:dyDescent="0.2">
      <c r="A1866" s="245" t="s">
        <v>486</v>
      </c>
      <c r="B1866" s="246">
        <v>69.61</v>
      </c>
    </row>
    <row r="1867" spans="1:2" x14ac:dyDescent="0.2">
      <c r="A1867" s="245" t="s">
        <v>12226</v>
      </c>
      <c r="B1867" s="246">
        <v>62.93</v>
      </c>
    </row>
    <row r="1868" spans="1:2" x14ac:dyDescent="0.2">
      <c r="A1868" s="245" t="s">
        <v>6820</v>
      </c>
      <c r="B1868" s="246">
        <v>75</v>
      </c>
    </row>
    <row r="1869" spans="1:2" x14ac:dyDescent="0.2">
      <c r="A1869" s="245" t="s">
        <v>12227</v>
      </c>
      <c r="B1869" s="246">
        <v>75</v>
      </c>
    </row>
    <row r="1870" spans="1:2" x14ac:dyDescent="0.2">
      <c r="A1870" s="245" t="s">
        <v>6821</v>
      </c>
      <c r="B1870" s="246">
        <v>41</v>
      </c>
    </row>
    <row r="1871" spans="1:2" x14ac:dyDescent="0.2">
      <c r="A1871" s="245" t="s">
        <v>12228</v>
      </c>
      <c r="B1871" s="246">
        <v>41</v>
      </c>
    </row>
    <row r="1872" spans="1:2" x14ac:dyDescent="0.2">
      <c r="A1872" s="245" t="s">
        <v>6822</v>
      </c>
      <c r="B1872" s="246">
        <v>52</v>
      </c>
    </row>
    <row r="1873" spans="1:2" x14ac:dyDescent="0.2">
      <c r="A1873" s="245" t="s">
        <v>12229</v>
      </c>
      <c r="B1873" s="246">
        <v>52</v>
      </c>
    </row>
    <row r="1874" spans="1:2" x14ac:dyDescent="0.2">
      <c r="A1874" s="245" t="s">
        <v>6823</v>
      </c>
      <c r="B1874" s="246">
        <v>28.92</v>
      </c>
    </row>
    <row r="1875" spans="1:2" x14ac:dyDescent="0.2">
      <c r="A1875" s="245" t="s">
        <v>12230</v>
      </c>
      <c r="B1875" s="246">
        <v>28.92</v>
      </c>
    </row>
    <row r="1876" spans="1:2" x14ac:dyDescent="0.2">
      <c r="A1876" s="245" t="s">
        <v>6824</v>
      </c>
      <c r="B1876" s="246">
        <v>27</v>
      </c>
    </row>
    <row r="1877" spans="1:2" x14ac:dyDescent="0.2">
      <c r="A1877" s="245" t="s">
        <v>12231</v>
      </c>
      <c r="B1877" s="246">
        <v>27</v>
      </c>
    </row>
    <row r="1878" spans="1:2" x14ac:dyDescent="0.2">
      <c r="A1878" s="245" t="s">
        <v>487</v>
      </c>
      <c r="B1878" s="246">
        <v>8.33</v>
      </c>
    </row>
    <row r="1879" spans="1:2" x14ac:dyDescent="0.2">
      <c r="A1879" s="245" t="s">
        <v>12232</v>
      </c>
      <c r="B1879" s="246">
        <v>7.38</v>
      </c>
    </row>
    <row r="1880" spans="1:2" x14ac:dyDescent="0.2">
      <c r="A1880" s="245" t="s">
        <v>6825</v>
      </c>
      <c r="B1880" s="246">
        <v>79.62</v>
      </c>
    </row>
    <row r="1881" spans="1:2" x14ac:dyDescent="0.2">
      <c r="A1881" s="245" t="s">
        <v>12233</v>
      </c>
      <c r="B1881" s="246">
        <v>70.14</v>
      </c>
    </row>
    <row r="1882" spans="1:2" x14ac:dyDescent="0.2">
      <c r="A1882" s="245" t="s">
        <v>494</v>
      </c>
      <c r="B1882" s="246">
        <v>50.67</v>
      </c>
    </row>
    <row r="1883" spans="1:2" x14ac:dyDescent="0.2">
      <c r="A1883" s="245" t="s">
        <v>12234</v>
      </c>
      <c r="B1883" s="246">
        <v>43.91</v>
      </c>
    </row>
    <row r="1884" spans="1:2" x14ac:dyDescent="0.2">
      <c r="A1884" s="245" t="s">
        <v>495</v>
      </c>
      <c r="B1884" s="246">
        <v>64.08</v>
      </c>
    </row>
    <row r="1885" spans="1:2" x14ac:dyDescent="0.2">
      <c r="A1885" s="245" t="s">
        <v>12235</v>
      </c>
      <c r="B1885" s="246">
        <v>55.53</v>
      </c>
    </row>
    <row r="1886" spans="1:2" x14ac:dyDescent="0.2">
      <c r="A1886" s="245" t="s">
        <v>496</v>
      </c>
      <c r="B1886" s="246">
        <v>86.44</v>
      </c>
    </row>
    <row r="1887" spans="1:2" x14ac:dyDescent="0.2">
      <c r="A1887" s="245" t="s">
        <v>12236</v>
      </c>
      <c r="B1887" s="246">
        <v>74.91</v>
      </c>
    </row>
    <row r="1888" spans="1:2" x14ac:dyDescent="0.2">
      <c r="A1888" s="245" t="s">
        <v>497</v>
      </c>
      <c r="B1888" s="246">
        <v>116.25</v>
      </c>
    </row>
    <row r="1889" spans="1:2" x14ac:dyDescent="0.2">
      <c r="A1889" s="245" t="s">
        <v>12237</v>
      </c>
      <c r="B1889" s="246">
        <v>100.74</v>
      </c>
    </row>
    <row r="1890" spans="1:2" x14ac:dyDescent="0.2">
      <c r="A1890" s="245" t="s">
        <v>498</v>
      </c>
      <c r="B1890" s="246">
        <v>144.56</v>
      </c>
    </row>
    <row r="1891" spans="1:2" x14ac:dyDescent="0.2">
      <c r="A1891" s="245" t="s">
        <v>12238</v>
      </c>
      <c r="B1891" s="246">
        <v>125.28</v>
      </c>
    </row>
    <row r="1892" spans="1:2" x14ac:dyDescent="0.2">
      <c r="A1892" s="245" t="s">
        <v>499</v>
      </c>
      <c r="B1892" s="246">
        <v>111.78</v>
      </c>
    </row>
    <row r="1893" spans="1:2" x14ac:dyDescent="0.2">
      <c r="A1893" s="245" t="s">
        <v>12239</v>
      </c>
      <c r="B1893" s="246">
        <v>96.87</v>
      </c>
    </row>
    <row r="1894" spans="1:2" x14ac:dyDescent="0.2">
      <c r="A1894" s="245" t="s">
        <v>500</v>
      </c>
      <c r="B1894" s="246">
        <v>141.58000000000001</v>
      </c>
    </row>
    <row r="1895" spans="1:2" x14ac:dyDescent="0.2">
      <c r="A1895" s="245" t="s">
        <v>12240</v>
      </c>
      <c r="B1895" s="246">
        <v>122.7</v>
      </c>
    </row>
    <row r="1896" spans="1:2" x14ac:dyDescent="0.2">
      <c r="A1896" s="245" t="s">
        <v>501</v>
      </c>
      <c r="B1896" s="246">
        <v>163.94</v>
      </c>
    </row>
    <row r="1897" spans="1:2" x14ac:dyDescent="0.2">
      <c r="A1897" s="245" t="s">
        <v>12241</v>
      </c>
      <c r="B1897" s="246">
        <v>142.07</v>
      </c>
    </row>
    <row r="1898" spans="1:2" x14ac:dyDescent="0.2">
      <c r="A1898" s="245" t="s">
        <v>502</v>
      </c>
      <c r="B1898" s="246">
        <v>193.75</v>
      </c>
    </row>
    <row r="1899" spans="1:2" x14ac:dyDescent="0.2">
      <c r="A1899" s="245" t="s">
        <v>12242</v>
      </c>
      <c r="B1899" s="246">
        <v>167.91</v>
      </c>
    </row>
    <row r="1900" spans="1:2" x14ac:dyDescent="0.2">
      <c r="A1900" s="245" t="s">
        <v>503</v>
      </c>
      <c r="B1900" s="246">
        <v>223.56</v>
      </c>
    </row>
    <row r="1901" spans="1:2" x14ac:dyDescent="0.2">
      <c r="A1901" s="245" t="s">
        <v>12243</v>
      </c>
      <c r="B1901" s="246">
        <v>193.74</v>
      </c>
    </row>
    <row r="1902" spans="1:2" x14ac:dyDescent="0.2">
      <c r="A1902" s="245" t="s">
        <v>504</v>
      </c>
      <c r="B1902" s="246">
        <v>71.53</v>
      </c>
    </row>
    <row r="1903" spans="1:2" x14ac:dyDescent="0.2">
      <c r="A1903" s="245" t="s">
        <v>12244</v>
      </c>
      <c r="B1903" s="246">
        <v>61.99</v>
      </c>
    </row>
    <row r="1904" spans="1:2" x14ac:dyDescent="0.2">
      <c r="A1904" s="245" t="s">
        <v>505</v>
      </c>
      <c r="B1904" s="246">
        <v>83.46</v>
      </c>
    </row>
    <row r="1905" spans="1:2" x14ac:dyDescent="0.2">
      <c r="A1905" s="245" t="s">
        <v>12245</v>
      </c>
      <c r="B1905" s="246">
        <v>72.33</v>
      </c>
    </row>
    <row r="1906" spans="1:2" x14ac:dyDescent="0.2">
      <c r="A1906" s="245" t="s">
        <v>506</v>
      </c>
      <c r="B1906" s="246">
        <v>134.13</v>
      </c>
    </row>
    <row r="1907" spans="1:2" x14ac:dyDescent="0.2">
      <c r="A1907" s="245" t="s">
        <v>12246</v>
      </c>
      <c r="B1907" s="246">
        <v>116.24</v>
      </c>
    </row>
    <row r="1908" spans="1:2" x14ac:dyDescent="0.2">
      <c r="A1908" s="245" t="s">
        <v>507</v>
      </c>
      <c r="B1908" s="246">
        <v>163.94</v>
      </c>
    </row>
    <row r="1909" spans="1:2" x14ac:dyDescent="0.2">
      <c r="A1909" s="245" t="s">
        <v>12247</v>
      </c>
      <c r="B1909" s="246">
        <v>142.07</v>
      </c>
    </row>
    <row r="1910" spans="1:2" x14ac:dyDescent="0.2">
      <c r="A1910" s="245" t="s">
        <v>508</v>
      </c>
      <c r="B1910" s="246">
        <v>193.75</v>
      </c>
    </row>
    <row r="1911" spans="1:2" x14ac:dyDescent="0.2">
      <c r="A1911" s="245" t="s">
        <v>12248</v>
      </c>
      <c r="B1911" s="246">
        <v>167.91</v>
      </c>
    </row>
    <row r="1912" spans="1:2" x14ac:dyDescent="0.2">
      <c r="A1912" s="245" t="s">
        <v>509</v>
      </c>
      <c r="B1912" s="246">
        <v>81.97</v>
      </c>
    </row>
    <row r="1913" spans="1:2" x14ac:dyDescent="0.2">
      <c r="A1913" s="245" t="s">
        <v>12249</v>
      </c>
      <c r="B1913" s="246">
        <v>71.03</v>
      </c>
    </row>
    <row r="1914" spans="1:2" x14ac:dyDescent="0.2">
      <c r="A1914" s="245" t="s">
        <v>510</v>
      </c>
      <c r="B1914" s="246">
        <v>149.04</v>
      </c>
    </row>
    <row r="1915" spans="1:2" x14ac:dyDescent="0.2">
      <c r="A1915" s="245" t="s">
        <v>12250</v>
      </c>
      <c r="B1915" s="246">
        <v>129.16</v>
      </c>
    </row>
    <row r="1916" spans="1:2" x14ac:dyDescent="0.2">
      <c r="A1916" s="245" t="s">
        <v>511</v>
      </c>
      <c r="B1916" s="246">
        <v>223.56</v>
      </c>
    </row>
    <row r="1917" spans="1:2" x14ac:dyDescent="0.2">
      <c r="A1917" s="245" t="s">
        <v>12251</v>
      </c>
      <c r="B1917" s="246">
        <v>193.74</v>
      </c>
    </row>
    <row r="1918" spans="1:2" x14ac:dyDescent="0.2">
      <c r="A1918" s="245" t="s">
        <v>512</v>
      </c>
      <c r="B1918" s="246">
        <v>268.27</v>
      </c>
    </row>
    <row r="1919" spans="1:2" x14ac:dyDescent="0.2">
      <c r="A1919" s="245" t="s">
        <v>12252</v>
      </c>
      <c r="B1919" s="246">
        <v>232.49</v>
      </c>
    </row>
    <row r="1920" spans="1:2" x14ac:dyDescent="0.2">
      <c r="A1920" s="245" t="s">
        <v>513</v>
      </c>
      <c r="B1920" s="246">
        <v>312.98</v>
      </c>
    </row>
    <row r="1921" spans="1:2" x14ac:dyDescent="0.2">
      <c r="A1921" s="245" t="s">
        <v>12253</v>
      </c>
      <c r="B1921" s="246">
        <v>271.24</v>
      </c>
    </row>
    <row r="1922" spans="1:2" x14ac:dyDescent="0.2">
      <c r="A1922" s="245" t="s">
        <v>514</v>
      </c>
      <c r="B1922" s="246">
        <v>40.299999999999997</v>
      </c>
    </row>
    <row r="1923" spans="1:2" x14ac:dyDescent="0.2">
      <c r="A1923" s="245" t="s">
        <v>12254</v>
      </c>
      <c r="B1923" s="246">
        <v>34.92</v>
      </c>
    </row>
    <row r="1924" spans="1:2" x14ac:dyDescent="0.2">
      <c r="A1924" s="245" t="s">
        <v>515</v>
      </c>
      <c r="B1924" s="246">
        <v>107.32</v>
      </c>
    </row>
    <row r="1925" spans="1:2" x14ac:dyDescent="0.2">
      <c r="A1925" s="245" t="s">
        <v>12255</v>
      </c>
      <c r="B1925" s="246">
        <v>92.98</v>
      </c>
    </row>
    <row r="1926" spans="1:2" x14ac:dyDescent="0.2">
      <c r="A1926" s="245" t="s">
        <v>516</v>
      </c>
      <c r="B1926" s="246">
        <v>96.59</v>
      </c>
    </row>
    <row r="1927" spans="1:2" x14ac:dyDescent="0.2">
      <c r="A1927" s="245" t="s">
        <v>12256</v>
      </c>
      <c r="B1927" s="246">
        <v>83.68</v>
      </c>
    </row>
    <row r="1928" spans="1:2" x14ac:dyDescent="0.2">
      <c r="A1928" s="245" t="s">
        <v>517</v>
      </c>
      <c r="B1928" s="246">
        <v>36.270000000000003</v>
      </c>
    </row>
    <row r="1929" spans="1:2" x14ac:dyDescent="0.2">
      <c r="A1929" s="245" t="s">
        <v>12257</v>
      </c>
      <c r="B1929" s="246">
        <v>31.42</v>
      </c>
    </row>
    <row r="1930" spans="1:2" x14ac:dyDescent="0.2">
      <c r="A1930" s="245" t="s">
        <v>518</v>
      </c>
      <c r="B1930" s="246">
        <v>35.76</v>
      </c>
    </row>
    <row r="1931" spans="1:2" x14ac:dyDescent="0.2">
      <c r="A1931" s="245" t="s">
        <v>12258</v>
      </c>
      <c r="B1931" s="246">
        <v>30.99</v>
      </c>
    </row>
    <row r="1932" spans="1:2" x14ac:dyDescent="0.2">
      <c r="A1932" s="245" t="s">
        <v>519</v>
      </c>
      <c r="B1932" s="246">
        <v>48.43</v>
      </c>
    </row>
    <row r="1933" spans="1:2" x14ac:dyDescent="0.2">
      <c r="A1933" s="245" t="s">
        <v>12259</v>
      </c>
      <c r="B1933" s="246">
        <v>41.97</v>
      </c>
    </row>
    <row r="1934" spans="1:2" x14ac:dyDescent="0.2">
      <c r="A1934" s="245" t="s">
        <v>520</v>
      </c>
      <c r="B1934" s="246">
        <v>155</v>
      </c>
    </row>
    <row r="1935" spans="1:2" x14ac:dyDescent="0.2">
      <c r="A1935" s="245" t="s">
        <v>12260</v>
      </c>
      <c r="B1935" s="246">
        <v>134.75</v>
      </c>
    </row>
    <row r="1936" spans="1:2" x14ac:dyDescent="0.2">
      <c r="A1936" s="245" t="s">
        <v>521</v>
      </c>
      <c r="B1936" s="246">
        <v>36.659999999999997</v>
      </c>
    </row>
    <row r="1937" spans="1:2" x14ac:dyDescent="0.2">
      <c r="A1937" s="245" t="s">
        <v>12261</v>
      </c>
      <c r="B1937" s="246">
        <v>31.77</v>
      </c>
    </row>
    <row r="1938" spans="1:2" x14ac:dyDescent="0.2">
      <c r="A1938" s="245" t="s">
        <v>6826</v>
      </c>
      <c r="B1938" s="246">
        <v>78.239999999999995</v>
      </c>
    </row>
    <row r="1939" spans="1:2" x14ac:dyDescent="0.2">
      <c r="A1939" s="245" t="s">
        <v>12262</v>
      </c>
      <c r="B1939" s="246">
        <v>67.81</v>
      </c>
    </row>
    <row r="1940" spans="1:2" x14ac:dyDescent="0.2">
      <c r="A1940" s="245" t="s">
        <v>522</v>
      </c>
      <c r="B1940" s="246">
        <v>7.45</v>
      </c>
    </row>
    <row r="1941" spans="1:2" x14ac:dyDescent="0.2">
      <c r="A1941" s="245" t="s">
        <v>12263</v>
      </c>
      <c r="B1941" s="246">
        <v>6.45</v>
      </c>
    </row>
    <row r="1942" spans="1:2" x14ac:dyDescent="0.2">
      <c r="A1942" s="245" t="s">
        <v>6827</v>
      </c>
      <c r="B1942" s="246">
        <v>15.64</v>
      </c>
    </row>
    <row r="1943" spans="1:2" x14ac:dyDescent="0.2">
      <c r="A1943" s="245" t="s">
        <v>12264</v>
      </c>
      <c r="B1943" s="246">
        <v>13.56</v>
      </c>
    </row>
    <row r="1944" spans="1:2" x14ac:dyDescent="0.2">
      <c r="A1944" s="245" t="s">
        <v>523</v>
      </c>
      <c r="B1944" s="246">
        <v>62.59</v>
      </c>
    </row>
    <row r="1945" spans="1:2" x14ac:dyDescent="0.2">
      <c r="A1945" s="245" t="s">
        <v>12265</v>
      </c>
      <c r="B1945" s="246">
        <v>54.24</v>
      </c>
    </row>
    <row r="1946" spans="1:2" x14ac:dyDescent="0.2">
      <c r="A1946" s="245" t="s">
        <v>524</v>
      </c>
      <c r="B1946" s="246">
        <v>80.48</v>
      </c>
    </row>
    <row r="1947" spans="1:2" x14ac:dyDescent="0.2">
      <c r="A1947" s="245" t="s">
        <v>12266</v>
      </c>
      <c r="B1947" s="246">
        <v>69.739999999999995</v>
      </c>
    </row>
    <row r="1948" spans="1:2" x14ac:dyDescent="0.2">
      <c r="A1948" s="245" t="s">
        <v>525</v>
      </c>
      <c r="B1948" s="246">
        <v>107.3</v>
      </c>
    </row>
    <row r="1949" spans="1:2" x14ac:dyDescent="0.2">
      <c r="A1949" s="245" t="s">
        <v>12267</v>
      </c>
      <c r="B1949" s="246">
        <v>92.99</v>
      </c>
    </row>
    <row r="1950" spans="1:2" x14ac:dyDescent="0.2">
      <c r="A1950" s="245" t="s">
        <v>526</v>
      </c>
      <c r="B1950" s="246">
        <v>94.34</v>
      </c>
    </row>
    <row r="1951" spans="1:2" x14ac:dyDescent="0.2">
      <c r="A1951" s="245" t="s">
        <v>12268</v>
      </c>
      <c r="B1951" s="246">
        <v>81.75</v>
      </c>
    </row>
    <row r="1952" spans="1:2" x14ac:dyDescent="0.2">
      <c r="A1952" s="245" t="s">
        <v>527</v>
      </c>
      <c r="B1952" s="246">
        <v>171.39</v>
      </c>
    </row>
    <row r="1953" spans="1:2" x14ac:dyDescent="0.2">
      <c r="A1953" s="245" t="s">
        <v>12269</v>
      </c>
      <c r="B1953" s="246">
        <v>148.53</v>
      </c>
    </row>
    <row r="1954" spans="1:2" x14ac:dyDescent="0.2">
      <c r="A1954" s="245" t="s">
        <v>528</v>
      </c>
      <c r="B1954" s="246">
        <v>154.9</v>
      </c>
    </row>
    <row r="1955" spans="1:2" x14ac:dyDescent="0.2">
      <c r="A1955" s="245" t="s">
        <v>12270</v>
      </c>
      <c r="B1955" s="246">
        <v>141.97999999999999</v>
      </c>
    </row>
    <row r="1956" spans="1:2" x14ac:dyDescent="0.2">
      <c r="A1956" s="245" t="s">
        <v>529</v>
      </c>
      <c r="B1956" s="246">
        <v>182.5</v>
      </c>
    </row>
    <row r="1957" spans="1:2" x14ac:dyDescent="0.2">
      <c r="A1957" s="245" t="s">
        <v>12271</v>
      </c>
      <c r="B1957" s="246">
        <v>158.13</v>
      </c>
    </row>
    <row r="1958" spans="1:2" x14ac:dyDescent="0.2">
      <c r="A1958" s="245" t="s">
        <v>530</v>
      </c>
      <c r="B1958" s="246">
        <v>188.09</v>
      </c>
    </row>
    <row r="1959" spans="1:2" x14ac:dyDescent="0.2">
      <c r="A1959" s="245" t="s">
        <v>12272</v>
      </c>
      <c r="B1959" s="246">
        <v>162.97</v>
      </c>
    </row>
    <row r="1960" spans="1:2" x14ac:dyDescent="0.2">
      <c r="A1960" s="245" t="s">
        <v>531</v>
      </c>
      <c r="B1960" s="246">
        <v>195.17</v>
      </c>
    </row>
    <row r="1961" spans="1:2" x14ac:dyDescent="0.2">
      <c r="A1961" s="245" t="s">
        <v>12273</v>
      </c>
      <c r="B1961" s="246">
        <v>169.1</v>
      </c>
    </row>
    <row r="1962" spans="1:2" x14ac:dyDescent="0.2">
      <c r="A1962" s="245" t="s">
        <v>532</v>
      </c>
      <c r="B1962" s="246">
        <v>200.76</v>
      </c>
    </row>
    <row r="1963" spans="1:2" x14ac:dyDescent="0.2">
      <c r="A1963" s="245" t="s">
        <v>12274</v>
      </c>
      <c r="B1963" s="246">
        <v>173.94</v>
      </c>
    </row>
    <row r="1964" spans="1:2" x14ac:dyDescent="0.2">
      <c r="A1964" s="245" t="s">
        <v>533</v>
      </c>
      <c r="B1964" s="246">
        <v>210.07</v>
      </c>
    </row>
    <row r="1965" spans="1:2" x14ac:dyDescent="0.2">
      <c r="A1965" s="245" t="s">
        <v>12275</v>
      </c>
      <c r="B1965" s="246">
        <v>182.01</v>
      </c>
    </row>
    <row r="1966" spans="1:2" x14ac:dyDescent="0.2">
      <c r="A1966" s="245" t="s">
        <v>534</v>
      </c>
      <c r="B1966" s="246">
        <v>316.58999999999997</v>
      </c>
    </row>
    <row r="1967" spans="1:2" x14ac:dyDescent="0.2">
      <c r="A1967" s="245" t="s">
        <v>12276</v>
      </c>
      <c r="B1967" s="246">
        <v>274.31</v>
      </c>
    </row>
    <row r="1968" spans="1:2" x14ac:dyDescent="0.2">
      <c r="A1968" s="245" t="s">
        <v>535</v>
      </c>
      <c r="B1968" s="246">
        <v>326.27999999999997</v>
      </c>
    </row>
    <row r="1969" spans="1:2" x14ac:dyDescent="0.2">
      <c r="A1969" s="245" t="s">
        <v>12277</v>
      </c>
      <c r="B1969" s="246">
        <v>282.7</v>
      </c>
    </row>
    <row r="1970" spans="1:2" x14ac:dyDescent="0.2">
      <c r="A1970" s="245" t="s">
        <v>536</v>
      </c>
      <c r="B1970" s="246">
        <v>338.94</v>
      </c>
    </row>
    <row r="1971" spans="1:2" x14ac:dyDescent="0.2">
      <c r="A1971" s="245" t="s">
        <v>12278</v>
      </c>
      <c r="B1971" s="246">
        <v>293.67</v>
      </c>
    </row>
    <row r="1972" spans="1:2" x14ac:dyDescent="0.2">
      <c r="A1972" s="245" t="s">
        <v>537</v>
      </c>
      <c r="B1972" s="246">
        <v>348.25</v>
      </c>
    </row>
    <row r="1973" spans="1:2" x14ac:dyDescent="0.2">
      <c r="A1973" s="245" t="s">
        <v>12279</v>
      </c>
      <c r="B1973" s="246">
        <v>301.74</v>
      </c>
    </row>
    <row r="1974" spans="1:2" x14ac:dyDescent="0.2">
      <c r="A1974" s="245" t="s">
        <v>538</v>
      </c>
      <c r="B1974" s="246">
        <v>364.27</v>
      </c>
    </row>
    <row r="1975" spans="1:2" x14ac:dyDescent="0.2">
      <c r="A1975" s="245" t="s">
        <v>12280</v>
      </c>
      <c r="B1975" s="246">
        <v>315.61</v>
      </c>
    </row>
    <row r="1976" spans="1:2" x14ac:dyDescent="0.2">
      <c r="A1976" s="245" t="s">
        <v>539</v>
      </c>
      <c r="B1976" s="246">
        <v>104.29</v>
      </c>
    </row>
    <row r="1977" spans="1:2" x14ac:dyDescent="0.2">
      <c r="A1977" s="245" t="s">
        <v>12281</v>
      </c>
      <c r="B1977" s="246">
        <v>90.36</v>
      </c>
    </row>
    <row r="1978" spans="1:2" x14ac:dyDescent="0.2">
      <c r="A1978" s="245" t="s">
        <v>540</v>
      </c>
      <c r="B1978" s="246">
        <v>221.61</v>
      </c>
    </row>
    <row r="1979" spans="1:2" x14ac:dyDescent="0.2">
      <c r="A1979" s="245" t="s">
        <v>12282</v>
      </c>
      <c r="B1979" s="246">
        <v>192.01</v>
      </c>
    </row>
    <row r="1980" spans="1:2" x14ac:dyDescent="0.2">
      <c r="A1980" s="245" t="s">
        <v>541</v>
      </c>
      <c r="B1980" s="246">
        <v>238.45</v>
      </c>
    </row>
    <row r="1981" spans="1:2" x14ac:dyDescent="0.2">
      <c r="A1981" s="245" t="s">
        <v>12283</v>
      </c>
      <c r="B1981" s="246">
        <v>206.6</v>
      </c>
    </row>
    <row r="1982" spans="1:2" x14ac:dyDescent="0.2">
      <c r="A1982" s="245" t="s">
        <v>542</v>
      </c>
      <c r="B1982" s="246">
        <v>205.86</v>
      </c>
    </row>
    <row r="1983" spans="1:2" x14ac:dyDescent="0.2">
      <c r="A1983" s="245" t="s">
        <v>12284</v>
      </c>
      <c r="B1983" s="246">
        <v>178.36</v>
      </c>
    </row>
    <row r="1984" spans="1:2" x14ac:dyDescent="0.2">
      <c r="A1984" s="245" t="s">
        <v>543</v>
      </c>
      <c r="B1984" s="246">
        <v>154.19999999999999</v>
      </c>
    </row>
    <row r="1985" spans="1:2" x14ac:dyDescent="0.2">
      <c r="A1985" s="245" t="s">
        <v>12285</v>
      </c>
      <c r="B1985" s="246">
        <v>141.01</v>
      </c>
    </row>
    <row r="1986" spans="1:2" x14ac:dyDescent="0.2">
      <c r="A1986" s="245" t="s">
        <v>544</v>
      </c>
      <c r="B1986" s="246">
        <v>171.32</v>
      </c>
    </row>
    <row r="1987" spans="1:2" x14ac:dyDescent="0.2">
      <c r="A1987" s="245" t="s">
        <v>12286</v>
      </c>
      <c r="B1987" s="246">
        <v>157.81</v>
      </c>
    </row>
    <row r="1988" spans="1:2" x14ac:dyDescent="0.2">
      <c r="A1988" s="245" t="s">
        <v>545</v>
      </c>
      <c r="B1988" s="246">
        <v>98.85</v>
      </c>
    </row>
    <row r="1989" spans="1:2" x14ac:dyDescent="0.2">
      <c r="A1989" s="245" t="s">
        <v>12287</v>
      </c>
      <c r="B1989" s="246">
        <v>89.91</v>
      </c>
    </row>
    <row r="1990" spans="1:2" x14ac:dyDescent="0.2">
      <c r="A1990" s="245" t="s">
        <v>546</v>
      </c>
      <c r="B1990" s="246">
        <v>101.84</v>
      </c>
    </row>
    <row r="1991" spans="1:2" x14ac:dyDescent="0.2">
      <c r="A1991" s="245" t="s">
        <v>12288</v>
      </c>
      <c r="B1991" s="246">
        <v>92.63</v>
      </c>
    </row>
    <row r="1992" spans="1:2" x14ac:dyDescent="0.2">
      <c r="A1992" s="245" t="s">
        <v>547</v>
      </c>
      <c r="B1992" s="246">
        <v>105.75</v>
      </c>
    </row>
    <row r="1993" spans="1:2" x14ac:dyDescent="0.2">
      <c r="A1993" s="245" t="s">
        <v>12289</v>
      </c>
      <c r="B1993" s="246">
        <v>96.19</v>
      </c>
    </row>
    <row r="1994" spans="1:2" x14ac:dyDescent="0.2">
      <c r="A1994" s="245" t="s">
        <v>548</v>
      </c>
      <c r="B1994" s="246">
        <v>108.72</v>
      </c>
    </row>
    <row r="1995" spans="1:2" x14ac:dyDescent="0.2">
      <c r="A1995" s="245" t="s">
        <v>12290</v>
      </c>
      <c r="B1995" s="246">
        <v>98.89</v>
      </c>
    </row>
    <row r="1996" spans="1:2" x14ac:dyDescent="0.2">
      <c r="A1996" s="245" t="s">
        <v>549</v>
      </c>
      <c r="B1996" s="246">
        <v>113.7</v>
      </c>
    </row>
    <row r="1997" spans="1:2" x14ac:dyDescent="0.2">
      <c r="A1997" s="245" t="s">
        <v>12291</v>
      </c>
      <c r="B1997" s="246">
        <v>103.42</v>
      </c>
    </row>
    <row r="1998" spans="1:2" x14ac:dyDescent="0.2">
      <c r="A1998" s="245" t="s">
        <v>550</v>
      </c>
      <c r="B1998" s="246">
        <v>54.94</v>
      </c>
    </row>
    <row r="1999" spans="1:2" x14ac:dyDescent="0.2">
      <c r="A1999" s="245" t="s">
        <v>12292</v>
      </c>
      <c r="B1999" s="246">
        <v>53.15</v>
      </c>
    </row>
    <row r="2000" spans="1:2" x14ac:dyDescent="0.2">
      <c r="A2000" s="245" t="s">
        <v>551</v>
      </c>
      <c r="B2000" s="246">
        <v>75.78</v>
      </c>
    </row>
    <row r="2001" spans="1:2" x14ac:dyDescent="0.2">
      <c r="A2001" s="245" t="s">
        <v>12293</v>
      </c>
      <c r="B2001" s="246">
        <v>73.87</v>
      </c>
    </row>
    <row r="2002" spans="1:2" x14ac:dyDescent="0.2">
      <c r="A2002" s="245" t="s">
        <v>552</v>
      </c>
      <c r="B2002" s="246">
        <v>114.92</v>
      </c>
    </row>
    <row r="2003" spans="1:2" x14ac:dyDescent="0.2">
      <c r="A2003" s="245" t="s">
        <v>12294</v>
      </c>
      <c r="B2003" s="246">
        <v>104.88</v>
      </c>
    </row>
    <row r="2004" spans="1:2" x14ac:dyDescent="0.2">
      <c r="A2004" s="245" t="s">
        <v>553</v>
      </c>
      <c r="B2004" s="246">
        <v>118.39</v>
      </c>
    </row>
    <row r="2005" spans="1:2" x14ac:dyDescent="0.2">
      <c r="A2005" s="245" t="s">
        <v>12295</v>
      </c>
      <c r="B2005" s="246">
        <v>108.04</v>
      </c>
    </row>
    <row r="2006" spans="1:2" x14ac:dyDescent="0.2">
      <c r="A2006" s="245" t="s">
        <v>554</v>
      </c>
      <c r="B2006" s="246">
        <v>122.98</v>
      </c>
    </row>
    <row r="2007" spans="1:2" x14ac:dyDescent="0.2">
      <c r="A2007" s="245" t="s">
        <v>12296</v>
      </c>
      <c r="B2007" s="246">
        <v>112.23</v>
      </c>
    </row>
    <row r="2008" spans="1:2" x14ac:dyDescent="0.2">
      <c r="A2008" s="245" t="s">
        <v>555</v>
      </c>
      <c r="B2008" s="246">
        <v>126.44</v>
      </c>
    </row>
    <row r="2009" spans="1:2" x14ac:dyDescent="0.2">
      <c r="A2009" s="245" t="s">
        <v>12297</v>
      </c>
      <c r="B2009" s="246">
        <v>115.39</v>
      </c>
    </row>
    <row r="2010" spans="1:2" x14ac:dyDescent="0.2">
      <c r="A2010" s="245" t="s">
        <v>556</v>
      </c>
      <c r="B2010" s="246">
        <v>132.18</v>
      </c>
    </row>
    <row r="2011" spans="1:2" x14ac:dyDescent="0.2">
      <c r="A2011" s="245" t="s">
        <v>12298</v>
      </c>
      <c r="B2011" s="246">
        <v>120.62</v>
      </c>
    </row>
    <row r="2012" spans="1:2" x14ac:dyDescent="0.2">
      <c r="A2012" s="245" t="s">
        <v>557</v>
      </c>
      <c r="B2012" s="246">
        <v>55.06</v>
      </c>
    </row>
    <row r="2013" spans="1:2" x14ac:dyDescent="0.2">
      <c r="A2013" s="245" t="s">
        <v>12299</v>
      </c>
      <c r="B2013" s="246">
        <v>53.15</v>
      </c>
    </row>
    <row r="2014" spans="1:2" x14ac:dyDescent="0.2">
      <c r="A2014" s="245" t="s">
        <v>558</v>
      </c>
      <c r="B2014" s="246">
        <v>41.23</v>
      </c>
    </row>
    <row r="2015" spans="1:2" x14ac:dyDescent="0.2">
      <c r="A2015" s="245" t="s">
        <v>12300</v>
      </c>
      <c r="B2015" s="246">
        <v>39.520000000000003</v>
      </c>
    </row>
    <row r="2016" spans="1:2" x14ac:dyDescent="0.2">
      <c r="A2016" s="245" t="s">
        <v>559</v>
      </c>
      <c r="B2016" s="246">
        <v>100.05</v>
      </c>
    </row>
    <row r="2017" spans="1:2" x14ac:dyDescent="0.2">
      <c r="A2017" s="245" t="s">
        <v>12301</v>
      </c>
      <c r="B2017" s="246">
        <v>87.6</v>
      </c>
    </row>
    <row r="2018" spans="1:2" x14ac:dyDescent="0.2">
      <c r="A2018" s="245" t="s">
        <v>560</v>
      </c>
      <c r="B2018" s="246">
        <v>77.540000000000006</v>
      </c>
    </row>
    <row r="2019" spans="1:2" x14ac:dyDescent="0.2">
      <c r="A2019" s="245" t="s">
        <v>12302</v>
      </c>
      <c r="B2019" s="246">
        <v>68.33</v>
      </c>
    </row>
    <row r="2020" spans="1:2" x14ac:dyDescent="0.2">
      <c r="A2020" s="245" t="s">
        <v>561</v>
      </c>
      <c r="B2020" s="246">
        <v>119.17</v>
      </c>
    </row>
    <row r="2021" spans="1:2" x14ac:dyDescent="0.2">
      <c r="A2021" s="245" t="s">
        <v>12303</v>
      </c>
      <c r="B2021" s="246">
        <v>107.59</v>
      </c>
    </row>
    <row r="2022" spans="1:2" x14ac:dyDescent="0.2">
      <c r="A2022" s="245" t="s">
        <v>562</v>
      </c>
      <c r="B2022" s="246">
        <v>227.31</v>
      </c>
    </row>
    <row r="2023" spans="1:2" x14ac:dyDescent="0.2">
      <c r="A2023" s="245" t="s">
        <v>12304</v>
      </c>
      <c r="B2023" s="246">
        <v>208.83</v>
      </c>
    </row>
    <row r="2024" spans="1:2" x14ac:dyDescent="0.2">
      <c r="A2024" s="245" t="s">
        <v>12305</v>
      </c>
      <c r="B2024" s="246">
        <v>295.60000000000002</v>
      </c>
    </row>
    <row r="2025" spans="1:2" x14ac:dyDescent="0.2">
      <c r="A2025" s="245" t="s">
        <v>563</v>
      </c>
      <c r="B2025" s="246">
        <v>143.82</v>
      </c>
    </row>
    <row r="2026" spans="1:2" x14ac:dyDescent="0.2">
      <c r="A2026" s="245" t="s">
        <v>12306</v>
      </c>
      <c r="B2026" s="246">
        <v>131.03</v>
      </c>
    </row>
    <row r="2027" spans="1:2" x14ac:dyDescent="0.2">
      <c r="A2027" s="245" t="s">
        <v>564</v>
      </c>
      <c r="B2027" s="246">
        <v>148.12</v>
      </c>
    </row>
    <row r="2028" spans="1:2" x14ac:dyDescent="0.2">
      <c r="A2028" s="245" t="s">
        <v>12307</v>
      </c>
      <c r="B2028" s="246">
        <v>134.94999999999999</v>
      </c>
    </row>
    <row r="2029" spans="1:2" x14ac:dyDescent="0.2">
      <c r="A2029" s="245" t="s">
        <v>565</v>
      </c>
      <c r="B2029" s="246">
        <v>154.34</v>
      </c>
    </row>
    <row r="2030" spans="1:2" x14ac:dyDescent="0.2">
      <c r="A2030" s="245" t="s">
        <v>12308</v>
      </c>
      <c r="B2030" s="246">
        <v>140.62</v>
      </c>
    </row>
    <row r="2031" spans="1:2" x14ac:dyDescent="0.2">
      <c r="A2031" s="245" t="s">
        <v>566</v>
      </c>
      <c r="B2031" s="246">
        <v>158.31</v>
      </c>
    </row>
    <row r="2032" spans="1:2" x14ac:dyDescent="0.2">
      <c r="A2032" s="245" t="s">
        <v>12309</v>
      </c>
      <c r="B2032" s="246">
        <v>144.24</v>
      </c>
    </row>
    <row r="2033" spans="1:2" x14ac:dyDescent="0.2">
      <c r="A2033" s="245" t="s">
        <v>567</v>
      </c>
      <c r="B2033" s="246">
        <v>165.2</v>
      </c>
    </row>
    <row r="2034" spans="1:2" x14ac:dyDescent="0.2">
      <c r="A2034" s="245" t="s">
        <v>12310</v>
      </c>
      <c r="B2034" s="246">
        <v>150.49</v>
      </c>
    </row>
    <row r="2035" spans="1:2" x14ac:dyDescent="0.2">
      <c r="A2035" s="245" t="s">
        <v>568</v>
      </c>
      <c r="B2035" s="246">
        <v>433.87</v>
      </c>
    </row>
    <row r="2036" spans="1:2" x14ac:dyDescent="0.2">
      <c r="A2036" s="245" t="s">
        <v>12311</v>
      </c>
      <c r="B2036" s="246">
        <v>397.19</v>
      </c>
    </row>
    <row r="2037" spans="1:2" x14ac:dyDescent="0.2">
      <c r="A2037" s="245" t="s">
        <v>569</v>
      </c>
      <c r="B2037" s="246">
        <v>447.02</v>
      </c>
    </row>
    <row r="2038" spans="1:2" x14ac:dyDescent="0.2">
      <c r="A2038" s="245" t="s">
        <v>12312</v>
      </c>
      <c r="B2038" s="246">
        <v>409.24</v>
      </c>
    </row>
    <row r="2039" spans="1:2" x14ac:dyDescent="0.2">
      <c r="A2039" s="245" t="s">
        <v>570</v>
      </c>
      <c r="B2039" s="246">
        <v>464.37</v>
      </c>
    </row>
    <row r="2040" spans="1:2" x14ac:dyDescent="0.2">
      <c r="A2040" s="245" t="s">
        <v>12313</v>
      </c>
      <c r="B2040" s="246">
        <v>425.13</v>
      </c>
    </row>
    <row r="2041" spans="1:2" x14ac:dyDescent="0.2">
      <c r="A2041" s="245" t="s">
        <v>571</v>
      </c>
      <c r="B2041" s="246">
        <v>477.85</v>
      </c>
    </row>
    <row r="2042" spans="1:2" x14ac:dyDescent="0.2">
      <c r="A2042" s="245" t="s">
        <v>12314</v>
      </c>
      <c r="B2042" s="246">
        <v>437.47</v>
      </c>
    </row>
    <row r="2043" spans="1:2" x14ac:dyDescent="0.2">
      <c r="A2043" s="245" t="s">
        <v>572</v>
      </c>
      <c r="B2043" s="246">
        <v>499.08</v>
      </c>
    </row>
    <row r="2044" spans="1:2" x14ac:dyDescent="0.2">
      <c r="A2044" s="245" t="s">
        <v>12315</v>
      </c>
      <c r="B2044" s="246">
        <v>456.9</v>
      </c>
    </row>
    <row r="2045" spans="1:2" x14ac:dyDescent="0.2">
      <c r="A2045" s="245" t="s">
        <v>573</v>
      </c>
      <c r="B2045" s="246">
        <v>492.44</v>
      </c>
    </row>
    <row r="2046" spans="1:2" x14ac:dyDescent="0.2">
      <c r="A2046" s="245" t="s">
        <v>12316</v>
      </c>
      <c r="B2046" s="246">
        <v>449.01</v>
      </c>
    </row>
    <row r="2047" spans="1:2" x14ac:dyDescent="0.2">
      <c r="A2047" s="245" t="s">
        <v>574</v>
      </c>
      <c r="B2047" s="246">
        <v>507.74</v>
      </c>
    </row>
    <row r="2048" spans="1:2" x14ac:dyDescent="0.2">
      <c r="A2048" s="245" t="s">
        <v>12317</v>
      </c>
      <c r="B2048" s="246">
        <v>462.97</v>
      </c>
    </row>
    <row r="2049" spans="1:2" x14ac:dyDescent="0.2">
      <c r="A2049" s="245" t="s">
        <v>575</v>
      </c>
      <c r="B2049" s="246">
        <v>526.58000000000004</v>
      </c>
    </row>
    <row r="2050" spans="1:2" x14ac:dyDescent="0.2">
      <c r="A2050" s="245" t="s">
        <v>12318</v>
      </c>
      <c r="B2050" s="246">
        <v>480.13</v>
      </c>
    </row>
    <row r="2051" spans="1:2" x14ac:dyDescent="0.2">
      <c r="A2051" s="245" t="s">
        <v>576</v>
      </c>
      <c r="B2051" s="246">
        <v>541.87</v>
      </c>
    </row>
    <row r="2052" spans="1:2" x14ac:dyDescent="0.2">
      <c r="A2052" s="245" t="s">
        <v>12319</v>
      </c>
      <c r="B2052" s="246">
        <v>494.09</v>
      </c>
    </row>
    <row r="2053" spans="1:2" x14ac:dyDescent="0.2">
      <c r="A2053" s="245" t="s">
        <v>577</v>
      </c>
      <c r="B2053" s="246">
        <v>566.67999999999995</v>
      </c>
    </row>
    <row r="2054" spans="1:2" x14ac:dyDescent="0.2">
      <c r="A2054" s="245" t="s">
        <v>12320</v>
      </c>
      <c r="B2054" s="246">
        <v>516.69000000000005</v>
      </c>
    </row>
    <row r="2055" spans="1:2" x14ac:dyDescent="0.2">
      <c r="A2055" s="245" t="s">
        <v>578</v>
      </c>
      <c r="B2055" s="246">
        <v>1114.7</v>
      </c>
    </row>
    <row r="2056" spans="1:2" x14ac:dyDescent="0.2">
      <c r="A2056" s="245" t="s">
        <v>12321</v>
      </c>
      <c r="B2056" s="246">
        <v>1020.27</v>
      </c>
    </row>
    <row r="2057" spans="1:2" x14ac:dyDescent="0.2">
      <c r="A2057" s="245" t="s">
        <v>579</v>
      </c>
      <c r="B2057" s="246">
        <v>1163.93</v>
      </c>
    </row>
    <row r="2058" spans="1:2" x14ac:dyDescent="0.2">
      <c r="A2058" s="245" t="s">
        <v>12322</v>
      </c>
      <c r="B2058" s="246">
        <v>1066.6400000000001</v>
      </c>
    </row>
    <row r="2059" spans="1:2" x14ac:dyDescent="0.2">
      <c r="A2059" s="245" t="s">
        <v>580</v>
      </c>
      <c r="B2059" s="246">
        <v>1209.8499999999999</v>
      </c>
    </row>
    <row r="2060" spans="1:2" x14ac:dyDescent="0.2">
      <c r="A2060" s="245" t="s">
        <v>12323</v>
      </c>
      <c r="B2060" s="246">
        <v>1108.78</v>
      </c>
    </row>
    <row r="2061" spans="1:2" x14ac:dyDescent="0.2">
      <c r="A2061" s="245" t="s">
        <v>581</v>
      </c>
      <c r="B2061" s="246">
        <v>1244.54</v>
      </c>
    </row>
    <row r="2062" spans="1:2" x14ac:dyDescent="0.2">
      <c r="A2062" s="245" t="s">
        <v>12324</v>
      </c>
      <c r="B2062" s="246">
        <v>1140.6600000000001</v>
      </c>
    </row>
    <row r="2063" spans="1:2" x14ac:dyDescent="0.2">
      <c r="A2063" s="245" t="s">
        <v>582</v>
      </c>
      <c r="B2063" s="246">
        <v>1301.7</v>
      </c>
    </row>
    <row r="2064" spans="1:2" x14ac:dyDescent="0.2">
      <c r="A2064" s="245" t="s">
        <v>12325</v>
      </c>
      <c r="B2064" s="246">
        <v>1193.08</v>
      </c>
    </row>
    <row r="2065" spans="1:2" x14ac:dyDescent="0.2">
      <c r="A2065" s="245" t="s">
        <v>583</v>
      </c>
      <c r="B2065" s="246">
        <v>295.45999999999998</v>
      </c>
    </row>
    <row r="2066" spans="1:2" x14ac:dyDescent="0.2">
      <c r="A2066" s="245" t="s">
        <v>12326</v>
      </c>
      <c r="B2066" s="246">
        <v>269.39999999999998</v>
      </c>
    </row>
    <row r="2067" spans="1:2" x14ac:dyDescent="0.2">
      <c r="A2067" s="245" t="s">
        <v>584</v>
      </c>
      <c r="B2067" s="246">
        <v>803.66</v>
      </c>
    </row>
    <row r="2068" spans="1:2" x14ac:dyDescent="0.2">
      <c r="A2068" s="245" t="s">
        <v>12327</v>
      </c>
      <c r="B2068" s="246">
        <v>737.56</v>
      </c>
    </row>
    <row r="2069" spans="1:2" x14ac:dyDescent="0.2">
      <c r="A2069" s="245" t="s">
        <v>585</v>
      </c>
      <c r="B2069" s="246">
        <v>86.39</v>
      </c>
    </row>
    <row r="2070" spans="1:2" x14ac:dyDescent="0.2">
      <c r="A2070" s="245" t="s">
        <v>12328</v>
      </c>
      <c r="B2070" s="246">
        <v>78.72</v>
      </c>
    </row>
    <row r="2071" spans="1:2" x14ac:dyDescent="0.2">
      <c r="A2071" s="245" t="s">
        <v>586</v>
      </c>
      <c r="B2071" s="246">
        <v>281.89</v>
      </c>
    </row>
    <row r="2072" spans="1:2" x14ac:dyDescent="0.2">
      <c r="A2072" s="245" t="s">
        <v>12329</v>
      </c>
      <c r="B2072" s="246">
        <v>258.05</v>
      </c>
    </row>
    <row r="2073" spans="1:2" x14ac:dyDescent="0.2">
      <c r="A2073" s="245" t="s">
        <v>587</v>
      </c>
      <c r="B2073" s="246">
        <v>381.88</v>
      </c>
    </row>
    <row r="2074" spans="1:2" x14ac:dyDescent="0.2">
      <c r="A2074" s="245" t="s">
        <v>12330</v>
      </c>
      <c r="B2074" s="246">
        <v>351.31</v>
      </c>
    </row>
    <row r="2075" spans="1:2" x14ac:dyDescent="0.2">
      <c r="A2075" s="245" t="s">
        <v>588</v>
      </c>
      <c r="B2075" s="246">
        <v>133.33000000000001</v>
      </c>
    </row>
    <row r="2076" spans="1:2" x14ac:dyDescent="0.2">
      <c r="A2076" s="245" t="s">
        <v>12331</v>
      </c>
      <c r="B2076" s="246">
        <v>120.19</v>
      </c>
    </row>
    <row r="2077" spans="1:2" x14ac:dyDescent="0.2">
      <c r="A2077" s="245" t="s">
        <v>589</v>
      </c>
      <c r="B2077" s="246">
        <v>536.72</v>
      </c>
    </row>
    <row r="2078" spans="1:2" x14ac:dyDescent="0.2">
      <c r="A2078" s="245" t="s">
        <v>12332</v>
      </c>
      <c r="B2078" s="246">
        <v>495.82</v>
      </c>
    </row>
    <row r="2079" spans="1:2" x14ac:dyDescent="0.2">
      <c r="A2079" s="245" t="s">
        <v>590</v>
      </c>
      <c r="B2079" s="246">
        <v>41.73</v>
      </c>
    </row>
    <row r="2080" spans="1:2" x14ac:dyDescent="0.2">
      <c r="A2080" s="245" t="s">
        <v>12333</v>
      </c>
      <c r="B2080" s="246">
        <v>36.159999999999997</v>
      </c>
    </row>
    <row r="2081" spans="1:2" x14ac:dyDescent="0.2">
      <c r="A2081" s="245" t="s">
        <v>591</v>
      </c>
      <c r="B2081" s="246">
        <v>37.26</v>
      </c>
    </row>
    <row r="2082" spans="1:2" x14ac:dyDescent="0.2">
      <c r="A2082" s="245" t="s">
        <v>12334</v>
      </c>
      <c r="B2082" s="246">
        <v>32.29</v>
      </c>
    </row>
    <row r="2083" spans="1:2" x14ac:dyDescent="0.2">
      <c r="A2083" s="245" t="s">
        <v>592</v>
      </c>
      <c r="B2083" s="246">
        <v>67.06</v>
      </c>
    </row>
    <row r="2084" spans="1:2" x14ac:dyDescent="0.2">
      <c r="A2084" s="245" t="s">
        <v>12335</v>
      </c>
      <c r="B2084" s="246">
        <v>58.12</v>
      </c>
    </row>
    <row r="2085" spans="1:2" x14ac:dyDescent="0.2">
      <c r="A2085" s="245" t="s">
        <v>593</v>
      </c>
      <c r="B2085" s="246">
        <v>120.11</v>
      </c>
    </row>
    <row r="2086" spans="1:2" x14ac:dyDescent="0.2">
      <c r="A2086" s="245" t="s">
        <v>12336</v>
      </c>
      <c r="B2086" s="246">
        <v>105.79</v>
      </c>
    </row>
    <row r="2087" spans="1:2" x14ac:dyDescent="0.2">
      <c r="A2087" s="245" t="s">
        <v>594</v>
      </c>
      <c r="B2087" s="246">
        <v>123.76</v>
      </c>
    </row>
    <row r="2088" spans="1:2" x14ac:dyDescent="0.2">
      <c r="A2088" s="245" t="s">
        <v>12337</v>
      </c>
      <c r="B2088" s="246">
        <v>109.01</v>
      </c>
    </row>
    <row r="2089" spans="1:2" x14ac:dyDescent="0.2">
      <c r="A2089" s="245" t="s">
        <v>595</v>
      </c>
      <c r="B2089" s="246">
        <v>127.3</v>
      </c>
    </row>
    <row r="2090" spans="1:2" x14ac:dyDescent="0.2">
      <c r="A2090" s="245" t="s">
        <v>12338</v>
      </c>
      <c r="B2090" s="246">
        <v>112.12</v>
      </c>
    </row>
    <row r="2091" spans="1:2" x14ac:dyDescent="0.2">
      <c r="A2091" s="245" t="s">
        <v>596</v>
      </c>
      <c r="B2091" s="246">
        <v>130.99</v>
      </c>
    </row>
    <row r="2092" spans="1:2" x14ac:dyDescent="0.2">
      <c r="A2092" s="245" t="s">
        <v>12339</v>
      </c>
      <c r="B2092" s="246">
        <v>115.38</v>
      </c>
    </row>
    <row r="2093" spans="1:2" x14ac:dyDescent="0.2">
      <c r="A2093" s="245" t="s">
        <v>597</v>
      </c>
      <c r="B2093" s="246">
        <v>133.32</v>
      </c>
    </row>
    <row r="2094" spans="1:2" x14ac:dyDescent="0.2">
      <c r="A2094" s="245" t="s">
        <v>12340</v>
      </c>
      <c r="B2094" s="246">
        <v>117.42</v>
      </c>
    </row>
    <row r="2095" spans="1:2" x14ac:dyDescent="0.2">
      <c r="A2095" s="245" t="s">
        <v>6828</v>
      </c>
      <c r="B2095" s="246">
        <v>147.4</v>
      </c>
    </row>
    <row r="2096" spans="1:2" x14ac:dyDescent="0.2">
      <c r="A2096" s="245" t="s">
        <v>12341</v>
      </c>
      <c r="B2096" s="246">
        <v>129.79</v>
      </c>
    </row>
    <row r="2097" spans="1:2" x14ac:dyDescent="0.2">
      <c r="A2097" s="245" t="s">
        <v>6829</v>
      </c>
      <c r="B2097" s="246">
        <v>157.25</v>
      </c>
    </row>
    <row r="2098" spans="1:2" x14ac:dyDescent="0.2">
      <c r="A2098" s="245" t="s">
        <v>12342</v>
      </c>
      <c r="B2098" s="246">
        <v>138.52000000000001</v>
      </c>
    </row>
    <row r="2099" spans="1:2" x14ac:dyDescent="0.2">
      <c r="A2099" s="245" t="s">
        <v>6830</v>
      </c>
      <c r="B2099" s="246">
        <v>166.43</v>
      </c>
    </row>
    <row r="2100" spans="1:2" x14ac:dyDescent="0.2">
      <c r="A2100" s="245" t="s">
        <v>12343</v>
      </c>
      <c r="B2100" s="246">
        <v>146.63</v>
      </c>
    </row>
    <row r="2101" spans="1:2" x14ac:dyDescent="0.2">
      <c r="A2101" s="245" t="s">
        <v>6831</v>
      </c>
      <c r="B2101" s="246">
        <v>175.31</v>
      </c>
    </row>
    <row r="2102" spans="1:2" x14ac:dyDescent="0.2">
      <c r="A2102" s="245" t="s">
        <v>12344</v>
      </c>
      <c r="B2102" s="246">
        <v>154.44</v>
      </c>
    </row>
    <row r="2103" spans="1:2" x14ac:dyDescent="0.2">
      <c r="A2103" s="245" t="s">
        <v>6832</v>
      </c>
      <c r="B2103" s="246">
        <v>188.93</v>
      </c>
    </row>
    <row r="2104" spans="1:2" x14ac:dyDescent="0.2">
      <c r="A2104" s="245" t="s">
        <v>12345</v>
      </c>
      <c r="B2104" s="246">
        <v>166.44</v>
      </c>
    </row>
    <row r="2105" spans="1:2" x14ac:dyDescent="0.2">
      <c r="A2105" s="245" t="s">
        <v>598</v>
      </c>
      <c r="B2105" s="246">
        <v>39.03</v>
      </c>
    </row>
    <row r="2106" spans="1:2" x14ac:dyDescent="0.2">
      <c r="A2106" s="245" t="s">
        <v>12346</v>
      </c>
      <c r="B2106" s="246">
        <v>34.03</v>
      </c>
    </row>
    <row r="2107" spans="1:2" x14ac:dyDescent="0.2">
      <c r="A2107" s="245" t="s">
        <v>599</v>
      </c>
      <c r="B2107" s="246">
        <v>7.1</v>
      </c>
    </row>
    <row r="2108" spans="1:2" x14ac:dyDescent="0.2">
      <c r="A2108" s="245" t="s">
        <v>12347</v>
      </c>
      <c r="B2108" s="246">
        <v>6.85</v>
      </c>
    </row>
    <row r="2109" spans="1:2" x14ac:dyDescent="0.2">
      <c r="A2109" s="245" t="s">
        <v>6833</v>
      </c>
      <c r="B2109" s="246">
        <v>3.32</v>
      </c>
    </row>
    <row r="2110" spans="1:2" x14ac:dyDescent="0.2">
      <c r="A2110" s="245" t="s">
        <v>12348</v>
      </c>
      <c r="B2110" s="246">
        <v>3.22</v>
      </c>
    </row>
    <row r="2111" spans="1:2" x14ac:dyDescent="0.2">
      <c r="A2111" s="245" t="s">
        <v>6834</v>
      </c>
      <c r="B2111" s="246">
        <v>2.41</v>
      </c>
    </row>
    <row r="2112" spans="1:2" x14ac:dyDescent="0.2">
      <c r="A2112" s="245" t="s">
        <v>12349</v>
      </c>
      <c r="B2112" s="246">
        <v>2.36</v>
      </c>
    </row>
    <row r="2113" spans="1:2" x14ac:dyDescent="0.2">
      <c r="A2113" s="245" t="s">
        <v>6835</v>
      </c>
      <c r="B2113" s="246">
        <v>6.01</v>
      </c>
    </row>
    <row r="2114" spans="1:2" x14ac:dyDescent="0.2">
      <c r="A2114" s="245" t="s">
        <v>12350</v>
      </c>
      <c r="B2114" s="246">
        <v>5.7</v>
      </c>
    </row>
    <row r="2115" spans="1:2" x14ac:dyDescent="0.2">
      <c r="A2115" s="245" t="s">
        <v>6836</v>
      </c>
      <c r="B2115" s="246">
        <v>5.46</v>
      </c>
    </row>
    <row r="2116" spans="1:2" x14ac:dyDescent="0.2">
      <c r="A2116" s="245" t="s">
        <v>12351</v>
      </c>
      <c r="B2116" s="246">
        <v>5.16</v>
      </c>
    </row>
    <row r="2117" spans="1:2" x14ac:dyDescent="0.2">
      <c r="A2117" s="245" t="s">
        <v>600</v>
      </c>
      <c r="B2117" s="246">
        <v>11.22</v>
      </c>
    </row>
    <row r="2118" spans="1:2" x14ac:dyDescent="0.2">
      <c r="A2118" s="245" t="s">
        <v>12352</v>
      </c>
      <c r="B2118" s="246">
        <v>10.96</v>
      </c>
    </row>
    <row r="2119" spans="1:2" x14ac:dyDescent="0.2">
      <c r="A2119" s="245" t="s">
        <v>601</v>
      </c>
      <c r="B2119" s="246">
        <v>12.61</v>
      </c>
    </row>
    <row r="2120" spans="1:2" x14ac:dyDescent="0.2">
      <c r="A2120" s="245" t="s">
        <v>12353</v>
      </c>
      <c r="B2120" s="246">
        <v>12.34</v>
      </c>
    </row>
    <row r="2121" spans="1:2" x14ac:dyDescent="0.2">
      <c r="A2121" s="245" t="s">
        <v>602</v>
      </c>
      <c r="B2121" s="246">
        <v>13.54</v>
      </c>
    </row>
    <row r="2122" spans="1:2" x14ac:dyDescent="0.2">
      <c r="A2122" s="245" t="s">
        <v>12354</v>
      </c>
      <c r="B2122" s="246">
        <v>13.25</v>
      </c>
    </row>
    <row r="2123" spans="1:2" x14ac:dyDescent="0.2">
      <c r="A2123" s="245" t="s">
        <v>603</v>
      </c>
      <c r="B2123" s="246">
        <v>15.4</v>
      </c>
    </row>
    <row r="2124" spans="1:2" x14ac:dyDescent="0.2">
      <c r="A2124" s="245" t="s">
        <v>12355</v>
      </c>
      <c r="B2124" s="246">
        <v>15.08</v>
      </c>
    </row>
    <row r="2125" spans="1:2" x14ac:dyDescent="0.2">
      <c r="A2125" s="245" t="s">
        <v>604</v>
      </c>
      <c r="B2125" s="246">
        <v>17.420000000000002</v>
      </c>
    </row>
    <row r="2126" spans="1:2" x14ac:dyDescent="0.2">
      <c r="A2126" s="245" t="s">
        <v>12356</v>
      </c>
      <c r="B2126" s="246">
        <v>17.059999999999999</v>
      </c>
    </row>
    <row r="2127" spans="1:2" x14ac:dyDescent="0.2">
      <c r="A2127" s="245" t="s">
        <v>605</v>
      </c>
      <c r="B2127" s="246">
        <v>23.63</v>
      </c>
    </row>
    <row r="2128" spans="1:2" x14ac:dyDescent="0.2">
      <c r="A2128" s="245" t="s">
        <v>12357</v>
      </c>
      <c r="B2128" s="246">
        <v>23.16</v>
      </c>
    </row>
    <row r="2129" spans="1:2" x14ac:dyDescent="0.2">
      <c r="A2129" s="245" t="s">
        <v>6837</v>
      </c>
      <c r="B2129" s="246">
        <v>31.38</v>
      </c>
    </row>
    <row r="2130" spans="1:2" x14ac:dyDescent="0.2">
      <c r="A2130" s="245" t="s">
        <v>12358</v>
      </c>
      <c r="B2130" s="246">
        <v>30.78</v>
      </c>
    </row>
    <row r="2131" spans="1:2" x14ac:dyDescent="0.2">
      <c r="A2131" s="245" t="s">
        <v>6838</v>
      </c>
      <c r="B2131" s="246">
        <v>39.14</v>
      </c>
    </row>
    <row r="2132" spans="1:2" x14ac:dyDescent="0.2">
      <c r="A2132" s="245" t="s">
        <v>12359</v>
      </c>
      <c r="B2132" s="246">
        <v>38.4</v>
      </c>
    </row>
    <row r="2133" spans="1:2" x14ac:dyDescent="0.2">
      <c r="A2133" s="245" t="s">
        <v>6839</v>
      </c>
      <c r="B2133" s="246">
        <v>46.89</v>
      </c>
    </row>
    <row r="2134" spans="1:2" x14ac:dyDescent="0.2">
      <c r="A2134" s="245" t="s">
        <v>12360</v>
      </c>
      <c r="B2134" s="246">
        <v>46.03</v>
      </c>
    </row>
    <row r="2135" spans="1:2" x14ac:dyDescent="0.2">
      <c r="A2135" s="245" t="s">
        <v>6840</v>
      </c>
      <c r="B2135" s="246">
        <v>54.65</v>
      </c>
    </row>
    <row r="2136" spans="1:2" x14ac:dyDescent="0.2">
      <c r="A2136" s="245" t="s">
        <v>12361</v>
      </c>
      <c r="B2136" s="246">
        <v>53.65</v>
      </c>
    </row>
    <row r="2137" spans="1:2" x14ac:dyDescent="0.2">
      <c r="A2137" s="245" t="s">
        <v>606</v>
      </c>
      <c r="B2137" s="246">
        <v>25.44</v>
      </c>
    </row>
    <row r="2138" spans="1:2" x14ac:dyDescent="0.2">
      <c r="A2138" s="245" t="s">
        <v>12362</v>
      </c>
      <c r="B2138" s="246">
        <v>23.9</v>
      </c>
    </row>
    <row r="2139" spans="1:2" x14ac:dyDescent="0.2">
      <c r="A2139" s="245" t="s">
        <v>607</v>
      </c>
      <c r="B2139" s="246">
        <v>32.619999999999997</v>
      </c>
    </row>
    <row r="2140" spans="1:2" x14ac:dyDescent="0.2">
      <c r="A2140" s="245" t="s">
        <v>12363</v>
      </c>
      <c r="B2140" s="246">
        <v>30.62</v>
      </c>
    </row>
    <row r="2141" spans="1:2" x14ac:dyDescent="0.2">
      <c r="A2141" s="245" t="s">
        <v>608</v>
      </c>
      <c r="B2141" s="246">
        <v>15.52</v>
      </c>
    </row>
    <row r="2142" spans="1:2" x14ac:dyDescent="0.2">
      <c r="A2142" s="245" t="s">
        <v>12364</v>
      </c>
      <c r="B2142" s="246">
        <v>15.02</v>
      </c>
    </row>
    <row r="2143" spans="1:2" x14ac:dyDescent="0.2">
      <c r="A2143" s="245" t="s">
        <v>609</v>
      </c>
      <c r="B2143" s="246">
        <v>19.55</v>
      </c>
    </row>
    <row r="2144" spans="1:2" x14ac:dyDescent="0.2">
      <c r="A2144" s="245" t="s">
        <v>12365</v>
      </c>
      <c r="B2144" s="246">
        <v>18.79</v>
      </c>
    </row>
    <row r="2145" spans="1:2" x14ac:dyDescent="0.2">
      <c r="A2145" s="245" t="s">
        <v>610</v>
      </c>
      <c r="B2145" s="246">
        <v>19.7</v>
      </c>
    </row>
    <row r="2146" spans="1:2" x14ac:dyDescent="0.2">
      <c r="A2146" s="245" t="s">
        <v>12366</v>
      </c>
      <c r="B2146" s="246">
        <v>17.170000000000002</v>
      </c>
    </row>
    <row r="2147" spans="1:2" x14ac:dyDescent="0.2">
      <c r="A2147" s="245" t="s">
        <v>611</v>
      </c>
      <c r="B2147" s="246">
        <v>2.0699999999999998</v>
      </c>
    </row>
    <row r="2148" spans="1:2" x14ac:dyDescent="0.2">
      <c r="A2148" s="245" t="s">
        <v>12367</v>
      </c>
      <c r="B2148" s="246">
        <v>2.0299999999999998</v>
      </c>
    </row>
    <row r="2149" spans="1:2" x14ac:dyDescent="0.2">
      <c r="A2149" s="245" t="s">
        <v>612</v>
      </c>
      <c r="B2149" s="246">
        <v>31.29</v>
      </c>
    </row>
    <row r="2150" spans="1:2" x14ac:dyDescent="0.2">
      <c r="A2150" s="245" t="s">
        <v>12368</v>
      </c>
      <c r="B2150" s="246">
        <v>27.12</v>
      </c>
    </row>
    <row r="2151" spans="1:2" x14ac:dyDescent="0.2">
      <c r="A2151" s="245" t="s">
        <v>6841</v>
      </c>
      <c r="B2151" s="246">
        <v>37.26</v>
      </c>
    </row>
    <row r="2152" spans="1:2" x14ac:dyDescent="0.2">
      <c r="A2152" s="245" t="s">
        <v>12369</v>
      </c>
      <c r="B2152" s="246">
        <v>32.29</v>
      </c>
    </row>
    <row r="2153" spans="1:2" x14ac:dyDescent="0.2">
      <c r="A2153" s="245" t="s">
        <v>613</v>
      </c>
      <c r="B2153" s="246">
        <v>44.71</v>
      </c>
    </row>
    <row r="2154" spans="1:2" x14ac:dyDescent="0.2">
      <c r="A2154" s="245" t="s">
        <v>12370</v>
      </c>
      <c r="B2154" s="246">
        <v>38.74</v>
      </c>
    </row>
    <row r="2155" spans="1:2" x14ac:dyDescent="0.2">
      <c r="A2155" s="245" t="s">
        <v>614</v>
      </c>
      <c r="B2155" s="246">
        <v>37.549999999999997</v>
      </c>
    </row>
    <row r="2156" spans="1:2" x14ac:dyDescent="0.2">
      <c r="A2156" s="245" t="s">
        <v>12371</v>
      </c>
      <c r="B2156" s="246">
        <v>32.54</v>
      </c>
    </row>
    <row r="2157" spans="1:2" x14ac:dyDescent="0.2">
      <c r="A2157" s="245" t="s">
        <v>615</v>
      </c>
      <c r="B2157" s="246">
        <v>11.16</v>
      </c>
    </row>
    <row r="2158" spans="1:2" x14ac:dyDescent="0.2">
      <c r="A2158" s="245" t="s">
        <v>12372</v>
      </c>
      <c r="B2158" s="246">
        <v>9.93</v>
      </c>
    </row>
    <row r="2159" spans="1:2" x14ac:dyDescent="0.2">
      <c r="A2159" s="245" t="s">
        <v>6842</v>
      </c>
      <c r="B2159" s="246">
        <v>8.39</v>
      </c>
    </row>
    <row r="2160" spans="1:2" x14ac:dyDescent="0.2">
      <c r="A2160" s="245" t="s">
        <v>12373</v>
      </c>
      <c r="B2160" s="246">
        <v>8.11</v>
      </c>
    </row>
    <row r="2161" spans="1:2" x14ac:dyDescent="0.2">
      <c r="A2161" s="245" t="s">
        <v>616</v>
      </c>
      <c r="B2161" s="246">
        <v>93.17</v>
      </c>
    </row>
    <row r="2162" spans="1:2" x14ac:dyDescent="0.2">
      <c r="A2162" s="245" t="s">
        <v>12374</v>
      </c>
      <c r="B2162" s="246">
        <v>88.2</v>
      </c>
    </row>
    <row r="2163" spans="1:2" x14ac:dyDescent="0.2">
      <c r="A2163" s="245" t="s">
        <v>617</v>
      </c>
      <c r="B2163" s="246">
        <v>102.41</v>
      </c>
    </row>
    <row r="2164" spans="1:2" x14ac:dyDescent="0.2">
      <c r="A2164" s="245" t="s">
        <v>12375</v>
      </c>
      <c r="B2164" s="246">
        <v>96.2</v>
      </c>
    </row>
    <row r="2165" spans="1:2" x14ac:dyDescent="0.2">
      <c r="A2165" s="245" t="s">
        <v>6843</v>
      </c>
      <c r="B2165" s="246">
        <v>108.94</v>
      </c>
    </row>
    <row r="2166" spans="1:2" x14ac:dyDescent="0.2">
      <c r="A2166" s="245" t="s">
        <v>12376</v>
      </c>
      <c r="B2166" s="246">
        <v>103.97</v>
      </c>
    </row>
    <row r="2167" spans="1:2" x14ac:dyDescent="0.2">
      <c r="A2167" s="245" t="s">
        <v>6844</v>
      </c>
      <c r="B2167" s="246">
        <v>114.9</v>
      </c>
    </row>
    <row r="2168" spans="1:2" x14ac:dyDescent="0.2">
      <c r="A2168" s="245" t="s">
        <v>12377</v>
      </c>
      <c r="B2168" s="246">
        <v>109.13</v>
      </c>
    </row>
    <row r="2169" spans="1:2" x14ac:dyDescent="0.2">
      <c r="A2169" s="245" t="s">
        <v>6845</v>
      </c>
      <c r="B2169" s="246">
        <v>118.98</v>
      </c>
    </row>
    <row r="2170" spans="1:2" x14ac:dyDescent="0.2">
      <c r="A2170" s="245" t="s">
        <v>12378</v>
      </c>
      <c r="B2170" s="246">
        <v>114.01</v>
      </c>
    </row>
    <row r="2171" spans="1:2" x14ac:dyDescent="0.2">
      <c r="A2171" s="245" t="s">
        <v>6846</v>
      </c>
      <c r="B2171" s="246">
        <v>124.94</v>
      </c>
    </row>
    <row r="2172" spans="1:2" x14ac:dyDescent="0.2">
      <c r="A2172" s="245" t="s">
        <v>12379</v>
      </c>
      <c r="B2172" s="246">
        <v>119.18</v>
      </c>
    </row>
    <row r="2173" spans="1:2" x14ac:dyDescent="0.2">
      <c r="A2173" s="245" t="s">
        <v>618</v>
      </c>
      <c r="B2173" s="246">
        <v>16.68</v>
      </c>
    </row>
    <row r="2174" spans="1:2" x14ac:dyDescent="0.2">
      <c r="A2174" s="245" t="s">
        <v>12380</v>
      </c>
      <c r="B2174" s="246">
        <v>15.99</v>
      </c>
    </row>
    <row r="2175" spans="1:2" x14ac:dyDescent="0.2">
      <c r="A2175" s="245" t="s">
        <v>619</v>
      </c>
      <c r="B2175" s="246">
        <v>20.29</v>
      </c>
    </row>
    <row r="2176" spans="1:2" x14ac:dyDescent="0.2">
      <c r="A2176" s="245" t="s">
        <v>12381</v>
      </c>
      <c r="B2176" s="246">
        <v>19.46</v>
      </c>
    </row>
    <row r="2177" spans="1:2" x14ac:dyDescent="0.2">
      <c r="A2177" s="245" t="s">
        <v>620</v>
      </c>
      <c r="B2177" s="246">
        <v>6.59</v>
      </c>
    </row>
    <row r="2178" spans="1:2" x14ac:dyDescent="0.2">
      <c r="A2178" s="245" t="s">
        <v>12382</v>
      </c>
      <c r="B2178" s="246">
        <v>6.32</v>
      </c>
    </row>
    <row r="2179" spans="1:2" x14ac:dyDescent="0.2">
      <c r="A2179" s="245" t="s">
        <v>621</v>
      </c>
      <c r="B2179" s="246">
        <v>7.98</v>
      </c>
    </row>
    <row r="2180" spans="1:2" x14ac:dyDescent="0.2">
      <c r="A2180" s="245" t="s">
        <v>12383</v>
      </c>
      <c r="B2180" s="246">
        <v>7.65</v>
      </c>
    </row>
    <row r="2181" spans="1:2" x14ac:dyDescent="0.2">
      <c r="A2181" s="245" t="s">
        <v>622</v>
      </c>
      <c r="B2181" s="246">
        <v>20.440000000000001</v>
      </c>
    </row>
    <row r="2182" spans="1:2" x14ac:dyDescent="0.2">
      <c r="A2182" s="245" t="s">
        <v>12384</v>
      </c>
      <c r="B2182" s="246">
        <v>19.61</v>
      </c>
    </row>
    <row r="2183" spans="1:2" x14ac:dyDescent="0.2">
      <c r="A2183" s="245" t="s">
        <v>623</v>
      </c>
      <c r="B2183" s="246">
        <v>26.22</v>
      </c>
    </row>
    <row r="2184" spans="1:2" x14ac:dyDescent="0.2">
      <c r="A2184" s="245" t="s">
        <v>12385</v>
      </c>
      <c r="B2184" s="246">
        <v>25.13</v>
      </c>
    </row>
    <row r="2185" spans="1:2" x14ac:dyDescent="0.2">
      <c r="A2185" s="245" t="s">
        <v>624</v>
      </c>
      <c r="B2185" s="246">
        <v>7.68</v>
      </c>
    </row>
    <row r="2186" spans="1:2" x14ac:dyDescent="0.2">
      <c r="A2186" s="245" t="s">
        <v>12386</v>
      </c>
      <c r="B2186" s="246">
        <v>7.36</v>
      </c>
    </row>
    <row r="2187" spans="1:2" x14ac:dyDescent="0.2">
      <c r="A2187" s="245" t="s">
        <v>625</v>
      </c>
      <c r="B2187" s="246">
        <v>9.7899999999999991</v>
      </c>
    </row>
    <row r="2188" spans="1:2" x14ac:dyDescent="0.2">
      <c r="A2188" s="245" t="s">
        <v>12387</v>
      </c>
      <c r="B2188" s="246">
        <v>9.39</v>
      </c>
    </row>
    <row r="2189" spans="1:2" x14ac:dyDescent="0.2">
      <c r="A2189" s="245" t="s">
        <v>626</v>
      </c>
      <c r="B2189" s="246">
        <v>10.68</v>
      </c>
    </row>
    <row r="2190" spans="1:2" x14ac:dyDescent="0.2">
      <c r="A2190" s="245" t="s">
        <v>12388</v>
      </c>
      <c r="B2190" s="246">
        <v>10.33</v>
      </c>
    </row>
    <row r="2191" spans="1:2" x14ac:dyDescent="0.2">
      <c r="A2191" s="245" t="s">
        <v>627</v>
      </c>
      <c r="B2191" s="246">
        <v>12.26</v>
      </c>
    </row>
    <row r="2192" spans="1:2" x14ac:dyDescent="0.2">
      <c r="A2192" s="245" t="s">
        <v>12389</v>
      </c>
      <c r="B2192" s="246">
        <v>11.87</v>
      </c>
    </row>
    <row r="2193" spans="1:2" x14ac:dyDescent="0.2">
      <c r="A2193" s="245" t="s">
        <v>628</v>
      </c>
      <c r="B2193" s="246">
        <v>14.04</v>
      </c>
    </row>
    <row r="2194" spans="1:2" x14ac:dyDescent="0.2">
      <c r="A2194" s="245" t="s">
        <v>12390</v>
      </c>
      <c r="B2194" s="246">
        <v>13.55</v>
      </c>
    </row>
    <row r="2195" spans="1:2" x14ac:dyDescent="0.2">
      <c r="A2195" s="245" t="s">
        <v>629</v>
      </c>
      <c r="B2195" s="246">
        <v>17.510000000000002</v>
      </c>
    </row>
    <row r="2196" spans="1:2" x14ac:dyDescent="0.2">
      <c r="A2196" s="245" t="s">
        <v>12391</v>
      </c>
      <c r="B2196" s="246">
        <v>16.91</v>
      </c>
    </row>
    <row r="2197" spans="1:2" x14ac:dyDescent="0.2">
      <c r="A2197" s="245" t="s">
        <v>630</v>
      </c>
      <c r="B2197" s="246">
        <v>4.1399999999999997</v>
      </c>
    </row>
    <row r="2198" spans="1:2" x14ac:dyDescent="0.2">
      <c r="A2198" s="245" t="s">
        <v>12392</v>
      </c>
      <c r="B2198" s="246">
        <v>4.01</v>
      </c>
    </row>
    <row r="2199" spans="1:2" x14ac:dyDescent="0.2">
      <c r="A2199" s="245" t="s">
        <v>631</v>
      </c>
      <c r="B2199" s="246">
        <v>4.7</v>
      </c>
    </row>
    <row r="2200" spans="1:2" x14ac:dyDescent="0.2">
      <c r="A2200" s="245" t="s">
        <v>12393</v>
      </c>
      <c r="B2200" s="246">
        <v>4.54</v>
      </c>
    </row>
    <row r="2201" spans="1:2" x14ac:dyDescent="0.2">
      <c r="A2201" s="245" t="s">
        <v>632</v>
      </c>
      <c r="B2201" s="246">
        <v>5.89</v>
      </c>
    </row>
    <row r="2202" spans="1:2" x14ac:dyDescent="0.2">
      <c r="A2202" s="245" t="s">
        <v>12394</v>
      </c>
      <c r="B2202" s="246">
        <v>5.7</v>
      </c>
    </row>
    <row r="2203" spans="1:2" x14ac:dyDescent="0.2">
      <c r="A2203" s="245" t="s">
        <v>633</v>
      </c>
      <c r="B2203" s="246">
        <v>7.2</v>
      </c>
    </row>
    <row r="2204" spans="1:2" x14ac:dyDescent="0.2">
      <c r="A2204" s="245" t="s">
        <v>12395</v>
      </c>
      <c r="B2204" s="246">
        <v>6.97</v>
      </c>
    </row>
    <row r="2205" spans="1:2" x14ac:dyDescent="0.2">
      <c r="A2205" s="245" t="s">
        <v>634</v>
      </c>
      <c r="B2205" s="246">
        <v>13.72</v>
      </c>
    </row>
    <row r="2206" spans="1:2" x14ac:dyDescent="0.2">
      <c r="A2206" s="245" t="s">
        <v>12396</v>
      </c>
      <c r="B2206" s="246">
        <v>13.17</v>
      </c>
    </row>
    <row r="2207" spans="1:2" x14ac:dyDescent="0.2">
      <c r="A2207" s="245" t="s">
        <v>635</v>
      </c>
      <c r="B2207" s="246">
        <v>15.8</v>
      </c>
    </row>
    <row r="2208" spans="1:2" x14ac:dyDescent="0.2">
      <c r="A2208" s="245" t="s">
        <v>12397</v>
      </c>
      <c r="B2208" s="246">
        <v>15.16</v>
      </c>
    </row>
    <row r="2209" spans="1:2" x14ac:dyDescent="0.2">
      <c r="A2209" s="245" t="s">
        <v>636</v>
      </c>
      <c r="B2209" s="246">
        <v>21.76</v>
      </c>
    </row>
    <row r="2210" spans="1:2" x14ac:dyDescent="0.2">
      <c r="A2210" s="245" t="s">
        <v>12398</v>
      </c>
      <c r="B2210" s="246">
        <v>20.87</v>
      </c>
    </row>
    <row r="2211" spans="1:2" x14ac:dyDescent="0.2">
      <c r="A2211" s="245" t="s">
        <v>637</v>
      </c>
      <c r="B2211" s="246">
        <v>33.549999999999997</v>
      </c>
    </row>
    <row r="2212" spans="1:2" x14ac:dyDescent="0.2">
      <c r="A2212" s="245" t="s">
        <v>12399</v>
      </c>
      <c r="B2212" s="246">
        <v>32.18</v>
      </c>
    </row>
    <row r="2213" spans="1:2" x14ac:dyDescent="0.2">
      <c r="A2213" s="245" t="s">
        <v>638</v>
      </c>
      <c r="B2213" s="246">
        <v>5.23</v>
      </c>
    </row>
    <row r="2214" spans="1:2" x14ac:dyDescent="0.2">
      <c r="A2214" s="245" t="s">
        <v>12400</v>
      </c>
      <c r="B2214" s="246">
        <v>5.01</v>
      </c>
    </row>
    <row r="2215" spans="1:2" x14ac:dyDescent="0.2">
      <c r="A2215" s="245" t="s">
        <v>639</v>
      </c>
      <c r="B2215" s="246">
        <v>5.97</v>
      </c>
    </row>
    <row r="2216" spans="1:2" x14ac:dyDescent="0.2">
      <c r="A2216" s="245" t="s">
        <v>12401</v>
      </c>
      <c r="B2216" s="246">
        <v>5.73</v>
      </c>
    </row>
    <row r="2217" spans="1:2" x14ac:dyDescent="0.2">
      <c r="A2217" s="245" t="s">
        <v>640</v>
      </c>
      <c r="B2217" s="246">
        <v>8.82</v>
      </c>
    </row>
    <row r="2218" spans="1:2" x14ac:dyDescent="0.2">
      <c r="A2218" s="245" t="s">
        <v>12402</v>
      </c>
      <c r="B2218" s="246">
        <v>8.4600000000000009</v>
      </c>
    </row>
    <row r="2219" spans="1:2" x14ac:dyDescent="0.2">
      <c r="A2219" s="245" t="s">
        <v>641</v>
      </c>
      <c r="B2219" s="246">
        <v>12.87</v>
      </c>
    </row>
    <row r="2220" spans="1:2" x14ac:dyDescent="0.2">
      <c r="A2220" s="245" t="s">
        <v>12403</v>
      </c>
      <c r="B2220" s="246">
        <v>12.34</v>
      </c>
    </row>
    <row r="2221" spans="1:2" x14ac:dyDescent="0.2">
      <c r="A2221" s="245" t="s">
        <v>642</v>
      </c>
      <c r="B2221" s="246">
        <v>4.21</v>
      </c>
    </row>
    <row r="2222" spans="1:2" x14ac:dyDescent="0.2">
      <c r="A2222" s="245" t="s">
        <v>12404</v>
      </c>
      <c r="B2222" s="246">
        <v>4.07</v>
      </c>
    </row>
    <row r="2223" spans="1:2" x14ac:dyDescent="0.2">
      <c r="A2223" s="245" t="s">
        <v>643</v>
      </c>
      <c r="B2223" s="246">
        <v>2.65</v>
      </c>
    </row>
    <row r="2224" spans="1:2" x14ac:dyDescent="0.2">
      <c r="A2224" s="245" t="s">
        <v>12405</v>
      </c>
      <c r="B2224" s="246">
        <v>2.56</v>
      </c>
    </row>
    <row r="2225" spans="1:2" x14ac:dyDescent="0.2">
      <c r="A2225" s="245" t="s">
        <v>644</v>
      </c>
      <c r="B2225" s="246">
        <v>3.54</v>
      </c>
    </row>
    <row r="2226" spans="1:2" x14ac:dyDescent="0.2">
      <c r="A2226" s="245" t="s">
        <v>12406</v>
      </c>
      <c r="B2226" s="246">
        <v>3.43</v>
      </c>
    </row>
    <row r="2227" spans="1:2" x14ac:dyDescent="0.2">
      <c r="A2227" s="245" t="s">
        <v>6847</v>
      </c>
      <c r="B2227" s="246">
        <v>166.65</v>
      </c>
    </row>
    <row r="2228" spans="1:2" x14ac:dyDescent="0.2">
      <c r="A2228" s="245" t="s">
        <v>12407</v>
      </c>
      <c r="B2228" s="246">
        <v>163.27000000000001</v>
      </c>
    </row>
    <row r="2229" spans="1:2" x14ac:dyDescent="0.2">
      <c r="A2229" s="245" t="s">
        <v>645</v>
      </c>
      <c r="B2229" s="246">
        <v>5.94</v>
      </c>
    </row>
    <row r="2230" spans="1:2" x14ac:dyDescent="0.2">
      <c r="A2230" s="245" t="s">
        <v>12408</v>
      </c>
      <c r="B2230" s="246">
        <v>5.77</v>
      </c>
    </row>
    <row r="2231" spans="1:2" x14ac:dyDescent="0.2">
      <c r="A2231" s="245" t="s">
        <v>646</v>
      </c>
      <c r="B2231" s="246">
        <v>5.07</v>
      </c>
    </row>
    <row r="2232" spans="1:2" x14ac:dyDescent="0.2">
      <c r="A2232" s="245" t="s">
        <v>12409</v>
      </c>
      <c r="B2232" s="246">
        <v>4.9800000000000004</v>
      </c>
    </row>
    <row r="2233" spans="1:2" x14ac:dyDescent="0.2">
      <c r="A2233" s="245" t="s">
        <v>647</v>
      </c>
      <c r="B2233" s="246">
        <v>1.84</v>
      </c>
    </row>
    <row r="2234" spans="1:2" x14ac:dyDescent="0.2">
      <c r="A2234" s="245" t="s">
        <v>12410</v>
      </c>
      <c r="B2234" s="246">
        <v>1.81</v>
      </c>
    </row>
    <row r="2235" spans="1:2" x14ac:dyDescent="0.2">
      <c r="A2235" s="245" t="s">
        <v>648</v>
      </c>
      <c r="B2235" s="246">
        <v>3.28</v>
      </c>
    </row>
    <row r="2236" spans="1:2" x14ac:dyDescent="0.2">
      <c r="A2236" s="245" t="s">
        <v>12411</v>
      </c>
      <c r="B2236" s="246">
        <v>3.18</v>
      </c>
    </row>
    <row r="2237" spans="1:2" x14ac:dyDescent="0.2">
      <c r="A2237" s="245" t="s">
        <v>649</v>
      </c>
      <c r="B2237" s="246">
        <v>4.74</v>
      </c>
    </row>
    <row r="2238" spans="1:2" x14ac:dyDescent="0.2">
      <c r="A2238" s="245" t="s">
        <v>12412</v>
      </c>
      <c r="B2238" s="246">
        <v>4.5999999999999996</v>
      </c>
    </row>
    <row r="2239" spans="1:2" x14ac:dyDescent="0.2">
      <c r="A2239" s="245" t="s">
        <v>650</v>
      </c>
      <c r="B2239" s="246">
        <v>7.05</v>
      </c>
    </row>
    <row r="2240" spans="1:2" x14ac:dyDescent="0.2">
      <c r="A2240" s="245" t="s">
        <v>12413</v>
      </c>
      <c r="B2240" s="246">
        <v>6.85</v>
      </c>
    </row>
    <row r="2241" spans="1:2" x14ac:dyDescent="0.2">
      <c r="A2241" s="245" t="s">
        <v>651</v>
      </c>
      <c r="B2241" s="246">
        <v>8.08</v>
      </c>
    </row>
    <row r="2242" spans="1:2" x14ac:dyDescent="0.2">
      <c r="A2242" s="245" t="s">
        <v>12414</v>
      </c>
      <c r="B2242" s="246">
        <v>7.94</v>
      </c>
    </row>
    <row r="2243" spans="1:2" x14ac:dyDescent="0.2">
      <c r="A2243" s="245" t="s">
        <v>652</v>
      </c>
      <c r="B2243" s="246">
        <v>8.75</v>
      </c>
    </row>
    <row r="2244" spans="1:2" x14ac:dyDescent="0.2">
      <c r="A2244" s="245" t="s">
        <v>12415</v>
      </c>
      <c r="B2244" s="246">
        <v>8.5</v>
      </c>
    </row>
    <row r="2245" spans="1:2" x14ac:dyDescent="0.2">
      <c r="A2245" s="245" t="s">
        <v>711</v>
      </c>
      <c r="B2245" s="246">
        <v>2.14</v>
      </c>
    </row>
    <row r="2246" spans="1:2" x14ac:dyDescent="0.2">
      <c r="A2246" s="245" t="s">
        <v>12416</v>
      </c>
      <c r="B2246" s="246">
        <v>2.0699999999999998</v>
      </c>
    </row>
    <row r="2247" spans="1:2" x14ac:dyDescent="0.2">
      <c r="A2247" s="245" t="s">
        <v>710</v>
      </c>
      <c r="B2247" s="246">
        <v>1.53</v>
      </c>
    </row>
    <row r="2248" spans="1:2" x14ac:dyDescent="0.2">
      <c r="A2248" s="245" t="s">
        <v>12417</v>
      </c>
      <c r="B2248" s="246">
        <v>1.5</v>
      </c>
    </row>
    <row r="2249" spans="1:2" x14ac:dyDescent="0.2">
      <c r="A2249" s="245" t="s">
        <v>6848</v>
      </c>
      <c r="B2249" s="246">
        <v>1.27</v>
      </c>
    </row>
    <row r="2250" spans="1:2" x14ac:dyDescent="0.2">
      <c r="A2250" s="245" t="s">
        <v>12418</v>
      </c>
      <c r="B2250" s="246">
        <v>1.24</v>
      </c>
    </row>
    <row r="2251" spans="1:2" x14ac:dyDescent="0.2">
      <c r="A2251" s="245" t="s">
        <v>6849</v>
      </c>
      <c r="B2251" s="246">
        <v>1.8</v>
      </c>
    </row>
    <row r="2252" spans="1:2" x14ac:dyDescent="0.2">
      <c r="A2252" s="245" t="s">
        <v>12419</v>
      </c>
      <c r="B2252" s="246">
        <v>1.75</v>
      </c>
    </row>
    <row r="2253" spans="1:2" x14ac:dyDescent="0.2">
      <c r="A2253" s="245" t="s">
        <v>6850</v>
      </c>
      <c r="B2253" s="246">
        <v>1.65</v>
      </c>
    </row>
    <row r="2254" spans="1:2" x14ac:dyDescent="0.2">
      <c r="A2254" s="245" t="s">
        <v>12420</v>
      </c>
      <c r="B2254" s="246">
        <v>1.61</v>
      </c>
    </row>
    <row r="2255" spans="1:2" x14ac:dyDescent="0.2">
      <c r="A2255" s="245" t="s">
        <v>712</v>
      </c>
      <c r="B2255" s="246">
        <v>3.54</v>
      </c>
    </row>
    <row r="2256" spans="1:2" x14ac:dyDescent="0.2">
      <c r="A2256" s="245" t="s">
        <v>12421</v>
      </c>
      <c r="B2256" s="246">
        <v>3.51</v>
      </c>
    </row>
    <row r="2257" spans="1:2" x14ac:dyDescent="0.2">
      <c r="A2257" s="245" t="s">
        <v>653</v>
      </c>
      <c r="B2257" s="246">
        <v>2.93</v>
      </c>
    </row>
    <row r="2258" spans="1:2" x14ac:dyDescent="0.2">
      <c r="A2258" s="245" t="s">
        <v>12422</v>
      </c>
      <c r="B2258" s="246">
        <v>2.81</v>
      </c>
    </row>
    <row r="2259" spans="1:2" x14ac:dyDescent="0.2">
      <c r="A2259" s="245" t="s">
        <v>654</v>
      </c>
      <c r="B2259" s="246">
        <v>4.67</v>
      </c>
    </row>
    <row r="2260" spans="1:2" x14ac:dyDescent="0.2">
      <c r="A2260" s="245" t="s">
        <v>12423</v>
      </c>
      <c r="B2260" s="246">
        <v>4.6100000000000003</v>
      </c>
    </row>
    <row r="2261" spans="1:2" x14ac:dyDescent="0.2">
      <c r="A2261" s="245" t="s">
        <v>655</v>
      </c>
      <c r="B2261" s="246">
        <v>4.62</v>
      </c>
    </row>
    <row r="2262" spans="1:2" x14ac:dyDescent="0.2">
      <c r="A2262" s="245" t="s">
        <v>12424</v>
      </c>
      <c r="B2262" s="246">
        <v>4.53</v>
      </c>
    </row>
    <row r="2263" spans="1:2" x14ac:dyDescent="0.2">
      <c r="A2263" s="245" t="s">
        <v>656</v>
      </c>
      <c r="B2263" s="246">
        <v>9.09</v>
      </c>
    </row>
    <row r="2264" spans="1:2" x14ac:dyDescent="0.2">
      <c r="A2264" s="245" t="s">
        <v>12425</v>
      </c>
      <c r="B2264" s="246">
        <v>8.98</v>
      </c>
    </row>
    <row r="2265" spans="1:2" x14ac:dyDescent="0.2">
      <c r="A2265" s="245" t="s">
        <v>657</v>
      </c>
      <c r="B2265" s="246">
        <v>3.62</v>
      </c>
    </row>
    <row r="2266" spans="1:2" x14ac:dyDescent="0.2">
      <c r="A2266" s="245" t="s">
        <v>12426</v>
      </c>
      <c r="B2266" s="246">
        <v>3.47</v>
      </c>
    </row>
    <row r="2267" spans="1:2" x14ac:dyDescent="0.2">
      <c r="A2267" s="245" t="s">
        <v>658</v>
      </c>
      <c r="B2267" s="246">
        <v>3.24</v>
      </c>
    </row>
    <row r="2268" spans="1:2" x14ac:dyDescent="0.2">
      <c r="A2268" s="245" t="s">
        <v>12427</v>
      </c>
      <c r="B2268" s="246">
        <v>3.14</v>
      </c>
    </row>
    <row r="2269" spans="1:2" x14ac:dyDescent="0.2">
      <c r="A2269" s="245" t="s">
        <v>659</v>
      </c>
      <c r="B2269" s="246">
        <v>1.72</v>
      </c>
    </row>
    <row r="2270" spans="1:2" x14ac:dyDescent="0.2">
      <c r="A2270" s="245" t="s">
        <v>12428</v>
      </c>
      <c r="B2270" s="246">
        <v>1.65</v>
      </c>
    </row>
    <row r="2271" spans="1:2" x14ac:dyDescent="0.2">
      <c r="A2271" s="245" t="s">
        <v>660</v>
      </c>
      <c r="B2271" s="246">
        <v>7.98</v>
      </c>
    </row>
    <row r="2272" spans="1:2" x14ac:dyDescent="0.2">
      <c r="A2272" s="245" t="s">
        <v>12429</v>
      </c>
      <c r="B2272" s="246">
        <v>7.68</v>
      </c>
    </row>
    <row r="2273" spans="1:2" x14ac:dyDescent="0.2">
      <c r="A2273" s="245" t="s">
        <v>661</v>
      </c>
      <c r="B2273" s="246">
        <v>11.39</v>
      </c>
    </row>
    <row r="2274" spans="1:2" x14ac:dyDescent="0.2">
      <c r="A2274" s="245" t="s">
        <v>12430</v>
      </c>
      <c r="B2274" s="246">
        <v>10.96</v>
      </c>
    </row>
    <row r="2275" spans="1:2" x14ac:dyDescent="0.2">
      <c r="A2275" s="245" t="s">
        <v>662</v>
      </c>
      <c r="B2275" s="246">
        <v>11.81</v>
      </c>
    </row>
    <row r="2276" spans="1:2" x14ac:dyDescent="0.2">
      <c r="A2276" s="245" t="s">
        <v>12431</v>
      </c>
      <c r="B2276" s="246">
        <v>11.69</v>
      </c>
    </row>
    <row r="2277" spans="1:2" x14ac:dyDescent="0.2">
      <c r="A2277" s="245" t="s">
        <v>663</v>
      </c>
      <c r="B2277" s="246">
        <v>16.46</v>
      </c>
    </row>
    <row r="2278" spans="1:2" x14ac:dyDescent="0.2">
      <c r="A2278" s="245" t="s">
        <v>12432</v>
      </c>
      <c r="B2278" s="246">
        <v>16.29</v>
      </c>
    </row>
    <row r="2279" spans="1:2" x14ac:dyDescent="0.2">
      <c r="A2279" s="245" t="s">
        <v>664</v>
      </c>
      <c r="B2279" s="246">
        <v>4.49</v>
      </c>
    </row>
    <row r="2280" spans="1:2" x14ac:dyDescent="0.2">
      <c r="A2280" s="245" t="s">
        <v>12433</v>
      </c>
      <c r="B2280" s="246">
        <v>4.4400000000000004</v>
      </c>
    </row>
    <row r="2281" spans="1:2" x14ac:dyDescent="0.2">
      <c r="A2281" s="245" t="s">
        <v>665</v>
      </c>
      <c r="B2281" s="246">
        <v>5.24</v>
      </c>
    </row>
    <row r="2282" spans="1:2" x14ac:dyDescent="0.2">
      <c r="A2282" s="245" t="s">
        <v>12434</v>
      </c>
      <c r="B2282" s="246">
        <v>5.18</v>
      </c>
    </row>
    <row r="2283" spans="1:2" x14ac:dyDescent="0.2">
      <c r="A2283" s="245" t="s">
        <v>666</v>
      </c>
      <c r="B2283" s="246">
        <v>6</v>
      </c>
    </row>
    <row r="2284" spans="1:2" x14ac:dyDescent="0.2">
      <c r="A2284" s="245" t="s">
        <v>12435</v>
      </c>
      <c r="B2284" s="246">
        <v>5.93</v>
      </c>
    </row>
    <row r="2285" spans="1:2" x14ac:dyDescent="0.2">
      <c r="A2285" s="245" t="s">
        <v>667</v>
      </c>
      <c r="B2285" s="246">
        <v>6.74</v>
      </c>
    </row>
    <row r="2286" spans="1:2" x14ac:dyDescent="0.2">
      <c r="A2286" s="245" t="s">
        <v>12436</v>
      </c>
      <c r="B2286" s="246">
        <v>6.66</v>
      </c>
    </row>
    <row r="2287" spans="1:2" x14ac:dyDescent="0.2">
      <c r="A2287" s="245" t="s">
        <v>668</v>
      </c>
      <c r="B2287" s="246">
        <v>7.51</v>
      </c>
    </row>
    <row r="2288" spans="1:2" x14ac:dyDescent="0.2">
      <c r="A2288" s="245" t="s">
        <v>12437</v>
      </c>
      <c r="B2288" s="246">
        <v>7.42</v>
      </c>
    </row>
    <row r="2289" spans="1:2" x14ac:dyDescent="0.2">
      <c r="A2289" s="245" t="s">
        <v>669</v>
      </c>
      <c r="B2289" s="246">
        <v>8.25</v>
      </c>
    </row>
    <row r="2290" spans="1:2" x14ac:dyDescent="0.2">
      <c r="A2290" s="245" t="s">
        <v>12438</v>
      </c>
      <c r="B2290" s="246">
        <v>8.15</v>
      </c>
    </row>
    <row r="2291" spans="1:2" x14ac:dyDescent="0.2">
      <c r="A2291" s="245" t="s">
        <v>670</v>
      </c>
      <c r="B2291" s="246">
        <v>9.02</v>
      </c>
    </row>
    <row r="2292" spans="1:2" x14ac:dyDescent="0.2">
      <c r="A2292" s="245" t="s">
        <v>12439</v>
      </c>
      <c r="B2292" s="246">
        <v>8.92</v>
      </c>
    </row>
    <row r="2293" spans="1:2" x14ac:dyDescent="0.2">
      <c r="A2293" s="245" t="s">
        <v>671</v>
      </c>
      <c r="B2293" s="246">
        <v>9.7200000000000006</v>
      </c>
    </row>
    <row r="2294" spans="1:2" x14ac:dyDescent="0.2">
      <c r="A2294" s="245" t="s">
        <v>12440</v>
      </c>
      <c r="B2294" s="246">
        <v>9.61</v>
      </c>
    </row>
    <row r="2295" spans="1:2" x14ac:dyDescent="0.2">
      <c r="A2295" s="245" t="s">
        <v>672</v>
      </c>
      <c r="B2295" s="246">
        <v>10.54</v>
      </c>
    </row>
    <row r="2296" spans="1:2" x14ac:dyDescent="0.2">
      <c r="A2296" s="245" t="s">
        <v>12441</v>
      </c>
      <c r="B2296" s="246">
        <v>10.41</v>
      </c>
    </row>
    <row r="2297" spans="1:2" x14ac:dyDescent="0.2">
      <c r="A2297" s="245" t="s">
        <v>673</v>
      </c>
      <c r="B2297" s="246">
        <v>11.3</v>
      </c>
    </row>
    <row r="2298" spans="1:2" x14ac:dyDescent="0.2">
      <c r="A2298" s="245" t="s">
        <v>12442</v>
      </c>
      <c r="B2298" s="246">
        <v>11.17</v>
      </c>
    </row>
    <row r="2299" spans="1:2" x14ac:dyDescent="0.2">
      <c r="A2299" s="245" t="s">
        <v>674</v>
      </c>
      <c r="B2299" s="246">
        <v>12.06</v>
      </c>
    </row>
    <row r="2300" spans="1:2" x14ac:dyDescent="0.2">
      <c r="A2300" s="245" t="s">
        <v>12443</v>
      </c>
      <c r="B2300" s="246">
        <v>11.92</v>
      </c>
    </row>
    <row r="2301" spans="1:2" x14ac:dyDescent="0.2">
      <c r="A2301" s="245" t="s">
        <v>675</v>
      </c>
      <c r="B2301" s="246">
        <v>12.8</v>
      </c>
    </row>
    <row r="2302" spans="1:2" x14ac:dyDescent="0.2">
      <c r="A2302" s="245" t="s">
        <v>12444</v>
      </c>
      <c r="B2302" s="246">
        <v>12.65</v>
      </c>
    </row>
    <row r="2303" spans="1:2" x14ac:dyDescent="0.2">
      <c r="A2303" s="245" t="s">
        <v>676</v>
      </c>
      <c r="B2303" s="246">
        <v>13.48</v>
      </c>
    </row>
    <row r="2304" spans="1:2" x14ac:dyDescent="0.2">
      <c r="A2304" s="245" t="s">
        <v>12445</v>
      </c>
      <c r="B2304" s="246">
        <v>13.32</v>
      </c>
    </row>
    <row r="2305" spans="1:2" x14ac:dyDescent="0.2">
      <c r="A2305" s="245" t="s">
        <v>677</v>
      </c>
      <c r="B2305" s="246">
        <v>14.25</v>
      </c>
    </row>
    <row r="2306" spans="1:2" x14ac:dyDescent="0.2">
      <c r="A2306" s="245" t="s">
        <v>12446</v>
      </c>
      <c r="B2306" s="246">
        <v>14.08</v>
      </c>
    </row>
    <row r="2307" spans="1:2" x14ac:dyDescent="0.2">
      <c r="A2307" s="245" t="s">
        <v>678</v>
      </c>
      <c r="B2307" s="246">
        <v>15.11</v>
      </c>
    </row>
    <row r="2308" spans="1:2" x14ac:dyDescent="0.2">
      <c r="A2308" s="245" t="s">
        <v>12447</v>
      </c>
      <c r="B2308" s="246">
        <v>14.94</v>
      </c>
    </row>
    <row r="2309" spans="1:2" x14ac:dyDescent="0.2">
      <c r="A2309" s="245" t="s">
        <v>679</v>
      </c>
      <c r="B2309" s="246">
        <v>15.88</v>
      </c>
    </row>
    <row r="2310" spans="1:2" x14ac:dyDescent="0.2">
      <c r="A2310" s="245" t="s">
        <v>12448</v>
      </c>
      <c r="B2310" s="246">
        <v>15.69</v>
      </c>
    </row>
    <row r="2311" spans="1:2" x14ac:dyDescent="0.2">
      <c r="A2311" s="245" t="s">
        <v>680</v>
      </c>
      <c r="B2311" s="246">
        <v>16.5</v>
      </c>
    </row>
    <row r="2312" spans="1:2" x14ac:dyDescent="0.2">
      <c r="A2312" s="245" t="s">
        <v>12449</v>
      </c>
      <c r="B2312" s="246">
        <v>16.309999999999999</v>
      </c>
    </row>
    <row r="2313" spans="1:2" x14ac:dyDescent="0.2">
      <c r="A2313" s="245" t="s">
        <v>681</v>
      </c>
      <c r="B2313" s="246">
        <v>17.18</v>
      </c>
    </row>
    <row r="2314" spans="1:2" x14ac:dyDescent="0.2">
      <c r="A2314" s="245" t="s">
        <v>12450</v>
      </c>
      <c r="B2314" s="246">
        <v>16.98</v>
      </c>
    </row>
    <row r="2315" spans="1:2" x14ac:dyDescent="0.2">
      <c r="A2315" s="245" t="s">
        <v>682</v>
      </c>
      <c r="B2315" s="246">
        <v>18.18</v>
      </c>
    </row>
    <row r="2316" spans="1:2" x14ac:dyDescent="0.2">
      <c r="A2316" s="245" t="s">
        <v>12451</v>
      </c>
      <c r="B2316" s="246">
        <v>17.97</v>
      </c>
    </row>
    <row r="2317" spans="1:2" x14ac:dyDescent="0.2">
      <c r="A2317" s="245" t="s">
        <v>683</v>
      </c>
      <c r="B2317" s="246">
        <v>18.72</v>
      </c>
    </row>
    <row r="2318" spans="1:2" x14ac:dyDescent="0.2">
      <c r="A2318" s="245" t="s">
        <v>12452</v>
      </c>
      <c r="B2318" s="246">
        <v>18.5</v>
      </c>
    </row>
    <row r="2319" spans="1:2" x14ac:dyDescent="0.2">
      <c r="A2319" s="245" t="s">
        <v>684</v>
      </c>
      <c r="B2319" s="246">
        <v>19.600000000000001</v>
      </c>
    </row>
    <row r="2320" spans="1:2" x14ac:dyDescent="0.2">
      <c r="A2320" s="245" t="s">
        <v>12453</v>
      </c>
      <c r="B2320" s="246">
        <v>19.37</v>
      </c>
    </row>
    <row r="2321" spans="1:2" x14ac:dyDescent="0.2">
      <c r="A2321" s="245" t="s">
        <v>685</v>
      </c>
      <c r="B2321" s="246">
        <v>20.23</v>
      </c>
    </row>
    <row r="2322" spans="1:2" x14ac:dyDescent="0.2">
      <c r="A2322" s="245" t="s">
        <v>12454</v>
      </c>
      <c r="B2322" s="246">
        <v>20</v>
      </c>
    </row>
    <row r="2323" spans="1:2" x14ac:dyDescent="0.2">
      <c r="A2323" s="245" t="s">
        <v>686</v>
      </c>
      <c r="B2323" s="246">
        <v>21.26</v>
      </c>
    </row>
    <row r="2324" spans="1:2" x14ac:dyDescent="0.2">
      <c r="A2324" s="245" t="s">
        <v>12455</v>
      </c>
      <c r="B2324" s="246">
        <v>21.01</v>
      </c>
    </row>
    <row r="2325" spans="1:2" x14ac:dyDescent="0.2">
      <c r="A2325" s="245" t="s">
        <v>687</v>
      </c>
      <c r="B2325" s="246">
        <v>9.07</v>
      </c>
    </row>
    <row r="2326" spans="1:2" x14ac:dyDescent="0.2">
      <c r="A2326" s="245" t="s">
        <v>12456</v>
      </c>
      <c r="B2326" s="246">
        <v>8.98</v>
      </c>
    </row>
    <row r="2327" spans="1:2" x14ac:dyDescent="0.2">
      <c r="A2327" s="245" t="s">
        <v>688</v>
      </c>
      <c r="B2327" s="246">
        <v>10.46</v>
      </c>
    </row>
    <row r="2328" spans="1:2" x14ac:dyDescent="0.2">
      <c r="A2328" s="245" t="s">
        <v>12457</v>
      </c>
      <c r="B2328" s="246">
        <v>10.36</v>
      </c>
    </row>
    <row r="2329" spans="1:2" x14ac:dyDescent="0.2">
      <c r="A2329" s="245" t="s">
        <v>689</v>
      </c>
      <c r="B2329" s="246">
        <v>11.91</v>
      </c>
    </row>
    <row r="2330" spans="1:2" x14ac:dyDescent="0.2">
      <c r="A2330" s="245" t="s">
        <v>12458</v>
      </c>
      <c r="B2330" s="246">
        <v>11.8</v>
      </c>
    </row>
    <row r="2331" spans="1:2" x14ac:dyDescent="0.2">
      <c r="A2331" s="245" t="s">
        <v>690</v>
      </c>
      <c r="B2331" s="246">
        <v>13.27</v>
      </c>
    </row>
    <row r="2332" spans="1:2" x14ac:dyDescent="0.2">
      <c r="A2332" s="245" t="s">
        <v>12459</v>
      </c>
      <c r="B2332" s="246">
        <v>13.15</v>
      </c>
    </row>
    <row r="2333" spans="1:2" x14ac:dyDescent="0.2">
      <c r="A2333" s="245" t="s">
        <v>691</v>
      </c>
      <c r="B2333" s="246">
        <v>14.75</v>
      </c>
    </row>
    <row r="2334" spans="1:2" x14ac:dyDescent="0.2">
      <c r="A2334" s="245" t="s">
        <v>12460</v>
      </c>
      <c r="B2334" s="246">
        <v>14.62</v>
      </c>
    </row>
    <row r="2335" spans="1:2" x14ac:dyDescent="0.2">
      <c r="A2335" s="245" t="s">
        <v>692</v>
      </c>
      <c r="B2335" s="246">
        <v>16.07</v>
      </c>
    </row>
    <row r="2336" spans="1:2" x14ac:dyDescent="0.2">
      <c r="A2336" s="245" t="s">
        <v>12461</v>
      </c>
      <c r="B2336" s="246">
        <v>15.93</v>
      </c>
    </row>
    <row r="2337" spans="1:2" x14ac:dyDescent="0.2">
      <c r="A2337" s="245" t="s">
        <v>693</v>
      </c>
      <c r="B2337" s="246">
        <v>17.489999999999998</v>
      </c>
    </row>
    <row r="2338" spans="1:2" x14ac:dyDescent="0.2">
      <c r="A2338" s="245" t="s">
        <v>12462</v>
      </c>
      <c r="B2338" s="246">
        <v>17.34</v>
      </c>
    </row>
    <row r="2339" spans="1:2" x14ac:dyDescent="0.2">
      <c r="A2339" s="245" t="s">
        <v>694</v>
      </c>
      <c r="B2339" s="246">
        <v>19.010000000000002</v>
      </c>
    </row>
    <row r="2340" spans="1:2" x14ac:dyDescent="0.2">
      <c r="A2340" s="245" t="s">
        <v>12463</v>
      </c>
      <c r="B2340" s="246">
        <v>18.84</v>
      </c>
    </row>
    <row r="2341" spans="1:2" x14ac:dyDescent="0.2">
      <c r="A2341" s="245" t="s">
        <v>695</v>
      </c>
      <c r="B2341" s="246">
        <v>20.38</v>
      </c>
    </row>
    <row r="2342" spans="1:2" x14ac:dyDescent="0.2">
      <c r="A2342" s="245" t="s">
        <v>12464</v>
      </c>
      <c r="B2342" s="246">
        <v>20.2</v>
      </c>
    </row>
    <row r="2343" spans="1:2" x14ac:dyDescent="0.2">
      <c r="A2343" s="245" t="s">
        <v>696</v>
      </c>
      <c r="B2343" s="246">
        <v>21.73</v>
      </c>
    </row>
    <row r="2344" spans="1:2" x14ac:dyDescent="0.2">
      <c r="A2344" s="245" t="s">
        <v>12465</v>
      </c>
      <c r="B2344" s="246">
        <v>21.53</v>
      </c>
    </row>
    <row r="2345" spans="1:2" x14ac:dyDescent="0.2">
      <c r="A2345" s="245" t="s">
        <v>697</v>
      </c>
      <c r="B2345" s="246">
        <v>23.26</v>
      </c>
    </row>
    <row r="2346" spans="1:2" x14ac:dyDescent="0.2">
      <c r="A2346" s="245" t="s">
        <v>12466</v>
      </c>
      <c r="B2346" s="246">
        <v>23.05</v>
      </c>
    </row>
    <row r="2347" spans="1:2" x14ac:dyDescent="0.2">
      <c r="A2347" s="245" t="s">
        <v>698</v>
      </c>
      <c r="B2347" s="246">
        <v>24.72</v>
      </c>
    </row>
    <row r="2348" spans="1:2" x14ac:dyDescent="0.2">
      <c r="A2348" s="245" t="s">
        <v>12467</v>
      </c>
      <c r="B2348" s="246">
        <v>24.49</v>
      </c>
    </row>
    <row r="2349" spans="1:2" x14ac:dyDescent="0.2">
      <c r="A2349" s="245" t="s">
        <v>699</v>
      </c>
      <c r="B2349" s="246">
        <v>26.01</v>
      </c>
    </row>
    <row r="2350" spans="1:2" x14ac:dyDescent="0.2">
      <c r="A2350" s="245" t="s">
        <v>12468</v>
      </c>
      <c r="B2350" s="246">
        <v>25.78</v>
      </c>
    </row>
    <row r="2351" spans="1:2" x14ac:dyDescent="0.2">
      <c r="A2351" s="245" t="s">
        <v>700</v>
      </c>
      <c r="B2351" s="246">
        <v>27.46</v>
      </c>
    </row>
    <row r="2352" spans="1:2" x14ac:dyDescent="0.2">
      <c r="A2352" s="245" t="s">
        <v>12469</v>
      </c>
      <c r="B2352" s="246">
        <v>27.21</v>
      </c>
    </row>
    <row r="2353" spans="1:2" x14ac:dyDescent="0.2">
      <c r="A2353" s="245" t="s">
        <v>701</v>
      </c>
      <c r="B2353" s="246">
        <v>29.08</v>
      </c>
    </row>
    <row r="2354" spans="1:2" x14ac:dyDescent="0.2">
      <c r="A2354" s="245" t="s">
        <v>12470</v>
      </c>
      <c r="B2354" s="246">
        <v>28.82</v>
      </c>
    </row>
    <row r="2355" spans="1:2" x14ac:dyDescent="0.2">
      <c r="A2355" s="245" t="s">
        <v>702</v>
      </c>
      <c r="B2355" s="246">
        <v>30.42</v>
      </c>
    </row>
    <row r="2356" spans="1:2" x14ac:dyDescent="0.2">
      <c r="A2356" s="245" t="s">
        <v>12471</v>
      </c>
      <c r="B2356" s="246">
        <v>30.15</v>
      </c>
    </row>
    <row r="2357" spans="1:2" x14ac:dyDescent="0.2">
      <c r="A2357" s="245" t="s">
        <v>703</v>
      </c>
      <c r="B2357" s="246">
        <v>31.89</v>
      </c>
    </row>
    <row r="2358" spans="1:2" x14ac:dyDescent="0.2">
      <c r="A2358" s="245" t="s">
        <v>12472</v>
      </c>
      <c r="B2358" s="246">
        <v>31.61</v>
      </c>
    </row>
    <row r="2359" spans="1:2" x14ac:dyDescent="0.2">
      <c r="A2359" s="245" t="s">
        <v>704</v>
      </c>
      <c r="B2359" s="246">
        <v>32.96</v>
      </c>
    </row>
    <row r="2360" spans="1:2" x14ac:dyDescent="0.2">
      <c r="A2360" s="245" t="s">
        <v>12473</v>
      </c>
      <c r="B2360" s="246">
        <v>32.67</v>
      </c>
    </row>
    <row r="2361" spans="1:2" x14ac:dyDescent="0.2">
      <c r="A2361" s="245" t="s">
        <v>705</v>
      </c>
      <c r="B2361" s="246">
        <v>34.69</v>
      </c>
    </row>
    <row r="2362" spans="1:2" x14ac:dyDescent="0.2">
      <c r="A2362" s="245" t="s">
        <v>12474</v>
      </c>
      <c r="B2362" s="246">
        <v>34.380000000000003</v>
      </c>
    </row>
    <row r="2363" spans="1:2" x14ac:dyDescent="0.2">
      <c r="A2363" s="245" t="s">
        <v>706</v>
      </c>
      <c r="B2363" s="246">
        <v>35.950000000000003</v>
      </c>
    </row>
    <row r="2364" spans="1:2" x14ac:dyDescent="0.2">
      <c r="A2364" s="245" t="s">
        <v>12475</v>
      </c>
      <c r="B2364" s="246">
        <v>35.630000000000003</v>
      </c>
    </row>
    <row r="2365" spans="1:2" x14ac:dyDescent="0.2">
      <c r="A2365" s="245" t="s">
        <v>707</v>
      </c>
      <c r="B2365" s="246">
        <v>37.31</v>
      </c>
    </row>
    <row r="2366" spans="1:2" x14ac:dyDescent="0.2">
      <c r="A2366" s="245" t="s">
        <v>12476</v>
      </c>
      <c r="B2366" s="246">
        <v>36.97</v>
      </c>
    </row>
    <row r="2367" spans="1:2" x14ac:dyDescent="0.2">
      <c r="A2367" s="245" t="s">
        <v>708</v>
      </c>
      <c r="B2367" s="246">
        <v>38.770000000000003</v>
      </c>
    </row>
    <row r="2368" spans="1:2" x14ac:dyDescent="0.2">
      <c r="A2368" s="245" t="s">
        <v>12477</v>
      </c>
      <c r="B2368" s="246">
        <v>38.42</v>
      </c>
    </row>
    <row r="2369" spans="1:2" x14ac:dyDescent="0.2">
      <c r="A2369" s="245" t="s">
        <v>709</v>
      </c>
      <c r="B2369" s="246">
        <v>40.36</v>
      </c>
    </row>
    <row r="2370" spans="1:2" x14ac:dyDescent="0.2">
      <c r="A2370" s="245" t="s">
        <v>12478</v>
      </c>
      <c r="B2370" s="246">
        <v>40</v>
      </c>
    </row>
    <row r="2371" spans="1:2" x14ac:dyDescent="0.2">
      <c r="A2371" s="245" t="s">
        <v>713</v>
      </c>
      <c r="B2371" s="246">
        <v>0.63</v>
      </c>
    </row>
    <row r="2372" spans="1:2" x14ac:dyDescent="0.2">
      <c r="A2372" s="245" t="s">
        <v>12479</v>
      </c>
      <c r="B2372" s="246">
        <v>0.62</v>
      </c>
    </row>
    <row r="2373" spans="1:2" x14ac:dyDescent="0.2">
      <c r="A2373" s="245" t="s">
        <v>714</v>
      </c>
      <c r="B2373" s="246">
        <v>0.8</v>
      </c>
    </row>
    <row r="2374" spans="1:2" x14ac:dyDescent="0.2">
      <c r="A2374" s="245" t="s">
        <v>12480</v>
      </c>
      <c r="B2374" s="246">
        <v>0.78</v>
      </c>
    </row>
    <row r="2375" spans="1:2" x14ac:dyDescent="0.2">
      <c r="A2375" s="245" t="s">
        <v>715</v>
      </c>
      <c r="B2375" s="246">
        <v>0.91</v>
      </c>
    </row>
    <row r="2376" spans="1:2" x14ac:dyDescent="0.2">
      <c r="A2376" s="245" t="s">
        <v>12481</v>
      </c>
      <c r="B2376" s="246">
        <v>0.89</v>
      </c>
    </row>
    <row r="2377" spans="1:2" x14ac:dyDescent="0.2">
      <c r="A2377" s="245" t="s">
        <v>716</v>
      </c>
      <c r="B2377" s="246">
        <v>1.07</v>
      </c>
    </row>
    <row r="2378" spans="1:2" x14ac:dyDescent="0.2">
      <c r="A2378" s="245" t="s">
        <v>12482</v>
      </c>
      <c r="B2378" s="246">
        <v>1.04</v>
      </c>
    </row>
    <row r="2379" spans="1:2" x14ac:dyDescent="0.2">
      <c r="A2379" s="245" t="s">
        <v>717</v>
      </c>
      <c r="B2379" s="246">
        <v>1.28</v>
      </c>
    </row>
    <row r="2380" spans="1:2" x14ac:dyDescent="0.2">
      <c r="A2380" s="245" t="s">
        <v>12483</v>
      </c>
      <c r="B2380" s="246">
        <v>1.25</v>
      </c>
    </row>
    <row r="2381" spans="1:2" x14ac:dyDescent="0.2">
      <c r="A2381" s="245" t="s">
        <v>718</v>
      </c>
      <c r="B2381" s="246">
        <v>1.6</v>
      </c>
    </row>
    <row r="2382" spans="1:2" x14ac:dyDescent="0.2">
      <c r="A2382" s="245" t="s">
        <v>12484</v>
      </c>
      <c r="B2382" s="246">
        <v>1.56</v>
      </c>
    </row>
    <row r="2383" spans="1:2" x14ac:dyDescent="0.2">
      <c r="A2383" s="245" t="s">
        <v>719</v>
      </c>
      <c r="B2383" s="246">
        <v>2.14</v>
      </c>
    </row>
    <row r="2384" spans="1:2" x14ac:dyDescent="0.2">
      <c r="A2384" s="245" t="s">
        <v>12485</v>
      </c>
      <c r="B2384" s="246">
        <v>2.09</v>
      </c>
    </row>
    <row r="2385" spans="1:2" x14ac:dyDescent="0.2">
      <c r="A2385" s="245" t="s">
        <v>720</v>
      </c>
      <c r="B2385" s="246">
        <v>3.21</v>
      </c>
    </row>
    <row r="2386" spans="1:2" x14ac:dyDescent="0.2">
      <c r="A2386" s="245" t="s">
        <v>12486</v>
      </c>
      <c r="B2386" s="246">
        <v>3.14</v>
      </c>
    </row>
    <row r="2387" spans="1:2" x14ac:dyDescent="0.2">
      <c r="A2387" s="245" t="s">
        <v>721</v>
      </c>
      <c r="B2387" s="246">
        <v>6.41</v>
      </c>
    </row>
    <row r="2388" spans="1:2" x14ac:dyDescent="0.2">
      <c r="A2388" s="245" t="s">
        <v>12487</v>
      </c>
      <c r="B2388" s="246">
        <v>6.27</v>
      </c>
    </row>
    <row r="2389" spans="1:2" x14ac:dyDescent="0.2">
      <c r="A2389" s="245" t="s">
        <v>722</v>
      </c>
      <c r="B2389" s="246">
        <v>0.48</v>
      </c>
    </row>
    <row r="2390" spans="1:2" x14ac:dyDescent="0.2">
      <c r="A2390" s="245" t="s">
        <v>12488</v>
      </c>
      <c r="B2390" s="246">
        <v>0.47</v>
      </c>
    </row>
    <row r="2391" spans="1:2" x14ac:dyDescent="0.2">
      <c r="A2391" s="245" t="s">
        <v>723</v>
      </c>
      <c r="B2391" s="246">
        <v>0.62</v>
      </c>
    </row>
    <row r="2392" spans="1:2" x14ac:dyDescent="0.2">
      <c r="A2392" s="245" t="s">
        <v>12489</v>
      </c>
      <c r="B2392" s="246">
        <v>0.6</v>
      </c>
    </row>
    <row r="2393" spans="1:2" x14ac:dyDescent="0.2">
      <c r="A2393" s="245" t="s">
        <v>724</v>
      </c>
      <c r="B2393" s="246">
        <v>0.7</v>
      </c>
    </row>
    <row r="2394" spans="1:2" x14ac:dyDescent="0.2">
      <c r="A2394" s="245" t="s">
        <v>12490</v>
      </c>
      <c r="B2394" s="246">
        <v>0.69</v>
      </c>
    </row>
    <row r="2395" spans="1:2" x14ac:dyDescent="0.2">
      <c r="A2395" s="245" t="s">
        <v>725</v>
      </c>
      <c r="B2395" s="246">
        <v>0.82</v>
      </c>
    </row>
    <row r="2396" spans="1:2" x14ac:dyDescent="0.2">
      <c r="A2396" s="245" t="s">
        <v>12491</v>
      </c>
      <c r="B2396" s="246">
        <v>0.81</v>
      </c>
    </row>
    <row r="2397" spans="1:2" x14ac:dyDescent="0.2">
      <c r="A2397" s="245" t="s">
        <v>726</v>
      </c>
      <c r="B2397" s="246">
        <v>0.99</v>
      </c>
    </row>
    <row r="2398" spans="1:2" x14ac:dyDescent="0.2">
      <c r="A2398" s="245" t="s">
        <v>12492</v>
      </c>
      <c r="B2398" s="246">
        <v>0.97</v>
      </c>
    </row>
    <row r="2399" spans="1:2" x14ac:dyDescent="0.2">
      <c r="A2399" s="245" t="s">
        <v>727</v>
      </c>
      <c r="B2399" s="246">
        <v>1.22</v>
      </c>
    </row>
    <row r="2400" spans="1:2" x14ac:dyDescent="0.2">
      <c r="A2400" s="245" t="s">
        <v>12493</v>
      </c>
      <c r="B2400" s="246">
        <v>1.2</v>
      </c>
    </row>
    <row r="2401" spans="1:2" x14ac:dyDescent="0.2">
      <c r="A2401" s="245" t="s">
        <v>728</v>
      </c>
      <c r="B2401" s="246">
        <v>1.64</v>
      </c>
    </row>
    <row r="2402" spans="1:2" x14ac:dyDescent="0.2">
      <c r="A2402" s="245" t="s">
        <v>12494</v>
      </c>
      <c r="B2402" s="246">
        <v>1.61</v>
      </c>
    </row>
    <row r="2403" spans="1:2" x14ac:dyDescent="0.2">
      <c r="A2403" s="245" t="s">
        <v>729</v>
      </c>
      <c r="B2403" s="246">
        <v>2.46</v>
      </c>
    </row>
    <row r="2404" spans="1:2" x14ac:dyDescent="0.2">
      <c r="A2404" s="245" t="s">
        <v>12495</v>
      </c>
      <c r="B2404" s="246">
        <v>2.42</v>
      </c>
    </row>
    <row r="2405" spans="1:2" x14ac:dyDescent="0.2">
      <c r="A2405" s="245" t="s">
        <v>730</v>
      </c>
      <c r="B2405" s="246">
        <v>4.92</v>
      </c>
    </row>
    <row r="2406" spans="1:2" x14ac:dyDescent="0.2">
      <c r="A2406" s="245" t="s">
        <v>12496</v>
      </c>
      <c r="B2406" s="246">
        <v>4.83</v>
      </c>
    </row>
    <row r="2407" spans="1:2" x14ac:dyDescent="0.2">
      <c r="A2407" s="245" t="s">
        <v>731</v>
      </c>
      <c r="B2407" s="246">
        <v>0.81</v>
      </c>
    </row>
    <row r="2408" spans="1:2" x14ac:dyDescent="0.2">
      <c r="A2408" s="245" t="s">
        <v>12497</v>
      </c>
      <c r="B2408" s="246">
        <v>0.78</v>
      </c>
    </row>
    <row r="2409" spans="1:2" x14ac:dyDescent="0.2">
      <c r="A2409" s="245" t="s">
        <v>732</v>
      </c>
      <c r="B2409" s="246">
        <v>1.03</v>
      </c>
    </row>
    <row r="2410" spans="1:2" x14ac:dyDescent="0.2">
      <c r="A2410" s="245" t="s">
        <v>12498</v>
      </c>
      <c r="B2410" s="246">
        <v>0.99</v>
      </c>
    </row>
    <row r="2411" spans="1:2" x14ac:dyDescent="0.2">
      <c r="A2411" s="245" t="s">
        <v>733</v>
      </c>
      <c r="B2411" s="246">
        <v>1.17</v>
      </c>
    </row>
    <row r="2412" spans="1:2" x14ac:dyDescent="0.2">
      <c r="A2412" s="245" t="s">
        <v>12499</v>
      </c>
      <c r="B2412" s="246">
        <v>1.1200000000000001</v>
      </c>
    </row>
    <row r="2413" spans="1:2" x14ac:dyDescent="0.2">
      <c r="A2413" s="245" t="s">
        <v>734</v>
      </c>
      <c r="B2413" s="246">
        <v>1.37</v>
      </c>
    </row>
    <row r="2414" spans="1:2" x14ac:dyDescent="0.2">
      <c r="A2414" s="245" t="s">
        <v>12500</v>
      </c>
      <c r="B2414" s="246">
        <v>1.31</v>
      </c>
    </row>
    <row r="2415" spans="1:2" x14ac:dyDescent="0.2">
      <c r="A2415" s="245" t="s">
        <v>735</v>
      </c>
      <c r="B2415" s="246">
        <v>1.65</v>
      </c>
    </row>
    <row r="2416" spans="1:2" x14ac:dyDescent="0.2">
      <c r="A2416" s="245" t="s">
        <v>12501</v>
      </c>
      <c r="B2416" s="246">
        <v>1.58</v>
      </c>
    </row>
    <row r="2417" spans="1:2" x14ac:dyDescent="0.2">
      <c r="A2417" s="245" t="s">
        <v>736</v>
      </c>
      <c r="B2417" s="246">
        <v>2.0499999999999998</v>
      </c>
    </row>
    <row r="2418" spans="1:2" x14ac:dyDescent="0.2">
      <c r="A2418" s="245" t="s">
        <v>12502</v>
      </c>
      <c r="B2418" s="246">
        <v>1.96</v>
      </c>
    </row>
    <row r="2419" spans="1:2" x14ac:dyDescent="0.2">
      <c r="A2419" s="245" t="s">
        <v>737</v>
      </c>
      <c r="B2419" s="246">
        <v>2.75</v>
      </c>
    </row>
    <row r="2420" spans="1:2" x14ac:dyDescent="0.2">
      <c r="A2420" s="245" t="s">
        <v>12503</v>
      </c>
      <c r="B2420" s="246">
        <v>2.63</v>
      </c>
    </row>
    <row r="2421" spans="1:2" x14ac:dyDescent="0.2">
      <c r="A2421" s="245" t="s">
        <v>738</v>
      </c>
      <c r="B2421" s="246">
        <v>4.17</v>
      </c>
    </row>
    <row r="2422" spans="1:2" x14ac:dyDescent="0.2">
      <c r="A2422" s="245" t="s">
        <v>12504</v>
      </c>
      <c r="B2422" s="246">
        <v>3.99</v>
      </c>
    </row>
    <row r="2423" spans="1:2" x14ac:dyDescent="0.2">
      <c r="A2423" s="245" t="s">
        <v>739</v>
      </c>
      <c r="B2423" s="246">
        <v>8.27</v>
      </c>
    </row>
    <row r="2424" spans="1:2" x14ac:dyDescent="0.2">
      <c r="A2424" s="245" t="s">
        <v>12505</v>
      </c>
      <c r="B2424" s="246">
        <v>7.92</v>
      </c>
    </row>
    <row r="2425" spans="1:2" x14ac:dyDescent="0.2">
      <c r="A2425" s="245" t="s">
        <v>740</v>
      </c>
      <c r="B2425" s="246">
        <v>0.64</v>
      </c>
    </row>
    <row r="2426" spans="1:2" x14ac:dyDescent="0.2">
      <c r="A2426" s="245" t="s">
        <v>12506</v>
      </c>
      <c r="B2426" s="246">
        <v>0.63</v>
      </c>
    </row>
    <row r="2427" spans="1:2" x14ac:dyDescent="0.2">
      <c r="A2427" s="245" t="s">
        <v>741</v>
      </c>
      <c r="B2427" s="246">
        <v>0.81</v>
      </c>
    </row>
    <row r="2428" spans="1:2" x14ac:dyDescent="0.2">
      <c r="A2428" s="245" t="s">
        <v>12507</v>
      </c>
      <c r="B2428" s="246">
        <v>0.79</v>
      </c>
    </row>
    <row r="2429" spans="1:2" x14ac:dyDescent="0.2">
      <c r="A2429" s="245" t="s">
        <v>742</v>
      </c>
      <c r="B2429" s="246">
        <v>0.92</v>
      </c>
    </row>
    <row r="2430" spans="1:2" x14ac:dyDescent="0.2">
      <c r="A2430" s="245" t="s">
        <v>12508</v>
      </c>
      <c r="B2430" s="246">
        <v>0.9</v>
      </c>
    </row>
    <row r="2431" spans="1:2" x14ac:dyDescent="0.2">
      <c r="A2431" s="245" t="s">
        <v>743</v>
      </c>
      <c r="B2431" s="246">
        <v>1.07</v>
      </c>
    </row>
    <row r="2432" spans="1:2" x14ac:dyDescent="0.2">
      <c r="A2432" s="245" t="s">
        <v>12509</v>
      </c>
      <c r="B2432" s="246">
        <v>1.05</v>
      </c>
    </row>
    <row r="2433" spans="1:2" x14ac:dyDescent="0.2">
      <c r="A2433" s="245" t="s">
        <v>744</v>
      </c>
      <c r="B2433" s="246">
        <v>1.29</v>
      </c>
    </row>
    <row r="2434" spans="1:2" x14ac:dyDescent="0.2">
      <c r="A2434" s="245" t="s">
        <v>12510</v>
      </c>
      <c r="B2434" s="246">
        <v>1.26</v>
      </c>
    </row>
    <row r="2435" spans="1:2" x14ac:dyDescent="0.2">
      <c r="A2435" s="245" t="s">
        <v>745</v>
      </c>
      <c r="B2435" s="246">
        <v>1.62</v>
      </c>
    </row>
    <row r="2436" spans="1:2" x14ac:dyDescent="0.2">
      <c r="A2436" s="245" t="s">
        <v>12511</v>
      </c>
      <c r="B2436" s="246">
        <v>1.58</v>
      </c>
    </row>
    <row r="2437" spans="1:2" x14ac:dyDescent="0.2">
      <c r="A2437" s="245" t="s">
        <v>746</v>
      </c>
      <c r="B2437" s="246">
        <v>2.16</v>
      </c>
    </row>
    <row r="2438" spans="1:2" x14ac:dyDescent="0.2">
      <c r="A2438" s="245" t="s">
        <v>12512</v>
      </c>
      <c r="B2438" s="246">
        <v>2.12</v>
      </c>
    </row>
    <row r="2439" spans="1:2" x14ac:dyDescent="0.2">
      <c r="A2439" s="245" t="s">
        <v>747</v>
      </c>
      <c r="B2439" s="246">
        <v>3.24</v>
      </c>
    </row>
    <row r="2440" spans="1:2" x14ac:dyDescent="0.2">
      <c r="A2440" s="245" t="s">
        <v>12513</v>
      </c>
      <c r="B2440" s="246">
        <v>3.17</v>
      </c>
    </row>
    <row r="2441" spans="1:2" x14ac:dyDescent="0.2">
      <c r="A2441" s="245" t="s">
        <v>748</v>
      </c>
      <c r="B2441" s="246">
        <v>6.48</v>
      </c>
    </row>
    <row r="2442" spans="1:2" x14ac:dyDescent="0.2">
      <c r="A2442" s="245" t="s">
        <v>12514</v>
      </c>
      <c r="B2442" s="246">
        <v>6.34</v>
      </c>
    </row>
    <row r="2443" spans="1:2" x14ac:dyDescent="0.2">
      <c r="A2443" s="245" t="s">
        <v>749</v>
      </c>
      <c r="B2443" s="246">
        <v>0.51</v>
      </c>
    </row>
    <row r="2444" spans="1:2" x14ac:dyDescent="0.2">
      <c r="A2444" s="245" t="s">
        <v>12515</v>
      </c>
      <c r="B2444" s="246">
        <v>0.5</v>
      </c>
    </row>
    <row r="2445" spans="1:2" x14ac:dyDescent="0.2">
      <c r="A2445" s="245" t="s">
        <v>750</v>
      </c>
      <c r="B2445" s="246">
        <v>0.65</v>
      </c>
    </row>
    <row r="2446" spans="1:2" x14ac:dyDescent="0.2">
      <c r="A2446" s="245" t="s">
        <v>12516</v>
      </c>
      <c r="B2446" s="246">
        <v>0.64</v>
      </c>
    </row>
    <row r="2447" spans="1:2" x14ac:dyDescent="0.2">
      <c r="A2447" s="245" t="s">
        <v>751</v>
      </c>
      <c r="B2447" s="246">
        <v>0.74</v>
      </c>
    </row>
    <row r="2448" spans="1:2" x14ac:dyDescent="0.2">
      <c r="A2448" s="245" t="s">
        <v>12517</v>
      </c>
      <c r="B2448" s="246">
        <v>0.73</v>
      </c>
    </row>
    <row r="2449" spans="1:2" x14ac:dyDescent="0.2">
      <c r="A2449" s="245" t="s">
        <v>752</v>
      </c>
      <c r="B2449" s="246">
        <v>0.86</v>
      </c>
    </row>
    <row r="2450" spans="1:2" x14ac:dyDescent="0.2">
      <c r="A2450" s="245" t="s">
        <v>12518</v>
      </c>
      <c r="B2450" s="246">
        <v>0.85</v>
      </c>
    </row>
    <row r="2451" spans="1:2" x14ac:dyDescent="0.2">
      <c r="A2451" s="245" t="s">
        <v>753</v>
      </c>
      <c r="B2451" s="246">
        <v>1.03</v>
      </c>
    </row>
    <row r="2452" spans="1:2" x14ac:dyDescent="0.2">
      <c r="A2452" s="245" t="s">
        <v>12519</v>
      </c>
      <c r="B2452" s="246">
        <v>1.02</v>
      </c>
    </row>
    <row r="2453" spans="1:2" x14ac:dyDescent="0.2">
      <c r="A2453" s="245" t="s">
        <v>754</v>
      </c>
      <c r="B2453" s="246">
        <v>1.28</v>
      </c>
    </row>
    <row r="2454" spans="1:2" x14ac:dyDescent="0.2">
      <c r="A2454" s="245" t="s">
        <v>12520</v>
      </c>
      <c r="B2454" s="246">
        <v>1.26</v>
      </c>
    </row>
    <row r="2455" spans="1:2" x14ac:dyDescent="0.2">
      <c r="A2455" s="245" t="s">
        <v>755</v>
      </c>
      <c r="B2455" s="246">
        <v>1.72</v>
      </c>
    </row>
    <row r="2456" spans="1:2" x14ac:dyDescent="0.2">
      <c r="A2456" s="245" t="s">
        <v>12521</v>
      </c>
      <c r="B2456" s="246">
        <v>1.69</v>
      </c>
    </row>
    <row r="2457" spans="1:2" x14ac:dyDescent="0.2">
      <c r="A2457" s="245" t="s">
        <v>756</v>
      </c>
      <c r="B2457" s="246">
        <v>2.63</v>
      </c>
    </row>
    <row r="2458" spans="1:2" x14ac:dyDescent="0.2">
      <c r="A2458" s="245" t="s">
        <v>12522</v>
      </c>
      <c r="B2458" s="246">
        <v>2.59</v>
      </c>
    </row>
    <row r="2459" spans="1:2" x14ac:dyDescent="0.2">
      <c r="A2459" s="245" t="s">
        <v>757</v>
      </c>
      <c r="B2459" s="246">
        <v>5.16</v>
      </c>
    </row>
    <row r="2460" spans="1:2" x14ac:dyDescent="0.2">
      <c r="A2460" s="245" t="s">
        <v>12523</v>
      </c>
      <c r="B2460" s="246">
        <v>5.07</v>
      </c>
    </row>
    <row r="2461" spans="1:2" x14ac:dyDescent="0.2">
      <c r="A2461" s="245" t="s">
        <v>758</v>
      </c>
      <c r="B2461" s="246">
        <v>0.37</v>
      </c>
    </row>
    <row r="2462" spans="1:2" x14ac:dyDescent="0.2">
      <c r="A2462" s="245" t="s">
        <v>12524</v>
      </c>
      <c r="B2462" s="246">
        <v>0.37</v>
      </c>
    </row>
    <row r="2463" spans="1:2" x14ac:dyDescent="0.2">
      <c r="A2463" s="245" t="s">
        <v>759</v>
      </c>
      <c r="B2463" s="246">
        <v>0.45</v>
      </c>
    </row>
    <row r="2464" spans="1:2" x14ac:dyDescent="0.2">
      <c r="A2464" s="245" t="s">
        <v>12525</v>
      </c>
      <c r="B2464" s="246">
        <v>0.44</v>
      </c>
    </row>
    <row r="2465" spans="1:2" x14ac:dyDescent="0.2">
      <c r="A2465" s="245" t="s">
        <v>760</v>
      </c>
      <c r="B2465" s="246">
        <v>0.53</v>
      </c>
    </row>
    <row r="2466" spans="1:2" x14ac:dyDescent="0.2">
      <c r="A2466" s="245" t="s">
        <v>12526</v>
      </c>
      <c r="B2466" s="246">
        <v>0.52</v>
      </c>
    </row>
    <row r="2467" spans="1:2" x14ac:dyDescent="0.2">
      <c r="A2467" s="245" t="s">
        <v>761</v>
      </c>
      <c r="B2467" s="246">
        <v>0.61</v>
      </c>
    </row>
    <row r="2468" spans="1:2" x14ac:dyDescent="0.2">
      <c r="A2468" s="245" t="s">
        <v>12527</v>
      </c>
      <c r="B2468" s="246">
        <v>0.6</v>
      </c>
    </row>
    <row r="2469" spans="1:2" x14ac:dyDescent="0.2">
      <c r="A2469" s="245" t="s">
        <v>762</v>
      </c>
      <c r="B2469" s="246">
        <v>0.73</v>
      </c>
    </row>
    <row r="2470" spans="1:2" x14ac:dyDescent="0.2">
      <c r="A2470" s="245" t="s">
        <v>12528</v>
      </c>
      <c r="B2470" s="246">
        <v>0.72</v>
      </c>
    </row>
    <row r="2471" spans="1:2" x14ac:dyDescent="0.2">
      <c r="A2471" s="245" t="s">
        <v>763</v>
      </c>
      <c r="B2471" s="246">
        <v>0.92</v>
      </c>
    </row>
    <row r="2472" spans="1:2" x14ac:dyDescent="0.2">
      <c r="A2472" s="245" t="s">
        <v>12529</v>
      </c>
      <c r="B2472" s="246">
        <v>0.9</v>
      </c>
    </row>
    <row r="2473" spans="1:2" x14ac:dyDescent="0.2">
      <c r="A2473" s="245" t="s">
        <v>764</v>
      </c>
      <c r="B2473" s="246">
        <v>1.22</v>
      </c>
    </row>
    <row r="2474" spans="1:2" x14ac:dyDescent="0.2">
      <c r="A2474" s="245" t="s">
        <v>12530</v>
      </c>
      <c r="B2474" s="246">
        <v>1.2</v>
      </c>
    </row>
    <row r="2475" spans="1:2" x14ac:dyDescent="0.2">
      <c r="A2475" s="245" t="s">
        <v>765</v>
      </c>
      <c r="B2475" s="246">
        <v>1.85</v>
      </c>
    </row>
    <row r="2476" spans="1:2" x14ac:dyDescent="0.2">
      <c r="A2476" s="245" t="s">
        <v>12531</v>
      </c>
      <c r="B2476" s="246">
        <v>1.81</v>
      </c>
    </row>
    <row r="2477" spans="1:2" x14ac:dyDescent="0.2">
      <c r="A2477" s="245" t="s">
        <v>766</v>
      </c>
      <c r="B2477" s="246">
        <v>3.68</v>
      </c>
    </row>
    <row r="2478" spans="1:2" x14ac:dyDescent="0.2">
      <c r="A2478" s="245" t="s">
        <v>12532</v>
      </c>
      <c r="B2478" s="246">
        <v>3.62</v>
      </c>
    </row>
    <row r="2479" spans="1:2" x14ac:dyDescent="0.2">
      <c r="A2479" s="245" t="s">
        <v>6851</v>
      </c>
      <c r="B2479" s="246">
        <v>0.28000000000000003</v>
      </c>
    </row>
    <row r="2480" spans="1:2" x14ac:dyDescent="0.2">
      <c r="A2480" s="245" t="s">
        <v>12533</v>
      </c>
      <c r="B2480" s="246">
        <v>0.28000000000000003</v>
      </c>
    </row>
    <row r="2481" spans="1:2" x14ac:dyDescent="0.2">
      <c r="A2481" s="245" t="s">
        <v>6852</v>
      </c>
      <c r="B2481" s="246">
        <v>0.37</v>
      </c>
    </row>
    <row r="2482" spans="1:2" x14ac:dyDescent="0.2">
      <c r="A2482" s="245" t="s">
        <v>12534</v>
      </c>
      <c r="B2482" s="246">
        <v>0.36</v>
      </c>
    </row>
    <row r="2483" spans="1:2" x14ac:dyDescent="0.2">
      <c r="A2483" s="245" t="s">
        <v>6853</v>
      </c>
      <c r="B2483" s="246">
        <v>0.48</v>
      </c>
    </row>
    <row r="2484" spans="1:2" x14ac:dyDescent="0.2">
      <c r="A2484" s="245" t="s">
        <v>12535</v>
      </c>
      <c r="B2484" s="246">
        <v>0.47</v>
      </c>
    </row>
    <row r="2485" spans="1:2" x14ac:dyDescent="0.2">
      <c r="A2485" s="245" t="s">
        <v>6854</v>
      </c>
      <c r="B2485" s="246">
        <v>7.42</v>
      </c>
    </row>
    <row r="2486" spans="1:2" x14ac:dyDescent="0.2">
      <c r="A2486" s="245" t="s">
        <v>12536</v>
      </c>
      <c r="B2486" s="246">
        <v>6.86</v>
      </c>
    </row>
    <row r="2487" spans="1:2" x14ac:dyDescent="0.2">
      <c r="A2487" s="245" t="s">
        <v>767</v>
      </c>
      <c r="B2487" s="246">
        <v>21.7</v>
      </c>
    </row>
    <row r="2488" spans="1:2" x14ac:dyDescent="0.2">
      <c r="A2488" s="245" t="s">
        <v>12537</v>
      </c>
      <c r="B2488" s="246">
        <v>20.92</v>
      </c>
    </row>
    <row r="2489" spans="1:2" x14ac:dyDescent="0.2">
      <c r="A2489" s="245" t="s">
        <v>768</v>
      </c>
      <c r="B2489" s="246">
        <v>1.42</v>
      </c>
    </row>
    <row r="2490" spans="1:2" x14ac:dyDescent="0.2">
      <c r="A2490" s="245" t="s">
        <v>12538</v>
      </c>
      <c r="B2490" s="246">
        <v>1.41</v>
      </c>
    </row>
    <row r="2491" spans="1:2" x14ac:dyDescent="0.2">
      <c r="A2491" s="245" t="s">
        <v>6855</v>
      </c>
      <c r="B2491" s="246">
        <v>12.98</v>
      </c>
    </row>
    <row r="2492" spans="1:2" x14ac:dyDescent="0.2">
      <c r="A2492" s="245" t="s">
        <v>12539</v>
      </c>
      <c r="B2492" s="246">
        <v>12.18</v>
      </c>
    </row>
    <row r="2493" spans="1:2" x14ac:dyDescent="0.2">
      <c r="A2493" s="245" t="s">
        <v>6856</v>
      </c>
      <c r="B2493" s="246">
        <v>13.64</v>
      </c>
    </row>
    <row r="2494" spans="1:2" x14ac:dyDescent="0.2">
      <c r="A2494" s="245" t="s">
        <v>12540</v>
      </c>
      <c r="B2494" s="246">
        <v>12.8</v>
      </c>
    </row>
    <row r="2495" spans="1:2" x14ac:dyDescent="0.2">
      <c r="A2495" s="245" t="s">
        <v>6857</v>
      </c>
      <c r="B2495" s="246">
        <v>14.32</v>
      </c>
    </row>
    <row r="2496" spans="1:2" x14ac:dyDescent="0.2">
      <c r="A2496" s="245" t="s">
        <v>12541</v>
      </c>
      <c r="B2496" s="246">
        <v>13.44</v>
      </c>
    </row>
    <row r="2497" spans="1:2" x14ac:dyDescent="0.2">
      <c r="A2497" s="245" t="s">
        <v>6858</v>
      </c>
      <c r="B2497" s="246">
        <v>15.04</v>
      </c>
    </row>
    <row r="2498" spans="1:2" x14ac:dyDescent="0.2">
      <c r="A2498" s="245" t="s">
        <v>12542</v>
      </c>
      <c r="B2498" s="246">
        <v>14.12</v>
      </c>
    </row>
    <row r="2499" spans="1:2" x14ac:dyDescent="0.2">
      <c r="A2499" s="245" t="s">
        <v>6859</v>
      </c>
      <c r="B2499" s="246">
        <v>15.76</v>
      </c>
    </row>
    <row r="2500" spans="1:2" x14ac:dyDescent="0.2">
      <c r="A2500" s="245" t="s">
        <v>12543</v>
      </c>
      <c r="B2500" s="246">
        <v>14.79</v>
      </c>
    </row>
    <row r="2501" spans="1:2" x14ac:dyDescent="0.2">
      <c r="A2501" s="245" t="s">
        <v>6860</v>
      </c>
      <c r="B2501" s="246">
        <v>16.559999999999999</v>
      </c>
    </row>
    <row r="2502" spans="1:2" x14ac:dyDescent="0.2">
      <c r="A2502" s="245" t="s">
        <v>12544</v>
      </c>
      <c r="B2502" s="246">
        <v>15.55</v>
      </c>
    </row>
    <row r="2503" spans="1:2" x14ac:dyDescent="0.2">
      <c r="A2503" s="245" t="s">
        <v>6861</v>
      </c>
      <c r="B2503" s="246">
        <v>17.41</v>
      </c>
    </row>
    <row r="2504" spans="1:2" x14ac:dyDescent="0.2">
      <c r="A2504" s="245" t="s">
        <v>12545</v>
      </c>
      <c r="B2504" s="246">
        <v>16.350000000000001</v>
      </c>
    </row>
    <row r="2505" spans="1:2" x14ac:dyDescent="0.2">
      <c r="A2505" s="245" t="s">
        <v>6862</v>
      </c>
      <c r="B2505" s="246">
        <v>18.27</v>
      </c>
    </row>
    <row r="2506" spans="1:2" x14ac:dyDescent="0.2">
      <c r="A2506" s="245" t="s">
        <v>12546</v>
      </c>
      <c r="B2506" s="246">
        <v>17.149999999999999</v>
      </c>
    </row>
    <row r="2507" spans="1:2" x14ac:dyDescent="0.2">
      <c r="A2507" s="245" t="s">
        <v>6863</v>
      </c>
      <c r="B2507" s="246">
        <v>19.149999999999999</v>
      </c>
    </row>
    <row r="2508" spans="1:2" x14ac:dyDescent="0.2">
      <c r="A2508" s="245" t="s">
        <v>12547</v>
      </c>
      <c r="B2508" s="246">
        <v>17.98</v>
      </c>
    </row>
    <row r="2509" spans="1:2" x14ac:dyDescent="0.2">
      <c r="A2509" s="245" t="s">
        <v>769</v>
      </c>
      <c r="B2509" s="246">
        <v>29.08</v>
      </c>
    </row>
    <row r="2510" spans="1:2" x14ac:dyDescent="0.2">
      <c r="A2510" s="245" t="s">
        <v>12548</v>
      </c>
      <c r="B2510" s="246">
        <v>26.57</v>
      </c>
    </row>
    <row r="2511" spans="1:2" x14ac:dyDescent="0.2">
      <c r="A2511" s="245" t="s">
        <v>770</v>
      </c>
      <c r="B2511" s="246">
        <v>20.47</v>
      </c>
    </row>
    <row r="2512" spans="1:2" x14ac:dyDescent="0.2">
      <c r="A2512" s="245" t="s">
        <v>12549</v>
      </c>
      <c r="B2512" s="246">
        <v>18.47</v>
      </c>
    </row>
    <row r="2513" spans="1:2" x14ac:dyDescent="0.2">
      <c r="A2513" s="245" t="s">
        <v>771</v>
      </c>
      <c r="B2513" s="246">
        <v>20.63</v>
      </c>
    </row>
    <row r="2514" spans="1:2" x14ac:dyDescent="0.2">
      <c r="A2514" s="245" t="s">
        <v>12550</v>
      </c>
      <c r="B2514" s="246">
        <v>18.63</v>
      </c>
    </row>
    <row r="2515" spans="1:2" x14ac:dyDescent="0.2">
      <c r="A2515" s="245" t="s">
        <v>6864</v>
      </c>
      <c r="B2515" s="246">
        <v>38.840000000000003</v>
      </c>
    </row>
    <row r="2516" spans="1:2" x14ac:dyDescent="0.2">
      <c r="A2516" s="245" t="s">
        <v>12551</v>
      </c>
      <c r="B2516" s="246">
        <v>35.32</v>
      </c>
    </row>
    <row r="2517" spans="1:2" x14ac:dyDescent="0.2">
      <c r="A2517" s="245" t="s">
        <v>772</v>
      </c>
      <c r="B2517" s="246">
        <v>42.93</v>
      </c>
    </row>
    <row r="2518" spans="1:2" x14ac:dyDescent="0.2">
      <c r="A2518" s="245" t="s">
        <v>12552</v>
      </c>
      <c r="B2518" s="246">
        <v>38.51</v>
      </c>
    </row>
    <row r="2519" spans="1:2" x14ac:dyDescent="0.2">
      <c r="A2519" s="245" t="s">
        <v>773</v>
      </c>
      <c r="B2519" s="246">
        <v>77.12</v>
      </c>
    </row>
    <row r="2520" spans="1:2" x14ac:dyDescent="0.2">
      <c r="A2520" s="245" t="s">
        <v>12553</v>
      </c>
      <c r="B2520" s="246">
        <v>69.14</v>
      </c>
    </row>
    <row r="2521" spans="1:2" x14ac:dyDescent="0.2">
      <c r="A2521" s="245" t="s">
        <v>6865</v>
      </c>
      <c r="B2521" s="246">
        <v>189.13</v>
      </c>
    </row>
    <row r="2522" spans="1:2" x14ac:dyDescent="0.2">
      <c r="A2522" s="245" t="s">
        <v>12554</v>
      </c>
      <c r="B2522" s="246">
        <v>169.4</v>
      </c>
    </row>
    <row r="2523" spans="1:2" x14ac:dyDescent="0.2">
      <c r="A2523" s="245" t="s">
        <v>774</v>
      </c>
      <c r="B2523" s="246">
        <v>52.61</v>
      </c>
    </row>
    <row r="2524" spans="1:2" x14ac:dyDescent="0.2">
      <c r="A2524" s="245" t="s">
        <v>12555</v>
      </c>
      <c r="B2524" s="246">
        <v>50.05</v>
      </c>
    </row>
    <row r="2525" spans="1:2" x14ac:dyDescent="0.2">
      <c r="A2525" s="245" t="s">
        <v>775</v>
      </c>
      <c r="B2525" s="246">
        <v>58.09</v>
      </c>
    </row>
    <row r="2526" spans="1:2" x14ac:dyDescent="0.2">
      <c r="A2526" s="245" t="s">
        <v>12556</v>
      </c>
      <c r="B2526" s="246">
        <v>55.25</v>
      </c>
    </row>
    <row r="2527" spans="1:2" x14ac:dyDescent="0.2">
      <c r="A2527" s="245" t="s">
        <v>776</v>
      </c>
      <c r="B2527" s="246">
        <v>66.010000000000005</v>
      </c>
    </row>
    <row r="2528" spans="1:2" x14ac:dyDescent="0.2">
      <c r="A2528" s="245" t="s">
        <v>12557</v>
      </c>
      <c r="B2528" s="246">
        <v>62.78</v>
      </c>
    </row>
    <row r="2529" spans="1:2" x14ac:dyDescent="0.2">
      <c r="A2529" s="245" t="s">
        <v>777</v>
      </c>
      <c r="B2529" s="246">
        <v>76.569999999999993</v>
      </c>
    </row>
    <row r="2530" spans="1:2" x14ac:dyDescent="0.2">
      <c r="A2530" s="245" t="s">
        <v>12558</v>
      </c>
      <c r="B2530" s="246">
        <v>72.83</v>
      </c>
    </row>
    <row r="2531" spans="1:2" x14ac:dyDescent="0.2">
      <c r="A2531" s="245" t="s">
        <v>778</v>
      </c>
      <c r="B2531" s="246">
        <v>87.14</v>
      </c>
    </row>
    <row r="2532" spans="1:2" x14ac:dyDescent="0.2">
      <c r="A2532" s="245" t="s">
        <v>12559</v>
      </c>
      <c r="B2532" s="246">
        <v>82.87</v>
      </c>
    </row>
    <row r="2533" spans="1:2" x14ac:dyDescent="0.2">
      <c r="A2533" s="245" t="s">
        <v>6866</v>
      </c>
      <c r="B2533" s="246">
        <v>82.76</v>
      </c>
    </row>
    <row r="2534" spans="1:2" x14ac:dyDescent="0.2">
      <c r="A2534" s="245" t="s">
        <v>12560</v>
      </c>
      <c r="B2534" s="246">
        <v>74.94</v>
      </c>
    </row>
    <row r="2535" spans="1:2" x14ac:dyDescent="0.2">
      <c r="A2535" s="245" t="s">
        <v>779</v>
      </c>
      <c r="B2535" s="246">
        <v>153.76</v>
      </c>
    </row>
    <row r="2536" spans="1:2" x14ac:dyDescent="0.2">
      <c r="A2536" s="245" t="s">
        <v>12561</v>
      </c>
      <c r="B2536" s="246">
        <v>137.82</v>
      </c>
    </row>
    <row r="2537" spans="1:2" x14ac:dyDescent="0.2">
      <c r="A2537" s="245" t="s">
        <v>780</v>
      </c>
      <c r="B2537" s="246">
        <v>154.62</v>
      </c>
    </row>
    <row r="2538" spans="1:2" x14ac:dyDescent="0.2">
      <c r="A2538" s="245" t="s">
        <v>12562</v>
      </c>
      <c r="B2538" s="246">
        <v>137.57</v>
      </c>
    </row>
    <row r="2539" spans="1:2" x14ac:dyDescent="0.2">
      <c r="A2539" s="245" t="s">
        <v>781</v>
      </c>
      <c r="B2539" s="246">
        <v>60.16</v>
      </c>
    </row>
    <row r="2540" spans="1:2" x14ac:dyDescent="0.2">
      <c r="A2540" s="245" t="s">
        <v>12563</v>
      </c>
      <c r="B2540" s="246">
        <v>54.48</v>
      </c>
    </row>
    <row r="2541" spans="1:2" x14ac:dyDescent="0.2">
      <c r="A2541" s="245" t="s">
        <v>782</v>
      </c>
      <c r="B2541" s="246">
        <v>78.209999999999994</v>
      </c>
    </row>
    <row r="2542" spans="1:2" x14ac:dyDescent="0.2">
      <c r="A2542" s="245" t="s">
        <v>12564</v>
      </c>
      <c r="B2542" s="246">
        <v>70.83</v>
      </c>
    </row>
    <row r="2543" spans="1:2" x14ac:dyDescent="0.2">
      <c r="A2543" s="245" t="s">
        <v>783</v>
      </c>
      <c r="B2543" s="246">
        <v>1.01</v>
      </c>
    </row>
    <row r="2544" spans="1:2" x14ac:dyDescent="0.2">
      <c r="A2544" s="245" t="s">
        <v>12565</v>
      </c>
      <c r="B2544" s="246">
        <v>0.98</v>
      </c>
    </row>
    <row r="2545" spans="1:2" x14ac:dyDescent="0.2">
      <c r="A2545" s="245" t="s">
        <v>784</v>
      </c>
      <c r="B2545" s="246">
        <v>0.84</v>
      </c>
    </row>
    <row r="2546" spans="1:2" x14ac:dyDescent="0.2">
      <c r="A2546" s="245" t="s">
        <v>12566</v>
      </c>
      <c r="B2546" s="246">
        <v>0.81</v>
      </c>
    </row>
    <row r="2547" spans="1:2" x14ac:dyDescent="0.2">
      <c r="A2547" s="245" t="s">
        <v>785</v>
      </c>
      <c r="B2547" s="246">
        <v>0.81</v>
      </c>
    </row>
    <row r="2548" spans="1:2" x14ac:dyDescent="0.2">
      <c r="A2548" s="245" t="s">
        <v>12567</v>
      </c>
      <c r="B2548" s="246">
        <v>0.78</v>
      </c>
    </row>
    <row r="2549" spans="1:2" x14ac:dyDescent="0.2">
      <c r="A2549" s="245" t="s">
        <v>786</v>
      </c>
      <c r="B2549" s="246">
        <v>8.65</v>
      </c>
    </row>
    <row r="2550" spans="1:2" x14ac:dyDescent="0.2">
      <c r="A2550" s="245" t="s">
        <v>12568</v>
      </c>
      <c r="B2550" s="246">
        <v>8.31</v>
      </c>
    </row>
    <row r="2551" spans="1:2" x14ac:dyDescent="0.2">
      <c r="A2551" s="245" t="s">
        <v>787</v>
      </c>
      <c r="B2551" s="246">
        <v>6.19</v>
      </c>
    </row>
    <row r="2552" spans="1:2" x14ac:dyDescent="0.2">
      <c r="A2552" s="245" t="s">
        <v>12569</v>
      </c>
      <c r="B2552" s="246">
        <v>5.97</v>
      </c>
    </row>
    <row r="2553" spans="1:2" x14ac:dyDescent="0.2">
      <c r="A2553" s="245" t="s">
        <v>788</v>
      </c>
      <c r="B2553" s="246">
        <v>5.47</v>
      </c>
    </row>
    <row r="2554" spans="1:2" x14ac:dyDescent="0.2">
      <c r="A2554" s="245" t="s">
        <v>12570</v>
      </c>
      <c r="B2554" s="246">
        <v>5.3</v>
      </c>
    </row>
    <row r="2555" spans="1:2" x14ac:dyDescent="0.2">
      <c r="A2555" s="245" t="s">
        <v>789</v>
      </c>
      <c r="B2555" s="246">
        <v>5.09</v>
      </c>
    </row>
    <row r="2556" spans="1:2" x14ac:dyDescent="0.2">
      <c r="A2556" s="245" t="s">
        <v>12571</v>
      </c>
      <c r="B2556" s="246">
        <v>4.93</v>
      </c>
    </row>
    <row r="2557" spans="1:2" x14ac:dyDescent="0.2">
      <c r="A2557" s="245" t="s">
        <v>790</v>
      </c>
      <c r="B2557" s="246">
        <v>4.92</v>
      </c>
    </row>
    <row r="2558" spans="1:2" x14ac:dyDescent="0.2">
      <c r="A2558" s="245" t="s">
        <v>12572</v>
      </c>
      <c r="B2558" s="246">
        <v>4.78</v>
      </c>
    </row>
    <row r="2559" spans="1:2" x14ac:dyDescent="0.2">
      <c r="A2559" s="245" t="s">
        <v>791</v>
      </c>
      <c r="B2559" s="246">
        <v>3.37</v>
      </c>
    </row>
    <row r="2560" spans="1:2" x14ac:dyDescent="0.2">
      <c r="A2560" s="245" t="s">
        <v>12573</v>
      </c>
      <c r="B2560" s="246">
        <v>3.27</v>
      </c>
    </row>
    <row r="2561" spans="1:2" x14ac:dyDescent="0.2">
      <c r="A2561" s="245" t="s">
        <v>792</v>
      </c>
      <c r="B2561" s="246">
        <v>3.63</v>
      </c>
    </row>
    <row r="2562" spans="1:2" x14ac:dyDescent="0.2">
      <c r="A2562" s="245" t="s">
        <v>12574</v>
      </c>
      <c r="B2562" s="246">
        <v>3.63</v>
      </c>
    </row>
    <row r="2563" spans="1:2" x14ac:dyDescent="0.2">
      <c r="A2563" s="245" t="s">
        <v>793</v>
      </c>
      <c r="B2563" s="246">
        <v>2.99</v>
      </c>
    </row>
    <row r="2564" spans="1:2" x14ac:dyDescent="0.2">
      <c r="A2564" s="245" t="s">
        <v>12575</v>
      </c>
      <c r="B2564" s="246">
        <v>2.99</v>
      </c>
    </row>
    <row r="2565" spans="1:2" x14ac:dyDescent="0.2">
      <c r="A2565" s="245" t="s">
        <v>794</v>
      </c>
      <c r="B2565" s="246">
        <v>6.82</v>
      </c>
    </row>
    <row r="2566" spans="1:2" x14ac:dyDescent="0.2">
      <c r="A2566" s="245" t="s">
        <v>12576</v>
      </c>
      <c r="B2566" s="246">
        <v>6.55</v>
      </c>
    </row>
    <row r="2567" spans="1:2" x14ac:dyDescent="0.2">
      <c r="A2567" s="245" t="s">
        <v>795</v>
      </c>
      <c r="B2567" s="246">
        <v>4.62</v>
      </c>
    </row>
    <row r="2568" spans="1:2" x14ac:dyDescent="0.2">
      <c r="A2568" s="245" t="s">
        <v>12577</v>
      </c>
      <c r="B2568" s="246">
        <v>4.47</v>
      </c>
    </row>
    <row r="2569" spans="1:2" x14ac:dyDescent="0.2">
      <c r="A2569" s="245" t="s">
        <v>796</v>
      </c>
      <c r="B2569" s="246">
        <v>3.9</v>
      </c>
    </row>
    <row r="2570" spans="1:2" x14ac:dyDescent="0.2">
      <c r="A2570" s="245" t="s">
        <v>12578</v>
      </c>
      <c r="B2570" s="246">
        <v>3.79</v>
      </c>
    </row>
    <row r="2571" spans="1:2" x14ac:dyDescent="0.2">
      <c r="A2571" s="245" t="s">
        <v>797</v>
      </c>
      <c r="B2571" s="246">
        <v>3.52</v>
      </c>
    </row>
    <row r="2572" spans="1:2" x14ac:dyDescent="0.2">
      <c r="A2572" s="245" t="s">
        <v>12579</v>
      </c>
      <c r="B2572" s="246">
        <v>3.43</v>
      </c>
    </row>
    <row r="2573" spans="1:2" x14ac:dyDescent="0.2">
      <c r="A2573" s="245" t="s">
        <v>798</v>
      </c>
      <c r="B2573" s="246">
        <v>3.35</v>
      </c>
    </row>
    <row r="2574" spans="1:2" x14ac:dyDescent="0.2">
      <c r="A2574" s="245" t="s">
        <v>12580</v>
      </c>
      <c r="B2574" s="246">
        <v>3.27</v>
      </c>
    </row>
    <row r="2575" spans="1:2" x14ac:dyDescent="0.2">
      <c r="A2575" s="245" t="s">
        <v>799</v>
      </c>
      <c r="B2575" s="246">
        <v>2.12</v>
      </c>
    </row>
    <row r="2576" spans="1:2" x14ac:dyDescent="0.2">
      <c r="A2576" s="245" t="s">
        <v>12581</v>
      </c>
      <c r="B2576" s="246">
        <v>2.0699999999999998</v>
      </c>
    </row>
    <row r="2577" spans="1:2" x14ac:dyDescent="0.2">
      <c r="A2577" s="245" t="s">
        <v>800</v>
      </c>
      <c r="B2577" s="246">
        <v>2.52</v>
      </c>
    </row>
    <row r="2578" spans="1:2" x14ac:dyDescent="0.2">
      <c r="A2578" s="245" t="s">
        <v>12582</v>
      </c>
      <c r="B2578" s="246">
        <v>2.4900000000000002</v>
      </c>
    </row>
    <row r="2579" spans="1:2" x14ac:dyDescent="0.2">
      <c r="A2579" s="245" t="s">
        <v>801</v>
      </c>
      <c r="B2579" s="246">
        <v>2.02</v>
      </c>
    </row>
    <row r="2580" spans="1:2" x14ac:dyDescent="0.2">
      <c r="A2580" s="245" t="s">
        <v>12583</v>
      </c>
      <c r="B2580" s="246">
        <v>1.99</v>
      </c>
    </row>
    <row r="2581" spans="1:2" x14ac:dyDescent="0.2">
      <c r="A2581" s="245" t="s">
        <v>802</v>
      </c>
      <c r="B2581" s="246">
        <v>59.33</v>
      </c>
    </row>
    <row r="2582" spans="1:2" x14ac:dyDescent="0.2">
      <c r="A2582" s="245" t="s">
        <v>12584</v>
      </c>
      <c r="B2582" s="246">
        <v>54.69</v>
      </c>
    </row>
    <row r="2583" spans="1:2" x14ac:dyDescent="0.2">
      <c r="A2583" s="245" t="s">
        <v>803</v>
      </c>
      <c r="B2583" s="246">
        <v>40.19</v>
      </c>
    </row>
    <row r="2584" spans="1:2" x14ac:dyDescent="0.2">
      <c r="A2584" s="245" t="s">
        <v>12585</v>
      </c>
      <c r="B2584" s="246">
        <v>35.549999999999997</v>
      </c>
    </row>
    <row r="2585" spans="1:2" x14ac:dyDescent="0.2">
      <c r="A2585" s="245" t="s">
        <v>6867</v>
      </c>
      <c r="B2585" s="246">
        <v>238.94</v>
      </c>
    </row>
    <row r="2586" spans="1:2" x14ac:dyDescent="0.2">
      <c r="A2586" s="245" t="s">
        <v>12586</v>
      </c>
      <c r="B2586" s="246">
        <v>237.74</v>
      </c>
    </row>
    <row r="2587" spans="1:2" x14ac:dyDescent="0.2">
      <c r="A2587" s="245" t="s">
        <v>35335</v>
      </c>
      <c r="B2587" s="246">
        <v>947.69</v>
      </c>
    </row>
    <row r="2588" spans="1:2" x14ac:dyDescent="0.2">
      <c r="A2588" s="245" t="s">
        <v>35336</v>
      </c>
      <c r="B2588" s="246">
        <v>941.33</v>
      </c>
    </row>
    <row r="2589" spans="1:2" x14ac:dyDescent="0.2">
      <c r="A2589" s="245" t="s">
        <v>804</v>
      </c>
      <c r="B2589" s="246">
        <v>1.1100000000000001</v>
      </c>
    </row>
    <row r="2590" spans="1:2" x14ac:dyDescent="0.2">
      <c r="A2590" s="245" t="s">
        <v>12587</v>
      </c>
      <c r="B2590" s="246">
        <v>1.1100000000000001</v>
      </c>
    </row>
    <row r="2591" spans="1:2" x14ac:dyDescent="0.2">
      <c r="A2591" s="245" t="s">
        <v>805</v>
      </c>
      <c r="B2591" s="246">
        <v>0.83</v>
      </c>
    </row>
    <row r="2592" spans="1:2" x14ac:dyDescent="0.2">
      <c r="A2592" s="245" t="s">
        <v>12588</v>
      </c>
      <c r="B2592" s="246">
        <v>0.83</v>
      </c>
    </row>
    <row r="2593" spans="1:2" x14ac:dyDescent="0.2">
      <c r="A2593" s="245" t="s">
        <v>806</v>
      </c>
      <c r="B2593" s="246">
        <v>1.24</v>
      </c>
    </row>
    <row r="2594" spans="1:2" x14ac:dyDescent="0.2">
      <c r="A2594" s="245" t="s">
        <v>12589</v>
      </c>
      <c r="B2594" s="246">
        <v>1.24</v>
      </c>
    </row>
    <row r="2595" spans="1:2" x14ac:dyDescent="0.2">
      <c r="A2595" s="245" t="s">
        <v>807</v>
      </c>
      <c r="B2595" s="246">
        <v>0.9</v>
      </c>
    </row>
    <row r="2596" spans="1:2" x14ac:dyDescent="0.2">
      <c r="A2596" s="245" t="s">
        <v>12590</v>
      </c>
      <c r="B2596" s="246">
        <v>0.9</v>
      </c>
    </row>
    <row r="2597" spans="1:2" x14ac:dyDescent="0.2">
      <c r="A2597" s="245" t="s">
        <v>808</v>
      </c>
      <c r="B2597" s="246">
        <v>0.96</v>
      </c>
    </row>
    <row r="2598" spans="1:2" x14ac:dyDescent="0.2">
      <c r="A2598" s="245" t="s">
        <v>12591</v>
      </c>
      <c r="B2598" s="246">
        <v>0.96</v>
      </c>
    </row>
    <row r="2599" spans="1:2" x14ac:dyDescent="0.2">
      <c r="A2599" s="245" t="s">
        <v>809</v>
      </c>
      <c r="B2599" s="246">
        <v>0.39</v>
      </c>
    </row>
    <row r="2600" spans="1:2" x14ac:dyDescent="0.2">
      <c r="A2600" s="245" t="s">
        <v>12592</v>
      </c>
      <c r="B2600" s="246">
        <v>0.37</v>
      </c>
    </row>
    <row r="2601" spans="1:2" x14ac:dyDescent="0.2">
      <c r="A2601" s="245" t="s">
        <v>6868</v>
      </c>
      <c r="B2601" s="246">
        <v>29.97</v>
      </c>
    </row>
    <row r="2602" spans="1:2" x14ac:dyDescent="0.2">
      <c r="A2602" s="245" t="s">
        <v>12593</v>
      </c>
      <c r="B2602" s="246">
        <v>28.33</v>
      </c>
    </row>
    <row r="2603" spans="1:2" x14ac:dyDescent="0.2">
      <c r="A2603" s="245" t="s">
        <v>6869</v>
      </c>
      <c r="B2603" s="246">
        <v>0.86</v>
      </c>
    </row>
    <row r="2604" spans="1:2" x14ac:dyDescent="0.2">
      <c r="A2604" s="245" t="s">
        <v>12594</v>
      </c>
      <c r="B2604" s="246">
        <v>0.83</v>
      </c>
    </row>
    <row r="2605" spans="1:2" x14ac:dyDescent="0.2">
      <c r="A2605" s="245" t="s">
        <v>810</v>
      </c>
      <c r="B2605" s="246">
        <v>0.56999999999999995</v>
      </c>
    </row>
    <row r="2606" spans="1:2" x14ac:dyDescent="0.2">
      <c r="A2606" s="245" t="s">
        <v>12595</v>
      </c>
      <c r="B2606" s="246">
        <v>0.55000000000000004</v>
      </c>
    </row>
    <row r="2607" spans="1:2" x14ac:dyDescent="0.2">
      <c r="A2607" s="245" t="s">
        <v>6870</v>
      </c>
      <c r="B2607" s="246">
        <v>0.35</v>
      </c>
    </row>
    <row r="2608" spans="1:2" x14ac:dyDescent="0.2">
      <c r="A2608" s="245" t="s">
        <v>12596</v>
      </c>
      <c r="B2608" s="246">
        <v>0.33</v>
      </c>
    </row>
    <row r="2609" spans="1:2" x14ac:dyDescent="0.2">
      <c r="A2609" s="245" t="s">
        <v>6871</v>
      </c>
      <c r="B2609" s="246">
        <v>0.54</v>
      </c>
    </row>
    <row r="2610" spans="1:2" x14ac:dyDescent="0.2">
      <c r="A2610" s="245" t="s">
        <v>12597</v>
      </c>
      <c r="B2610" s="246">
        <v>0.52</v>
      </c>
    </row>
    <row r="2611" spans="1:2" x14ac:dyDescent="0.2">
      <c r="A2611" s="245" t="s">
        <v>811</v>
      </c>
      <c r="B2611" s="246">
        <v>0.12</v>
      </c>
    </row>
    <row r="2612" spans="1:2" x14ac:dyDescent="0.2">
      <c r="A2612" s="245" t="s">
        <v>12598</v>
      </c>
      <c r="B2612" s="246">
        <v>0.11</v>
      </c>
    </row>
    <row r="2613" spans="1:2" x14ac:dyDescent="0.2">
      <c r="A2613" s="245" t="s">
        <v>812</v>
      </c>
      <c r="B2613" s="246">
        <v>0.59</v>
      </c>
    </row>
    <row r="2614" spans="1:2" x14ac:dyDescent="0.2">
      <c r="A2614" s="245" t="s">
        <v>12599</v>
      </c>
      <c r="B2614" s="246">
        <v>0.57999999999999996</v>
      </c>
    </row>
    <row r="2615" spans="1:2" x14ac:dyDescent="0.2">
      <c r="A2615" s="245" t="s">
        <v>813</v>
      </c>
      <c r="B2615" s="246">
        <v>0.74</v>
      </c>
    </row>
    <row r="2616" spans="1:2" x14ac:dyDescent="0.2">
      <c r="A2616" s="245" t="s">
        <v>12600</v>
      </c>
      <c r="B2616" s="246">
        <v>0.72</v>
      </c>
    </row>
    <row r="2617" spans="1:2" x14ac:dyDescent="0.2">
      <c r="A2617" s="245" t="s">
        <v>814</v>
      </c>
      <c r="B2617" s="246">
        <v>3</v>
      </c>
    </row>
    <row r="2618" spans="1:2" x14ac:dyDescent="0.2">
      <c r="A2618" s="245" t="s">
        <v>12601</v>
      </c>
      <c r="B2618" s="246">
        <v>2.94</v>
      </c>
    </row>
    <row r="2619" spans="1:2" x14ac:dyDescent="0.2">
      <c r="A2619" s="245" t="s">
        <v>815</v>
      </c>
      <c r="B2619" s="246">
        <v>0.68</v>
      </c>
    </row>
    <row r="2620" spans="1:2" x14ac:dyDescent="0.2">
      <c r="A2620" s="245" t="s">
        <v>12602</v>
      </c>
      <c r="B2620" s="246">
        <v>0.62</v>
      </c>
    </row>
    <row r="2621" spans="1:2" x14ac:dyDescent="0.2">
      <c r="A2621" s="245" t="s">
        <v>816</v>
      </c>
      <c r="B2621" s="246">
        <v>13.08</v>
      </c>
    </row>
    <row r="2622" spans="1:2" x14ac:dyDescent="0.2">
      <c r="A2622" s="245" t="s">
        <v>12603</v>
      </c>
      <c r="B2622" s="246">
        <v>11.92</v>
      </c>
    </row>
    <row r="2623" spans="1:2" x14ac:dyDescent="0.2">
      <c r="A2623" s="245" t="s">
        <v>817</v>
      </c>
      <c r="B2623" s="246">
        <v>9.94</v>
      </c>
    </row>
    <row r="2624" spans="1:2" x14ac:dyDescent="0.2">
      <c r="A2624" s="245" t="s">
        <v>12604</v>
      </c>
      <c r="B2624" s="246">
        <v>9.06</v>
      </c>
    </row>
    <row r="2625" spans="1:2" x14ac:dyDescent="0.2">
      <c r="A2625" s="245" t="s">
        <v>818</v>
      </c>
      <c r="B2625" s="246">
        <v>131.05000000000001</v>
      </c>
    </row>
    <row r="2626" spans="1:2" x14ac:dyDescent="0.2">
      <c r="A2626" s="245" t="s">
        <v>12605</v>
      </c>
      <c r="B2626" s="246">
        <v>120.43</v>
      </c>
    </row>
    <row r="2627" spans="1:2" x14ac:dyDescent="0.2">
      <c r="A2627" s="245" t="s">
        <v>819</v>
      </c>
      <c r="B2627" s="246">
        <v>12472.26</v>
      </c>
    </row>
    <row r="2628" spans="1:2" x14ac:dyDescent="0.2">
      <c r="A2628" s="245" t="s">
        <v>12606</v>
      </c>
      <c r="B2628" s="246">
        <v>11688.69</v>
      </c>
    </row>
    <row r="2629" spans="1:2" x14ac:dyDescent="0.2">
      <c r="A2629" s="245" t="s">
        <v>820</v>
      </c>
      <c r="B2629" s="246">
        <v>17389.97</v>
      </c>
    </row>
    <row r="2630" spans="1:2" x14ac:dyDescent="0.2">
      <c r="A2630" s="245" t="s">
        <v>12607</v>
      </c>
      <c r="B2630" s="246">
        <v>16199.61</v>
      </c>
    </row>
    <row r="2631" spans="1:2" x14ac:dyDescent="0.2">
      <c r="A2631" s="245" t="s">
        <v>821</v>
      </c>
      <c r="B2631" s="246">
        <v>22323.91</v>
      </c>
    </row>
    <row r="2632" spans="1:2" x14ac:dyDescent="0.2">
      <c r="A2632" s="245" t="s">
        <v>12608</v>
      </c>
      <c r="B2632" s="246">
        <v>20733.919999999998</v>
      </c>
    </row>
    <row r="2633" spans="1:2" x14ac:dyDescent="0.2">
      <c r="A2633" s="245" t="s">
        <v>822</v>
      </c>
      <c r="B2633" s="246">
        <v>27825.56</v>
      </c>
    </row>
    <row r="2634" spans="1:2" x14ac:dyDescent="0.2">
      <c r="A2634" s="245" t="s">
        <v>12609</v>
      </c>
      <c r="B2634" s="246">
        <v>25593.07</v>
      </c>
    </row>
    <row r="2635" spans="1:2" x14ac:dyDescent="0.2">
      <c r="A2635" s="245" t="s">
        <v>823</v>
      </c>
      <c r="B2635" s="246">
        <v>203.53</v>
      </c>
    </row>
    <row r="2636" spans="1:2" x14ac:dyDescent="0.2">
      <c r="A2636" s="245" t="s">
        <v>12610</v>
      </c>
      <c r="B2636" s="246">
        <v>176.37</v>
      </c>
    </row>
    <row r="2637" spans="1:2" x14ac:dyDescent="0.2">
      <c r="A2637" s="245" t="s">
        <v>824</v>
      </c>
      <c r="B2637" s="246">
        <v>281.8</v>
      </c>
    </row>
    <row r="2638" spans="1:2" x14ac:dyDescent="0.2">
      <c r="A2638" s="245" t="s">
        <v>12611</v>
      </c>
      <c r="B2638" s="246">
        <v>244.21</v>
      </c>
    </row>
    <row r="2639" spans="1:2" x14ac:dyDescent="0.2">
      <c r="A2639" s="245" t="s">
        <v>827</v>
      </c>
      <c r="B2639" s="246">
        <v>118.19</v>
      </c>
    </row>
    <row r="2640" spans="1:2" x14ac:dyDescent="0.2">
      <c r="A2640" s="245" t="s">
        <v>12612</v>
      </c>
      <c r="B2640" s="246">
        <v>102.42</v>
      </c>
    </row>
    <row r="2641" spans="1:2" x14ac:dyDescent="0.2">
      <c r="A2641" s="245" t="s">
        <v>828</v>
      </c>
      <c r="B2641" s="246">
        <v>59.61</v>
      </c>
    </row>
    <row r="2642" spans="1:2" x14ac:dyDescent="0.2">
      <c r="A2642" s="245" t="s">
        <v>12613</v>
      </c>
      <c r="B2642" s="246">
        <v>51.66</v>
      </c>
    </row>
    <row r="2643" spans="1:2" x14ac:dyDescent="0.2">
      <c r="A2643" s="245" t="s">
        <v>829</v>
      </c>
      <c r="B2643" s="246">
        <v>7.45</v>
      </c>
    </row>
    <row r="2644" spans="1:2" x14ac:dyDescent="0.2">
      <c r="A2644" s="245" t="s">
        <v>12614</v>
      </c>
      <c r="B2644" s="246">
        <v>6.45</v>
      </c>
    </row>
    <row r="2645" spans="1:2" x14ac:dyDescent="0.2">
      <c r="A2645" s="245" t="s">
        <v>830</v>
      </c>
      <c r="B2645" s="246">
        <v>22.35</v>
      </c>
    </row>
    <row r="2646" spans="1:2" x14ac:dyDescent="0.2">
      <c r="A2646" s="245" t="s">
        <v>12615</v>
      </c>
      <c r="B2646" s="246">
        <v>19.37</v>
      </c>
    </row>
    <row r="2647" spans="1:2" x14ac:dyDescent="0.2">
      <c r="A2647" s="245" t="s">
        <v>831</v>
      </c>
      <c r="B2647" s="246">
        <v>17.88</v>
      </c>
    </row>
    <row r="2648" spans="1:2" x14ac:dyDescent="0.2">
      <c r="A2648" s="245" t="s">
        <v>12616</v>
      </c>
      <c r="B2648" s="246">
        <v>15.49</v>
      </c>
    </row>
    <row r="2649" spans="1:2" x14ac:dyDescent="0.2">
      <c r="A2649" s="245" t="s">
        <v>832</v>
      </c>
      <c r="B2649" s="246">
        <v>13.98</v>
      </c>
    </row>
    <row r="2650" spans="1:2" x14ac:dyDescent="0.2">
      <c r="A2650" s="245" t="s">
        <v>12617</v>
      </c>
      <c r="B2650" s="246">
        <v>12.11</v>
      </c>
    </row>
    <row r="2651" spans="1:2" x14ac:dyDescent="0.2">
      <c r="A2651" s="245" t="s">
        <v>833</v>
      </c>
      <c r="B2651" s="246">
        <v>9.92</v>
      </c>
    </row>
    <row r="2652" spans="1:2" x14ac:dyDescent="0.2">
      <c r="A2652" s="245" t="s">
        <v>12618</v>
      </c>
      <c r="B2652" s="246">
        <v>8.6</v>
      </c>
    </row>
    <row r="2653" spans="1:2" x14ac:dyDescent="0.2">
      <c r="A2653" s="245" t="s">
        <v>834</v>
      </c>
      <c r="B2653" s="246">
        <v>40.24</v>
      </c>
    </row>
    <row r="2654" spans="1:2" x14ac:dyDescent="0.2">
      <c r="A2654" s="245" t="s">
        <v>12619</v>
      </c>
      <c r="B2654" s="246">
        <v>34.869999999999997</v>
      </c>
    </row>
    <row r="2655" spans="1:2" x14ac:dyDescent="0.2">
      <c r="A2655" s="245" t="s">
        <v>835</v>
      </c>
      <c r="B2655" s="246">
        <v>20.260000000000002</v>
      </c>
    </row>
    <row r="2656" spans="1:2" x14ac:dyDescent="0.2">
      <c r="A2656" s="245" t="s">
        <v>12620</v>
      </c>
      <c r="B2656" s="246">
        <v>17.559999999999999</v>
      </c>
    </row>
    <row r="2657" spans="1:2" x14ac:dyDescent="0.2">
      <c r="A2657" s="245" t="s">
        <v>836</v>
      </c>
      <c r="B2657" s="246">
        <v>7.45</v>
      </c>
    </row>
    <row r="2658" spans="1:2" x14ac:dyDescent="0.2">
      <c r="A2658" s="245" t="s">
        <v>12621</v>
      </c>
      <c r="B2658" s="246">
        <v>6.45</v>
      </c>
    </row>
    <row r="2659" spans="1:2" x14ac:dyDescent="0.2">
      <c r="A2659" s="245" t="s">
        <v>837</v>
      </c>
      <c r="B2659" s="246">
        <v>14.54</v>
      </c>
    </row>
    <row r="2660" spans="1:2" x14ac:dyDescent="0.2">
      <c r="A2660" s="245" t="s">
        <v>12622</v>
      </c>
      <c r="B2660" s="246">
        <v>12.6</v>
      </c>
    </row>
    <row r="2661" spans="1:2" x14ac:dyDescent="0.2">
      <c r="A2661" s="245" t="s">
        <v>838</v>
      </c>
      <c r="B2661" s="246">
        <v>20.260000000000002</v>
      </c>
    </row>
    <row r="2662" spans="1:2" x14ac:dyDescent="0.2">
      <c r="A2662" s="245" t="s">
        <v>12623</v>
      </c>
      <c r="B2662" s="246">
        <v>17.559999999999999</v>
      </c>
    </row>
    <row r="2663" spans="1:2" x14ac:dyDescent="0.2">
      <c r="A2663" s="245" t="s">
        <v>839</v>
      </c>
      <c r="B2663" s="246">
        <v>19.37</v>
      </c>
    </row>
    <row r="2664" spans="1:2" x14ac:dyDescent="0.2">
      <c r="A2664" s="245" t="s">
        <v>12624</v>
      </c>
      <c r="B2664" s="246">
        <v>16.79</v>
      </c>
    </row>
    <row r="2665" spans="1:2" x14ac:dyDescent="0.2">
      <c r="A2665" s="245" t="s">
        <v>840</v>
      </c>
      <c r="B2665" s="246">
        <v>10.43</v>
      </c>
    </row>
    <row r="2666" spans="1:2" x14ac:dyDescent="0.2">
      <c r="A2666" s="245" t="s">
        <v>12625</v>
      </c>
      <c r="B2666" s="246">
        <v>9.0399999999999991</v>
      </c>
    </row>
    <row r="2667" spans="1:2" x14ac:dyDescent="0.2">
      <c r="A2667" s="245" t="s">
        <v>841</v>
      </c>
      <c r="B2667" s="246">
        <v>55.14</v>
      </c>
    </row>
    <row r="2668" spans="1:2" x14ac:dyDescent="0.2">
      <c r="A2668" s="245" t="s">
        <v>12626</v>
      </c>
      <c r="B2668" s="246">
        <v>47.78</v>
      </c>
    </row>
    <row r="2669" spans="1:2" x14ac:dyDescent="0.2">
      <c r="A2669" s="245" t="s">
        <v>842</v>
      </c>
      <c r="B2669" s="246">
        <v>9.09</v>
      </c>
    </row>
    <row r="2670" spans="1:2" x14ac:dyDescent="0.2">
      <c r="A2670" s="245" t="s">
        <v>12627</v>
      </c>
      <c r="B2670" s="246">
        <v>7.88</v>
      </c>
    </row>
    <row r="2671" spans="1:2" x14ac:dyDescent="0.2">
      <c r="A2671" s="245" t="s">
        <v>843</v>
      </c>
      <c r="B2671" s="246">
        <v>22.35</v>
      </c>
    </row>
    <row r="2672" spans="1:2" x14ac:dyDescent="0.2">
      <c r="A2672" s="245" t="s">
        <v>12628</v>
      </c>
      <c r="B2672" s="246">
        <v>19.37</v>
      </c>
    </row>
    <row r="2673" spans="1:2" x14ac:dyDescent="0.2">
      <c r="A2673" s="245" t="s">
        <v>6872</v>
      </c>
      <c r="B2673" s="246">
        <v>22.35</v>
      </c>
    </row>
    <row r="2674" spans="1:2" x14ac:dyDescent="0.2">
      <c r="A2674" s="245" t="s">
        <v>12629</v>
      </c>
      <c r="B2674" s="246">
        <v>19.37</v>
      </c>
    </row>
    <row r="2675" spans="1:2" x14ac:dyDescent="0.2">
      <c r="A2675" s="245" t="s">
        <v>825</v>
      </c>
      <c r="B2675" s="246">
        <v>76.319999999999993</v>
      </c>
    </row>
    <row r="2676" spans="1:2" x14ac:dyDescent="0.2">
      <c r="A2676" s="245" t="s">
        <v>12630</v>
      </c>
      <c r="B2676" s="246">
        <v>66.14</v>
      </c>
    </row>
    <row r="2677" spans="1:2" x14ac:dyDescent="0.2">
      <c r="A2677" s="245" t="s">
        <v>826</v>
      </c>
      <c r="B2677" s="246">
        <v>93.28</v>
      </c>
    </row>
    <row r="2678" spans="1:2" x14ac:dyDescent="0.2">
      <c r="A2678" s="245" t="s">
        <v>12631</v>
      </c>
      <c r="B2678" s="246">
        <v>80.83</v>
      </c>
    </row>
    <row r="2679" spans="1:2" x14ac:dyDescent="0.2">
      <c r="A2679" s="245" t="s">
        <v>6873</v>
      </c>
      <c r="B2679" s="246">
        <v>148.29</v>
      </c>
    </row>
    <row r="2680" spans="1:2" x14ac:dyDescent="0.2">
      <c r="A2680" s="245" t="s">
        <v>12632</v>
      </c>
      <c r="B2680" s="246">
        <v>128.5</v>
      </c>
    </row>
    <row r="2681" spans="1:2" x14ac:dyDescent="0.2">
      <c r="A2681" s="245" t="s">
        <v>6874</v>
      </c>
      <c r="B2681" s="246">
        <v>346.23</v>
      </c>
    </row>
    <row r="2682" spans="1:2" x14ac:dyDescent="0.2">
      <c r="A2682" s="245" t="s">
        <v>12633</v>
      </c>
      <c r="B2682" s="246">
        <v>299.99</v>
      </c>
    </row>
    <row r="2683" spans="1:2" x14ac:dyDescent="0.2">
      <c r="A2683" s="245" t="s">
        <v>844</v>
      </c>
      <c r="B2683" s="246">
        <v>22.35</v>
      </c>
    </row>
    <row r="2684" spans="1:2" x14ac:dyDescent="0.2">
      <c r="A2684" s="245" t="s">
        <v>12634</v>
      </c>
      <c r="B2684" s="246">
        <v>19.37</v>
      </c>
    </row>
    <row r="2685" spans="1:2" x14ac:dyDescent="0.2">
      <c r="A2685" s="245" t="s">
        <v>845</v>
      </c>
      <c r="B2685" s="246">
        <v>282.11</v>
      </c>
    </row>
    <row r="2686" spans="1:2" x14ac:dyDescent="0.2">
      <c r="A2686" s="245" t="s">
        <v>12635</v>
      </c>
      <c r="B2686" s="246">
        <v>244.44</v>
      </c>
    </row>
    <row r="2687" spans="1:2" x14ac:dyDescent="0.2">
      <c r="A2687" s="245" t="s">
        <v>846</v>
      </c>
      <c r="B2687" s="246">
        <v>6.55</v>
      </c>
    </row>
    <row r="2688" spans="1:2" x14ac:dyDescent="0.2">
      <c r="A2688" s="245" t="s">
        <v>12636</v>
      </c>
      <c r="B2688" s="246">
        <v>5.68</v>
      </c>
    </row>
    <row r="2689" spans="1:2" x14ac:dyDescent="0.2">
      <c r="A2689" s="245" t="s">
        <v>847</v>
      </c>
      <c r="B2689" s="246">
        <v>11.92</v>
      </c>
    </row>
    <row r="2690" spans="1:2" x14ac:dyDescent="0.2">
      <c r="A2690" s="245" t="s">
        <v>12637</v>
      </c>
      <c r="B2690" s="246">
        <v>10.33</v>
      </c>
    </row>
    <row r="2691" spans="1:2" x14ac:dyDescent="0.2">
      <c r="A2691" s="245" t="s">
        <v>848</v>
      </c>
      <c r="B2691" s="246">
        <v>7.09</v>
      </c>
    </row>
    <row r="2692" spans="1:2" x14ac:dyDescent="0.2">
      <c r="A2692" s="245" t="s">
        <v>12638</v>
      </c>
      <c r="B2692" s="246">
        <v>6.14</v>
      </c>
    </row>
    <row r="2693" spans="1:2" x14ac:dyDescent="0.2">
      <c r="A2693" s="245" t="s">
        <v>858</v>
      </c>
      <c r="B2693" s="246">
        <v>12.94</v>
      </c>
    </row>
    <row r="2694" spans="1:2" x14ac:dyDescent="0.2">
      <c r="A2694" s="245" t="s">
        <v>12639</v>
      </c>
      <c r="B2694" s="246">
        <v>11.21</v>
      </c>
    </row>
    <row r="2695" spans="1:2" x14ac:dyDescent="0.2">
      <c r="A2695" s="245" t="s">
        <v>849</v>
      </c>
      <c r="B2695" s="246">
        <v>9.08</v>
      </c>
    </row>
    <row r="2696" spans="1:2" x14ac:dyDescent="0.2">
      <c r="A2696" s="245" t="s">
        <v>12640</v>
      </c>
      <c r="B2696" s="246">
        <v>7.86</v>
      </c>
    </row>
    <row r="2697" spans="1:2" x14ac:dyDescent="0.2">
      <c r="A2697" s="245" t="s">
        <v>850</v>
      </c>
      <c r="B2697" s="246">
        <v>15.61</v>
      </c>
    </row>
    <row r="2698" spans="1:2" x14ac:dyDescent="0.2">
      <c r="A2698" s="245" t="s">
        <v>12641</v>
      </c>
      <c r="B2698" s="246">
        <v>13.53</v>
      </c>
    </row>
    <row r="2699" spans="1:2" x14ac:dyDescent="0.2">
      <c r="A2699" s="245" t="s">
        <v>851</v>
      </c>
      <c r="B2699" s="246">
        <v>12.09</v>
      </c>
    </row>
    <row r="2700" spans="1:2" x14ac:dyDescent="0.2">
      <c r="A2700" s="245" t="s">
        <v>12642</v>
      </c>
      <c r="B2700" s="246">
        <v>10.47</v>
      </c>
    </row>
    <row r="2701" spans="1:2" x14ac:dyDescent="0.2">
      <c r="A2701" s="245" t="s">
        <v>859</v>
      </c>
      <c r="B2701" s="246">
        <v>10.73</v>
      </c>
    </row>
    <row r="2702" spans="1:2" x14ac:dyDescent="0.2">
      <c r="A2702" s="245" t="s">
        <v>12643</v>
      </c>
      <c r="B2702" s="246">
        <v>9.2899999999999991</v>
      </c>
    </row>
    <row r="2703" spans="1:2" x14ac:dyDescent="0.2">
      <c r="A2703" s="245" t="s">
        <v>852</v>
      </c>
      <c r="B2703" s="246">
        <v>7.51</v>
      </c>
    </row>
    <row r="2704" spans="1:2" x14ac:dyDescent="0.2">
      <c r="A2704" s="245" t="s">
        <v>12644</v>
      </c>
      <c r="B2704" s="246">
        <v>6.51</v>
      </c>
    </row>
    <row r="2705" spans="1:2" x14ac:dyDescent="0.2">
      <c r="A2705" s="245" t="s">
        <v>853</v>
      </c>
      <c r="B2705" s="246">
        <v>11.59</v>
      </c>
    </row>
    <row r="2706" spans="1:2" x14ac:dyDescent="0.2">
      <c r="A2706" s="245" t="s">
        <v>12645</v>
      </c>
      <c r="B2706" s="246">
        <v>10.050000000000001</v>
      </c>
    </row>
    <row r="2707" spans="1:2" x14ac:dyDescent="0.2">
      <c r="A2707" s="245" t="s">
        <v>854</v>
      </c>
      <c r="B2707" s="246">
        <v>9.77</v>
      </c>
    </row>
    <row r="2708" spans="1:2" x14ac:dyDescent="0.2">
      <c r="A2708" s="245" t="s">
        <v>12646</v>
      </c>
      <c r="B2708" s="246">
        <v>8.4600000000000009</v>
      </c>
    </row>
    <row r="2709" spans="1:2" x14ac:dyDescent="0.2">
      <c r="A2709" s="245" t="s">
        <v>6875</v>
      </c>
      <c r="B2709" s="246">
        <v>26.6</v>
      </c>
    </row>
    <row r="2710" spans="1:2" x14ac:dyDescent="0.2">
      <c r="A2710" s="245" t="s">
        <v>12647</v>
      </c>
      <c r="B2710" s="246">
        <v>23.05</v>
      </c>
    </row>
    <row r="2711" spans="1:2" x14ac:dyDescent="0.2">
      <c r="A2711" s="245" t="s">
        <v>855</v>
      </c>
      <c r="B2711" s="246">
        <v>30.22</v>
      </c>
    </row>
    <row r="2712" spans="1:2" x14ac:dyDescent="0.2">
      <c r="A2712" s="245" t="s">
        <v>12648</v>
      </c>
      <c r="B2712" s="246">
        <v>26.19</v>
      </c>
    </row>
    <row r="2713" spans="1:2" x14ac:dyDescent="0.2">
      <c r="A2713" s="245" t="s">
        <v>856</v>
      </c>
      <c r="B2713" s="246">
        <v>60.45</v>
      </c>
    </row>
    <row r="2714" spans="1:2" x14ac:dyDescent="0.2">
      <c r="A2714" s="245" t="s">
        <v>12649</v>
      </c>
      <c r="B2714" s="246">
        <v>52.38</v>
      </c>
    </row>
    <row r="2715" spans="1:2" x14ac:dyDescent="0.2">
      <c r="A2715" s="245" t="s">
        <v>857</v>
      </c>
      <c r="B2715" s="246">
        <v>27.7</v>
      </c>
    </row>
    <row r="2716" spans="1:2" x14ac:dyDescent="0.2">
      <c r="A2716" s="245" t="s">
        <v>12650</v>
      </c>
      <c r="B2716" s="246">
        <v>24</v>
      </c>
    </row>
    <row r="2717" spans="1:2" x14ac:dyDescent="0.2">
      <c r="A2717" s="245" t="s">
        <v>860</v>
      </c>
      <c r="B2717" s="246">
        <v>10.43</v>
      </c>
    </row>
    <row r="2718" spans="1:2" x14ac:dyDescent="0.2">
      <c r="A2718" s="245" t="s">
        <v>12651</v>
      </c>
      <c r="B2718" s="246">
        <v>9.0399999999999991</v>
      </c>
    </row>
    <row r="2719" spans="1:2" x14ac:dyDescent="0.2">
      <c r="A2719" s="245" t="s">
        <v>861</v>
      </c>
      <c r="B2719" s="246">
        <v>2932.21</v>
      </c>
    </row>
    <row r="2720" spans="1:2" x14ac:dyDescent="0.2">
      <c r="A2720" s="245" t="s">
        <v>12652</v>
      </c>
      <c r="B2720" s="246">
        <v>2540.5700000000002</v>
      </c>
    </row>
    <row r="2721" spans="1:2" x14ac:dyDescent="0.2">
      <c r="A2721" s="245" t="s">
        <v>862</v>
      </c>
      <c r="B2721" s="246">
        <v>87.97</v>
      </c>
    </row>
    <row r="2722" spans="1:2" x14ac:dyDescent="0.2">
      <c r="A2722" s="245" t="s">
        <v>12653</v>
      </c>
      <c r="B2722" s="246">
        <v>76.22</v>
      </c>
    </row>
    <row r="2723" spans="1:2" x14ac:dyDescent="0.2">
      <c r="A2723" s="245" t="s">
        <v>863</v>
      </c>
      <c r="B2723" s="246">
        <v>146.85</v>
      </c>
    </row>
    <row r="2724" spans="1:2" x14ac:dyDescent="0.2">
      <c r="A2724" s="245" t="s">
        <v>12654</v>
      </c>
      <c r="B2724" s="246">
        <v>127.24</v>
      </c>
    </row>
    <row r="2725" spans="1:2" x14ac:dyDescent="0.2">
      <c r="A2725" s="245" t="s">
        <v>6876</v>
      </c>
      <c r="B2725" s="246">
        <v>15.64</v>
      </c>
    </row>
    <row r="2726" spans="1:2" x14ac:dyDescent="0.2">
      <c r="A2726" s="245" t="s">
        <v>12655</v>
      </c>
      <c r="B2726" s="246">
        <v>13.56</v>
      </c>
    </row>
    <row r="2727" spans="1:2" x14ac:dyDescent="0.2">
      <c r="A2727" s="245" t="s">
        <v>864</v>
      </c>
      <c r="B2727" s="246">
        <v>8.19</v>
      </c>
    </row>
    <row r="2728" spans="1:2" x14ac:dyDescent="0.2">
      <c r="A2728" s="245" t="s">
        <v>12656</v>
      </c>
      <c r="B2728" s="246">
        <v>7.1</v>
      </c>
    </row>
    <row r="2729" spans="1:2" x14ac:dyDescent="0.2">
      <c r="A2729" s="245" t="s">
        <v>865</v>
      </c>
      <c r="B2729" s="246">
        <v>17.88</v>
      </c>
    </row>
    <row r="2730" spans="1:2" x14ac:dyDescent="0.2">
      <c r="A2730" s="245" t="s">
        <v>12657</v>
      </c>
      <c r="B2730" s="246">
        <v>15.49</v>
      </c>
    </row>
    <row r="2731" spans="1:2" x14ac:dyDescent="0.2">
      <c r="A2731" s="245" t="s">
        <v>866</v>
      </c>
      <c r="B2731" s="246">
        <v>5.21</v>
      </c>
    </row>
    <row r="2732" spans="1:2" x14ac:dyDescent="0.2">
      <c r="A2732" s="245" t="s">
        <v>12658</v>
      </c>
      <c r="B2732" s="246">
        <v>4.5199999999999996</v>
      </c>
    </row>
    <row r="2733" spans="1:2" x14ac:dyDescent="0.2">
      <c r="A2733" s="245" t="s">
        <v>867</v>
      </c>
      <c r="B2733" s="246">
        <v>18.63</v>
      </c>
    </row>
    <row r="2734" spans="1:2" x14ac:dyDescent="0.2">
      <c r="A2734" s="245" t="s">
        <v>12659</v>
      </c>
      <c r="B2734" s="246">
        <v>16.14</v>
      </c>
    </row>
    <row r="2735" spans="1:2" x14ac:dyDescent="0.2">
      <c r="A2735" s="245" t="s">
        <v>868</v>
      </c>
      <c r="B2735" s="246">
        <v>31.29</v>
      </c>
    </row>
    <row r="2736" spans="1:2" x14ac:dyDescent="0.2">
      <c r="A2736" s="245" t="s">
        <v>12660</v>
      </c>
      <c r="B2736" s="246">
        <v>27.12</v>
      </c>
    </row>
    <row r="2737" spans="1:2" x14ac:dyDescent="0.2">
      <c r="A2737" s="245" t="s">
        <v>23203</v>
      </c>
      <c r="B2737" s="246">
        <v>6.7</v>
      </c>
    </row>
    <row r="2738" spans="1:2" x14ac:dyDescent="0.2">
      <c r="A2738" s="245" t="s">
        <v>23204</v>
      </c>
      <c r="B2738" s="246">
        <v>5.81</v>
      </c>
    </row>
    <row r="2739" spans="1:2" x14ac:dyDescent="0.2">
      <c r="A2739" s="245" t="s">
        <v>870</v>
      </c>
      <c r="B2739" s="246">
        <v>20.12</v>
      </c>
    </row>
    <row r="2740" spans="1:2" x14ac:dyDescent="0.2">
      <c r="A2740" s="245" t="s">
        <v>12661</v>
      </c>
      <c r="B2740" s="246">
        <v>17.43</v>
      </c>
    </row>
    <row r="2741" spans="1:2" x14ac:dyDescent="0.2">
      <c r="A2741" s="245" t="s">
        <v>871</v>
      </c>
      <c r="B2741" s="246">
        <v>14.9</v>
      </c>
    </row>
    <row r="2742" spans="1:2" x14ac:dyDescent="0.2">
      <c r="A2742" s="245" t="s">
        <v>12662</v>
      </c>
      <c r="B2742" s="246">
        <v>12.91</v>
      </c>
    </row>
    <row r="2743" spans="1:2" x14ac:dyDescent="0.2">
      <c r="A2743" s="245" t="s">
        <v>872</v>
      </c>
      <c r="B2743" s="246">
        <v>29.8</v>
      </c>
    </row>
    <row r="2744" spans="1:2" x14ac:dyDescent="0.2">
      <c r="A2744" s="245" t="s">
        <v>12663</v>
      </c>
      <c r="B2744" s="246">
        <v>25.83</v>
      </c>
    </row>
    <row r="2745" spans="1:2" x14ac:dyDescent="0.2">
      <c r="A2745" s="245" t="s">
        <v>873</v>
      </c>
      <c r="B2745" s="246">
        <v>13.41</v>
      </c>
    </row>
    <row r="2746" spans="1:2" x14ac:dyDescent="0.2">
      <c r="A2746" s="245" t="s">
        <v>12664</v>
      </c>
      <c r="B2746" s="246">
        <v>11.62</v>
      </c>
    </row>
    <row r="2747" spans="1:2" x14ac:dyDescent="0.2">
      <c r="A2747" s="245" t="s">
        <v>874</v>
      </c>
      <c r="B2747" s="246">
        <v>5.21</v>
      </c>
    </row>
    <row r="2748" spans="1:2" x14ac:dyDescent="0.2">
      <c r="A2748" s="245" t="s">
        <v>12665</v>
      </c>
      <c r="B2748" s="246">
        <v>4.5199999999999996</v>
      </c>
    </row>
    <row r="2749" spans="1:2" x14ac:dyDescent="0.2">
      <c r="A2749" s="245" t="s">
        <v>875</v>
      </c>
      <c r="B2749" s="246">
        <v>51.42</v>
      </c>
    </row>
    <row r="2750" spans="1:2" x14ac:dyDescent="0.2">
      <c r="A2750" s="245" t="s">
        <v>12666</v>
      </c>
      <c r="B2750" s="246">
        <v>44.54</v>
      </c>
    </row>
    <row r="2751" spans="1:2" x14ac:dyDescent="0.2">
      <c r="A2751" s="245" t="s">
        <v>876</v>
      </c>
      <c r="B2751" s="246">
        <v>2.98</v>
      </c>
    </row>
    <row r="2752" spans="1:2" x14ac:dyDescent="0.2">
      <c r="A2752" s="245" t="s">
        <v>12667</v>
      </c>
      <c r="B2752" s="246">
        <v>2.58</v>
      </c>
    </row>
    <row r="2753" spans="1:2" x14ac:dyDescent="0.2">
      <c r="A2753" s="245" t="s">
        <v>877</v>
      </c>
      <c r="B2753" s="246">
        <v>5.21</v>
      </c>
    </row>
    <row r="2754" spans="1:2" x14ac:dyDescent="0.2">
      <c r="A2754" s="245" t="s">
        <v>12668</v>
      </c>
      <c r="B2754" s="246">
        <v>4.5199999999999996</v>
      </c>
    </row>
    <row r="2755" spans="1:2" x14ac:dyDescent="0.2">
      <c r="A2755" s="245" t="s">
        <v>878</v>
      </c>
      <c r="B2755" s="246">
        <v>4.47</v>
      </c>
    </row>
    <row r="2756" spans="1:2" x14ac:dyDescent="0.2">
      <c r="A2756" s="245" t="s">
        <v>12669</v>
      </c>
      <c r="B2756" s="246">
        <v>3.87</v>
      </c>
    </row>
    <row r="2757" spans="1:2" x14ac:dyDescent="0.2">
      <c r="A2757" s="245" t="s">
        <v>879</v>
      </c>
      <c r="B2757" s="246">
        <v>10.43</v>
      </c>
    </row>
    <row r="2758" spans="1:2" x14ac:dyDescent="0.2">
      <c r="A2758" s="245" t="s">
        <v>12670</v>
      </c>
      <c r="B2758" s="246">
        <v>9.0399999999999991</v>
      </c>
    </row>
    <row r="2759" spans="1:2" x14ac:dyDescent="0.2">
      <c r="A2759" s="245" t="s">
        <v>880</v>
      </c>
      <c r="B2759" s="246">
        <v>7.45</v>
      </c>
    </row>
    <row r="2760" spans="1:2" x14ac:dyDescent="0.2">
      <c r="A2760" s="245" t="s">
        <v>12671</v>
      </c>
      <c r="B2760" s="246">
        <v>6.45</v>
      </c>
    </row>
    <row r="2761" spans="1:2" x14ac:dyDescent="0.2">
      <c r="A2761" s="245" t="s">
        <v>881</v>
      </c>
      <c r="B2761" s="246">
        <v>50.37</v>
      </c>
    </row>
    <row r="2762" spans="1:2" x14ac:dyDescent="0.2">
      <c r="A2762" s="245" t="s">
        <v>12672</v>
      </c>
      <c r="B2762" s="246">
        <v>43.65</v>
      </c>
    </row>
    <row r="2763" spans="1:2" x14ac:dyDescent="0.2">
      <c r="A2763" s="245" t="s">
        <v>882</v>
      </c>
      <c r="B2763" s="246">
        <v>1.86</v>
      </c>
    </row>
    <row r="2764" spans="1:2" x14ac:dyDescent="0.2">
      <c r="A2764" s="245" t="s">
        <v>12673</v>
      </c>
      <c r="B2764" s="246">
        <v>1.61</v>
      </c>
    </row>
    <row r="2765" spans="1:2" x14ac:dyDescent="0.2">
      <c r="A2765" s="245" t="s">
        <v>883</v>
      </c>
      <c r="B2765" s="246">
        <v>5.58</v>
      </c>
    </row>
    <row r="2766" spans="1:2" x14ac:dyDescent="0.2">
      <c r="A2766" s="245" t="s">
        <v>12674</v>
      </c>
      <c r="B2766" s="246">
        <v>4.84</v>
      </c>
    </row>
    <row r="2767" spans="1:2" x14ac:dyDescent="0.2">
      <c r="A2767" s="245" t="s">
        <v>884</v>
      </c>
      <c r="B2767" s="246">
        <v>11.92</v>
      </c>
    </row>
    <row r="2768" spans="1:2" x14ac:dyDescent="0.2">
      <c r="A2768" s="245" t="s">
        <v>12675</v>
      </c>
      <c r="B2768" s="246">
        <v>10.33</v>
      </c>
    </row>
    <row r="2769" spans="1:2" x14ac:dyDescent="0.2">
      <c r="A2769" s="245" t="s">
        <v>885</v>
      </c>
      <c r="B2769" s="246">
        <v>1.04</v>
      </c>
    </row>
    <row r="2770" spans="1:2" x14ac:dyDescent="0.2">
      <c r="A2770" s="245" t="s">
        <v>12676</v>
      </c>
      <c r="B2770" s="246">
        <v>0.9</v>
      </c>
    </row>
    <row r="2771" spans="1:2" x14ac:dyDescent="0.2">
      <c r="A2771" s="245" t="s">
        <v>6877</v>
      </c>
      <c r="B2771" s="246">
        <v>10.43</v>
      </c>
    </row>
    <row r="2772" spans="1:2" x14ac:dyDescent="0.2">
      <c r="A2772" s="245" t="s">
        <v>12677</v>
      </c>
      <c r="B2772" s="246">
        <v>9.0399999999999991</v>
      </c>
    </row>
    <row r="2773" spans="1:2" x14ac:dyDescent="0.2">
      <c r="A2773" s="245" t="s">
        <v>886</v>
      </c>
      <c r="B2773" s="246">
        <v>7.45</v>
      </c>
    </row>
    <row r="2774" spans="1:2" x14ac:dyDescent="0.2">
      <c r="A2774" s="245" t="s">
        <v>12678</v>
      </c>
      <c r="B2774" s="246">
        <v>6.45</v>
      </c>
    </row>
    <row r="2775" spans="1:2" x14ac:dyDescent="0.2">
      <c r="A2775" s="245" t="s">
        <v>6878</v>
      </c>
      <c r="B2775" s="246">
        <v>8.19</v>
      </c>
    </row>
    <row r="2776" spans="1:2" x14ac:dyDescent="0.2">
      <c r="A2776" s="245" t="s">
        <v>12679</v>
      </c>
      <c r="B2776" s="246">
        <v>7.1</v>
      </c>
    </row>
    <row r="2777" spans="1:2" x14ac:dyDescent="0.2">
      <c r="A2777" s="245" t="s">
        <v>887</v>
      </c>
      <c r="B2777" s="246">
        <v>34.270000000000003</v>
      </c>
    </row>
    <row r="2778" spans="1:2" x14ac:dyDescent="0.2">
      <c r="A2778" s="245" t="s">
        <v>12680</v>
      </c>
      <c r="B2778" s="246">
        <v>29.7</v>
      </c>
    </row>
    <row r="2779" spans="1:2" x14ac:dyDescent="0.2">
      <c r="A2779" s="245" t="s">
        <v>869</v>
      </c>
      <c r="B2779" s="246">
        <v>22.35</v>
      </c>
    </row>
    <row r="2780" spans="1:2" x14ac:dyDescent="0.2">
      <c r="A2780" s="245" t="s">
        <v>12681</v>
      </c>
      <c r="B2780" s="246">
        <v>19.37</v>
      </c>
    </row>
    <row r="2781" spans="1:2" x14ac:dyDescent="0.2">
      <c r="A2781" s="245" t="s">
        <v>6879</v>
      </c>
      <c r="B2781" s="246">
        <v>2.98</v>
      </c>
    </row>
    <row r="2782" spans="1:2" x14ac:dyDescent="0.2">
      <c r="A2782" s="245" t="s">
        <v>12682</v>
      </c>
      <c r="B2782" s="246">
        <v>2.58</v>
      </c>
    </row>
    <row r="2783" spans="1:2" x14ac:dyDescent="0.2">
      <c r="A2783" s="245" t="s">
        <v>6880</v>
      </c>
      <c r="B2783" s="246">
        <v>8.19</v>
      </c>
    </row>
    <row r="2784" spans="1:2" x14ac:dyDescent="0.2">
      <c r="A2784" s="245" t="s">
        <v>12683</v>
      </c>
      <c r="B2784" s="246">
        <v>7.1</v>
      </c>
    </row>
    <row r="2785" spans="1:2" x14ac:dyDescent="0.2">
      <c r="A2785" s="245" t="s">
        <v>6881</v>
      </c>
      <c r="B2785" s="246">
        <v>8.19</v>
      </c>
    </row>
    <row r="2786" spans="1:2" x14ac:dyDescent="0.2">
      <c r="A2786" s="245" t="s">
        <v>12684</v>
      </c>
      <c r="B2786" s="246">
        <v>7.1</v>
      </c>
    </row>
    <row r="2787" spans="1:2" x14ac:dyDescent="0.2">
      <c r="A2787" s="245" t="s">
        <v>6882</v>
      </c>
      <c r="B2787" s="246">
        <v>6.7</v>
      </c>
    </row>
    <row r="2788" spans="1:2" x14ac:dyDescent="0.2">
      <c r="A2788" s="245" t="s">
        <v>12685</v>
      </c>
      <c r="B2788" s="246">
        <v>5.81</v>
      </c>
    </row>
    <row r="2789" spans="1:2" x14ac:dyDescent="0.2">
      <c r="A2789" s="245" t="s">
        <v>6883</v>
      </c>
      <c r="B2789" s="246">
        <v>1.49</v>
      </c>
    </row>
    <row r="2790" spans="1:2" x14ac:dyDescent="0.2">
      <c r="A2790" s="245" t="s">
        <v>12686</v>
      </c>
      <c r="B2790" s="246">
        <v>1.29</v>
      </c>
    </row>
    <row r="2791" spans="1:2" x14ac:dyDescent="0.2">
      <c r="A2791" s="245" t="s">
        <v>6884</v>
      </c>
      <c r="B2791" s="246">
        <v>31.35</v>
      </c>
    </row>
    <row r="2792" spans="1:2" x14ac:dyDescent="0.2">
      <c r="A2792" s="245" t="s">
        <v>12687</v>
      </c>
      <c r="B2792" s="246">
        <v>27.17</v>
      </c>
    </row>
    <row r="2793" spans="1:2" x14ac:dyDescent="0.2">
      <c r="A2793" s="245" t="s">
        <v>6885</v>
      </c>
      <c r="B2793" s="246">
        <v>32.380000000000003</v>
      </c>
    </row>
    <row r="2794" spans="1:2" x14ac:dyDescent="0.2">
      <c r="A2794" s="245" t="s">
        <v>12688</v>
      </c>
      <c r="B2794" s="246">
        <v>28.06</v>
      </c>
    </row>
    <row r="2795" spans="1:2" x14ac:dyDescent="0.2">
      <c r="A2795" s="245" t="s">
        <v>6886</v>
      </c>
      <c r="B2795" s="246">
        <v>35.18</v>
      </c>
    </row>
    <row r="2796" spans="1:2" x14ac:dyDescent="0.2">
      <c r="A2796" s="245" t="s">
        <v>12689</v>
      </c>
      <c r="B2796" s="246">
        <v>30.49</v>
      </c>
    </row>
    <row r="2797" spans="1:2" x14ac:dyDescent="0.2">
      <c r="A2797" s="245" t="s">
        <v>888</v>
      </c>
      <c r="B2797" s="246">
        <v>18.77</v>
      </c>
    </row>
    <row r="2798" spans="1:2" x14ac:dyDescent="0.2">
      <c r="A2798" s="245" t="s">
        <v>12690</v>
      </c>
      <c r="B2798" s="246">
        <v>16.27</v>
      </c>
    </row>
    <row r="2799" spans="1:2" x14ac:dyDescent="0.2">
      <c r="A2799" s="245" t="s">
        <v>889</v>
      </c>
      <c r="B2799" s="246">
        <v>0.24</v>
      </c>
    </row>
    <row r="2800" spans="1:2" x14ac:dyDescent="0.2">
      <c r="A2800" s="245" t="s">
        <v>12691</v>
      </c>
      <c r="B2800" s="246">
        <v>0.21</v>
      </c>
    </row>
    <row r="2801" spans="1:2" x14ac:dyDescent="0.2">
      <c r="A2801" s="245" t="s">
        <v>891</v>
      </c>
      <c r="B2801" s="246">
        <v>37.950000000000003</v>
      </c>
    </row>
    <row r="2802" spans="1:2" x14ac:dyDescent="0.2">
      <c r="A2802" s="245" t="s">
        <v>12692</v>
      </c>
      <c r="B2802" s="246">
        <v>32.880000000000003</v>
      </c>
    </row>
    <row r="2803" spans="1:2" x14ac:dyDescent="0.2">
      <c r="A2803" s="245" t="s">
        <v>892</v>
      </c>
      <c r="B2803" s="246">
        <v>76.260000000000005</v>
      </c>
    </row>
    <row r="2804" spans="1:2" x14ac:dyDescent="0.2">
      <c r="A2804" s="245" t="s">
        <v>12693</v>
      </c>
      <c r="B2804" s="246">
        <v>66.08</v>
      </c>
    </row>
    <row r="2805" spans="1:2" x14ac:dyDescent="0.2">
      <c r="A2805" s="245" t="s">
        <v>893</v>
      </c>
      <c r="B2805" s="246">
        <v>186.23</v>
      </c>
    </row>
    <row r="2806" spans="1:2" x14ac:dyDescent="0.2">
      <c r="A2806" s="245" t="s">
        <v>12694</v>
      </c>
      <c r="B2806" s="246">
        <v>161.35</v>
      </c>
    </row>
    <row r="2807" spans="1:2" x14ac:dyDescent="0.2">
      <c r="A2807" s="245" t="s">
        <v>894</v>
      </c>
      <c r="B2807" s="246">
        <v>87.03</v>
      </c>
    </row>
    <row r="2808" spans="1:2" x14ac:dyDescent="0.2">
      <c r="A2808" s="245" t="s">
        <v>12695</v>
      </c>
      <c r="B2808" s="246">
        <v>75.819999999999993</v>
      </c>
    </row>
    <row r="2809" spans="1:2" x14ac:dyDescent="0.2">
      <c r="A2809" s="245" t="s">
        <v>895</v>
      </c>
      <c r="B2809" s="246">
        <v>13.62</v>
      </c>
    </row>
    <row r="2810" spans="1:2" x14ac:dyDescent="0.2">
      <c r="A2810" s="245" t="s">
        <v>12696</v>
      </c>
      <c r="B2810" s="246">
        <v>11.8</v>
      </c>
    </row>
    <row r="2811" spans="1:2" x14ac:dyDescent="0.2">
      <c r="A2811" s="245" t="s">
        <v>896</v>
      </c>
      <c r="B2811" s="246">
        <v>10.64</v>
      </c>
    </row>
    <row r="2812" spans="1:2" x14ac:dyDescent="0.2">
      <c r="A2812" s="245" t="s">
        <v>12697</v>
      </c>
      <c r="B2812" s="246">
        <v>9.2200000000000006</v>
      </c>
    </row>
    <row r="2813" spans="1:2" x14ac:dyDescent="0.2">
      <c r="A2813" s="245" t="s">
        <v>897</v>
      </c>
      <c r="B2813" s="246">
        <v>2.23</v>
      </c>
    </row>
    <row r="2814" spans="1:2" x14ac:dyDescent="0.2">
      <c r="A2814" s="245" t="s">
        <v>12698</v>
      </c>
      <c r="B2814" s="246">
        <v>1.93</v>
      </c>
    </row>
    <row r="2815" spans="1:2" x14ac:dyDescent="0.2">
      <c r="A2815" s="245" t="s">
        <v>898</v>
      </c>
      <c r="B2815" s="246">
        <v>25.92</v>
      </c>
    </row>
    <row r="2816" spans="1:2" x14ac:dyDescent="0.2">
      <c r="A2816" s="245" t="s">
        <v>12699</v>
      </c>
      <c r="B2816" s="246">
        <v>22.47</v>
      </c>
    </row>
    <row r="2817" spans="1:2" x14ac:dyDescent="0.2">
      <c r="A2817" s="245" t="s">
        <v>899</v>
      </c>
      <c r="B2817" s="246">
        <v>21.07</v>
      </c>
    </row>
    <row r="2818" spans="1:2" x14ac:dyDescent="0.2">
      <c r="A2818" s="245" t="s">
        <v>12700</v>
      </c>
      <c r="B2818" s="246">
        <v>18.260000000000002</v>
      </c>
    </row>
    <row r="2819" spans="1:2" x14ac:dyDescent="0.2">
      <c r="A2819" s="245" t="s">
        <v>900</v>
      </c>
      <c r="B2819" s="246">
        <v>22.35</v>
      </c>
    </row>
    <row r="2820" spans="1:2" x14ac:dyDescent="0.2">
      <c r="A2820" s="245" t="s">
        <v>12701</v>
      </c>
      <c r="B2820" s="246">
        <v>19.37</v>
      </c>
    </row>
    <row r="2821" spans="1:2" x14ac:dyDescent="0.2">
      <c r="A2821" s="245" t="s">
        <v>901</v>
      </c>
      <c r="B2821" s="246">
        <v>9.68</v>
      </c>
    </row>
    <row r="2822" spans="1:2" x14ac:dyDescent="0.2">
      <c r="A2822" s="245" t="s">
        <v>12702</v>
      </c>
      <c r="B2822" s="246">
        <v>8.39</v>
      </c>
    </row>
    <row r="2823" spans="1:2" x14ac:dyDescent="0.2">
      <c r="A2823" s="245" t="s">
        <v>902</v>
      </c>
      <c r="B2823" s="246">
        <v>13.41</v>
      </c>
    </row>
    <row r="2824" spans="1:2" x14ac:dyDescent="0.2">
      <c r="A2824" s="245" t="s">
        <v>12703</v>
      </c>
      <c r="B2824" s="246">
        <v>11.62</v>
      </c>
    </row>
    <row r="2825" spans="1:2" x14ac:dyDescent="0.2">
      <c r="A2825" s="245" t="s">
        <v>903</v>
      </c>
      <c r="B2825" s="246">
        <v>5.14</v>
      </c>
    </row>
    <row r="2826" spans="1:2" x14ac:dyDescent="0.2">
      <c r="A2826" s="245" t="s">
        <v>12704</v>
      </c>
      <c r="B2826" s="246">
        <v>4.45</v>
      </c>
    </row>
    <row r="2827" spans="1:2" x14ac:dyDescent="0.2">
      <c r="A2827" s="245" t="s">
        <v>904</v>
      </c>
      <c r="B2827" s="246">
        <v>19.37</v>
      </c>
    </row>
    <row r="2828" spans="1:2" x14ac:dyDescent="0.2">
      <c r="A2828" s="245" t="s">
        <v>12705</v>
      </c>
      <c r="B2828" s="246">
        <v>16.79</v>
      </c>
    </row>
    <row r="2829" spans="1:2" x14ac:dyDescent="0.2">
      <c r="A2829" s="245" t="s">
        <v>905</v>
      </c>
      <c r="B2829" s="246">
        <v>16.39</v>
      </c>
    </row>
    <row r="2830" spans="1:2" x14ac:dyDescent="0.2">
      <c r="A2830" s="245" t="s">
        <v>12706</v>
      </c>
      <c r="B2830" s="246">
        <v>14.2</v>
      </c>
    </row>
    <row r="2831" spans="1:2" x14ac:dyDescent="0.2">
      <c r="A2831" s="245" t="s">
        <v>906</v>
      </c>
      <c r="B2831" s="246">
        <v>7.45</v>
      </c>
    </row>
    <row r="2832" spans="1:2" x14ac:dyDescent="0.2">
      <c r="A2832" s="245" t="s">
        <v>12707</v>
      </c>
      <c r="B2832" s="246">
        <v>6.45</v>
      </c>
    </row>
    <row r="2833" spans="1:2" x14ac:dyDescent="0.2">
      <c r="A2833" s="245" t="s">
        <v>907</v>
      </c>
      <c r="B2833" s="246">
        <v>5.14</v>
      </c>
    </row>
    <row r="2834" spans="1:2" x14ac:dyDescent="0.2">
      <c r="A2834" s="245" t="s">
        <v>12708</v>
      </c>
      <c r="B2834" s="246">
        <v>4.45</v>
      </c>
    </row>
    <row r="2835" spans="1:2" x14ac:dyDescent="0.2">
      <c r="A2835" s="245" t="s">
        <v>908</v>
      </c>
      <c r="B2835" s="246">
        <v>17.73</v>
      </c>
    </row>
    <row r="2836" spans="1:2" x14ac:dyDescent="0.2">
      <c r="A2836" s="245" t="s">
        <v>12709</v>
      </c>
      <c r="B2836" s="246">
        <v>15.36</v>
      </c>
    </row>
    <row r="2837" spans="1:2" x14ac:dyDescent="0.2">
      <c r="A2837" s="245" t="s">
        <v>909</v>
      </c>
      <c r="B2837" s="246">
        <v>35.47</v>
      </c>
    </row>
    <row r="2838" spans="1:2" x14ac:dyDescent="0.2">
      <c r="A2838" s="245" t="s">
        <v>12710</v>
      </c>
      <c r="B2838" s="246">
        <v>30.73</v>
      </c>
    </row>
    <row r="2839" spans="1:2" x14ac:dyDescent="0.2">
      <c r="A2839" s="245" t="s">
        <v>910</v>
      </c>
      <c r="B2839" s="246">
        <v>14.9</v>
      </c>
    </row>
    <row r="2840" spans="1:2" x14ac:dyDescent="0.2">
      <c r="A2840" s="245" t="s">
        <v>12711</v>
      </c>
      <c r="B2840" s="246">
        <v>12.91</v>
      </c>
    </row>
    <row r="2841" spans="1:2" x14ac:dyDescent="0.2">
      <c r="A2841" s="245" t="s">
        <v>911</v>
      </c>
      <c r="B2841" s="246">
        <v>4.91</v>
      </c>
    </row>
    <row r="2842" spans="1:2" x14ac:dyDescent="0.2">
      <c r="A2842" s="245" t="s">
        <v>12712</v>
      </c>
      <c r="B2842" s="246">
        <v>4.26</v>
      </c>
    </row>
    <row r="2843" spans="1:2" x14ac:dyDescent="0.2">
      <c r="A2843" s="245" t="s">
        <v>6887</v>
      </c>
      <c r="B2843" s="246">
        <v>5.96</v>
      </c>
    </row>
    <row r="2844" spans="1:2" x14ac:dyDescent="0.2">
      <c r="A2844" s="245" t="s">
        <v>12713</v>
      </c>
      <c r="B2844" s="246">
        <v>5.16</v>
      </c>
    </row>
    <row r="2845" spans="1:2" x14ac:dyDescent="0.2">
      <c r="A2845" s="245" t="s">
        <v>6888</v>
      </c>
      <c r="B2845" s="246">
        <v>302.26</v>
      </c>
    </row>
    <row r="2846" spans="1:2" x14ac:dyDescent="0.2">
      <c r="A2846" s="245" t="s">
        <v>12714</v>
      </c>
      <c r="B2846" s="246">
        <v>261.89999999999998</v>
      </c>
    </row>
    <row r="2847" spans="1:2" x14ac:dyDescent="0.2">
      <c r="A2847" s="245" t="s">
        <v>6889</v>
      </c>
      <c r="B2847" s="246">
        <v>149.04</v>
      </c>
    </row>
    <row r="2848" spans="1:2" x14ac:dyDescent="0.2">
      <c r="A2848" s="245" t="s">
        <v>12715</v>
      </c>
      <c r="B2848" s="246">
        <v>129.16</v>
      </c>
    </row>
    <row r="2849" spans="1:2" x14ac:dyDescent="0.2">
      <c r="A2849" s="245" t="s">
        <v>913</v>
      </c>
      <c r="B2849" s="246">
        <v>1.98</v>
      </c>
    </row>
    <row r="2850" spans="1:2" x14ac:dyDescent="0.2">
      <c r="A2850" s="245" t="s">
        <v>12716</v>
      </c>
      <c r="B2850" s="246">
        <v>1.71</v>
      </c>
    </row>
    <row r="2851" spans="1:2" x14ac:dyDescent="0.2">
      <c r="A2851" s="245" t="s">
        <v>914</v>
      </c>
      <c r="B2851" s="246">
        <v>59.61</v>
      </c>
    </row>
    <row r="2852" spans="1:2" x14ac:dyDescent="0.2">
      <c r="A2852" s="245" t="s">
        <v>12717</v>
      </c>
      <c r="B2852" s="246">
        <v>51.66</v>
      </c>
    </row>
    <row r="2853" spans="1:2" x14ac:dyDescent="0.2">
      <c r="A2853" s="245" t="s">
        <v>915</v>
      </c>
      <c r="B2853" s="246">
        <v>55.55</v>
      </c>
    </row>
    <row r="2854" spans="1:2" x14ac:dyDescent="0.2">
      <c r="A2854" s="245" t="s">
        <v>12718</v>
      </c>
      <c r="B2854" s="246">
        <v>48.15</v>
      </c>
    </row>
    <row r="2855" spans="1:2" x14ac:dyDescent="0.2">
      <c r="A2855" s="245" t="s">
        <v>6890</v>
      </c>
      <c r="B2855" s="246">
        <v>30.15</v>
      </c>
    </row>
    <row r="2856" spans="1:2" x14ac:dyDescent="0.2">
      <c r="A2856" s="245" t="s">
        <v>12719</v>
      </c>
      <c r="B2856" s="246">
        <v>26.12</v>
      </c>
    </row>
    <row r="2857" spans="1:2" x14ac:dyDescent="0.2">
      <c r="A2857" s="245" t="s">
        <v>916</v>
      </c>
      <c r="B2857" s="246">
        <v>5.36</v>
      </c>
    </row>
    <row r="2858" spans="1:2" x14ac:dyDescent="0.2">
      <c r="A2858" s="245" t="s">
        <v>12720</v>
      </c>
      <c r="B2858" s="246">
        <v>4.6399999999999997</v>
      </c>
    </row>
    <row r="2859" spans="1:2" x14ac:dyDescent="0.2">
      <c r="A2859" s="245" t="s">
        <v>917</v>
      </c>
      <c r="B2859" s="246">
        <v>87.85</v>
      </c>
    </row>
    <row r="2860" spans="1:2" x14ac:dyDescent="0.2">
      <c r="A2860" s="245" t="s">
        <v>12721</v>
      </c>
      <c r="B2860" s="246">
        <v>78.22</v>
      </c>
    </row>
    <row r="2861" spans="1:2" x14ac:dyDescent="0.2">
      <c r="A2861" s="245" t="s">
        <v>918</v>
      </c>
      <c r="B2861" s="246">
        <v>17.13</v>
      </c>
    </row>
    <row r="2862" spans="1:2" x14ac:dyDescent="0.2">
      <c r="A2862" s="245" t="s">
        <v>12722</v>
      </c>
      <c r="B2862" s="246">
        <v>14.85</v>
      </c>
    </row>
    <row r="2863" spans="1:2" x14ac:dyDescent="0.2">
      <c r="A2863" s="245" t="s">
        <v>919</v>
      </c>
      <c r="B2863" s="246">
        <v>20.86</v>
      </c>
    </row>
    <row r="2864" spans="1:2" x14ac:dyDescent="0.2">
      <c r="A2864" s="245" t="s">
        <v>12723</v>
      </c>
      <c r="B2864" s="246">
        <v>18.079999999999998</v>
      </c>
    </row>
    <row r="2865" spans="1:2" x14ac:dyDescent="0.2">
      <c r="A2865" s="245" t="s">
        <v>920</v>
      </c>
      <c r="B2865" s="246">
        <v>24.59</v>
      </c>
    </row>
    <row r="2866" spans="1:2" x14ac:dyDescent="0.2">
      <c r="A2866" s="245" t="s">
        <v>12724</v>
      </c>
      <c r="B2866" s="246">
        <v>21.31</v>
      </c>
    </row>
    <row r="2867" spans="1:2" x14ac:dyDescent="0.2">
      <c r="A2867" s="245" t="s">
        <v>921</v>
      </c>
      <c r="B2867" s="246">
        <v>35.020000000000003</v>
      </c>
    </row>
    <row r="2868" spans="1:2" x14ac:dyDescent="0.2">
      <c r="A2868" s="245" t="s">
        <v>12725</v>
      </c>
      <c r="B2868" s="246">
        <v>30.35</v>
      </c>
    </row>
    <row r="2869" spans="1:2" x14ac:dyDescent="0.2">
      <c r="A2869" s="245" t="s">
        <v>6891</v>
      </c>
      <c r="B2869" s="246">
        <v>43.22</v>
      </c>
    </row>
    <row r="2870" spans="1:2" x14ac:dyDescent="0.2">
      <c r="A2870" s="245" t="s">
        <v>12726</v>
      </c>
      <c r="B2870" s="246">
        <v>37.450000000000003</v>
      </c>
    </row>
    <row r="2871" spans="1:2" x14ac:dyDescent="0.2">
      <c r="A2871" s="245" t="s">
        <v>6892</v>
      </c>
      <c r="B2871" s="246">
        <v>55.14</v>
      </c>
    </row>
    <row r="2872" spans="1:2" x14ac:dyDescent="0.2">
      <c r="A2872" s="245" t="s">
        <v>12727</v>
      </c>
      <c r="B2872" s="246">
        <v>47.78</v>
      </c>
    </row>
    <row r="2873" spans="1:2" x14ac:dyDescent="0.2">
      <c r="A2873" s="245" t="s">
        <v>6893</v>
      </c>
      <c r="B2873" s="246">
        <v>72.28</v>
      </c>
    </row>
    <row r="2874" spans="1:2" x14ac:dyDescent="0.2">
      <c r="A2874" s="245" t="s">
        <v>12728</v>
      </c>
      <c r="B2874" s="246">
        <v>62.64</v>
      </c>
    </row>
    <row r="2875" spans="1:2" x14ac:dyDescent="0.2">
      <c r="A2875" s="245" t="s">
        <v>23205</v>
      </c>
      <c r="B2875" s="246">
        <v>0.81</v>
      </c>
    </row>
    <row r="2876" spans="1:2" x14ac:dyDescent="0.2">
      <c r="A2876" s="245" t="s">
        <v>23206</v>
      </c>
      <c r="B2876" s="246">
        <v>0.71</v>
      </c>
    </row>
    <row r="2877" spans="1:2" x14ac:dyDescent="0.2">
      <c r="A2877" s="245" t="s">
        <v>23207</v>
      </c>
      <c r="B2877" s="246">
        <v>0.59</v>
      </c>
    </row>
    <row r="2878" spans="1:2" x14ac:dyDescent="0.2">
      <c r="A2878" s="245" t="s">
        <v>23208</v>
      </c>
      <c r="B2878" s="246">
        <v>0.51</v>
      </c>
    </row>
    <row r="2879" spans="1:2" x14ac:dyDescent="0.2">
      <c r="A2879" s="245" t="s">
        <v>925</v>
      </c>
      <c r="B2879" s="246">
        <v>1.34</v>
      </c>
    </row>
    <row r="2880" spans="1:2" x14ac:dyDescent="0.2">
      <c r="A2880" s="245" t="s">
        <v>12729</v>
      </c>
      <c r="B2880" s="246">
        <v>1.1599999999999999</v>
      </c>
    </row>
    <row r="2881" spans="1:2" x14ac:dyDescent="0.2">
      <c r="A2881" s="245" t="s">
        <v>926</v>
      </c>
      <c r="B2881" s="246">
        <v>0.89</v>
      </c>
    </row>
    <row r="2882" spans="1:2" x14ac:dyDescent="0.2">
      <c r="A2882" s="245" t="s">
        <v>12730</v>
      </c>
      <c r="B2882" s="246">
        <v>0.77</v>
      </c>
    </row>
    <row r="2883" spans="1:2" x14ac:dyDescent="0.2">
      <c r="A2883" s="245" t="s">
        <v>922</v>
      </c>
      <c r="B2883" s="246">
        <v>20.56</v>
      </c>
    </row>
    <row r="2884" spans="1:2" x14ac:dyDescent="0.2">
      <c r="A2884" s="245" t="s">
        <v>12731</v>
      </c>
      <c r="B2884" s="246">
        <v>17.82</v>
      </c>
    </row>
    <row r="2885" spans="1:2" x14ac:dyDescent="0.2">
      <c r="A2885" s="245" t="s">
        <v>923</v>
      </c>
      <c r="B2885" s="246">
        <v>0.22</v>
      </c>
    </row>
    <row r="2886" spans="1:2" x14ac:dyDescent="0.2">
      <c r="A2886" s="245" t="s">
        <v>12732</v>
      </c>
      <c r="B2886" s="246">
        <v>0.19</v>
      </c>
    </row>
    <row r="2887" spans="1:2" x14ac:dyDescent="0.2">
      <c r="A2887" s="245" t="s">
        <v>924</v>
      </c>
      <c r="B2887" s="246">
        <v>0.14000000000000001</v>
      </c>
    </row>
    <row r="2888" spans="1:2" x14ac:dyDescent="0.2">
      <c r="A2888" s="245" t="s">
        <v>12733</v>
      </c>
      <c r="B2888" s="246">
        <v>0.12</v>
      </c>
    </row>
    <row r="2889" spans="1:2" x14ac:dyDescent="0.2">
      <c r="A2889" s="245" t="s">
        <v>927</v>
      </c>
      <c r="B2889" s="246">
        <v>22.35</v>
      </c>
    </row>
    <row r="2890" spans="1:2" x14ac:dyDescent="0.2">
      <c r="A2890" s="245" t="s">
        <v>12734</v>
      </c>
      <c r="B2890" s="246">
        <v>19.37</v>
      </c>
    </row>
    <row r="2891" spans="1:2" x14ac:dyDescent="0.2">
      <c r="A2891" s="245" t="s">
        <v>928</v>
      </c>
      <c r="B2891" s="246">
        <v>17.13</v>
      </c>
    </row>
    <row r="2892" spans="1:2" x14ac:dyDescent="0.2">
      <c r="A2892" s="245" t="s">
        <v>12735</v>
      </c>
      <c r="B2892" s="246">
        <v>14.85</v>
      </c>
    </row>
    <row r="2893" spans="1:2" x14ac:dyDescent="0.2">
      <c r="A2893" s="245" t="s">
        <v>929</v>
      </c>
      <c r="B2893" s="246">
        <v>0.99</v>
      </c>
    </row>
    <row r="2894" spans="1:2" x14ac:dyDescent="0.2">
      <c r="A2894" s="245" t="s">
        <v>12736</v>
      </c>
      <c r="B2894" s="246">
        <v>0.86</v>
      </c>
    </row>
    <row r="2895" spans="1:2" x14ac:dyDescent="0.2">
      <c r="A2895" s="245" t="s">
        <v>930</v>
      </c>
      <c r="B2895" s="246">
        <v>0.74</v>
      </c>
    </row>
    <row r="2896" spans="1:2" x14ac:dyDescent="0.2">
      <c r="A2896" s="245" t="s">
        <v>12737</v>
      </c>
      <c r="B2896" s="246">
        <v>0.64</v>
      </c>
    </row>
    <row r="2897" spans="1:2" x14ac:dyDescent="0.2">
      <c r="A2897" s="245" t="s">
        <v>6895</v>
      </c>
      <c r="B2897" s="246">
        <v>29.8</v>
      </c>
    </row>
    <row r="2898" spans="1:2" x14ac:dyDescent="0.2">
      <c r="A2898" s="245" t="s">
        <v>12738</v>
      </c>
      <c r="B2898" s="246">
        <v>25.83</v>
      </c>
    </row>
    <row r="2899" spans="1:2" x14ac:dyDescent="0.2">
      <c r="A2899" s="245" t="s">
        <v>931</v>
      </c>
      <c r="B2899" s="246">
        <v>119.74</v>
      </c>
    </row>
    <row r="2900" spans="1:2" x14ac:dyDescent="0.2">
      <c r="A2900" s="245" t="s">
        <v>12739</v>
      </c>
      <c r="B2900" s="246">
        <v>112.05</v>
      </c>
    </row>
    <row r="2901" spans="1:2" x14ac:dyDescent="0.2">
      <c r="A2901" s="245" t="s">
        <v>932</v>
      </c>
      <c r="B2901" s="246">
        <v>99.81</v>
      </c>
    </row>
    <row r="2902" spans="1:2" x14ac:dyDescent="0.2">
      <c r="A2902" s="245" t="s">
        <v>12740</v>
      </c>
      <c r="B2902" s="246">
        <v>93.13</v>
      </c>
    </row>
    <row r="2903" spans="1:2" x14ac:dyDescent="0.2">
      <c r="A2903" s="245" t="s">
        <v>933</v>
      </c>
      <c r="B2903" s="246">
        <v>89.42</v>
      </c>
    </row>
    <row r="2904" spans="1:2" x14ac:dyDescent="0.2">
      <c r="A2904" s="245" t="s">
        <v>12741</v>
      </c>
      <c r="B2904" s="246">
        <v>77.489999999999995</v>
      </c>
    </row>
    <row r="2905" spans="1:2" x14ac:dyDescent="0.2">
      <c r="A2905" s="245" t="s">
        <v>934</v>
      </c>
      <c r="B2905" s="246">
        <v>36.56</v>
      </c>
    </row>
    <row r="2906" spans="1:2" x14ac:dyDescent="0.2">
      <c r="A2906" s="245" t="s">
        <v>12742</v>
      </c>
      <c r="B2906" s="246">
        <v>31.68</v>
      </c>
    </row>
    <row r="2907" spans="1:2" x14ac:dyDescent="0.2">
      <c r="A2907" s="245" t="s">
        <v>935</v>
      </c>
      <c r="B2907" s="246">
        <v>58.92</v>
      </c>
    </row>
    <row r="2908" spans="1:2" x14ac:dyDescent="0.2">
      <c r="A2908" s="245" t="s">
        <v>12743</v>
      </c>
      <c r="B2908" s="246">
        <v>51.06</v>
      </c>
    </row>
    <row r="2909" spans="1:2" x14ac:dyDescent="0.2">
      <c r="A2909" s="245" t="s">
        <v>6896</v>
      </c>
      <c r="B2909" s="246">
        <v>149.04</v>
      </c>
    </row>
    <row r="2910" spans="1:2" x14ac:dyDescent="0.2">
      <c r="A2910" s="245" t="s">
        <v>12744</v>
      </c>
      <c r="B2910" s="246">
        <v>129.16</v>
      </c>
    </row>
    <row r="2911" spans="1:2" x14ac:dyDescent="0.2">
      <c r="A2911" s="245" t="s">
        <v>6897</v>
      </c>
      <c r="B2911" s="246">
        <v>2.23</v>
      </c>
    </row>
    <row r="2912" spans="1:2" x14ac:dyDescent="0.2">
      <c r="A2912" s="245" t="s">
        <v>12745</v>
      </c>
      <c r="B2912" s="246">
        <v>1.93</v>
      </c>
    </row>
    <row r="2913" spans="1:2" x14ac:dyDescent="0.2">
      <c r="A2913" s="245" t="s">
        <v>936</v>
      </c>
      <c r="B2913" s="246">
        <v>10.53</v>
      </c>
    </row>
    <row r="2914" spans="1:2" x14ac:dyDescent="0.2">
      <c r="A2914" s="245" t="s">
        <v>12746</v>
      </c>
      <c r="B2914" s="246">
        <v>9.1199999999999992</v>
      </c>
    </row>
    <row r="2915" spans="1:2" x14ac:dyDescent="0.2">
      <c r="A2915" s="245" t="s">
        <v>937</v>
      </c>
      <c r="B2915" s="246">
        <v>5.2</v>
      </c>
    </row>
    <row r="2916" spans="1:2" x14ac:dyDescent="0.2">
      <c r="A2916" s="245" t="s">
        <v>12747</v>
      </c>
      <c r="B2916" s="246">
        <v>4.51</v>
      </c>
    </row>
    <row r="2917" spans="1:2" x14ac:dyDescent="0.2">
      <c r="A2917" s="245" t="s">
        <v>938</v>
      </c>
      <c r="B2917" s="246">
        <v>6.94</v>
      </c>
    </row>
    <row r="2918" spans="1:2" x14ac:dyDescent="0.2">
      <c r="A2918" s="245" t="s">
        <v>12748</v>
      </c>
      <c r="B2918" s="246">
        <v>6.01</v>
      </c>
    </row>
    <row r="2919" spans="1:2" x14ac:dyDescent="0.2">
      <c r="A2919" s="245" t="s">
        <v>6899</v>
      </c>
      <c r="B2919" s="246">
        <v>4.8600000000000003</v>
      </c>
    </row>
    <row r="2920" spans="1:2" x14ac:dyDescent="0.2">
      <c r="A2920" s="245" t="s">
        <v>12749</v>
      </c>
      <c r="B2920" s="246">
        <v>4.21</v>
      </c>
    </row>
    <row r="2921" spans="1:2" x14ac:dyDescent="0.2">
      <c r="A2921" s="245" t="s">
        <v>939</v>
      </c>
      <c r="B2921" s="246">
        <v>9.7200000000000006</v>
      </c>
    </row>
    <row r="2922" spans="1:2" x14ac:dyDescent="0.2">
      <c r="A2922" s="245" t="s">
        <v>12750</v>
      </c>
      <c r="B2922" s="246">
        <v>8.42</v>
      </c>
    </row>
    <row r="2923" spans="1:2" x14ac:dyDescent="0.2">
      <c r="A2923" s="245" t="s">
        <v>940</v>
      </c>
      <c r="B2923" s="246">
        <v>2.91</v>
      </c>
    </row>
    <row r="2924" spans="1:2" x14ac:dyDescent="0.2">
      <c r="A2924" s="245" t="s">
        <v>12751</v>
      </c>
      <c r="B2924" s="246">
        <v>2.52</v>
      </c>
    </row>
    <row r="2925" spans="1:2" x14ac:dyDescent="0.2">
      <c r="A2925" s="245" t="s">
        <v>941</v>
      </c>
      <c r="B2925" s="246">
        <v>4.34</v>
      </c>
    </row>
    <row r="2926" spans="1:2" x14ac:dyDescent="0.2">
      <c r="A2926" s="245" t="s">
        <v>12752</v>
      </c>
      <c r="B2926" s="246">
        <v>3.76</v>
      </c>
    </row>
    <row r="2927" spans="1:2" x14ac:dyDescent="0.2">
      <c r="A2927" s="245" t="s">
        <v>942</v>
      </c>
      <c r="B2927" s="246">
        <v>6.07</v>
      </c>
    </row>
    <row r="2928" spans="1:2" x14ac:dyDescent="0.2">
      <c r="A2928" s="245" t="s">
        <v>12753</v>
      </c>
      <c r="B2928" s="246">
        <v>5.26</v>
      </c>
    </row>
    <row r="2929" spans="1:2" x14ac:dyDescent="0.2">
      <c r="A2929" s="245" t="s">
        <v>943</v>
      </c>
      <c r="B2929" s="246">
        <v>5.2</v>
      </c>
    </row>
    <row r="2930" spans="1:2" x14ac:dyDescent="0.2">
      <c r="A2930" s="245" t="s">
        <v>12754</v>
      </c>
      <c r="B2930" s="246">
        <v>4.51</v>
      </c>
    </row>
    <row r="2931" spans="1:2" x14ac:dyDescent="0.2">
      <c r="A2931" s="245" t="s">
        <v>6903</v>
      </c>
      <c r="B2931" s="246">
        <v>5.2</v>
      </c>
    </row>
    <row r="2932" spans="1:2" x14ac:dyDescent="0.2">
      <c r="A2932" s="245" t="s">
        <v>12755</v>
      </c>
      <c r="B2932" s="246">
        <v>4.51</v>
      </c>
    </row>
    <row r="2933" spans="1:2" x14ac:dyDescent="0.2">
      <c r="A2933" s="245" t="s">
        <v>944</v>
      </c>
      <c r="B2933" s="246">
        <v>11.8</v>
      </c>
    </row>
    <row r="2934" spans="1:2" x14ac:dyDescent="0.2">
      <c r="A2934" s="245" t="s">
        <v>12756</v>
      </c>
      <c r="B2934" s="246">
        <v>10.23</v>
      </c>
    </row>
    <row r="2935" spans="1:2" x14ac:dyDescent="0.2">
      <c r="A2935" s="245" t="s">
        <v>945</v>
      </c>
      <c r="B2935" s="246">
        <v>10.41</v>
      </c>
    </row>
    <row r="2936" spans="1:2" x14ac:dyDescent="0.2">
      <c r="A2936" s="245" t="s">
        <v>12757</v>
      </c>
      <c r="B2936" s="246">
        <v>9.02</v>
      </c>
    </row>
    <row r="2937" spans="1:2" x14ac:dyDescent="0.2">
      <c r="A2937" s="245" t="s">
        <v>946</v>
      </c>
      <c r="B2937" s="246">
        <v>9.7200000000000006</v>
      </c>
    </row>
    <row r="2938" spans="1:2" x14ac:dyDescent="0.2">
      <c r="A2938" s="245" t="s">
        <v>12758</v>
      </c>
      <c r="B2938" s="246">
        <v>8.42</v>
      </c>
    </row>
    <row r="2939" spans="1:2" x14ac:dyDescent="0.2">
      <c r="A2939" s="245" t="s">
        <v>947</v>
      </c>
      <c r="B2939" s="246">
        <v>6.94</v>
      </c>
    </row>
    <row r="2940" spans="1:2" x14ac:dyDescent="0.2">
      <c r="A2940" s="245" t="s">
        <v>12759</v>
      </c>
      <c r="B2940" s="246">
        <v>6.01</v>
      </c>
    </row>
    <row r="2941" spans="1:2" x14ac:dyDescent="0.2">
      <c r="A2941" s="245" t="s">
        <v>948</v>
      </c>
      <c r="B2941" s="246">
        <v>4.8600000000000003</v>
      </c>
    </row>
    <row r="2942" spans="1:2" x14ac:dyDescent="0.2">
      <c r="A2942" s="245" t="s">
        <v>12760</v>
      </c>
      <c r="B2942" s="246">
        <v>4.21</v>
      </c>
    </row>
    <row r="2943" spans="1:2" x14ac:dyDescent="0.2">
      <c r="A2943" s="245" t="s">
        <v>949</v>
      </c>
      <c r="B2943" s="246">
        <v>1.63</v>
      </c>
    </row>
    <row r="2944" spans="1:2" x14ac:dyDescent="0.2">
      <c r="A2944" s="245" t="s">
        <v>12761</v>
      </c>
      <c r="B2944" s="246">
        <v>1.42</v>
      </c>
    </row>
    <row r="2945" spans="1:2" x14ac:dyDescent="0.2">
      <c r="A2945" s="245" t="s">
        <v>950</v>
      </c>
      <c r="B2945" s="246">
        <v>21.61</v>
      </c>
    </row>
    <row r="2946" spans="1:2" x14ac:dyDescent="0.2">
      <c r="A2946" s="245" t="s">
        <v>12762</v>
      </c>
      <c r="B2946" s="246">
        <v>18.72</v>
      </c>
    </row>
    <row r="2947" spans="1:2" x14ac:dyDescent="0.2">
      <c r="A2947" s="245" t="s">
        <v>951</v>
      </c>
      <c r="B2947" s="246">
        <v>59.61</v>
      </c>
    </row>
    <row r="2948" spans="1:2" x14ac:dyDescent="0.2">
      <c r="A2948" s="245" t="s">
        <v>12763</v>
      </c>
      <c r="B2948" s="246">
        <v>51.66</v>
      </c>
    </row>
    <row r="2949" spans="1:2" x14ac:dyDescent="0.2">
      <c r="A2949" s="245" t="s">
        <v>6907</v>
      </c>
      <c r="B2949" s="246">
        <v>6.07</v>
      </c>
    </row>
    <row r="2950" spans="1:2" x14ac:dyDescent="0.2">
      <c r="A2950" s="245" t="s">
        <v>12764</v>
      </c>
      <c r="B2950" s="246">
        <v>5.26</v>
      </c>
    </row>
    <row r="2951" spans="1:2" x14ac:dyDescent="0.2">
      <c r="A2951" s="245" t="s">
        <v>6908</v>
      </c>
      <c r="B2951" s="246">
        <v>6.59</v>
      </c>
    </row>
    <row r="2952" spans="1:2" x14ac:dyDescent="0.2">
      <c r="A2952" s="245" t="s">
        <v>12765</v>
      </c>
      <c r="B2952" s="246">
        <v>5.71</v>
      </c>
    </row>
    <row r="2953" spans="1:2" x14ac:dyDescent="0.2">
      <c r="A2953" s="245" t="s">
        <v>952</v>
      </c>
      <c r="B2953" s="246">
        <v>274.33</v>
      </c>
    </row>
    <row r="2954" spans="1:2" x14ac:dyDescent="0.2">
      <c r="A2954" s="245" t="s">
        <v>12766</v>
      </c>
      <c r="B2954" s="246">
        <v>238.27</v>
      </c>
    </row>
    <row r="2955" spans="1:2" x14ac:dyDescent="0.2">
      <c r="A2955" s="245" t="s">
        <v>953</v>
      </c>
      <c r="B2955" s="246">
        <v>411.5</v>
      </c>
    </row>
    <row r="2956" spans="1:2" x14ac:dyDescent="0.2">
      <c r="A2956" s="245" t="s">
        <v>12767</v>
      </c>
      <c r="B2956" s="246">
        <v>357.4</v>
      </c>
    </row>
    <row r="2957" spans="1:2" x14ac:dyDescent="0.2">
      <c r="A2957" s="245" t="s">
        <v>954</v>
      </c>
      <c r="B2957" s="246">
        <v>597.89</v>
      </c>
    </row>
    <row r="2958" spans="1:2" x14ac:dyDescent="0.2">
      <c r="A2958" s="245" t="s">
        <v>12768</v>
      </c>
      <c r="B2958" s="246">
        <v>519.29</v>
      </c>
    </row>
    <row r="2959" spans="1:2" x14ac:dyDescent="0.2">
      <c r="A2959" s="245" t="s">
        <v>955</v>
      </c>
      <c r="B2959" s="246">
        <v>823</v>
      </c>
    </row>
    <row r="2960" spans="1:2" x14ac:dyDescent="0.2">
      <c r="A2960" s="245" t="s">
        <v>12769</v>
      </c>
      <c r="B2960" s="246">
        <v>714.8</v>
      </c>
    </row>
    <row r="2961" spans="1:2" x14ac:dyDescent="0.2">
      <c r="A2961" s="245" t="s">
        <v>956</v>
      </c>
      <c r="B2961" s="246">
        <v>20.56</v>
      </c>
    </row>
    <row r="2962" spans="1:2" x14ac:dyDescent="0.2">
      <c r="A2962" s="245" t="s">
        <v>12770</v>
      </c>
      <c r="B2962" s="246">
        <v>17.809999999999999</v>
      </c>
    </row>
    <row r="2963" spans="1:2" x14ac:dyDescent="0.2">
      <c r="A2963" s="245" t="s">
        <v>957</v>
      </c>
      <c r="B2963" s="246">
        <v>51.03</v>
      </c>
    </row>
    <row r="2964" spans="1:2" x14ac:dyDescent="0.2">
      <c r="A2964" s="245" t="s">
        <v>12771</v>
      </c>
      <c r="B2964" s="246">
        <v>44.21</v>
      </c>
    </row>
    <row r="2965" spans="1:2" x14ac:dyDescent="0.2">
      <c r="A2965" s="245" t="s">
        <v>958</v>
      </c>
      <c r="B2965" s="246">
        <v>255.18</v>
      </c>
    </row>
    <row r="2966" spans="1:2" x14ac:dyDescent="0.2">
      <c r="A2966" s="245" t="s">
        <v>12772</v>
      </c>
      <c r="B2966" s="246">
        <v>221.07</v>
      </c>
    </row>
    <row r="2967" spans="1:2" x14ac:dyDescent="0.2">
      <c r="A2967" s="245" t="s">
        <v>959</v>
      </c>
      <c r="B2967" s="246">
        <v>85.06</v>
      </c>
    </row>
    <row r="2968" spans="1:2" x14ac:dyDescent="0.2">
      <c r="A2968" s="245" t="s">
        <v>12773</v>
      </c>
      <c r="B2968" s="246">
        <v>73.69</v>
      </c>
    </row>
    <row r="2969" spans="1:2" x14ac:dyDescent="0.2">
      <c r="A2969" s="245" t="s">
        <v>960</v>
      </c>
      <c r="B2969" s="246">
        <v>85.06</v>
      </c>
    </row>
    <row r="2970" spans="1:2" x14ac:dyDescent="0.2">
      <c r="A2970" s="245" t="s">
        <v>12774</v>
      </c>
      <c r="B2970" s="246">
        <v>73.69</v>
      </c>
    </row>
    <row r="2971" spans="1:2" x14ac:dyDescent="0.2">
      <c r="A2971" s="245" t="s">
        <v>961</v>
      </c>
      <c r="B2971" s="246">
        <v>170.12</v>
      </c>
    </row>
    <row r="2972" spans="1:2" x14ac:dyDescent="0.2">
      <c r="A2972" s="245" t="s">
        <v>12775</v>
      </c>
      <c r="B2972" s="246">
        <v>147.38</v>
      </c>
    </row>
    <row r="2973" spans="1:2" x14ac:dyDescent="0.2">
      <c r="A2973" s="245" t="s">
        <v>962</v>
      </c>
      <c r="B2973" s="246">
        <v>10.63</v>
      </c>
    </row>
    <row r="2974" spans="1:2" x14ac:dyDescent="0.2">
      <c r="A2974" s="245" t="s">
        <v>12776</v>
      </c>
      <c r="B2974" s="246">
        <v>9.49</v>
      </c>
    </row>
    <row r="2975" spans="1:2" x14ac:dyDescent="0.2">
      <c r="A2975" s="245" t="s">
        <v>6910</v>
      </c>
      <c r="B2975" s="246">
        <v>11.15</v>
      </c>
    </row>
    <row r="2976" spans="1:2" x14ac:dyDescent="0.2">
      <c r="A2976" s="245" t="s">
        <v>12777</v>
      </c>
      <c r="B2976" s="246">
        <v>9.9700000000000006</v>
      </c>
    </row>
    <row r="2977" spans="1:2" x14ac:dyDescent="0.2">
      <c r="A2977" s="245" t="s">
        <v>6911</v>
      </c>
      <c r="B2977" s="246">
        <v>11.94</v>
      </c>
    </row>
    <row r="2978" spans="1:2" x14ac:dyDescent="0.2">
      <c r="A2978" s="245" t="s">
        <v>12778</v>
      </c>
      <c r="B2978" s="246">
        <v>10.66</v>
      </c>
    </row>
    <row r="2979" spans="1:2" x14ac:dyDescent="0.2">
      <c r="A2979" s="245" t="s">
        <v>6912</v>
      </c>
      <c r="B2979" s="246">
        <v>14.71</v>
      </c>
    </row>
    <row r="2980" spans="1:2" x14ac:dyDescent="0.2">
      <c r="A2980" s="245" t="s">
        <v>12779</v>
      </c>
      <c r="B2980" s="246">
        <v>13.1</v>
      </c>
    </row>
    <row r="2981" spans="1:2" x14ac:dyDescent="0.2">
      <c r="A2981" s="245" t="s">
        <v>6913</v>
      </c>
      <c r="B2981" s="246">
        <v>32.94</v>
      </c>
    </row>
    <row r="2982" spans="1:2" x14ac:dyDescent="0.2">
      <c r="A2982" s="245" t="s">
        <v>12780</v>
      </c>
      <c r="B2982" s="246">
        <v>29.72</v>
      </c>
    </row>
    <row r="2983" spans="1:2" x14ac:dyDescent="0.2">
      <c r="A2983" s="245" t="s">
        <v>963</v>
      </c>
      <c r="B2983" s="246">
        <v>29.8</v>
      </c>
    </row>
    <row r="2984" spans="1:2" x14ac:dyDescent="0.2">
      <c r="A2984" s="245" t="s">
        <v>12781</v>
      </c>
      <c r="B2984" s="246">
        <v>25.83</v>
      </c>
    </row>
    <row r="2985" spans="1:2" x14ac:dyDescent="0.2">
      <c r="A2985" s="245" t="s">
        <v>964</v>
      </c>
      <c r="B2985" s="246">
        <v>67.06</v>
      </c>
    </row>
    <row r="2986" spans="1:2" x14ac:dyDescent="0.2">
      <c r="A2986" s="245" t="s">
        <v>12782</v>
      </c>
      <c r="B2986" s="246">
        <v>58.12</v>
      </c>
    </row>
    <row r="2987" spans="1:2" x14ac:dyDescent="0.2">
      <c r="A2987" s="245" t="s">
        <v>965</v>
      </c>
      <c r="B2987" s="246">
        <v>1.3</v>
      </c>
    </row>
    <row r="2988" spans="1:2" x14ac:dyDescent="0.2">
      <c r="A2988" s="245" t="s">
        <v>12783</v>
      </c>
      <c r="B2988" s="246">
        <v>1.26</v>
      </c>
    </row>
    <row r="2989" spans="1:2" x14ac:dyDescent="0.2">
      <c r="A2989" s="245" t="s">
        <v>966</v>
      </c>
      <c r="B2989" s="246">
        <v>10.28</v>
      </c>
    </row>
    <row r="2990" spans="1:2" x14ac:dyDescent="0.2">
      <c r="A2990" s="245" t="s">
        <v>12784</v>
      </c>
      <c r="B2990" s="246">
        <v>8.9</v>
      </c>
    </row>
    <row r="2991" spans="1:2" x14ac:dyDescent="0.2">
      <c r="A2991" s="245" t="s">
        <v>967</v>
      </c>
      <c r="B2991" s="246">
        <v>20.56</v>
      </c>
    </row>
    <row r="2992" spans="1:2" x14ac:dyDescent="0.2">
      <c r="A2992" s="245" t="s">
        <v>12785</v>
      </c>
      <c r="B2992" s="246">
        <v>17.809999999999999</v>
      </c>
    </row>
    <row r="2993" spans="1:2" x14ac:dyDescent="0.2">
      <c r="A2993" s="245" t="s">
        <v>968</v>
      </c>
      <c r="B2993" s="246">
        <v>41.13</v>
      </c>
    </row>
    <row r="2994" spans="1:2" x14ac:dyDescent="0.2">
      <c r="A2994" s="245" t="s">
        <v>12786</v>
      </c>
      <c r="B2994" s="246">
        <v>35.630000000000003</v>
      </c>
    </row>
    <row r="2995" spans="1:2" x14ac:dyDescent="0.2">
      <c r="A2995" s="245" t="s">
        <v>969</v>
      </c>
      <c r="B2995" s="246">
        <v>92.56</v>
      </c>
    </row>
    <row r="2996" spans="1:2" x14ac:dyDescent="0.2">
      <c r="A2996" s="245" t="s">
        <v>12787</v>
      </c>
      <c r="B2996" s="246">
        <v>80.180000000000007</v>
      </c>
    </row>
    <row r="2997" spans="1:2" x14ac:dyDescent="0.2">
      <c r="A2997" s="245" t="s">
        <v>6914</v>
      </c>
      <c r="B2997" s="246">
        <v>7.19</v>
      </c>
    </row>
    <row r="2998" spans="1:2" x14ac:dyDescent="0.2">
      <c r="A2998" s="245" t="s">
        <v>12788</v>
      </c>
      <c r="B2998" s="246">
        <v>6.23</v>
      </c>
    </row>
    <row r="2999" spans="1:2" x14ac:dyDescent="0.2">
      <c r="A2999" s="245" t="s">
        <v>6916</v>
      </c>
      <c r="B2999" s="246">
        <v>12.34</v>
      </c>
    </row>
    <row r="3000" spans="1:2" x14ac:dyDescent="0.2">
      <c r="A3000" s="245" t="s">
        <v>12789</v>
      </c>
      <c r="B3000" s="246">
        <v>10.69</v>
      </c>
    </row>
    <row r="3001" spans="1:2" x14ac:dyDescent="0.2">
      <c r="A3001" s="245" t="s">
        <v>970</v>
      </c>
      <c r="B3001" s="246">
        <v>20.12</v>
      </c>
    </row>
    <row r="3002" spans="1:2" x14ac:dyDescent="0.2">
      <c r="A3002" s="245" t="s">
        <v>12790</v>
      </c>
      <c r="B3002" s="246">
        <v>17.43</v>
      </c>
    </row>
    <row r="3003" spans="1:2" x14ac:dyDescent="0.2">
      <c r="A3003" s="245" t="s">
        <v>971</v>
      </c>
      <c r="B3003" s="246">
        <v>22.35</v>
      </c>
    </row>
    <row r="3004" spans="1:2" x14ac:dyDescent="0.2">
      <c r="A3004" s="245" t="s">
        <v>12791</v>
      </c>
      <c r="B3004" s="246">
        <v>19.37</v>
      </c>
    </row>
    <row r="3005" spans="1:2" x14ac:dyDescent="0.2">
      <c r="A3005" s="245" t="s">
        <v>972</v>
      </c>
      <c r="B3005" s="246">
        <v>6.59</v>
      </c>
    </row>
    <row r="3006" spans="1:2" x14ac:dyDescent="0.2">
      <c r="A3006" s="245" t="s">
        <v>12792</v>
      </c>
      <c r="B3006" s="246">
        <v>5.83</v>
      </c>
    </row>
    <row r="3007" spans="1:2" x14ac:dyDescent="0.2">
      <c r="A3007" s="245" t="s">
        <v>973</v>
      </c>
      <c r="B3007" s="246">
        <v>2.11</v>
      </c>
    </row>
    <row r="3008" spans="1:2" x14ac:dyDescent="0.2">
      <c r="A3008" s="245" t="s">
        <v>12793</v>
      </c>
      <c r="B3008" s="246">
        <v>1.83</v>
      </c>
    </row>
    <row r="3009" spans="1:2" x14ac:dyDescent="0.2">
      <c r="A3009" s="245" t="s">
        <v>974</v>
      </c>
      <c r="B3009" s="246">
        <v>49.92</v>
      </c>
    </row>
    <row r="3010" spans="1:2" x14ac:dyDescent="0.2">
      <c r="A3010" s="245" t="s">
        <v>12794</v>
      </c>
      <c r="B3010" s="246">
        <v>43.25</v>
      </c>
    </row>
    <row r="3011" spans="1:2" x14ac:dyDescent="0.2">
      <c r="A3011" s="245" t="s">
        <v>6917</v>
      </c>
      <c r="B3011" s="246">
        <v>51.17</v>
      </c>
    </row>
    <row r="3012" spans="1:2" x14ac:dyDescent="0.2">
      <c r="A3012" s="245" t="s">
        <v>12795</v>
      </c>
      <c r="B3012" s="246">
        <v>44.33</v>
      </c>
    </row>
    <row r="3013" spans="1:2" x14ac:dyDescent="0.2">
      <c r="A3013" s="245" t="s">
        <v>976</v>
      </c>
      <c r="B3013" s="246">
        <v>58.66</v>
      </c>
    </row>
    <row r="3014" spans="1:2" x14ac:dyDescent="0.2">
      <c r="A3014" s="245" t="s">
        <v>12796</v>
      </c>
      <c r="B3014" s="246">
        <v>50.81</v>
      </c>
    </row>
    <row r="3015" spans="1:2" x14ac:dyDescent="0.2">
      <c r="A3015" s="245" t="s">
        <v>977</v>
      </c>
      <c r="B3015" s="246">
        <v>61.15</v>
      </c>
    </row>
    <row r="3016" spans="1:2" x14ac:dyDescent="0.2">
      <c r="A3016" s="245" t="s">
        <v>12797</v>
      </c>
      <c r="B3016" s="246">
        <v>52.98</v>
      </c>
    </row>
    <row r="3017" spans="1:2" x14ac:dyDescent="0.2">
      <c r="A3017" s="245" t="s">
        <v>978</v>
      </c>
      <c r="B3017" s="246">
        <v>76.13</v>
      </c>
    </row>
    <row r="3018" spans="1:2" x14ac:dyDescent="0.2">
      <c r="A3018" s="245" t="s">
        <v>12798</v>
      </c>
      <c r="B3018" s="246">
        <v>65.95</v>
      </c>
    </row>
    <row r="3019" spans="1:2" x14ac:dyDescent="0.2">
      <c r="A3019" s="245" t="s">
        <v>979</v>
      </c>
      <c r="B3019" s="246">
        <v>29.76</v>
      </c>
    </row>
    <row r="3020" spans="1:2" x14ac:dyDescent="0.2">
      <c r="A3020" s="245" t="s">
        <v>12799</v>
      </c>
      <c r="B3020" s="246">
        <v>26.84</v>
      </c>
    </row>
    <row r="3021" spans="1:2" x14ac:dyDescent="0.2">
      <c r="A3021" s="245" t="s">
        <v>980</v>
      </c>
      <c r="B3021" s="246">
        <v>30.73</v>
      </c>
    </row>
    <row r="3022" spans="1:2" x14ac:dyDescent="0.2">
      <c r="A3022" s="245" t="s">
        <v>12800</v>
      </c>
      <c r="B3022" s="246">
        <v>27.81</v>
      </c>
    </row>
    <row r="3023" spans="1:2" x14ac:dyDescent="0.2">
      <c r="A3023" s="245" t="s">
        <v>981</v>
      </c>
      <c r="B3023" s="246">
        <v>26.62</v>
      </c>
    </row>
    <row r="3024" spans="1:2" x14ac:dyDescent="0.2">
      <c r="A3024" s="245" t="s">
        <v>12801</v>
      </c>
      <c r="B3024" s="246">
        <v>23.7</v>
      </c>
    </row>
    <row r="3025" spans="1:2" x14ac:dyDescent="0.2">
      <c r="A3025" s="245" t="s">
        <v>982</v>
      </c>
      <c r="B3025" s="246">
        <v>34.49</v>
      </c>
    </row>
    <row r="3026" spans="1:2" x14ac:dyDescent="0.2">
      <c r="A3026" s="245" t="s">
        <v>12802</v>
      </c>
      <c r="B3026" s="246">
        <v>30.75</v>
      </c>
    </row>
    <row r="3027" spans="1:2" x14ac:dyDescent="0.2">
      <c r="A3027" s="245" t="s">
        <v>983</v>
      </c>
      <c r="B3027" s="246">
        <v>9.49</v>
      </c>
    </row>
    <row r="3028" spans="1:2" x14ac:dyDescent="0.2">
      <c r="A3028" s="245" t="s">
        <v>12803</v>
      </c>
      <c r="B3028" s="246">
        <v>8.75</v>
      </c>
    </row>
    <row r="3029" spans="1:2" x14ac:dyDescent="0.2">
      <c r="A3029" s="245" t="s">
        <v>6918</v>
      </c>
      <c r="B3029" s="246">
        <v>18.579999999999998</v>
      </c>
    </row>
    <row r="3030" spans="1:2" x14ac:dyDescent="0.2">
      <c r="A3030" s="245" t="s">
        <v>12804</v>
      </c>
      <c r="B3030" s="246">
        <v>16.100000000000001</v>
      </c>
    </row>
    <row r="3031" spans="1:2" x14ac:dyDescent="0.2">
      <c r="A3031" s="245" t="s">
        <v>984</v>
      </c>
      <c r="B3031" s="246">
        <v>0.78</v>
      </c>
    </row>
    <row r="3032" spans="1:2" x14ac:dyDescent="0.2">
      <c r="A3032" s="245" t="s">
        <v>12805</v>
      </c>
      <c r="B3032" s="246">
        <v>0.68</v>
      </c>
    </row>
    <row r="3033" spans="1:2" x14ac:dyDescent="0.2">
      <c r="A3033" s="245" t="s">
        <v>6919</v>
      </c>
      <c r="B3033" s="246">
        <v>11.11</v>
      </c>
    </row>
    <row r="3034" spans="1:2" x14ac:dyDescent="0.2">
      <c r="A3034" s="245" t="s">
        <v>12806</v>
      </c>
      <c r="B3034" s="246">
        <v>9.6300000000000008</v>
      </c>
    </row>
    <row r="3035" spans="1:2" x14ac:dyDescent="0.2">
      <c r="A3035" s="245" t="s">
        <v>6920</v>
      </c>
      <c r="B3035" s="246">
        <v>17.79</v>
      </c>
    </row>
    <row r="3036" spans="1:2" x14ac:dyDescent="0.2">
      <c r="A3036" s="245" t="s">
        <v>12807</v>
      </c>
      <c r="B3036" s="246">
        <v>15.42</v>
      </c>
    </row>
    <row r="3037" spans="1:2" x14ac:dyDescent="0.2">
      <c r="A3037" s="245" t="s">
        <v>6921</v>
      </c>
      <c r="B3037" s="246">
        <v>22.25</v>
      </c>
    </row>
    <row r="3038" spans="1:2" x14ac:dyDescent="0.2">
      <c r="A3038" s="245" t="s">
        <v>12808</v>
      </c>
      <c r="B3038" s="246">
        <v>19.29</v>
      </c>
    </row>
    <row r="3039" spans="1:2" x14ac:dyDescent="0.2">
      <c r="A3039" s="245" t="s">
        <v>985</v>
      </c>
      <c r="B3039" s="246">
        <v>128</v>
      </c>
    </row>
    <row r="3040" spans="1:2" x14ac:dyDescent="0.2">
      <c r="A3040" s="245" t="s">
        <v>12809</v>
      </c>
      <c r="B3040" s="246">
        <v>116.98</v>
      </c>
    </row>
    <row r="3041" spans="1:2" x14ac:dyDescent="0.2">
      <c r="A3041" s="245" t="s">
        <v>986</v>
      </c>
      <c r="B3041" s="246">
        <v>217.6</v>
      </c>
    </row>
    <row r="3042" spans="1:2" x14ac:dyDescent="0.2">
      <c r="A3042" s="245" t="s">
        <v>12810</v>
      </c>
      <c r="B3042" s="246">
        <v>198.87</v>
      </c>
    </row>
    <row r="3043" spans="1:2" x14ac:dyDescent="0.2">
      <c r="A3043" s="245" t="s">
        <v>987</v>
      </c>
      <c r="B3043" s="246">
        <v>294.33</v>
      </c>
    </row>
    <row r="3044" spans="1:2" x14ac:dyDescent="0.2">
      <c r="A3044" s="245" t="s">
        <v>12811</v>
      </c>
      <c r="B3044" s="246">
        <v>269.22000000000003</v>
      </c>
    </row>
    <row r="3045" spans="1:2" x14ac:dyDescent="0.2">
      <c r="A3045" s="245" t="s">
        <v>988</v>
      </c>
      <c r="B3045" s="246">
        <v>500.37</v>
      </c>
    </row>
    <row r="3046" spans="1:2" x14ac:dyDescent="0.2">
      <c r="A3046" s="245" t="s">
        <v>12812</v>
      </c>
      <c r="B3046" s="246">
        <v>457.68</v>
      </c>
    </row>
    <row r="3047" spans="1:2" x14ac:dyDescent="0.2">
      <c r="A3047" s="245" t="s">
        <v>989</v>
      </c>
      <c r="B3047" s="246">
        <v>18.68</v>
      </c>
    </row>
    <row r="3048" spans="1:2" x14ac:dyDescent="0.2">
      <c r="A3048" s="245" t="s">
        <v>12813</v>
      </c>
      <c r="B3048" s="246">
        <v>17.11</v>
      </c>
    </row>
    <row r="3049" spans="1:2" x14ac:dyDescent="0.2">
      <c r="A3049" s="245" t="s">
        <v>990</v>
      </c>
      <c r="B3049" s="246">
        <v>27.69</v>
      </c>
    </row>
    <row r="3050" spans="1:2" x14ac:dyDescent="0.2">
      <c r="A3050" s="245" t="s">
        <v>12814</v>
      </c>
      <c r="B3050" s="246">
        <v>25.34</v>
      </c>
    </row>
    <row r="3051" spans="1:2" x14ac:dyDescent="0.2">
      <c r="A3051" s="245" t="s">
        <v>991</v>
      </c>
      <c r="B3051" s="246">
        <v>21.94</v>
      </c>
    </row>
    <row r="3052" spans="1:2" x14ac:dyDescent="0.2">
      <c r="A3052" s="245" t="s">
        <v>12815</v>
      </c>
      <c r="B3052" s="246">
        <v>20.100000000000001</v>
      </c>
    </row>
    <row r="3053" spans="1:2" x14ac:dyDescent="0.2">
      <c r="A3053" s="245" t="s">
        <v>992</v>
      </c>
      <c r="B3053" s="246">
        <v>32.54</v>
      </c>
    </row>
    <row r="3054" spans="1:2" x14ac:dyDescent="0.2">
      <c r="A3054" s="245" t="s">
        <v>12816</v>
      </c>
      <c r="B3054" s="246">
        <v>29.78</v>
      </c>
    </row>
    <row r="3055" spans="1:2" x14ac:dyDescent="0.2">
      <c r="A3055" s="245" t="s">
        <v>993</v>
      </c>
      <c r="B3055" s="246">
        <v>19.940000000000001</v>
      </c>
    </row>
    <row r="3056" spans="1:2" x14ac:dyDescent="0.2">
      <c r="A3056" s="245" t="s">
        <v>12817</v>
      </c>
      <c r="B3056" s="246">
        <v>18.23</v>
      </c>
    </row>
    <row r="3057" spans="1:2" x14ac:dyDescent="0.2">
      <c r="A3057" s="245" t="s">
        <v>994</v>
      </c>
      <c r="B3057" s="246">
        <v>24.96</v>
      </c>
    </row>
    <row r="3058" spans="1:2" x14ac:dyDescent="0.2">
      <c r="A3058" s="245" t="s">
        <v>12818</v>
      </c>
      <c r="B3058" s="246">
        <v>22.81</v>
      </c>
    </row>
    <row r="3059" spans="1:2" x14ac:dyDescent="0.2">
      <c r="A3059" s="245" t="s">
        <v>995</v>
      </c>
      <c r="B3059" s="246">
        <v>34.9</v>
      </c>
    </row>
    <row r="3060" spans="1:2" x14ac:dyDescent="0.2">
      <c r="A3060" s="245" t="s">
        <v>12819</v>
      </c>
      <c r="B3060" s="246">
        <v>31.9</v>
      </c>
    </row>
    <row r="3061" spans="1:2" x14ac:dyDescent="0.2">
      <c r="A3061" s="245" t="s">
        <v>996</v>
      </c>
      <c r="B3061" s="246">
        <v>43.69</v>
      </c>
    </row>
    <row r="3062" spans="1:2" x14ac:dyDescent="0.2">
      <c r="A3062" s="245" t="s">
        <v>12820</v>
      </c>
      <c r="B3062" s="246">
        <v>39.92</v>
      </c>
    </row>
    <row r="3063" spans="1:2" x14ac:dyDescent="0.2">
      <c r="A3063" s="245" t="s">
        <v>997</v>
      </c>
      <c r="B3063" s="246">
        <v>672.46</v>
      </c>
    </row>
    <row r="3064" spans="1:2" x14ac:dyDescent="0.2">
      <c r="A3064" s="245" t="s">
        <v>12821</v>
      </c>
      <c r="B3064" s="246">
        <v>613.86</v>
      </c>
    </row>
    <row r="3065" spans="1:2" x14ac:dyDescent="0.2">
      <c r="A3065" s="245" t="s">
        <v>998</v>
      </c>
      <c r="B3065" s="246">
        <v>9.35</v>
      </c>
    </row>
    <row r="3066" spans="1:2" x14ac:dyDescent="0.2">
      <c r="A3066" s="245" t="s">
        <v>12822</v>
      </c>
      <c r="B3066" s="246">
        <v>8.57</v>
      </c>
    </row>
    <row r="3067" spans="1:2" x14ac:dyDescent="0.2">
      <c r="A3067" s="245" t="s">
        <v>999</v>
      </c>
      <c r="B3067" s="246">
        <v>96.56</v>
      </c>
    </row>
    <row r="3068" spans="1:2" x14ac:dyDescent="0.2">
      <c r="A3068" s="245" t="s">
        <v>12823</v>
      </c>
      <c r="B3068" s="246">
        <v>88.25</v>
      </c>
    </row>
    <row r="3069" spans="1:2" x14ac:dyDescent="0.2">
      <c r="A3069" s="245" t="s">
        <v>1000</v>
      </c>
      <c r="B3069" s="246">
        <v>85.33</v>
      </c>
    </row>
    <row r="3070" spans="1:2" x14ac:dyDescent="0.2">
      <c r="A3070" s="245" t="s">
        <v>12824</v>
      </c>
      <c r="B3070" s="246">
        <v>77.989999999999995</v>
      </c>
    </row>
    <row r="3071" spans="1:2" x14ac:dyDescent="0.2">
      <c r="A3071" s="245" t="s">
        <v>1001</v>
      </c>
      <c r="B3071" s="246">
        <v>29.9</v>
      </c>
    </row>
    <row r="3072" spans="1:2" x14ac:dyDescent="0.2">
      <c r="A3072" s="245" t="s">
        <v>12825</v>
      </c>
      <c r="B3072" s="246">
        <v>29.9</v>
      </c>
    </row>
    <row r="3073" spans="1:2" x14ac:dyDescent="0.2">
      <c r="A3073" s="245" t="s">
        <v>1002</v>
      </c>
      <c r="B3073" s="246">
        <v>30</v>
      </c>
    </row>
    <row r="3074" spans="1:2" x14ac:dyDescent="0.2">
      <c r="A3074" s="245" t="s">
        <v>12826</v>
      </c>
      <c r="B3074" s="246">
        <v>27.15</v>
      </c>
    </row>
    <row r="3075" spans="1:2" x14ac:dyDescent="0.2">
      <c r="A3075" s="245" t="s">
        <v>1003</v>
      </c>
      <c r="B3075" s="246">
        <v>12.57</v>
      </c>
    </row>
    <row r="3076" spans="1:2" x14ac:dyDescent="0.2">
      <c r="A3076" s="245" t="s">
        <v>12827</v>
      </c>
      <c r="B3076" s="246">
        <v>11.5</v>
      </c>
    </row>
    <row r="3077" spans="1:2" x14ac:dyDescent="0.2">
      <c r="A3077" s="245" t="s">
        <v>1004</v>
      </c>
      <c r="B3077" s="246">
        <v>47.08</v>
      </c>
    </row>
    <row r="3078" spans="1:2" x14ac:dyDescent="0.2">
      <c r="A3078" s="245" t="s">
        <v>12828</v>
      </c>
      <c r="B3078" s="246">
        <v>41.91</v>
      </c>
    </row>
    <row r="3079" spans="1:2" x14ac:dyDescent="0.2">
      <c r="A3079" s="245" t="s">
        <v>1005</v>
      </c>
      <c r="B3079" s="246">
        <v>50.01</v>
      </c>
    </row>
    <row r="3080" spans="1:2" x14ac:dyDescent="0.2">
      <c r="A3080" s="245" t="s">
        <v>12829</v>
      </c>
      <c r="B3080" s="246">
        <v>45.55</v>
      </c>
    </row>
    <row r="3081" spans="1:2" x14ac:dyDescent="0.2">
      <c r="A3081" s="245" t="s">
        <v>6922</v>
      </c>
      <c r="B3081" s="246">
        <v>303.22000000000003</v>
      </c>
    </row>
    <row r="3082" spans="1:2" x14ac:dyDescent="0.2">
      <c r="A3082" s="245" t="s">
        <v>12830</v>
      </c>
      <c r="B3082" s="246">
        <v>277.8</v>
      </c>
    </row>
    <row r="3083" spans="1:2" x14ac:dyDescent="0.2">
      <c r="A3083" s="245" t="s">
        <v>6923</v>
      </c>
      <c r="B3083" s="246">
        <v>37.119999999999997</v>
      </c>
    </row>
    <row r="3084" spans="1:2" x14ac:dyDescent="0.2">
      <c r="A3084" s="245" t="s">
        <v>12831</v>
      </c>
      <c r="B3084" s="246">
        <v>35.01</v>
      </c>
    </row>
    <row r="3085" spans="1:2" x14ac:dyDescent="0.2">
      <c r="A3085" s="245" t="s">
        <v>6924</v>
      </c>
      <c r="B3085" s="246">
        <v>32.729999999999997</v>
      </c>
    </row>
    <row r="3086" spans="1:2" x14ac:dyDescent="0.2">
      <c r="A3086" s="245" t="s">
        <v>12832</v>
      </c>
      <c r="B3086" s="246">
        <v>31.47</v>
      </c>
    </row>
    <row r="3087" spans="1:2" x14ac:dyDescent="0.2">
      <c r="A3087" s="245" t="s">
        <v>6925</v>
      </c>
      <c r="B3087" s="246">
        <v>1.93</v>
      </c>
    </row>
    <row r="3088" spans="1:2" x14ac:dyDescent="0.2">
      <c r="A3088" s="245" t="s">
        <v>12833</v>
      </c>
      <c r="B3088" s="246">
        <v>1.72</v>
      </c>
    </row>
    <row r="3089" spans="1:2" x14ac:dyDescent="0.2">
      <c r="A3089" s="245" t="s">
        <v>6926</v>
      </c>
      <c r="B3089" s="246">
        <v>541.49</v>
      </c>
    </row>
    <row r="3090" spans="1:2" x14ac:dyDescent="0.2">
      <c r="A3090" s="245" t="s">
        <v>12834</v>
      </c>
      <c r="B3090" s="246">
        <v>526.4</v>
      </c>
    </row>
    <row r="3091" spans="1:2" x14ac:dyDescent="0.2">
      <c r="A3091" s="245" t="s">
        <v>6927</v>
      </c>
      <c r="B3091" s="246">
        <v>520.24</v>
      </c>
    </row>
    <row r="3092" spans="1:2" x14ac:dyDescent="0.2">
      <c r="A3092" s="245" t="s">
        <v>12835</v>
      </c>
      <c r="B3092" s="246">
        <v>498.24</v>
      </c>
    </row>
    <row r="3093" spans="1:2" x14ac:dyDescent="0.2">
      <c r="A3093" s="245" t="s">
        <v>6928</v>
      </c>
      <c r="B3093" s="246">
        <v>49.89</v>
      </c>
    </row>
    <row r="3094" spans="1:2" x14ac:dyDescent="0.2">
      <c r="A3094" s="245" t="s">
        <v>12836</v>
      </c>
      <c r="B3094" s="246">
        <v>46.71</v>
      </c>
    </row>
    <row r="3095" spans="1:2" x14ac:dyDescent="0.2">
      <c r="A3095" s="245" t="s">
        <v>6929</v>
      </c>
      <c r="B3095" s="246">
        <v>54.58</v>
      </c>
    </row>
    <row r="3096" spans="1:2" x14ac:dyDescent="0.2">
      <c r="A3096" s="245" t="s">
        <v>12837</v>
      </c>
      <c r="B3096" s="246">
        <v>50.83</v>
      </c>
    </row>
    <row r="3097" spans="1:2" x14ac:dyDescent="0.2">
      <c r="A3097" s="245" t="s">
        <v>6930</v>
      </c>
      <c r="B3097" s="246">
        <v>55.41</v>
      </c>
    </row>
    <row r="3098" spans="1:2" x14ac:dyDescent="0.2">
      <c r="A3098" s="245" t="s">
        <v>12838</v>
      </c>
      <c r="B3098" s="246">
        <v>51.6</v>
      </c>
    </row>
    <row r="3099" spans="1:2" x14ac:dyDescent="0.2">
      <c r="A3099" s="245" t="s">
        <v>6931</v>
      </c>
      <c r="B3099" s="246">
        <v>59.85</v>
      </c>
    </row>
    <row r="3100" spans="1:2" x14ac:dyDescent="0.2">
      <c r="A3100" s="245" t="s">
        <v>12839</v>
      </c>
      <c r="B3100" s="246">
        <v>55.46</v>
      </c>
    </row>
    <row r="3101" spans="1:2" x14ac:dyDescent="0.2">
      <c r="A3101" s="245" t="s">
        <v>6932</v>
      </c>
      <c r="B3101" s="246">
        <v>62.66</v>
      </c>
    </row>
    <row r="3102" spans="1:2" x14ac:dyDescent="0.2">
      <c r="A3102" s="245" t="s">
        <v>12840</v>
      </c>
      <c r="B3102" s="246">
        <v>57.95</v>
      </c>
    </row>
    <row r="3103" spans="1:2" x14ac:dyDescent="0.2">
      <c r="A3103" s="245" t="s">
        <v>6933</v>
      </c>
      <c r="B3103" s="246">
        <v>64.349999999999994</v>
      </c>
    </row>
    <row r="3104" spans="1:2" x14ac:dyDescent="0.2">
      <c r="A3104" s="245" t="s">
        <v>12841</v>
      </c>
      <c r="B3104" s="246">
        <v>59.55</v>
      </c>
    </row>
    <row r="3105" spans="1:2" x14ac:dyDescent="0.2">
      <c r="A3105" s="245" t="s">
        <v>6934</v>
      </c>
      <c r="B3105" s="246">
        <v>69.38</v>
      </c>
    </row>
    <row r="3106" spans="1:2" x14ac:dyDescent="0.2">
      <c r="A3106" s="245" t="s">
        <v>12842</v>
      </c>
      <c r="B3106" s="246">
        <v>63.94</v>
      </c>
    </row>
    <row r="3107" spans="1:2" x14ac:dyDescent="0.2">
      <c r="A3107" s="245" t="s">
        <v>6935</v>
      </c>
      <c r="B3107" s="246">
        <v>74.7</v>
      </c>
    </row>
    <row r="3108" spans="1:2" x14ac:dyDescent="0.2">
      <c r="A3108" s="245" t="s">
        <v>12843</v>
      </c>
      <c r="B3108" s="246">
        <v>68.8</v>
      </c>
    </row>
    <row r="3109" spans="1:2" x14ac:dyDescent="0.2">
      <c r="A3109" s="245" t="s">
        <v>6936</v>
      </c>
      <c r="B3109" s="246">
        <v>84.56</v>
      </c>
    </row>
    <row r="3110" spans="1:2" x14ac:dyDescent="0.2">
      <c r="A3110" s="245" t="s">
        <v>12844</v>
      </c>
      <c r="B3110" s="246">
        <v>77.739999999999995</v>
      </c>
    </row>
    <row r="3111" spans="1:2" x14ac:dyDescent="0.2">
      <c r="A3111" s="245" t="s">
        <v>6937</v>
      </c>
      <c r="B3111" s="246">
        <v>91.91</v>
      </c>
    </row>
    <row r="3112" spans="1:2" x14ac:dyDescent="0.2">
      <c r="A3112" s="245" t="s">
        <v>12845</v>
      </c>
      <c r="B3112" s="246">
        <v>84.49</v>
      </c>
    </row>
    <row r="3113" spans="1:2" x14ac:dyDescent="0.2">
      <c r="A3113" s="245" t="s">
        <v>6938</v>
      </c>
      <c r="B3113" s="246">
        <v>101.06</v>
      </c>
    </row>
    <row r="3114" spans="1:2" x14ac:dyDescent="0.2">
      <c r="A3114" s="245" t="s">
        <v>12846</v>
      </c>
      <c r="B3114" s="246">
        <v>92.71</v>
      </c>
    </row>
    <row r="3115" spans="1:2" x14ac:dyDescent="0.2">
      <c r="A3115" s="245" t="s">
        <v>6939</v>
      </c>
      <c r="B3115" s="246">
        <v>150.82</v>
      </c>
    </row>
    <row r="3116" spans="1:2" x14ac:dyDescent="0.2">
      <c r="A3116" s="245" t="s">
        <v>12847</v>
      </c>
      <c r="B3116" s="246">
        <v>141.15</v>
      </c>
    </row>
    <row r="3117" spans="1:2" x14ac:dyDescent="0.2">
      <c r="A3117" s="245" t="s">
        <v>6940</v>
      </c>
      <c r="B3117" s="246">
        <v>219.13</v>
      </c>
    </row>
    <row r="3118" spans="1:2" x14ac:dyDescent="0.2">
      <c r="A3118" s="245" t="s">
        <v>12848</v>
      </c>
      <c r="B3118" s="246">
        <v>206.03</v>
      </c>
    </row>
    <row r="3119" spans="1:2" x14ac:dyDescent="0.2">
      <c r="A3119" s="245" t="s">
        <v>1006</v>
      </c>
      <c r="B3119" s="246">
        <v>210.86</v>
      </c>
    </row>
    <row r="3120" spans="1:2" x14ac:dyDescent="0.2">
      <c r="A3120" s="245" t="s">
        <v>12849</v>
      </c>
      <c r="B3120" s="246">
        <v>192.1</v>
      </c>
    </row>
    <row r="3121" spans="1:2" x14ac:dyDescent="0.2">
      <c r="A3121" s="245" t="s">
        <v>1007</v>
      </c>
      <c r="B3121" s="246">
        <v>216.13</v>
      </c>
    </row>
    <row r="3122" spans="1:2" x14ac:dyDescent="0.2">
      <c r="A3122" s="245" t="s">
        <v>12850</v>
      </c>
      <c r="B3122" s="246">
        <v>197.37</v>
      </c>
    </row>
    <row r="3123" spans="1:2" x14ac:dyDescent="0.2">
      <c r="A3123" s="245" t="s">
        <v>1008</v>
      </c>
      <c r="B3123" s="246">
        <v>314.45</v>
      </c>
    </row>
    <row r="3124" spans="1:2" x14ac:dyDescent="0.2">
      <c r="A3124" s="245" t="s">
        <v>12851</v>
      </c>
      <c r="B3124" s="246">
        <v>284.39999999999998</v>
      </c>
    </row>
    <row r="3125" spans="1:2" x14ac:dyDescent="0.2">
      <c r="A3125" s="245" t="s">
        <v>1009</v>
      </c>
      <c r="B3125" s="246">
        <v>416.82</v>
      </c>
    </row>
    <row r="3126" spans="1:2" x14ac:dyDescent="0.2">
      <c r="A3126" s="245" t="s">
        <v>12852</v>
      </c>
      <c r="B3126" s="246">
        <v>393.48</v>
      </c>
    </row>
    <row r="3127" spans="1:2" x14ac:dyDescent="0.2">
      <c r="A3127" s="245" t="s">
        <v>1010</v>
      </c>
      <c r="B3127" s="246">
        <v>435.43</v>
      </c>
    </row>
    <row r="3128" spans="1:2" x14ac:dyDescent="0.2">
      <c r="A3128" s="245" t="s">
        <v>12853</v>
      </c>
      <c r="B3128" s="246">
        <v>410.31</v>
      </c>
    </row>
    <row r="3129" spans="1:2" x14ac:dyDescent="0.2">
      <c r="A3129" s="245" t="s">
        <v>1011</v>
      </c>
      <c r="B3129" s="246">
        <v>67.06</v>
      </c>
    </row>
    <row r="3130" spans="1:2" x14ac:dyDescent="0.2">
      <c r="A3130" s="245" t="s">
        <v>12854</v>
      </c>
      <c r="B3130" s="246">
        <v>58.12</v>
      </c>
    </row>
    <row r="3131" spans="1:2" x14ac:dyDescent="0.2">
      <c r="A3131" s="245" t="s">
        <v>1012</v>
      </c>
      <c r="B3131" s="246">
        <v>125.88</v>
      </c>
    </row>
    <row r="3132" spans="1:2" x14ac:dyDescent="0.2">
      <c r="A3132" s="245" t="s">
        <v>12855</v>
      </c>
      <c r="B3132" s="246">
        <v>113.62</v>
      </c>
    </row>
    <row r="3133" spans="1:2" x14ac:dyDescent="0.2">
      <c r="A3133" s="245" t="s">
        <v>1013</v>
      </c>
      <c r="B3133" s="246">
        <v>58.82</v>
      </c>
    </row>
    <row r="3134" spans="1:2" x14ac:dyDescent="0.2">
      <c r="A3134" s="245" t="s">
        <v>12856</v>
      </c>
      <c r="B3134" s="246">
        <v>55.49</v>
      </c>
    </row>
    <row r="3135" spans="1:2" x14ac:dyDescent="0.2">
      <c r="A3135" s="245" t="s">
        <v>1014</v>
      </c>
      <c r="B3135" s="246">
        <v>84.4</v>
      </c>
    </row>
    <row r="3136" spans="1:2" x14ac:dyDescent="0.2">
      <c r="A3136" s="245" t="s">
        <v>12857</v>
      </c>
      <c r="B3136" s="246">
        <v>79.930000000000007</v>
      </c>
    </row>
    <row r="3137" spans="1:2" x14ac:dyDescent="0.2">
      <c r="A3137" s="245" t="s">
        <v>1015</v>
      </c>
      <c r="B3137" s="246">
        <v>109.91</v>
      </c>
    </row>
    <row r="3138" spans="1:2" x14ac:dyDescent="0.2">
      <c r="A3138" s="245" t="s">
        <v>12858</v>
      </c>
      <c r="B3138" s="246">
        <v>104.38</v>
      </c>
    </row>
    <row r="3139" spans="1:2" x14ac:dyDescent="0.2">
      <c r="A3139" s="245" t="s">
        <v>1016</v>
      </c>
      <c r="B3139" s="246">
        <v>148.24</v>
      </c>
    </row>
    <row r="3140" spans="1:2" x14ac:dyDescent="0.2">
      <c r="A3140" s="245" t="s">
        <v>12859</v>
      </c>
      <c r="B3140" s="246">
        <v>132.99</v>
      </c>
    </row>
    <row r="3141" spans="1:2" x14ac:dyDescent="0.2">
      <c r="A3141" s="245" t="s">
        <v>1017</v>
      </c>
      <c r="B3141" s="246">
        <v>173.83</v>
      </c>
    </row>
    <row r="3142" spans="1:2" x14ac:dyDescent="0.2">
      <c r="A3142" s="245" t="s">
        <v>12860</v>
      </c>
      <c r="B3142" s="246">
        <v>157.43</v>
      </c>
    </row>
    <row r="3143" spans="1:2" x14ac:dyDescent="0.2">
      <c r="A3143" s="245" t="s">
        <v>1018</v>
      </c>
      <c r="B3143" s="246">
        <v>199.34</v>
      </c>
    </row>
    <row r="3144" spans="1:2" x14ac:dyDescent="0.2">
      <c r="A3144" s="245" t="s">
        <v>12861</v>
      </c>
      <c r="B3144" s="246">
        <v>181.88</v>
      </c>
    </row>
    <row r="3145" spans="1:2" x14ac:dyDescent="0.2">
      <c r="A3145" s="245" t="s">
        <v>1019</v>
      </c>
      <c r="B3145" s="246">
        <v>550.65</v>
      </c>
    </row>
    <row r="3146" spans="1:2" x14ac:dyDescent="0.2">
      <c r="A3146" s="245" t="s">
        <v>12862</v>
      </c>
      <c r="B3146" s="246">
        <v>481.73</v>
      </c>
    </row>
    <row r="3147" spans="1:2" x14ac:dyDescent="0.2">
      <c r="A3147" s="245" t="s">
        <v>1020</v>
      </c>
      <c r="B3147" s="246">
        <v>576.24</v>
      </c>
    </row>
    <row r="3148" spans="1:2" x14ac:dyDescent="0.2">
      <c r="A3148" s="245" t="s">
        <v>12863</v>
      </c>
      <c r="B3148" s="246">
        <v>506.16</v>
      </c>
    </row>
    <row r="3149" spans="1:2" x14ac:dyDescent="0.2">
      <c r="A3149" s="245" t="s">
        <v>1021</v>
      </c>
      <c r="B3149" s="246">
        <v>601.75</v>
      </c>
    </row>
    <row r="3150" spans="1:2" x14ac:dyDescent="0.2">
      <c r="A3150" s="245" t="s">
        <v>12864</v>
      </c>
      <c r="B3150" s="246">
        <v>530.61</v>
      </c>
    </row>
    <row r="3151" spans="1:2" x14ac:dyDescent="0.2">
      <c r="A3151" s="245" t="s">
        <v>1022</v>
      </c>
      <c r="B3151" s="246">
        <v>5.78</v>
      </c>
    </row>
    <row r="3152" spans="1:2" x14ac:dyDescent="0.2">
      <c r="A3152" s="245" t="s">
        <v>12865</v>
      </c>
      <c r="B3152" s="246">
        <v>5.53</v>
      </c>
    </row>
    <row r="3153" spans="1:2" x14ac:dyDescent="0.2">
      <c r="A3153" s="245" t="s">
        <v>1023</v>
      </c>
      <c r="B3153" s="246">
        <v>33.28</v>
      </c>
    </row>
    <row r="3154" spans="1:2" x14ac:dyDescent="0.2">
      <c r="A3154" s="245" t="s">
        <v>12866</v>
      </c>
      <c r="B3154" s="246">
        <v>28.84</v>
      </c>
    </row>
    <row r="3155" spans="1:2" x14ac:dyDescent="0.2">
      <c r="A3155" s="245" t="s">
        <v>1024</v>
      </c>
      <c r="B3155" s="246">
        <v>93.18</v>
      </c>
    </row>
    <row r="3156" spans="1:2" x14ac:dyDescent="0.2">
      <c r="A3156" s="245" t="s">
        <v>12867</v>
      </c>
      <c r="B3156" s="246">
        <v>80.75</v>
      </c>
    </row>
    <row r="3157" spans="1:2" x14ac:dyDescent="0.2">
      <c r="A3157" s="245" t="s">
        <v>1025</v>
      </c>
      <c r="B3157" s="246">
        <v>51.91</v>
      </c>
    </row>
    <row r="3158" spans="1:2" x14ac:dyDescent="0.2">
      <c r="A3158" s="245" t="s">
        <v>12868</v>
      </c>
      <c r="B3158" s="246">
        <v>44.99</v>
      </c>
    </row>
    <row r="3159" spans="1:2" x14ac:dyDescent="0.2">
      <c r="A3159" s="245" t="s">
        <v>1026</v>
      </c>
      <c r="B3159" s="246">
        <v>26.62</v>
      </c>
    </row>
    <row r="3160" spans="1:2" x14ac:dyDescent="0.2">
      <c r="A3160" s="245" t="s">
        <v>12869</v>
      </c>
      <c r="B3160" s="246">
        <v>23.07</v>
      </c>
    </row>
    <row r="3161" spans="1:2" x14ac:dyDescent="0.2">
      <c r="A3161" s="245" t="s">
        <v>1027</v>
      </c>
      <c r="B3161" s="246">
        <v>16.510000000000002</v>
      </c>
    </row>
    <row r="3162" spans="1:2" x14ac:dyDescent="0.2">
      <c r="A3162" s="245" t="s">
        <v>12870</v>
      </c>
      <c r="B3162" s="246">
        <v>15.92</v>
      </c>
    </row>
    <row r="3163" spans="1:2" x14ac:dyDescent="0.2">
      <c r="A3163" s="245" t="s">
        <v>6941</v>
      </c>
      <c r="B3163" s="246">
        <v>1311.65</v>
      </c>
    </row>
    <row r="3164" spans="1:2" x14ac:dyDescent="0.2">
      <c r="A3164" s="245" t="s">
        <v>12871</v>
      </c>
      <c r="B3164" s="246">
        <v>1147.51</v>
      </c>
    </row>
    <row r="3165" spans="1:2" x14ac:dyDescent="0.2">
      <c r="A3165" s="245" t="s">
        <v>6942</v>
      </c>
      <c r="B3165" s="246">
        <v>9.94</v>
      </c>
    </row>
    <row r="3166" spans="1:2" x14ac:dyDescent="0.2">
      <c r="A3166" s="245" t="s">
        <v>12872</v>
      </c>
      <c r="B3166" s="246">
        <v>9.23</v>
      </c>
    </row>
    <row r="3167" spans="1:2" x14ac:dyDescent="0.2">
      <c r="A3167" s="245" t="s">
        <v>6943</v>
      </c>
      <c r="B3167" s="246">
        <v>28.64</v>
      </c>
    </row>
    <row r="3168" spans="1:2" x14ac:dyDescent="0.2">
      <c r="A3168" s="245" t="s">
        <v>12873</v>
      </c>
      <c r="B3168" s="246">
        <v>26.61</v>
      </c>
    </row>
    <row r="3169" spans="1:2" x14ac:dyDescent="0.2">
      <c r="A3169" s="245" t="s">
        <v>6944</v>
      </c>
      <c r="B3169" s="246">
        <v>24.03</v>
      </c>
    </row>
    <row r="3170" spans="1:2" x14ac:dyDescent="0.2">
      <c r="A3170" s="245" t="s">
        <v>12874</v>
      </c>
      <c r="B3170" s="246">
        <v>21.37</v>
      </c>
    </row>
    <row r="3171" spans="1:2" x14ac:dyDescent="0.2">
      <c r="A3171" s="245" t="s">
        <v>6945</v>
      </c>
      <c r="B3171" s="246">
        <v>316.51</v>
      </c>
    </row>
    <row r="3172" spans="1:2" x14ac:dyDescent="0.2">
      <c r="A3172" s="245" t="s">
        <v>12875</v>
      </c>
      <c r="B3172" s="246">
        <v>283.91000000000003</v>
      </c>
    </row>
    <row r="3173" spans="1:2" x14ac:dyDescent="0.2">
      <c r="A3173" s="245" t="s">
        <v>6946</v>
      </c>
      <c r="B3173" s="246">
        <v>15.67</v>
      </c>
    </row>
    <row r="3174" spans="1:2" x14ac:dyDescent="0.2">
      <c r="A3174" s="245" t="s">
        <v>12876</v>
      </c>
      <c r="B3174" s="246">
        <v>14.14</v>
      </c>
    </row>
    <row r="3175" spans="1:2" x14ac:dyDescent="0.2">
      <c r="A3175" s="245" t="s">
        <v>6947</v>
      </c>
      <c r="B3175" s="246">
        <v>3.72</v>
      </c>
    </row>
    <row r="3176" spans="1:2" x14ac:dyDescent="0.2">
      <c r="A3176" s="245" t="s">
        <v>12877</v>
      </c>
      <c r="B3176" s="246">
        <v>3.22</v>
      </c>
    </row>
    <row r="3177" spans="1:2" x14ac:dyDescent="0.2">
      <c r="A3177" s="245" t="s">
        <v>6948</v>
      </c>
      <c r="B3177" s="246">
        <v>2.98</v>
      </c>
    </row>
    <row r="3178" spans="1:2" x14ac:dyDescent="0.2">
      <c r="A3178" s="245" t="s">
        <v>12878</v>
      </c>
      <c r="B3178" s="246">
        <v>2.65</v>
      </c>
    </row>
    <row r="3179" spans="1:2" x14ac:dyDescent="0.2">
      <c r="A3179" s="245" t="s">
        <v>6949</v>
      </c>
      <c r="B3179" s="246">
        <v>40.869999999999997</v>
      </c>
    </row>
    <row r="3180" spans="1:2" x14ac:dyDescent="0.2">
      <c r="A3180" s="245" t="s">
        <v>12879</v>
      </c>
      <c r="B3180" s="246">
        <v>40.21</v>
      </c>
    </row>
    <row r="3181" spans="1:2" x14ac:dyDescent="0.2">
      <c r="A3181" s="245" t="s">
        <v>6950</v>
      </c>
      <c r="B3181" s="246">
        <v>26.06</v>
      </c>
    </row>
    <row r="3182" spans="1:2" x14ac:dyDescent="0.2">
      <c r="A3182" s="245" t="s">
        <v>12880</v>
      </c>
      <c r="B3182" s="246">
        <v>25.41</v>
      </c>
    </row>
    <row r="3183" spans="1:2" x14ac:dyDescent="0.2">
      <c r="A3183" s="245" t="s">
        <v>6951</v>
      </c>
      <c r="B3183" s="246">
        <v>53.83</v>
      </c>
    </row>
    <row r="3184" spans="1:2" x14ac:dyDescent="0.2">
      <c r="A3184" s="245" t="s">
        <v>12881</v>
      </c>
      <c r="B3184" s="246">
        <v>53</v>
      </c>
    </row>
    <row r="3185" spans="1:2" x14ac:dyDescent="0.2">
      <c r="A3185" s="245" t="s">
        <v>6952</v>
      </c>
      <c r="B3185" s="246">
        <v>34.090000000000003</v>
      </c>
    </row>
    <row r="3186" spans="1:2" x14ac:dyDescent="0.2">
      <c r="A3186" s="245" t="s">
        <v>12882</v>
      </c>
      <c r="B3186" s="246">
        <v>33.26</v>
      </c>
    </row>
    <row r="3187" spans="1:2" x14ac:dyDescent="0.2">
      <c r="A3187" s="245" t="s">
        <v>6953</v>
      </c>
      <c r="B3187" s="246">
        <v>73.31</v>
      </c>
    </row>
    <row r="3188" spans="1:2" x14ac:dyDescent="0.2">
      <c r="A3188" s="245" t="s">
        <v>12883</v>
      </c>
      <c r="B3188" s="246">
        <v>71.349999999999994</v>
      </c>
    </row>
    <row r="3189" spans="1:2" x14ac:dyDescent="0.2">
      <c r="A3189" s="245" t="s">
        <v>6954</v>
      </c>
      <c r="B3189" s="246">
        <v>53.57</v>
      </c>
    </row>
    <row r="3190" spans="1:2" x14ac:dyDescent="0.2">
      <c r="A3190" s="245" t="s">
        <v>12884</v>
      </c>
      <c r="B3190" s="246">
        <v>51.61</v>
      </c>
    </row>
    <row r="3191" spans="1:2" x14ac:dyDescent="0.2">
      <c r="A3191" s="245" t="s">
        <v>6955</v>
      </c>
      <c r="B3191" s="246">
        <v>311.39</v>
      </c>
    </row>
    <row r="3192" spans="1:2" x14ac:dyDescent="0.2">
      <c r="A3192" s="245" t="s">
        <v>12885</v>
      </c>
      <c r="B3192" s="246">
        <v>278.94</v>
      </c>
    </row>
    <row r="3193" spans="1:2" x14ac:dyDescent="0.2">
      <c r="A3193" s="245" t="s">
        <v>1028</v>
      </c>
      <c r="B3193" s="246">
        <v>25.74</v>
      </c>
    </row>
    <row r="3194" spans="1:2" x14ac:dyDescent="0.2">
      <c r="A3194" s="245" t="s">
        <v>12886</v>
      </c>
      <c r="B3194" s="246">
        <v>23.61</v>
      </c>
    </row>
    <row r="3195" spans="1:2" x14ac:dyDescent="0.2">
      <c r="A3195" s="245" t="s">
        <v>1029</v>
      </c>
      <c r="B3195" s="246">
        <v>21.95</v>
      </c>
    </row>
    <row r="3196" spans="1:2" x14ac:dyDescent="0.2">
      <c r="A3196" s="245" t="s">
        <v>12887</v>
      </c>
      <c r="B3196" s="246">
        <v>19.82</v>
      </c>
    </row>
    <row r="3197" spans="1:2" x14ac:dyDescent="0.2">
      <c r="A3197" s="245" t="s">
        <v>1030</v>
      </c>
      <c r="B3197" s="246">
        <v>43.57</v>
      </c>
    </row>
    <row r="3198" spans="1:2" x14ac:dyDescent="0.2">
      <c r="A3198" s="245" t="s">
        <v>12888</v>
      </c>
      <c r="B3198" s="246">
        <v>40.96</v>
      </c>
    </row>
    <row r="3199" spans="1:2" x14ac:dyDescent="0.2">
      <c r="A3199" s="245" t="s">
        <v>1031</v>
      </c>
      <c r="B3199" s="246">
        <v>54.88</v>
      </c>
    </row>
    <row r="3200" spans="1:2" x14ac:dyDescent="0.2">
      <c r="A3200" s="245" t="s">
        <v>12889</v>
      </c>
      <c r="B3200" s="246">
        <v>49.79</v>
      </c>
    </row>
    <row r="3201" spans="1:2" x14ac:dyDescent="0.2">
      <c r="A3201" s="245" t="s">
        <v>1032</v>
      </c>
      <c r="B3201" s="246">
        <v>9.2799999999999994</v>
      </c>
    </row>
    <row r="3202" spans="1:2" x14ac:dyDescent="0.2">
      <c r="A3202" s="245" t="s">
        <v>12890</v>
      </c>
      <c r="B3202" s="246">
        <v>8.7899999999999991</v>
      </c>
    </row>
    <row r="3203" spans="1:2" x14ac:dyDescent="0.2">
      <c r="A3203" s="245" t="s">
        <v>1033</v>
      </c>
      <c r="B3203" s="246">
        <v>14.79</v>
      </c>
    </row>
    <row r="3204" spans="1:2" x14ac:dyDescent="0.2">
      <c r="A3204" s="245" t="s">
        <v>12891</v>
      </c>
      <c r="B3204" s="246">
        <v>14.3</v>
      </c>
    </row>
    <row r="3205" spans="1:2" x14ac:dyDescent="0.2">
      <c r="A3205" s="245" t="s">
        <v>1034</v>
      </c>
      <c r="B3205" s="246">
        <v>11.86</v>
      </c>
    </row>
    <row r="3206" spans="1:2" x14ac:dyDescent="0.2">
      <c r="A3206" s="245" t="s">
        <v>12892</v>
      </c>
      <c r="B3206" s="246">
        <v>11.32</v>
      </c>
    </row>
    <row r="3207" spans="1:2" x14ac:dyDescent="0.2">
      <c r="A3207" s="245" t="s">
        <v>1035</v>
      </c>
      <c r="B3207" s="246">
        <v>2.64</v>
      </c>
    </row>
    <row r="3208" spans="1:2" x14ac:dyDescent="0.2">
      <c r="A3208" s="245" t="s">
        <v>12893</v>
      </c>
      <c r="B3208" s="246">
        <v>2.64</v>
      </c>
    </row>
    <row r="3209" spans="1:2" x14ac:dyDescent="0.2">
      <c r="A3209" s="245" t="s">
        <v>1036</v>
      </c>
      <c r="B3209" s="246">
        <v>1.32</v>
      </c>
    </row>
    <row r="3210" spans="1:2" x14ac:dyDescent="0.2">
      <c r="A3210" s="245" t="s">
        <v>12894</v>
      </c>
      <c r="B3210" s="246">
        <v>1.32</v>
      </c>
    </row>
    <row r="3211" spans="1:2" x14ac:dyDescent="0.2">
      <c r="A3211" s="245" t="s">
        <v>1037</v>
      </c>
      <c r="B3211" s="246">
        <v>0.87</v>
      </c>
    </row>
    <row r="3212" spans="1:2" x14ac:dyDescent="0.2">
      <c r="A3212" s="245" t="s">
        <v>12895</v>
      </c>
      <c r="B3212" s="246">
        <v>0.87</v>
      </c>
    </row>
    <row r="3213" spans="1:2" x14ac:dyDescent="0.2">
      <c r="A3213" s="245" t="s">
        <v>1038</v>
      </c>
      <c r="B3213" s="246">
        <v>0.66</v>
      </c>
    </row>
    <row r="3214" spans="1:2" x14ac:dyDescent="0.2">
      <c r="A3214" s="245" t="s">
        <v>12896</v>
      </c>
      <c r="B3214" s="246">
        <v>0.66</v>
      </c>
    </row>
    <row r="3215" spans="1:2" x14ac:dyDescent="0.2">
      <c r="A3215" s="245" t="s">
        <v>1039</v>
      </c>
      <c r="B3215" s="246">
        <v>68.91</v>
      </c>
    </row>
    <row r="3216" spans="1:2" x14ac:dyDescent="0.2">
      <c r="A3216" s="245" t="s">
        <v>12897</v>
      </c>
      <c r="B3216" s="246">
        <v>62.65</v>
      </c>
    </row>
    <row r="3217" spans="1:2" x14ac:dyDescent="0.2">
      <c r="A3217" s="245" t="s">
        <v>1040</v>
      </c>
      <c r="B3217" s="246">
        <v>115.73</v>
      </c>
    </row>
    <row r="3218" spans="1:2" x14ac:dyDescent="0.2">
      <c r="A3218" s="245" t="s">
        <v>12898</v>
      </c>
      <c r="B3218" s="246">
        <v>103.22</v>
      </c>
    </row>
    <row r="3219" spans="1:2" x14ac:dyDescent="0.2">
      <c r="A3219" s="245" t="s">
        <v>1041</v>
      </c>
      <c r="B3219" s="246">
        <v>470.08</v>
      </c>
    </row>
    <row r="3220" spans="1:2" x14ac:dyDescent="0.2">
      <c r="A3220" s="245" t="s">
        <v>12899</v>
      </c>
      <c r="B3220" s="246">
        <v>432.18</v>
      </c>
    </row>
    <row r="3221" spans="1:2" x14ac:dyDescent="0.2">
      <c r="A3221" s="245" t="s">
        <v>1042</v>
      </c>
      <c r="B3221" s="246">
        <v>91.71</v>
      </c>
    </row>
    <row r="3222" spans="1:2" x14ac:dyDescent="0.2">
      <c r="A3222" s="245" t="s">
        <v>12900</v>
      </c>
      <c r="B3222" s="246">
        <v>87.78</v>
      </c>
    </row>
    <row r="3223" spans="1:2" x14ac:dyDescent="0.2">
      <c r="A3223" s="245" t="s">
        <v>1043</v>
      </c>
      <c r="B3223" s="246">
        <v>55.27</v>
      </c>
    </row>
    <row r="3224" spans="1:2" x14ac:dyDescent="0.2">
      <c r="A3224" s="245" t="s">
        <v>12901</v>
      </c>
      <c r="B3224" s="246">
        <v>51.33</v>
      </c>
    </row>
    <row r="3225" spans="1:2" x14ac:dyDescent="0.2">
      <c r="A3225" s="245" t="s">
        <v>1044</v>
      </c>
      <c r="B3225" s="246">
        <v>48.92</v>
      </c>
    </row>
    <row r="3226" spans="1:2" x14ac:dyDescent="0.2">
      <c r="A3226" s="245" t="s">
        <v>12902</v>
      </c>
      <c r="B3226" s="246">
        <v>44.98</v>
      </c>
    </row>
    <row r="3227" spans="1:2" x14ac:dyDescent="0.2">
      <c r="A3227" s="245" t="s">
        <v>1045</v>
      </c>
      <c r="B3227" s="246">
        <v>45.76</v>
      </c>
    </row>
    <row r="3228" spans="1:2" x14ac:dyDescent="0.2">
      <c r="A3228" s="245" t="s">
        <v>12903</v>
      </c>
      <c r="B3228" s="246">
        <v>41.83</v>
      </c>
    </row>
    <row r="3229" spans="1:2" x14ac:dyDescent="0.2">
      <c r="A3229" s="245" t="s">
        <v>6956</v>
      </c>
      <c r="B3229" s="246">
        <v>4.9000000000000004</v>
      </c>
    </row>
    <row r="3230" spans="1:2" x14ac:dyDescent="0.2">
      <c r="A3230" s="245" t="s">
        <v>12904</v>
      </c>
      <c r="B3230" s="246">
        <v>4.51</v>
      </c>
    </row>
    <row r="3231" spans="1:2" x14ac:dyDescent="0.2">
      <c r="A3231" s="245" t="s">
        <v>1046</v>
      </c>
      <c r="B3231" s="246">
        <v>17.11</v>
      </c>
    </row>
    <row r="3232" spans="1:2" x14ac:dyDescent="0.2">
      <c r="A3232" s="245" t="s">
        <v>12905</v>
      </c>
      <c r="B3232" s="246">
        <v>15.63</v>
      </c>
    </row>
    <row r="3233" spans="1:2" x14ac:dyDescent="0.2">
      <c r="A3233" s="245" t="s">
        <v>1047</v>
      </c>
      <c r="B3233" s="246">
        <v>112.97</v>
      </c>
    </row>
    <row r="3234" spans="1:2" x14ac:dyDescent="0.2">
      <c r="A3234" s="245" t="s">
        <v>12906</v>
      </c>
      <c r="B3234" s="246">
        <v>106.97</v>
      </c>
    </row>
    <row r="3235" spans="1:2" x14ac:dyDescent="0.2">
      <c r="A3235" s="245" t="s">
        <v>1048</v>
      </c>
      <c r="B3235" s="246">
        <v>154.87</v>
      </c>
    </row>
    <row r="3236" spans="1:2" x14ac:dyDescent="0.2">
      <c r="A3236" s="245" t="s">
        <v>12907</v>
      </c>
      <c r="B3236" s="246">
        <v>142.31</v>
      </c>
    </row>
    <row r="3237" spans="1:2" x14ac:dyDescent="0.2">
      <c r="A3237" s="245" t="s">
        <v>1049</v>
      </c>
      <c r="B3237" s="246">
        <v>4</v>
      </c>
    </row>
    <row r="3238" spans="1:2" x14ac:dyDescent="0.2">
      <c r="A3238" s="245" t="s">
        <v>12908</v>
      </c>
      <c r="B3238" s="246">
        <v>4</v>
      </c>
    </row>
    <row r="3239" spans="1:2" x14ac:dyDescent="0.2">
      <c r="A3239" s="245" t="s">
        <v>1050</v>
      </c>
      <c r="B3239" s="246">
        <v>8</v>
      </c>
    </row>
    <row r="3240" spans="1:2" x14ac:dyDescent="0.2">
      <c r="A3240" s="245" t="s">
        <v>12909</v>
      </c>
      <c r="B3240" s="246">
        <v>8</v>
      </c>
    </row>
    <row r="3241" spans="1:2" x14ac:dyDescent="0.2">
      <c r="A3241" s="245" t="s">
        <v>1051</v>
      </c>
      <c r="B3241" s="246">
        <v>9317.92</v>
      </c>
    </row>
    <row r="3242" spans="1:2" x14ac:dyDescent="0.2">
      <c r="A3242" s="245" t="s">
        <v>12910</v>
      </c>
      <c r="B3242" s="246">
        <v>8775.89</v>
      </c>
    </row>
    <row r="3243" spans="1:2" x14ac:dyDescent="0.2">
      <c r="A3243" s="245" t="s">
        <v>1052</v>
      </c>
      <c r="B3243" s="246">
        <v>62.4</v>
      </c>
    </row>
    <row r="3244" spans="1:2" x14ac:dyDescent="0.2">
      <c r="A3244" s="245" t="s">
        <v>12911</v>
      </c>
      <c r="B3244" s="246">
        <v>62.4</v>
      </c>
    </row>
    <row r="3245" spans="1:2" x14ac:dyDescent="0.2">
      <c r="A3245" s="245" t="s">
        <v>6957</v>
      </c>
      <c r="B3245" s="246">
        <v>86.4</v>
      </c>
    </row>
    <row r="3246" spans="1:2" x14ac:dyDescent="0.2">
      <c r="A3246" s="245" t="s">
        <v>12912</v>
      </c>
      <c r="B3246" s="246">
        <v>86.4</v>
      </c>
    </row>
    <row r="3247" spans="1:2" x14ac:dyDescent="0.2">
      <c r="A3247" s="245" t="s">
        <v>1053</v>
      </c>
      <c r="B3247" s="246">
        <v>133.63999999999999</v>
      </c>
    </row>
    <row r="3248" spans="1:2" x14ac:dyDescent="0.2">
      <c r="A3248" s="245" t="s">
        <v>12913</v>
      </c>
      <c r="B3248" s="246">
        <v>133.63999999999999</v>
      </c>
    </row>
    <row r="3249" spans="1:2" x14ac:dyDescent="0.2">
      <c r="A3249" s="245" t="s">
        <v>1054</v>
      </c>
      <c r="B3249" s="246">
        <v>294</v>
      </c>
    </row>
    <row r="3250" spans="1:2" x14ac:dyDescent="0.2">
      <c r="A3250" s="245" t="s">
        <v>12914</v>
      </c>
      <c r="B3250" s="246">
        <v>294</v>
      </c>
    </row>
    <row r="3251" spans="1:2" x14ac:dyDescent="0.2">
      <c r="A3251" s="245" t="s">
        <v>6958</v>
      </c>
      <c r="B3251" s="246">
        <v>21.78</v>
      </c>
    </row>
    <row r="3252" spans="1:2" x14ac:dyDescent="0.2">
      <c r="A3252" s="245" t="s">
        <v>12915</v>
      </c>
      <c r="B3252" s="246">
        <v>21.78</v>
      </c>
    </row>
    <row r="3253" spans="1:2" x14ac:dyDescent="0.2">
      <c r="A3253" s="245" t="s">
        <v>6959</v>
      </c>
      <c r="B3253" s="246">
        <v>265.32</v>
      </c>
    </row>
    <row r="3254" spans="1:2" x14ac:dyDescent="0.2">
      <c r="A3254" s="245" t="s">
        <v>12916</v>
      </c>
      <c r="B3254" s="246">
        <v>265.32</v>
      </c>
    </row>
    <row r="3255" spans="1:2" x14ac:dyDescent="0.2">
      <c r="A3255" s="245" t="s">
        <v>1055</v>
      </c>
      <c r="B3255" s="246">
        <v>5.96</v>
      </c>
    </row>
    <row r="3256" spans="1:2" x14ac:dyDescent="0.2">
      <c r="A3256" s="245" t="s">
        <v>12917</v>
      </c>
      <c r="B3256" s="246">
        <v>5.16</v>
      </c>
    </row>
    <row r="3257" spans="1:2" x14ac:dyDescent="0.2">
      <c r="A3257" s="245" t="s">
        <v>1056</v>
      </c>
      <c r="B3257" s="246">
        <v>28.34</v>
      </c>
    </row>
    <row r="3258" spans="1:2" x14ac:dyDescent="0.2">
      <c r="A3258" s="245" t="s">
        <v>12918</v>
      </c>
      <c r="B3258" s="246">
        <v>24.56</v>
      </c>
    </row>
    <row r="3259" spans="1:2" x14ac:dyDescent="0.2">
      <c r="A3259" s="245" t="s">
        <v>1057</v>
      </c>
      <c r="B3259" s="246">
        <v>2737.89</v>
      </c>
    </row>
    <row r="3260" spans="1:2" x14ac:dyDescent="0.2">
      <c r="A3260" s="245" t="s">
        <v>12919</v>
      </c>
      <c r="B3260" s="246">
        <v>2372.1999999999998</v>
      </c>
    </row>
    <row r="3261" spans="1:2" x14ac:dyDescent="0.2">
      <c r="A3261" s="245" t="s">
        <v>6960</v>
      </c>
      <c r="B3261" s="246">
        <v>494.95</v>
      </c>
    </row>
    <row r="3262" spans="1:2" x14ac:dyDescent="0.2">
      <c r="A3262" s="245" t="s">
        <v>12920</v>
      </c>
      <c r="B3262" s="246">
        <v>435.81</v>
      </c>
    </row>
    <row r="3263" spans="1:2" x14ac:dyDescent="0.2">
      <c r="A3263" s="245" t="s">
        <v>1058</v>
      </c>
      <c r="B3263" s="246">
        <v>708.9</v>
      </c>
    </row>
    <row r="3264" spans="1:2" x14ac:dyDescent="0.2">
      <c r="A3264" s="245" t="s">
        <v>12921</v>
      </c>
      <c r="B3264" s="246">
        <v>620.96</v>
      </c>
    </row>
    <row r="3265" spans="1:2" x14ac:dyDescent="0.2">
      <c r="A3265" s="245" t="s">
        <v>1059</v>
      </c>
      <c r="B3265" s="246">
        <v>2.39</v>
      </c>
    </row>
    <row r="3266" spans="1:2" x14ac:dyDescent="0.2">
      <c r="A3266" s="245" t="s">
        <v>12922</v>
      </c>
      <c r="B3266" s="246">
        <v>2.0699999999999998</v>
      </c>
    </row>
    <row r="3267" spans="1:2" x14ac:dyDescent="0.2">
      <c r="A3267" s="245" t="s">
        <v>1060</v>
      </c>
      <c r="B3267" s="246">
        <v>0.49</v>
      </c>
    </row>
    <row r="3268" spans="1:2" x14ac:dyDescent="0.2">
      <c r="A3268" s="245" t="s">
        <v>12923</v>
      </c>
      <c r="B3268" s="246">
        <v>0.42</v>
      </c>
    </row>
    <row r="3269" spans="1:2" x14ac:dyDescent="0.2">
      <c r="A3269" s="245" t="s">
        <v>6961</v>
      </c>
      <c r="B3269" s="246">
        <v>0.14000000000000001</v>
      </c>
    </row>
    <row r="3270" spans="1:2" x14ac:dyDescent="0.2">
      <c r="A3270" s="245" t="s">
        <v>12924</v>
      </c>
      <c r="B3270" s="246">
        <v>0.12</v>
      </c>
    </row>
    <row r="3271" spans="1:2" x14ac:dyDescent="0.2">
      <c r="A3271" s="245" t="s">
        <v>1061</v>
      </c>
      <c r="B3271" s="246">
        <v>40614.879999999997</v>
      </c>
    </row>
    <row r="3272" spans="1:2" x14ac:dyDescent="0.2">
      <c r="A3272" s="245" t="s">
        <v>12925</v>
      </c>
      <c r="B3272" s="246">
        <v>36291.620000000003</v>
      </c>
    </row>
    <row r="3273" spans="1:2" x14ac:dyDescent="0.2">
      <c r="A3273" s="245" t="s">
        <v>1062</v>
      </c>
      <c r="B3273" s="246">
        <v>208507.39</v>
      </c>
    </row>
    <row r="3274" spans="1:2" x14ac:dyDescent="0.2">
      <c r="A3274" s="245" t="s">
        <v>12926</v>
      </c>
      <c r="B3274" s="246">
        <v>188385.97</v>
      </c>
    </row>
    <row r="3275" spans="1:2" x14ac:dyDescent="0.2">
      <c r="A3275" s="245" t="s">
        <v>1063</v>
      </c>
      <c r="B3275" s="246">
        <v>3553.67</v>
      </c>
    </row>
    <row r="3276" spans="1:2" x14ac:dyDescent="0.2">
      <c r="A3276" s="245" t="s">
        <v>12927</v>
      </c>
      <c r="B3276" s="246">
        <v>3079.93</v>
      </c>
    </row>
    <row r="3277" spans="1:2" x14ac:dyDescent="0.2">
      <c r="A3277" s="245" t="s">
        <v>6962</v>
      </c>
      <c r="B3277" s="246">
        <v>50.86</v>
      </c>
    </row>
    <row r="3278" spans="1:2" x14ac:dyDescent="0.2">
      <c r="A3278" s="245" t="s">
        <v>12928</v>
      </c>
      <c r="B3278" s="246">
        <v>50.07</v>
      </c>
    </row>
    <row r="3279" spans="1:2" x14ac:dyDescent="0.2">
      <c r="A3279" s="245" t="s">
        <v>6963</v>
      </c>
      <c r="B3279" s="246">
        <v>62.67</v>
      </c>
    </row>
    <row r="3280" spans="1:2" x14ac:dyDescent="0.2">
      <c r="A3280" s="245" t="s">
        <v>12929</v>
      </c>
      <c r="B3280" s="246">
        <v>61.09</v>
      </c>
    </row>
    <row r="3281" spans="1:2" x14ac:dyDescent="0.2">
      <c r="A3281" s="245" t="s">
        <v>6964</v>
      </c>
      <c r="B3281" s="246">
        <v>151.61000000000001</v>
      </c>
    </row>
    <row r="3282" spans="1:2" x14ac:dyDescent="0.2">
      <c r="A3282" s="245" t="s">
        <v>12930</v>
      </c>
      <c r="B3282" s="246">
        <v>149.27000000000001</v>
      </c>
    </row>
    <row r="3283" spans="1:2" x14ac:dyDescent="0.2">
      <c r="A3283" s="245" t="s">
        <v>6965</v>
      </c>
      <c r="B3283" s="246">
        <v>324.36</v>
      </c>
    </row>
    <row r="3284" spans="1:2" x14ac:dyDescent="0.2">
      <c r="A3284" s="245" t="s">
        <v>12931</v>
      </c>
      <c r="B3284" s="246">
        <v>324.36</v>
      </c>
    </row>
    <row r="3285" spans="1:2" x14ac:dyDescent="0.2">
      <c r="A3285" s="245" t="s">
        <v>6966</v>
      </c>
      <c r="B3285" s="246">
        <v>324.36</v>
      </c>
    </row>
    <row r="3286" spans="1:2" x14ac:dyDescent="0.2">
      <c r="A3286" s="245" t="s">
        <v>12932</v>
      </c>
      <c r="B3286" s="246">
        <v>324.36</v>
      </c>
    </row>
    <row r="3287" spans="1:2" x14ac:dyDescent="0.2">
      <c r="A3287" s="245" t="s">
        <v>1064</v>
      </c>
      <c r="B3287" s="246">
        <v>0.79</v>
      </c>
    </row>
    <row r="3288" spans="1:2" x14ac:dyDescent="0.2">
      <c r="A3288" s="245" t="s">
        <v>12933</v>
      </c>
      <c r="B3288" s="246">
        <v>0.75</v>
      </c>
    </row>
    <row r="3289" spans="1:2" x14ac:dyDescent="0.2">
      <c r="A3289" s="245" t="s">
        <v>1065</v>
      </c>
      <c r="B3289" s="246">
        <v>5.22</v>
      </c>
    </row>
    <row r="3290" spans="1:2" x14ac:dyDescent="0.2">
      <c r="A3290" s="245" t="s">
        <v>12934</v>
      </c>
      <c r="B3290" s="246">
        <v>4.76</v>
      </c>
    </row>
    <row r="3291" spans="1:2" x14ac:dyDescent="0.2">
      <c r="A3291" s="245" t="s">
        <v>1066</v>
      </c>
      <c r="B3291" s="246">
        <v>3.47</v>
      </c>
    </row>
    <row r="3292" spans="1:2" x14ac:dyDescent="0.2">
      <c r="A3292" s="245" t="s">
        <v>12935</v>
      </c>
      <c r="B3292" s="246">
        <v>3.02</v>
      </c>
    </row>
    <row r="3293" spans="1:2" x14ac:dyDescent="0.2">
      <c r="A3293" s="245" t="s">
        <v>1067</v>
      </c>
      <c r="B3293" s="246">
        <v>3.47</v>
      </c>
    </row>
    <row r="3294" spans="1:2" x14ac:dyDescent="0.2">
      <c r="A3294" s="245" t="s">
        <v>12936</v>
      </c>
      <c r="B3294" s="246">
        <v>3.47</v>
      </c>
    </row>
    <row r="3295" spans="1:2" x14ac:dyDescent="0.2">
      <c r="A3295" s="245" t="s">
        <v>1068</v>
      </c>
      <c r="B3295" s="246">
        <v>0.16</v>
      </c>
    </row>
    <row r="3296" spans="1:2" x14ac:dyDescent="0.2">
      <c r="A3296" s="245" t="s">
        <v>12937</v>
      </c>
      <c r="B3296" s="246">
        <v>0.16</v>
      </c>
    </row>
    <row r="3297" spans="1:2" x14ac:dyDescent="0.2">
      <c r="A3297" s="245" t="s">
        <v>1069</v>
      </c>
      <c r="B3297" s="246">
        <v>72.23</v>
      </c>
    </row>
    <row r="3298" spans="1:2" x14ac:dyDescent="0.2">
      <c r="A3298" s="245" t="s">
        <v>12938</v>
      </c>
      <c r="B3298" s="246">
        <v>67.89</v>
      </c>
    </row>
    <row r="3299" spans="1:2" x14ac:dyDescent="0.2">
      <c r="A3299" s="245" t="s">
        <v>1070</v>
      </c>
      <c r="B3299" s="246">
        <v>32.57</v>
      </c>
    </row>
    <row r="3300" spans="1:2" x14ac:dyDescent="0.2">
      <c r="A3300" s="245" t="s">
        <v>12939</v>
      </c>
      <c r="B3300" s="246">
        <v>30.4</v>
      </c>
    </row>
    <row r="3301" spans="1:2" x14ac:dyDescent="0.2">
      <c r="A3301" s="245" t="s">
        <v>1071</v>
      </c>
      <c r="B3301" s="246">
        <v>90</v>
      </c>
    </row>
    <row r="3302" spans="1:2" x14ac:dyDescent="0.2">
      <c r="A3302" s="245" t="s">
        <v>12940</v>
      </c>
      <c r="B3302" s="246">
        <v>84.15</v>
      </c>
    </row>
    <row r="3303" spans="1:2" x14ac:dyDescent="0.2">
      <c r="A3303" s="245" t="s">
        <v>6967</v>
      </c>
      <c r="B3303" s="246">
        <v>232.66</v>
      </c>
    </row>
    <row r="3304" spans="1:2" x14ac:dyDescent="0.2">
      <c r="A3304" s="245" t="s">
        <v>12941</v>
      </c>
      <c r="B3304" s="246">
        <v>232.66</v>
      </c>
    </row>
    <row r="3305" spans="1:2" x14ac:dyDescent="0.2">
      <c r="A3305" s="245" t="s">
        <v>6968</v>
      </c>
      <c r="B3305" s="246">
        <v>234.29</v>
      </c>
    </row>
    <row r="3306" spans="1:2" x14ac:dyDescent="0.2">
      <c r="A3306" s="245" t="s">
        <v>12942</v>
      </c>
      <c r="B3306" s="246">
        <v>234.29</v>
      </c>
    </row>
    <row r="3307" spans="1:2" x14ac:dyDescent="0.2">
      <c r="A3307" s="245" t="s">
        <v>1072</v>
      </c>
      <c r="B3307" s="246">
        <v>32.61</v>
      </c>
    </row>
    <row r="3308" spans="1:2" x14ac:dyDescent="0.2">
      <c r="A3308" s="245" t="s">
        <v>12943</v>
      </c>
      <c r="B3308" s="246">
        <v>29.63</v>
      </c>
    </row>
    <row r="3309" spans="1:2" x14ac:dyDescent="0.2">
      <c r="A3309" s="245" t="s">
        <v>1073</v>
      </c>
      <c r="B3309" s="246">
        <v>62.17</v>
      </c>
    </row>
    <row r="3310" spans="1:2" x14ac:dyDescent="0.2">
      <c r="A3310" s="245" t="s">
        <v>12944</v>
      </c>
      <c r="B3310" s="246">
        <v>56.66</v>
      </c>
    </row>
    <row r="3311" spans="1:2" x14ac:dyDescent="0.2">
      <c r="A3311" s="245" t="s">
        <v>1074</v>
      </c>
      <c r="B3311" s="246">
        <v>5.0599999999999996</v>
      </c>
    </row>
    <row r="3312" spans="1:2" x14ac:dyDescent="0.2">
      <c r="A3312" s="245" t="s">
        <v>12945</v>
      </c>
      <c r="B3312" s="246">
        <v>4.3899999999999997</v>
      </c>
    </row>
    <row r="3313" spans="1:2" x14ac:dyDescent="0.2">
      <c r="A3313" s="245" t="s">
        <v>1075</v>
      </c>
      <c r="B3313" s="246">
        <v>377.01</v>
      </c>
    </row>
    <row r="3314" spans="1:2" x14ac:dyDescent="0.2">
      <c r="A3314" s="245" t="s">
        <v>12946</v>
      </c>
      <c r="B3314" s="246">
        <v>377.01</v>
      </c>
    </row>
    <row r="3315" spans="1:2" x14ac:dyDescent="0.2">
      <c r="A3315" s="245" t="s">
        <v>1076</v>
      </c>
      <c r="B3315" s="246">
        <v>498.63</v>
      </c>
    </row>
    <row r="3316" spans="1:2" x14ac:dyDescent="0.2">
      <c r="A3316" s="245" t="s">
        <v>12947</v>
      </c>
      <c r="B3316" s="246">
        <v>498.63</v>
      </c>
    </row>
    <row r="3317" spans="1:2" x14ac:dyDescent="0.2">
      <c r="A3317" s="245" t="s">
        <v>1077</v>
      </c>
      <c r="B3317" s="246">
        <v>595.91999999999996</v>
      </c>
    </row>
    <row r="3318" spans="1:2" x14ac:dyDescent="0.2">
      <c r="A3318" s="245" t="s">
        <v>12948</v>
      </c>
      <c r="B3318" s="246">
        <v>595.91999999999996</v>
      </c>
    </row>
    <row r="3319" spans="1:2" x14ac:dyDescent="0.2">
      <c r="A3319" s="245" t="s">
        <v>1078</v>
      </c>
      <c r="B3319" s="246">
        <v>778.35</v>
      </c>
    </row>
    <row r="3320" spans="1:2" x14ac:dyDescent="0.2">
      <c r="A3320" s="245" t="s">
        <v>12949</v>
      </c>
      <c r="B3320" s="246">
        <v>778.35</v>
      </c>
    </row>
    <row r="3321" spans="1:2" x14ac:dyDescent="0.2">
      <c r="A3321" s="245" t="s">
        <v>1079</v>
      </c>
      <c r="B3321" s="246">
        <v>912.13</v>
      </c>
    </row>
    <row r="3322" spans="1:2" x14ac:dyDescent="0.2">
      <c r="A3322" s="245" t="s">
        <v>12950</v>
      </c>
      <c r="B3322" s="246">
        <v>912.13</v>
      </c>
    </row>
    <row r="3323" spans="1:2" x14ac:dyDescent="0.2">
      <c r="A3323" s="245" t="s">
        <v>6969</v>
      </c>
      <c r="B3323" s="246">
        <v>1276.98</v>
      </c>
    </row>
    <row r="3324" spans="1:2" x14ac:dyDescent="0.2">
      <c r="A3324" s="245" t="s">
        <v>12951</v>
      </c>
      <c r="B3324" s="246">
        <v>1276.98</v>
      </c>
    </row>
    <row r="3325" spans="1:2" x14ac:dyDescent="0.2">
      <c r="A3325" s="245" t="s">
        <v>6970</v>
      </c>
      <c r="B3325" s="246">
        <v>1641.84</v>
      </c>
    </row>
    <row r="3326" spans="1:2" x14ac:dyDescent="0.2">
      <c r="A3326" s="245" t="s">
        <v>12952</v>
      </c>
      <c r="B3326" s="246">
        <v>1641.84</v>
      </c>
    </row>
    <row r="3327" spans="1:2" x14ac:dyDescent="0.2">
      <c r="A3327" s="245" t="s">
        <v>1080</v>
      </c>
      <c r="B3327" s="246">
        <v>51936.12</v>
      </c>
    </row>
    <row r="3328" spans="1:2" x14ac:dyDescent="0.2">
      <c r="A3328" s="245" t="s">
        <v>12953</v>
      </c>
      <c r="B3328" s="246">
        <v>51409.599999999999</v>
      </c>
    </row>
    <row r="3329" spans="1:2" x14ac:dyDescent="0.2">
      <c r="A3329" s="245" t="s">
        <v>1081</v>
      </c>
      <c r="B3329" s="246">
        <v>42702.26</v>
      </c>
    </row>
    <row r="3330" spans="1:2" x14ac:dyDescent="0.2">
      <c r="A3330" s="245" t="s">
        <v>12954</v>
      </c>
      <c r="B3330" s="246">
        <v>42178.06</v>
      </c>
    </row>
    <row r="3331" spans="1:2" x14ac:dyDescent="0.2">
      <c r="A3331" s="245" t="s">
        <v>1082</v>
      </c>
      <c r="B3331" s="246">
        <v>39502.76</v>
      </c>
    </row>
    <row r="3332" spans="1:2" x14ac:dyDescent="0.2">
      <c r="A3332" s="245" t="s">
        <v>12955</v>
      </c>
      <c r="B3332" s="246">
        <v>38979.56</v>
      </c>
    </row>
    <row r="3333" spans="1:2" x14ac:dyDescent="0.2">
      <c r="A3333" s="245" t="s">
        <v>1083</v>
      </c>
      <c r="B3333" s="246">
        <v>30499.759999999998</v>
      </c>
    </row>
    <row r="3334" spans="1:2" x14ac:dyDescent="0.2">
      <c r="A3334" s="245" t="s">
        <v>12956</v>
      </c>
      <c r="B3334" s="246">
        <v>29977.8</v>
      </c>
    </row>
    <row r="3335" spans="1:2" x14ac:dyDescent="0.2">
      <c r="A3335" s="245" t="s">
        <v>1084</v>
      </c>
      <c r="B3335" s="246">
        <v>27379.39</v>
      </c>
    </row>
    <row r="3336" spans="1:2" x14ac:dyDescent="0.2">
      <c r="A3336" s="245" t="s">
        <v>12957</v>
      </c>
      <c r="B3336" s="246">
        <v>26858.67</v>
      </c>
    </row>
    <row r="3337" spans="1:2" x14ac:dyDescent="0.2">
      <c r="A3337" s="245" t="s">
        <v>1085</v>
      </c>
      <c r="B3337" s="246">
        <v>24248.83</v>
      </c>
    </row>
    <row r="3338" spans="1:2" x14ac:dyDescent="0.2">
      <c r="A3338" s="245" t="s">
        <v>12958</v>
      </c>
      <c r="B3338" s="246">
        <v>23822.23</v>
      </c>
    </row>
    <row r="3339" spans="1:2" x14ac:dyDescent="0.2">
      <c r="A3339" s="245" t="s">
        <v>1086</v>
      </c>
      <c r="B3339" s="246">
        <v>12609.48</v>
      </c>
    </row>
    <row r="3340" spans="1:2" x14ac:dyDescent="0.2">
      <c r="A3340" s="245" t="s">
        <v>12959</v>
      </c>
      <c r="B3340" s="246">
        <v>12265.34</v>
      </c>
    </row>
    <row r="3341" spans="1:2" x14ac:dyDescent="0.2">
      <c r="A3341" s="245" t="s">
        <v>1087</v>
      </c>
      <c r="B3341" s="246">
        <v>24248.83</v>
      </c>
    </row>
    <row r="3342" spans="1:2" x14ac:dyDescent="0.2">
      <c r="A3342" s="245" t="s">
        <v>12960</v>
      </c>
      <c r="B3342" s="246">
        <v>23822.23</v>
      </c>
    </row>
    <row r="3343" spans="1:2" x14ac:dyDescent="0.2">
      <c r="A3343" s="245" t="s">
        <v>1088</v>
      </c>
      <c r="B3343" s="246">
        <v>12609.48</v>
      </c>
    </row>
    <row r="3344" spans="1:2" x14ac:dyDescent="0.2">
      <c r="A3344" s="245" t="s">
        <v>12961</v>
      </c>
      <c r="B3344" s="246">
        <v>12265.34</v>
      </c>
    </row>
    <row r="3345" spans="1:2" x14ac:dyDescent="0.2">
      <c r="A3345" s="245" t="s">
        <v>1089</v>
      </c>
      <c r="B3345" s="246">
        <v>357.98</v>
      </c>
    </row>
    <row r="3346" spans="1:2" x14ac:dyDescent="0.2">
      <c r="A3346" s="245" t="s">
        <v>12962</v>
      </c>
      <c r="B3346" s="246">
        <v>348.61</v>
      </c>
    </row>
    <row r="3347" spans="1:2" x14ac:dyDescent="0.2">
      <c r="A3347" s="245" t="s">
        <v>1090</v>
      </c>
      <c r="B3347" s="246">
        <v>370.81</v>
      </c>
    </row>
    <row r="3348" spans="1:2" x14ac:dyDescent="0.2">
      <c r="A3348" s="245" t="s">
        <v>12963</v>
      </c>
      <c r="B3348" s="246">
        <v>361.43</v>
      </c>
    </row>
    <row r="3349" spans="1:2" x14ac:dyDescent="0.2">
      <c r="A3349" s="245" t="s">
        <v>1091</v>
      </c>
      <c r="B3349" s="246">
        <v>376.84</v>
      </c>
    </row>
    <row r="3350" spans="1:2" x14ac:dyDescent="0.2">
      <c r="A3350" s="245" t="s">
        <v>12964</v>
      </c>
      <c r="B3350" s="246">
        <v>367.47</v>
      </c>
    </row>
    <row r="3351" spans="1:2" x14ac:dyDescent="0.2">
      <c r="A3351" s="245" t="s">
        <v>1092</v>
      </c>
      <c r="B3351" s="246">
        <v>443.86</v>
      </c>
    </row>
    <row r="3352" spans="1:2" x14ac:dyDescent="0.2">
      <c r="A3352" s="245" t="s">
        <v>12965</v>
      </c>
      <c r="B3352" s="246">
        <v>432.08</v>
      </c>
    </row>
    <row r="3353" spans="1:2" x14ac:dyDescent="0.2">
      <c r="A3353" s="245" t="s">
        <v>1093</v>
      </c>
      <c r="B3353" s="246">
        <v>456.68</v>
      </c>
    </row>
    <row r="3354" spans="1:2" x14ac:dyDescent="0.2">
      <c r="A3354" s="245" t="s">
        <v>12966</v>
      </c>
      <c r="B3354" s="246">
        <v>444.9</v>
      </c>
    </row>
    <row r="3355" spans="1:2" x14ac:dyDescent="0.2">
      <c r="A3355" s="245" t="s">
        <v>1094</v>
      </c>
      <c r="B3355" s="246">
        <v>462.72</v>
      </c>
    </row>
    <row r="3356" spans="1:2" x14ac:dyDescent="0.2">
      <c r="A3356" s="245" t="s">
        <v>12967</v>
      </c>
      <c r="B3356" s="246">
        <v>450.94</v>
      </c>
    </row>
    <row r="3357" spans="1:2" x14ac:dyDescent="0.2">
      <c r="A3357" s="245" t="s">
        <v>6971</v>
      </c>
      <c r="B3357" s="246">
        <v>131.44</v>
      </c>
    </row>
    <row r="3358" spans="1:2" x14ac:dyDescent="0.2">
      <c r="A3358" s="245" t="s">
        <v>12968</v>
      </c>
      <c r="B3358" s="246">
        <v>127.26</v>
      </c>
    </row>
    <row r="3359" spans="1:2" x14ac:dyDescent="0.2">
      <c r="A3359" s="245" t="s">
        <v>6972</v>
      </c>
      <c r="B3359" s="246">
        <v>181.84</v>
      </c>
    </row>
    <row r="3360" spans="1:2" x14ac:dyDescent="0.2">
      <c r="A3360" s="245" t="s">
        <v>12969</v>
      </c>
      <c r="B3360" s="246">
        <v>177.66</v>
      </c>
    </row>
    <row r="3361" spans="1:2" x14ac:dyDescent="0.2">
      <c r="A3361" s="245" t="s">
        <v>1095</v>
      </c>
      <c r="B3361" s="246">
        <v>48.08</v>
      </c>
    </row>
    <row r="3362" spans="1:2" x14ac:dyDescent="0.2">
      <c r="A3362" s="245" t="s">
        <v>12970</v>
      </c>
      <c r="B3362" s="246">
        <v>47.19</v>
      </c>
    </row>
    <row r="3363" spans="1:2" x14ac:dyDescent="0.2">
      <c r="A3363" s="245" t="s">
        <v>1096</v>
      </c>
      <c r="B3363" s="246">
        <v>71.39</v>
      </c>
    </row>
    <row r="3364" spans="1:2" x14ac:dyDescent="0.2">
      <c r="A3364" s="245" t="s">
        <v>12971</v>
      </c>
      <c r="B3364" s="246">
        <v>69.599999999999994</v>
      </c>
    </row>
    <row r="3365" spans="1:2" x14ac:dyDescent="0.2">
      <c r="A3365" s="245" t="s">
        <v>1097</v>
      </c>
      <c r="B3365" s="246">
        <v>32.53</v>
      </c>
    </row>
    <row r="3366" spans="1:2" x14ac:dyDescent="0.2">
      <c r="A3366" s="245" t="s">
        <v>12972</v>
      </c>
      <c r="B3366" s="246">
        <v>31.64</v>
      </c>
    </row>
    <row r="3367" spans="1:2" x14ac:dyDescent="0.2">
      <c r="A3367" s="245" t="s">
        <v>1098</v>
      </c>
      <c r="B3367" s="246">
        <v>48.12</v>
      </c>
    </row>
    <row r="3368" spans="1:2" x14ac:dyDescent="0.2">
      <c r="A3368" s="245" t="s">
        <v>12973</v>
      </c>
      <c r="B3368" s="246">
        <v>46.33</v>
      </c>
    </row>
    <row r="3369" spans="1:2" x14ac:dyDescent="0.2">
      <c r="A3369" s="245" t="s">
        <v>1099</v>
      </c>
      <c r="B3369" s="246">
        <v>70.150000000000006</v>
      </c>
    </row>
    <row r="3370" spans="1:2" x14ac:dyDescent="0.2">
      <c r="A3370" s="245" t="s">
        <v>12974</v>
      </c>
      <c r="B3370" s="246">
        <v>67.91</v>
      </c>
    </row>
    <row r="3371" spans="1:2" x14ac:dyDescent="0.2">
      <c r="A3371" s="245" t="s">
        <v>1100</v>
      </c>
      <c r="B3371" s="246">
        <v>76.2</v>
      </c>
    </row>
    <row r="3372" spans="1:2" x14ac:dyDescent="0.2">
      <c r="A3372" s="245" t="s">
        <v>12975</v>
      </c>
      <c r="B3372" s="246">
        <v>73.510000000000005</v>
      </c>
    </row>
    <row r="3373" spans="1:2" x14ac:dyDescent="0.2">
      <c r="A3373" s="245" t="s">
        <v>1101</v>
      </c>
      <c r="B3373" s="246">
        <v>16.13</v>
      </c>
    </row>
    <row r="3374" spans="1:2" x14ac:dyDescent="0.2">
      <c r="A3374" s="245" t="s">
        <v>12976</v>
      </c>
      <c r="B3374" s="246">
        <v>15.99</v>
      </c>
    </row>
    <row r="3375" spans="1:2" x14ac:dyDescent="0.2">
      <c r="A3375" s="245" t="s">
        <v>1102</v>
      </c>
      <c r="B3375" s="246">
        <v>22.73</v>
      </c>
    </row>
    <row r="3376" spans="1:2" x14ac:dyDescent="0.2">
      <c r="A3376" s="245" t="s">
        <v>12977</v>
      </c>
      <c r="B3376" s="246">
        <v>22.19</v>
      </c>
    </row>
    <row r="3377" spans="1:2" x14ac:dyDescent="0.2">
      <c r="A3377" s="245" t="s">
        <v>1103</v>
      </c>
      <c r="B3377" s="246">
        <v>33.4</v>
      </c>
    </row>
    <row r="3378" spans="1:2" x14ac:dyDescent="0.2">
      <c r="A3378" s="245" t="s">
        <v>12978</v>
      </c>
      <c r="B3378" s="246">
        <v>32.28</v>
      </c>
    </row>
    <row r="3379" spans="1:2" x14ac:dyDescent="0.2">
      <c r="A3379" s="245" t="s">
        <v>1104</v>
      </c>
      <c r="B3379" s="246">
        <v>44.22</v>
      </c>
    </row>
    <row r="3380" spans="1:2" x14ac:dyDescent="0.2">
      <c r="A3380" s="245" t="s">
        <v>12979</v>
      </c>
      <c r="B3380" s="246">
        <v>42.44</v>
      </c>
    </row>
    <row r="3381" spans="1:2" x14ac:dyDescent="0.2">
      <c r="A3381" s="245" t="s">
        <v>6973</v>
      </c>
      <c r="B3381" s="246">
        <v>29.89</v>
      </c>
    </row>
    <row r="3382" spans="1:2" x14ac:dyDescent="0.2">
      <c r="A3382" s="245" t="s">
        <v>12980</v>
      </c>
      <c r="B3382" s="246">
        <v>29.67</v>
      </c>
    </row>
    <row r="3383" spans="1:2" x14ac:dyDescent="0.2">
      <c r="A3383" s="245" t="s">
        <v>1105</v>
      </c>
      <c r="B3383" s="246">
        <v>20.65</v>
      </c>
    </row>
    <row r="3384" spans="1:2" x14ac:dyDescent="0.2">
      <c r="A3384" s="245" t="s">
        <v>12981</v>
      </c>
      <c r="B3384" s="246">
        <v>20.420000000000002</v>
      </c>
    </row>
    <row r="3385" spans="1:2" x14ac:dyDescent="0.2">
      <c r="A3385" s="245" t="s">
        <v>1106</v>
      </c>
      <c r="B3385" s="246">
        <v>20.93</v>
      </c>
    </row>
    <row r="3386" spans="1:2" x14ac:dyDescent="0.2">
      <c r="A3386" s="245" t="s">
        <v>12982</v>
      </c>
      <c r="B3386" s="246">
        <v>20.7</v>
      </c>
    </row>
    <row r="3387" spans="1:2" x14ac:dyDescent="0.2">
      <c r="A3387" s="245" t="s">
        <v>1107</v>
      </c>
      <c r="B3387" s="246">
        <v>22.19</v>
      </c>
    </row>
    <row r="3388" spans="1:2" x14ac:dyDescent="0.2">
      <c r="A3388" s="245" t="s">
        <v>12983</v>
      </c>
      <c r="B3388" s="246">
        <v>21.96</v>
      </c>
    </row>
    <row r="3389" spans="1:2" x14ac:dyDescent="0.2">
      <c r="A3389" s="245" t="s">
        <v>1108</v>
      </c>
      <c r="B3389" s="246">
        <v>23.71</v>
      </c>
    </row>
    <row r="3390" spans="1:2" x14ac:dyDescent="0.2">
      <c r="A3390" s="245" t="s">
        <v>12984</v>
      </c>
      <c r="B3390" s="246">
        <v>23.48</v>
      </c>
    </row>
    <row r="3391" spans="1:2" x14ac:dyDescent="0.2">
      <c r="A3391" s="245" t="s">
        <v>1109</v>
      </c>
      <c r="B3391" s="246">
        <v>24.97</v>
      </c>
    </row>
    <row r="3392" spans="1:2" x14ac:dyDescent="0.2">
      <c r="A3392" s="245" t="s">
        <v>12985</v>
      </c>
      <c r="B3392" s="246">
        <v>24.74</v>
      </c>
    </row>
    <row r="3393" spans="1:2" x14ac:dyDescent="0.2">
      <c r="A3393" s="245" t="s">
        <v>1110</v>
      </c>
      <c r="B3393" s="246">
        <v>26.28</v>
      </c>
    </row>
    <row r="3394" spans="1:2" x14ac:dyDescent="0.2">
      <c r="A3394" s="245" t="s">
        <v>12986</v>
      </c>
      <c r="B3394" s="246">
        <v>26.05</v>
      </c>
    </row>
    <row r="3395" spans="1:2" x14ac:dyDescent="0.2">
      <c r="A3395" s="245" t="s">
        <v>1111</v>
      </c>
      <c r="B3395" s="246">
        <v>11.44</v>
      </c>
    </row>
    <row r="3396" spans="1:2" x14ac:dyDescent="0.2">
      <c r="A3396" s="245" t="s">
        <v>12987</v>
      </c>
      <c r="B3396" s="246">
        <v>11.21</v>
      </c>
    </row>
    <row r="3397" spans="1:2" x14ac:dyDescent="0.2">
      <c r="A3397" s="245" t="s">
        <v>1112</v>
      </c>
      <c r="B3397" s="246">
        <v>15.58</v>
      </c>
    </row>
    <row r="3398" spans="1:2" x14ac:dyDescent="0.2">
      <c r="A3398" s="245" t="s">
        <v>12988</v>
      </c>
      <c r="B3398" s="246">
        <v>15.35</v>
      </c>
    </row>
    <row r="3399" spans="1:2" x14ac:dyDescent="0.2">
      <c r="A3399" s="245" t="s">
        <v>1113</v>
      </c>
      <c r="B3399" s="246">
        <v>75.87</v>
      </c>
    </row>
    <row r="3400" spans="1:2" x14ac:dyDescent="0.2">
      <c r="A3400" s="245" t="s">
        <v>12989</v>
      </c>
      <c r="B3400" s="246">
        <v>75.38</v>
      </c>
    </row>
    <row r="3401" spans="1:2" x14ac:dyDescent="0.2">
      <c r="A3401" s="245" t="s">
        <v>35337</v>
      </c>
      <c r="B3401" s="246">
        <v>32.4</v>
      </c>
    </row>
    <row r="3402" spans="1:2" x14ac:dyDescent="0.2">
      <c r="A3402" s="245" t="s">
        <v>35338</v>
      </c>
      <c r="B3402" s="246">
        <v>32.4</v>
      </c>
    </row>
    <row r="3403" spans="1:2" x14ac:dyDescent="0.2">
      <c r="A3403" s="245" t="s">
        <v>1114</v>
      </c>
      <c r="B3403" s="246">
        <v>5.84</v>
      </c>
    </row>
    <row r="3404" spans="1:2" x14ac:dyDescent="0.2">
      <c r="A3404" s="245" t="s">
        <v>12990</v>
      </c>
      <c r="B3404" s="246">
        <v>5.7</v>
      </c>
    </row>
    <row r="3405" spans="1:2" x14ac:dyDescent="0.2">
      <c r="A3405" s="245" t="s">
        <v>1115</v>
      </c>
      <c r="B3405" s="246">
        <v>5.89</v>
      </c>
    </row>
    <row r="3406" spans="1:2" x14ac:dyDescent="0.2">
      <c r="A3406" s="245" t="s">
        <v>12991</v>
      </c>
      <c r="B3406" s="246">
        <v>5.75</v>
      </c>
    </row>
    <row r="3407" spans="1:2" x14ac:dyDescent="0.2">
      <c r="A3407" s="245" t="s">
        <v>1116</v>
      </c>
      <c r="B3407" s="246">
        <v>4.43</v>
      </c>
    </row>
    <row r="3408" spans="1:2" x14ac:dyDescent="0.2">
      <c r="A3408" s="245" t="s">
        <v>12992</v>
      </c>
      <c r="B3408" s="246">
        <v>4.33</v>
      </c>
    </row>
    <row r="3409" spans="1:2" x14ac:dyDescent="0.2">
      <c r="A3409" s="245" t="s">
        <v>1117</v>
      </c>
      <c r="B3409" s="246">
        <v>4.47</v>
      </c>
    </row>
    <row r="3410" spans="1:2" x14ac:dyDescent="0.2">
      <c r="A3410" s="245" t="s">
        <v>12993</v>
      </c>
      <c r="B3410" s="246">
        <v>4.3600000000000003</v>
      </c>
    </row>
    <row r="3411" spans="1:2" x14ac:dyDescent="0.2">
      <c r="A3411" s="245" t="s">
        <v>1118</v>
      </c>
      <c r="B3411" s="246">
        <v>8.35</v>
      </c>
    </row>
    <row r="3412" spans="1:2" x14ac:dyDescent="0.2">
      <c r="A3412" s="245" t="s">
        <v>12994</v>
      </c>
      <c r="B3412" s="246">
        <v>8.1999999999999993</v>
      </c>
    </row>
    <row r="3413" spans="1:2" x14ac:dyDescent="0.2">
      <c r="A3413" s="245" t="s">
        <v>1119</v>
      </c>
      <c r="B3413" s="246">
        <v>8.84</v>
      </c>
    </row>
    <row r="3414" spans="1:2" x14ac:dyDescent="0.2">
      <c r="A3414" s="245" t="s">
        <v>12995</v>
      </c>
      <c r="B3414" s="246">
        <v>8.6300000000000008</v>
      </c>
    </row>
    <row r="3415" spans="1:2" x14ac:dyDescent="0.2">
      <c r="A3415" s="245" t="s">
        <v>1120</v>
      </c>
      <c r="B3415" s="246">
        <v>6.65</v>
      </c>
    </row>
    <row r="3416" spans="1:2" x14ac:dyDescent="0.2">
      <c r="A3416" s="245" t="s">
        <v>12996</v>
      </c>
      <c r="B3416" s="246">
        <v>6.49</v>
      </c>
    </row>
    <row r="3417" spans="1:2" x14ac:dyDescent="0.2">
      <c r="A3417" s="245" t="s">
        <v>1121</v>
      </c>
      <c r="B3417" s="246">
        <v>6.71</v>
      </c>
    </row>
    <row r="3418" spans="1:2" x14ac:dyDescent="0.2">
      <c r="A3418" s="245" t="s">
        <v>12997</v>
      </c>
      <c r="B3418" s="246">
        <v>6.55</v>
      </c>
    </row>
    <row r="3419" spans="1:2" x14ac:dyDescent="0.2">
      <c r="A3419" s="245" t="s">
        <v>1122</v>
      </c>
      <c r="B3419" s="246">
        <v>81.17</v>
      </c>
    </row>
    <row r="3420" spans="1:2" x14ac:dyDescent="0.2">
      <c r="A3420" s="245" t="s">
        <v>12998</v>
      </c>
      <c r="B3420" s="246">
        <v>74.62</v>
      </c>
    </row>
    <row r="3421" spans="1:2" x14ac:dyDescent="0.2">
      <c r="A3421" s="245" t="s">
        <v>1123</v>
      </c>
      <c r="B3421" s="246">
        <v>77.11</v>
      </c>
    </row>
    <row r="3422" spans="1:2" x14ac:dyDescent="0.2">
      <c r="A3422" s="245" t="s">
        <v>12999</v>
      </c>
      <c r="B3422" s="246">
        <v>70.89</v>
      </c>
    </row>
    <row r="3423" spans="1:2" x14ac:dyDescent="0.2">
      <c r="A3423" s="245" t="s">
        <v>1124</v>
      </c>
      <c r="B3423" s="246">
        <v>101.47</v>
      </c>
    </row>
    <row r="3424" spans="1:2" x14ac:dyDescent="0.2">
      <c r="A3424" s="245" t="s">
        <v>13000</v>
      </c>
      <c r="B3424" s="246">
        <v>93.27</v>
      </c>
    </row>
    <row r="3425" spans="1:2" x14ac:dyDescent="0.2">
      <c r="A3425" s="245" t="s">
        <v>1125</v>
      </c>
      <c r="B3425" s="246">
        <v>96.39</v>
      </c>
    </row>
    <row r="3426" spans="1:2" x14ac:dyDescent="0.2">
      <c r="A3426" s="245" t="s">
        <v>13001</v>
      </c>
      <c r="B3426" s="246">
        <v>88.61</v>
      </c>
    </row>
    <row r="3427" spans="1:2" x14ac:dyDescent="0.2">
      <c r="A3427" s="245" t="s">
        <v>1126</v>
      </c>
      <c r="B3427" s="246">
        <v>136.43</v>
      </c>
    </row>
    <row r="3428" spans="1:2" x14ac:dyDescent="0.2">
      <c r="A3428" s="245" t="s">
        <v>13002</v>
      </c>
      <c r="B3428" s="246">
        <v>125.5</v>
      </c>
    </row>
    <row r="3429" spans="1:2" x14ac:dyDescent="0.2">
      <c r="A3429" s="245" t="s">
        <v>1127</v>
      </c>
      <c r="B3429" s="246">
        <v>129.61000000000001</v>
      </c>
    </row>
    <row r="3430" spans="1:2" x14ac:dyDescent="0.2">
      <c r="A3430" s="245" t="s">
        <v>13003</v>
      </c>
      <c r="B3430" s="246">
        <v>119.22</v>
      </c>
    </row>
    <row r="3431" spans="1:2" x14ac:dyDescent="0.2">
      <c r="A3431" s="245" t="s">
        <v>1128</v>
      </c>
      <c r="B3431" s="246">
        <v>232.5</v>
      </c>
    </row>
    <row r="3432" spans="1:2" x14ac:dyDescent="0.2">
      <c r="A3432" s="245" t="s">
        <v>13004</v>
      </c>
      <c r="B3432" s="246">
        <v>213.38</v>
      </c>
    </row>
    <row r="3433" spans="1:2" x14ac:dyDescent="0.2">
      <c r="A3433" s="245" t="s">
        <v>1129</v>
      </c>
      <c r="B3433" s="246">
        <v>220.88</v>
      </c>
    </row>
    <row r="3434" spans="1:2" x14ac:dyDescent="0.2">
      <c r="A3434" s="245" t="s">
        <v>13005</v>
      </c>
      <c r="B3434" s="246">
        <v>202.71</v>
      </c>
    </row>
    <row r="3435" spans="1:2" x14ac:dyDescent="0.2">
      <c r="A3435" s="245" t="s">
        <v>1130</v>
      </c>
      <c r="B3435" s="246">
        <v>309.97000000000003</v>
      </c>
    </row>
    <row r="3436" spans="1:2" x14ac:dyDescent="0.2">
      <c r="A3436" s="245" t="s">
        <v>13006</v>
      </c>
      <c r="B3436" s="246">
        <v>284.48</v>
      </c>
    </row>
    <row r="3437" spans="1:2" x14ac:dyDescent="0.2">
      <c r="A3437" s="245" t="s">
        <v>1131</v>
      </c>
      <c r="B3437" s="246">
        <v>294.47000000000003</v>
      </c>
    </row>
    <row r="3438" spans="1:2" x14ac:dyDescent="0.2">
      <c r="A3438" s="245" t="s">
        <v>13007</v>
      </c>
      <c r="B3438" s="246">
        <v>270.26</v>
      </c>
    </row>
    <row r="3439" spans="1:2" x14ac:dyDescent="0.2">
      <c r="A3439" s="245" t="s">
        <v>1132</v>
      </c>
      <c r="B3439" s="246">
        <v>403.06</v>
      </c>
    </row>
    <row r="3440" spans="1:2" x14ac:dyDescent="0.2">
      <c r="A3440" s="245" t="s">
        <v>13008</v>
      </c>
      <c r="B3440" s="246">
        <v>369.91</v>
      </c>
    </row>
    <row r="3441" spans="1:2" x14ac:dyDescent="0.2">
      <c r="A3441" s="245" t="s">
        <v>1133</v>
      </c>
      <c r="B3441" s="246">
        <v>382.9</v>
      </c>
    </row>
    <row r="3442" spans="1:2" x14ac:dyDescent="0.2">
      <c r="A3442" s="245" t="s">
        <v>13009</v>
      </c>
      <c r="B3442" s="246">
        <v>351.42</v>
      </c>
    </row>
    <row r="3443" spans="1:2" x14ac:dyDescent="0.2">
      <c r="A3443" s="245" t="s">
        <v>1134</v>
      </c>
      <c r="B3443" s="246">
        <v>28</v>
      </c>
    </row>
    <row r="3444" spans="1:2" x14ac:dyDescent="0.2">
      <c r="A3444" s="245" t="s">
        <v>13010</v>
      </c>
      <c r="B3444" s="246">
        <v>26.3</v>
      </c>
    </row>
    <row r="3445" spans="1:2" x14ac:dyDescent="0.2">
      <c r="A3445" s="245" t="s">
        <v>1135</v>
      </c>
      <c r="B3445" s="246">
        <v>32.200000000000003</v>
      </c>
    </row>
    <row r="3446" spans="1:2" x14ac:dyDescent="0.2">
      <c r="A3446" s="245" t="s">
        <v>13011</v>
      </c>
      <c r="B3446" s="246">
        <v>30.25</v>
      </c>
    </row>
    <row r="3447" spans="1:2" x14ac:dyDescent="0.2">
      <c r="A3447" s="245" t="s">
        <v>1136</v>
      </c>
      <c r="B3447" s="246">
        <v>37.229999999999997</v>
      </c>
    </row>
    <row r="3448" spans="1:2" x14ac:dyDescent="0.2">
      <c r="A3448" s="245" t="s">
        <v>13012</v>
      </c>
      <c r="B3448" s="246">
        <v>35.06</v>
      </c>
    </row>
    <row r="3449" spans="1:2" x14ac:dyDescent="0.2">
      <c r="A3449" s="245" t="s">
        <v>1137</v>
      </c>
      <c r="B3449" s="246">
        <v>42.81</v>
      </c>
    </row>
    <row r="3450" spans="1:2" x14ac:dyDescent="0.2">
      <c r="A3450" s="245" t="s">
        <v>13013</v>
      </c>
      <c r="B3450" s="246">
        <v>40.32</v>
      </c>
    </row>
    <row r="3451" spans="1:2" x14ac:dyDescent="0.2">
      <c r="A3451" s="245" t="s">
        <v>1138</v>
      </c>
      <c r="B3451" s="246">
        <v>61.41</v>
      </c>
    </row>
    <row r="3452" spans="1:2" x14ac:dyDescent="0.2">
      <c r="A3452" s="245" t="s">
        <v>13014</v>
      </c>
      <c r="B3452" s="246">
        <v>57.22</v>
      </c>
    </row>
    <row r="3453" spans="1:2" x14ac:dyDescent="0.2">
      <c r="A3453" s="245" t="s">
        <v>1139</v>
      </c>
      <c r="B3453" s="246">
        <v>70.62</v>
      </c>
    </row>
    <row r="3454" spans="1:2" x14ac:dyDescent="0.2">
      <c r="A3454" s="245" t="s">
        <v>13015</v>
      </c>
      <c r="B3454" s="246">
        <v>65.8</v>
      </c>
    </row>
    <row r="3455" spans="1:2" x14ac:dyDescent="0.2">
      <c r="A3455" s="245" t="s">
        <v>1140</v>
      </c>
      <c r="B3455" s="246">
        <v>116.71</v>
      </c>
    </row>
    <row r="3456" spans="1:2" x14ac:dyDescent="0.2">
      <c r="A3456" s="245" t="s">
        <v>13016</v>
      </c>
      <c r="B3456" s="246">
        <v>107.93</v>
      </c>
    </row>
    <row r="3457" spans="1:2" x14ac:dyDescent="0.2">
      <c r="A3457" s="245" t="s">
        <v>1141</v>
      </c>
      <c r="B3457" s="246">
        <v>134.22</v>
      </c>
    </row>
    <row r="3458" spans="1:2" x14ac:dyDescent="0.2">
      <c r="A3458" s="245" t="s">
        <v>13017</v>
      </c>
      <c r="B3458" s="246">
        <v>124.12</v>
      </c>
    </row>
    <row r="3459" spans="1:2" x14ac:dyDescent="0.2">
      <c r="A3459" s="245" t="s">
        <v>1142</v>
      </c>
      <c r="B3459" s="246">
        <v>5.29</v>
      </c>
    </row>
    <row r="3460" spans="1:2" x14ac:dyDescent="0.2">
      <c r="A3460" s="245" t="s">
        <v>13018</v>
      </c>
      <c r="B3460" s="246">
        <v>4.97</v>
      </c>
    </row>
    <row r="3461" spans="1:2" x14ac:dyDescent="0.2">
      <c r="A3461" s="245" t="s">
        <v>1143</v>
      </c>
      <c r="B3461" s="246">
        <v>5.83</v>
      </c>
    </row>
    <row r="3462" spans="1:2" x14ac:dyDescent="0.2">
      <c r="A3462" s="245" t="s">
        <v>13019</v>
      </c>
      <c r="B3462" s="246">
        <v>5.48</v>
      </c>
    </row>
    <row r="3463" spans="1:2" x14ac:dyDescent="0.2">
      <c r="A3463" s="245" t="s">
        <v>1144</v>
      </c>
      <c r="B3463" s="246">
        <v>6.34</v>
      </c>
    </row>
    <row r="3464" spans="1:2" x14ac:dyDescent="0.2">
      <c r="A3464" s="245" t="s">
        <v>13020</v>
      </c>
      <c r="B3464" s="246">
        <v>5.96</v>
      </c>
    </row>
    <row r="3465" spans="1:2" x14ac:dyDescent="0.2">
      <c r="A3465" s="245" t="s">
        <v>1145</v>
      </c>
      <c r="B3465" s="246">
        <v>7.35</v>
      </c>
    </row>
    <row r="3466" spans="1:2" x14ac:dyDescent="0.2">
      <c r="A3466" s="245" t="s">
        <v>13021</v>
      </c>
      <c r="B3466" s="246">
        <v>6.93</v>
      </c>
    </row>
    <row r="3467" spans="1:2" x14ac:dyDescent="0.2">
      <c r="A3467" s="245" t="s">
        <v>1146</v>
      </c>
      <c r="B3467" s="246">
        <v>9.18</v>
      </c>
    </row>
    <row r="3468" spans="1:2" x14ac:dyDescent="0.2">
      <c r="A3468" s="245" t="s">
        <v>13022</v>
      </c>
      <c r="B3468" s="246">
        <v>8.68</v>
      </c>
    </row>
    <row r="3469" spans="1:2" x14ac:dyDescent="0.2">
      <c r="A3469" s="245" t="s">
        <v>1147</v>
      </c>
      <c r="B3469" s="246">
        <v>4.0199999999999996</v>
      </c>
    </row>
    <row r="3470" spans="1:2" x14ac:dyDescent="0.2">
      <c r="A3470" s="245" t="s">
        <v>13023</v>
      </c>
      <c r="B3470" s="246">
        <v>3.62</v>
      </c>
    </row>
    <row r="3471" spans="1:2" x14ac:dyDescent="0.2">
      <c r="A3471" s="245" t="s">
        <v>1148</v>
      </c>
      <c r="B3471" s="246">
        <v>4.91</v>
      </c>
    </row>
    <row r="3472" spans="1:2" x14ac:dyDescent="0.2">
      <c r="A3472" s="245" t="s">
        <v>13024</v>
      </c>
      <c r="B3472" s="246">
        <v>4.43</v>
      </c>
    </row>
    <row r="3473" spans="1:2" x14ac:dyDescent="0.2">
      <c r="A3473" s="245" t="s">
        <v>1149</v>
      </c>
      <c r="B3473" s="246">
        <v>6.38</v>
      </c>
    </row>
    <row r="3474" spans="1:2" x14ac:dyDescent="0.2">
      <c r="A3474" s="245" t="s">
        <v>13025</v>
      </c>
      <c r="B3474" s="246">
        <v>5.79</v>
      </c>
    </row>
    <row r="3475" spans="1:2" x14ac:dyDescent="0.2">
      <c r="A3475" s="245" t="s">
        <v>1150</v>
      </c>
      <c r="B3475" s="246">
        <v>8</v>
      </c>
    </row>
    <row r="3476" spans="1:2" x14ac:dyDescent="0.2">
      <c r="A3476" s="245" t="s">
        <v>13026</v>
      </c>
      <c r="B3476" s="246">
        <v>7.28</v>
      </c>
    </row>
    <row r="3477" spans="1:2" x14ac:dyDescent="0.2">
      <c r="A3477" s="245" t="s">
        <v>6974</v>
      </c>
      <c r="B3477" s="246">
        <v>5.9</v>
      </c>
    </row>
    <row r="3478" spans="1:2" x14ac:dyDescent="0.2">
      <c r="A3478" s="245" t="s">
        <v>13027</v>
      </c>
      <c r="B3478" s="246">
        <v>5.25</v>
      </c>
    </row>
    <row r="3479" spans="1:2" x14ac:dyDescent="0.2">
      <c r="A3479" s="245" t="s">
        <v>6975</v>
      </c>
      <c r="B3479" s="246">
        <v>7.69</v>
      </c>
    </row>
    <row r="3480" spans="1:2" x14ac:dyDescent="0.2">
      <c r="A3480" s="245" t="s">
        <v>13028</v>
      </c>
      <c r="B3480" s="246">
        <v>6.84</v>
      </c>
    </row>
    <row r="3481" spans="1:2" x14ac:dyDescent="0.2">
      <c r="A3481" s="245" t="s">
        <v>6976</v>
      </c>
      <c r="B3481" s="246">
        <v>11.9</v>
      </c>
    </row>
    <row r="3482" spans="1:2" x14ac:dyDescent="0.2">
      <c r="A3482" s="245" t="s">
        <v>13029</v>
      </c>
      <c r="B3482" s="246">
        <v>10.58</v>
      </c>
    </row>
    <row r="3483" spans="1:2" x14ac:dyDescent="0.2">
      <c r="A3483" s="245" t="s">
        <v>6977</v>
      </c>
      <c r="B3483" s="246">
        <v>16.600000000000001</v>
      </c>
    </row>
    <row r="3484" spans="1:2" x14ac:dyDescent="0.2">
      <c r="A3484" s="245" t="s">
        <v>13030</v>
      </c>
      <c r="B3484" s="246">
        <v>14.75</v>
      </c>
    </row>
    <row r="3485" spans="1:2" x14ac:dyDescent="0.2">
      <c r="A3485" s="245" t="s">
        <v>6978</v>
      </c>
      <c r="B3485" s="246">
        <v>19.48</v>
      </c>
    </row>
    <row r="3486" spans="1:2" x14ac:dyDescent="0.2">
      <c r="A3486" s="245" t="s">
        <v>13031</v>
      </c>
      <c r="B3486" s="246">
        <v>17.38</v>
      </c>
    </row>
    <row r="3487" spans="1:2" x14ac:dyDescent="0.2">
      <c r="A3487" s="245" t="s">
        <v>6979</v>
      </c>
      <c r="B3487" s="246">
        <v>25.21</v>
      </c>
    </row>
    <row r="3488" spans="1:2" x14ac:dyDescent="0.2">
      <c r="A3488" s="245" t="s">
        <v>13032</v>
      </c>
      <c r="B3488" s="246">
        <v>22.57</v>
      </c>
    </row>
    <row r="3489" spans="1:2" x14ac:dyDescent="0.2">
      <c r="A3489" s="245" t="s">
        <v>1151</v>
      </c>
      <c r="B3489" s="246">
        <v>11.68</v>
      </c>
    </row>
    <row r="3490" spans="1:2" x14ac:dyDescent="0.2">
      <c r="A3490" s="245" t="s">
        <v>13033</v>
      </c>
      <c r="B3490" s="246">
        <v>11.68</v>
      </c>
    </row>
    <row r="3491" spans="1:2" x14ac:dyDescent="0.2">
      <c r="A3491" s="245" t="s">
        <v>1152</v>
      </c>
      <c r="B3491" s="246">
        <v>13.3</v>
      </c>
    </row>
    <row r="3492" spans="1:2" x14ac:dyDescent="0.2">
      <c r="A3492" s="245" t="s">
        <v>13034</v>
      </c>
      <c r="B3492" s="246">
        <v>13.3</v>
      </c>
    </row>
    <row r="3493" spans="1:2" x14ac:dyDescent="0.2">
      <c r="A3493" s="245" t="s">
        <v>1153</v>
      </c>
      <c r="B3493" s="246">
        <v>17.79</v>
      </c>
    </row>
    <row r="3494" spans="1:2" x14ac:dyDescent="0.2">
      <c r="A3494" s="245" t="s">
        <v>13035</v>
      </c>
      <c r="B3494" s="246">
        <v>17.79</v>
      </c>
    </row>
    <row r="3495" spans="1:2" x14ac:dyDescent="0.2">
      <c r="A3495" s="245" t="s">
        <v>1154</v>
      </c>
      <c r="B3495" s="246">
        <v>18.46</v>
      </c>
    </row>
    <row r="3496" spans="1:2" x14ac:dyDescent="0.2">
      <c r="A3496" s="245" t="s">
        <v>13036</v>
      </c>
      <c r="B3496" s="246">
        <v>18.46</v>
      </c>
    </row>
    <row r="3497" spans="1:2" x14ac:dyDescent="0.2">
      <c r="A3497" s="245" t="s">
        <v>1155</v>
      </c>
      <c r="B3497" s="246">
        <v>21.44</v>
      </c>
    </row>
    <row r="3498" spans="1:2" x14ac:dyDescent="0.2">
      <c r="A3498" s="245" t="s">
        <v>13037</v>
      </c>
      <c r="B3498" s="246">
        <v>21.44</v>
      </c>
    </row>
    <row r="3499" spans="1:2" x14ac:dyDescent="0.2">
      <c r="A3499" s="245" t="s">
        <v>1156</v>
      </c>
      <c r="B3499" s="246">
        <v>23.4</v>
      </c>
    </row>
    <row r="3500" spans="1:2" x14ac:dyDescent="0.2">
      <c r="A3500" s="245" t="s">
        <v>13038</v>
      </c>
      <c r="B3500" s="246">
        <v>23.4</v>
      </c>
    </row>
    <row r="3501" spans="1:2" x14ac:dyDescent="0.2">
      <c r="A3501" s="245" t="s">
        <v>1157</v>
      </c>
      <c r="B3501" s="246">
        <v>30.13</v>
      </c>
    </row>
    <row r="3502" spans="1:2" x14ac:dyDescent="0.2">
      <c r="A3502" s="245" t="s">
        <v>13039</v>
      </c>
      <c r="B3502" s="246">
        <v>30.13</v>
      </c>
    </row>
    <row r="3503" spans="1:2" x14ac:dyDescent="0.2">
      <c r="A3503" s="245" t="s">
        <v>1158</v>
      </c>
      <c r="B3503" s="246">
        <v>31.79</v>
      </c>
    </row>
    <row r="3504" spans="1:2" x14ac:dyDescent="0.2">
      <c r="A3504" s="245" t="s">
        <v>13040</v>
      </c>
      <c r="B3504" s="246">
        <v>31.79</v>
      </c>
    </row>
    <row r="3505" spans="1:2" x14ac:dyDescent="0.2">
      <c r="A3505" s="245" t="s">
        <v>1159</v>
      </c>
      <c r="B3505" s="246">
        <v>0.09</v>
      </c>
    </row>
    <row r="3506" spans="1:2" x14ac:dyDescent="0.2">
      <c r="A3506" s="245" t="s">
        <v>13041</v>
      </c>
      <c r="B3506" s="246">
        <v>0.09</v>
      </c>
    </row>
    <row r="3507" spans="1:2" x14ac:dyDescent="0.2">
      <c r="A3507" s="245" t="s">
        <v>6980</v>
      </c>
      <c r="B3507" s="246">
        <v>0.36</v>
      </c>
    </row>
    <row r="3508" spans="1:2" x14ac:dyDescent="0.2">
      <c r="A3508" s="245" t="s">
        <v>13042</v>
      </c>
      <c r="B3508" s="246">
        <v>0.36</v>
      </c>
    </row>
    <row r="3509" spans="1:2" x14ac:dyDescent="0.2">
      <c r="A3509" s="245" t="s">
        <v>1160</v>
      </c>
      <c r="B3509" s="246">
        <v>303.18</v>
      </c>
    </row>
    <row r="3510" spans="1:2" x14ac:dyDescent="0.2">
      <c r="A3510" s="245" t="s">
        <v>13043</v>
      </c>
      <c r="B3510" s="246">
        <v>285.29000000000002</v>
      </c>
    </row>
    <row r="3511" spans="1:2" x14ac:dyDescent="0.2">
      <c r="A3511" s="245" t="s">
        <v>1161</v>
      </c>
      <c r="B3511" s="246">
        <v>146.15</v>
      </c>
    </row>
    <row r="3512" spans="1:2" x14ac:dyDescent="0.2">
      <c r="A3512" s="245" t="s">
        <v>13044</v>
      </c>
      <c r="B3512" s="246">
        <v>138.19999999999999</v>
      </c>
    </row>
    <row r="3513" spans="1:2" x14ac:dyDescent="0.2">
      <c r="A3513" s="245" t="s">
        <v>1162</v>
      </c>
      <c r="B3513" s="246">
        <v>175.96</v>
      </c>
    </row>
    <row r="3514" spans="1:2" x14ac:dyDescent="0.2">
      <c r="A3514" s="245" t="s">
        <v>13045</v>
      </c>
      <c r="B3514" s="246">
        <v>164.03</v>
      </c>
    </row>
    <row r="3515" spans="1:2" x14ac:dyDescent="0.2">
      <c r="A3515" s="245" t="s">
        <v>1163</v>
      </c>
      <c r="B3515" s="246">
        <v>89.42</v>
      </c>
    </row>
    <row r="3516" spans="1:2" x14ac:dyDescent="0.2">
      <c r="A3516" s="245" t="s">
        <v>13046</v>
      </c>
      <c r="B3516" s="246">
        <v>77.489999999999995</v>
      </c>
    </row>
    <row r="3517" spans="1:2" x14ac:dyDescent="0.2">
      <c r="A3517" s="245" t="s">
        <v>1164</v>
      </c>
      <c r="B3517" s="246">
        <v>27.19</v>
      </c>
    </row>
    <row r="3518" spans="1:2" x14ac:dyDescent="0.2">
      <c r="A3518" s="245" t="s">
        <v>13047</v>
      </c>
      <c r="B3518" s="246">
        <v>25.8</v>
      </c>
    </row>
    <row r="3519" spans="1:2" x14ac:dyDescent="0.2">
      <c r="A3519" s="245" t="s">
        <v>1165</v>
      </c>
      <c r="B3519" s="246">
        <v>21.66</v>
      </c>
    </row>
    <row r="3520" spans="1:2" x14ac:dyDescent="0.2">
      <c r="A3520" s="245" t="s">
        <v>13048</v>
      </c>
      <c r="B3520" s="246">
        <v>20.46</v>
      </c>
    </row>
    <row r="3521" spans="1:2" x14ac:dyDescent="0.2">
      <c r="A3521" s="245" t="s">
        <v>1166</v>
      </c>
      <c r="B3521" s="246">
        <v>41.04</v>
      </c>
    </row>
    <row r="3522" spans="1:2" x14ac:dyDescent="0.2">
      <c r="A3522" s="245" t="s">
        <v>13049</v>
      </c>
      <c r="B3522" s="246">
        <v>39.020000000000003</v>
      </c>
    </row>
    <row r="3523" spans="1:2" x14ac:dyDescent="0.2">
      <c r="A3523" s="245" t="s">
        <v>1167</v>
      </c>
      <c r="B3523" s="246">
        <v>32.68</v>
      </c>
    </row>
    <row r="3524" spans="1:2" x14ac:dyDescent="0.2">
      <c r="A3524" s="245" t="s">
        <v>13050</v>
      </c>
      <c r="B3524" s="246">
        <v>30.96</v>
      </c>
    </row>
    <row r="3525" spans="1:2" x14ac:dyDescent="0.2">
      <c r="A3525" s="245" t="s">
        <v>1168</v>
      </c>
      <c r="B3525" s="246">
        <v>42.12</v>
      </c>
    </row>
    <row r="3526" spans="1:2" x14ac:dyDescent="0.2">
      <c r="A3526" s="245" t="s">
        <v>13051</v>
      </c>
      <c r="B3526" s="246">
        <v>39.83</v>
      </c>
    </row>
    <row r="3527" spans="1:2" x14ac:dyDescent="0.2">
      <c r="A3527" s="245" t="s">
        <v>1169</v>
      </c>
      <c r="B3527" s="246">
        <v>49.06</v>
      </c>
    </row>
    <row r="3528" spans="1:2" x14ac:dyDescent="0.2">
      <c r="A3528" s="245" t="s">
        <v>13052</v>
      </c>
      <c r="B3528" s="246">
        <v>46.19</v>
      </c>
    </row>
    <row r="3529" spans="1:2" x14ac:dyDescent="0.2">
      <c r="A3529" s="245" t="s">
        <v>6981</v>
      </c>
      <c r="B3529" s="246">
        <v>66.88</v>
      </c>
    </row>
    <row r="3530" spans="1:2" x14ac:dyDescent="0.2">
      <c r="A3530" s="245" t="s">
        <v>13053</v>
      </c>
      <c r="B3530" s="246">
        <v>65.069999999999993</v>
      </c>
    </row>
    <row r="3531" spans="1:2" x14ac:dyDescent="0.2">
      <c r="A3531" s="245" t="s">
        <v>6982</v>
      </c>
      <c r="B3531" s="246">
        <v>34.479999999999997</v>
      </c>
    </row>
    <row r="3532" spans="1:2" x14ac:dyDescent="0.2">
      <c r="A3532" s="245" t="s">
        <v>13054</v>
      </c>
      <c r="B3532" s="246">
        <v>33.270000000000003</v>
      </c>
    </row>
    <row r="3533" spans="1:2" x14ac:dyDescent="0.2">
      <c r="A3533" s="245" t="s">
        <v>6983</v>
      </c>
      <c r="B3533" s="246">
        <v>178.33</v>
      </c>
    </row>
    <row r="3534" spans="1:2" x14ac:dyDescent="0.2">
      <c r="A3534" s="245" t="s">
        <v>13055</v>
      </c>
      <c r="B3534" s="246">
        <v>171.35</v>
      </c>
    </row>
    <row r="3535" spans="1:2" x14ac:dyDescent="0.2">
      <c r="A3535" s="245" t="s">
        <v>1170</v>
      </c>
      <c r="B3535" s="246">
        <v>22.84</v>
      </c>
    </row>
    <row r="3536" spans="1:2" x14ac:dyDescent="0.2">
      <c r="A3536" s="245" t="s">
        <v>13056</v>
      </c>
      <c r="B3536" s="246">
        <v>21.69</v>
      </c>
    </row>
    <row r="3537" spans="1:2" x14ac:dyDescent="0.2">
      <c r="A3537" s="245" t="s">
        <v>6984</v>
      </c>
      <c r="B3537" s="246">
        <v>144.28</v>
      </c>
    </row>
    <row r="3538" spans="1:2" x14ac:dyDescent="0.2">
      <c r="A3538" s="245" t="s">
        <v>13057</v>
      </c>
      <c r="B3538" s="246">
        <v>141.22999999999999</v>
      </c>
    </row>
    <row r="3539" spans="1:2" x14ac:dyDescent="0.2">
      <c r="A3539" s="245" t="s">
        <v>6985</v>
      </c>
      <c r="B3539" s="246">
        <v>47.79</v>
      </c>
    </row>
    <row r="3540" spans="1:2" x14ac:dyDescent="0.2">
      <c r="A3540" s="245" t="s">
        <v>13058</v>
      </c>
      <c r="B3540" s="246">
        <v>46.51</v>
      </c>
    </row>
    <row r="3541" spans="1:2" x14ac:dyDescent="0.2">
      <c r="A3541" s="245" t="s">
        <v>3740</v>
      </c>
      <c r="B3541" s="246">
        <v>167</v>
      </c>
    </row>
    <row r="3542" spans="1:2" x14ac:dyDescent="0.2">
      <c r="A3542" s="245" t="s">
        <v>13059</v>
      </c>
      <c r="B3542" s="246">
        <v>154.66999999999999</v>
      </c>
    </row>
    <row r="3543" spans="1:2" x14ac:dyDescent="0.2">
      <c r="A3543" s="245" t="s">
        <v>1171</v>
      </c>
      <c r="B3543" s="246">
        <v>10.27</v>
      </c>
    </row>
    <row r="3544" spans="1:2" x14ac:dyDescent="0.2">
      <c r="A3544" s="245" t="s">
        <v>13060</v>
      </c>
      <c r="B3544" s="246">
        <v>9.43</v>
      </c>
    </row>
    <row r="3545" spans="1:2" x14ac:dyDescent="0.2">
      <c r="A3545" s="245" t="s">
        <v>1172</v>
      </c>
      <c r="B3545" s="246">
        <v>22.96</v>
      </c>
    </row>
    <row r="3546" spans="1:2" x14ac:dyDescent="0.2">
      <c r="A3546" s="245" t="s">
        <v>13061</v>
      </c>
      <c r="B3546" s="246">
        <v>21.07</v>
      </c>
    </row>
    <row r="3547" spans="1:2" x14ac:dyDescent="0.2">
      <c r="A3547" s="245" t="s">
        <v>6986</v>
      </c>
      <c r="B3547" s="246">
        <v>1290.6099999999999</v>
      </c>
    </row>
    <row r="3548" spans="1:2" x14ac:dyDescent="0.2">
      <c r="A3548" s="245" t="s">
        <v>13062</v>
      </c>
      <c r="B3548" s="246">
        <v>1196.67</v>
      </c>
    </row>
    <row r="3549" spans="1:2" x14ac:dyDescent="0.2">
      <c r="A3549" s="245" t="s">
        <v>6987</v>
      </c>
      <c r="B3549" s="246">
        <v>54.51</v>
      </c>
    </row>
    <row r="3550" spans="1:2" x14ac:dyDescent="0.2">
      <c r="A3550" s="245" t="s">
        <v>13063</v>
      </c>
      <c r="B3550" s="246">
        <v>50.7</v>
      </c>
    </row>
    <row r="3551" spans="1:2" x14ac:dyDescent="0.2">
      <c r="A3551" s="245" t="s">
        <v>6988</v>
      </c>
      <c r="B3551" s="246">
        <v>70.010000000000005</v>
      </c>
    </row>
    <row r="3552" spans="1:2" x14ac:dyDescent="0.2">
      <c r="A3552" s="245" t="s">
        <v>13064</v>
      </c>
      <c r="B3552" s="246">
        <v>65.510000000000005</v>
      </c>
    </row>
    <row r="3553" spans="1:2" x14ac:dyDescent="0.2">
      <c r="A3553" s="245" t="s">
        <v>6989</v>
      </c>
      <c r="B3553" s="246">
        <v>31.57</v>
      </c>
    </row>
    <row r="3554" spans="1:2" x14ac:dyDescent="0.2">
      <c r="A3554" s="245" t="s">
        <v>13065</v>
      </c>
      <c r="B3554" s="246">
        <v>28.96</v>
      </c>
    </row>
    <row r="3555" spans="1:2" x14ac:dyDescent="0.2">
      <c r="A3555" s="245" t="s">
        <v>1173</v>
      </c>
      <c r="B3555" s="246">
        <v>167.49</v>
      </c>
    </row>
    <row r="3556" spans="1:2" x14ac:dyDescent="0.2">
      <c r="A3556" s="245" t="s">
        <v>13066</v>
      </c>
      <c r="B3556" s="246">
        <v>159.54</v>
      </c>
    </row>
    <row r="3557" spans="1:2" x14ac:dyDescent="0.2">
      <c r="A3557" s="245" t="s">
        <v>6990</v>
      </c>
      <c r="B3557" s="246">
        <v>38.950000000000003</v>
      </c>
    </row>
    <row r="3558" spans="1:2" x14ac:dyDescent="0.2">
      <c r="A3558" s="245" t="s">
        <v>13067</v>
      </c>
      <c r="B3558" s="246">
        <v>36.340000000000003</v>
      </c>
    </row>
    <row r="3559" spans="1:2" x14ac:dyDescent="0.2">
      <c r="A3559" s="245" t="s">
        <v>6991</v>
      </c>
      <c r="B3559" s="246">
        <v>33.299999999999997</v>
      </c>
    </row>
    <row r="3560" spans="1:2" x14ac:dyDescent="0.2">
      <c r="A3560" s="245" t="s">
        <v>13068</v>
      </c>
      <c r="B3560" s="246">
        <v>30.34</v>
      </c>
    </row>
    <row r="3561" spans="1:2" x14ac:dyDescent="0.2">
      <c r="A3561" s="245" t="s">
        <v>6992</v>
      </c>
      <c r="B3561" s="246">
        <v>42.43</v>
      </c>
    </row>
    <row r="3562" spans="1:2" x14ac:dyDescent="0.2">
      <c r="A3562" s="245" t="s">
        <v>13069</v>
      </c>
      <c r="B3562" s="246">
        <v>38.979999999999997</v>
      </c>
    </row>
    <row r="3563" spans="1:2" x14ac:dyDescent="0.2">
      <c r="A3563" s="245" t="s">
        <v>1174</v>
      </c>
      <c r="B3563" s="246">
        <v>16.690000000000001</v>
      </c>
    </row>
    <row r="3564" spans="1:2" x14ac:dyDescent="0.2">
      <c r="A3564" s="245" t="s">
        <v>13070</v>
      </c>
      <c r="B3564" s="246">
        <v>14.76</v>
      </c>
    </row>
    <row r="3565" spans="1:2" x14ac:dyDescent="0.2">
      <c r="A3565" s="245" t="s">
        <v>1175</v>
      </c>
      <c r="B3565" s="246">
        <v>30</v>
      </c>
    </row>
    <row r="3566" spans="1:2" x14ac:dyDescent="0.2">
      <c r="A3566" s="245" t="s">
        <v>13071</v>
      </c>
      <c r="B3566" s="246">
        <v>30</v>
      </c>
    </row>
    <row r="3567" spans="1:2" x14ac:dyDescent="0.2">
      <c r="A3567" s="245" t="s">
        <v>1176</v>
      </c>
      <c r="B3567" s="246">
        <v>4.3499999999999996</v>
      </c>
    </row>
    <row r="3568" spans="1:2" x14ac:dyDescent="0.2">
      <c r="A3568" s="245" t="s">
        <v>13072</v>
      </c>
      <c r="B3568" s="246">
        <v>3.93</v>
      </c>
    </row>
    <row r="3569" spans="1:2" x14ac:dyDescent="0.2">
      <c r="A3569" s="245" t="s">
        <v>6993</v>
      </c>
      <c r="B3569" s="246">
        <v>1.74</v>
      </c>
    </row>
    <row r="3570" spans="1:2" x14ac:dyDescent="0.2">
      <c r="A3570" s="245" t="s">
        <v>13073</v>
      </c>
      <c r="B3570" s="246">
        <v>1.54</v>
      </c>
    </row>
    <row r="3571" spans="1:2" x14ac:dyDescent="0.2">
      <c r="A3571" s="245" t="s">
        <v>6994</v>
      </c>
      <c r="B3571" s="246">
        <v>2.19</v>
      </c>
    </row>
    <row r="3572" spans="1:2" x14ac:dyDescent="0.2">
      <c r="A3572" s="245" t="s">
        <v>13074</v>
      </c>
      <c r="B3572" s="246">
        <v>1.94</v>
      </c>
    </row>
    <row r="3573" spans="1:2" x14ac:dyDescent="0.2">
      <c r="A3573" s="245" t="s">
        <v>1177</v>
      </c>
      <c r="B3573" s="246">
        <v>325.85000000000002</v>
      </c>
    </row>
    <row r="3574" spans="1:2" x14ac:dyDescent="0.2">
      <c r="A3574" s="245" t="s">
        <v>13075</v>
      </c>
      <c r="B3574" s="246">
        <v>321.72000000000003</v>
      </c>
    </row>
    <row r="3575" spans="1:2" x14ac:dyDescent="0.2">
      <c r="A3575" s="245" t="s">
        <v>6995</v>
      </c>
      <c r="B3575" s="246">
        <v>930.85</v>
      </c>
    </row>
    <row r="3576" spans="1:2" x14ac:dyDescent="0.2">
      <c r="A3576" s="245" t="s">
        <v>13076</v>
      </c>
      <c r="B3576" s="246">
        <v>926.72</v>
      </c>
    </row>
    <row r="3577" spans="1:2" x14ac:dyDescent="0.2">
      <c r="A3577" s="245" t="s">
        <v>1178</v>
      </c>
      <c r="B3577" s="246">
        <v>1559.13</v>
      </c>
    </row>
    <row r="3578" spans="1:2" x14ac:dyDescent="0.2">
      <c r="A3578" s="245" t="s">
        <v>13077</v>
      </c>
      <c r="B3578" s="246">
        <v>1553.63</v>
      </c>
    </row>
    <row r="3579" spans="1:2" x14ac:dyDescent="0.2">
      <c r="A3579" s="245" t="s">
        <v>6996</v>
      </c>
      <c r="B3579" s="246">
        <v>0.51</v>
      </c>
    </row>
    <row r="3580" spans="1:2" x14ac:dyDescent="0.2">
      <c r="A3580" s="245" t="s">
        <v>13078</v>
      </c>
      <c r="B3580" s="246">
        <v>0.5</v>
      </c>
    </row>
    <row r="3581" spans="1:2" x14ac:dyDescent="0.2">
      <c r="A3581" s="245" t="s">
        <v>1179</v>
      </c>
      <c r="B3581" s="246">
        <v>36.11</v>
      </c>
    </row>
    <row r="3582" spans="1:2" x14ac:dyDescent="0.2">
      <c r="A3582" s="245" t="s">
        <v>13079</v>
      </c>
      <c r="B3582" s="246">
        <v>35.56</v>
      </c>
    </row>
    <row r="3583" spans="1:2" x14ac:dyDescent="0.2">
      <c r="A3583" s="245" t="s">
        <v>6997</v>
      </c>
      <c r="B3583" s="246">
        <v>36.11</v>
      </c>
    </row>
    <row r="3584" spans="1:2" x14ac:dyDescent="0.2">
      <c r="A3584" s="245" t="s">
        <v>13080</v>
      </c>
      <c r="B3584" s="246">
        <v>35.56</v>
      </c>
    </row>
    <row r="3585" spans="1:2" x14ac:dyDescent="0.2">
      <c r="A3585" s="245" t="s">
        <v>1180</v>
      </c>
      <c r="B3585" s="246">
        <v>66.11</v>
      </c>
    </row>
    <row r="3586" spans="1:2" x14ac:dyDescent="0.2">
      <c r="A3586" s="245" t="s">
        <v>13081</v>
      </c>
      <c r="B3586" s="246">
        <v>65.56</v>
      </c>
    </row>
    <row r="3587" spans="1:2" x14ac:dyDescent="0.2">
      <c r="A3587" s="245" t="s">
        <v>6998</v>
      </c>
      <c r="B3587" s="246">
        <v>630</v>
      </c>
    </row>
    <row r="3588" spans="1:2" x14ac:dyDescent="0.2">
      <c r="A3588" s="245" t="s">
        <v>13082</v>
      </c>
      <c r="B3588" s="246">
        <v>630</v>
      </c>
    </row>
    <row r="3589" spans="1:2" x14ac:dyDescent="0.2">
      <c r="A3589" s="245" t="s">
        <v>6999</v>
      </c>
      <c r="B3589" s="246">
        <v>44.72</v>
      </c>
    </row>
    <row r="3590" spans="1:2" x14ac:dyDescent="0.2">
      <c r="A3590" s="245" t="s">
        <v>13083</v>
      </c>
      <c r="B3590" s="246">
        <v>43.54</v>
      </c>
    </row>
    <row r="3591" spans="1:2" x14ac:dyDescent="0.2">
      <c r="A3591" s="245" t="s">
        <v>7000</v>
      </c>
      <c r="B3591" s="246">
        <v>58.84</v>
      </c>
    </row>
    <row r="3592" spans="1:2" x14ac:dyDescent="0.2">
      <c r="A3592" s="245" t="s">
        <v>13084</v>
      </c>
      <c r="B3592" s="246">
        <v>57.66</v>
      </c>
    </row>
    <row r="3593" spans="1:2" x14ac:dyDescent="0.2">
      <c r="A3593" s="245" t="s">
        <v>7001</v>
      </c>
      <c r="B3593" s="246">
        <v>1748.98</v>
      </c>
    </row>
    <row r="3594" spans="1:2" x14ac:dyDescent="0.2">
      <c r="A3594" s="245" t="s">
        <v>13085</v>
      </c>
      <c r="B3594" s="246">
        <v>1744.85</v>
      </c>
    </row>
    <row r="3595" spans="1:2" x14ac:dyDescent="0.2">
      <c r="A3595" s="245" t="s">
        <v>7002</v>
      </c>
      <c r="B3595" s="246">
        <v>1531.57</v>
      </c>
    </row>
    <row r="3596" spans="1:2" x14ac:dyDescent="0.2">
      <c r="A3596" s="245" t="s">
        <v>13086</v>
      </c>
      <c r="B3596" s="246">
        <v>1529.76</v>
      </c>
    </row>
    <row r="3597" spans="1:2" x14ac:dyDescent="0.2">
      <c r="A3597" s="245" t="s">
        <v>7003</v>
      </c>
      <c r="B3597" s="246">
        <v>1823.58</v>
      </c>
    </row>
    <row r="3598" spans="1:2" x14ac:dyDescent="0.2">
      <c r="A3598" s="245" t="s">
        <v>13087</v>
      </c>
      <c r="B3598" s="246">
        <v>1797.61</v>
      </c>
    </row>
    <row r="3599" spans="1:2" x14ac:dyDescent="0.2">
      <c r="A3599" s="245" t="s">
        <v>7004</v>
      </c>
      <c r="B3599" s="246">
        <v>351.17</v>
      </c>
    </row>
    <row r="3600" spans="1:2" x14ac:dyDescent="0.2">
      <c r="A3600" s="245" t="s">
        <v>13088</v>
      </c>
      <c r="B3600" s="246">
        <v>349.03</v>
      </c>
    </row>
    <row r="3601" spans="1:2" x14ac:dyDescent="0.2">
      <c r="A3601" s="245" t="s">
        <v>23644</v>
      </c>
      <c r="B3601" s="246">
        <v>11.45</v>
      </c>
    </row>
    <row r="3602" spans="1:2" x14ac:dyDescent="0.2">
      <c r="A3602" s="245" t="s">
        <v>23645</v>
      </c>
      <c r="B3602" s="246">
        <v>10.9</v>
      </c>
    </row>
    <row r="3603" spans="1:2" x14ac:dyDescent="0.2">
      <c r="A3603" s="245" t="s">
        <v>23646</v>
      </c>
      <c r="B3603" s="246">
        <v>9.89</v>
      </c>
    </row>
    <row r="3604" spans="1:2" x14ac:dyDescent="0.2">
      <c r="A3604" s="245" t="s">
        <v>23647</v>
      </c>
      <c r="B3604" s="246">
        <v>9.34</v>
      </c>
    </row>
    <row r="3605" spans="1:2" x14ac:dyDescent="0.2">
      <c r="A3605" s="245" t="s">
        <v>23648</v>
      </c>
      <c r="B3605" s="246">
        <v>35.61</v>
      </c>
    </row>
    <row r="3606" spans="1:2" x14ac:dyDescent="0.2">
      <c r="A3606" s="245" t="s">
        <v>23649</v>
      </c>
      <c r="B3606" s="246">
        <v>35.06</v>
      </c>
    </row>
    <row r="3607" spans="1:2" x14ac:dyDescent="0.2">
      <c r="A3607" s="245" t="s">
        <v>1181</v>
      </c>
      <c r="B3607" s="246">
        <v>89.35</v>
      </c>
    </row>
    <row r="3608" spans="1:2" x14ac:dyDescent="0.2">
      <c r="A3608" s="245" t="s">
        <v>13089</v>
      </c>
      <c r="B3608" s="246">
        <v>86.98</v>
      </c>
    </row>
    <row r="3609" spans="1:2" x14ac:dyDescent="0.2">
      <c r="A3609" s="245" t="s">
        <v>1182</v>
      </c>
      <c r="B3609" s="246">
        <v>192.73</v>
      </c>
    </row>
    <row r="3610" spans="1:2" x14ac:dyDescent="0.2">
      <c r="A3610" s="245" t="s">
        <v>13090</v>
      </c>
      <c r="B3610" s="246">
        <v>190.36</v>
      </c>
    </row>
    <row r="3611" spans="1:2" x14ac:dyDescent="0.2">
      <c r="A3611" s="245" t="s">
        <v>7005</v>
      </c>
      <c r="B3611" s="246">
        <v>107.73</v>
      </c>
    </row>
    <row r="3612" spans="1:2" x14ac:dyDescent="0.2">
      <c r="A3612" s="245" t="s">
        <v>13091</v>
      </c>
      <c r="B3612" s="246">
        <v>105.36</v>
      </c>
    </row>
    <row r="3613" spans="1:2" x14ac:dyDescent="0.2">
      <c r="A3613" s="245" t="s">
        <v>7006</v>
      </c>
      <c r="B3613" s="246">
        <v>137.72999999999999</v>
      </c>
    </row>
    <row r="3614" spans="1:2" x14ac:dyDescent="0.2">
      <c r="A3614" s="245" t="s">
        <v>13092</v>
      </c>
      <c r="B3614" s="246">
        <v>135.36000000000001</v>
      </c>
    </row>
    <row r="3615" spans="1:2" x14ac:dyDescent="0.2">
      <c r="A3615" s="245" t="s">
        <v>7007</v>
      </c>
      <c r="B3615" s="246">
        <v>52.41</v>
      </c>
    </row>
    <row r="3616" spans="1:2" x14ac:dyDescent="0.2">
      <c r="A3616" s="245" t="s">
        <v>13093</v>
      </c>
      <c r="B3616" s="246">
        <v>50.75</v>
      </c>
    </row>
    <row r="3617" spans="1:2" x14ac:dyDescent="0.2">
      <c r="A3617" s="245" t="s">
        <v>7008</v>
      </c>
      <c r="B3617" s="246">
        <v>92.41</v>
      </c>
    </row>
    <row r="3618" spans="1:2" x14ac:dyDescent="0.2">
      <c r="A3618" s="245" t="s">
        <v>13094</v>
      </c>
      <c r="B3618" s="246">
        <v>90.75</v>
      </c>
    </row>
    <row r="3619" spans="1:2" x14ac:dyDescent="0.2">
      <c r="A3619" s="245" t="s">
        <v>1183</v>
      </c>
      <c r="B3619" s="246">
        <v>57.09</v>
      </c>
    </row>
    <row r="3620" spans="1:2" x14ac:dyDescent="0.2">
      <c r="A3620" s="245" t="s">
        <v>13095</v>
      </c>
      <c r="B3620" s="246">
        <v>56.14</v>
      </c>
    </row>
    <row r="3621" spans="1:2" x14ac:dyDescent="0.2">
      <c r="A3621" s="245" t="s">
        <v>1184</v>
      </c>
      <c r="B3621" s="246">
        <v>14.82</v>
      </c>
    </row>
    <row r="3622" spans="1:2" x14ac:dyDescent="0.2">
      <c r="A3622" s="245" t="s">
        <v>13096</v>
      </c>
      <c r="B3622" s="246">
        <v>14.11</v>
      </c>
    </row>
    <row r="3623" spans="1:2" x14ac:dyDescent="0.2">
      <c r="A3623" s="245" t="s">
        <v>7009</v>
      </c>
      <c r="B3623" s="246">
        <v>72.08</v>
      </c>
    </row>
    <row r="3624" spans="1:2" x14ac:dyDescent="0.2">
      <c r="A3624" s="245" t="s">
        <v>13097</v>
      </c>
      <c r="B3624" s="246">
        <v>70.7</v>
      </c>
    </row>
    <row r="3625" spans="1:2" x14ac:dyDescent="0.2">
      <c r="A3625" s="245" t="s">
        <v>23209</v>
      </c>
      <c r="B3625" s="246">
        <v>676.11</v>
      </c>
    </row>
    <row r="3626" spans="1:2" x14ac:dyDescent="0.2">
      <c r="A3626" s="245" t="s">
        <v>23210</v>
      </c>
      <c r="B3626" s="246">
        <v>675.56</v>
      </c>
    </row>
    <row r="3627" spans="1:2" x14ac:dyDescent="0.2">
      <c r="A3627" s="245" t="s">
        <v>23211</v>
      </c>
      <c r="B3627" s="246">
        <v>53.38</v>
      </c>
    </row>
    <row r="3628" spans="1:2" x14ac:dyDescent="0.2">
      <c r="A3628" s="245" t="s">
        <v>23212</v>
      </c>
      <c r="B3628" s="246">
        <v>52</v>
      </c>
    </row>
    <row r="3629" spans="1:2" x14ac:dyDescent="0.2">
      <c r="A3629" s="245" t="s">
        <v>1185</v>
      </c>
      <c r="B3629" s="246">
        <v>1.05</v>
      </c>
    </row>
    <row r="3630" spans="1:2" x14ac:dyDescent="0.2">
      <c r="A3630" s="245" t="s">
        <v>13098</v>
      </c>
      <c r="B3630" s="246">
        <v>0.93</v>
      </c>
    </row>
    <row r="3631" spans="1:2" x14ac:dyDescent="0.2">
      <c r="A3631" s="245" t="s">
        <v>7010</v>
      </c>
      <c r="B3631" s="246">
        <v>1.1499999999999999</v>
      </c>
    </row>
    <row r="3632" spans="1:2" x14ac:dyDescent="0.2">
      <c r="A3632" s="245" t="s">
        <v>13099</v>
      </c>
      <c r="B3632" s="246">
        <v>1.03</v>
      </c>
    </row>
    <row r="3633" spans="1:2" x14ac:dyDescent="0.2">
      <c r="A3633" s="245" t="s">
        <v>7011</v>
      </c>
      <c r="B3633" s="246">
        <v>1.22</v>
      </c>
    </row>
    <row r="3634" spans="1:2" x14ac:dyDescent="0.2">
      <c r="A3634" s="245" t="s">
        <v>13100</v>
      </c>
      <c r="B3634" s="246">
        <v>1.19</v>
      </c>
    </row>
    <row r="3635" spans="1:2" x14ac:dyDescent="0.2">
      <c r="A3635" s="245" t="s">
        <v>7012</v>
      </c>
      <c r="B3635" s="246">
        <v>3.2</v>
      </c>
    </row>
    <row r="3636" spans="1:2" x14ac:dyDescent="0.2">
      <c r="A3636" s="245" t="s">
        <v>13101</v>
      </c>
      <c r="B3636" s="246">
        <v>3</v>
      </c>
    </row>
    <row r="3637" spans="1:2" x14ac:dyDescent="0.2">
      <c r="A3637" s="245" t="s">
        <v>1186</v>
      </c>
      <c r="B3637" s="246">
        <v>127.48</v>
      </c>
    </row>
    <row r="3638" spans="1:2" x14ac:dyDescent="0.2">
      <c r="A3638" s="245" t="s">
        <v>13102</v>
      </c>
      <c r="B3638" s="246">
        <v>118.39</v>
      </c>
    </row>
    <row r="3639" spans="1:2" x14ac:dyDescent="0.2">
      <c r="A3639" s="245" t="s">
        <v>1187</v>
      </c>
      <c r="B3639" s="246">
        <v>165</v>
      </c>
    </row>
    <row r="3640" spans="1:2" x14ac:dyDescent="0.2">
      <c r="A3640" s="245" t="s">
        <v>13103</v>
      </c>
      <c r="B3640" s="246">
        <v>153.72999999999999</v>
      </c>
    </row>
    <row r="3641" spans="1:2" x14ac:dyDescent="0.2">
      <c r="A3641" s="245" t="s">
        <v>1188</v>
      </c>
      <c r="B3641" s="246">
        <v>104.55</v>
      </c>
    </row>
    <row r="3642" spans="1:2" x14ac:dyDescent="0.2">
      <c r="A3642" s="245" t="s">
        <v>13104</v>
      </c>
      <c r="B3642" s="246">
        <v>98.64</v>
      </c>
    </row>
    <row r="3643" spans="1:2" x14ac:dyDescent="0.2">
      <c r="A3643" s="245" t="s">
        <v>1189</v>
      </c>
      <c r="B3643" s="246">
        <v>138.87</v>
      </c>
    </row>
    <row r="3644" spans="1:2" x14ac:dyDescent="0.2">
      <c r="A3644" s="245" t="s">
        <v>13105</v>
      </c>
      <c r="B3644" s="246">
        <v>132.41</v>
      </c>
    </row>
    <row r="3645" spans="1:2" x14ac:dyDescent="0.2">
      <c r="A3645" s="245" t="s">
        <v>1190</v>
      </c>
      <c r="B3645" s="246">
        <v>200.43</v>
      </c>
    </row>
    <row r="3646" spans="1:2" x14ac:dyDescent="0.2">
      <c r="A3646" s="245" t="s">
        <v>13106</v>
      </c>
      <c r="B3646" s="246">
        <v>185.23</v>
      </c>
    </row>
    <row r="3647" spans="1:2" x14ac:dyDescent="0.2">
      <c r="A3647" s="245" t="s">
        <v>7013</v>
      </c>
      <c r="B3647" s="246">
        <v>367.47</v>
      </c>
    </row>
    <row r="3648" spans="1:2" x14ac:dyDescent="0.2">
      <c r="A3648" s="245" t="s">
        <v>13107</v>
      </c>
      <c r="B3648" s="246">
        <v>343.26</v>
      </c>
    </row>
    <row r="3649" spans="1:2" x14ac:dyDescent="0.2">
      <c r="A3649" s="245" t="s">
        <v>1191</v>
      </c>
      <c r="B3649" s="246">
        <v>55.11</v>
      </c>
    </row>
    <row r="3650" spans="1:2" x14ac:dyDescent="0.2">
      <c r="A3650" s="245" t="s">
        <v>13108</v>
      </c>
      <c r="B3650" s="246">
        <v>51.25</v>
      </c>
    </row>
    <row r="3651" spans="1:2" x14ac:dyDescent="0.2">
      <c r="A3651" s="245" t="s">
        <v>1192</v>
      </c>
      <c r="B3651" s="246">
        <v>58.98</v>
      </c>
    </row>
    <row r="3652" spans="1:2" x14ac:dyDescent="0.2">
      <c r="A3652" s="245" t="s">
        <v>13109</v>
      </c>
      <c r="B3652" s="246">
        <v>55.12</v>
      </c>
    </row>
    <row r="3653" spans="1:2" x14ac:dyDescent="0.2">
      <c r="A3653" s="245" t="s">
        <v>1193</v>
      </c>
      <c r="B3653" s="246">
        <v>78.31</v>
      </c>
    </row>
    <row r="3654" spans="1:2" x14ac:dyDescent="0.2">
      <c r="A3654" s="245" t="s">
        <v>13110</v>
      </c>
      <c r="B3654" s="246">
        <v>74.45</v>
      </c>
    </row>
    <row r="3655" spans="1:2" x14ac:dyDescent="0.2">
      <c r="A3655" s="245" t="s">
        <v>1194</v>
      </c>
      <c r="B3655" s="246">
        <v>74.86</v>
      </c>
    </row>
    <row r="3656" spans="1:2" x14ac:dyDescent="0.2">
      <c r="A3656" s="245" t="s">
        <v>13111</v>
      </c>
      <c r="B3656" s="246">
        <v>69.27</v>
      </c>
    </row>
    <row r="3657" spans="1:2" x14ac:dyDescent="0.2">
      <c r="A3657" s="245" t="s">
        <v>1195</v>
      </c>
      <c r="B3657" s="246">
        <v>78.75</v>
      </c>
    </row>
    <row r="3658" spans="1:2" x14ac:dyDescent="0.2">
      <c r="A3658" s="245" t="s">
        <v>13112</v>
      </c>
      <c r="B3658" s="246">
        <v>73.16</v>
      </c>
    </row>
    <row r="3659" spans="1:2" x14ac:dyDescent="0.2">
      <c r="A3659" s="245" t="s">
        <v>1196</v>
      </c>
      <c r="B3659" s="246">
        <v>98.2</v>
      </c>
    </row>
    <row r="3660" spans="1:2" x14ac:dyDescent="0.2">
      <c r="A3660" s="245" t="s">
        <v>13113</v>
      </c>
      <c r="B3660" s="246">
        <v>92.61</v>
      </c>
    </row>
    <row r="3661" spans="1:2" x14ac:dyDescent="0.2">
      <c r="A3661" s="245" t="s">
        <v>1197</v>
      </c>
      <c r="B3661" s="246">
        <v>89.03</v>
      </c>
    </row>
    <row r="3662" spans="1:2" x14ac:dyDescent="0.2">
      <c r="A3662" s="245" t="s">
        <v>13114</v>
      </c>
      <c r="B3662" s="246">
        <v>82.24</v>
      </c>
    </row>
    <row r="3663" spans="1:2" x14ac:dyDescent="0.2">
      <c r="A3663" s="245" t="s">
        <v>1198</v>
      </c>
      <c r="B3663" s="246">
        <v>92.86</v>
      </c>
    </row>
    <row r="3664" spans="1:2" x14ac:dyDescent="0.2">
      <c r="A3664" s="245" t="s">
        <v>13115</v>
      </c>
      <c r="B3664" s="246">
        <v>86.07</v>
      </c>
    </row>
    <row r="3665" spans="1:2" x14ac:dyDescent="0.2">
      <c r="A3665" s="245" t="s">
        <v>1199</v>
      </c>
      <c r="B3665" s="246">
        <v>111.99</v>
      </c>
    </row>
    <row r="3666" spans="1:2" x14ac:dyDescent="0.2">
      <c r="A3666" s="245" t="s">
        <v>13116</v>
      </c>
      <c r="B3666" s="246">
        <v>105.21</v>
      </c>
    </row>
    <row r="3667" spans="1:2" x14ac:dyDescent="0.2">
      <c r="A3667" s="245" t="s">
        <v>1200</v>
      </c>
      <c r="B3667" s="246">
        <v>62.6</v>
      </c>
    </row>
    <row r="3668" spans="1:2" x14ac:dyDescent="0.2">
      <c r="A3668" s="245" t="s">
        <v>13117</v>
      </c>
      <c r="B3668" s="246">
        <v>58.28</v>
      </c>
    </row>
    <row r="3669" spans="1:2" x14ac:dyDescent="0.2">
      <c r="A3669" s="245" t="s">
        <v>1201</v>
      </c>
      <c r="B3669" s="246">
        <v>66.47</v>
      </c>
    </row>
    <row r="3670" spans="1:2" x14ac:dyDescent="0.2">
      <c r="A3670" s="245" t="s">
        <v>13118</v>
      </c>
      <c r="B3670" s="246">
        <v>62.15</v>
      </c>
    </row>
    <row r="3671" spans="1:2" x14ac:dyDescent="0.2">
      <c r="A3671" s="245" t="s">
        <v>1202</v>
      </c>
      <c r="B3671" s="246">
        <v>85.8</v>
      </c>
    </row>
    <row r="3672" spans="1:2" x14ac:dyDescent="0.2">
      <c r="A3672" s="245" t="s">
        <v>13119</v>
      </c>
      <c r="B3672" s="246">
        <v>81.48</v>
      </c>
    </row>
    <row r="3673" spans="1:2" x14ac:dyDescent="0.2">
      <c r="A3673" s="245" t="s">
        <v>1203</v>
      </c>
      <c r="B3673" s="246">
        <v>87.68</v>
      </c>
    </row>
    <row r="3674" spans="1:2" x14ac:dyDescent="0.2">
      <c r="A3674" s="245" t="s">
        <v>13120</v>
      </c>
      <c r="B3674" s="246">
        <v>81.5</v>
      </c>
    </row>
    <row r="3675" spans="1:2" x14ac:dyDescent="0.2">
      <c r="A3675" s="245" t="s">
        <v>1204</v>
      </c>
      <c r="B3675" s="246">
        <v>91.56</v>
      </c>
    </row>
    <row r="3676" spans="1:2" x14ac:dyDescent="0.2">
      <c r="A3676" s="245" t="s">
        <v>13121</v>
      </c>
      <c r="B3676" s="246">
        <v>85.39</v>
      </c>
    </row>
    <row r="3677" spans="1:2" x14ac:dyDescent="0.2">
      <c r="A3677" s="245" t="s">
        <v>1205</v>
      </c>
      <c r="B3677" s="246">
        <v>111.02</v>
      </c>
    </row>
    <row r="3678" spans="1:2" x14ac:dyDescent="0.2">
      <c r="A3678" s="245" t="s">
        <v>13122</v>
      </c>
      <c r="B3678" s="246">
        <v>104.84</v>
      </c>
    </row>
    <row r="3679" spans="1:2" x14ac:dyDescent="0.2">
      <c r="A3679" s="245" t="s">
        <v>1206</v>
      </c>
      <c r="B3679" s="246">
        <v>102.83</v>
      </c>
    </row>
    <row r="3680" spans="1:2" x14ac:dyDescent="0.2">
      <c r="A3680" s="245" t="s">
        <v>13123</v>
      </c>
      <c r="B3680" s="246">
        <v>95.37</v>
      </c>
    </row>
    <row r="3681" spans="1:2" x14ac:dyDescent="0.2">
      <c r="A3681" s="245" t="s">
        <v>1207</v>
      </c>
      <c r="B3681" s="246">
        <v>106.66</v>
      </c>
    </row>
    <row r="3682" spans="1:2" x14ac:dyDescent="0.2">
      <c r="A3682" s="245" t="s">
        <v>13124</v>
      </c>
      <c r="B3682" s="246">
        <v>99.2</v>
      </c>
    </row>
    <row r="3683" spans="1:2" x14ac:dyDescent="0.2">
      <c r="A3683" s="245" t="s">
        <v>1208</v>
      </c>
      <c r="B3683" s="246">
        <v>125.8</v>
      </c>
    </row>
    <row r="3684" spans="1:2" x14ac:dyDescent="0.2">
      <c r="A3684" s="245" t="s">
        <v>13125</v>
      </c>
      <c r="B3684" s="246">
        <v>118.34</v>
      </c>
    </row>
    <row r="3685" spans="1:2" x14ac:dyDescent="0.2">
      <c r="A3685" s="245" t="s">
        <v>7014</v>
      </c>
      <c r="B3685" s="246">
        <v>25.58</v>
      </c>
    </row>
    <row r="3686" spans="1:2" x14ac:dyDescent="0.2">
      <c r="A3686" s="245" t="s">
        <v>13126</v>
      </c>
      <c r="B3686" s="246">
        <v>25.19</v>
      </c>
    </row>
    <row r="3687" spans="1:2" x14ac:dyDescent="0.2">
      <c r="A3687" s="245" t="s">
        <v>7015</v>
      </c>
      <c r="B3687" s="246">
        <v>44.96</v>
      </c>
    </row>
    <row r="3688" spans="1:2" x14ac:dyDescent="0.2">
      <c r="A3688" s="245" t="s">
        <v>13127</v>
      </c>
      <c r="B3688" s="246">
        <v>44.36</v>
      </c>
    </row>
    <row r="3689" spans="1:2" x14ac:dyDescent="0.2">
      <c r="A3689" s="245" t="s">
        <v>7016</v>
      </c>
      <c r="B3689" s="246">
        <v>64.88</v>
      </c>
    </row>
    <row r="3690" spans="1:2" x14ac:dyDescent="0.2">
      <c r="A3690" s="245" t="s">
        <v>13128</v>
      </c>
      <c r="B3690" s="246">
        <v>64.099999999999994</v>
      </c>
    </row>
    <row r="3691" spans="1:2" x14ac:dyDescent="0.2">
      <c r="A3691" s="245" t="s">
        <v>7017</v>
      </c>
      <c r="B3691" s="246">
        <v>37.86</v>
      </c>
    </row>
    <row r="3692" spans="1:2" x14ac:dyDescent="0.2">
      <c r="A3692" s="245" t="s">
        <v>13129</v>
      </c>
      <c r="B3692" s="246">
        <v>37.33</v>
      </c>
    </row>
    <row r="3693" spans="1:2" x14ac:dyDescent="0.2">
      <c r="A3693" s="245" t="s">
        <v>7018</v>
      </c>
      <c r="B3693" s="246">
        <v>57.53</v>
      </c>
    </row>
    <row r="3694" spans="1:2" x14ac:dyDescent="0.2">
      <c r="A3694" s="245" t="s">
        <v>13130</v>
      </c>
      <c r="B3694" s="246">
        <v>56.76</v>
      </c>
    </row>
    <row r="3695" spans="1:2" x14ac:dyDescent="0.2">
      <c r="A3695" s="245" t="s">
        <v>7019</v>
      </c>
      <c r="B3695" s="246">
        <v>91.09</v>
      </c>
    </row>
    <row r="3696" spans="1:2" x14ac:dyDescent="0.2">
      <c r="A3696" s="245" t="s">
        <v>13131</v>
      </c>
      <c r="B3696" s="246">
        <v>90</v>
      </c>
    </row>
    <row r="3697" spans="1:2" x14ac:dyDescent="0.2">
      <c r="A3697" s="245" t="s">
        <v>7020</v>
      </c>
      <c r="B3697" s="246">
        <v>69.010000000000005</v>
      </c>
    </row>
    <row r="3698" spans="1:2" x14ac:dyDescent="0.2">
      <c r="A3698" s="245" t="s">
        <v>13132</v>
      </c>
      <c r="B3698" s="246">
        <v>62.77</v>
      </c>
    </row>
    <row r="3699" spans="1:2" x14ac:dyDescent="0.2">
      <c r="A3699" s="245" t="s">
        <v>1209</v>
      </c>
      <c r="B3699" s="246">
        <v>192.06</v>
      </c>
    </row>
    <row r="3700" spans="1:2" x14ac:dyDescent="0.2">
      <c r="A3700" s="245" t="s">
        <v>13133</v>
      </c>
      <c r="B3700" s="246">
        <v>175.8</v>
      </c>
    </row>
    <row r="3701" spans="1:2" x14ac:dyDescent="0.2">
      <c r="A3701" s="245" t="s">
        <v>1210</v>
      </c>
      <c r="B3701" s="246">
        <v>239.42</v>
      </c>
    </row>
    <row r="3702" spans="1:2" x14ac:dyDescent="0.2">
      <c r="A3702" s="245" t="s">
        <v>13134</v>
      </c>
      <c r="B3702" s="246">
        <v>219.7</v>
      </c>
    </row>
    <row r="3703" spans="1:2" x14ac:dyDescent="0.2">
      <c r="A3703" s="245" t="s">
        <v>1211</v>
      </c>
      <c r="B3703" s="246">
        <v>197.9</v>
      </c>
    </row>
    <row r="3704" spans="1:2" x14ac:dyDescent="0.2">
      <c r="A3704" s="245" t="s">
        <v>13135</v>
      </c>
      <c r="B3704" s="246">
        <v>180.71</v>
      </c>
    </row>
    <row r="3705" spans="1:2" x14ac:dyDescent="0.2">
      <c r="A3705" s="245" t="s">
        <v>1212</v>
      </c>
      <c r="B3705" s="246">
        <v>238.45</v>
      </c>
    </row>
    <row r="3706" spans="1:2" x14ac:dyDescent="0.2">
      <c r="A3706" s="245" t="s">
        <v>13136</v>
      </c>
      <c r="B3706" s="246">
        <v>218.01</v>
      </c>
    </row>
    <row r="3707" spans="1:2" x14ac:dyDescent="0.2">
      <c r="A3707" s="245" t="s">
        <v>1213</v>
      </c>
      <c r="B3707" s="246">
        <v>129.69999999999999</v>
      </c>
    </row>
    <row r="3708" spans="1:2" x14ac:dyDescent="0.2">
      <c r="A3708" s="245" t="s">
        <v>13137</v>
      </c>
      <c r="B3708" s="246">
        <v>116.25</v>
      </c>
    </row>
    <row r="3709" spans="1:2" x14ac:dyDescent="0.2">
      <c r="A3709" s="245" t="s">
        <v>1214</v>
      </c>
      <c r="B3709" s="246">
        <v>131.80000000000001</v>
      </c>
    </row>
    <row r="3710" spans="1:2" x14ac:dyDescent="0.2">
      <c r="A3710" s="245" t="s">
        <v>13138</v>
      </c>
      <c r="B3710" s="246">
        <v>117.86</v>
      </c>
    </row>
    <row r="3711" spans="1:2" x14ac:dyDescent="0.2">
      <c r="A3711" s="245" t="s">
        <v>1215</v>
      </c>
      <c r="B3711" s="246">
        <v>159.99</v>
      </c>
    </row>
    <row r="3712" spans="1:2" x14ac:dyDescent="0.2">
      <c r="A3712" s="245" t="s">
        <v>13139</v>
      </c>
      <c r="B3712" s="246">
        <v>146.32</v>
      </c>
    </row>
    <row r="3713" spans="1:2" x14ac:dyDescent="0.2">
      <c r="A3713" s="245" t="s">
        <v>1216</v>
      </c>
      <c r="B3713" s="246">
        <v>199.99</v>
      </c>
    </row>
    <row r="3714" spans="1:2" x14ac:dyDescent="0.2">
      <c r="A3714" s="245" t="s">
        <v>13140</v>
      </c>
      <c r="B3714" s="246">
        <v>182.9</v>
      </c>
    </row>
    <row r="3715" spans="1:2" x14ac:dyDescent="0.2">
      <c r="A3715" s="245" t="s">
        <v>1217</v>
      </c>
      <c r="B3715" s="246">
        <v>167.99</v>
      </c>
    </row>
    <row r="3716" spans="1:2" x14ac:dyDescent="0.2">
      <c r="A3716" s="245" t="s">
        <v>13141</v>
      </c>
      <c r="B3716" s="246">
        <v>153.63</v>
      </c>
    </row>
    <row r="3717" spans="1:2" x14ac:dyDescent="0.2">
      <c r="A3717" s="245" t="s">
        <v>1218</v>
      </c>
      <c r="B3717" s="246">
        <v>215.99</v>
      </c>
    </row>
    <row r="3718" spans="1:2" x14ac:dyDescent="0.2">
      <c r="A3718" s="245" t="s">
        <v>13142</v>
      </c>
      <c r="B3718" s="246">
        <v>197.53</v>
      </c>
    </row>
    <row r="3719" spans="1:2" x14ac:dyDescent="0.2">
      <c r="A3719" s="245" t="s">
        <v>1219</v>
      </c>
      <c r="B3719" s="246">
        <v>108.46</v>
      </c>
    </row>
    <row r="3720" spans="1:2" x14ac:dyDescent="0.2">
      <c r="A3720" s="245" t="s">
        <v>13143</v>
      </c>
      <c r="B3720" s="246">
        <v>97.26</v>
      </c>
    </row>
    <row r="3721" spans="1:2" x14ac:dyDescent="0.2">
      <c r="A3721" s="245" t="s">
        <v>1220</v>
      </c>
      <c r="B3721" s="246">
        <v>110.43</v>
      </c>
    </row>
    <row r="3722" spans="1:2" x14ac:dyDescent="0.2">
      <c r="A3722" s="245" t="s">
        <v>13144</v>
      </c>
      <c r="B3722" s="246">
        <v>98.83</v>
      </c>
    </row>
    <row r="3723" spans="1:2" x14ac:dyDescent="0.2">
      <c r="A3723" s="245" t="s">
        <v>1221</v>
      </c>
      <c r="B3723" s="246">
        <v>128.05000000000001</v>
      </c>
    </row>
    <row r="3724" spans="1:2" x14ac:dyDescent="0.2">
      <c r="A3724" s="245" t="s">
        <v>13145</v>
      </c>
      <c r="B3724" s="246">
        <v>115.85</v>
      </c>
    </row>
    <row r="3725" spans="1:2" x14ac:dyDescent="0.2">
      <c r="A3725" s="245" t="s">
        <v>1222</v>
      </c>
      <c r="B3725" s="246">
        <v>142.97999999999999</v>
      </c>
    </row>
    <row r="3726" spans="1:2" x14ac:dyDescent="0.2">
      <c r="A3726" s="245" t="s">
        <v>13146</v>
      </c>
      <c r="B3726" s="246">
        <v>130.78</v>
      </c>
    </row>
    <row r="3727" spans="1:2" x14ac:dyDescent="0.2">
      <c r="A3727" s="245" t="s">
        <v>1223</v>
      </c>
      <c r="B3727" s="246">
        <v>166.46</v>
      </c>
    </row>
    <row r="3728" spans="1:2" x14ac:dyDescent="0.2">
      <c r="A3728" s="245" t="s">
        <v>13147</v>
      </c>
      <c r="B3728" s="246">
        <v>154.35</v>
      </c>
    </row>
    <row r="3729" spans="1:2" x14ac:dyDescent="0.2">
      <c r="A3729" s="245" t="s">
        <v>1224</v>
      </c>
      <c r="B3729" s="246">
        <v>98.77</v>
      </c>
    </row>
    <row r="3730" spans="1:2" x14ac:dyDescent="0.2">
      <c r="A3730" s="245" t="s">
        <v>13148</v>
      </c>
      <c r="B3730" s="246">
        <v>89.33</v>
      </c>
    </row>
    <row r="3731" spans="1:2" x14ac:dyDescent="0.2">
      <c r="A3731" s="245" t="s">
        <v>7021</v>
      </c>
      <c r="B3731" s="246">
        <v>56.46</v>
      </c>
    </row>
    <row r="3732" spans="1:2" x14ac:dyDescent="0.2">
      <c r="A3732" s="245" t="s">
        <v>13149</v>
      </c>
      <c r="B3732" s="246">
        <v>50.5</v>
      </c>
    </row>
    <row r="3733" spans="1:2" x14ac:dyDescent="0.2">
      <c r="A3733" s="245" t="s">
        <v>1225</v>
      </c>
      <c r="B3733" s="246">
        <v>41.07</v>
      </c>
    </row>
    <row r="3734" spans="1:2" x14ac:dyDescent="0.2">
      <c r="A3734" s="245" t="s">
        <v>13150</v>
      </c>
      <c r="B3734" s="246">
        <v>40.409999999999997</v>
      </c>
    </row>
    <row r="3735" spans="1:2" x14ac:dyDescent="0.2">
      <c r="A3735" s="245" t="s">
        <v>1226</v>
      </c>
      <c r="B3735" s="246">
        <v>90.64</v>
      </c>
    </row>
    <row r="3736" spans="1:2" x14ac:dyDescent="0.2">
      <c r="A3736" s="245" t="s">
        <v>13151</v>
      </c>
      <c r="B3736" s="246">
        <v>83.38</v>
      </c>
    </row>
    <row r="3737" spans="1:2" x14ac:dyDescent="0.2">
      <c r="A3737" s="245" t="s">
        <v>1227</v>
      </c>
      <c r="B3737" s="246">
        <v>49</v>
      </c>
    </row>
    <row r="3738" spans="1:2" x14ac:dyDescent="0.2">
      <c r="A3738" s="245" t="s">
        <v>13152</v>
      </c>
      <c r="B3738" s="246">
        <v>47.27</v>
      </c>
    </row>
    <row r="3739" spans="1:2" x14ac:dyDescent="0.2">
      <c r="A3739" s="245" t="s">
        <v>1228</v>
      </c>
      <c r="B3739" s="246">
        <v>63</v>
      </c>
    </row>
    <row r="3740" spans="1:2" x14ac:dyDescent="0.2">
      <c r="A3740" s="245" t="s">
        <v>13153</v>
      </c>
      <c r="B3740" s="246">
        <v>60.78</v>
      </c>
    </row>
    <row r="3741" spans="1:2" x14ac:dyDescent="0.2">
      <c r="A3741" s="245" t="s">
        <v>1229</v>
      </c>
      <c r="B3741" s="246">
        <v>121.08</v>
      </c>
    </row>
    <row r="3742" spans="1:2" x14ac:dyDescent="0.2">
      <c r="A3742" s="245" t="s">
        <v>13154</v>
      </c>
      <c r="B3742" s="246">
        <v>114.26</v>
      </c>
    </row>
    <row r="3743" spans="1:2" x14ac:dyDescent="0.2">
      <c r="A3743" s="245" t="s">
        <v>23213</v>
      </c>
      <c r="B3743" s="246">
        <v>4.5</v>
      </c>
    </row>
    <row r="3744" spans="1:2" x14ac:dyDescent="0.2">
      <c r="A3744" s="245" t="s">
        <v>23214</v>
      </c>
      <c r="B3744" s="246">
        <v>4.5</v>
      </c>
    </row>
    <row r="3745" spans="1:2" x14ac:dyDescent="0.2">
      <c r="A3745" s="245" t="s">
        <v>23215</v>
      </c>
      <c r="B3745" s="246">
        <v>10</v>
      </c>
    </row>
    <row r="3746" spans="1:2" x14ac:dyDescent="0.2">
      <c r="A3746" s="245" t="s">
        <v>23216</v>
      </c>
      <c r="B3746" s="246">
        <v>10</v>
      </c>
    </row>
    <row r="3747" spans="1:2" x14ac:dyDescent="0.2">
      <c r="A3747" s="245" t="s">
        <v>23217</v>
      </c>
      <c r="B3747" s="246">
        <v>240</v>
      </c>
    </row>
    <row r="3748" spans="1:2" x14ac:dyDescent="0.2">
      <c r="A3748" s="245" t="s">
        <v>23218</v>
      </c>
      <c r="B3748" s="246">
        <v>240</v>
      </c>
    </row>
    <row r="3749" spans="1:2" x14ac:dyDescent="0.2">
      <c r="A3749" s="245" t="s">
        <v>23219</v>
      </c>
      <c r="B3749" s="246">
        <v>7.07</v>
      </c>
    </row>
    <row r="3750" spans="1:2" x14ac:dyDescent="0.2">
      <c r="A3750" s="245" t="s">
        <v>23220</v>
      </c>
      <c r="B3750" s="246">
        <v>7.07</v>
      </c>
    </row>
    <row r="3751" spans="1:2" x14ac:dyDescent="0.2">
      <c r="A3751" s="245" t="s">
        <v>1230</v>
      </c>
      <c r="B3751" s="246">
        <v>25.71</v>
      </c>
    </row>
    <row r="3752" spans="1:2" x14ac:dyDescent="0.2">
      <c r="A3752" s="245" t="s">
        <v>13155</v>
      </c>
      <c r="B3752" s="246">
        <v>25.71</v>
      </c>
    </row>
    <row r="3753" spans="1:2" x14ac:dyDescent="0.2">
      <c r="A3753" s="245" t="s">
        <v>11464</v>
      </c>
      <c r="B3753" s="246">
        <v>5121</v>
      </c>
    </row>
    <row r="3754" spans="1:2" x14ac:dyDescent="0.2">
      <c r="A3754" s="245" t="s">
        <v>13156</v>
      </c>
      <c r="B3754" s="246">
        <v>4614</v>
      </c>
    </row>
    <row r="3755" spans="1:2" x14ac:dyDescent="0.2">
      <c r="A3755" s="245" t="s">
        <v>11463</v>
      </c>
      <c r="B3755" s="246">
        <v>3439</v>
      </c>
    </row>
    <row r="3756" spans="1:2" x14ac:dyDescent="0.2">
      <c r="A3756" s="245" t="s">
        <v>13157</v>
      </c>
      <c r="B3756" s="246">
        <v>3439</v>
      </c>
    </row>
    <row r="3757" spans="1:2" x14ac:dyDescent="0.2">
      <c r="A3757" s="245" t="s">
        <v>1232</v>
      </c>
      <c r="B3757" s="246">
        <v>27.64</v>
      </c>
    </row>
    <row r="3758" spans="1:2" x14ac:dyDescent="0.2">
      <c r="A3758" s="245" t="s">
        <v>13158</v>
      </c>
      <c r="B3758" s="246">
        <v>23.95</v>
      </c>
    </row>
    <row r="3759" spans="1:2" x14ac:dyDescent="0.2">
      <c r="A3759" s="245" t="s">
        <v>1233</v>
      </c>
      <c r="B3759" s="246">
        <v>21.49</v>
      </c>
    </row>
    <row r="3760" spans="1:2" x14ac:dyDescent="0.2">
      <c r="A3760" s="245" t="s">
        <v>13159</v>
      </c>
      <c r="B3760" s="246">
        <v>18.63</v>
      </c>
    </row>
    <row r="3761" spans="1:2" x14ac:dyDescent="0.2">
      <c r="A3761" s="245" t="s">
        <v>1234</v>
      </c>
      <c r="B3761" s="246">
        <v>19.97</v>
      </c>
    </row>
    <row r="3762" spans="1:2" x14ac:dyDescent="0.2">
      <c r="A3762" s="245" t="s">
        <v>13160</v>
      </c>
      <c r="B3762" s="246">
        <v>17.3</v>
      </c>
    </row>
    <row r="3763" spans="1:2" x14ac:dyDescent="0.2">
      <c r="A3763" s="245" t="s">
        <v>1235</v>
      </c>
      <c r="B3763" s="246">
        <v>19.97</v>
      </c>
    </row>
    <row r="3764" spans="1:2" x14ac:dyDescent="0.2">
      <c r="A3764" s="245" t="s">
        <v>13161</v>
      </c>
      <c r="B3764" s="246">
        <v>17.3</v>
      </c>
    </row>
    <row r="3765" spans="1:2" x14ac:dyDescent="0.2">
      <c r="A3765" s="245" t="s">
        <v>1236</v>
      </c>
      <c r="B3765" s="246">
        <v>21.49</v>
      </c>
    </row>
    <row r="3766" spans="1:2" x14ac:dyDescent="0.2">
      <c r="A3766" s="245" t="s">
        <v>13162</v>
      </c>
      <c r="B3766" s="246">
        <v>18.63</v>
      </c>
    </row>
    <row r="3767" spans="1:2" x14ac:dyDescent="0.2">
      <c r="A3767" s="245" t="s">
        <v>1237</v>
      </c>
      <c r="B3767" s="246">
        <v>19.97</v>
      </c>
    </row>
    <row r="3768" spans="1:2" x14ac:dyDescent="0.2">
      <c r="A3768" s="245" t="s">
        <v>13163</v>
      </c>
      <c r="B3768" s="246">
        <v>17.3</v>
      </c>
    </row>
    <row r="3769" spans="1:2" x14ac:dyDescent="0.2">
      <c r="A3769" s="245" t="s">
        <v>1238</v>
      </c>
      <c r="B3769" s="246">
        <v>19.97</v>
      </c>
    </row>
    <row r="3770" spans="1:2" x14ac:dyDescent="0.2">
      <c r="A3770" s="245" t="s">
        <v>13164</v>
      </c>
      <c r="B3770" s="246">
        <v>17.3</v>
      </c>
    </row>
    <row r="3771" spans="1:2" x14ac:dyDescent="0.2">
      <c r="A3771" s="245" t="s">
        <v>1239</v>
      </c>
      <c r="B3771" s="246">
        <v>19.97</v>
      </c>
    </row>
    <row r="3772" spans="1:2" x14ac:dyDescent="0.2">
      <c r="A3772" s="245" t="s">
        <v>13165</v>
      </c>
      <c r="B3772" s="246">
        <v>17.3</v>
      </c>
    </row>
    <row r="3773" spans="1:2" x14ac:dyDescent="0.2">
      <c r="A3773" s="245" t="s">
        <v>1240</v>
      </c>
      <c r="B3773" s="246">
        <v>19.97</v>
      </c>
    </row>
    <row r="3774" spans="1:2" x14ac:dyDescent="0.2">
      <c r="A3774" s="245" t="s">
        <v>13166</v>
      </c>
      <c r="B3774" s="246">
        <v>17.3</v>
      </c>
    </row>
    <row r="3775" spans="1:2" x14ac:dyDescent="0.2">
      <c r="A3775" s="245" t="s">
        <v>1241</v>
      </c>
      <c r="B3775" s="246">
        <v>19.97</v>
      </c>
    </row>
    <row r="3776" spans="1:2" x14ac:dyDescent="0.2">
      <c r="A3776" s="245" t="s">
        <v>13167</v>
      </c>
      <c r="B3776" s="246">
        <v>17.3</v>
      </c>
    </row>
    <row r="3777" spans="1:2" x14ac:dyDescent="0.2">
      <c r="A3777" s="245" t="s">
        <v>1242</v>
      </c>
      <c r="B3777" s="246">
        <v>21.49</v>
      </c>
    </row>
    <row r="3778" spans="1:2" x14ac:dyDescent="0.2">
      <c r="A3778" s="245" t="s">
        <v>13168</v>
      </c>
      <c r="B3778" s="246">
        <v>18.63</v>
      </c>
    </row>
    <row r="3779" spans="1:2" x14ac:dyDescent="0.2">
      <c r="A3779" s="245" t="s">
        <v>1243</v>
      </c>
      <c r="B3779" s="246">
        <v>19.97</v>
      </c>
    </row>
    <row r="3780" spans="1:2" x14ac:dyDescent="0.2">
      <c r="A3780" s="245" t="s">
        <v>13169</v>
      </c>
      <c r="B3780" s="246">
        <v>17.3</v>
      </c>
    </row>
    <row r="3781" spans="1:2" x14ac:dyDescent="0.2">
      <c r="A3781" s="245" t="s">
        <v>1244</v>
      </c>
      <c r="B3781" s="246">
        <v>19.97</v>
      </c>
    </row>
    <row r="3782" spans="1:2" x14ac:dyDescent="0.2">
      <c r="A3782" s="245" t="s">
        <v>13170</v>
      </c>
      <c r="B3782" s="246">
        <v>17.3</v>
      </c>
    </row>
    <row r="3783" spans="1:2" x14ac:dyDescent="0.2">
      <c r="A3783" s="245" t="s">
        <v>1245</v>
      </c>
      <c r="B3783" s="246">
        <v>14.47</v>
      </c>
    </row>
    <row r="3784" spans="1:2" x14ac:dyDescent="0.2">
      <c r="A3784" s="245" t="s">
        <v>13171</v>
      </c>
      <c r="B3784" s="246">
        <v>12.54</v>
      </c>
    </row>
    <row r="3785" spans="1:2" x14ac:dyDescent="0.2">
      <c r="A3785" s="245" t="s">
        <v>1246</v>
      </c>
      <c r="B3785" s="246">
        <v>14.47</v>
      </c>
    </row>
    <row r="3786" spans="1:2" x14ac:dyDescent="0.2">
      <c r="A3786" s="245" t="s">
        <v>13172</v>
      </c>
      <c r="B3786" s="246">
        <v>12.54</v>
      </c>
    </row>
    <row r="3787" spans="1:2" x14ac:dyDescent="0.2">
      <c r="A3787" s="245" t="s">
        <v>1247</v>
      </c>
      <c r="B3787" s="246">
        <v>21.49</v>
      </c>
    </row>
    <row r="3788" spans="1:2" x14ac:dyDescent="0.2">
      <c r="A3788" s="245" t="s">
        <v>13173</v>
      </c>
      <c r="B3788" s="246">
        <v>18.63</v>
      </c>
    </row>
    <row r="3789" spans="1:2" x14ac:dyDescent="0.2">
      <c r="A3789" s="245" t="s">
        <v>1248</v>
      </c>
      <c r="B3789" s="246">
        <v>19.97</v>
      </c>
    </row>
    <row r="3790" spans="1:2" x14ac:dyDescent="0.2">
      <c r="A3790" s="245" t="s">
        <v>13174</v>
      </c>
      <c r="B3790" s="246">
        <v>17.3</v>
      </c>
    </row>
    <row r="3791" spans="1:2" x14ac:dyDescent="0.2">
      <c r="A3791" s="245" t="s">
        <v>1249</v>
      </c>
      <c r="B3791" s="246">
        <v>19.97</v>
      </c>
    </row>
    <row r="3792" spans="1:2" x14ac:dyDescent="0.2">
      <c r="A3792" s="245" t="s">
        <v>13175</v>
      </c>
      <c r="B3792" s="246">
        <v>17.3</v>
      </c>
    </row>
    <row r="3793" spans="1:2" x14ac:dyDescent="0.2">
      <c r="A3793" s="245" t="s">
        <v>1250</v>
      </c>
      <c r="B3793" s="246">
        <v>20.399999999999999</v>
      </c>
    </row>
    <row r="3794" spans="1:2" x14ac:dyDescent="0.2">
      <c r="A3794" s="245" t="s">
        <v>13176</v>
      </c>
      <c r="B3794" s="246">
        <v>17.670000000000002</v>
      </c>
    </row>
    <row r="3795" spans="1:2" x14ac:dyDescent="0.2">
      <c r="A3795" s="245" t="s">
        <v>1251</v>
      </c>
      <c r="B3795" s="246">
        <v>22.44</v>
      </c>
    </row>
    <row r="3796" spans="1:2" x14ac:dyDescent="0.2">
      <c r="A3796" s="245" t="s">
        <v>13177</v>
      </c>
      <c r="B3796" s="246">
        <v>19.45</v>
      </c>
    </row>
    <row r="3797" spans="1:2" x14ac:dyDescent="0.2">
      <c r="A3797" s="245" t="s">
        <v>1252</v>
      </c>
      <c r="B3797" s="246">
        <v>23.64</v>
      </c>
    </row>
    <row r="3798" spans="1:2" x14ac:dyDescent="0.2">
      <c r="A3798" s="245" t="s">
        <v>13178</v>
      </c>
      <c r="B3798" s="246">
        <v>20.48</v>
      </c>
    </row>
    <row r="3799" spans="1:2" x14ac:dyDescent="0.2">
      <c r="A3799" s="245" t="s">
        <v>1253</v>
      </c>
      <c r="B3799" s="246">
        <v>23.64</v>
      </c>
    </row>
    <row r="3800" spans="1:2" x14ac:dyDescent="0.2">
      <c r="A3800" s="245" t="s">
        <v>13179</v>
      </c>
      <c r="B3800" s="246">
        <v>20.48</v>
      </c>
    </row>
    <row r="3801" spans="1:2" x14ac:dyDescent="0.2">
      <c r="A3801" s="245" t="s">
        <v>1254</v>
      </c>
      <c r="B3801" s="246">
        <v>15.22</v>
      </c>
    </row>
    <row r="3802" spans="1:2" x14ac:dyDescent="0.2">
      <c r="A3802" s="245" t="s">
        <v>13180</v>
      </c>
      <c r="B3802" s="246">
        <v>13.19</v>
      </c>
    </row>
    <row r="3803" spans="1:2" x14ac:dyDescent="0.2">
      <c r="A3803" s="245" t="s">
        <v>1255</v>
      </c>
      <c r="B3803" s="246">
        <v>10.02</v>
      </c>
    </row>
    <row r="3804" spans="1:2" x14ac:dyDescent="0.2">
      <c r="A3804" s="245" t="s">
        <v>13181</v>
      </c>
      <c r="B3804" s="246">
        <v>8.68</v>
      </c>
    </row>
    <row r="3805" spans="1:2" x14ac:dyDescent="0.2">
      <c r="A3805" s="245" t="s">
        <v>1256</v>
      </c>
      <c r="B3805" s="246">
        <v>15.22</v>
      </c>
    </row>
    <row r="3806" spans="1:2" x14ac:dyDescent="0.2">
      <c r="A3806" s="245" t="s">
        <v>13182</v>
      </c>
      <c r="B3806" s="246">
        <v>13.19</v>
      </c>
    </row>
    <row r="3807" spans="1:2" x14ac:dyDescent="0.2">
      <c r="A3807" s="245" t="s">
        <v>1257</v>
      </c>
      <c r="B3807" s="246">
        <v>27.64</v>
      </c>
    </row>
    <row r="3808" spans="1:2" x14ac:dyDescent="0.2">
      <c r="A3808" s="245" t="s">
        <v>13183</v>
      </c>
      <c r="B3808" s="246">
        <v>23.95</v>
      </c>
    </row>
    <row r="3809" spans="1:2" x14ac:dyDescent="0.2">
      <c r="A3809" s="245" t="s">
        <v>1258</v>
      </c>
      <c r="B3809" s="246">
        <v>33.25</v>
      </c>
    </row>
    <row r="3810" spans="1:2" x14ac:dyDescent="0.2">
      <c r="A3810" s="245" t="s">
        <v>13184</v>
      </c>
      <c r="B3810" s="246">
        <v>28.81</v>
      </c>
    </row>
    <row r="3811" spans="1:2" x14ac:dyDescent="0.2">
      <c r="A3811" s="245" t="s">
        <v>1259</v>
      </c>
      <c r="B3811" s="246">
        <v>45.68</v>
      </c>
    </row>
    <row r="3812" spans="1:2" x14ac:dyDescent="0.2">
      <c r="A3812" s="245" t="s">
        <v>13185</v>
      </c>
      <c r="B3812" s="246">
        <v>39.58</v>
      </c>
    </row>
    <row r="3813" spans="1:2" x14ac:dyDescent="0.2">
      <c r="A3813" s="245" t="s">
        <v>1260</v>
      </c>
      <c r="B3813" s="246">
        <v>33.25</v>
      </c>
    </row>
    <row r="3814" spans="1:2" x14ac:dyDescent="0.2">
      <c r="A3814" s="245" t="s">
        <v>13186</v>
      </c>
      <c r="B3814" s="246">
        <v>28.81</v>
      </c>
    </row>
    <row r="3815" spans="1:2" x14ac:dyDescent="0.2">
      <c r="A3815" s="245" t="s">
        <v>7022</v>
      </c>
      <c r="B3815" s="246">
        <v>85.18</v>
      </c>
    </row>
    <row r="3816" spans="1:2" x14ac:dyDescent="0.2">
      <c r="A3816" s="245" t="s">
        <v>13187</v>
      </c>
      <c r="B3816" s="246">
        <v>73.81</v>
      </c>
    </row>
    <row r="3817" spans="1:2" x14ac:dyDescent="0.2">
      <c r="A3817" s="245" t="s">
        <v>1261</v>
      </c>
      <c r="B3817" s="246">
        <v>85.18</v>
      </c>
    </row>
    <row r="3818" spans="1:2" x14ac:dyDescent="0.2">
      <c r="A3818" s="245" t="s">
        <v>13188</v>
      </c>
      <c r="B3818" s="246">
        <v>73.81</v>
      </c>
    </row>
    <row r="3819" spans="1:2" x14ac:dyDescent="0.2">
      <c r="A3819" s="245" t="s">
        <v>1262</v>
      </c>
      <c r="B3819" s="246">
        <v>170.36</v>
      </c>
    </row>
    <row r="3820" spans="1:2" x14ac:dyDescent="0.2">
      <c r="A3820" s="245" t="s">
        <v>13189</v>
      </c>
      <c r="B3820" s="246">
        <v>147.62</v>
      </c>
    </row>
    <row r="3821" spans="1:2" x14ac:dyDescent="0.2">
      <c r="A3821" s="245" t="s">
        <v>1263</v>
      </c>
      <c r="B3821" s="246">
        <v>195.92</v>
      </c>
    </row>
    <row r="3822" spans="1:2" x14ac:dyDescent="0.2">
      <c r="A3822" s="245" t="s">
        <v>13190</v>
      </c>
      <c r="B3822" s="246">
        <v>169.76</v>
      </c>
    </row>
    <row r="3823" spans="1:2" x14ac:dyDescent="0.2">
      <c r="A3823" s="245" t="s">
        <v>1264</v>
      </c>
      <c r="B3823" s="246">
        <v>27.64</v>
      </c>
    </row>
    <row r="3824" spans="1:2" x14ac:dyDescent="0.2">
      <c r="A3824" s="245" t="s">
        <v>13191</v>
      </c>
      <c r="B3824" s="246">
        <v>23.95</v>
      </c>
    </row>
    <row r="3825" spans="1:2" x14ac:dyDescent="0.2">
      <c r="A3825" s="245" t="s">
        <v>1265</v>
      </c>
      <c r="B3825" s="246">
        <v>18.29</v>
      </c>
    </row>
    <row r="3826" spans="1:2" x14ac:dyDescent="0.2">
      <c r="A3826" s="245" t="s">
        <v>13192</v>
      </c>
      <c r="B3826" s="246">
        <v>15.85</v>
      </c>
    </row>
    <row r="3827" spans="1:2" x14ac:dyDescent="0.2">
      <c r="A3827" s="245" t="s">
        <v>1266</v>
      </c>
      <c r="B3827" s="246">
        <v>31.9</v>
      </c>
    </row>
    <row r="3828" spans="1:2" x14ac:dyDescent="0.2">
      <c r="A3828" s="245" t="s">
        <v>13193</v>
      </c>
      <c r="B3828" s="246">
        <v>27.65</v>
      </c>
    </row>
    <row r="3829" spans="1:2" x14ac:dyDescent="0.2">
      <c r="A3829" s="245" t="s">
        <v>1267</v>
      </c>
      <c r="B3829" s="246">
        <v>23.64</v>
      </c>
    </row>
    <row r="3830" spans="1:2" x14ac:dyDescent="0.2">
      <c r="A3830" s="245" t="s">
        <v>13194</v>
      </c>
      <c r="B3830" s="246">
        <v>20.48</v>
      </c>
    </row>
    <row r="3831" spans="1:2" x14ac:dyDescent="0.2">
      <c r="A3831" s="245" t="s">
        <v>1268</v>
      </c>
      <c r="B3831" s="246">
        <v>18.29</v>
      </c>
    </row>
    <row r="3832" spans="1:2" x14ac:dyDescent="0.2">
      <c r="A3832" s="245" t="s">
        <v>13195</v>
      </c>
      <c r="B3832" s="246">
        <v>15.85</v>
      </c>
    </row>
    <row r="3833" spans="1:2" x14ac:dyDescent="0.2">
      <c r="A3833" s="245" t="s">
        <v>1269</v>
      </c>
      <c r="B3833" s="246">
        <v>18.29</v>
      </c>
    </row>
    <row r="3834" spans="1:2" x14ac:dyDescent="0.2">
      <c r="A3834" s="245" t="s">
        <v>13196</v>
      </c>
      <c r="B3834" s="246">
        <v>15.85</v>
      </c>
    </row>
    <row r="3835" spans="1:2" x14ac:dyDescent="0.2">
      <c r="A3835" s="245" t="s">
        <v>1270</v>
      </c>
      <c r="B3835" s="246">
        <v>18.29</v>
      </c>
    </row>
    <row r="3836" spans="1:2" x14ac:dyDescent="0.2">
      <c r="A3836" s="245" t="s">
        <v>13197</v>
      </c>
      <c r="B3836" s="246">
        <v>15.85</v>
      </c>
    </row>
    <row r="3837" spans="1:2" x14ac:dyDescent="0.2">
      <c r="A3837" s="245" t="s">
        <v>1271</v>
      </c>
      <c r="B3837" s="246">
        <v>19.97</v>
      </c>
    </row>
    <row r="3838" spans="1:2" x14ac:dyDescent="0.2">
      <c r="A3838" s="245" t="s">
        <v>13198</v>
      </c>
      <c r="B3838" s="246">
        <v>17.3</v>
      </c>
    </row>
    <row r="3839" spans="1:2" x14ac:dyDescent="0.2">
      <c r="A3839" s="245" t="s">
        <v>1272</v>
      </c>
      <c r="B3839" s="246">
        <v>19.97</v>
      </c>
    </row>
    <row r="3840" spans="1:2" x14ac:dyDescent="0.2">
      <c r="A3840" s="245" t="s">
        <v>13199</v>
      </c>
      <c r="B3840" s="246">
        <v>17.3</v>
      </c>
    </row>
    <row r="3841" spans="1:2" x14ac:dyDescent="0.2">
      <c r="A3841" s="245" t="s">
        <v>1273</v>
      </c>
      <c r="B3841" s="246">
        <v>27.64</v>
      </c>
    </row>
    <row r="3842" spans="1:2" x14ac:dyDescent="0.2">
      <c r="A3842" s="245" t="s">
        <v>13200</v>
      </c>
      <c r="B3842" s="246">
        <v>23.95</v>
      </c>
    </row>
    <row r="3843" spans="1:2" x14ac:dyDescent="0.2">
      <c r="A3843" s="245" t="s">
        <v>23680</v>
      </c>
      <c r="B3843" s="246">
        <v>120.26</v>
      </c>
    </row>
    <row r="3844" spans="1:2" x14ac:dyDescent="0.2">
      <c r="A3844" s="245" t="s">
        <v>23681</v>
      </c>
      <c r="B3844" s="246">
        <v>104.2</v>
      </c>
    </row>
    <row r="3845" spans="1:2" x14ac:dyDescent="0.2">
      <c r="A3845" s="245" t="s">
        <v>1274</v>
      </c>
      <c r="B3845" s="246">
        <v>19.97</v>
      </c>
    </row>
    <row r="3846" spans="1:2" x14ac:dyDescent="0.2">
      <c r="A3846" s="245" t="s">
        <v>13201</v>
      </c>
      <c r="B3846" s="246">
        <v>17.3</v>
      </c>
    </row>
    <row r="3847" spans="1:2" x14ac:dyDescent="0.2">
      <c r="A3847" s="245" t="s">
        <v>1275</v>
      </c>
      <c r="B3847" s="246">
        <v>33.25</v>
      </c>
    </row>
    <row r="3848" spans="1:2" x14ac:dyDescent="0.2">
      <c r="A3848" s="245" t="s">
        <v>13202</v>
      </c>
      <c r="B3848" s="246">
        <v>28.81</v>
      </c>
    </row>
    <row r="3849" spans="1:2" x14ac:dyDescent="0.2">
      <c r="A3849" s="245" t="s">
        <v>1276</v>
      </c>
      <c r="B3849" s="246">
        <v>18.29</v>
      </c>
    </row>
    <row r="3850" spans="1:2" x14ac:dyDescent="0.2">
      <c r="A3850" s="245" t="s">
        <v>13203</v>
      </c>
      <c r="B3850" s="246">
        <v>15.85</v>
      </c>
    </row>
    <row r="3851" spans="1:2" x14ac:dyDescent="0.2">
      <c r="A3851" s="245" t="s">
        <v>7023</v>
      </c>
      <c r="B3851" s="246">
        <v>33.25</v>
      </c>
    </row>
    <row r="3852" spans="1:2" x14ac:dyDescent="0.2">
      <c r="A3852" s="245" t="s">
        <v>13204</v>
      </c>
      <c r="B3852" s="246">
        <v>28.81</v>
      </c>
    </row>
    <row r="3853" spans="1:2" x14ac:dyDescent="0.2">
      <c r="A3853" s="245" t="s">
        <v>1277</v>
      </c>
      <c r="B3853" s="246">
        <v>33.25</v>
      </c>
    </row>
    <row r="3854" spans="1:2" x14ac:dyDescent="0.2">
      <c r="A3854" s="245" t="s">
        <v>13205</v>
      </c>
      <c r="B3854" s="246">
        <v>28.81</v>
      </c>
    </row>
    <row r="3855" spans="1:2" x14ac:dyDescent="0.2">
      <c r="A3855" s="245" t="s">
        <v>1278</v>
      </c>
      <c r="B3855" s="246">
        <v>27.64</v>
      </c>
    </row>
    <row r="3856" spans="1:2" x14ac:dyDescent="0.2">
      <c r="A3856" s="245" t="s">
        <v>13206</v>
      </c>
      <c r="B3856" s="246">
        <v>23.95</v>
      </c>
    </row>
    <row r="3857" spans="1:2" x14ac:dyDescent="0.2">
      <c r="A3857" s="245" t="s">
        <v>1279</v>
      </c>
      <c r="B3857" s="246">
        <v>15.22</v>
      </c>
    </row>
    <row r="3858" spans="1:2" x14ac:dyDescent="0.2">
      <c r="A3858" s="245" t="s">
        <v>13207</v>
      </c>
      <c r="B3858" s="246">
        <v>13.19</v>
      </c>
    </row>
    <row r="3859" spans="1:2" x14ac:dyDescent="0.2">
      <c r="A3859" s="245" t="s">
        <v>1280</v>
      </c>
      <c r="B3859" s="246">
        <v>27.64</v>
      </c>
    </row>
    <row r="3860" spans="1:2" x14ac:dyDescent="0.2">
      <c r="A3860" s="245" t="s">
        <v>13208</v>
      </c>
      <c r="B3860" s="246">
        <v>23.95</v>
      </c>
    </row>
    <row r="3861" spans="1:2" x14ac:dyDescent="0.2">
      <c r="A3861" s="245" t="s">
        <v>1281</v>
      </c>
      <c r="B3861" s="246">
        <v>19.97</v>
      </c>
    </row>
    <row r="3862" spans="1:2" x14ac:dyDescent="0.2">
      <c r="A3862" s="245" t="s">
        <v>13209</v>
      </c>
      <c r="B3862" s="246">
        <v>17.3</v>
      </c>
    </row>
    <row r="3863" spans="1:2" x14ac:dyDescent="0.2">
      <c r="A3863" s="245" t="s">
        <v>7024</v>
      </c>
      <c r="B3863" s="246">
        <v>21.49</v>
      </c>
    </row>
    <row r="3864" spans="1:2" x14ac:dyDescent="0.2">
      <c r="A3864" s="245" t="s">
        <v>13210</v>
      </c>
      <c r="B3864" s="246">
        <v>18.63</v>
      </c>
    </row>
    <row r="3865" spans="1:2" x14ac:dyDescent="0.2">
      <c r="A3865" s="245" t="s">
        <v>7025</v>
      </c>
      <c r="B3865" s="246">
        <v>21.49</v>
      </c>
    </row>
    <row r="3866" spans="1:2" x14ac:dyDescent="0.2">
      <c r="A3866" s="245" t="s">
        <v>13211</v>
      </c>
      <c r="B3866" s="246">
        <v>18.63</v>
      </c>
    </row>
    <row r="3867" spans="1:2" x14ac:dyDescent="0.2">
      <c r="A3867" s="245" t="s">
        <v>7026</v>
      </c>
      <c r="B3867" s="246">
        <v>22.44</v>
      </c>
    </row>
    <row r="3868" spans="1:2" x14ac:dyDescent="0.2">
      <c r="A3868" s="245" t="s">
        <v>13212</v>
      </c>
      <c r="B3868" s="246">
        <v>19.45</v>
      </c>
    </row>
    <row r="3869" spans="1:2" x14ac:dyDescent="0.2">
      <c r="A3869" s="245" t="s">
        <v>7027</v>
      </c>
      <c r="B3869" s="246">
        <v>19.97</v>
      </c>
    </row>
    <row r="3870" spans="1:2" x14ac:dyDescent="0.2">
      <c r="A3870" s="245" t="s">
        <v>13213</v>
      </c>
      <c r="B3870" s="246">
        <v>17.3</v>
      </c>
    </row>
    <row r="3871" spans="1:2" x14ac:dyDescent="0.2">
      <c r="A3871" s="245" t="s">
        <v>7028</v>
      </c>
      <c r="B3871" s="246">
        <v>20.010000000000002</v>
      </c>
    </row>
    <row r="3872" spans="1:2" x14ac:dyDescent="0.2">
      <c r="A3872" s="245" t="s">
        <v>13214</v>
      </c>
      <c r="B3872" s="246">
        <v>17.34</v>
      </c>
    </row>
    <row r="3873" spans="1:2" x14ac:dyDescent="0.2">
      <c r="A3873" s="245" t="s">
        <v>7029</v>
      </c>
      <c r="B3873" s="246">
        <v>12.34</v>
      </c>
    </row>
    <row r="3874" spans="1:2" x14ac:dyDescent="0.2">
      <c r="A3874" s="245" t="s">
        <v>13215</v>
      </c>
      <c r="B3874" s="246">
        <v>10.7</v>
      </c>
    </row>
    <row r="3875" spans="1:2" x14ac:dyDescent="0.2">
      <c r="A3875" s="245" t="s">
        <v>7030</v>
      </c>
      <c r="B3875" s="246">
        <v>23.64</v>
      </c>
    </row>
    <row r="3876" spans="1:2" x14ac:dyDescent="0.2">
      <c r="A3876" s="245" t="s">
        <v>13216</v>
      </c>
      <c r="B3876" s="246">
        <v>20.48</v>
      </c>
    </row>
    <row r="3877" spans="1:2" x14ac:dyDescent="0.2">
      <c r="A3877" s="245" t="s">
        <v>23221</v>
      </c>
      <c r="B3877" s="246">
        <v>33.25</v>
      </c>
    </row>
    <row r="3878" spans="1:2" x14ac:dyDescent="0.2">
      <c r="A3878" s="245" t="s">
        <v>23222</v>
      </c>
      <c r="B3878" s="246">
        <v>28.81</v>
      </c>
    </row>
    <row r="3879" spans="1:2" x14ac:dyDescent="0.2">
      <c r="A3879" s="245" t="s">
        <v>7031</v>
      </c>
      <c r="B3879" s="246">
        <v>21.49</v>
      </c>
    </row>
    <row r="3880" spans="1:2" x14ac:dyDescent="0.2">
      <c r="A3880" s="245" t="s">
        <v>13217</v>
      </c>
      <c r="B3880" s="246">
        <v>18.63</v>
      </c>
    </row>
    <row r="3881" spans="1:2" x14ac:dyDescent="0.2">
      <c r="A3881" s="245" t="s">
        <v>7032</v>
      </c>
      <c r="B3881" s="246">
        <v>33.25</v>
      </c>
    </row>
    <row r="3882" spans="1:2" x14ac:dyDescent="0.2">
      <c r="A3882" s="245" t="s">
        <v>13218</v>
      </c>
      <c r="B3882" s="246">
        <v>28.81</v>
      </c>
    </row>
    <row r="3883" spans="1:2" x14ac:dyDescent="0.2">
      <c r="A3883" s="245" t="s">
        <v>7033</v>
      </c>
      <c r="B3883" s="246">
        <v>85.18</v>
      </c>
    </row>
    <row r="3884" spans="1:2" x14ac:dyDescent="0.2">
      <c r="A3884" s="245" t="s">
        <v>13219</v>
      </c>
      <c r="B3884" s="246">
        <v>73.81</v>
      </c>
    </row>
    <row r="3885" spans="1:2" x14ac:dyDescent="0.2">
      <c r="A3885" s="245" t="s">
        <v>7034</v>
      </c>
      <c r="B3885" s="246">
        <v>33.25</v>
      </c>
    </row>
    <row r="3886" spans="1:2" x14ac:dyDescent="0.2">
      <c r="A3886" s="245" t="s">
        <v>13220</v>
      </c>
      <c r="B3886" s="246">
        <v>28.81</v>
      </c>
    </row>
    <row r="3887" spans="1:2" x14ac:dyDescent="0.2">
      <c r="A3887" s="245" t="s">
        <v>7035</v>
      </c>
      <c r="B3887" s="246">
        <v>33.25</v>
      </c>
    </row>
    <row r="3888" spans="1:2" x14ac:dyDescent="0.2">
      <c r="A3888" s="245" t="s">
        <v>13221</v>
      </c>
      <c r="B3888" s="246">
        <v>28.81</v>
      </c>
    </row>
    <row r="3889" spans="1:2" x14ac:dyDescent="0.2">
      <c r="A3889" s="245" t="s">
        <v>7036</v>
      </c>
      <c r="B3889" s="246">
        <v>23.64</v>
      </c>
    </row>
    <row r="3890" spans="1:2" x14ac:dyDescent="0.2">
      <c r="A3890" s="245" t="s">
        <v>13222</v>
      </c>
      <c r="B3890" s="246">
        <v>20.48</v>
      </c>
    </row>
    <row r="3891" spans="1:2" x14ac:dyDescent="0.2">
      <c r="A3891" s="245" t="s">
        <v>7037</v>
      </c>
      <c r="B3891" s="246">
        <v>21.49</v>
      </c>
    </row>
    <row r="3892" spans="1:2" x14ac:dyDescent="0.2">
      <c r="A3892" s="245" t="s">
        <v>13223</v>
      </c>
      <c r="B3892" s="246">
        <v>18.63</v>
      </c>
    </row>
    <row r="3893" spans="1:2" x14ac:dyDescent="0.2">
      <c r="A3893" s="245" t="s">
        <v>7038</v>
      </c>
      <c r="B3893" s="246">
        <v>21.49</v>
      </c>
    </row>
    <row r="3894" spans="1:2" x14ac:dyDescent="0.2">
      <c r="A3894" s="245" t="s">
        <v>13224</v>
      </c>
      <c r="B3894" s="246">
        <v>18.63</v>
      </c>
    </row>
    <row r="3895" spans="1:2" x14ac:dyDescent="0.2">
      <c r="A3895" s="245" t="s">
        <v>7039</v>
      </c>
      <c r="B3895" s="246">
        <v>14.47</v>
      </c>
    </row>
    <row r="3896" spans="1:2" x14ac:dyDescent="0.2">
      <c r="A3896" s="245" t="s">
        <v>13225</v>
      </c>
      <c r="B3896" s="246">
        <v>12.54</v>
      </c>
    </row>
    <row r="3897" spans="1:2" x14ac:dyDescent="0.2">
      <c r="A3897" s="245" t="s">
        <v>7040</v>
      </c>
      <c r="B3897" s="246">
        <v>14.47</v>
      </c>
    </row>
    <row r="3898" spans="1:2" x14ac:dyDescent="0.2">
      <c r="A3898" s="245" t="s">
        <v>13226</v>
      </c>
      <c r="B3898" s="246">
        <v>12.54</v>
      </c>
    </row>
    <row r="3899" spans="1:2" x14ac:dyDescent="0.2">
      <c r="A3899" s="245" t="s">
        <v>7041</v>
      </c>
      <c r="B3899" s="246">
        <v>41.57</v>
      </c>
    </row>
    <row r="3900" spans="1:2" x14ac:dyDescent="0.2">
      <c r="A3900" s="245" t="s">
        <v>13227</v>
      </c>
      <c r="B3900" s="246">
        <v>36.020000000000003</v>
      </c>
    </row>
    <row r="3901" spans="1:2" x14ac:dyDescent="0.2">
      <c r="A3901" s="245" t="s">
        <v>7042</v>
      </c>
      <c r="B3901" s="246">
        <v>45.68</v>
      </c>
    </row>
    <row r="3902" spans="1:2" x14ac:dyDescent="0.2">
      <c r="A3902" s="245" t="s">
        <v>13228</v>
      </c>
      <c r="B3902" s="246">
        <v>39.58</v>
      </c>
    </row>
    <row r="3903" spans="1:2" x14ac:dyDescent="0.2">
      <c r="A3903" s="245" t="s">
        <v>1231</v>
      </c>
      <c r="B3903" s="246">
        <v>15.22</v>
      </c>
    </row>
    <row r="3904" spans="1:2" x14ac:dyDescent="0.2">
      <c r="A3904" s="245" t="s">
        <v>13229</v>
      </c>
      <c r="B3904" s="246">
        <v>13.19</v>
      </c>
    </row>
    <row r="3905" spans="1:2" x14ac:dyDescent="0.2">
      <c r="A3905" s="245" t="s">
        <v>1282</v>
      </c>
      <c r="B3905" s="246">
        <v>18.690000000000001</v>
      </c>
    </row>
    <row r="3906" spans="1:2" x14ac:dyDescent="0.2">
      <c r="A3906" s="245" t="s">
        <v>13230</v>
      </c>
      <c r="B3906" s="246">
        <v>16.2</v>
      </c>
    </row>
    <row r="3907" spans="1:2" x14ac:dyDescent="0.2">
      <c r="A3907" s="245" t="s">
        <v>7043</v>
      </c>
      <c r="B3907" s="246">
        <v>2678.72</v>
      </c>
    </row>
    <row r="3908" spans="1:2" x14ac:dyDescent="0.2">
      <c r="A3908" s="245" t="s">
        <v>13231</v>
      </c>
      <c r="B3908" s="246">
        <v>2321.44</v>
      </c>
    </row>
    <row r="3909" spans="1:2" x14ac:dyDescent="0.2">
      <c r="A3909" s="245" t="s">
        <v>7044</v>
      </c>
      <c r="B3909" s="246">
        <v>4864.6400000000003</v>
      </c>
    </row>
    <row r="3910" spans="1:2" x14ac:dyDescent="0.2">
      <c r="A3910" s="245" t="s">
        <v>13232</v>
      </c>
      <c r="B3910" s="246">
        <v>4215.2</v>
      </c>
    </row>
    <row r="3911" spans="1:2" x14ac:dyDescent="0.2">
      <c r="A3911" s="245" t="s">
        <v>7045</v>
      </c>
      <c r="B3911" s="246">
        <v>3782.24</v>
      </c>
    </row>
    <row r="3912" spans="1:2" x14ac:dyDescent="0.2">
      <c r="A3912" s="245" t="s">
        <v>13233</v>
      </c>
      <c r="B3912" s="246">
        <v>3278.88</v>
      </c>
    </row>
    <row r="3913" spans="1:2" x14ac:dyDescent="0.2">
      <c r="A3913" s="245" t="s">
        <v>7046</v>
      </c>
      <c r="B3913" s="246">
        <v>3514.72</v>
      </c>
    </row>
    <row r="3914" spans="1:2" x14ac:dyDescent="0.2">
      <c r="A3914" s="245" t="s">
        <v>13234</v>
      </c>
      <c r="B3914" s="246">
        <v>3044.8</v>
      </c>
    </row>
    <row r="3915" spans="1:2" x14ac:dyDescent="0.2">
      <c r="A3915" s="245" t="s">
        <v>7047</v>
      </c>
      <c r="B3915" s="246">
        <v>3514.72</v>
      </c>
    </row>
    <row r="3916" spans="1:2" x14ac:dyDescent="0.2">
      <c r="A3916" s="245" t="s">
        <v>13235</v>
      </c>
      <c r="B3916" s="246">
        <v>3044.8</v>
      </c>
    </row>
    <row r="3917" spans="1:2" x14ac:dyDescent="0.2">
      <c r="A3917" s="245" t="s">
        <v>7048</v>
      </c>
      <c r="B3917" s="246">
        <v>3782.24</v>
      </c>
    </row>
    <row r="3918" spans="1:2" x14ac:dyDescent="0.2">
      <c r="A3918" s="245" t="s">
        <v>13236</v>
      </c>
      <c r="B3918" s="246">
        <v>3278.88</v>
      </c>
    </row>
    <row r="3919" spans="1:2" x14ac:dyDescent="0.2">
      <c r="A3919" s="245" t="s">
        <v>7049</v>
      </c>
      <c r="B3919" s="246">
        <v>3514.72</v>
      </c>
    </row>
    <row r="3920" spans="1:2" x14ac:dyDescent="0.2">
      <c r="A3920" s="245" t="s">
        <v>13237</v>
      </c>
      <c r="B3920" s="246">
        <v>3044.8</v>
      </c>
    </row>
    <row r="3921" spans="1:2" x14ac:dyDescent="0.2">
      <c r="A3921" s="245" t="s">
        <v>7050</v>
      </c>
      <c r="B3921" s="246">
        <v>3514.72</v>
      </c>
    </row>
    <row r="3922" spans="1:2" x14ac:dyDescent="0.2">
      <c r="A3922" s="245" t="s">
        <v>13238</v>
      </c>
      <c r="B3922" s="246">
        <v>3044.8</v>
      </c>
    </row>
    <row r="3923" spans="1:2" x14ac:dyDescent="0.2">
      <c r="A3923" s="245" t="s">
        <v>7051</v>
      </c>
      <c r="B3923" s="246">
        <v>3514.72</v>
      </c>
    </row>
    <row r="3924" spans="1:2" x14ac:dyDescent="0.2">
      <c r="A3924" s="245" t="s">
        <v>13239</v>
      </c>
      <c r="B3924" s="246">
        <v>3044.8</v>
      </c>
    </row>
    <row r="3925" spans="1:2" x14ac:dyDescent="0.2">
      <c r="A3925" s="245" t="s">
        <v>7052</v>
      </c>
      <c r="B3925" s="246">
        <v>3514.72</v>
      </c>
    </row>
    <row r="3926" spans="1:2" x14ac:dyDescent="0.2">
      <c r="A3926" s="245" t="s">
        <v>13240</v>
      </c>
      <c r="B3926" s="246">
        <v>3044.8</v>
      </c>
    </row>
    <row r="3927" spans="1:2" x14ac:dyDescent="0.2">
      <c r="A3927" s="245" t="s">
        <v>7053</v>
      </c>
      <c r="B3927" s="246">
        <v>3514.72</v>
      </c>
    </row>
    <row r="3928" spans="1:2" x14ac:dyDescent="0.2">
      <c r="A3928" s="245" t="s">
        <v>13241</v>
      </c>
      <c r="B3928" s="246">
        <v>3044.8</v>
      </c>
    </row>
    <row r="3929" spans="1:2" x14ac:dyDescent="0.2">
      <c r="A3929" s="245" t="s">
        <v>7054</v>
      </c>
      <c r="B3929" s="246">
        <v>3782.24</v>
      </c>
    </row>
    <row r="3930" spans="1:2" x14ac:dyDescent="0.2">
      <c r="A3930" s="245" t="s">
        <v>13242</v>
      </c>
      <c r="B3930" s="246">
        <v>3278.88</v>
      </c>
    </row>
    <row r="3931" spans="1:2" x14ac:dyDescent="0.2">
      <c r="A3931" s="245" t="s">
        <v>7055</v>
      </c>
      <c r="B3931" s="246">
        <v>3514.72</v>
      </c>
    </row>
    <row r="3932" spans="1:2" x14ac:dyDescent="0.2">
      <c r="A3932" s="245" t="s">
        <v>13243</v>
      </c>
      <c r="B3932" s="246">
        <v>3044.8</v>
      </c>
    </row>
    <row r="3933" spans="1:2" x14ac:dyDescent="0.2">
      <c r="A3933" s="245" t="s">
        <v>7056</v>
      </c>
      <c r="B3933" s="246">
        <v>3514.72</v>
      </c>
    </row>
    <row r="3934" spans="1:2" x14ac:dyDescent="0.2">
      <c r="A3934" s="245" t="s">
        <v>13244</v>
      </c>
      <c r="B3934" s="246">
        <v>3044.8</v>
      </c>
    </row>
    <row r="3935" spans="1:2" x14ac:dyDescent="0.2">
      <c r="A3935" s="245" t="s">
        <v>7057</v>
      </c>
      <c r="B3935" s="246">
        <v>2546.7199999999998</v>
      </c>
    </row>
    <row r="3936" spans="1:2" x14ac:dyDescent="0.2">
      <c r="A3936" s="245" t="s">
        <v>13245</v>
      </c>
      <c r="B3936" s="246">
        <v>2207.04</v>
      </c>
    </row>
    <row r="3937" spans="1:2" x14ac:dyDescent="0.2">
      <c r="A3937" s="245" t="s">
        <v>7058</v>
      </c>
      <c r="B3937" s="246">
        <v>2546.7199999999998</v>
      </c>
    </row>
    <row r="3938" spans="1:2" x14ac:dyDescent="0.2">
      <c r="A3938" s="245" t="s">
        <v>13246</v>
      </c>
      <c r="B3938" s="246">
        <v>2207.04</v>
      </c>
    </row>
    <row r="3939" spans="1:2" x14ac:dyDescent="0.2">
      <c r="A3939" s="245" t="s">
        <v>7059</v>
      </c>
      <c r="B3939" s="246">
        <v>3782.24</v>
      </c>
    </row>
    <row r="3940" spans="1:2" x14ac:dyDescent="0.2">
      <c r="A3940" s="245" t="s">
        <v>13247</v>
      </c>
      <c r="B3940" s="246">
        <v>3278.88</v>
      </c>
    </row>
    <row r="3941" spans="1:2" x14ac:dyDescent="0.2">
      <c r="A3941" s="245" t="s">
        <v>7060</v>
      </c>
      <c r="B3941" s="246">
        <v>3514.72</v>
      </c>
    </row>
    <row r="3942" spans="1:2" x14ac:dyDescent="0.2">
      <c r="A3942" s="245" t="s">
        <v>13248</v>
      </c>
      <c r="B3942" s="246">
        <v>3044.8</v>
      </c>
    </row>
    <row r="3943" spans="1:2" x14ac:dyDescent="0.2">
      <c r="A3943" s="245" t="s">
        <v>7061</v>
      </c>
      <c r="B3943" s="246">
        <v>3514.72</v>
      </c>
    </row>
    <row r="3944" spans="1:2" x14ac:dyDescent="0.2">
      <c r="A3944" s="245" t="s">
        <v>13249</v>
      </c>
      <c r="B3944" s="246">
        <v>3044.8</v>
      </c>
    </row>
    <row r="3945" spans="1:2" x14ac:dyDescent="0.2">
      <c r="A3945" s="245" t="s">
        <v>7062</v>
      </c>
      <c r="B3945" s="246">
        <v>3590.4</v>
      </c>
    </row>
    <row r="3946" spans="1:2" x14ac:dyDescent="0.2">
      <c r="A3946" s="245" t="s">
        <v>13250</v>
      </c>
      <c r="B3946" s="246">
        <v>3109.92</v>
      </c>
    </row>
    <row r="3947" spans="1:2" x14ac:dyDescent="0.2">
      <c r="A3947" s="245" t="s">
        <v>7063</v>
      </c>
      <c r="B3947" s="246">
        <v>3949.44</v>
      </c>
    </row>
    <row r="3948" spans="1:2" x14ac:dyDescent="0.2">
      <c r="A3948" s="245" t="s">
        <v>13251</v>
      </c>
      <c r="B3948" s="246">
        <v>3423.2</v>
      </c>
    </row>
    <row r="3949" spans="1:2" x14ac:dyDescent="0.2">
      <c r="A3949" s="245" t="s">
        <v>7064</v>
      </c>
      <c r="B3949" s="246">
        <v>4160.6400000000003</v>
      </c>
    </row>
    <row r="3950" spans="1:2" x14ac:dyDescent="0.2">
      <c r="A3950" s="245" t="s">
        <v>13252</v>
      </c>
      <c r="B3950" s="246">
        <v>3604.48</v>
      </c>
    </row>
    <row r="3951" spans="1:2" x14ac:dyDescent="0.2">
      <c r="A3951" s="245" t="s">
        <v>7065</v>
      </c>
      <c r="B3951" s="246">
        <v>4160.6400000000003</v>
      </c>
    </row>
    <row r="3952" spans="1:2" x14ac:dyDescent="0.2">
      <c r="A3952" s="245" t="s">
        <v>13253</v>
      </c>
      <c r="B3952" s="246">
        <v>3604.48</v>
      </c>
    </row>
    <row r="3953" spans="1:2" x14ac:dyDescent="0.2">
      <c r="A3953" s="245" t="s">
        <v>7066</v>
      </c>
      <c r="B3953" s="246">
        <v>2678.72</v>
      </c>
    </row>
    <row r="3954" spans="1:2" x14ac:dyDescent="0.2">
      <c r="A3954" s="245" t="s">
        <v>13254</v>
      </c>
      <c r="B3954" s="246">
        <v>2321.44</v>
      </c>
    </row>
    <row r="3955" spans="1:2" x14ac:dyDescent="0.2">
      <c r="A3955" s="245" t="s">
        <v>7067</v>
      </c>
      <c r="B3955" s="246">
        <v>1202.4000000000001</v>
      </c>
    </row>
    <row r="3956" spans="1:2" x14ac:dyDescent="0.2">
      <c r="A3956" s="245" t="s">
        <v>13255</v>
      </c>
      <c r="B3956" s="246">
        <v>1041.5999999999999</v>
      </c>
    </row>
    <row r="3957" spans="1:2" x14ac:dyDescent="0.2">
      <c r="A3957" s="245" t="s">
        <v>7068</v>
      </c>
      <c r="B3957" s="246">
        <v>2678.72</v>
      </c>
    </row>
    <row r="3958" spans="1:2" x14ac:dyDescent="0.2">
      <c r="A3958" s="245" t="s">
        <v>13256</v>
      </c>
      <c r="B3958" s="246">
        <v>2321.44</v>
      </c>
    </row>
    <row r="3959" spans="1:2" x14ac:dyDescent="0.2">
      <c r="A3959" s="245" t="s">
        <v>7069</v>
      </c>
      <c r="B3959" s="246">
        <v>4864.6400000000003</v>
      </c>
    </row>
    <row r="3960" spans="1:2" x14ac:dyDescent="0.2">
      <c r="A3960" s="245" t="s">
        <v>13257</v>
      </c>
      <c r="B3960" s="246">
        <v>4215.2</v>
      </c>
    </row>
    <row r="3961" spans="1:2" x14ac:dyDescent="0.2">
      <c r="A3961" s="245" t="s">
        <v>7070</v>
      </c>
      <c r="B3961" s="246">
        <v>5852</v>
      </c>
    </row>
    <row r="3962" spans="1:2" x14ac:dyDescent="0.2">
      <c r="A3962" s="245" t="s">
        <v>13258</v>
      </c>
      <c r="B3962" s="246">
        <v>5070.5600000000004</v>
      </c>
    </row>
    <row r="3963" spans="1:2" x14ac:dyDescent="0.2">
      <c r="A3963" s="245" t="s">
        <v>7071</v>
      </c>
      <c r="B3963" s="246">
        <v>8039.68</v>
      </c>
    </row>
    <row r="3964" spans="1:2" x14ac:dyDescent="0.2">
      <c r="A3964" s="245" t="s">
        <v>13259</v>
      </c>
      <c r="B3964" s="246">
        <v>6966.08</v>
      </c>
    </row>
    <row r="3965" spans="1:2" x14ac:dyDescent="0.2">
      <c r="A3965" s="245" t="s">
        <v>7072</v>
      </c>
      <c r="B3965" s="246">
        <v>5852</v>
      </c>
    </row>
    <row r="3966" spans="1:2" x14ac:dyDescent="0.2">
      <c r="A3966" s="245" t="s">
        <v>13260</v>
      </c>
      <c r="B3966" s="246">
        <v>5070.5600000000004</v>
      </c>
    </row>
    <row r="3967" spans="1:2" x14ac:dyDescent="0.2">
      <c r="A3967" s="245" t="s">
        <v>7073</v>
      </c>
      <c r="B3967" s="246">
        <v>14991.68</v>
      </c>
    </row>
    <row r="3968" spans="1:2" x14ac:dyDescent="0.2">
      <c r="A3968" s="245" t="s">
        <v>13261</v>
      </c>
      <c r="B3968" s="246">
        <v>12990.56</v>
      </c>
    </row>
    <row r="3969" spans="1:2" x14ac:dyDescent="0.2">
      <c r="A3969" s="245" t="s">
        <v>7074</v>
      </c>
      <c r="B3969" s="246">
        <v>29983.360000000001</v>
      </c>
    </row>
    <row r="3970" spans="1:2" x14ac:dyDescent="0.2">
      <c r="A3970" s="245" t="s">
        <v>13262</v>
      </c>
      <c r="B3970" s="246">
        <v>25981.119999999999</v>
      </c>
    </row>
    <row r="3971" spans="1:2" x14ac:dyDescent="0.2">
      <c r="A3971" s="245" t="s">
        <v>7075</v>
      </c>
      <c r="B3971" s="246">
        <v>34481.919999999998</v>
      </c>
    </row>
    <row r="3972" spans="1:2" x14ac:dyDescent="0.2">
      <c r="A3972" s="245" t="s">
        <v>13263</v>
      </c>
      <c r="B3972" s="246">
        <v>29877.759999999998</v>
      </c>
    </row>
    <row r="3973" spans="1:2" x14ac:dyDescent="0.2">
      <c r="A3973" s="245" t="s">
        <v>7076</v>
      </c>
      <c r="B3973" s="246">
        <v>4864.6400000000003</v>
      </c>
    </row>
    <row r="3974" spans="1:2" x14ac:dyDescent="0.2">
      <c r="A3974" s="245" t="s">
        <v>13264</v>
      </c>
      <c r="B3974" s="246">
        <v>4215.2</v>
      </c>
    </row>
    <row r="3975" spans="1:2" x14ac:dyDescent="0.2">
      <c r="A3975" s="245" t="s">
        <v>7077</v>
      </c>
      <c r="B3975" s="246">
        <v>3219.04</v>
      </c>
    </row>
    <row r="3976" spans="1:2" x14ac:dyDescent="0.2">
      <c r="A3976" s="245" t="s">
        <v>13265</v>
      </c>
      <c r="B3976" s="246">
        <v>2789.6</v>
      </c>
    </row>
    <row r="3977" spans="1:2" x14ac:dyDescent="0.2">
      <c r="A3977" s="245" t="s">
        <v>7078</v>
      </c>
      <c r="B3977" s="246">
        <v>5614.4</v>
      </c>
    </row>
    <row r="3978" spans="1:2" x14ac:dyDescent="0.2">
      <c r="A3978" s="245" t="s">
        <v>13266</v>
      </c>
      <c r="B3978" s="246">
        <v>4866.3999999999996</v>
      </c>
    </row>
    <row r="3979" spans="1:2" x14ac:dyDescent="0.2">
      <c r="A3979" s="245" t="s">
        <v>7079</v>
      </c>
      <c r="B3979" s="246">
        <v>4160.6400000000003</v>
      </c>
    </row>
    <row r="3980" spans="1:2" x14ac:dyDescent="0.2">
      <c r="A3980" s="245" t="s">
        <v>13267</v>
      </c>
      <c r="B3980" s="246">
        <v>3604.48</v>
      </c>
    </row>
    <row r="3981" spans="1:2" x14ac:dyDescent="0.2">
      <c r="A3981" s="245" t="s">
        <v>23701</v>
      </c>
      <c r="B3981" s="246">
        <v>21165.759999999998</v>
      </c>
    </row>
    <row r="3982" spans="1:2" x14ac:dyDescent="0.2">
      <c r="A3982" s="245" t="s">
        <v>23702</v>
      </c>
      <c r="B3982" s="246">
        <v>18339.2</v>
      </c>
    </row>
    <row r="3983" spans="1:2" x14ac:dyDescent="0.2">
      <c r="A3983" s="245" t="s">
        <v>7080</v>
      </c>
      <c r="B3983" s="246">
        <v>3219.04</v>
      </c>
    </row>
    <row r="3984" spans="1:2" x14ac:dyDescent="0.2">
      <c r="A3984" s="245" t="s">
        <v>13268</v>
      </c>
      <c r="B3984" s="246">
        <v>2789.6</v>
      </c>
    </row>
    <row r="3985" spans="1:2" x14ac:dyDescent="0.2">
      <c r="A3985" s="245" t="s">
        <v>7081</v>
      </c>
      <c r="B3985" s="246">
        <v>3219.04</v>
      </c>
    </row>
    <row r="3986" spans="1:2" x14ac:dyDescent="0.2">
      <c r="A3986" s="245" t="s">
        <v>13269</v>
      </c>
      <c r="B3986" s="246">
        <v>2789.6</v>
      </c>
    </row>
    <row r="3987" spans="1:2" x14ac:dyDescent="0.2">
      <c r="A3987" s="245" t="s">
        <v>7082</v>
      </c>
      <c r="B3987" s="246">
        <v>3514.72</v>
      </c>
    </row>
    <row r="3988" spans="1:2" x14ac:dyDescent="0.2">
      <c r="A3988" s="245" t="s">
        <v>13270</v>
      </c>
      <c r="B3988" s="246">
        <v>3044.8</v>
      </c>
    </row>
    <row r="3989" spans="1:2" x14ac:dyDescent="0.2">
      <c r="A3989" s="245" t="s">
        <v>7083</v>
      </c>
      <c r="B3989" s="246">
        <v>3514.72</v>
      </c>
    </row>
    <row r="3990" spans="1:2" x14ac:dyDescent="0.2">
      <c r="A3990" s="245" t="s">
        <v>13271</v>
      </c>
      <c r="B3990" s="246">
        <v>3044.8</v>
      </c>
    </row>
    <row r="3991" spans="1:2" x14ac:dyDescent="0.2">
      <c r="A3991" s="245" t="s">
        <v>7084</v>
      </c>
      <c r="B3991" s="246">
        <v>4864.6400000000003</v>
      </c>
    </row>
    <row r="3992" spans="1:2" x14ac:dyDescent="0.2">
      <c r="A3992" s="245" t="s">
        <v>13272</v>
      </c>
      <c r="B3992" s="246">
        <v>4215.2</v>
      </c>
    </row>
    <row r="3993" spans="1:2" x14ac:dyDescent="0.2">
      <c r="A3993" s="245" t="s">
        <v>7085</v>
      </c>
      <c r="B3993" s="246">
        <v>3514.72</v>
      </c>
    </row>
    <row r="3994" spans="1:2" x14ac:dyDescent="0.2">
      <c r="A3994" s="245" t="s">
        <v>13273</v>
      </c>
      <c r="B3994" s="246">
        <v>3044.8</v>
      </c>
    </row>
    <row r="3995" spans="1:2" x14ac:dyDescent="0.2">
      <c r="A3995" s="245" t="s">
        <v>7086</v>
      </c>
      <c r="B3995" s="246">
        <v>5852</v>
      </c>
    </row>
    <row r="3996" spans="1:2" x14ac:dyDescent="0.2">
      <c r="A3996" s="245" t="s">
        <v>13274</v>
      </c>
      <c r="B3996" s="246">
        <v>5070.5600000000004</v>
      </c>
    </row>
    <row r="3997" spans="1:2" x14ac:dyDescent="0.2">
      <c r="A3997" s="245" t="s">
        <v>7087</v>
      </c>
      <c r="B3997" s="246">
        <v>4864.6400000000003</v>
      </c>
    </row>
    <row r="3998" spans="1:2" x14ac:dyDescent="0.2">
      <c r="A3998" s="245" t="s">
        <v>13275</v>
      </c>
      <c r="B3998" s="246">
        <v>4215.2</v>
      </c>
    </row>
    <row r="3999" spans="1:2" x14ac:dyDescent="0.2">
      <c r="A3999" s="245" t="s">
        <v>7088</v>
      </c>
      <c r="B3999" s="246">
        <v>2678.72</v>
      </c>
    </row>
    <row r="4000" spans="1:2" x14ac:dyDescent="0.2">
      <c r="A4000" s="245" t="s">
        <v>13276</v>
      </c>
      <c r="B4000" s="246">
        <v>2321.44</v>
      </c>
    </row>
    <row r="4001" spans="1:2" x14ac:dyDescent="0.2">
      <c r="A4001" s="245" t="s">
        <v>7089</v>
      </c>
      <c r="B4001" s="246">
        <v>4864.6400000000003</v>
      </c>
    </row>
    <row r="4002" spans="1:2" x14ac:dyDescent="0.2">
      <c r="A4002" s="245" t="s">
        <v>13277</v>
      </c>
      <c r="B4002" s="246">
        <v>4215.2</v>
      </c>
    </row>
    <row r="4003" spans="1:2" x14ac:dyDescent="0.2">
      <c r="A4003" s="245" t="s">
        <v>7090</v>
      </c>
      <c r="B4003" s="246">
        <v>3514.72</v>
      </c>
    </row>
    <row r="4004" spans="1:2" x14ac:dyDescent="0.2">
      <c r="A4004" s="245" t="s">
        <v>13278</v>
      </c>
      <c r="B4004" s="246">
        <v>3044.8</v>
      </c>
    </row>
    <row r="4005" spans="1:2" x14ac:dyDescent="0.2">
      <c r="A4005" s="245" t="s">
        <v>7091</v>
      </c>
      <c r="B4005" s="246">
        <v>3782.24</v>
      </c>
    </row>
    <row r="4006" spans="1:2" x14ac:dyDescent="0.2">
      <c r="A4006" s="245" t="s">
        <v>13279</v>
      </c>
      <c r="B4006" s="246">
        <v>3278.88</v>
      </c>
    </row>
    <row r="4007" spans="1:2" x14ac:dyDescent="0.2">
      <c r="A4007" s="245" t="s">
        <v>7092</v>
      </c>
      <c r="B4007" s="246">
        <v>3782.24</v>
      </c>
    </row>
    <row r="4008" spans="1:2" x14ac:dyDescent="0.2">
      <c r="A4008" s="245" t="s">
        <v>13280</v>
      </c>
      <c r="B4008" s="246">
        <v>3278.88</v>
      </c>
    </row>
    <row r="4009" spans="1:2" x14ac:dyDescent="0.2">
      <c r="A4009" s="245" t="s">
        <v>7093</v>
      </c>
      <c r="B4009" s="246">
        <v>3949.44</v>
      </c>
    </row>
    <row r="4010" spans="1:2" x14ac:dyDescent="0.2">
      <c r="A4010" s="245" t="s">
        <v>13281</v>
      </c>
      <c r="B4010" s="246">
        <v>3423.2</v>
      </c>
    </row>
    <row r="4011" spans="1:2" x14ac:dyDescent="0.2">
      <c r="A4011" s="245" t="s">
        <v>7094</v>
      </c>
      <c r="B4011" s="246">
        <v>3514.72</v>
      </c>
    </row>
    <row r="4012" spans="1:2" x14ac:dyDescent="0.2">
      <c r="A4012" s="245" t="s">
        <v>13282</v>
      </c>
      <c r="B4012" s="246">
        <v>3044.8</v>
      </c>
    </row>
    <row r="4013" spans="1:2" x14ac:dyDescent="0.2">
      <c r="A4013" s="245" t="s">
        <v>7095</v>
      </c>
      <c r="B4013" s="246">
        <v>3521.76</v>
      </c>
    </row>
    <row r="4014" spans="1:2" x14ac:dyDescent="0.2">
      <c r="A4014" s="245" t="s">
        <v>13283</v>
      </c>
      <c r="B4014" s="246">
        <v>3051.84</v>
      </c>
    </row>
    <row r="4015" spans="1:2" x14ac:dyDescent="0.2">
      <c r="A4015" s="245" t="s">
        <v>7096</v>
      </c>
      <c r="B4015" s="246">
        <v>2171.84</v>
      </c>
    </row>
    <row r="4016" spans="1:2" x14ac:dyDescent="0.2">
      <c r="A4016" s="245" t="s">
        <v>13284</v>
      </c>
      <c r="B4016" s="246">
        <v>1883.2</v>
      </c>
    </row>
    <row r="4017" spans="1:2" x14ac:dyDescent="0.2">
      <c r="A4017" s="245" t="s">
        <v>7097</v>
      </c>
      <c r="B4017" s="246">
        <v>4160.6400000000003</v>
      </c>
    </row>
    <row r="4018" spans="1:2" x14ac:dyDescent="0.2">
      <c r="A4018" s="245" t="s">
        <v>13285</v>
      </c>
      <c r="B4018" s="246">
        <v>3604.48</v>
      </c>
    </row>
    <row r="4019" spans="1:2" x14ac:dyDescent="0.2">
      <c r="A4019" s="245" t="s">
        <v>7098</v>
      </c>
      <c r="B4019" s="246">
        <v>7316.32</v>
      </c>
    </row>
    <row r="4020" spans="1:2" x14ac:dyDescent="0.2">
      <c r="A4020" s="245" t="s">
        <v>13286</v>
      </c>
      <c r="B4020" s="246">
        <v>6339.52</v>
      </c>
    </row>
    <row r="4021" spans="1:2" x14ac:dyDescent="0.2">
      <c r="A4021" s="245" t="s">
        <v>7099</v>
      </c>
      <c r="B4021" s="246">
        <v>3782.24</v>
      </c>
    </row>
    <row r="4022" spans="1:2" x14ac:dyDescent="0.2">
      <c r="A4022" s="245" t="s">
        <v>13287</v>
      </c>
      <c r="B4022" s="246">
        <v>3278.88</v>
      </c>
    </row>
    <row r="4023" spans="1:2" x14ac:dyDescent="0.2">
      <c r="A4023" s="245" t="s">
        <v>7100</v>
      </c>
      <c r="B4023" s="246">
        <v>8039.68</v>
      </c>
    </row>
    <row r="4024" spans="1:2" x14ac:dyDescent="0.2">
      <c r="A4024" s="245" t="s">
        <v>13288</v>
      </c>
      <c r="B4024" s="246">
        <v>6966.08</v>
      </c>
    </row>
    <row r="4025" spans="1:2" x14ac:dyDescent="0.2">
      <c r="A4025" s="245" t="s">
        <v>7101</v>
      </c>
      <c r="B4025" s="246">
        <v>5852</v>
      </c>
    </row>
    <row r="4026" spans="1:2" x14ac:dyDescent="0.2">
      <c r="A4026" s="245" t="s">
        <v>13289</v>
      </c>
      <c r="B4026" s="246">
        <v>5070.5600000000004</v>
      </c>
    </row>
    <row r="4027" spans="1:2" x14ac:dyDescent="0.2">
      <c r="A4027" s="245" t="s">
        <v>7102</v>
      </c>
      <c r="B4027" s="246">
        <v>14991.68</v>
      </c>
    </row>
    <row r="4028" spans="1:2" x14ac:dyDescent="0.2">
      <c r="A4028" s="245" t="s">
        <v>13290</v>
      </c>
      <c r="B4028" s="246">
        <v>12990.56</v>
      </c>
    </row>
    <row r="4029" spans="1:2" x14ac:dyDescent="0.2">
      <c r="A4029" s="245" t="s">
        <v>7103</v>
      </c>
      <c r="B4029" s="246">
        <v>5852</v>
      </c>
    </row>
    <row r="4030" spans="1:2" x14ac:dyDescent="0.2">
      <c r="A4030" s="245" t="s">
        <v>13291</v>
      </c>
      <c r="B4030" s="246">
        <v>5070.5600000000004</v>
      </c>
    </row>
    <row r="4031" spans="1:2" x14ac:dyDescent="0.2">
      <c r="A4031" s="245" t="s">
        <v>7104</v>
      </c>
      <c r="B4031" s="246">
        <v>5852</v>
      </c>
    </row>
    <row r="4032" spans="1:2" x14ac:dyDescent="0.2">
      <c r="A4032" s="245" t="s">
        <v>13292</v>
      </c>
      <c r="B4032" s="246">
        <v>5070.5600000000004</v>
      </c>
    </row>
    <row r="4033" spans="1:2" x14ac:dyDescent="0.2">
      <c r="A4033" s="245" t="s">
        <v>7105</v>
      </c>
      <c r="B4033" s="246">
        <v>3219.04</v>
      </c>
    </row>
    <row r="4034" spans="1:2" x14ac:dyDescent="0.2">
      <c r="A4034" s="245" t="s">
        <v>13293</v>
      </c>
      <c r="B4034" s="246">
        <v>2789.6</v>
      </c>
    </row>
    <row r="4035" spans="1:2" x14ac:dyDescent="0.2">
      <c r="A4035" s="245" t="s">
        <v>7106</v>
      </c>
      <c r="B4035" s="246">
        <v>5852</v>
      </c>
    </row>
    <row r="4036" spans="1:2" x14ac:dyDescent="0.2">
      <c r="A4036" s="245" t="s">
        <v>13294</v>
      </c>
      <c r="B4036" s="246">
        <v>5070.5600000000004</v>
      </c>
    </row>
    <row r="4037" spans="1:2" x14ac:dyDescent="0.2">
      <c r="A4037" s="245" t="s">
        <v>7107</v>
      </c>
      <c r="B4037" s="246">
        <v>5852</v>
      </c>
    </row>
    <row r="4038" spans="1:2" x14ac:dyDescent="0.2">
      <c r="A4038" s="245" t="s">
        <v>13295</v>
      </c>
      <c r="B4038" s="246">
        <v>5070.5600000000004</v>
      </c>
    </row>
    <row r="4039" spans="1:2" x14ac:dyDescent="0.2">
      <c r="A4039" s="245" t="s">
        <v>7108</v>
      </c>
      <c r="B4039" s="246">
        <v>14991.68</v>
      </c>
    </row>
    <row r="4040" spans="1:2" x14ac:dyDescent="0.2">
      <c r="A4040" s="245" t="s">
        <v>13296</v>
      </c>
      <c r="B4040" s="246">
        <v>12990.56</v>
      </c>
    </row>
    <row r="4041" spans="1:2" x14ac:dyDescent="0.2">
      <c r="A4041" s="245" t="s">
        <v>7109</v>
      </c>
      <c r="B4041" s="246">
        <v>4160.6400000000003</v>
      </c>
    </row>
    <row r="4042" spans="1:2" x14ac:dyDescent="0.2">
      <c r="A4042" s="245" t="s">
        <v>13297</v>
      </c>
      <c r="B4042" s="246">
        <v>3604.48</v>
      </c>
    </row>
    <row r="4043" spans="1:2" x14ac:dyDescent="0.2">
      <c r="A4043" s="245" t="s">
        <v>7110</v>
      </c>
      <c r="B4043" s="246">
        <v>3219.04</v>
      </c>
    </row>
    <row r="4044" spans="1:2" x14ac:dyDescent="0.2">
      <c r="A4044" s="245" t="s">
        <v>13298</v>
      </c>
      <c r="B4044" s="246">
        <v>2789.6</v>
      </c>
    </row>
    <row r="4045" spans="1:2" x14ac:dyDescent="0.2">
      <c r="A4045" s="245" t="s">
        <v>7111</v>
      </c>
      <c r="B4045" s="246">
        <v>3782.24</v>
      </c>
    </row>
    <row r="4046" spans="1:2" x14ac:dyDescent="0.2">
      <c r="A4046" s="245" t="s">
        <v>13299</v>
      </c>
      <c r="B4046" s="246">
        <v>3278.88</v>
      </c>
    </row>
    <row r="4047" spans="1:2" x14ac:dyDescent="0.2">
      <c r="A4047" s="245" t="s">
        <v>7112</v>
      </c>
      <c r="B4047" s="246">
        <v>3782.24</v>
      </c>
    </row>
    <row r="4048" spans="1:2" x14ac:dyDescent="0.2">
      <c r="A4048" s="245" t="s">
        <v>13300</v>
      </c>
      <c r="B4048" s="246">
        <v>3278.88</v>
      </c>
    </row>
    <row r="4049" spans="1:2" x14ac:dyDescent="0.2">
      <c r="A4049" s="245" t="s">
        <v>7113</v>
      </c>
      <c r="B4049" s="246">
        <v>2546.7199999999998</v>
      </c>
    </row>
    <row r="4050" spans="1:2" x14ac:dyDescent="0.2">
      <c r="A4050" s="245" t="s">
        <v>13301</v>
      </c>
      <c r="B4050" s="246">
        <v>2207.04</v>
      </c>
    </row>
    <row r="4051" spans="1:2" x14ac:dyDescent="0.2">
      <c r="A4051" s="245" t="s">
        <v>7114</v>
      </c>
      <c r="B4051" s="246">
        <v>2546.7199999999998</v>
      </c>
    </row>
    <row r="4052" spans="1:2" x14ac:dyDescent="0.2">
      <c r="A4052" s="245" t="s">
        <v>13302</v>
      </c>
      <c r="B4052" s="246">
        <v>2207.04</v>
      </c>
    </row>
    <row r="4053" spans="1:2" x14ac:dyDescent="0.2">
      <c r="A4053" s="245" t="s">
        <v>7115</v>
      </c>
      <c r="B4053" s="246">
        <v>12559.39</v>
      </c>
    </row>
    <row r="4054" spans="1:2" x14ac:dyDescent="0.2">
      <c r="A4054" s="245" t="s">
        <v>13303</v>
      </c>
      <c r="B4054" s="246">
        <v>10884.25</v>
      </c>
    </row>
    <row r="4055" spans="1:2" x14ac:dyDescent="0.2">
      <c r="A4055" s="245" t="s">
        <v>7116</v>
      </c>
      <c r="B4055" s="246">
        <v>25118.78</v>
      </c>
    </row>
    <row r="4056" spans="1:2" x14ac:dyDescent="0.2">
      <c r="A4056" s="245" t="s">
        <v>13304</v>
      </c>
      <c r="B4056" s="246">
        <v>21768.51</v>
      </c>
    </row>
    <row r="4057" spans="1:2" x14ac:dyDescent="0.2">
      <c r="A4057" s="245" t="s">
        <v>7117</v>
      </c>
      <c r="B4057" s="246">
        <v>37678.17</v>
      </c>
    </row>
    <row r="4058" spans="1:2" x14ac:dyDescent="0.2">
      <c r="A4058" s="245" t="s">
        <v>13305</v>
      </c>
      <c r="B4058" s="246">
        <v>32652.76</v>
      </c>
    </row>
    <row r="4059" spans="1:2" x14ac:dyDescent="0.2">
      <c r="A4059" s="245" t="s">
        <v>23425</v>
      </c>
      <c r="B4059" s="246">
        <v>50237.56</v>
      </c>
    </row>
    <row r="4060" spans="1:2" x14ac:dyDescent="0.2">
      <c r="A4060" s="245" t="s">
        <v>23426</v>
      </c>
      <c r="B4060" s="246">
        <v>43537.02</v>
      </c>
    </row>
    <row r="4061" spans="1:2" x14ac:dyDescent="0.2">
      <c r="A4061" s="245" t="s">
        <v>11462</v>
      </c>
      <c r="B4061" s="246">
        <v>9732.73</v>
      </c>
    </row>
    <row r="4062" spans="1:2" x14ac:dyDescent="0.2">
      <c r="A4062" s="245" t="s">
        <v>13306</v>
      </c>
      <c r="B4062" s="246">
        <v>8434.6</v>
      </c>
    </row>
    <row r="4063" spans="1:2" x14ac:dyDescent="0.2">
      <c r="A4063" s="245" t="s">
        <v>11461</v>
      </c>
      <c r="B4063" s="246">
        <v>19465.46</v>
      </c>
    </row>
    <row r="4064" spans="1:2" x14ac:dyDescent="0.2">
      <c r="A4064" s="245" t="s">
        <v>13307</v>
      </c>
      <c r="B4064" s="246">
        <v>16869.21</v>
      </c>
    </row>
    <row r="4065" spans="1:2" x14ac:dyDescent="0.2">
      <c r="A4065" s="245" t="s">
        <v>11460</v>
      </c>
      <c r="B4065" s="246">
        <v>29198.2</v>
      </c>
    </row>
    <row r="4066" spans="1:2" x14ac:dyDescent="0.2">
      <c r="A4066" s="245" t="s">
        <v>13308</v>
      </c>
      <c r="B4066" s="246">
        <v>25303.82</v>
      </c>
    </row>
    <row r="4067" spans="1:2" x14ac:dyDescent="0.2">
      <c r="A4067" s="245" t="s">
        <v>23427</v>
      </c>
      <c r="B4067" s="246">
        <v>38930.93</v>
      </c>
    </row>
    <row r="4068" spans="1:2" x14ac:dyDescent="0.2">
      <c r="A4068" s="245" t="s">
        <v>23428</v>
      </c>
      <c r="B4068" s="246">
        <v>33738.43</v>
      </c>
    </row>
    <row r="4069" spans="1:2" x14ac:dyDescent="0.2">
      <c r="A4069" s="245" t="s">
        <v>11459</v>
      </c>
      <c r="B4069" s="246">
        <v>7877</v>
      </c>
    </row>
    <row r="4070" spans="1:2" x14ac:dyDescent="0.2">
      <c r="A4070" s="245" t="s">
        <v>13309</v>
      </c>
      <c r="B4070" s="246">
        <v>6825</v>
      </c>
    </row>
    <row r="4071" spans="1:2" x14ac:dyDescent="0.2">
      <c r="A4071" s="245" t="s">
        <v>7118</v>
      </c>
      <c r="B4071" s="246">
        <v>15629.09</v>
      </c>
    </row>
    <row r="4072" spans="1:2" x14ac:dyDescent="0.2">
      <c r="A4072" s="245" t="s">
        <v>13310</v>
      </c>
      <c r="B4072" s="246">
        <v>13541.36</v>
      </c>
    </row>
    <row r="4073" spans="1:2" x14ac:dyDescent="0.2">
      <c r="A4073" s="245" t="s">
        <v>7119</v>
      </c>
      <c r="B4073" s="246">
        <v>31258.19</v>
      </c>
    </row>
    <row r="4074" spans="1:2" x14ac:dyDescent="0.2">
      <c r="A4074" s="245" t="s">
        <v>13311</v>
      </c>
      <c r="B4074" s="246">
        <v>27082.73</v>
      </c>
    </row>
    <row r="4075" spans="1:2" x14ac:dyDescent="0.2">
      <c r="A4075" s="245" t="s">
        <v>7120</v>
      </c>
      <c r="B4075" s="246">
        <v>46887.29</v>
      </c>
    </row>
    <row r="4076" spans="1:2" x14ac:dyDescent="0.2">
      <c r="A4076" s="245" t="s">
        <v>13312</v>
      </c>
      <c r="B4076" s="246">
        <v>40624.1</v>
      </c>
    </row>
    <row r="4077" spans="1:2" x14ac:dyDescent="0.2">
      <c r="A4077" s="245" t="s">
        <v>7121</v>
      </c>
      <c r="B4077" s="246">
        <v>62516.39</v>
      </c>
    </row>
    <row r="4078" spans="1:2" x14ac:dyDescent="0.2">
      <c r="A4078" s="245" t="s">
        <v>13313</v>
      </c>
      <c r="B4078" s="246">
        <v>54165.47</v>
      </c>
    </row>
    <row r="4079" spans="1:2" x14ac:dyDescent="0.2">
      <c r="A4079" s="245" t="s">
        <v>11458</v>
      </c>
      <c r="B4079" s="246">
        <v>12111.56</v>
      </c>
    </row>
    <row r="4080" spans="1:2" x14ac:dyDescent="0.2">
      <c r="A4080" s="245" t="s">
        <v>13314</v>
      </c>
      <c r="B4080" s="246">
        <v>10493.7</v>
      </c>
    </row>
    <row r="4081" spans="1:2" x14ac:dyDescent="0.2">
      <c r="A4081" s="245" t="s">
        <v>11457</v>
      </c>
      <c r="B4081" s="246">
        <v>24223.119999999999</v>
      </c>
    </row>
    <row r="4082" spans="1:2" x14ac:dyDescent="0.2">
      <c r="A4082" s="245" t="s">
        <v>13315</v>
      </c>
      <c r="B4082" s="246">
        <v>20987.4</v>
      </c>
    </row>
    <row r="4083" spans="1:2" x14ac:dyDescent="0.2">
      <c r="A4083" s="245" t="s">
        <v>11456</v>
      </c>
      <c r="B4083" s="246">
        <v>36334.68</v>
      </c>
    </row>
    <row r="4084" spans="1:2" x14ac:dyDescent="0.2">
      <c r="A4084" s="245" t="s">
        <v>13316</v>
      </c>
      <c r="B4084" s="246">
        <v>31481.1</v>
      </c>
    </row>
    <row r="4085" spans="1:2" x14ac:dyDescent="0.2">
      <c r="A4085" s="245" t="s">
        <v>11455</v>
      </c>
      <c r="B4085" s="246">
        <v>48446.239999999998</v>
      </c>
    </row>
    <row r="4086" spans="1:2" x14ac:dyDescent="0.2">
      <c r="A4086" s="245" t="s">
        <v>13317</v>
      </c>
      <c r="B4086" s="246">
        <v>41974.81</v>
      </c>
    </row>
    <row r="4087" spans="1:2" x14ac:dyDescent="0.2">
      <c r="A4087" s="245" t="s">
        <v>11454</v>
      </c>
      <c r="B4087" s="246">
        <v>4434</v>
      </c>
    </row>
    <row r="4088" spans="1:2" x14ac:dyDescent="0.2">
      <c r="A4088" s="245" t="s">
        <v>13318</v>
      </c>
      <c r="B4088" s="246">
        <v>3964</v>
      </c>
    </row>
    <row r="4089" spans="1:2" x14ac:dyDescent="0.2">
      <c r="A4089" s="245" t="s">
        <v>1283</v>
      </c>
      <c r="B4089" s="246">
        <v>24.66</v>
      </c>
    </row>
    <row r="4090" spans="1:2" x14ac:dyDescent="0.2">
      <c r="A4090" s="245" t="s">
        <v>13319</v>
      </c>
      <c r="B4090" s="246">
        <v>21.4</v>
      </c>
    </row>
    <row r="4091" spans="1:2" x14ac:dyDescent="0.2">
      <c r="A4091" s="245" t="s">
        <v>1284</v>
      </c>
      <c r="B4091" s="246">
        <v>36.06</v>
      </c>
    </row>
    <row r="4092" spans="1:2" x14ac:dyDescent="0.2">
      <c r="A4092" s="245" t="s">
        <v>13320</v>
      </c>
      <c r="B4092" s="246">
        <v>31.3</v>
      </c>
    </row>
    <row r="4093" spans="1:2" x14ac:dyDescent="0.2">
      <c r="A4093" s="245" t="s">
        <v>1285</v>
      </c>
      <c r="B4093" s="246">
        <v>50.28</v>
      </c>
    </row>
    <row r="4094" spans="1:2" x14ac:dyDescent="0.2">
      <c r="A4094" s="245" t="s">
        <v>13321</v>
      </c>
      <c r="B4094" s="246">
        <v>43.97</v>
      </c>
    </row>
    <row r="4095" spans="1:2" x14ac:dyDescent="0.2">
      <c r="A4095" s="245" t="s">
        <v>1286</v>
      </c>
      <c r="B4095" s="246">
        <v>64.19</v>
      </c>
    </row>
    <row r="4096" spans="1:2" x14ac:dyDescent="0.2">
      <c r="A4096" s="245" t="s">
        <v>13322</v>
      </c>
      <c r="B4096" s="246">
        <v>56.27</v>
      </c>
    </row>
    <row r="4097" spans="1:2" x14ac:dyDescent="0.2">
      <c r="A4097" s="245" t="s">
        <v>1287</v>
      </c>
      <c r="B4097" s="246">
        <v>75.569999999999993</v>
      </c>
    </row>
    <row r="4098" spans="1:2" x14ac:dyDescent="0.2">
      <c r="A4098" s="245" t="s">
        <v>13323</v>
      </c>
      <c r="B4098" s="246">
        <v>66.27</v>
      </c>
    </row>
    <row r="4099" spans="1:2" x14ac:dyDescent="0.2">
      <c r="A4099" s="245" t="s">
        <v>7122</v>
      </c>
      <c r="B4099" s="246">
        <v>36.08</v>
      </c>
    </row>
    <row r="4100" spans="1:2" x14ac:dyDescent="0.2">
      <c r="A4100" s="245" t="s">
        <v>13324</v>
      </c>
      <c r="B4100" s="246">
        <v>31.56</v>
      </c>
    </row>
    <row r="4101" spans="1:2" x14ac:dyDescent="0.2">
      <c r="A4101" s="245" t="s">
        <v>1288</v>
      </c>
      <c r="B4101" s="246">
        <v>53.53</v>
      </c>
    </row>
    <row r="4102" spans="1:2" x14ac:dyDescent="0.2">
      <c r="A4102" s="245" t="s">
        <v>13325</v>
      </c>
      <c r="B4102" s="246">
        <v>46.81</v>
      </c>
    </row>
    <row r="4103" spans="1:2" x14ac:dyDescent="0.2">
      <c r="A4103" s="245" t="s">
        <v>1289</v>
      </c>
      <c r="B4103" s="246">
        <v>66.41</v>
      </c>
    </row>
    <row r="4104" spans="1:2" x14ac:dyDescent="0.2">
      <c r="A4104" s="245" t="s">
        <v>13326</v>
      </c>
      <c r="B4104" s="246">
        <v>58.22</v>
      </c>
    </row>
    <row r="4105" spans="1:2" x14ac:dyDescent="0.2">
      <c r="A4105" s="245" t="s">
        <v>1290</v>
      </c>
      <c r="B4105" s="246">
        <v>82.83</v>
      </c>
    </row>
    <row r="4106" spans="1:2" x14ac:dyDescent="0.2">
      <c r="A4106" s="245" t="s">
        <v>13327</v>
      </c>
      <c r="B4106" s="246">
        <v>72.59</v>
      </c>
    </row>
    <row r="4107" spans="1:2" x14ac:dyDescent="0.2">
      <c r="A4107" s="245" t="s">
        <v>1291</v>
      </c>
      <c r="B4107" s="246">
        <v>96.24</v>
      </c>
    </row>
    <row r="4108" spans="1:2" x14ac:dyDescent="0.2">
      <c r="A4108" s="245" t="s">
        <v>13328</v>
      </c>
      <c r="B4108" s="246">
        <v>84.44</v>
      </c>
    </row>
    <row r="4109" spans="1:2" x14ac:dyDescent="0.2">
      <c r="A4109" s="245" t="s">
        <v>1292</v>
      </c>
      <c r="B4109" s="246">
        <v>118.69</v>
      </c>
    </row>
    <row r="4110" spans="1:2" x14ac:dyDescent="0.2">
      <c r="A4110" s="245" t="s">
        <v>13329</v>
      </c>
      <c r="B4110" s="246">
        <v>104.15</v>
      </c>
    </row>
    <row r="4111" spans="1:2" x14ac:dyDescent="0.2">
      <c r="A4111" s="245" t="s">
        <v>1293</v>
      </c>
      <c r="B4111" s="246">
        <v>137.29</v>
      </c>
    </row>
    <row r="4112" spans="1:2" x14ac:dyDescent="0.2">
      <c r="A4112" s="245" t="s">
        <v>13330</v>
      </c>
      <c r="B4112" s="246">
        <v>120.55</v>
      </c>
    </row>
    <row r="4113" spans="1:2" x14ac:dyDescent="0.2">
      <c r="A4113" s="245" t="s">
        <v>1294</v>
      </c>
      <c r="B4113" s="246">
        <v>215.19</v>
      </c>
    </row>
    <row r="4114" spans="1:2" x14ac:dyDescent="0.2">
      <c r="A4114" s="245" t="s">
        <v>13331</v>
      </c>
      <c r="B4114" s="246">
        <v>196.06</v>
      </c>
    </row>
    <row r="4115" spans="1:2" x14ac:dyDescent="0.2">
      <c r="A4115" s="245" t="s">
        <v>1295</v>
      </c>
      <c r="B4115" s="246">
        <v>238.65</v>
      </c>
    </row>
    <row r="4116" spans="1:2" x14ac:dyDescent="0.2">
      <c r="A4116" s="245" t="s">
        <v>13332</v>
      </c>
      <c r="B4116" s="246">
        <v>217.77</v>
      </c>
    </row>
    <row r="4117" spans="1:2" x14ac:dyDescent="0.2">
      <c r="A4117" s="245" t="s">
        <v>1296</v>
      </c>
      <c r="B4117" s="246">
        <v>268.91000000000003</v>
      </c>
    </row>
    <row r="4118" spans="1:2" x14ac:dyDescent="0.2">
      <c r="A4118" s="245" t="s">
        <v>13333</v>
      </c>
      <c r="B4118" s="246">
        <v>245.37</v>
      </c>
    </row>
    <row r="4119" spans="1:2" x14ac:dyDescent="0.2">
      <c r="A4119" s="245" t="s">
        <v>1297</v>
      </c>
      <c r="B4119" s="246">
        <v>325.58</v>
      </c>
    </row>
    <row r="4120" spans="1:2" x14ac:dyDescent="0.2">
      <c r="A4120" s="245" t="s">
        <v>13334</v>
      </c>
      <c r="B4120" s="246">
        <v>296.07</v>
      </c>
    </row>
    <row r="4121" spans="1:2" x14ac:dyDescent="0.2">
      <c r="A4121" s="245" t="s">
        <v>7123</v>
      </c>
      <c r="B4121" s="246">
        <v>385.7</v>
      </c>
    </row>
    <row r="4122" spans="1:2" x14ac:dyDescent="0.2">
      <c r="A4122" s="245" t="s">
        <v>13335</v>
      </c>
      <c r="B4122" s="246">
        <v>349.95</v>
      </c>
    </row>
    <row r="4123" spans="1:2" x14ac:dyDescent="0.2">
      <c r="A4123" s="245" t="s">
        <v>7124</v>
      </c>
      <c r="B4123" s="246">
        <v>429.58</v>
      </c>
    </row>
    <row r="4124" spans="1:2" x14ac:dyDescent="0.2">
      <c r="A4124" s="245" t="s">
        <v>13336</v>
      </c>
      <c r="B4124" s="246">
        <v>389.25</v>
      </c>
    </row>
    <row r="4125" spans="1:2" x14ac:dyDescent="0.2">
      <c r="A4125" s="245" t="s">
        <v>7125</v>
      </c>
      <c r="B4125" s="246">
        <v>25.36</v>
      </c>
    </row>
    <row r="4126" spans="1:2" x14ac:dyDescent="0.2">
      <c r="A4126" s="245" t="s">
        <v>13337</v>
      </c>
      <c r="B4126" s="246">
        <v>22.34</v>
      </c>
    </row>
    <row r="4127" spans="1:2" x14ac:dyDescent="0.2">
      <c r="A4127" s="245" t="s">
        <v>1298</v>
      </c>
      <c r="B4127" s="246">
        <v>34.33</v>
      </c>
    </row>
    <row r="4128" spans="1:2" x14ac:dyDescent="0.2">
      <c r="A4128" s="245" t="s">
        <v>13338</v>
      </c>
      <c r="B4128" s="246">
        <v>30.12</v>
      </c>
    </row>
    <row r="4129" spans="1:2" x14ac:dyDescent="0.2">
      <c r="A4129" s="245" t="s">
        <v>1299</v>
      </c>
      <c r="B4129" s="246">
        <v>47.86</v>
      </c>
    </row>
    <row r="4130" spans="1:2" x14ac:dyDescent="0.2">
      <c r="A4130" s="245" t="s">
        <v>13339</v>
      </c>
      <c r="B4130" s="246">
        <v>42.06</v>
      </c>
    </row>
    <row r="4131" spans="1:2" x14ac:dyDescent="0.2">
      <c r="A4131" s="245" t="s">
        <v>1300</v>
      </c>
      <c r="B4131" s="246">
        <v>57.32</v>
      </c>
    </row>
    <row r="4132" spans="1:2" x14ac:dyDescent="0.2">
      <c r="A4132" s="245" t="s">
        <v>13340</v>
      </c>
      <c r="B4132" s="246">
        <v>50.38</v>
      </c>
    </row>
    <row r="4133" spans="1:2" x14ac:dyDescent="0.2">
      <c r="A4133" s="245" t="s">
        <v>1301</v>
      </c>
      <c r="B4133" s="246">
        <v>68.349999999999994</v>
      </c>
    </row>
    <row r="4134" spans="1:2" x14ac:dyDescent="0.2">
      <c r="A4134" s="245" t="s">
        <v>13341</v>
      </c>
      <c r="B4134" s="246">
        <v>60.1</v>
      </c>
    </row>
    <row r="4135" spans="1:2" x14ac:dyDescent="0.2">
      <c r="A4135" s="245" t="s">
        <v>1302</v>
      </c>
      <c r="B4135" s="246">
        <v>83.39</v>
      </c>
    </row>
    <row r="4136" spans="1:2" x14ac:dyDescent="0.2">
      <c r="A4136" s="245" t="s">
        <v>13342</v>
      </c>
      <c r="B4136" s="246">
        <v>73.33</v>
      </c>
    </row>
    <row r="4137" spans="1:2" x14ac:dyDescent="0.2">
      <c r="A4137" s="245" t="s">
        <v>1303</v>
      </c>
      <c r="B4137" s="246">
        <v>97.41</v>
      </c>
    </row>
    <row r="4138" spans="1:2" x14ac:dyDescent="0.2">
      <c r="A4138" s="245" t="s">
        <v>13343</v>
      </c>
      <c r="B4138" s="246">
        <v>85.71</v>
      </c>
    </row>
    <row r="4139" spans="1:2" x14ac:dyDescent="0.2">
      <c r="A4139" s="245" t="s">
        <v>1304</v>
      </c>
      <c r="B4139" s="246">
        <v>167.71</v>
      </c>
    </row>
    <row r="4140" spans="1:2" x14ac:dyDescent="0.2">
      <c r="A4140" s="245" t="s">
        <v>13344</v>
      </c>
      <c r="B4140" s="246">
        <v>154.66</v>
      </c>
    </row>
    <row r="4141" spans="1:2" x14ac:dyDescent="0.2">
      <c r="A4141" s="245" t="s">
        <v>1305</v>
      </c>
      <c r="B4141" s="246">
        <v>185.51</v>
      </c>
    </row>
    <row r="4142" spans="1:2" x14ac:dyDescent="0.2">
      <c r="A4142" s="245" t="s">
        <v>13345</v>
      </c>
      <c r="B4142" s="246">
        <v>171.42</v>
      </c>
    </row>
    <row r="4143" spans="1:2" x14ac:dyDescent="0.2">
      <c r="A4143" s="245" t="s">
        <v>1306</v>
      </c>
      <c r="B4143" s="246">
        <v>210.87</v>
      </c>
    </row>
    <row r="4144" spans="1:2" x14ac:dyDescent="0.2">
      <c r="A4144" s="245" t="s">
        <v>13346</v>
      </c>
      <c r="B4144" s="246">
        <v>194.74</v>
      </c>
    </row>
    <row r="4145" spans="1:2" x14ac:dyDescent="0.2">
      <c r="A4145" s="245" t="s">
        <v>1307</v>
      </c>
      <c r="B4145" s="246">
        <v>250.16</v>
      </c>
    </row>
    <row r="4146" spans="1:2" x14ac:dyDescent="0.2">
      <c r="A4146" s="245" t="s">
        <v>13347</v>
      </c>
      <c r="B4146" s="246">
        <v>230.11</v>
      </c>
    </row>
    <row r="4147" spans="1:2" x14ac:dyDescent="0.2">
      <c r="A4147" s="245" t="s">
        <v>7126</v>
      </c>
      <c r="B4147" s="246">
        <v>291.66000000000003</v>
      </c>
    </row>
    <row r="4148" spans="1:2" x14ac:dyDescent="0.2">
      <c r="A4148" s="245" t="s">
        <v>13348</v>
      </c>
      <c r="B4148" s="246">
        <v>268.22000000000003</v>
      </c>
    </row>
    <row r="4149" spans="1:2" x14ac:dyDescent="0.2">
      <c r="A4149" s="245" t="s">
        <v>7127</v>
      </c>
      <c r="B4149" s="246">
        <v>333.17</v>
      </c>
    </row>
    <row r="4150" spans="1:2" x14ac:dyDescent="0.2">
      <c r="A4150" s="245" t="s">
        <v>13349</v>
      </c>
      <c r="B4150" s="246">
        <v>306.32</v>
      </c>
    </row>
    <row r="4151" spans="1:2" x14ac:dyDescent="0.2">
      <c r="A4151" s="245" t="s">
        <v>1308</v>
      </c>
      <c r="B4151" s="246">
        <v>4.08</v>
      </c>
    </row>
    <row r="4152" spans="1:2" x14ac:dyDescent="0.2">
      <c r="A4152" s="245" t="s">
        <v>13350</v>
      </c>
      <c r="B4152" s="246">
        <v>3.53</v>
      </c>
    </row>
    <row r="4153" spans="1:2" x14ac:dyDescent="0.2">
      <c r="A4153" s="245" t="s">
        <v>1309</v>
      </c>
      <c r="B4153" s="246">
        <v>4.7300000000000004</v>
      </c>
    </row>
    <row r="4154" spans="1:2" x14ac:dyDescent="0.2">
      <c r="A4154" s="245" t="s">
        <v>13351</v>
      </c>
      <c r="B4154" s="246">
        <v>4.0999999999999996</v>
      </c>
    </row>
    <row r="4155" spans="1:2" x14ac:dyDescent="0.2">
      <c r="A4155" s="245" t="s">
        <v>1310</v>
      </c>
      <c r="B4155" s="246">
        <v>5.46</v>
      </c>
    </row>
    <row r="4156" spans="1:2" x14ac:dyDescent="0.2">
      <c r="A4156" s="245" t="s">
        <v>13352</v>
      </c>
      <c r="B4156" s="246">
        <v>4.7300000000000004</v>
      </c>
    </row>
    <row r="4157" spans="1:2" x14ac:dyDescent="0.2">
      <c r="A4157" s="245" t="s">
        <v>1311</v>
      </c>
      <c r="B4157" s="246">
        <v>6.26</v>
      </c>
    </row>
    <row r="4158" spans="1:2" x14ac:dyDescent="0.2">
      <c r="A4158" s="245" t="s">
        <v>13353</v>
      </c>
      <c r="B4158" s="246">
        <v>5.43</v>
      </c>
    </row>
    <row r="4159" spans="1:2" x14ac:dyDescent="0.2">
      <c r="A4159" s="245" t="s">
        <v>1312</v>
      </c>
      <c r="B4159" s="246">
        <v>7.14</v>
      </c>
    </row>
    <row r="4160" spans="1:2" x14ac:dyDescent="0.2">
      <c r="A4160" s="245" t="s">
        <v>13354</v>
      </c>
      <c r="B4160" s="246">
        <v>6.18</v>
      </c>
    </row>
    <row r="4161" spans="1:2" x14ac:dyDescent="0.2">
      <c r="A4161" s="245" t="s">
        <v>1313</v>
      </c>
      <c r="B4161" s="246">
        <v>8.09</v>
      </c>
    </row>
    <row r="4162" spans="1:2" x14ac:dyDescent="0.2">
      <c r="A4162" s="245" t="s">
        <v>13355</v>
      </c>
      <c r="B4162" s="246">
        <v>7.01</v>
      </c>
    </row>
    <row r="4163" spans="1:2" x14ac:dyDescent="0.2">
      <c r="A4163" s="245" t="s">
        <v>1314</v>
      </c>
      <c r="B4163" s="246">
        <v>20.45</v>
      </c>
    </row>
    <row r="4164" spans="1:2" x14ac:dyDescent="0.2">
      <c r="A4164" s="245" t="s">
        <v>13356</v>
      </c>
      <c r="B4164" s="246">
        <v>17.77</v>
      </c>
    </row>
    <row r="4165" spans="1:2" x14ac:dyDescent="0.2">
      <c r="A4165" s="245" t="s">
        <v>1315</v>
      </c>
      <c r="B4165" s="246">
        <v>24.5</v>
      </c>
    </row>
    <row r="4166" spans="1:2" x14ac:dyDescent="0.2">
      <c r="A4166" s="245" t="s">
        <v>13357</v>
      </c>
      <c r="B4166" s="246">
        <v>21.28</v>
      </c>
    </row>
    <row r="4167" spans="1:2" x14ac:dyDescent="0.2">
      <c r="A4167" s="245" t="s">
        <v>1316</v>
      </c>
      <c r="B4167" s="246">
        <v>28.62</v>
      </c>
    </row>
    <row r="4168" spans="1:2" x14ac:dyDescent="0.2">
      <c r="A4168" s="245" t="s">
        <v>13358</v>
      </c>
      <c r="B4168" s="246">
        <v>24.87</v>
      </c>
    </row>
    <row r="4169" spans="1:2" x14ac:dyDescent="0.2">
      <c r="A4169" s="245" t="s">
        <v>1317</v>
      </c>
      <c r="B4169" s="246">
        <v>36.56</v>
      </c>
    </row>
    <row r="4170" spans="1:2" x14ac:dyDescent="0.2">
      <c r="A4170" s="245" t="s">
        <v>13359</v>
      </c>
      <c r="B4170" s="246">
        <v>31.79</v>
      </c>
    </row>
    <row r="4171" spans="1:2" x14ac:dyDescent="0.2">
      <c r="A4171" s="245" t="s">
        <v>1318</v>
      </c>
      <c r="B4171" s="246">
        <v>40.96</v>
      </c>
    </row>
    <row r="4172" spans="1:2" x14ac:dyDescent="0.2">
      <c r="A4172" s="245" t="s">
        <v>13360</v>
      </c>
      <c r="B4172" s="246">
        <v>35.630000000000003</v>
      </c>
    </row>
    <row r="4173" spans="1:2" x14ac:dyDescent="0.2">
      <c r="A4173" s="245" t="s">
        <v>1319</v>
      </c>
      <c r="B4173" s="246">
        <v>13.63</v>
      </c>
    </row>
    <row r="4174" spans="1:2" x14ac:dyDescent="0.2">
      <c r="A4174" s="245" t="s">
        <v>13361</v>
      </c>
      <c r="B4174" s="246">
        <v>11.81</v>
      </c>
    </row>
    <row r="4175" spans="1:2" x14ac:dyDescent="0.2">
      <c r="A4175" s="245" t="s">
        <v>1320</v>
      </c>
      <c r="B4175" s="246">
        <v>16.54</v>
      </c>
    </row>
    <row r="4176" spans="1:2" x14ac:dyDescent="0.2">
      <c r="A4176" s="245" t="s">
        <v>13362</v>
      </c>
      <c r="B4176" s="246">
        <v>14.33</v>
      </c>
    </row>
    <row r="4177" spans="1:2" x14ac:dyDescent="0.2">
      <c r="A4177" s="245" t="s">
        <v>1321</v>
      </c>
      <c r="B4177" s="246">
        <v>19.75</v>
      </c>
    </row>
    <row r="4178" spans="1:2" x14ac:dyDescent="0.2">
      <c r="A4178" s="245" t="s">
        <v>13363</v>
      </c>
      <c r="B4178" s="246">
        <v>17.11</v>
      </c>
    </row>
    <row r="4179" spans="1:2" x14ac:dyDescent="0.2">
      <c r="A4179" s="245" t="s">
        <v>1322</v>
      </c>
      <c r="B4179" s="246">
        <v>23.25</v>
      </c>
    </row>
    <row r="4180" spans="1:2" x14ac:dyDescent="0.2">
      <c r="A4180" s="245" t="s">
        <v>13364</v>
      </c>
      <c r="B4180" s="246">
        <v>20.149999999999999</v>
      </c>
    </row>
    <row r="4181" spans="1:2" x14ac:dyDescent="0.2">
      <c r="A4181" s="245" t="s">
        <v>1323</v>
      </c>
      <c r="B4181" s="246">
        <v>27.06</v>
      </c>
    </row>
    <row r="4182" spans="1:2" x14ac:dyDescent="0.2">
      <c r="A4182" s="245" t="s">
        <v>13365</v>
      </c>
      <c r="B4182" s="246">
        <v>23.44</v>
      </c>
    </row>
    <row r="4183" spans="1:2" x14ac:dyDescent="0.2">
      <c r="A4183" s="245" t="s">
        <v>1324</v>
      </c>
      <c r="B4183" s="246">
        <v>29.43</v>
      </c>
    </row>
    <row r="4184" spans="1:2" x14ac:dyDescent="0.2">
      <c r="A4184" s="245" t="s">
        <v>13366</v>
      </c>
      <c r="B4184" s="246">
        <v>25.55</v>
      </c>
    </row>
    <row r="4185" spans="1:2" x14ac:dyDescent="0.2">
      <c r="A4185" s="245" t="s">
        <v>1325</v>
      </c>
      <c r="B4185" s="246">
        <v>36.58</v>
      </c>
    </row>
    <row r="4186" spans="1:2" x14ac:dyDescent="0.2">
      <c r="A4186" s="245" t="s">
        <v>13367</v>
      </c>
      <c r="B4186" s="246">
        <v>31.74</v>
      </c>
    </row>
    <row r="4187" spans="1:2" x14ac:dyDescent="0.2">
      <c r="A4187" s="245" t="s">
        <v>1326</v>
      </c>
      <c r="B4187" s="246">
        <v>50.95</v>
      </c>
    </row>
    <row r="4188" spans="1:2" x14ac:dyDescent="0.2">
      <c r="A4188" s="245" t="s">
        <v>13368</v>
      </c>
      <c r="B4188" s="246">
        <v>44.22</v>
      </c>
    </row>
    <row r="4189" spans="1:2" x14ac:dyDescent="0.2">
      <c r="A4189" s="245" t="s">
        <v>1327</v>
      </c>
      <c r="B4189" s="246">
        <v>58.18</v>
      </c>
    </row>
    <row r="4190" spans="1:2" x14ac:dyDescent="0.2">
      <c r="A4190" s="245" t="s">
        <v>13369</v>
      </c>
      <c r="B4190" s="246">
        <v>50.49</v>
      </c>
    </row>
    <row r="4191" spans="1:2" x14ac:dyDescent="0.2">
      <c r="A4191" s="245" t="s">
        <v>1328</v>
      </c>
      <c r="B4191" s="246">
        <v>16.89</v>
      </c>
    </row>
    <row r="4192" spans="1:2" x14ac:dyDescent="0.2">
      <c r="A4192" s="245" t="s">
        <v>13370</v>
      </c>
      <c r="B4192" s="246">
        <v>14.66</v>
      </c>
    </row>
    <row r="4193" spans="1:2" x14ac:dyDescent="0.2">
      <c r="A4193" s="245" t="s">
        <v>1329</v>
      </c>
      <c r="B4193" s="246">
        <v>23.47</v>
      </c>
    </row>
    <row r="4194" spans="1:2" x14ac:dyDescent="0.2">
      <c r="A4194" s="245" t="s">
        <v>13371</v>
      </c>
      <c r="B4194" s="246">
        <v>20.38</v>
      </c>
    </row>
    <row r="4195" spans="1:2" x14ac:dyDescent="0.2">
      <c r="A4195" s="245" t="s">
        <v>1330</v>
      </c>
      <c r="B4195" s="246">
        <v>28.82</v>
      </c>
    </row>
    <row r="4196" spans="1:2" x14ac:dyDescent="0.2">
      <c r="A4196" s="245" t="s">
        <v>13372</v>
      </c>
      <c r="B4196" s="246">
        <v>25.01</v>
      </c>
    </row>
    <row r="4197" spans="1:2" x14ac:dyDescent="0.2">
      <c r="A4197" s="245" t="s">
        <v>1331</v>
      </c>
      <c r="B4197" s="246">
        <v>32.03</v>
      </c>
    </row>
    <row r="4198" spans="1:2" x14ac:dyDescent="0.2">
      <c r="A4198" s="245" t="s">
        <v>13373</v>
      </c>
      <c r="B4198" s="246">
        <v>27.81</v>
      </c>
    </row>
    <row r="4199" spans="1:2" x14ac:dyDescent="0.2">
      <c r="A4199" s="245" t="s">
        <v>1332</v>
      </c>
      <c r="B4199" s="246">
        <v>32.01</v>
      </c>
    </row>
    <row r="4200" spans="1:2" x14ac:dyDescent="0.2">
      <c r="A4200" s="245" t="s">
        <v>13374</v>
      </c>
      <c r="B4200" s="246">
        <v>27.78</v>
      </c>
    </row>
    <row r="4201" spans="1:2" x14ac:dyDescent="0.2">
      <c r="A4201" s="245" t="s">
        <v>1333</v>
      </c>
      <c r="B4201" s="246">
        <v>36.479999999999997</v>
      </c>
    </row>
    <row r="4202" spans="1:2" x14ac:dyDescent="0.2">
      <c r="A4202" s="245" t="s">
        <v>13375</v>
      </c>
      <c r="B4202" s="246">
        <v>31.67</v>
      </c>
    </row>
    <row r="4203" spans="1:2" x14ac:dyDescent="0.2">
      <c r="A4203" s="245" t="s">
        <v>1334</v>
      </c>
      <c r="B4203" s="246">
        <v>45.17</v>
      </c>
    </row>
    <row r="4204" spans="1:2" x14ac:dyDescent="0.2">
      <c r="A4204" s="245" t="s">
        <v>13376</v>
      </c>
      <c r="B4204" s="246">
        <v>39.229999999999997</v>
      </c>
    </row>
    <row r="4205" spans="1:2" x14ac:dyDescent="0.2">
      <c r="A4205" s="245" t="s">
        <v>1335</v>
      </c>
      <c r="B4205" s="246">
        <v>49.59</v>
      </c>
    </row>
    <row r="4206" spans="1:2" x14ac:dyDescent="0.2">
      <c r="A4206" s="245" t="s">
        <v>13377</v>
      </c>
      <c r="B4206" s="246">
        <v>43.07</v>
      </c>
    </row>
    <row r="4207" spans="1:2" x14ac:dyDescent="0.2">
      <c r="A4207" s="245" t="s">
        <v>1336</v>
      </c>
      <c r="B4207" s="246">
        <v>66.98</v>
      </c>
    </row>
    <row r="4208" spans="1:2" x14ac:dyDescent="0.2">
      <c r="A4208" s="245" t="s">
        <v>13378</v>
      </c>
      <c r="B4208" s="246">
        <v>58.18</v>
      </c>
    </row>
    <row r="4209" spans="1:2" x14ac:dyDescent="0.2">
      <c r="A4209" s="245" t="s">
        <v>1337</v>
      </c>
      <c r="B4209" s="246">
        <v>11.63</v>
      </c>
    </row>
    <row r="4210" spans="1:2" x14ac:dyDescent="0.2">
      <c r="A4210" s="245" t="s">
        <v>13379</v>
      </c>
      <c r="B4210" s="246">
        <v>10.07</v>
      </c>
    </row>
    <row r="4211" spans="1:2" x14ac:dyDescent="0.2">
      <c r="A4211" s="245" t="s">
        <v>1338</v>
      </c>
      <c r="B4211" s="246">
        <v>14.43</v>
      </c>
    </row>
    <row r="4212" spans="1:2" x14ac:dyDescent="0.2">
      <c r="A4212" s="245" t="s">
        <v>13380</v>
      </c>
      <c r="B4212" s="246">
        <v>12.5</v>
      </c>
    </row>
    <row r="4213" spans="1:2" x14ac:dyDescent="0.2">
      <c r="A4213" s="245" t="s">
        <v>1339</v>
      </c>
      <c r="B4213" s="246">
        <v>19.79</v>
      </c>
    </row>
    <row r="4214" spans="1:2" x14ac:dyDescent="0.2">
      <c r="A4214" s="245" t="s">
        <v>13381</v>
      </c>
      <c r="B4214" s="246">
        <v>17.149999999999999</v>
      </c>
    </row>
    <row r="4215" spans="1:2" x14ac:dyDescent="0.2">
      <c r="A4215" s="245" t="s">
        <v>1340</v>
      </c>
      <c r="B4215" s="246">
        <v>23.46</v>
      </c>
    </row>
    <row r="4216" spans="1:2" x14ac:dyDescent="0.2">
      <c r="A4216" s="245" t="s">
        <v>13382</v>
      </c>
      <c r="B4216" s="246">
        <v>20.329999999999998</v>
      </c>
    </row>
    <row r="4217" spans="1:2" x14ac:dyDescent="0.2">
      <c r="A4217" s="245" t="s">
        <v>1341</v>
      </c>
      <c r="B4217" s="246">
        <v>27.6</v>
      </c>
    </row>
    <row r="4218" spans="1:2" x14ac:dyDescent="0.2">
      <c r="A4218" s="245" t="s">
        <v>13383</v>
      </c>
      <c r="B4218" s="246">
        <v>23.91</v>
      </c>
    </row>
    <row r="4219" spans="1:2" x14ac:dyDescent="0.2">
      <c r="A4219" s="245" t="s">
        <v>1342</v>
      </c>
      <c r="B4219" s="246">
        <v>32.96</v>
      </c>
    </row>
    <row r="4220" spans="1:2" x14ac:dyDescent="0.2">
      <c r="A4220" s="245" t="s">
        <v>13384</v>
      </c>
      <c r="B4220" s="246">
        <v>28.56</v>
      </c>
    </row>
    <row r="4221" spans="1:2" x14ac:dyDescent="0.2">
      <c r="A4221" s="245" t="s">
        <v>1343</v>
      </c>
      <c r="B4221" s="246">
        <v>38.76</v>
      </c>
    </row>
    <row r="4222" spans="1:2" x14ac:dyDescent="0.2">
      <c r="A4222" s="245" t="s">
        <v>13385</v>
      </c>
      <c r="B4222" s="246">
        <v>33.590000000000003</v>
      </c>
    </row>
    <row r="4223" spans="1:2" x14ac:dyDescent="0.2">
      <c r="A4223" s="245" t="s">
        <v>1344</v>
      </c>
      <c r="B4223" s="246">
        <v>44.53</v>
      </c>
    </row>
    <row r="4224" spans="1:2" x14ac:dyDescent="0.2">
      <c r="A4224" s="245" t="s">
        <v>13386</v>
      </c>
      <c r="B4224" s="246">
        <v>38.58</v>
      </c>
    </row>
    <row r="4225" spans="1:2" x14ac:dyDescent="0.2">
      <c r="A4225" s="245" t="s">
        <v>1345</v>
      </c>
      <c r="B4225" s="246">
        <v>52.33</v>
      </c>
    </row>
    <row r="4226" spans="1:2" x14ac:dyDescent="0.2">
      <c r="A4226" s="245" t="s">
        <v>13387</v>
      </c>
      <c r="B4226" s="246">
        <v>45.35</v>
      </c>
    </row>
    <row r="4227" spans="1:2" x14ac:dyDescent="0.2">
      <c r="A4227" s="245" t="s">
        <v>1346</v>
      </c>
      <c r="B4227" s="246">
        <v>62.86</v>
      </c>
    </row>
    <row r="4228" spans="1:2" x14ac:dyDescent="0.2">
      <c r="A4228" s="245" t="s">
        <v>13388</v>
      </c>
      <c r="B4228" s="246">
        <v>54.47</v>
      </c>
    </row>
    <row r="4229" spans="1:2" x14ac:dyDescent="0.2">
      <c r="A4229" s="245" t="s">
        <v>1347</v>
      </c>
      <c r="B4229" s="246">
        <v>91.64</v>
      </c>
    </row>
    <row r="4230" spans="1:2" x14ac:dyDescent="0.2">
      <c r="A4230" s="245" t="s">
        <v>13389</v>
      </c>
      <c r="B4230" s="246">
        <v>79.41</v>
      </c>
    </row>
    <row r="4231" spans="1:2" x14ac:dyDescent="0.2">
      <c r="A4231" s="245" t="s">
        <v>1348</v>
      </c>
      <c r="B4231" s="246">
        <v>118.49</v>
      </c>
    </row>
    <row r="4232" spans="1:2" x14ac:dyDescent="0.2">
      <c r="A4232" s="245" t="s">
        <v>13390</v>
      </c>
      <c r="B4232" s="246">
        <v>102.67</v>
      </c>
    </row>
    <row r="4233" spans="1:2" x14ac:dyDescent="0.2">
      <c r="A4233" s="245" t="s">
        <v>1349</v>
      </c>
      <c r="B4233" s="246">
        <v>139.22999999999999</v>
      </c>
    </row>
    <row r="4234" spans="1:2" x14ac:dyDescent="0.2">
      <c r="A4234" s="245" t="s">
        <v>13391</v>
      </c>
      <c r="B4234" s="246">
        <v>120.64</v>
      </c>
    </row>
    <row r="4235" spans="1:2" x14ac:dyDescent="0.2">
      <c r="A4235" s="245" t="s">
        <v>1350</v>
      </c>
      <c r="B4235" s="246">
        <v>202.8</v>
      </c>
    </row>
    <row r="4236" spans="1:2" x14ac:dyDescent="0.2">
      <c r="A4236" s="245" t="s">
        <v>13392</v>
      </c>
      <c r="B4236" s="246">
        <v>175.73</v>
      </c>
    </row>
    <row r="4237" spans="1:2" x14ac:dyDescent="0.2">
      <c r="A4237" s="245" t="s">
        <v>1351</v>
      </c>
      <c r="B4237" s="246">
        <v>281.38</v>
      </c>
    </row>
    <row r="4238" spans="1:2" x14ac:dyDescent="0.2">
      <c r="A4238" s="245" t="s">
        <v>13393</v>
      </c>
      <c r="B4238" s="246">
        <v>243.82</v>
      </c>
    </row>
    <row r="4239" spans="1:2" x14ac:dyDescent="0.2">
      <c r="A4239" s="245" t="s">
        <v>1352</v>
      </c>
      <c r="B4239" s="246">
        <v>12.57</v>
      </c>
    </row>
    <row r="4240" spans="1:2" x14ac:dyDescent="0.2">
      <c r="A4240" s="245" t="s">
        <v>13394</v>
      </c>
      <c r="B4240" s="246">
        <v>10.89</v>
      </c>
    </row>
    <row r="4241" spans="1:2" x14ac:dyDescent="0.2">
      <c r="A4241" s="245" t="s">
        <v>1353</v>
      </c>
      <c r="B4241" s="246">
        <v>14.27</v>
      </c>
    </row>
    <row r="4242" spans="1:2" x14ac:dyDescent="0.2">
      <c r="A4242" s="245" t="s">
        <v>13395</v>
      </c>
      <c r="B4242" s="246">
        <v>12.37</v>
      </c>
    </row>
    <row r="4243" spans="1:2" x14ac:dyDescent="0.2">
      <c r="A4243" s="245" t="s">
        <v>1354</v>
      </c>
      <c r="B4243" s="246">
        <v>15.74</v>
      </c>
    </row>
    <row r="4244" spans="1:2" x14ac:dyDescent="0.2">
      <c r="A4244" s="245" t="s">
        <v>13396</v>
      </c>
      <c r="B4244" s="246">
        <v>13.64</v>
      </c>
    </row>
    <row r="4245" spans="1:2" x14ac:dyDescent="0.2">
      <c r="A4245" s="245" t="s">
        <v>1355</v>
      </c>
      <c r="B4245" s="246">
        <v>21.47</v>
      </c>
    </row>
    <row r="4246" spans="1:2" x14ac:dyDescent="0.2">
      <c r="A4246" s="245" t="s">
        <v>13397</v>
      </c>
      <c r="B4246" s="246">
        <v>18.600000000000001</v>
      </c>
    </row>
    <row r="4247" spans="1:2" x14ac:dyDescent="0.2">
      <c r="A4247" s="245" t="s">
        <v>1356</v>
      </c>
      <c r="B4247" s="246">
        <v>25.49</v>
      </c>
    </row>
    <row r="4248" spans="1:2" x14ac:dyDescent="0.2">
      <c r="A4248" s="245" t="s">
        <v>13398</v>
      </c>
      <c r="B4248" s="246">
        <v>22.09</v>
      </c>
    </row>
    <row r="4249" spans="1:2" x14ac:dyDescent="0.2">
      <c r="A4249" s="245" t="s">
        <v>1357</v>
      </c>
      <c r="B4249" s="246">
        <v>30.01</v>
      </c>
    </row>
    <row r="4250" spans="1:2" x14ac:dyDescent="0.2">
      <c r="A4250" s="245" t="s">
        <v>13399</v>
      </c>
      <c r="B4250" s="246">
        <v>26.01</v>
      </c>
    </row>
    <row r="4251" spans="1:2" x14ac:dyDescent="0.2">
      <c r="A4251" s="245" t="s">
        <v>1358</v>
      </c>
      <c r="B4251" s="246">
        <v>35.75</v>
      </c>
    </row>
    <row r="4252" spans="1:2" x14ac:dyDescent="0.2">
      <c r="A4252" s="245" t="s">
        <v>13400</v>
      </c>
      <c r="B4252" s="246">
        <v>30.98</v>
      </c>
    </row>
    <row r="4253" spans="1:2" x14ac:dyDescent="0.2">
      <c r="A4253" s="245" t="s">
        <v>1359</v>
      </c>
      <c r="B4253" s="246">
        <v>42.01</v>
      </c>
    </row>
    <row r="4254" spans="1:2" x14ac:dyDescent="0.2">
      <c r="A4254" s="245" t="s">
        <v>13401</v>
      </c>
      <c r="B4254" s="246">
        <v>36.4</v>
      </c>
    </row>
    <row r="4255" spans="1:2" x14ac:dyDescent="0.2">
      <c r="A4255" s="245" t="s">
        <v>1360</v>
      </c>
      <c r="B4255" s="246">
        <v>48.39</v>
      </c>
    </row>
    <row r="4256" spans="1:2" x14ac:dyDescent="0.2">
      <c r="A4256" s="245" t="s">
        <v>13402</v>
      </c>
      <c r="B4256" s="246">
        <v>41.93</v>
      </c>
    </row>
    <row r="4257" spans="1:2" x14ac:dyDescent="0.2">
      <c r="A4257" s="245" t="s">
        <v>1361</v>
      </c>
      <c r="B4257" s="246">
        <v>68.319999999999993</v>
      </c>
    </row>
    <row r="4258" spans="1:2" x14ac:dyDescent="0.2">
      <c r="A4258" s="245" t="s">
        <v>13403</v>
      </c>
      <c r="B4258" s="246">
        <v>59.2</v>
      </c>
    </row>
    <row r="4259" spans="1:2" x14ac:dyDescent="0.2">
      <c r="A4259" s="245" t="s">
        <v>7128</v>
      </c>
      <c r="B4259" s="246">
        <v>78.69</v>
      </c>
    </row>
    <row r="4260" spans="1:2" x14ac:dyDescent="0.2">
      <c r="A4260" s="245" t="s">
        <v>13404</v>
      </c>
      <c r="B4260" s="246">
        <v>68.180000000000007</v>
      </c>
    </row>
    <row r="4261" spans="1:2" x14ac:dyDescent="0.2">
      <c r="A4261" s="245" t="s">
        <v>7129</v>
      </c>
      <c r="B4261" s="246">
        <v>82.78</v>
      </c>
    </row>
    <row r="4262" spans="1:2" x14ac:dyDescent="0.2">
      <c r="A4262" s="245" t="s">
        <v>13405</v>
      </c>
      <c r="B4262" s="246">
        <v>71.73</v>
      </c>
    </row>
    <row r="4263" spans="1:2" x14ac:dyDescent="0.2">
      <c r="A4263" s="245" t="s">
        <v>7130</v>
      </c>
      <c r="B4263" s="246">
        <v>86.94</v>
      </c>
    </row>
    <row r="4264" spans="1:2" x14ac:dyDescent="0.2">
      <c r="A4264" s="245" t="s">
        <v>13406</v>
      </c>
      <c r="B4264" s="246">
        <v>75.33</v>
      </c>
    </row>
    <row r="4265" spans="1:2" x14ac:dyDescent="0.2">
      <c r="A4265" s="245" t="s">
        <v>1362</v>
      </c>
      <c r="B4265" s="246">
        <v>6.88</v>
      </c>
    </row>
    <row r="4266" spans="1:2" x14ac:dyDescent="0.2">
      <c r="A4266" s="245" t="s">
        <v>13407</v>
      </c>
      <c r="B4266" s="246">
        <v>5.96</v>
      </c>
    </row>
    <row r="4267" spans="1:2" x14ac:dyDescent="0.2">
      <c r="A4267" s="245" t="s">
        <v>1363</v>
      </c>
      <c r="B4267" s="246">
        <v>9.43</v>
      </c>
    </row>
    <row r="4268" spans="1:2" x14ac:dyDescent="0.2">
      <c r="A4268" s="245" t="s">
        <v>13408</v>
      </c>
      <c r="B4268" s="246">
        <v>8.17</v>
      </c>
    </row>
    <row r="4269" spans="1:2" x14ac:dyDescent="0.2">
      <c r="A4269" s="245" t="s">
        <v>1364</v>
      </c>
      <c r="B4269" s="246">
        <v>11.99</v>
      </c>
    </row>
    <row r="4270" spans="1:2" x14ac:dyDescent="0.2">
      <c r="A4270" s="245" t="s">
        <v>13409</v>
      </c>
      <c r="B4270" s="246">
        <v>10.39</v>
      </c>
    </row>
    <row r="4271" spans="1:2" x14ac:dyDescent="0.2">
      <c r="A4271" s="245" t="s">
        <v>1365</v>
      </c>
      <c r="B4271" s="246">
        <v>14.55</v>
      </c>
    </row>
    <row r="4272" spans="1:2" x14ac:dyDescent="0.2">
      <c r="A4272" s="245" t="s">
        <v>13410</v>
      </c>
      <c r="B4272" s="246">
        <v>12.6</v>
      </c>
    </row>
    <row r="4273" spans="1:2" x14ac:dyDescent="0.2">
      <c r="A4273" s="245" t="s">
        <v>1366</v>
      </c>
      <c r="B4273" s="246">
        <v>17.100000000000001</v>
      </c>
    </row>
    <row r="4274" spans="1:2" x14ac:dyDescent="0.2">
      <c r="A4274" s="245" t="s">
        <v>13411</v>
      </c>
      <c r="B4274" s="246">
        <v>14.82</v>
      </c>
    </row>
    <row r="4275" spans="1:2" x14ac:dyDescent="0.2">
      <c r="A4275" s="245" t="s">
        <v>7131</v>
      </c>
      <c r="B4275" s="246">
        <v>19.66</v>
      </c>
    </row>
    <row r="4276" spans="1:2" x14ac:dyDescent="0.2">
      <c r="A4276" s="245" t="s">
        <v>13412</v>
      </c>
      <c r="B4276" s="246">
        <v>17.03</v>
      </c>
    </row>
    <row r="4277" spans="1:2" x14ac:dyDescent="0.2">
      <c r="A4277" s="245" t="s">
        <v>7132</v>
      </c>
      <c r="B4277" s="246">
        <v>22.21</v>
      </c>
    </row>
    <row r="4278" spans="1:2" x14ac:dyDescent="0.2">
      <c r="A4278" s="245" t="s">
        <v>13413</v>
      </c>
      <c r="B4278" s="246">
        <v>19.25</v>
      </c>
    </row>
    <row r="4279" spans="1:2" x14ac:dyDescent="0.2">
      <c r="A4279" s="245" t="s">
        <v>1367</v>
      </c>
      <c r="B4279" s="246">
        <v>2.34</v>
      </c>
    </row>
    <row r="4280" spans="1:2" x14ac:dyDescent="0.2">
      <c r="A4280" s="245" t="s">
        <v>13414</v>
      </c>
      <c r="B4280" s="246">
        <v>2.0299999999999998</v>
      </c>
    </row>
    <row r="4281" spans="1:2" x14ac:dyDescent="0.2">
      <c r="A4281" s="245" t="s">
        <v>1368</v>
      </c>
      <c r="B4281" s="246">
        <v>4.0599999999999996</v>
      </c>
    </row>
    <row r="4282" spans="1:2" x14ac:dyDescent="0.2">
      <c r="A4282" s="245" t="s">
        <v>13415</v>
      </c>
      <c r="B4282" s="246">
        <v>3.53</v>
      </c>
    </row>
    <row r="4283" spans="1:2" x14ac:dyDescent="0.2">
      <c r="A4283" s="245" t="s">
        <v>1369</v>
      </c>
      <c r="B4283" s="246">
        <v>5.47</v>
      </c>
    </row>
    <row r="4284" spans="1:2" x14ac:dyDescent="0.2">
      <c r="A4284" s="245" t="s">
        <v>13416</v>
      </c>
      <c r="B4284" s="246">
        <v>4.76</v>
      </c>
    </row>
    <row r="4285" spans="1:2" x14ac:dyDescent="0.2">
      <c r="A4285" s="245" t="s">
        <v>1370</v>
      </c>
      <c r="B4285" s="246">
        <v>8.2899999999999991</v>
      </c>
    </row>
    <row r="4286" spans="1:2" x14ac:dyDescent="0.2">
      <c r="A4286" s="245" t="s">
        <v>13417</v>
      </c>
      <c r="B4286" s="246">
        <v>7.22</v>
      </c>
    </row>
    <row r="4287" spans="1:2" x14ac:dyDescent="0.2">
      <c r="A4287" s="245" t="s">
        <v>1371</v>
      </c>
      <c r="B4287" s="246">
        <v>11.58</v>
      </c>
    </row>
    <row r="4288" spans="1:2" x14ac:dyDescent="0.2">
      <c r="A4288" s="245" t="s">
        <v>13418</v>
      </c>
      <c r="B4288" s="246">
        <v>10.09</v>
      </c>
    </row>
    <row r="4289" spans="1:2" x14ac:dyDescent="0.2">
      <c r="A4289" s="245" t="s">
        <v>1372</v>
      </c>
      <c r="B4289" s="246">
        <v>14.9</v>
      </c>
    </row>
    <row r="4290" spans="1:2" x14ac:dyDescent="0.2">
      <c r="A4290" s="245" t="s">
        <v>13419</v>
      </c>
      <c r="B4290" s="246">
        <v>13</v>
      </c>
    </row>
    <row r="4291" spans="1:2" x14ac:dyDescent="0.2">
      <c r="A4291" s="245" t="s">
        <v>1373</v>
      </c>
      <c r="B4291" s="246">
        <v>18.399999999999999</v>
      </c>
    </row>
    <row r="4292" spans="1:2" x14ac:dyDescent="0.2">
      <c r="A4292" s="245" t="s">
        <v>13420</v>
      </c>
      <c r="B4292" s="246">
        <v>16.059999999999999</v>
      </c>
    </row>
    <row r="4293" spans="1:2" x14ac:dyDescent="0.2">
      <c r="A4293" s="245" t="s">
        <v>7133</v>
      </c>
      <c r="B4293" s="246">
        <v>24.43</v>
      </c>
    </row>
    <row r="4294" spans="1:2" x14ac:dyDescent="0.2">
      <c r="A4294" s="245" t="s">
        <v>13421</v>
      </c>
      <c r="B4294" s="246">
        <v>21.36</v>
      </c>
    </row>
    <row r="4295" spans="1:2" x14ac:dyDescent="0.2">
      <c r="A4295" s="245" t="s">
        <v>7134</v>
      </c>
      <c r="B4295" s="246">
        <v>30.47</v>
      </c>
    </row>
    <row r="4296" spans="1:2" x14ac:dyDescent="0.2">
      <c r="A4296" s="245" t="s">
        <v>13422</v>
      </c>
      <c r="B4296" s="246">
        <v>26.65</v>
      </c>
    </row>
    <row r="4297" spans="1:2" x14ac:dyDescent="0.2">
      <c r="A4297" s="245" t="s">
        <v>1374</v>
      </c>
      <c r="B4297" s="246">
        <v>5.67</v>
      </c>
    </row>
    <row r="4298" spans="1:2" x14ac:dyDescent="0.2">
      <c r="A4298" s="245" t="s">
        <v>13423</v>
      </c>
      <c r="B4298" s="246">
        <v>4.91</v>
      </c>
    </row>
    <row r="4299" spans="1:2" x14ac:dyDescent="0.2">
      <c r="A4299" s="245" t="s">
        <v>1375</v>
      </c>
      <c r="B4299" s="246">
        <v>8.51</v>
      </c>
    </row>
    <row r="4300" spans="1:2" x14ac:dyDescent="0.2">
      <c r="A4300" s="245" t="s">
        <v>13424</v>
      </c>
      <c r="B4300" s="246">
        <v>7.37</v>
      </c>
    </row>
    <row r="4301" spans="1:2" x14ac:dyDescent="0.2">
      <c r="A4301" s="245" t="s">
        <v>1376</v>
      </c>
      <c r="B4301" s="246">
        <v>11.35</v>
      </c>
    </row>
    <row r="4302" spans="1:2" x14ac:dyDescent="0.2">
      <c r="A4302" s="245" t="s">
        <v>13425</v>
      </c>
      <c r="B4302" s="246">
        <v>9.83</v>
      </c>
    </row>
    <row r="4303" spans="1:2" x14ac:dyDescent="0.2">
      <c r="A4303" s="245" t="s">
        <v>1377</v>
      </c>
      <c r="B4303" s="246">
        <v>14.18</v>
      </c>
    </row>
    <row r="4304" spans="1:2" x14ac:dyDescent="0.2">
      <c r="A4304" s="245" t="s">
        <v>13426</v>
      </c>
      <c r="B4304" s="246">
        <v>12.29</v>
      </c>
    </row>
    <row r="4305" spans="1:2" x14ac:dyDescent="0.2">
      <c r="A4305" s="245" t="s">
        <v>1378</v>
      </c>
      <c r="B4305" s="246">
        <v>17.02</v>
      </c>
    </row>
    <row r="4306" spans="1:2" x14ac:dyDescent="0.2">
      <c r="A4306" s="245" t="s">
        <v>13427</v>
      </c>
      <c r="B4306" s="246">
        <v>14.75</v>
      </c>
    </row>
    <row r="4307" spans="1:2" x14ac:dyDescent="0.2">
      <c r="A4307" s="245" t="s">
        <v>1379</v>
      </c>
      <c r="B4307" s="246">
        <v>19.86</v>
      </c>
    </row>
    <row r="4308" spans="1:2" x14ac:dyDescent="0.2">
      <c r="A4308" s="245" t="s">
        <v>13428</v>
      </c>
      <c r="B4308" s="246">
        <v>17.21</v>
      </c>
    </row>
    <row r="4309" spans="1:2" x14ac:dyDescent="0.2">
      <c r="A4309" s="245" t="s">
        <v>1380</v>
      </c>
      <c r="B4309" s="246">
        <v>22.7</v>
      </c>
    </row>
    <row r="4310" spans="1:2" x14ac:dyDescent="0.2">
      <c r="A4310" s="245" t="s">
        <v>13429</v>
      </c>
      <c r="B4310" s="246">
        <v>19.670000000000002</v>
      </c>
    </row>
    <row r="4311" spans="1:2" x14ac:dyDescent="0.2">
      <c r="A4311" s="245" t="s">
        <v>7135</v>
      </c>
      <c r="B4311" s="246">
        <v>25.54</v>
      </c>
    </row>
    <row r="4312" spans="1:2" x14ac:dyDescent="0.2">
      <c r="A4312" s="245" t="s">
        <v>13430</v>
      </c>
      <c r="B4312" s="246">
        <v>22.12</v>
      </c>
    </row>
    <row r="4313" spans="1:2" x14ac:dyDescent="0.2">
      <c r="A4313" s="245" t="s">
        <v>7136</v>
      </c>
      <c r="B4313" s="246">
        <v>28.37</v>
      </c>
    </row>
    <row r="4314" spans="1:2" x14ac:dyDescent="0.2">
      <c r="A4314" s="245" t="s">
        <v>13431</v>
      </c>
      <c r="B4314" s="246">
        <v>24.58</v>
      </c>
    </row>
    <row r="4315" spans="1:2" x14ac:dyDescent="0.2">
      <c r="A4315" s="245" t="s">
        <v>7137</v>
      </c>
      <c r="B4315" s="246">
        <v>34.049999999999997</v>
      </c>
    </row>
    <row r="4316" spans="1:2" x14ac:dyDescent="0.2">
      <c r="A4316" s="245" t="s">
        <v>13432</v>
      </c>
      <c r="B4316" s="246">
        <v>29.5</v>
      </c>
    </row>
    <row r="4317" spans="1:2" x14ac:dyDescent="0.2">
      <c r="A4317" s="245" t="s">
        <v>1381</v>
      </c>
      <c r="B4317" s="246">
        <v>1.34</v>
      </c>
    </row>
    <row r="4318" spans="1:2" x14ac:dyDescent="0.2">
      <c r="A4318" s="245" t="s">
        <v>13433</v>
      </c>
      <c r="B4318" s="246">
        <v>1.1599999999999999</v>
      </c>
    </row>
    <row r="4319" spans="1:2" x14ac:dyDescent="0.2">
      <c r="A4319" s="245" t="s">
        <v>1382</v>
      </c>
      <c r="B4319" s="246">
        <v>1.48</v>
      </c>
    </row>
    <row r="4320" spans="1:2" x14ac:dyDescent="0.2">
      <c r="A4320" s="245" t="s">
        <v>13434</v>
      </c>
      <c r="B4320" s="246">
        <v>1.29</v>
      </c>
    </row>
    <row r="4321" spans="1:2" x14ac:dyDescent="0.2">
      <c r="A4321" s="245" t="s">
        <v>1383</v>
      </c>
      <c r="B4321" s="246">
        <v>1.77</v>
      </c>
    </row>
    <row r="4322" spans="1:2" x14ac:dyDescent="0.2">
      <c r="A4322" s="245" t="s">
        <v>13435</v>
      </c>
      <c r="B4322" s="246">
        <v>1.53</v>
      </c>
    </row>
    <row r="4323" spans="1:2" x14ac:dyDescent="0.2">
      <c r="A4323" s="245" t="s">
        <v>1384</v>
      </c>
      <c r="B4323" s="246">
        <v>2.12</v>
      </c>
    </row>
    <row r="4324" spans="1:2" x14ac:dyDescent="0.2">
      <c r="A4324" s="245" t="s">
        <v>13436</v>
      </c>
      <c r="B4324" s="246">
        <v>1.84</v>
      </c>
    </row>
    <row r="4325" spans="1:2" x14ac:dyDescent="0.2">
      <c r="A4325" s="245" t="s">
        <v>1385</v>
      </c>
      <c r="B4325" s="246">
        <v>2.34</v>
      </c>
    </row>
    <row r="4326" spans="1:2" x14ac:dyDescent="0.2">
      <c r="A4326" s="245" t="s">
        <v>13437</v>
      </c>
      <c r="B4326" s="246">
        <v>2.02</v>
      </c>
    </row>
    <row r="4327" spans="1:2" x14ac:dyDescent="0.2">
      <c r="A4327" s="245" t="s">
        <v>1386</v>
      </c>
      <c r="B4327" s="246">
        <v>3.01</v>
      </c>
    </row>
    <row r="4328" spans="1:2" x14ac:dyDescent="0.2">
      <c r="A4328" s="245" t="s">
        <v>13438</v>
      </c>
      <c r="B4328" s="246">
        <v>2.61</v>
      </c>
    </row>
    <row r="4329" spans="1:2" x14ac:dyDescent="0.2">
      <c r="A4329" s="245" t="s">
        <v>1387</v>
      </c>
      <c r="B4329" s="246">
        <v>3.86</v>
      </c>
    </row>
    <row r="4330" spans="1:2" x14ac:dyDescent="0.2">
      <c r="A4330" s="245" t="s">
        <v>13439</v>
      </c>
      <c r="B4330" s="246">
        <v>3.35</v>
      </c>
    </row>
    <row r="4331" spans="1:2" x14ac:dyDescent="0.2">
      <c r="A4331" s="245" t="s">
        <v>1388</v>
      </c>
      <c r="B4331" s="246">
        <v>1357.35</v>
      </c>
    </row>
    <row r="4332" spans="1:2" x14ac:dyDescent="0.2">
      <c r="A4332" s="245" t="s">
        <v>13440</v>
      </c>
      <c r="B4332" s="246">
        <v>1178.25</v>
      </c>
    </row>
    <row r="4333" spans="1:2" x14ac:dyDescent="0.2">
      <c r="A4333" s="245" t="s">
        <v>1389</v>
      </c>
      <c r="B4333" s="246">
        <v>670.48</v>
      </c>
    </row>
    <row r="4334" spans="1:2" x14ac:dyDescent="0.2">
      <c r="A4334" s="245" t="s">
        <v>13441</v>
      </c>
      <c r="B4334" s="246">
        <v>582.08000000000004</v>
      </c>
    </row>
    <row r="4335" spans="1:2" x14ac:dyDescent="0.2">
      <c r="A4335" s="245" t="s">
        <v>1390</v>
      </c>
      <c r="B4335" s="246">
        <v>349.06</v>
      </c>
    </row>
    <row r="4336" spans="1:2" x14ac:dyDescent="0.2">
      <c r="A4336" s="245" t="s">
        <v>13442</v>
      </c>
      <c r="B4336" s="246">
        <v>303.06</v>
      </c>
    </row>
    <row r="4337" spans="1:2" x14ac:dyDescent="0.2">
      <c r="A4337" s="245" t="s">
        <v>7138</v>
      </c>
      <c r="B4337" s="246">
        <v>33.58</v>
      </c>
    </row>
    <row r="4338" spans="1:2" x14ac:dyDescent="0.2">
      <c r="A4338" s="245" t="s">
        <v>13443</v>
      </c>
      <c r="B4338" s="246">
        <v>29.46</v>
      </c>
    </row>
    <row r="4339" spans="1:2" x14ac:dyDescent="0.2">
      <c r="A4339" s="245" t="s">
        <v>7139</v>
      </c>
      <c r="B4339" s="246">
        <v>42.03</v>
      </c>
    </row>
    <row r="4340" spans="1:2" x14ac:dyDescent="0.2">
      <c r="A4340" s="245" t="s">
        <v>13444</v>
      </c>
      <c r="B4340" s="246">
        <v>36.92</v>
      </c>
    </row>
    <row r="4341" spans="1:2" x14ac:dyDescent="0.2">
      <c r="A4341" s="245" t="s">
        <v>7140</v>
      </c>
      <c r="B4341" s="246">
        <v>132.9</v>
      </c>
    </row>
    <row r="4342" spans="1:2" x14ac:dyDescent="0.2">
      <c r="A4342" s="245" t="s">
        <v>13445</v>
      </c>
      <c r="B4342" s="246">
        <v>125.37</v>
      </c>
    </row>
    <row r="4343" spans="1:2" x14ac:dyDescent="0.2">
      <c r="A4343" s="245" t="s">
        <v>7141</v>
      </c>
      <c r="B4343" s="246">
        <v>143.44999999999999</v>
      </c>
    </row>
    <row r="4344" spans="1:2" x14ac:dyDescent="0.2">
      <c r="A4344" s="245" t="s">
        <v>13446</v>
      </c>
      <c r="B4344" s="246">
        <v>135.88999999999999</v>
      </c>
    </row>
    <row r="4345" spans="1:2" x14ac:dyDescent="0.2">
      <c r="A4345" s="245" t="s">
        <v>7142</v>
      </c>
      <c r="B4345" s="246">
        <v>167.29</v>
      </c>
    </row>
    <row r="4346" spans="1:2" x14ac:dyDescent="0.2">
      <c r="A4346" s="245" t="s">
        <v>13447</v>
      </c>
      <c r="B4346" s="246">
        <v>158.22999999999999</v>
      </c>
    </row>
    <row r="4347" spans="1:2" x14ac:dyDescent="0.2">
      <c r="A4347" s="245" t="s">
        <v>7143</v>
      </c>
      <c r="B4347" s="246">
        <v>179.72</v>
      </c>
    </row>
    <row r="4348" spans="1:2" x14ac:dyDescent="0.2">
      <c r="A4348" s="245" t="s">
        <v>13448</v>
      </c>
      <c r="B4348" s="246">
        <v>169.49</v>
      </c>
    </row>
    <row r="4349" spans="1:2" x14ac:dyDescent="0.2">
      <c r="A4349" s="245" t="s">
        <v>7144</v>
      </c>
      <c r="B4349" s="246">
        <v>191.47</v>
      </c>
    </row>
    <row r="4350" spans="1:2" x14ac:dyDescent="0.2">
      <c r="A4350" s="245" t="s">
        <v>13449</v>
      </c>
      <c r="B4350" s="246">
        <v>180.52</v>
      </c>
    </row>
    <row r="4351" spans="1:2" x14ac:dyDescent="0.2">
      <c r="A4351" s="245" t="s">
        <v>7145</v>
      </c>
      <c r="B4351" s="246">
        <v>41.06</v>
      </c>
    </row>
    <row r="4352" spans="1:2" x14ac:dyDescent="0.2">
      <c r="A4352" s="245" t="s">
        <v>13450</v>
      </c>
      <c r="B4352" s="246">
        <v>35.950000000000003</v>
      </c>
    </row>
    <row r="4353" spans="1:2" x14ac:dyDescent="0.2">
      <c r="A4353" s="245" t="s">
        <v>7146</v>
      </c>
      <c r="B4353" s="246">
        <v>42.14</v>
      </c>
    </row>
    <row r="4354" spans="1:2" x14ac:dyDescent="0.2">
      <c r="A4354" s="245" t="s">
        <v>13451</v>
      </c>
      <c r="B4354" s="246">
        <v>37.01</v>
      </c>
    </row>
    <row r="4355" spans="1:2" x14ac:dyDescent="0.2">
      <c r="A4355" s="245" t="s">
        <v>7147</v>
      </c>
      <c r="B4355" s="246">
        <v>132.11000000000001</v>
      </c>
    </row>
    <row r="4356" spans="1:2" x14ac:dyDescent="0.2">
      <c r="A4356" s="245" t="s">
        <v>13452</v>
      </c>
      <c r="B4356" s="246">
        <v>124.61</v>
      </c>
    </row>
    <row r="4357" spans="1:2" x14ac:dyDescent="0.2">
      <c r="A4357" s="245" t="s">
        <v>7148</v>
      </c>
      <c r="B4357" s="246">
        <v>142.80000000000001</v>
      </c>
    </row>
    <row r="4358" spans="1:2" x14ac:dyDescent="0.2">
      <c r="A4358" s="245" t="s">
        <v>13453</v>
      </c>
      <c r="B4358" s="246">
        <v>135.27000000000001</v>
      </c>
    </row>
    <row r="4359" spans="1:2" x14ac:dyDescent="0.2">
      <c r="A4359" s="245" t="s">
        <v>7149</v>
      </c>
      <c r="B4359" s="246">
        <v>168.37</v>
      </c>
    </row>
    <row r="4360" spans="1:2" x14ac:dyDescent="0.2">
      <c r="A4360" s="245" t="s">
        <v>13454</v>
      </c>
      <c r="B4360" s="246">
        <v>159.26</v>
      </c>
    </row>
    <row r="4361" spans="1:2" x14ac:dyDescent="0.2">
      <c r="A4361" s="245" t="s">
        <v>7150</v>
      </c>
      <c r="B4361" s="246">
        <v>9.4600000000000009</v>
      </c>
    </row>
    <row r="4362" spans="1:2" x14ac:dyDescent="0.2">
      <c r="A4362" s="245" t="s">
        <v>13455</v>
      </c>
      <c r="B4362" s="246">
        <v>8.35</v>
      </c>
    </row>
    <row r="4363" spans="1:2" x14ac:dyDescent="0.2">
      <c r="A4363" s="245" t="s">
        <v>1391</v>
      </c>
      <c r="B4363" s="246">
        <v>36.25</v>
      </c>
    </row>
    <row r="4364" spans="1:2" x14ac:dyDescent="0.2">
      <c r="A4364" s="245" t="s">
        <v>13456</v>
      </c>
      <c r="B4364" s="246">
        <v>31.49</v>
      </c>
    </row>
    <row r="4365" spans="1:2" x14ac:dyDescent="0.2">
      <c r="A4365" s="245" t="s">
        <v>1392</v>
      </c>
      <c r="B4365" s="246">
        <v>144.51</v>
      </c>
    </row>
    <row r="4366" spans="1:2" x14ac:dyDescent="0.2">
      <c r="A4366" s="245" t="s">
        <v>13457</v>
      </c>
      <c r="B4366" s="246">
        <v>125.48</v>
      </c>
    </row>
    <row r="4367" spans="1:2" x14ac:dyDescent="0.2">
      <c r="A4367" s="245" t="s">
        <v>1393</v>
      </c>
      <c r="B4367" s="246">
        <v>199.85</v>
      </c>
    </row>
    <row r="4368" spans="1:2" x14ac:dyDescent="0.2">
      <c r="A4368" s="245" t="s">
        <v>13458</v>
      </c>
      <c r="B4368" s="246">
        <v>173.43</v>
      </c>
    </row>
    <row r="4369" spans="1:2" x14ac:dyDescent="0.2">
      <c r="A4369" s="245" t="s">
        <v>1394</v>
      </c>
      <c r="B4369" s="246">
        <v>72.25</v>
      </c>
    </row>
    <row r="4370" spans="1:2" x14ac:dyDescent="0.2">
      <c r="A4370" s="245" t="s">
        <v>13459</v>
      </c>
      <c r="B4370" s="246">
        <v>62.74</v>
      </c>
    </row>
    <row r="4371" spans="1:2" x14ac:dyDescent="0.2">
      <c r="A4371" s="245" t="s">
        <v>1395</v>
      </c>
      <c r="B4371" s="246">
        <v>72.25</v>
      </c>
    </row>
    <row r="4372" spans="1:2" x14ac:dyDescent="0.2">
      <c r="A4372" s="245" t="s">
        <v>13460</v>
      </c>
      <c r="B4372" s="246">
        <v>62.74</v>
      </c>
    </row>
    <row r="4373" spans="1:2" x14ac:dyDescent="0.2">
      <c r="A4373" s="245" t="s">
        <v>1396</v>
      </c>
      <c r="B4373" s="246">
        <v>144.51</v>
      </c>
    </row>
    <row r="4374" spans="1:2" x14ac:dyDescent="0.2">
      <c r="A4374" s="245" t="s">
        <v>13461</v>
      </c>
      <c r="B4374" s="246">
        <v>125.48</v>
      </c>
    </row>
    <row r="4375" spans="1:2" x14ac:dyDescent="0.2">
      <c r="A4375" s="245" t="s">
        <v>1397</v>
      </c>
      <c r="B4375" s="246">
        <v>216.77</v>
      </c>
    </row>
    <row r="4376" spans="1:2" x14ac:dyDescent="0.2">
      <c r="A4376" s="245" t="s">
        <v>13462</v>
      </c>
      <c r="B4376" s="246">
        <v>188.23</v>
      </c>
    </row>
    <row r="4377" spans="1:2" x14ac:dyDescent="0.2">
      <c r="A4377" s="245" t="s">
        <v>1398</v>
      </c>
      <c r="B4377" s="246">
        <v>365.21</v>
      </c>
    </row>
    <row r="4378" spans="1:2" x14ac:dyDescent="0.2">
      <c r="A4378" s="245" t="s">
        <v>13463</v>
      </c>
      <c r="B4378" s="246">
        <v>317.54000000000002</v>
      </c>
    </row>
    <row r="4379" spans="1:2" x14ac:dyDescent="0.2">
      <c r="A4379" s="245" t="s">
        <v>1399</v>
      </c>
      <c r="B4379" s="246">
        <v>94.32</v>
      </c>
    </row>
    <row r="4380" spans="1:2" x14ac:dyDescent="0.2">
      <c r="A4380" s="245" t="s">
        <v>13464</v>
      </c>
      <c r="B4380" s="246">
        <v>81.95</v>
      </c>
    </row>
    <row r="4381" spans="1:2" x14ac:dyDescent="0.2">
      <c r="A4381" s="245" t="s">
        <v>1400</v>
      </c>
      <c r="B4381" s="246">
        <v>54.52</v>
      </c>
    </row>
    <row r="4382" spans="1:2" x14ac:dyDescent="0.2">
      <c r="A4382" s="245" t="s">
        <v>13465</v>
      </c>
      <c r="B4382" s="246">
        <v>47.37</v>
      </c>
    </row>
    <row r="4383" spans="1:2" x14ac:dyDescent="0.2">
      <c r="A4383" s="245" t="s">
        <v>1401</v>
      </c>
      <c r="B4383" s="246">
        <v>3.68</v>
      </c>
    </row>
    <row r="4384" spans="1:2" x14ac:dyDescent="0.2">
      <c r="A4384" s="245" t="s">
        <v>13466</v>
      </c>
      <c r="B4384" s="246">
        <v>3.22</v>
      </c>
    </row>
    <row r="4385" spans="1:2" x14ac:dyDescent="0.2">
      <c r="A4385" s="245" t="s">
        <v>1402</v>
      </c>
      <c r="B4385" s="246">
        <v>5.98</v>
      </c>
    </row>
    <row r="4386" spans="1:2" x14ac:dyDescent="0.2">
      <c r="A4386" s="245" t="s">
        <v>13467</v>
      </c>
      <c r="B4386" s="246">
        <v>5.22</v>
      </c>
    </row>
    <row r="4387" spans="1:2" x14ac:dyDescent="0.2">
      <c r="A4387" s="245" t="s">
        <v>1403</v>
      </c>
      <c r="B4387" s="246">
        <v>8.6999999999999993</v>
      </c>
    </row>
    <row r="4388" spans="1:2" x14ac:dyDescent="0.2">
      <c r="A4388" s="245" t="s">
        <v>13468</v>
      </c>
      <c r="B4388" s="246">
        <v>7.59</v>
      </c>
    </row>
    <row r="4389" spans="1:2" x14ac:dyDescent="0.2">
      <c r="A4389" s="245" t="s">
        <v>1404</v>
      </c>
      <c r="B4389" s="246">
        <v>14.3</v>
      </c>
    </row>
    <row r="4390" spans="1:2" x14ac:dyDescent="0.2">
      <c r="A4390" s="245" t="s">
        <v>13469</v>
      </c>
      <c r="B4390" s="246">
        <v>12.47</v>
      </c>
    </row>
    <row r="4391" spans="1:2" x14ac:dyDescent="0.2">
      <c r="A4391" s="245" t="s">
        <v>1405</v>
      </c>
      <c r="B4391" s="246">
        <v>21.47</v>
      </c>
    </row>
    <row r="4392" spans="1:2" x14ac:dyDescent="0.2">
      <c r="A4392" s="245" t="s">
        <v>13470</v>
      </c>
      <c r="B4392" s="246">
        <v>18.71</v>
      </c>
    </row>
    <row r="4393" spans="1:2" x14ac:dyDescent="0.2">
      <c r="A4393" s="245" t="s">
        <v>1406</v>
      </c>
      <c r="B4393" s="246">
        <v>28.01</v>
      </c>
    </row>
    <row r="4394" spans="1:2" x14ac:dyDescent="0.2">
      <c r="A4394" s="245" t="s">
        <v>13471</v>
      </c>
      <c r="B4394" s="246">
        <v>24.41</v>
      </c>
    </row>
    <row r="4395" spans="1:2" x14ac:dyDescent="0.2">
      <c r="A4395" s="245" t="s">
        <v>1407</v>
      </c>
      <c r="B4395" s="246">
        <v>30.43</v>
      </c>
    </row>
    <row r="4396" spans="1:2" x14ac:dyDescent="0.2">
      <c r="A4396" s="245" t="s">
        <v>13472</v>
      </c>
      <c r="B4396" s="246">
        <v>26.89</v>
      </c>
    </row>
    <row r="4397" spans="1:2" x14ac:dyDescent="0.2">
      <c r="A4397" s="245" t="s">
        <v>1408</v>
      </c>
      <c r="B4397" s="246">
        <v>35.299999999999997</v>
      </c>
    </row>
    <row r="4398" spans="1:2" x14ac:dyDescent="0.2">
      <c r="A4398" s="245" t="s">
        <v>13473</v>
      </c>
      <c r="B4398" s="246">
        <v>31.2</v>
      </c>
    </row>
    <row r="4399" spans="1:2" x14ac:dyDescent="0.2">
      <c r="A4399" s="245" t="s">
        <v>1409</v>
      </c>
      <c r="B4399" s="246">
        <v>41.23</v>
      </c>
    </row>
    <row r="4400" spans="1:2" x14ac:dyDescent="0.2">
      <c r="A4400" s="245" t="s">
        <v>13474</v>
      </c>
      <c r="B4400" s="246">
        <v>36.44</v>
      </c>
    </row>
    <row r="4401" spans="1:2" x14ac:dyDescent="0.2">
      <c r="A4401" s="245" t="s">
        <v>7151</v>
      </c>
      <c r="B4401" s="246">
        <v>51.86</v>
      </c>
    </row>
    <row r="4402" spans="1:2" x14ac:dyDescent="0.2">
      <c r="A4402" s="245" t="s">
        <v>13475</v>
      </c>
      <c r="B4402" s="246">
        <v>46.29</v>
      </c>
    </row>
    <row r="4403" spans="1:2" x14ac:dyDescent="0.2">
      <c r="A4403" s="245" t="s">
        <v>1410</v>
      </c>
      <c r="B4403" s="246">
        <v>52.57</v>
      </c>
    </row>
    <row r="4404" spans="1:2" x14ac:dyDescent="0.2">
      <c r="A4404" s="245" t="s">
        <v>13476</v>
      </c>
      <c r="B4404" s="246">
        <v>46.5</v>
      </c>
    </row>
    <row r="4405" spans="1:2" x14ac:dyDescent="0.2">
      <c r="A4405" s="245" t="s">
        <v>1411</v>
      </c>
      <c r="B4405" s="246">
        <v>64.400000000000006</v>
      </c>
    </row>
    <row r="4406" spans="1:2" x14ac:dyDescent="0.2">
      <c r="A4406" s="245" t="s">
        <v>13477</v>
      </c>
      <c r="B4406" s="246">
        <v>56.98</v>
      </c>
    </row>
    <row r="4407" spans="1:2" x14ac:dyDescent="0.2">
      <c r="A4407" s="245" t="s">
        <v>1412</v>
      </c>
      <c r="B4407" s="246">
        <v>98.71</v>
      </c>
    </row>
    <row r="4408" spans="1:2" x14ac:dyDescent="0.2">
      <c r="A4408" s="245" t="s">
        <v>13478</v>
      </c>
      <c r="B4408" s="246">
        <v>90.18</v>
      </c>
    </row>
    <row r="4409" spans="1:2" x14ac:dyDescent="0.2">
      <c r="A4409" s="245" t="s">
        <v>1413</v>
      </c>
      <c r="B4409" s="246">
        <v>117.45</v>
      </c>
    </row>
    <row r="4410" spans="1:2" x14ac:dyDescent="0.2">
      <c r="A4410" s="245" t="s">
        <v>13479</v>
      </c>
      <c r="B4410" s="246">
        <v>107.35</v>
      </c>
    </row>
    <row r="4411" spans="1:2" x14ac:dyDescent="0.2">
      <c r="A4411" s="245" t="s">
        <v>1414</v>
      </c>
      <c r="B4411" s="246">
        <v>140.59</v>
      </c>
    </row>
    <row r="4412" spans="1:2" x14ac:dyDescent="0.2">
      <c r="A4412" s="245" t="s">
        <v>13480</v>
      </c>
      <c r="B4412" s="246">
        <v>128.65</v>
      </c>
    </row>
    <row r="4413" spans="1:2" x14ac:dyDescent="0.2">
      <c r="A4413" s="245" t="s">
        <v>1415</v>
      </c>
      <c r="B4413" s="246">
        <v>163.85</v>
      </c>
    </row>
    <row r="4414" spans="1:2" x14ac:dyDescent="0.2">
      <c r="A4414" s="245" t="s">
        <v>13481</v>
      </c>
      <c r="B4414" s="246">
        <v>150.04</v>
      </c>
    </row>
    <row r="4415" spans="1:2" x14ac:dyDescent="0.2">
      <c r="A4415" s="245" t="s">
        <v>1416</v>
      </c>
      <c r="B4415" s="246">
        <v>203.53</v>
      </c>
    </row>
    <row r="4416" spans="1:2" x14ac:dyDescent="0.2">
      <c r="A4416" s="245" t="s">
        <v>13482</v>
      </c>
      <c r="B4416" s="246">
        <v>186.38</v>
      </c>
    </row>
    <row r="4417" spans="1:2" x14ac:dyDescent="0.2">
      <c r="A4417" s="245" t="s">
        <v>7152</v>
      </c>
      <c r="B4417" s="246">
        <v>2.4700000000000002</v>
      </c>
    </row>
    <row r="4418" spans="1:2" x14ac:dyDescent="0.2">
      <c r="A4418" s="245" t="s">
        <v>13483</v>
      </c>
      <c r="B4418" s="246">
        <v>2.17</v>
      </c>
    </row>
    <row r="4419" spans="1:2" x14ac:dyDescent="0.2">
      <c r="A4419" s="245" t="s">
        <v>7153</v>
      </c>
      <c r="B4419" s="246">
        <v>4.04</v>
      </c>
    </row>
    <row r="4420" spans="1:2" x14ac:dyDescent="0.2">
      <c r="A4420" s="245" t="s">
        <v>13484</v>
      </c>
      <c r="B4420" s="246">
        <v>3.54</v>
      </c>
    </row>
    <row r="4421" spans="1:2" x14ac:dyDescent="0.2">
      <c r="A4421" s="245" t="s">
        <v>7154</v>
      </c>
      <c r="B4421" s="246">
        <v>5.98</v>
      </c>
    </row>
    <row r="4422" spans="1:2" x14ac:dyDescent="0.2">
      <c r="A4422" s="245" t="s">
        <v>13485</v>
      </c>
      <c r="B4422" s="246">
        <v>5.24</v>
      </c>
    </row>
    <row r="4423" spans="1:2" x14ac:dyDescent="0.2">
      <c r="A4423" s="245" t="s">
        <v>7155</v>
      </c>
      <c r="B4423" s="246">
        <v>10</v>
      </c>
    </row>
    <row r="4424" spans="1:2" x14ac:dyDescent="0.2">
      <c r="A4424" s="245" t="s">
        <v>13486</v>
      </c>
      <c r="B4424" s="246">
        <v>8.74</v>
      </c>
    </row>
    <row r="4425" spans="1:2" x14ac:dyDescent="0.2">
      <c r="A4425" s="245" t="s">
        <v>7156</v>
      </c>
      <c r="B4425" s="246">
        <v>15.28</v>
      </c>
    </row>
    <row r="4426" spans="1:2" x14ac:dyDescent="0.2">
      <c r="A4426" s="245" t="s">
        <v>13487</v>
      </c>
      <c r="B4426" s="246">
        <v>13.35</v>
      </c>
    </row>
    <row r="4427" spans="1:2" x14ac:dyDescent="0.2">
      <c r="A4427" s="245" t="s">
        <v>7157</v>
      </c>
      <c r="B4427" s="246">
        <v>20.09</v>
      </c>
    </row>
    <row r="4428" spans="1:2" x14ac:dyDescent="0.2">
      <c r="A4428" s="245" t="s">
        <v>13488</v>
      </c>
      <c r="B4428" s="246">
        <v>17.55</v>
      </c>
    </row>
    <row r="4429" spans="1:2" x14ac:dyDescent="0.2">
      <c r="A4429" s="245" t="s">
        <v>7158</v>
      </c>
      <c r="B4429" s="246">
        <v>22.72</v>
      </c>
    </row>
    <row r="4430" spans="1:2" x14ac:dyDescent="0.2">
      <c r="A4430" s="245" t="s">
        <v>13489</v>
      </c>
      <c r="B4430" s="246">
        <v>20.21</v>
      </c>
    </row>
    <row r="4431" spans="1:2" x14ac:dyDescent="0.2">
      <c r="A4431" s="245" t="s">
        <v>7159</v>
      </c>
      <c r="B4431" s="246">
        <v>26.84</v>
      </c>
    </row>
    <row r="4432" spans="1:2" x14ac:dyDescent="0.2">
      <c r="A4432" s="245" t="s">
        <v>13490</v>
      </c>
      <c r="B4432" s="246">
        <v>23.87</v>
      </c>
    </row>
    <row r="4433" spans="1:2" x14ac:dyDescent="0.2">
      <c r="A4433" s="245" t="s">
        <v>7160</v>
      </c>
      <c r="B4433" s="246">
        <v>30.94</v>
      </c>
    </row>
    <row r="4434" spans="1:2" x14ac:dyDescent="0.2">
      <c r="A4434" s="245" t="s">
        <v>13491</v>
      </c>
      <c r="B4434" s="246">
        <v>27.53</v>
      </c>
    </row>
    <row r="4435" spans="1:2" x14ac:dyDescent="0.2">
      <c r="A4435" s="245" t="s">
        <v>7161</v>
      </c>
      <c r="B4435" s="246">
        <v>35.33</v>
      </c>
    </row>
    <row r="4436" spans="1:2" x14ac:dyDescent="0.2">
      <c r="A4436" s="245" t="s">
        <v>13492</v>
      </c>
      <c r="B4436" s="246">
        <v>31.44</v>
      </c>
    </row>
    <row r="4437" spans="1:2" x14ac:dyDescent="0.2">
      <c r="A4437" s="245" t="s">
        <v>7162</v>
      </c>
      <c r="B4437" s="246">
        <v>39.71</v>
      </c>
    </row>
    <row r="4438" spans="1:2" x14ac:dyDescent="0.2">
      <c r="A4438" s="245" t="s">
        <v>13493</v>
      </c>
      <c r="B4438" s="246">
        <v>35.35</v>
      </c>
    </row>
    <row r="4439" spans="1:2" x14ac:dyDescent="0.2">
      <c r="A4439" s="245" t="s">
        <v>7163</v>
      </c>
      <c r="B4439" s="246">
        <v>48.97</v>
      </c>
    </row>
    <row r="4440" spans="1:2" x14ac:dyDescent="0.2">
      <c r="A4440" s="245" t="s">
        <v>13494</v>
      </c>
      <c r="B4440" s="246">
        <v>43.61</v>
      </c>
    </row>
    <row r="4441" spans="1:2" x14ac:dyDescent="0.2">
      <c r="A4441" s="245" t="s">
        <v>7164</v>
      </c>
      <c r="B4441" s="246">
        <v>80.25</v>
      </c>
    </row>
    <row r="4442" spans="1:2" x14ac:dyDescent="0.2">
      <c r="A4442" s="245" t="s">
        <v>13495</v>
      </c>
      <c r="B4442" s="246">
        <v>74.180000000000007</v>
      </c>
    </row>
    <row r="4443" spans="1:2" x14ac:dyDescent="0.2">
      <c r="A4443" s="245" t="s">
        <v>7165</v>
      </c>
      <c r="B4443" s="246">
        <v>96.27</v>
      </c>
    </row>
    <row r="4444" spans="1:2" x14ac:dyDescent="0.2">
      <c r="A4444" s="245" t="s">
        <v>13496</v>
      </c>
      <c r="B4444" s="246">
        <v>89</v>
      </c>
    </row>
    <row r="4445" spans="1:2" x14ac:dyDescent="0.2">
      <c r="A4445" s="245" t="s">
        <v>7166</v>
      </c>
      <c r="B4445" s="246">
        <v>116.24</v>
      </c>
    </row>
    <row r="4446" spans="1:2" x14ac:dyDescent="0.2">
      <c r="A4446" s="245" t="s">
        <v>13497</v>
      </c>
      <c r="B4446" s="246">
        <v>107.56</v>
      </c>
    </row>
    <row r="4447" spans="1:2" x14ac:dyDescent="0.2">
      <c r="A4447" s="245" t="s">
        <v>7167</v>
      </c>
      <c r="B4447" s="246">
        <v>136.33000000000001</v>
      </c>
    </row>
    <row r="4448" spans="1:2" x14ac:dyDescent="0.2">
      <c r="A4448" s="245" t="s">
        <v>13498</v>
      </c>
      <c r="B4448" s="246">
        <v>126.2</v>
      </c>
    </row>
    <row r="4449" spans="1:2" x14ac:dyDescent="0.2">
      <c r="A4449" s="245" t="s">
        <v>7168</v>
      </c>
      <c r="B4449" s="246">
        <v>170.27</v>
      </c>
    </row>
    <row r="4450" spans="1:2" x14ac:dyDescent="0.2">
      <c r="A4450" s="245" t="s">
        <v>13499</v>
      </c>
      <c r="B4450" s="246">
        <v>157.57</v>
      </c>
    </row>
    <row r="4451" spans="1:2" x14ac:dyDescent="0.2">
      <c r="A4451" s="245" t="s">
        <v>1417</v>
      </c>
      <c r="B4451" s="246">
        <v>8.58</v>
      </c>
    </row>
    <row r="4452" spans="1:2" x14ac:dyDescent="0.2">
      <c r="A4452" s="245" t="s">
        <v>13500</v>
      </c>
      <c r="B4452" s="246">
        <v>7.47</v>
      </c>
    </row>
    <row r="4453" spans="1:2" x14ac:dyDescent="0.2">
      <c r="A4453" s="245" t="s">
        <v>1418</v>
      </c>
      <c r="B4453" s="246">
        <v>14.14</v>
      </c>
    </row>
    <row r="4454" spans="1:2" x14ac:dyDescent="0.2">
      <c r="A4454" s="245" t="s">
        <v>13501</v>
      </c>
      <c r="B4454" s="246">
        <v>12.31</v>
      </c>
    </row>
    <row r="4455" spans="1:2" x14ac:dyDescent="0.2">
      <c r="A4455" s="245" t="s">
        <v>1419</v>
      </c>
      <c r="B4455" s="246">
        <v>21.27</v>
      </c>
    </row>
    <row r="4456" spans="1:2" x14ac:dyDescent="0.2">
      <c r="A4456" s="245" t="s">
        <v>13502</v>
      </c>
      <c r="B4456" s="246">
        <v>18.52</v>
      </c>
    </row>
    <row r="4457" spans="1:2" x14ac:dyDescent="0.2">
      <c r="A4457" s="245" t="s">
        <v>1420</v>
      </c>
      <c r="B4457" s="246">
        <v>27.73</v>
      </c>
    </row>
    <row r="4458" spans="1:2" x14ac:dyDescent="0.2">
      <c r="A4458" s="245" t="s">
        <v>13503</v>
      </c>
      <c r="B4458" s="246">
        <v>24.14</v>
      </c>
    </row>
    <row r="4459" spans="1:2" x14ac:dyDescent="0.2">
      <c r="A4459" s="245" t="s">
        <v>1421</v>
      </c>
      <c r="B4459" s="246">
        <v>30.07</v>
      </c>
    </row>
    <row r="4460" spans="1:2" x14ac:dyDescent="0.2">
      <c r="A4460" s="245" t="s">
        <v>13504</v>
      </c>
      <c r="B4460" s="246">
        <v>26.54</v>
      </c>
    </row>
    <row r="4461" spans="1:2" x14ac:dyDescent="0.2">
      <c r="A4461" s="245" t="s">
        <v>1422</v>
      </c>
      <c r="B4461" s="246">
        <v>7.09</v>
      </c>
    </row>
    <row r="4462" spans="1:2" x14ac:dyDescent="0.2">
      <c r="A4462" s="245" t="s">
        <v>13505</v>
      </c>
      <c r="B4462" s="246">
        <v>6.14</v>
      </c>
    </row>
    <row r="4463" spans="1:2" x14ac:dyDescent="0.2">
      <c r="A4463" s="245" t="s">
        <v>1423</v>
      </c>
      <c r="B4463" s="246">
        <v>10.64</v>
      </c>
    </row>
    <row r="4464" spans="1:2" x14ac:dyDescent="0.2">
      <c r="A4464" s="245" t="s">
        <v>13506</v>
      </c>
      <c r="B4464" s="246">
        <v>9.2200000000000006</v>
      </c>
    </row>
    <row r="4465" spans="1:2" x14ac:dyDescent="0.2">
      <c r="A4465" s="245" t="s">
        <v>1424</v>
      </c>
      <c r="B4465" s="246">
        <v>14.18</v>
      </c>
    </row>
    <row r="4466" spans="1:2" x14ac:dyDescent="0.2">
      <c r="A4466" s="245" t="s">
        <v>13507</v>
      </c>
      <c r="B4466" s="246">
        <v>12.29</v>
      </c>
    </row>
    <row r="4467" spans="1:2" x14ac:dyDescent="0.2">
      <c r="A4467" s="245" t="s">
        <v>1425</v>
      </c>
      <c r="B4467" s="246">
        <v>17.73</v>
      </c>
    </row>
    <row r="4468" spans="1:2" x14ac:dyDescent="0.2">
      <c r="A4468" s="245" t="s">
        <v>13508</v>
      </c>
      <c r="B4468" s="246">
        <v>15.36</v>
      </c>
    </row>
    <row r="4469" spans="1:2" x14ac:dyDescent="0.2">
      <c r="A4469" s="245" t="s">
        <v>1426</v>
      </c>
      <c r="B4469" s="246">
        <v>21.28</v>
      </c>
    </row>
    <row r="4470" spans="1:2" x14ac:dyDescent="0.2">
      <c r="A4470" s="245" t="s">
        <v>13509</v>
      </c>
      <c r="B4470" s="246">
        <v>18.440000000000001</v>
      </c>
    </row>
    <row r="4471" spans="1:2" x14ac:dyDescent="0.2">
      <c r="A4471" s="245" t="s">
        <v>1427</v>
      </c>
      <c r="B4471" s="246">
        <v>24.83</v>
      </c>
    </row>
    <row r="4472" spans="1:2" x14ac:dyDescent="0.2">
      <c r="A4472" s="245" t="s">
        <v>13510</v>
      </c>
      <c r="B4472" s="246">
        <v>21.51</v>
      </c>
    </row>
    <row r="4473" spans="1:2" x14ac:dyDescent="0.2">
      <c r="A4473" s="245" t="s">
        <v>1428</v>
      </c>
      <c r="B4473" s="246">
        <v>28.37</v>
      </c>
    </row>
    <row r="4474" spans="1:2" x14ac:dyDescent="0.2">
      <c r="A4474" s="245" t="s">
        <v>13511</v>
      </c>
      <c r="B4474" s="246">
        <v>24.58</v>
      </c>
    </row>
    <row r="4475" spans="1:2" x14ac:dyDescent="0.2">
      <c r="A4475" s="245" t="s">
        <v>1429</v>
      </c>
      <c r="B4475" s="246">
        <v>31.92</v>
      </c>
    </row>
    <row r="4476" spans="1:2" x14ac:dyDescent="0.2">
      <c r="A4476" s="245" t="s">
        <v>13512</v>
      </c>
      <c r="B4476" s="246">
        <v>27.66</v>
      </c>
    </row>
    <row r="4477" spans="1:2" x14ac:dyDescent="0.2">
      <c r="A4477" s="245" t="s">
        <v>1430</v>
      </c>
      <c r="B4477" s="246">
        <v>35.47</v>
      </c>
    </row>
    <row r="4478" spans="1:2" x14ac:dyDescent="0.2">
      <c r="A4478" s="245" t="s">
        <v>13513</v>
      </c>
      <c r="B4478" s="246">
        <v>30.73</v>
      </c>
    </row>
    <row r="4479" spans="1:2" x14ac:dyDescent="0.2">
      <c r="A4479" s="245" t="s">
        <v>1431</v>
      </c>
      <c r="B4479" s="246">
        <v>39.020000000000003</v>
      </c>
    </row>
    <row r="4480" spans="1:2" x14ac:dyDescent="0.2">
      <c r="A4480" s="245" t="s">
        <v>13514</v>
      </c>
      <c r="B4480" s="246">
        <v>33.799999999999997</v>
      </c>
    </row>
    <row r="4481" spans="1:2" x14ac:dyDescent="0.2">
      <c r="A4481" s="245" t="s">
        <v>1432</v>
      </c>
      <c r="B4481" s="246">
        <v>42.56</v>
      </c>
    </row>
    <row r="4482" spans="1:2" x14ac:dyDescent="0.2">
      <c r="A4482" s="245" t="s">
        <v>13515</v>
      </c>
      <c r="B4482" s="246">
        <v>36.880000000000003</v>
      </c>
    </row>
    <row r="4483" spans="1:2" x14ac:dyDescent="0.2">
      <c r="A4483" s="245" t="s">
        <v>1433</v>
      </c>
      <c r="B4483" s="246">
        <v>46.11</v>
      </c>
    </row>
    <row r="4484" spans="1:2" x14ac:dyDescent="0.2">
      <c r="A4484" s="245" t="s">
        <v>13516</v>
      </c>
      <c r="B4484" s="246">
        <v>39.950000000000003</v>
      </c>
    </row>
    <row r="4485" spans="1:2" x14ac:dyDescent="0.2">
      <c r="A4485" s="245" t="s">
        <v>7169</v>
      </c>
      <c r="B4485" s="246">
        <v>49.66</v>
      </c>
    </row>
    <row r="4486" spans="1:2" x14ac:dyDescent="0.2">
      <c r="A4486" s="245" t="s">
        <v>13517</v>
      </c>
      <c r="B4486" s="246">
        <v>43.02</v>
      </c>
    </row>
    <row r="4487" spans="1:2" x14ac:dyDescent="0.2">
      <c r="A4487" s="245" t="s">
        <v>7170</v>
      </c>
      <c r="B4487" s="246">
        <v>53.2</v>
      </c>
    </row>
    <row r="4488" spans="1:2" x14ac:dyDescent="0.2">
      <c r="A4488" s="245" t="s">
        <v>13518</v>
      </c>
      <c r="B4488" s="246">
        <v>46.1</v>
      </c>
    </row>
    <row r="4489" spans="1:2" x14ac:dyDescent="0.2">
      <c r="A4489" s="245" t="s">
        <v>7171</v>
      </c>
      <c r="B4489" s="246">
        <v>56.75</v>
      </c>
    </row>
    <row r="4490" spans="1:2" x14ac:dyDescent="0.2">
      <c r="A4490" s="245" t="s">
        <v>13519</v>
      </c>
      <c r="B4490" s="246">
        <v>49.17</v>
      </c>
    </row>
    <row r="4491" spans="1:2" x14ac:dyDescent="0.2">
      <c r="A4491" s="245" t="s">
        <v>7172</v>
      </c>
      <c r="B4491" s="246">
        <v>60.3</v>
      </c>
    </row>
    <row r="4492" spans="1:2" x14ac:dyDescent="0.2">
      <c r="A4492" s="245" t="s">
        <v>13520</v>
      </c>
      <c r="B4492" s="246">
        <v>52.24</v>
      </c>
    </row>
    <row r="4493" spans="1:2" x14ac:dyDescent="0.2">
      <c r="A4493" s="245" t="s">
        <v>7173</v>
      </c>
      <c r="B4493" s="246">
        <v>67.39</v>
      </c>
    </row>
    <row r="4494" spans="1:2" x14ac:dyDescent="0.2">
      <c r="A4494" s="245" t="s">
        <v>13521</v>
      </c>
      <c r="B4494" s="246">
        <v>58.39</v>
      </c>
    </row>
    <row r="4495" spans="1:2" x14ac:dyDescent="0.2">
      <c r="A4495" s="245" t="s">
        <v>1434</v>
      </c>
      <c r="B4495" s="246">
        <v>17.73</v>
      </c>
    </row>
    <row r="4496" spans="1:2" x14ac:dyDescent="0.2">
      <c r="A4496" s="245" t="s">
        <v>13522</v>
      </c>
      <c r="B4496" s="246">
        <v>15.36</v>
      </c>
    </row>
    <row r="4497" spans="1:2" x14ac:dyDescent="0.2">
      <c r="A4497" s="245" t="s">
        <v>1435</v>
      </c>
      <c r="B4497" s="246">
        <v>26.25</v>
      </c>
    </row>
    <row r="4498" spans="1:2" x14ac:dyDescent="0.2">
      <c r="A4498" s="245" t="s">
        <v>13523</v>
      </c>
      <c r="B4498" s="246">
        <v>22.74</v>
      </c>
    </row>
    <row r="4499" spans="1:2" x14ac:dyDescent="0.2">
      <c r="A4499" s="245" t="s">
        <v>1436</v>
      </c>
      <c r="B4499" s="246">
        <v>34.4</v>
      </c>
    </row>
    <row r="4500" spans="1:2" x14ac:dyDescent="0.2">
      <c r="A4500" s="245" t="s">
        <v>13524</v>
      </c>
      <c r="B4500" s="246">
        <v>29.81</v>
      </c>
    </row>
    <row r="4501" spans="1:2" x14ac:dyDescent="0.2">
      <c r="A4501" s="245" t="s">
        <v>1437</v>
      </c>
      <c r="B4501" s="246">
        <v>51.08</v>
      </c>
    </row>
    <row r="4502" spans="1:2" x14ac:dyDescent="0.2">
      <c r="A4502" s="245" t="s">
        <v>13525</v>
      </c>
      <c r="B4502" s="246">
        <v>44.25</v>
      </c>
    </row>
    <row r="4503" spans="1:2" x14ac:dyDescent="0.2">
      <c r="A4503" s="245" t="s">
        <v>1438</v>
      </c>
      <c r="B4503" s="246">
        <v>66.33</v>
      </c>
    </row>
    <row r="4504" spans="1:2" x14ac:dyDescent="0.2">
      <c r="A4504" s="245" t="s">
        <v>13526</v>
      </c>
      <c r="B4504" s="246">
        <v>57.47</v>
      </c>
    </row>
    <row r="4505" spans="1:2" x14ac:dyDescent="0.2">
      <c r="A4505" s="245" t="s">
        <v>1439</v>
      </c>
      <c r="B4505" s="246">
        <v>81.23</v>
      </c>
    </row>
    <row r="4506" spans="1:2" x14ac:dyDescent="0.2">
      <c r="A4506" s="245" t="s">
        <v>13527</v>
      </c>
      <c r="B4506" s="246">
        <v>70.38</v>
      </c>
    </row>
    <row r="4507" spans="1:2" x14ac:dyDescent="0.2">
      <c r="A4507" s="245" t="s">
        <v>1440</v>
      </c>
      <c r="B4507" s="246">
        <v>95.42</v>
      </c>
    </row>
    <row r="4508" spans="1:2" x14ac:dyDescent="0.2">
      <c r="A4508" s="245" t="s">
        <v>13528</v>
      </c>
      <c r="B4508" s="246">
        <v>82.67</v>
      </c>
    </row>
    <row r="4509" spans="1:2" x14ac:dyDescent="0.2">
      <c r="A4509" s="245" t="s">
        <v>1441</v>
      </c>
      <c r="B4509" s="246">
        <v>108.54</v>
      </c>
    </row>
    <row r="4510" spans="1:2" x14ac:dyDescent="0.2">
      <c r="A4510" s="245" t="s">
        <v>13529</v>
      </c>
      <c r="B4510" s="246">
        <v>94.04</v>
      </c>
    </row>
    <row r="4511" spans="1:2" x14ac:dyDescent="0.2">
      <c r="A4511" s="245" t="s">
        <v>1442</v>
      </c>
      <c r="B4511" s="246">
        <v>120.96</v>
      </c>
    </row>
    <row r="4512" spans="1:2" x14ac:dyDescent="0.2">
      <c r="A4512" s="245" t="s">
        <v>13530</v>
      </c>
      <c r="B4512" s="246">
        <v>104.8</v>
      </c>
    </row>
    <row r="4513" spans="1:2" x14ac:dyDescent="0.2">
      <c r="A4513" s="245" t="s">
        <v>1443</v>
      </c>
      <c r="B4513" s="246">
        <v>133.02000000000001</v>
      </c>
    </row>
    <row r="4514" spans="1:2" x14ac:dyDescent="0.2">
      <c r="A4514" s="245" t="s">
        <v>13531</v>
      </c>
      <c r="B4514" s="246">
        <v>115.25</v>
      </c>
    </row>
    <row r="4515" spans="1:2" x14ac:dyDescent="0.2">
      <c r="A4515" s="245" t="s">
        <v>1444</v>
      </c>
      <c r="B4515" s="246">
        <v>144.02000000000001</v>
      </c>
    </row>
    <row r="4516" spans="1:2" x14ac:dyDescent="0.2">
      <c r="A4516" s="245" t="s">
        <v>13532</v>
      </c>
      <c r="B4516" s="246">
        <v>124.78</v>
      </c>
    </row>
    <row r="4517" spans="1:2" x14ac:dyDescent="0.2">
      <c r="A4517" s="245" t="s">
        <v>1445</v>
      </c>
      <c r="B4517" s="246">
        <v>164.24</v>
      </c>
    </row>
    <row r="4518" spans="1:2" x14ac:dyDescent="0.2">
      <c r="A4518" s="245" t="s">
        <v>13533</v>
      </c>
      <c r="B4518" s="246">
        <v>142.30000000000001</v>
      </c>
    </row>
    <row r="4519" spans="1:2" x14ac:dyDescent="0.2">
      <c r="A4519" s="245" t="s">
        <v>1446</v>
      </c>
      <c r="B4519" s="246">
        <v>181.26</v>
      </c>
    </row>
    <row r="4520" spans="1:2" x14ac:dyDescent="0.2">
      <c r="A4520" s="245" t="s">
        <v>13534</v>
      </c>
      <c r="B4520" s="246">
        <v>157.05000000000001</v>
      </c>
    </row>
    <row r="4521" spans="1:2" x14ac:dyDescent="0.2">
      <c r="A4521" s="245" t="s">
        <v>1447</v>
      </c>
      <c r="B4521" s="246">
        <v>189.42</v>
      </c>
    </row>
    <row r="4522" spans="1:2" x14ac:dyDescent="0.2">
      <c r="A4522" s="245" t="s">
        <v>13535</v>
      </c>
      <c r="B4522" s="246">
        <v>164.12</v>
      </c>
    </row>
    <row r="4523" spans="1:2" x14ac:dyDescent="0.2">
      <c r="A4523" s="245" t="s">
        <v>1448</v>
      </c>
      <c r="B4523" s="246">
        <v>195.45</v>
      </c>
    </row>
    <row r="4524" spans="1:2" x14ac:dyDescent="0.2">
      <c r="A4524" s="245" t="s">
        <v>13536</v>
      </c>
      <c r="B4524" s="246">
        <v>169.35</v>
      </c>
    </row>
    <row r="4525" spans="1:2" x14ac:dyDescent="0.2">
      <c r="A4525" s="245" t="s">
        <v>1449</v>
      </c>
      <c r="B4525" s="246">
        <v>214.61</v>
      </c>
    </row>
    <row r="4526" spans="1:2" x14ac:dyDescent="0.2">
      <c r="A4526" s="245" t="s">
        <v>13537</v>
      </c>
      <c r="B4526" s="246">
        <v>185.94</v>
      </c>
    </row>
    <row r="4527" spans="1:2" x14ac:dyDescent="0.2">
      <c r="A4527" s="245" t="s">
        <v>1450</v>
      </c>
      <c r="B4527" s="246">
        <v>222.41</v>
      </c>
    </row>
    <row r="4528" spans="1:2" x14ac:dyDescent="0.2">
      <c r="A4528" s="245" t="s">
        <v>13538</v>
      </c>
      <c r="B4528" s="246">
        <v>192.7</v>
      </c>
    </row>
    <row r="4529" spans="1:2" x14ac:dyDescent="0.2">
      <c r="A4529" s="245" t="s">
        <v>7174</v>
      </c>
      <c r="B4529" s="246">
        <v>22.18</v>
      </c>
    </row>
    <row r="4530" spans="1:2" x14ac:dyDescent="0.2">
      <c r="A4530" s="245" t="s">
        <v>13539</v>
      </c>
      <c r="B4530" s="246">
        <v>19.23</v>
      </c>
    </row>
    <row r="4531" spans="1:2" x14ac:dyDescent="0.2">
      <c r="A4531" s="245" t="s">
        <v>7175</v>
      </c>
      <c r="B4531" s="246">
        <v>32.06</v>
      </c>
    </row>
    <row r="4532" spans="1:2" x14ac:dyDescent="0.2">
      <c r="A4532" s="245" t="s">
        <v>13540</v>
      </c>
      <c r="B4532" s="246">
        <v>27.78</v>
      </c>
    </row>
    <row r="4533" spans="1:2" x14ac:dyDescent="0.2">
      <c r="A4533" s="245" t="s">
        <v>7176</v>
      </c>
      <c r="B4533" s="246">
        <v>118</v>
      </c>
    </row>
    <row r="4534" spans="1:2" x14ac:dyDescent="0.2">
      <c r="A4534" s="245" t="s">
        <v>13541</v>
      </c>
      <c r="B4534" s="246">
        <v>111.74</v>
      </c>
    </row>
    <row r="4535" spans="1:2" x14ac:dyDescent="0.2">
      <c r="A4535" s="245" t="s">
        <v>7177</v>
      </c>
      <c r="B4535" s="246">
        <v>16.88</v>
      </c>
    </row>
    <row r="4536" spans="1:2" x14ac:dyDescent="0.2">
      <c r="A4536" s="245" t="s">
        <v>13542</v>
      </c>
      <c r="B4536" s="246">
        <v>14.63</v>
      </c>
    </row>
    <row r="4537" spans="1:2" x14ac:dyDescent="0.2">
      <c r="A4537" s="245" t="s">
        <v>7178</v>
      </c>
      <c r="B4537" s="246">
        <v>20.88</v>
      </c>
    </row>
    <row r="4538" spans="1:2" x14ac:dyDescent="0.2">
      <c r="A4538" s="245" t="s">
        <v>13543</v>
      </c>
      <c r="B4538" s="246">
        <v>18.100000000000001</v>
      </c>
    </row>
    <row r="4539" spans="1:2" x14ac:dyDescent="0.2">
      <c r="A4539" s="245" t="s">
        <v>7179</v>
      </c>
      <c r="B4539" s="246">
        <v>23.48</v>
      </c>
    </row>
    <row r="4540" spans="1:2" x14ac:dyDescent="0.2">
      <c r="A4540" s="245" t="s">
        <v>13544</v>
      </c>
      <c r="B4540" s="246">
        <v>20.350000000000001</v>
      </c>
    </row>
    <row r="4541" spans="1:2" x14ac:dyDescent="0.2">
      <c r="A4541" s="245" t="s">
        <v>7180</v>
      </c>
      <c r="B4541" s="246">
        <v>27.32</v>
      </c>
    </row>
    <row r="4542" spans="1:2" x14ac:dyDescent="0.2">
      <c r="A4542" s="245" t="s">
        <v>13545</v>
      </c>
      <c r="B4542" s="246">
        <v>23.68</v>
      </c>
    </row>
    <row r="4543" spans="1:2" x14ac:dyDescent="0.2">
      <c r="A4543" s="245" t="s">
        <v>7181</v>
      </c>
      <c r="B4543" s="246">
        <v>29.86</v>
      </c>
    </row>
    <row r="4544" spans="1:2" x14ac:dyDescent="0.2">
      <c r="A4544" s="245" t="s">
        <v>13546</v>
      </c>
      <c r="B4544" s="246">
        <v>25.88</v>
      </c>
    </row>
    <row r="4545" spans="1:2" x14ac:dyDescent="0.2">
      <c r="A4545" s="245" t="s">
        <v>7182</v>
      </c>
      <c r="B4545" s="246">
        <v>54.28</v>
      </c>
    </row>
    <row r="4546" spans="1:2" x14ac:dyDescent="0.2">
      <c r="A4546" s="245" t="s">
        <v>13547</v>
      </c>
      <c r="B4546" s="246">
        <v>47.7</v>
      </c>
    </row>
    <row r="4547" spans="1:2" x14ac:dyDescent="0.2">
      <c r="A4547" s="245" t="s">
        <v>7183</v>
      </c>
      <c r="B4547" s="246">
        <v>68.86</v>
      </c>
    </row>
    <row r="4548" spans="1:2" x14ac:dyDescent="0.2">
      <c r="A4548" s="245" t="s">
        <v>13548</v>
      </c>
      <c r="B4548" s="246">
        <v>60.39</v>
      </c>
    </row>
    <row r="4549" spans="1:2" x14ac:dyDescent="0.2">
      <c r="A4549" s="245" t="s">
        <v>7184</v>
      </c>
      <c r="B4549" s="246">
        <v>70.900000000000006</v>
      </c>
    </row>
    <row r="4550" spans="1:2" x14ac:dyDescent="0.2">
      <c r="A4550" s="245" t="s">
        <v>13549</v>
      </c>
      <c r="B4550" s="246">
        <v>62.42</v>
      </c>
    </row>
    <row r="4551" spans="1:2" x14ac:dyDescent="0.2">
      <c r="A4551" s="245" t="s">
        <v>7185</v>
      </c>
      <c r="B4551" s="246">
        <v>174.87</v>
      </c>
    </row>
    <row r="4552" spans="1:2" x14ac:dyDescent="0.2">
      <c r="A4552" s="245" t="s">
        <v>13550</v>
      </c>
      <c r="B4552" s="246">
        <v>162.37</v>
      </c>
    </row>
    <row r="4553" spans="1:2" x14ac:dyDescent="0.2">
      <c r="A4553" s="245" t="s">
        <v>7186</v>
      </c>
      <c r="B4553" s="246">
        <v>195.42</v>
      </c>
    </row>
    <row r="4554" spans="1:2" x14ac:dyDescent="0.2">
      <c r="A4554" s="245" t="s">
        <v>13551</v>
      </c>
      <c r="B4554" s="246">
        <v>182.87</v>
      </c>
    </row>
    <row r="4555" spans="1:2" x14ac:dyDescent="0.2">
      <c r="A4555" s="245" t="s">
        <v>7187</v>
      </c>
      <c r="B4555" s="246">
        <v>233.43</v>
      </c>
    </row>
    <row r="4556" spans="1:2" x14ac:dyDescent="0.2">
      <c r="A4556" s="245" t="s">
        <v>13552</v>
      </c>
      <c r="B4556" s="246">
        <v>218.34</v>
      </c>
    </row>
    <row r="4557" spans="1:2" x14ac:dyDescent="0.2">
      <c r="A4557" s="245" t="s">
        <v>7188</v>
      </c>
      <c r="B4557" s="246">
        <v>252.44</v>
      </c>
    </row>
    <row r="4558" spans="1:2" x14ac:dyDescent="0.2">
      <c r="A4558" s="245" t="s">
        <v>13553</v>
      </c>
      <c r="B4558" s="246">
        <v>235.53</v>
      </c>
    </row>
    <row r="4559" spans="1:2" x14ac:dyDescent="0.2">
      <c r="A4559" s="245" t="s">
        <v>7189</v>
      </c>
      <c r="B4559" s="246">
        <v>254.21</v>
      </c>
    </row>
    <row r="4560" spans="1:2" x14ac:dyDescent="0.2">
      <c r="A4560" s="245" t="s">
        <v>13554</v>
      </c>
      <c r="B4560" s="246">
        <v>237.28</v>
      </c>
    </row>
    <row r="4561" spans="1:2" x14ac:dyDescent="0.2">
      <c r="A4561" s="245" t="s">
        <v>7190</v>
      </c>
      <c r="B4561" s="246">
        <v>278.25</v>
      </c>
    </row>
    <row r="4562" spans="1:2" x14ac:dyDescent="0.2">
      <c r="A4562" s="245" t="s">
        <v>13555</v>
      </c>
      <c r="B4562" s="246">
        <v>258.32</v>
      </c>
    </row>
    <row r="4563" spans="1:2" x14ac:dyDescent="0.2">
      <c r="A4563" s="245" t="s">
        <v>7191</v>
      </c>
      <c r="B4563" s="246">
        <v>300.49</v>
      </c>
    </row>
    <row r="4564" spans="1:2" x14ac:dyDescent="0.2">
      <c r="A4564" s="245" t="s">
        <v>13556</v>
      </c>
      <c r="B4564" s="246">
        <v>278.82</v>
      </c>
    </row>
    <row r="4565" spans="1:2" x14ac:dyDescent="0.2">
      <c r="A4565" s="245" t="s">
        <v>7192</v>
      </c>
      <c r="B4565" s="246">
        <v>328.48</v>
      </c>
    </row>
    <row r="4566" spans="1:2" x14ac:dyDescent="0.2">
      <c r="A4566" s="245" t="s">
        <v>13557</v>
      </c>
      <c r="B4566" s="246">
        <v>303.44</v>
      </c>
    </row>
    <row r="4567" spans="1:2" x14ac:dyDescent="0.2">
      <c r="A4567" s="245" t="s">
        <v>7193</v>
      </c>
      <c r="B4567" s="246">
        <v>359.83</v>
      </c>
    </row>
    <row r="4568" spans="1:2" x14ac:dyDescent="0.2">
      <c r="A4568" s="245" t="s">
        <v>13558</v>
      </c>
      <c r="B4568" s="246">
        <v>332.64</v>
      </c>
    </row>
    <row r="4569" spans="1:2" x14ac:dyDescent="0.2">
      <c r="A4569" s="245" t="s">
        <v>7194</v>
      </c>
      <c r="B4569" s="246">
        <v>396.04</v>
      </c>
    </row>
    <row r="4570" spans="1:2" x14ac:dyDescent="0.2">
      <c r="A4570" s="245" t="s">
        <v>13559</v>
      </c>
      <c r="B4570" s="246">
        <v>365.14</v>
      </c>
    </row>
    <row r="4571" spans="1:2" x14ac:dyDescent="0.2">
      <c r="A4571" s="245" t="s">
        <v>7195</v>
      </c>
      <c r="B4571" s="246">
        <v>431.48</v>
      </c>
    </row>
    <row r="4572" spans="1:2" x14ac:dyDescent="0.2">
      <c r="A4572" s="245" t="s">
        <v>13560</v>
      </c>
      <c r="B4572" s="246">
        <v>398.13</v>
      </c>
    </row>
    <row r="4573" spans="1:2" x14ac:dyDescent="0.2">
      <c r="A4573" s="245" t="s">
        <v>7196</v>
      </c>
      <c r="B4573" s="246">
        <v>501.28</v>
      </c>
    </row>
    <row r="4574" spans="1:2" x14ac:dyDescent="0.2">
      <c r="A4574" s="245" t="s">
        <v>13561</v>
      </c>
      <c r="B4574" s="246">
        <v>460.9</v>
      </c>
    </row>
    <row r="4575" spans="1:2" x14ac:dyDescent="0.2">
      <c r="A4575" s="245" t="s">
        <v>7197</v>
      </c>
      <c r="B4575" s="246">
        <v>568.29999999999995</v>
      </c>
    </row>
    <row r="4576" spans="1:2" x14ac:dyDescent="0.2">
      <c r="A4576" s="245" t="s">
        <v>13562</v>
      </c>
      <c r="B4576" s="246">
        <v>521.48</v>
      </c>
    </row>
    <row r="4577" spans="1:2" x14ac:dyDescent="0.2">
      <c r="A4577" s="245" t="s">
        <v>7198</v>
      </c>
      <c r="B4577" s="246">
        <v>602.13</v>
      </c>
    </row>
    <row r="4578" spans="1:2" x14ac:dyDescent="0.2">
      <c r="A4578" s="245" t="s">
        <v>13563</v>
      </c>
      <c r="B4578" s="246">
        <v>553.83000000000004</v>
      </c>
    </row>
    <row r="4579" spans="1:2" x14ac:dyDescent="0.2">
      <c r="A4579" s="245" t="s">
        <v>7199</v>
      </c>
      <c r="B4579" s="246">
        <v>26.03</v>
      </c>
    </row>
    <row r="4580" spans="1:2" x14ac:dyDescent="0.2">
      <c r="A4580" s="245" t="s">
        <v>13564</v>
      </c>
      <c r="B4580" s="246">
        <v>22.56</v>
      </c>
    </row>
    <row r="4581" spans="1:2" x14ac:dyDescent="0.2">
      <c r="A4581" s="245" t="s">
        <v>7200</v>
      </c>
      <c r="B4581" s="246">
        <v>26.07</v>
      </c>
    </row>
    <row r="4582" spans="1:2" x14ac:dyDescent="0.2">
      <c r="A4582" s="245" t="s">
        <v>13565</v>
      </c>
      <c r="B4582" s="246">
        <v>22.6</v>
      </c>
    </row>
    <row r="4583" spans="1:2" x14ac:dyDescent="0.2">
      <c r="A4583" s="245" t="s">
        <v>7201</v>
      </c>
      <c r="B4583" s="246">
        <v>28.66</v>
      </c>
    </row>
    <row r="4584" spans="1:2" x14ac:dyDescent="0.2">
      <c r="A4584" s="245" t="s">
        <v>13566</v>
      </c>
      <c r="B4584" s="246">
        <v>24.84</v>
      </c>
    </row>
    <row r="4585" spans="1:2" x14ac:dyDescent="0.2">
      <c r="A4585" s="245" t="s">
        <v>7202</v>
      </c>
      <c r="B4585" s="246">
        <v>28.7</v>
      </c>
    </row>
    <row r="4586" spans="1:2" x14ac:dyDescent="0.2">
      <c r="A4586" s="245" t="s">
        <v>13567</v>
      </c>
      <c r="B4586" s="246">
        <v>24.88</v>
      </c>
    </row>
    <row r="4587" spans="1:2" x14ac:dyDescent="0.2">
      <c r="A4587" s="245" t="s">
        <v>7203</v>
      </c>
      <c r="B4587" s="246">
        <v>28.7</v>
      </c>
    </row>
    <row r="4588" spans="1:2" x14ac:dyDescent="0.2">
      <c r="A4588" s="245" t="s">
        <v>13568</v>
      </c>
      <c r="B4588" s="246">
        <v>24.88</v>
      </c>
    </row>
    <row r="4589" spans="1:2" x14ac:dyDescent="0.2">
      <c r="A4589" s="245" t="s">
        <v>7204</v>
      </c>
      <c r="B4589" s="246">
        <v>38.72</v>
      </c>
    </row>
    <row r="4590" spans="1:2" x14ac:dyDescent="0.2">
      <c r="A4590" s="245" t="s">
        <v>13569</v>
      </c>
      <c r="B4590" s="246">
        <v>33.56</v>
      </c>
    </row>
    <row r="4591" spans="1:2" x14ac:dyDescent="0.2">
      <c r="A4591" s="245" t="s">
        <v>7205</v>
      </c>
      <c r="B4591" s="246">
        <v>38.72</v>
      </c>
    </row>
    <row r="4592" spans="1:2" x14ac:dyDescent="0.2">
      <c r="A4592" s="245" t="s">
        <v>13570</v>
      </c>
      <c r="B4592" s="246">
        <v>33.56</v>
      </c>
    </row>
    <row r="4593" spans="1:2" x14ac:dyDescent="0.2">
      <c r="A4593" s="245" t="s">
        <v>7206</v>
      </c>
      <c r="B4593" s="246">
        <v>41.37</v>
      </c>
    </row>
    <row r="4594" spans="1:2" x14ac:dyDescent="0.2">
      <c r="A4594" s="245" t="s">
        <v>13571</v>
      </c>
      <c r="B4594" s="246">
        <v>35.85</v>
      </c>
    </row>
    <row r="4595" spans="1:2" x14ac:dyDescent="0.2">
      <c r="A4595" s="245" t="s">
        <v>7207</v>
      </c>
      <c r="B4595" s="246">
        <v>44.01</v>
      </c>
    </row>
    <row r="4596" spans="1:2" x14ac:dyDescent="0.2">
      <c r="A4596" s="245" t="s">
        <v>13572</v>
      </c>
      <c r="B4596" s="246">
        <v>38.15</v>
      </c>
    </row>
    <row r="4597" spans="1:2" x14ac:dyDescent="0.2">
      <c r="A4597" s="245" t="s">
        <v>7208</v>
      </c>
      <c r="B4597" s="246">
        <v>44.06</v>
      </c>
    </row>
    <row r="4598" spans="1:2" x14ac:dyDescent="0.2">
      <c r="A4598" s="245" t="s">
        <v>13573</v>
      </c>
      <c r="B4598" s="246">
        <v>38.19</v>
      </c>
    </row>
    <row r="4599" spans="1:2" x14ac:dyDescent="0.2">
      <c r="A4599" s="245" t="s">
        <v>7209</v>
      </c>
      <c r="B4599" s="246">
        <v>128.05000000000001</v>
      </c>
    </row>
    <row r="4600" spans="1:2" x14ac:dyDescent="0.2">
      <c r="A4600" s="245" t="s">
        <v>13574</v>
      </c>
      <c r="B4600" s="246">
        <v>120.33</v>
      </c>
    </row>
    <row r="4601" spans="1:2" x14ac:dyDescent="0.2">
      <c r="A4601" s="245" t="s">
        <v>7210</v>
      </c>
      <c r="B4601" s="246">
        <v>130.83000000000001</v>
      </c>
    </row>
    <row r="4602" spans="1:2" x14ac:dyDescent="0.2">
      <c r="A4602" s="245" t="s">
        <v>13575</v>
      </c>
      <c r="B4602" s="246">
        <v>122.76</v>
      </c>
    </row>
    <row r="4603" spans="1:2" x14ac:dyDescent="0.2">
      <c r="A4603" s="245" t="s">
        <v>7211</v>
      </c>
      <c r="B4603" s="246">
        <v>132.97999999999999</v>
      </c>
    </row>
    <row r="4604" spans="1:2" x14ac:dyDescent="0.2">
      <c r="A4604" s="245" t="s">
        <v>13576</v>
      </c>
      <c r="B4604" s="246">
        <v>124.8</v>
      </c>
    </row>
    <row r="4605" spans="1:2" x14ac:dyDescent="0.2">
      <c r="A4605" s="245" t="s">
        <v>7212</v>
      </c>
      <c r="B4605" s="246">
        <v>138.62</v>
      </c>
    </row>
    <row r="4606" spans="1:2" x14ac:dyDescent="0.2">
      <c r="A4606" s="245" t="s">
        <v>13577</v>
      </c>
      <c r="B4606" s="246">
        <v>129.74</v>
      </c>
    </row>
    <row r="4607" spans="1:2" x14ac:dyDescent="0.2">
      <c r="A4607" s="245" t="s">
        <v>7213</v>
      </c>
      <c r="B4607" s="246">
        <v>141.87</v>
      </c>
    </row>
    <row r="4608" spans="1:2" x14ac:dyDescent="0.2">
      <c r="A4608" s="245" t="s">
        <v>13578</v>
      </c>
      <c r="B4608" s="246">
        <v>132.61000000000001</v>
      </c>
    </row>
    <row r="4609" spans="1:2" x14ac:dyDescent="0.2">
      <c r="A4609" s="245" t="s">
        <v>7214</v>
      </c>
      <c r="B4609" s="246">
        <v>145.76</v>
      </c>
    </row>
    <row r="4610" spans="1:2" x14ac:dyDescent="0.2">
      <c r="A4610" s="245" t="s">
        <v>13579</v>
      </c>
      <c r="B4610" s="246">
        <v>136.1</v>
      </c>
    </row>
    <row r="4611" spans="1:2" x14ac:dyDescent="0.2">
      <c r="A4611" s="245" t="s">
        <v>7215</v>
      </c>
      <c r="B4611" s="246">
        <v>158.28</v>
      </c>
    </row>
    <row r="4612" spans="1:2" x14ac:dyDescent="0.2">
      <c r="A4612" s="245" t="s">
        <v>13580</v>
      </c>
      <c r="B4612" s="246">
        <v>147.13999999999999</v>
      </c>
    </row>
    <row r="4613" spans="1:2" x14ac:dyDescent="0.2">
      <c r="A4613" s="245" t="s">
        <v>7216</v>
      </c>
      <c r="B4613" s="246">
        <v>163.02000000000001</v>
      </c>
    </row>
    <row r="4614" spans="1:2" x14ac:dyDescent="0.2">
      <c r="A4614" s="245" t="s">
        <v>13581</v>
      </c>
      <c r="B4614" s="246">
        <v>151.43</v>
      </c>
    </row>
    <row r="4615" spans="1:2" x14ac:dyDescent="0.2">
      <c r="A4615" s="245" t="s">
        <v>7217</v>
      </c>
      <c r="B4615" s="246">
        <v>22.36</v>
      </c>
    </row>
    <row r="4616" spans="1:2" x14ac:dyDescent="0.2">
      <c r="A4616" s="245" t="s">
        <v>13582</v>
      </c>
      <c r="B4616" s="246">
        <v>19.82</v>
      </c>
    </row>
    <row r="4617" spans="1:2" x14ac:dyDescent="0.2">
      <c r="A4617" s="245" t="s">
        <v>7218</v>
      </c>
      <c r="B4617" s="246">
        <v>22.86</v>
      </c>
    </row>
    <row r="4618" spans="1:2" x14ac:dyDescent="0.2">
      <c r="A4618" s="245" t="s">
        <v>13583</v>
      </c>
      <c r="B4618" s="246">
        <v>20.260000000000002</v>
      </c>
    </row>
    <row r="4619" spans="1:2" x14ac:dyDescent="0.2">
      <c r="A4619" s="245" t="s">
        <v>7219</v>
      </c>
      <c r="B4619" s="246">
        <v>23.54</v>
      </c>
    </row>
    <row r="4620" spans="1:2" x14ac:dyDescent="0.2">
      <c r="A4620" s="245" t="s">
        <v>13584</v>
      </c>
      <c r="B4620" s="246">
        <v>20.87</v>
      </c>
    </row>
    <row r="4621" spans="1:2" x14ac:dyDescent="0.2">
      <c r="A4621" s="245" t="s">
        <v>7220</v>
      </c>
      <c r="B4621" s="246">
        <v>24.23</v>
      </c>
    </row>
    <row r="4622" spans="1:2" x14ac:dyDescent="0.2">
      <c r="A4622" s="245" t="s">
        <v>13585</v>
      </c>
      <c r="B4622" s="246">
        <v>21.48</v>
      </c>
    </row>
    <row r="4623" spans="1:2" x14ac:dyDescent="0.2">
      <c r="A4623" s="245" t="s">
        <v>7221</v>
      </c>
      <c r="B4623" s="246">
        <v>24.91</v>
      </c>
    </row>
    <row r="4624" spans="1:2" x14ac:dyDescent="0.2">
      <c r="A4624" s="245" t="s">
        <v>13586</v>
      </c>
      <c r="B4624" s="246">
        <v>22.09</v>
      </c>
    </row>
    <row r="4625" spans="1:2" x14ac:dyDescent="0.2">
      <c r="A4625" s="245" t="s">
        <v>7222</v>
      </c>
      <c r="B4625" s="246">
        <v>25.59</v>
      </c>
    </row>
    <row r="4626" spans="1:2" x14ac:dyDescent="0.2">
      <c r="A4626" s="245" t="s">
        <v>13587</v>
      </c>
      <c r="B4626" s="246">
        <v>22.7</v>
      </c>
    </row>
    <row r="4627" spans="1:2" x14ac:dyDescent="0.2">
      <c r="A4627" s="245" t="s">
        <v>7223</v>
      </c>
      <c r="B4627" s="246">
        <v>26.27</v>
      </c>
    </row>
    <row r="4628" spans="1:2" x14ac:dyDescent="0.2">
      <c r="A4628" s="245" t="s">
        <v>13588</v>
      </c>
      <c r="B4628" s="246">
        <v>23.31</v>
      </c>
    </row>
    <row r="4629" spans="1:2" x14ac:dyDescent="0.2">
      <c r="A4629" s="245" t="s">
        <v>7224</v>
      </c>
      <c r="B4629" s="246">
        <v>26.95</v>
      </c>
    </row>
    <row r="4630" spans="1:2" x14ac:dyDescent="0.2">
      <c r="A4630" s="245" t="s">
        <v>13589</v>
      </c>
      <c r="B4630" s="246">
        <v>23.91</v>
      </c>
    </row>
    <row r="4631" spans="1:2" x14ac:dyDescent="0.2">
      <c r="A4631" s="245" t="s">
        <v>7225</v>
      </c>
      <c r="B4631" s="246">
        <v>32.36</v>
      </c>
    </row>
    <row r="4632" spans="1:2" x14ac:dyDescent="0.2">
      <c r="A4632" s="245" t="s">
        <v>13590</v>
      </c>
      <c r="B4632" s="246">
        <v>28.92</v>
      </c>
    </row>
    <row r="4633" spans="1:2" x14ac:dyDescent="0.2">
      <c r="A4633" s="245" t="s">
        <v>7226</v>
      </c>
      <c r="B4633" s="246">
        <v>42.23</v>
      </c>
    </row>
    <row r="4634" spans="1:2" x14ac:dyDescent="0.2">
      <c r="A4634" s="245" t="s">
        <v>13591</v>
      </c>
      <c r="B4634" s="246">
        <v>38.14</v>
      </c>
    </row>
    <row r="4635" spans="1:2" x14ac:dyDescent="0.2">
      <c r="A4635" s="245" t="s">
        <v>7227</v>
      </c>
      <c r="B4635" s="246">
        <v>49</v>
      </c>
    </row>
    <row r="4636" spans="1:2" x14ac:dyDescent="0.2">
      <c r="A4636" s="245" t="s">
        <v>13592</v>
      </c>
      <c r="B4636" s="246">
        <v>44.82</v>
      </c>
    </row>
    <row r="4637" spans="1:2" x14ac:dyDescent="0.2">
      <c r="A4637" s="245" t="s">
        <v>7228</v>
      </c>
      <c r="B4637" s="246">
        <v>66.37</v>
      </c>
    </row>
    <row r="4638" spans="1:2" x14ac:dyDescent="0.2">
      <c r="A4638" s="245" t="s">
        <v>13593</v>
      </c>
      <c r="B4638" s="246">
        <v>61.31</v>
      </c>
    </row>
    <row r="4639" spans="1:2" x14ac:dyDescent="0.2">
      <c r="A4639" s="245" t="s">
        <v>1451</v>
      </c>
      <c r="B4639" s="246">
        <v>141.46</v>
      </c>
    </row>
    <row r="4640" spans="1:2" x14ac:dyDescent="0.2">
      <c r="A4640" s="245" t="s">
        <v>13594</v>
      </c>
      <c r="B4640" s="246">
        <v>135.78</v>
      </c>
    </row>
    <row r="4641" spans="1:2" x14ac:dyDescent="0.2">
      <c r="A4641" s="245" t="s">
        <v>1452</v>
      </c>
      <c r="B4641" s="246">
        <v>170.2</v>
      </c>
    </row>
    <row r="4642" spans="1:2" x14ac:dyDescent="0.2">
      <c r="A4642" s="245" t="s">
        <v>13595</v>
      </c>
      <c r="B4642" s="246">
        <v>164.41</v>
      </c>
    </row>
    <row r="4643" spans="1:2" x14ac:dyDescent="0.2">
      <c r="A4643" s="245" t="s">
        <v>1453</v>
      </c>
      <c r="B4643" s="246">
        <v>219.68</v>
      </c>
    </row>
    <row r="4644" spans="1:2" x14ac:dyDescent="0.2">
      <c r="A4644" s="245" t="s">
        <v>13596</v>
      </c>
      <c r="B4644" s="246">
        <v>212.74</v>
      </c>
    </row>
    <row r="4645" spans="1:2" x14ac:dyDescent="0.2">
      <c r="A4645" s="245" t="s">
        <v>1454</v>
      </c>
      <c r="B4645" s="246">
        <v>255.52</v>
      </c>
    </row>
    <row r="4646" spans="1:2" x14ac:dyDescent="0.2">
      <c r="A4646" s="245" t="s">
        <v>13597</v>
      </c>
      <c r="B4646" s="246">
        <v>247.27</v>
      </c>
    </row>
    <row r="4647" spans="1:2" x14ac:dyDescent="0.2">
      <c r="A4647" s="245" t="s">
        <v>1455</v>
      </c>
      <c r="B4647" s="246">
        <v>317.92</v>
      </c>
    </row>
    <row r="4648" spans="1:2" x14ac:dyDescent="0.2">
      <c r="A4648" s="245" t="s">
        <v>13598</v>
      </c>
      <c r="B4648" s="246">
        <v>307.86</v>
      </c>
    </row>
    <row r="4649" spans="1:2" x14ac:dyDescent="0.2">
      <c r="A4649" s="245" t="s">
        <v>1456</v>
      </c>
      <c r="B4649" s="246">
        <v>414.16</v>
      </c>
    </row>
    <row r="4650" spans="1:2" x14ac:dyDescent="0.2">
      <c r="A4650" s="245" t="s">
        <v>13599</v>
      </c>
      <c r="B4650" s="246">
        <v>402.46</v>
      </c>
    </row>
    <row r="4651" spans="1:2" x14ac:dyDescent="0.2">
      <c r="A4651" s="245" t="s">
        <v>1457</v>
      </c>
      <c r="B4651" s="246">
        <v>511.62</v>
      </c>
    </row>
    <row r="4652" spans="1:2" x14ac:dyDescent="0.2">
      <c r="A4652" s="245" t="s">
        <v>13600</v>
      </c>
      <c r="B4652" s="246">
        <v>498.57</v>
      </c>
    </row>
    <row r="4653" spans="1:2" x14ac:dyDescent="0.2">
      <c r="A4653" s="245" t="s">
        <v>1458</v>
      </c>
      <c r="B4653" s="246">
        <v>831.66</v>
      </c>
    </row>
    <row r="4654" spans="1:2" x14ac:dyDescent="0.2">
      <c r="A4654" s="245" t="s">
        <v>13601</v>
      </c>
      <c r="B4654" s="246">
        <v>815.53</v>
      </c>
    </row>
    <row r="4655" spans="1:2" x14ac:dyDescent="0.2">
      <c r="A4655" s="245" t="s">
        <v>1459</v>
      </c>
      <c r="B4655" s="246">
        <v>1186.8699999999999</v>
      </c>
    </row>
    <row r="4656" spans="1:2" x14ac:dyDescent="0.2">
      <c r="A4656" s="245" t="s">
        <v>13602</v>
      </c>
      <c r="B4656" s="246">
        <v>1166.82</v>
      </c>
    </row>
    <row r="4657" spans="1:2" x14ac:dyDescent="0.2">
      <c r="A4657" s="245" t="s">
        <v>7229</v>
      </c>
      <c r="B4657" s="246">
        <v>1585.7</v>
      </c>
    </row>
    <row r="4658" spans="1:2" x14ac:dyDescent="0.2">
      <c r="A4658" s="245" t="s">
        <v>13603</v>
      </c>
      <c r="B4658" s="246">
        <v>1561.28</v>
      </c>
    </row>
    <row r="4659" spans="1:2" x14ac:dyDescent="0.2">
      <c r="A4659" s="245" t="s">
        <v>7230</v>
      </c>
      <c r="B4659" s="246">
        <v>1927.61</v>
      </c>
    </row>
    <row r="4660" spans="1:2" x14ac:dyDescent="0.2">
      <c r="A4660" s="245" t="s">
        <v>13604</v>
      </c>
      <c r="B4660" s="246">
        <v>1900.93</v>
      </c>
    </row>
    <row r="4661" spans="1:2" x14ac:dyDescent="0.2">
      <c r="A4661" s="245" t="s">
        <v>7231</v>
      </c>
      <c r="B4661" s="246">
        <v>147.62</v>
      </c>
    </row>
    <row r="4662" spans="1:2" x14ac:dyDescent="0.2">
      <c r="A4662" s="245" t="s">
        <v>13605</v>
      </c>
      <c r="B4662" s="246">
        <v>143.41</v>
      </c>
    </row>
    <row r="4663" spans="1:2" x14ac:dyDescent="0.2">
      <c r="A4663" s="245" t="s">
        <v>7232</v>
      </c>
      <c r="B4663" s="246">
        <v>202.59</v>
      </c>
    </row>
    <row r="4664" spans="1:2" x14ac:dyDescent="0.2">
      <c r="A4664" s="245" t="s">
        <v>13606</v>
      </c>
      <c r="B4664" s="246">
        <v>196.8</v>
      </c>
    </row>
    <row r="4665" spans="1:2" x14ac:dyDescent="0.2">
      <c r="A4665" s="245" t="s">
        <v>7233</v>
      </c>
      <c r="B4665" s="246">
        <v>257.44</v>
      </c>
    </row>
    <row r="4666" spans="1:2" x14ac:dyDescent="0.2">
      <c r="A4666" s="245" t="s">
        <v>13607</v>
      </c>
      <c r="B4666" s="246">
        <v>250.49</v>
      </c>
    </row>
    <row r="4667" spans="1:2" x14ac:dyDescent="0.2">
      <c r="A4667" s="245" t="s">
        <v>7234</v>
      </c>
      <c r="B4667" s="246">
        <v>291.5</v>
      </c>
    </row>
    <row r="4668" spans="1:2" x14ac:dyDescent="0.2">
      <c r="A4668" s="245" t="s">
        <v>13608</v>
      </c>
      <c r="B4668" s="246">
        <v>283.25</v>
      </c>
    </row>
    <row r="4669" spans="1:2" x14ac:dyDescent="0.2">
      <c r="A4669" s="245" t="s">
        <v>7235</v>
      </c>
      <c r="B4669" s="246">
        <v>357.93</v>
      </c>
    </row>
    <row r="4670" spans="1:2" x14ac:dyDescent="0.2">
      <c r="A4670" s="245" t="s">
        <v>13609</v>
      </c>
      <c r="B4670" s="246">
        <v>347.87</v>
      </c>
    </row>
    <row r="4671" spans="1:2" x14ac:dyDescent="0.2">
      <c r="A4671" s="245" t="s">
        <v>7236</v>
      </c>
      <c r="B4671" s="246">
        <v>494.31</v>
      </c>
    </row>
    <row r="4672" spans="1:2" x14ac:dyDescent="0.2">
      <c r="A4672" s="245" t="s">
        <v>13610</v>
      </c>
      <c r="B4672" s="246">
        <v>482.61</v>
      </c>
    </row>
    <row r="4673" spans="1:2" x14ac:dyDescent="0.2">
      <c r="A4673" s="245" t="s">
        <v>7237</v>
      </c>
      <c r="B4673" s="246">
        <v>601.85</v>
      </c>
    </row>
    <row r="4674" spans="1:2" x14ac:dyDescent="0.2">
      <c r="A4674" s="245" t="s">
        <v>13611</v>
      </c>
      <c r="B4674" s="246">
        <v>588.79999999999995</v>
      </c>
    </row>
    <row r="4675" spans="1:2" x14ac:dyDescent="0.2">
      <c r="A4675" s="245" t="s">
        <v>7238</v>
      </c>
      <c r="B4675" s="246">
        <v>894.29</v>
      </c>
    </row>
    <row r="4676" spans="1:2" x14ac:dyDescent="0.2">
      <c r="A4676" s="245" t="s">
        <v>13612</v>
      </c>
      <c r="B4676" s="246">
        <v>878.16</v>
      </c>
    </row>
    <row r="4677" spans="1:2" x14ac:dyDescent="0.2">
      <c r="A4677" s="245" t="s">
        <v>7239</v>
      </c>
      <c r="B4677" s="246">
        <v>1280.81</v>
      </c>
    </row>
    <row r="4678" spans="1:2" x14ac:dyDescent="0.2">
      <c r="A4678" s="245" t="s">
        <v>13613</v>
      </c>
      <c r="B4678" s="246">
        <v>1260.77</v>
      </c>
    </row>
    <row r="4679" spans="1:2" x14ac:dyDescent="0.2">
      <c r="A4679" s="245" t="s">
        <v>7240</v>
      </c>
      <c r="B4679" s="246">
        <v>159.6</v>
      </c>
    </row>
    <row r="4680" spans="1:2" x14ac:dyDescent="0.2">
      <c r="A4680" s="245" t="s">
        <v>13614</v>
      </c>
      <c r="B4680" s="246">
        <v>155.38</v>
      </c>
    </row>
    <row r="4681" spans="1:2" x14ac:dyDescent="0.2">
      <c r="A4681" s="245" t="s">
        <v>7241</v>
      </c>
      <c r="B4681" s="246">
        <v>244.47</v>
      </c>
    </row>
    <row r="4682" spans="1:2" x14ac:dyDescent="0.2">
      <c r="A4682" s="245" t="s">
        <v>13615</v>
      </c>
      <c r="B4682" s="246">
        <v>238.68</v>
      </c>
    </row>
    <row r="4683" spans="1:2" x14ac:dyDescent="0.2">
      <c r="A4683" s="245" t="s">
        <v>7242</v>
      </c>
      <c r="B4683" s="246">
        <v>284.82</v>
      </c>
    </row>
    <row r="4684" spans="1:2" x14ac:dyDescent="0.2">
      <c r="A4684" s="245" t="s">
        <v>13616</v>
      </c>
      <c r="B4684" s="246">
        <v>277.88</v>
      </c>
    </row>
    <row r="4685" spans="1:2" x14ac:dyDescent="0.2">
      <c r="A4685" s="245" t="s">
        <v>7243</v>
      </c>
      <c r="B4685" s="246">
        <v>362.17</v>
      </c>
    </row>
    <row r="4686" spans="1:2" x14ac:dyDescent="0.2">
      <c r="A4686" s="245" t="s">
        <v>13617</v>
      </c>
      <c r="B4686" s="246">
        <v>353.92</v>
      </c>
    </row>
    <row r="4687" spans="1:2" x14ac:dyDescent="0.2">
      <c r="A4687" s="245" t="s">
        <v>7244</v>
      </c>
      <c r="B4687" s="246">
        <v>443.52</v>
      </c>
    </row>
    <row r="4688" spans="1:2" x14ac:dyDescent="0.2">
      <c r="A4688" s="245" t="s">
        <v>13618</v>
      </c>
      <c r="B4688" s="246">
        <v>433.46</v>
      </c>
    </row>
    <row r="4689" spans="1:2" x14ac:dyDescent="0.2">
      <c r="A4689" s="245" t="s">
        <v>7245</v>
      </c>
      <c r="B4689" s="246">
        <v>554.26</v>
      </c>
    </row>
    <row r="4690" spans="1:2" x14ac:dyDescent="0.2">
      <c r="A4690" s="245" t="s">
        <v>13619</v>
      </c>
      <c r="B4690" s="246">
        <v>542.54999999999995</v>
      </c>
    </row>
    <row r="4691" spans="1:2" x14ac:dyDescent="0.2">
      <c r="A4691" s="245" t="s">
        <v>7246</v>
      </c>
      <c r="B4691" s="246">
        <v>687.18</v>
      </c>
    </row>
    <row r="4692" spans="1:2" x14ac:dyDescent="0.2">
      <c r="A4692" s="245" t="s">
        <v>13620</v>
      </c>
      <c r="B4692" s="246">
        <v>674.13</v>
      </c>
    </row>
    <row r="4693" spans="1:2" x14ac:dyDescent="0.2">
      <c r="A4693" s="245" t="s">
        <v>7247</v>
      </c>
      <c r="B4693" s="246">
        <v>963.37</v>
      </c>
    </row>
    <row r="4694" spans="1:2" x14ac:dyDescent="0.2">
      <c r="A4694" s="245" t="s">
        <v>13621</v>
      </c>
      <c r="B4694" s="246">
        <v>947.24</v>
      </c>
    </row>
    <row r="4695" spans="1:2" x14ac:dyDescent="0.2">
      <c r="A4695" s="245" t="s">
        <v>7248</v>
      </c>
      <c r="B4695" s="246">
        <v>1383.97</v>
      </c>
    </row>
    <row r="4696" spans="1:2" x14ac:dyDescent="0.2">
      <c r="A4696" s="245" t="s">
        <v>13622</v>
      </c>
      <c r="B4696" s="246">
        <v>1363.93</v>
      </c>
    </row>
    <row r="4697" spans="1:2" x14ac:dyDescent="0.2">
      <c r="A4697" s="245" t="s">
        <v>1460</v>
      </c>
      <c r="B4697" s="246">
        <v>39.39</v>
      </c>
    </row>
    <row r="4698" spans="1:2" x14ac:dyDescent="0.2">
      <c r="A4698" s="245" t="s">
        <v>13623</v>
      </c>
      <c r="B4698" s="246">
        <v>37.17</v>
      </c>
    </row>
    <row r="4699" spans="1:2" x14ac:dyDescent="0.2">
      <c r="A4699" s="245" t="s">
        <v>1461</v>
      </c>
      <c r="B4699" s="246">
        <v>60.13</v>
      </c>
    </row>
    <row r="4700" spans="1:2" x14ac:dyDescent="0.2">
      <c r="A4700" s="245" t="s">
        <v>13624</v>
      </c>
      <c r="B4700" s="246">
        <v>55.85</v>
      </c>
    </row>
    <row r="4701" spans="1:2" x14ac:dyDescent="0.2">
      <c r="A4701" s="245" t="s">
        <v>1462</v>
      </c>
      <c r="B4701" s="246">
        <v>105.52</v>
      </c>
    </row>
    <row r="4702" spans="1:2" x14ac:dyDescent="0.2">
      <c r="A4702" s="245" t="s">
        <v>13625</v>
      </c>
      <c r="B4702" s="246">
        <v>98.5</v>
      </c>
    </row>
    <row r="4703" spans="1:2" x14ac:dyDescent="0.2">
      <c r="A4703" s="245" t="s">
        <v>1463</v>
      </c>
      <c r="B4703" s="246">
        <v>137.80000000000001</v>
      </c>
    </row>
    <row r="4704" spans="1:2" x14ac:dyDescent="0.2">
      <c r="A4704" s="245" t="s">
        <v>13626</v>
      </c>
      <c r="B4704" s="246">
        <v>127.09</v>
      </c>
    </row>
    <row r="4705" spans="1:2" x14ac:dyDescent="0.2">
      <c r="A4705" s="245" t="s">
        <v>1464</v>
      </c>
      <c r="B4705" s="246">
        <v>276.45</v>
      </c>
    </row>
    <row r="4706" spans="1:2" x14ac:dyDescent="0.2">
      <c r="A4706" s="245" t="s">
        <v>13627</v>
      </c>
      <c r="B4706" s="246">
        <v>266.04000000000002</v>
      </c>
    </row>
    <row r="4707" spans="1:2" x14ac:dyDescent="0.2">
      <c r="A4707" s="245" t="s">
        <v>1465</v>
      </c>
      <c r="B4707" s="246">
        <v>369.77</v>
      </c>
    </row>
    <row r="4708" spans="1:2" x14ac:dyDescent="0.2">
      <c r="A4708" s="245" t="s">
        <v>13628</v>
      </c>
      <c r="B4708" s="246">
        <v>355.18</v>
      </c>
    </row>
    <row r="4709" spans="1:2" x14ac:dyDescent="0.2">
      <c r="A4709" s="245" t="s">
        <v>1466</v>
      </c>
      <c r="B4709" s="246">
        <v>49.71</v>
      </c>
    </row>
    <row r="4710" spans="1:2" x14ac:dyDescent="0.2">
      <c r="A4710" s="245" t="s">
        <v>13629</v>
      </c>
      <c r="B4710" s="246">
        <v>46.1</v>
      </c>
    </row>
    <row r="4711" spans="1:2" x14ac:dyDescent="0.2">
      <c r="A4711" s="245" t="s">
        <v>1467</v>
      </c>
      <c r="B4711" s="246">
        <v>64.25</v>
      </c>
    </row>
    <row r="4712" spans="1:2" x14ac:dyDescent="0.2">
      <c r="A4712" s="245" t="s">
        <v>13630</v>
      </c>
      <c r="B4712" s="246">
        <v>59.49</v>
      </c>
    </row>
    <row r="4713" spans="1:2" x14ac:dyDescent="0.2">
      <c r="A4713" s="245" t="s">
        <v>1468</v>
      </c>
      <c r="B4713" s="246">
        <v>94.73</v>
      </c>
    </row>
    <row r="4714" spans="1:2" x14ac:dyDescent="0.2">
      <c r="A4714" s="245" t="s">
        <v>13631</v>
      </c>
      <c r="B4714" s="246">
        <v>88.42</v>
      </c>
    </row>
    <row r="4715" spans="1:2" x14ac:dyDescent="0.2">
      <c r="A4715" s="245" t="s">
        <v>1469</v>
      </c>
      <c r="B4715" s="246">
        <v>128.78</v>
      </c>
    </row>
    <row r="4716" spans="1:2" x14ac:dyDescent="0.2">
      <c r="A4716" s="245" t="s">
        <v>13632</v>
      </c>
      <c r="B4716" s="246">
        <v>120.87</v>
      </c>
    </row>
    <row r="4717" spans="1:2" x14ac:dyDescent="0.2">
      <c r="A4717" s="245" t="s">
        <v>1470</v>
      </c>
      <c r="B4717" s="246">
        <v>159.87</v>
      </c>
    </row>
    <row r="4718" spans="1:2" x14ac:dyDescent="0.2">
      <c r="A4718" s="245" t="s">
        <v>13633</v>
      </c>
      <c r="B4718" s="246">
        <v>150.56</v>
      </c>
    </row>
    <row r="4719" spans="1:2" x14ac:dyDescent="0.2">
      <c r="A4719" s="245" t="s">
        <v>7249</v>
      </c>
      <c r="B4719" s="246">
        <v>51.37</v>
      </c>
    </row>
    <row r="4720" spans="1:2" x14ac:dyDescent="0.2">
      <c r="A4720" s="245" t="s">
        <v>13634</v>
      </c>
      <c r="B4720" s="246">
        <v>48.11</v>
      </c>
    </row>
    <row r="4721" spans="1:2" x14ac:dyDescent="0.2">
      <c r="A4721" s="245" t="s">
        <v>7250</v>
      </c>
      <c r="B4721" s="246">
        <v>71.98</v>
      </c>
    </row>
    <row r="4722" spans="1:2" x14ac:dyDescent="0.2">
      <c r="A4722" s="245" t="s">
        <v>13635</v>
      </c>
      <c r="B4722" s="246">
        <v>67.23</v>
      </c>
    </row>
    <row r="4723" spans="1:2" x14ac:dyDescent="0.2">
      <c r="A4723" s="245" t="s">
        <v>7251</v>
      </c>
      <c r="B4723" s="246">
        <v>100.01</v>
      </c>
    </row>
    <row r="4724" spans="1:2" x14ac:dyDescent="0.2">
      <c r="A4724" s="245" t="s">
        <v>13636</v>
      </c>
      <c r="B4724" s="246">
        <v>93.71</v>
      </c>
    </row>
    <row r="4725" spans="1:2" x14ac:dyDescent="0.2">
      <c r="A4725" s="245" t="s">
        <v>7252</v>
      </c>
      <c r="B4725" s="246">
        <v>138.80000000000001</v>
      </c>
    </row>
    <row r="4726" spans="1:2" x14ac:dyDescent="0.2">
      <c r="A4726" s="245" t="s">
        <v>13637</v>
      </c>
      <c r="B4726" s="246">
        <v>130.88</v>
      </c>
    </row>
    <row r="4727" spans="1:2" x14ac:dyDescent="0.2">
      <c r="A4727" s="245" t="s">
        <v>7253</v>
      </c>
      <c r="B4727" s="246">
        <v>167.74</v>
      </c>
    </row>
    <row r="4728" spans="1:2" x14ac:dyDescent="0.2">
      <c r="A4728" s="245" t="s">
        <v>13638</v>
      </c>
      <c r="B4728" s="246">
        <v>158.44</v>
      </c>
    </row>
    <row r="4729" spans="1:2" x14ac:dyDescent="0.2">
      <c r="A4729" s="245" t="s">
        <v>7254</v>
      </c>
      <c r="B4729" s="246">
        <v>90.56</v>
      </c>
    </row>
    <row r="4730" spans="1:2" x14ac:dyDescent="0.2">
      <c r="A4730" s="245" t="s">
        <v>13639</v>
      </c>
      <c r="B4730" s="246">
        <v>85.54</v>
      </c>
    </row>
    <row r="4731" spans="1:2" x14ac:dyDescent="0.2">
      <c r="A4731" s="245" t="s">
        <v>1471</v>
      </c>
      <c r="B4731" s="246">
        <v>106.28</v>
      </c>
    </row>
    <row r="4732" spans="1:2" x14ac:dyDescent="0.2">
      <c r="A4732" s="245" t="s">
        <v>13640</v>
      </c>
      <c r="B4732" s="246">
        <v>99.97</v>
      </c>
    </row>
    <row r="4733" spans="1:2" x14ac:dyDescent="0.2">
      <c r="A4733" s="245" t="s">
        <v>1472</v>
      </c>
      <c r="B4733" s="246">
        <v>145.24</v>
      </c>
    </row>
    <row r="4734" spans="1:2" x14ac:dyDescent="0.2">
      <c r="A4734" s="245" t="s">
        <v>13641</v>
      </c>
      <c r="B4734" s="246">
        <v>137.32</v>
      </c>
    </row>
    <row r="4735" spans="1:2" x14ac:dyDescent="0.2">
      <c r="A4735" s="245" t="s">
        <v>1473</v>
      </c>
      <c r="B4735" s="246">
        <v>180.57</v>
      </c>
    </row>
    <row r="4736" spans="1:2" x14ac:dyDescent="0.2">
      <c r="A4736" s="245" t="s">
        <v>13642</v>
      </c>
      <c r="B4736" s="246">
        <v>171.27</v>
      </c>
    </row>
    <row r="4737" spans="1:2" x14ac:dyDescent="0.2">
      <c r="A4737" s="245" t="s">
        <v>1474</v>
      </c>
      <c r="B4737" s="246">
        <v>228.98</v>
      </c>
    </row>
    <row r="4738" spans="1:2" x14ac:dyDescent="0.2">
      <c r="A4738" s="245" t="s">
        <v>13643</v>
      </c>
      <c r="B4738" s="246">
        <v>218.21</v>
      </c>
    </row>
    <row r="4739" spans="1:2" x14ac:dyDescent="0.2">
      <c r="A4739" s="245" t="s">
        <v>1475</v>
      </c>
      <c r="B4739" s="246">
        <v>268.54000000000002</v>
      </c>
    </row>
    <row r="4740" spans="1:2" x14ac:dyDescent="0.2">
      <c r="A4740" s="245" t="s">
        <v>13644</v>
      </c>
      <c r="B4740" s="246">
        <v>256.32</v>
      </c>
    </row>
    <row r="4741" spans="1:2" x14ac:dyDescent="0.2">
      <c r="A4741" s="245" t="s">
        <v>1476</v>
      </c>
      <c r="B4741" s="246">
        <v>370.62</v>
      </c>
    </row>
    <row r="4742" spans="1:2" x14ac:dyDescent="0.2">
      <c r="A4742" s="245" t="s">
        <v>13645</v>
      </c>
      <c r="B4742" s="246">
        <v>354.28</v>
      </c>
    </row>
    <row r="4743" spans="1:2" x14ac:dyDescent="0.2">
      <c r="A4743" s="245" t="s">
        <v>1477</v>
      </c>
      <c r="B4743" s="246">
        <v>458.27</v>
      </c>
    </row>
    <row r="4744" spans="1:2" x14ac:dyDescent="0.2">
      <c r="A4744" s="245" t="s">
        <v>13646</v>
      </c>
      <c r="B4744" s="246">
        <v>440.3</v>
      </c>
    </row>
    <row r="4745" spans="1:2" x14ac:dyDescent="0.2">
      <c r="A4745" s="245" t="s">
        <v>1478</v>
      </c>
      <c r="B4745" s="246">
        <v>639.54999999999995</v>
      </c>
    </row>
    <row r="4746" spans="1:2" x14ac:dyDescent="0.2">
      <c r="A4746" s="245" t="s">
        <v>13647</v>
      </c>
      <c r="B4746" s="246">
        <v>619.01</v>
      </c>
    </row>
    <row r="4747" spans="1:2" x14ac:dyDescent="0.2">
      <c r="A4747" s="245" t="s">
        <v>1479</v>
      </c>
      <c r="B4747" s="246">
        <v>660.34</v>
      </c>
    </row>
    <row r="4748" spans="1:2" x14ac:dyDescent="0.2">
      <c r="A4748" s="245" t="s">
        <v>13648</v>
      </c>
      <c r="B4748" s="246">
        <v>637.28</v>
      </c>
    </row>
    <row r="4749" spans="1:2" x14ac:dyDescent="0.2">
      <c r="A4749" s="245" t="s">
        <v>1480</v>
      </c>
      <c r="B4749" s="246">
        <v>918.99</v>
      </c>
    </row>
    <row r="4750" spans="1:2" x14ac:dyDescent="0.2">
      <c r="A4750" s="245" t="s">
        <v>13649</v>
      </c>
      <c r="B4750" s="246">
        <v>889.81</v>
      </c>
    </row>
    <row r="4751" spans="1:2" x14ac:dyDescent="0.2">
      <c r="A4751" s="245" t="s">
        <v>7255</v>
      </c>
      <c r="B4751" s="246">
        <v>1605.03</v>
      </c>
    </row>
    <row r="4752" spans="1:2" x14ac:dyDescent="0.2">
      <c r="A4752" s="245" t="s">
        <v>13650</v>
      </c>
      <c r="B4752" s="246">
        <v>1570.6</v>
      </c>
    </row>
    <row r="4753" spans="1:2" x14ac:dyDescent="0.2">
      <c r="A4753" s="245" t="s">
        <v>7256</v>
      </c>
      <c r="B4753" s="246">
        <v>1706.22</v>
      </c>
    </row>
    <row r="4754" spans="1:2" x14ac:dyDescent="0.2">
      <c r="A4754" s="245" t="s">
        <v>13651</v>
      </c>
      <c r="B4754" s="246">
        <v>1666.92</v>
      </c>
    </row>
    <row r="4755" spans="1:2" x14ac:dyDescent="0.2">
      <c r="A4755" s="245" t="s">
        <v>7257</v>
      </c>
      <c r="B4755" s="246">
        <v>96.08</v>
      </c>
    </row>
    <row r="4756" spans="1:2" x14ac:dyDescent="0.2">
      <c r="A4756" s="245" t="s">
        <v>13652</v>
      </c>
      <c r="B4756" s="246">
        <v>91.07</v>
      </c>
    </row>
    <row r="4757" spans="1:2" x14ac:dyDescent="0.2">
      <c r="A4757" s="245" t="s">
        <v>1481</v>
      </c>
      <c r="B4757" s="246">
        <v>114.75</v>
      </c>
    </row>
    <row r="4758" spans="1:2" x14ac:dyDescent="0.2">
      <c r="A4758" s="245" t="s">
        <v>13653</v>
      </c>
      <c r="B4758" s="246">
        <v>108.44</v>
      </c>
    </row>
    <row r="4759" spans="1:2" x14ac:dyDescent="0.2">
      <c r="A4759" s="245" t="s">
        <v>1482</v>
      </c>
      <c r="B4759" s="246">
        <v>153.53</v>
      </c>
    </row>
    <row r="4760" spans="1:2" x14ac:dyDescent="0.2">
      <c r="A4760" s="245" t="s">
        <v>13654</v>
      </c>
      <c r="B4760" s="246">
        <v>145.61000000000001</v>
      </c>
    </row>
    <row r="4761" spans="1:2" x14ac:dyDescent="0.2">
      <c r="A4761" s="245" t="s">
        <v>1483</v>
      </c>
      <c r="B4761" s="246">
        <v>193.47</v>
      </c>
    </row>
    <row r="4762" spans="1:2" x14ac:dyDescent="0.2">
      <c r="A4762" s="245" t="s">
        <v>13655</v>
      </c>
      <c r="B4762" s="246">
        <v>184.16</v>
      </c>
    </row>
    <row r="4763" spans="1:2" x14ac:dyDescent="0.2">
      <c r="A4763" s="245" t="s">
        <v>1484</v>
      </c>
      <c r="B4763" s="246">
        <v>266</v>
      </c>
    </row>
    <row r="4764" spans="1:2" x14ac:dyDescent="0.2">
      <c r="A4764" s="245" t="s">
        <v>13656</v>
      </c>
      <c r="B4764" s="246">
        <v>255.24</v>
      </c>
    </row>
    <row r="4765" spans="1:2" x14ac:dyDescent="0.2">
      <c r="A4765" s="245" t="s">
        <v>1485</v>
      </c>
      <c r="B4765" s="246">
        <v>284.2</v>
      </c>
    </row>
    <row r="4766" spans="1:2" x14ac:dyDescent="0.2">
      <c r="A4766" s="245" t="s">
        <v>13657</v>
      </c>
      <c r="B4766" s="246">
        <v>271.98</v>
      </c>
    </row>
    <row r="4767" spans="1:2" x14ac:dyDescent="0.2">
      <c r="A4767" s="245" t="s">
        <v>1486</v>
      </c>
      <c r="B4767" s="246">
        <v>397.3</v>
      </c>
    </row>
    <row r="4768" spans="1:2" x14ac:dyDescent="0.2">
      <c r="A4768" s="245" t="s">
        <v>13658</v>
      </c>
      <c r="B4768" s="246">
        <v>380.96</v>
      </c>
    </row>
    <row r="4769" spans="1:2" x14ac:dyDescent="0.2">
      <c r="A4769" s="245" t="s">
        <v>1487</v>
      </c>
      <c r="B4769" s="246">
        <v>484.98</v>
      </c>
    </row>
    <row r="4770" spans="1:2" x14ac:dyDescent="0.2">
      <c r="A4770" s="245" t="s">
        <v>13659</v>
      </c>
      <c r="B4770" s="246">
        <v>467.01</v>
      </c>
    </row>
    <row r="4771" spans="1:2" x14ac:dyDescent="0.2">
      <c r="A4771" s="245" t="s">
        <v>1488</v>
      </c>
      <c r="B4771" s="246">
        <v>692.97</v>
      </c>
    </row>
    <row r="4772" spans="1:2" x14ac:dyDescent="0.2">
      <c r="A4772" s="245" t="s">
        <v>13660</v>
      </c>
      <c r="B4772" s="246">
        <v>672.43</v>
      </c>
    </row>
    <row r="4773" spans="1:2" x14ac:dyDescent="0.2">
      <c r="A4773" s="245" t="s">
        <v>1489</v>
      </c>
      <c r="B4773" s="246">
        <v>757.88</v>
      </c>
    </row>
    <row r="4774" spans="1:2" x14ac:dyDescent="0.2">
      <c r="A4774" s="245" t="s">
        <v>13661</v>
      </c>
      <c r="B4774" s="246">
        <v>734.82</v>
      </c>
    </row>
    <row r="4775" spans="1:2" x14ac:dyDescent="0.2">
      <c r="A4775" s="245" t="s">
        <v>1490</v>
      </c>
      <c r="B4775" s="246">
        <v>978.85</v>
      </c>
    </row>
    <row r="4776" spans="1:2" x14ac:dyDescent="0.2">
      <c r="A4776" s="245" t="s">
        <v>13662</v>
      </c>
      <c r="B4776" s="246">
        <v>949.67</v>
      </c>
    </row>
    <row r="4777" spans="1:2" x14ac:dyDescent="0.2">
      <c r="A4777" s="245" t="s">
        <v>7258</v>
      </c>
      <c r="B4777" s="246">
        <v>1745.95</v>
      </c>
    </row>
    <row r="4778" spans="1:2" x14ac:dyDescent="0.2">
      <c r="A4778" s="245" t="s">
        <v>13663</v>
      </c>
      <c r="B4778" s="246">
        <v>1711.52</v>
      </c>
    </row>
    <row r="4779" spans="1:2" x14ac:dyDescent="0.2">
      <c r="A4779" s="245" t="s">
        <v>7259</v>
      </c>
      <c r="B4779" s="246">
        <v>1856.35</v>
      </c>
    </row>
    <row r="4780" spans="1:2" x14ac:dyDescent="0.2">
      <c r="A4780" s="245" t="s">
        <v>13664</v>
      </c>
      <c r="B4780" s="246">
        <v>1817.05</v>
      </c>
    </row>
    <row r="4781" spans="1:2" x14ac:dyDescent="0.2">
      <c r="A4781" s="245" t="s">
        <v>7260</v>
      </c>
      <c r="B4781" s="246">
        <v>107.13</v>
      </c>
    </row>
    <row r="4782" spans="1:2" x14ac:dyDescent="0.2">
      <c r="A4782" s="245" t="s">
        <v>13665</v>
      </c>
      <c r="B4782" s="246">
        <v>102.12</v>
      </c>
    </row>
    <row r="4783" spans="1:2" x14ac:dyDescent="0.2">
      <c r="A4783" s="245" t="s">
        <v>1491</v>
      </c>
      <c r="B4783" s="246">
        <v>117.97</v>
      </c>
    </row>
    <row r="4784" spans="1:2" x14ac:dyDescent="0.2">
      <c r="A4784" s="245" t="s">
        <v>13666</v>
      </c>
      <c r="B4784" s="246">
        <v>111.67</v>
      </c>
    </row>
    <row r="4785" spans="1:2" x14ac:dyDescent="0.2">
      <c r="A4785" s="245" t="s">
        <v>1492</v>
      </c>
      <c r="B4785" s="246">
        <v>159.13999999999999</v>
      </c>
    </row>
    <row r="4786" spans="1:2" x14ac:dyDescent="0.2">
      <c r="A4786" s="245" t="s">
        <v>13667</v>
      </c>
      <c r="B4786" s="246">
        <v>151.22</v>
      </c>
    </row>
    <row r="4787" spans="1:2" x14ac:dyDescent="0.2">
      <c r="A4787" s="245" t="s">
        <v>1493</v>
      </c>
      <c r="B4787" s="246">
        <v>205.74</v>
      </c>
    </row>
    <row r="4788" spans="1:2" x14ac:dyDescent="0.2">
      <c r="A4788" s="245" t="s">
        <v>13668</v>
      </c>
      <c r="B4788" s="246">
        <v>196.44</v>
      </c>
    </row>
    <row r="4789" spans="1:2" x14ac:dyDescent="0.2">
      <c r="A4789" s="245" t="s">
        <v>1494</v>
      </c>
      <c r="B4789" s="246">
        <v>301.92</v>
      </c>
    </row>
    <row r="4790" spans="1:2" x14ac:dyDescent="0.2">
      <c r="A4790" s="245" t="s">
        <v>13669</v>
      </c>
      <c r="B4790" s="246">
        <v>291.16000000000003</v>
      </c>
    </row>
    <row r="4791" spans="1:2" x14ac:dyDescent="0.2">
      <c r="A4791" s="245" t="s">
        <v>1495</v>
      </c>
      <c r="B4791" s="246">
        <v>321.04000000000002</v>
      </c>
    </row>
    <row r="4792" spans="1:2" x14ac:dyDescent="0.2">
      <c r="A4792" s="245" t="s">
        <v>13670</v>
      </c>
      <c r="B4792" s="246">
        <v>308.82</v>
      </c>
    </row>
    <row r="4793" spans="1:2" x14ac:dyDescent="0.2">
      <c r="A4793" s="245" t="s">
        <v>1496</v>
      </c>
      <c r="B4793" s="246">
        <v>450.72</v>
      </c>
    </row>
    <row r="4794" spans="1:2" x14ac:dyDescent="0.2">
      <c r="A4794" s="245" t="s">
        <v>13671</v>
      </c>
      <c r="B4794" s="246">
        <v>434.38</v>
      </c>
    </row>
    <row r="4795" spans="1:2" x14ac:dyDescent="0.2">
      <c r="A4795" s="245" t="s">
        <v>1497</v>
      </c>
      <c r="B4795" s="246">
        <v>587.37</v>
      </c>
    </row>
    <row r="4796" spans="1:2" x14ac:dyDescent="0.2">
      <c r="A4796" s="245" t="s">
        <v>13672</v>
      </c>
      <c r="B4796" s="246">
        <v>569.4</v>
      </c>
    </row>
    <row r="4797" spans="1:2" x14ac:dyDescent="0.2">
      <c r="A4797" s="245" t="s">
        <v>1498</v>
      </c>
      <c r="B4797" s="246">
        <v>785.07</v>
      </c>
    </row>
    <row r="4798" spans="1:2" x14ac:dyDescent="0.2">
      <c r="A4798" s="245" t="s">
        <v>13673</v>
      </c>
      <c r="B4798" s="246">
        <v>764.53</v>
      </c>
    </row>
    <row r="4799" spans="1:2" x14ac:dyDescent="0.2">
      <c r="A4799" s="245" t="s">
        <v>1499</v>
      </c>
      <c r="B4799" s="246">
        <v>820.97</v>
      </c>
    </row>
    <row r="4800" spans="1:2" x14ac:dyDescent="0.2">
      <c r="A4800" s="245" t="s">
        <v>13674</v>
      </c>
      <c r="B4800" s="246">
        <v>797.92</v>
      </c>
    </row>
    <row r="4801" spans="1:2" x14ac:dyDescent="0.2">
      <c r="A4801" s="245" t="s">
        <v>1500</v>
      </c>
      <c r="B4801" s="246">
        <v>1081.55</v>
      </c>
    </row>
    <row r="4802" spans="1:2" x14ac:dyDescent="0.2">
      <c r="A4802" s="245" t="s">
        <v>13675</v>
      </c>
      <c r="B4802" s="246">
        <v>1052.3699999999999</v>
      </c>
    </row>
    <row r="4803" spans="1:2" x14ac:dyDescent="0.2">
      <c r="A4803" s="245" t="s">
        <v>7261</v>
      </c>
      <c r="B4803" s="246">
        <v>2019.5</v>
      </c>
    </row>
    <row r="4804" spans="1:2" x14ac:dyDescent="0.2">
      <c r="A4804" s="245" t="s">
        <v>13676</v>
      </c>
      <c r="B4804" s="246">
        <v>1985.08</v>
      </c>
    </row>
    <row r="4805" spans="1:2" x14ac:dyDescent="0.2">
      <c r="A4805" s="245" t="s">
        <v>7262</v>
      </c>
      <c r="B4805" s="246">
        <v>2169.5100000000002</v>
      </c>
    </row>
    <row r="4806" spans="1:2" x14ac:dyDescent="0.2">
      <c r="A4806" s="245" t="s">
        <v>13677</v>
      </c>
      <c r="B4806" s="246">
        <v>2130.21</v>
      </c>
    </row>
    <row r="4807" spans="1:2" x14ac:dyDescent="0.2">
      <c r="A4807" s="245" t="s">
        <v>7263</v>
      </c>
      <c r="B4807" s="246">
        <v>120.95</v>
      </c>
    </row>
    <row r="4808" spans="1:2" x14ac:dyDescent="0.2">
      <c r="A4808" s="245" t="s">
        <v>13678</v>
      </c>
      <c r="B4808" s="246">
        <v>115.94</v>
      </c>
    </row>
    <row r="4809" spans="1:2" x14ac:dyDescent="0.2">
      <c r="A4809" s="245" t="s">
        <v>7264</v>
      </c>
      <c r="B4809" s="246">
        <v>146.55000000000001</v>
      </c>
    </row>
    <row r="4810" spans="1:2" x14ac:dyDescent="0.2">
      <c r="A4810" s="245" t="s">
        <v>13679</v>
      </c>
      <c r="B4810" s="246">
        <v>139.84</v>
      </c>
    </row>
    <row r="4811" spans="1:2" x14ac:dyDescent="0.2">
      <c r="A4811" s="245" t="s">
        <v>7265</v>
      </c>
      <c r="B4811" s="246">
        <v>169.9</v>
      </c>
    </row>
    <row r="4812" spans="1:2" x14ac:dyDescent="0.2">
      <c r="A4812" s="245" t="s">
        <v>13680</v>
      </c>
      <c r="B4812" s="246">
        <v>161.71</v>
      </c>
    </row>
    <row r="4813" spans="1:2" x14ac:dyDescent="0.2">
      <c r="A4813" s="245" t="s">
        <v>7266</v>
      </c>
      <c r="B4813" s="246">
        <v>224.51</v>
      </c>
    </row>
    <row r="4814" spans="1:2" x14ac:dyDescent="0.2">
      <c r="A4814" s="245" t="s">
        <v>13681</v>
      </c>
      <c r="B4814" s="246">
        <v>214.27</v>
      </c>
    </row>
    <row r="4815" spans="1:2" x14ac:dyDescent="0.2">
      <c r="A4815" s="245" t="s">
        <v>7267</v>
      </c>
      <c r="B4815" s="246">
        <v>355.06</v>
      </c>
    </row>
    <row r="4816" spans="1:2" x14ac:dyDescent="0.2">
      <c r="A4816" s="245" t="s">
        <v>13682</v>
      </c>
      <c r="B4816" s="246">
        <v>343.26</v>
      </c>
    </row>
    <row r="4817" spans="1:2" x14ac:dyDescent="0.2">
      <c r="A4817" s="245" t="s">
        <v>7268</v>
      </c>
      <c r="B4817" s="246">
        <v>378.36</v>
      </c>
    </row>
    <row r="4818" spans="1:2" x14ac:dyDescent="0.2">
      <c r="A4818" s="245" t="s">
        <v>13683</v>
      </c>
      <c r="B4818" s="246">
        <v>363.82</v>
      </c>
    </row>
    <row r="4819" spans="1:2" x14ac:dyDescent="0.2">
      <c r="A4819" s="245" t="s">
        <v>7269</v>
      </c>
      <c r="B4819" s="246">
        <v>520.45000000000005</v>
      </c>
    </row>
    <row r="4820" spans="1:2" x14ac:dyDescent="0.2">
      <c r="A4820" s="245" t="s">
        <v>13684</v>
      </c>
      <c r="B4820" s="246">
        <v>503.71</v>
      </c>
    </row>
    <row r="4821" spans="1:2" x14ac:dyDescent="0.2">
      <c r="A4821" s="245" t="s">
        <v>7270</v>
      </c>
      <c r="B4821" s="246">
        <v>633.97</v>
      </c>
    </row>
    <row r="4822" spans="1:2" x14ac:dyDescent="0.2">
      <c r="A4822" s="245" t="s">
        <v>13685</v>
      </c>
      <c r="B4822" s="246">
        <v>614.84</v>
      </c>
    </row>
    <row r="4823" spans="1:2" x14ac:dyDescent="0.2">
      <c r="A4823" s="245" t="s">
        <v>7271</v>
      </c>
      <c r="B4823" s="246">
        <v>854.83</v>
      </c>
    </row>
    <row r="4824" spans="1:2" x14ac:dyDescent="0.2">
      <c r="A4824" s="245" t="s">
        <v>13686</v>
      </c>
      <c r="B4824" s="246">
        <v>833.95</v>
      </c>
    </row>
    <row r="4825" spans="1:2" x14ac:dyDescent="0.2">
      <c r="A4825" s="245" t="s">
        <v>7272</v>
      </c>
      <c r="B4825" s="246">
        <v>909.96</v>
      </c>
    </row>
    <row r="4826" spans="1:2" x14ac:dyDescent="0.2">
      <c r="A4826" s="245" t="s">
        <v>13687</v>
      </c>
      <c r="B4826" s="246">
        <v>886.42</v>
      </c>
    </row>
    <row r="4827" spans="1:2" x14ac:dyDescent="0.2">
      <c r="A4827" s="245" t="s">
        <v>7273</v>
      </c>
      <c r="B4827" s="246">
        <v>1124.5999999999999</v>
      </c>
    </row>
    <row r="4828" spans="1:2" x14ac:dyDescent="0.2">
      <c r="A4828" s="245" t="s">
        <v>13688</v>
      </c>
      <c r="B4828" s="246">
        <v>1095.08</v>
      </c>
    </row>
    <row r="4829" spans="1:2" x14ac:dyDescent="0.2">
      <c r="A4829" s="245" t="s">
        <v>7274</v>
      </c>
      <c r="B4829" s="246">
        <v>2340.9499999999998</v>
      </c>
    </row>
    <row r="4830" spans="1:2" x14ac:dyDescent="0.2">
      <c r="A4830" s="245" t="s">
        <v>13689</v>
      </c>
      <c r="B4830" s="246">
        <v>2306.52</v>
      </c>
    </row>
    <row r="4831" spans="1:2" x14ac:dyDescent="0.2">
      <c r="A4831" s="245" t="s">
        <v>7275</v>
      </c>
      <c r="B4831" s="246">
        <v>2537.0100000000002</v>
      </c>
    </row>
    <row r="4832" spans="1:2" x14ac:dyDescent="0.2">
      <c r="A4832" s="245" t="s">
        <v>13690</v>
      </c>
      <c r="B4832" s="246">
        <v>2497.71</v>
      </c>
    </row>
    <row r="4833" spans="1:2" x14ac:dyDescent="0.2">
      <c r="A4833" s="245" t="s">
        <v>7276</v>
      </c>
      <c r="B4833" s="246">
        <v>601.42999999999995</v>
      </c>
    </row>
    <row r="4834" spans="1:2" x14ac:dyDescent="0.2">
      <c r="A4834" s="245" t="s">
        <v>13691</v>
      </c>
      <c r="B4834" s="246">
        <v>552.45000000000005</v>
      </c>
    </row>
    <row r="4835" spans="1:2" x14ac:dyDescent="0.2">
      <c r="A4835" s="245" t="s">
        <v>7277</v>
      </c>
      <c r="B4835" s="246">
        <v>664.32</v>
      </c>
    </row>
    <row r="4836" spans="1:2" x14ac:dyDescent="0.2">
      <c r="A4836" s="245" t="s">
        <v>13692</v>
      </c>
      <c r="B4836" s="246">
        <v>612.69000000000005</v>
      </c>
    </row>
    <row r="4837" spans="1:2" x14ac:dyDescent="0.2">
      <c r="A4837" s="245" t="s">
        <v>7278</v>
      </c>
      <c r="B4837" s="246">
        <v>4656.91</v>
      </c>
    </row>
    <row r="4838" spans="1:2" x14ac:dyDescent="0.2">
      <c r="A4838" s="245" t="s">
        <v>13693</v>
      </c>
      <c r="B4838" s="246">
        <v>4483.1099999999997</v>
      </c>
    </row>
    <row r="4839" spans="1:2" x14ac:dyDescent="0.2">
      <c r="A4839" s="245" t="s">
        <v>7279</v>
      </c>
      <c r="B4839" s="246">
        <v>4828.79</v>
      </c>
    </row>
    <row r="4840" spans="1:2" x14ac:dyDescent="0.2">
      <c r="A4840" s="245" t="s">
        <v>13694</v>
      </c>
      <c r="B4840" s="246">
        <v>4639.72</v>
      </c>
    </row>
    <row r="4841" spans="1:2" x14ac:dyDescent="0.2">
      <c r="A4841" s="245" t="s">
        <v>7280</v>
      </c>
      <c r="B4841" s="246">
        <v>5267.15</v>
      </c>
    </row>
    <row r="4842" spans="1:2" x14ac:dyDescent="0.2">
      <c r="A4842" s="245" t="s">
        <v>13695</v>
      </c>
      <c r="B4842" s="246">
        <v>5057.79</v>
      </c>
    </row>
    <row r="4843" spans="1:2" x14ac:dyDescent="0.2">
      <c r="A4843" s="245" t="s">
        <v>7281</v>
      </c>
      <c r="B4843" s="246">
        <v>7822.73</v>
      </c>
    </row>
    <row r="4844" spans="1:2" x14ac:dyDescent="0.2">
      <c r="A4844" s="245" t="s">
        <v>13696</v>
      </c>
      <c r="B4844" s="246">
        <v>7431.72</v>
      </c>
    </row>
    <row r="4845" spans="1:2" x14ac:dyDescent="0.2">
      <c r="A4845" s="245" t="s">
        <v>7282</v>
      </c>
      <c r="B4845" s="246">
        <v>7014.03</v>
      </c>
    </row>
    <row r="4846" spans="1:2" x14ac:dyDescent="0.2">
      <c r="A4846" s="245" t="s">
        <v>13697</v>
      </c>
      <c r="B4846" s="246">
        <v>6759.71</v>
      </c>
    </row>
    <row r="4847" spans="1:2" x14ac:dyDescent="0.2">
      <c r="A4847" s="245" t="s">
        <v>7283</v>
      </c>
      <c r="B4847" s="246">
        <v>9170.27</v>
      </c>
    </row>
    <row r="4848" spans="1:2" x14ac:dyDescent="0.2">
      <c r="A4848" s="245" t="s">
        <v>13698</v>
      </c>
      <c r="B4848" s="246">
        <v>8840.9500000000007</v>
      </c>
    </row>
    <row r="4849" spans="1:2" x14ac:dyDescent="0.2">
      <c r="A4849" s="245" t="s">
        <v>7284</v>
      </c>
      <c r="B4849" s="246">
        <v>8540.0499999999993</v>
      </c>
    </row>
    <row r="4850" spans="1:2" x14ac:dyDescent="0.2">
      <c r="A4850" s="245" t="s">
        <v>13699</v>
      </c>
      <c r="B4850" s="246">
        <v>8209.73</v>
      </c>
    </row>
    <row r="4851" spans="1:2" x14ac:dyDescent="0.2">
      <c r="A4851" s="245" t="s">
        <v>7285</v>
      </c>
      <c r="B4851" s="246">
        <v>12417.91</v>
      </c>
    </row>
    <row r="4852" spans="1:2" x14ac:dyDescent="0.2">
      <c r="A4852" s="245" t="s">
        <v>13700</v>
      </c>
      <c r="B4852" s="246">
        <v>11796.97</v>
      </c>
    </row>
    <row r="4853" spans="1:2" x14ac:dyDescent="0.2">
      <c r="A4853" s="245" t="s">
        <v>7286</v>
      </c>
      <c r="B4853" s="246">
        <v>9711.16</v>
      </c>
    </row>
    <row r="4854" spans="1:2" x14ac:dyDescent="0.2">
      <c r="A4854" s="245" t="s">
        <v>13701</v>
      </c>
      <c r="B4854" s="246">
        <v>9372.33</v>
      </c>
    </row>
    <row r="4855" spans="1:2" x14ac:dyDescent="0.2">
      <c r="A4855" s="245" t="s">
        <v>7287</v>
      </c>
      <c r="B4855" s="246">
        <v>10811.46</v>
      </c>
    </row>
    <row r="4856" spans="1:2" x14ac:dyDescent="0.2">
      <c r="A4856" s="245" t="s">
        <v>13702</v>
      </c>
      <c r="B4856" s="246">
        <v>10407.709999999999</v>
      </c>
    </row>
    <row r="4857" spans="1:2" x14ac:dyDescent="0.2">
      <c r="A4857" s="245" t="s">
        <v>7288</v>
      </c>
      <c r="B4857" s="246">
        <v>11197.98</v>
      </c>
    </row>
    <row r="4858" spans="1:2" x14ac:dyDescent="0.2">
      <c r="A4858" s="245" t="s">
        <v>13703</v>
      </c>
      <c r="B4858" s="246">
        <v>10769.62</v>
      </c>
    </row>
    <row r="4859" spans="1:2" x14ac:dyDescent="0.2">
      <c r="A4859" s="245" t="s">
        <v>7289</v>
      </c>
      <c r="B4859" s="246">
        <v>16317.73</v>
      </c>
    </row>
    <row r="4860" spans="1:2" x14ac:dyDescent="0.2">
      <c r="A4860" s="245" t="s">
        <v>13704</v>
      </c>
      <c r="B4860" s="246">
        <v>15502.32</v>
      </c>
    </row>
    <row r="4861" spans="1:2" x14ac:dyDescent="0.2">
      <c r="A4861" s="245" t="s">
        <v>7290</v>
      </c>
      <c r="B4861" s="246">
        <v>2468.64</v>
      </c>
    </row>
    <row r="4862" spans="1:2" x14ac:dyDescent="0.2">
      <c r="A4862" s="245" t="s">
        <v>13705</v>
      </c>
      <c r="B4862" s="246">
        <v>2270.0500000000002</v>
      </c>
    </row>
    <row r="4863" spans="1:2" x14ac:dyDescent="0.2">
      <c r="A4863" s="245" t="s">
        <v>7291</v>
      </c>
      <c r="B4863" s="246">
        <v>3101.52</v>
      </c>
    </row>
    <row r="4864" spans="1:2" x14ac:dyDescent="0.2">
      <c r="A4864" s="245" t="s">
        <v>13706</v>
      </c>
      <c r="B4864" s="246">
        <v>2852.63</v>
      </c>
    </row>
    <row r="4865" spans="1:2" x14ac:dyDescent="0.2">
      <c r="A4865" s="245" t="s">
        <v>7292</v>
      </c>
      <c r="B4865" s="246">
        <v>3974.97</v>
      </c>
    </row>
    <row r="4866" spans="1:2" x14ac:dyDescent="0.2">
      <c r="A4866" s="245" t="s">
        <v>13707</v>
      </c>
      <c r="B4866" s="246">
        <v>3656.19</v>
      </c>
    </row>
    <row r="4867" spans="1:2" x14ac:dyDescent="0.2">
      <c r="A4867" s="245" t="s">
        <v>7293</v>
      </c>
      <c r="B4867" s="246">
        <v>4335.84</v>
      </c>
    </row>
    <row r="4868" spans="1:2" x14ac:dyDescent="0.2">
      <c r="A4868" s="245" t="s">
        <v>13708</v>
      </c>
      <c r="B4868" s="246">
        <v>3987.66</v>
      </c>
    </row>
    <row r="4869" spans="1:2" x14ac:dyDescent="0.2">
      <c r="A4869" s="245" t="s">
        <v>7294</v>
      </c>
      <c r="B4869" s="246">
        <v>4968.72</v>
      </c>
    </row>
    <row r="4870" spans="1:2" x14ac:dyDescent="0.2">
      <c r="A4870" s="245" t="s">
        <v>13709</v>
      </c>
      <c r="B4870" s="246">
        <v>4570.2299999999996</v>
      </c>
    </row>
    <row r="4871" spans="1:2" x14ac:dyDescent="0.2">
      <c r="A4871" s="245" t="s">
        <v>7295</v>
      </c>
      <c r="B4871" s="246">
        <v>5570.16</v>
      </c>
    </row>
    <row r="4872" spans="1:2" x14ac:dyDescent="0.2">
      <c r="A4872" s="245" t="s">
        <v>13710</v>
      </c>
      <c r="B4872" s="246">
        <v>5122.6899999999996</v>
      </c>
    </row>
    <row r="4873" spans="1:2" x14ac:dyDescent="0.2">
      <c r="A4873" s="245" t="s">
        <v>7296</v>
      </c>
      <c r="B4873" s="246">
        <v>6203.04</v>
      </c>
    </row>
    <row r="4874" spans="1:2" x14ac:dyDescent="0.2">
      <c r="A4874" s="245" t="s">
        <v>13711</v>
      </c>
      <c r="B4874" s="246">
        <v>5705.26</v>
      </c>
    </row>
    <row r="4875" spans="1:2" x14ac:dyDescent="0.2">
      <c r="A4875" s="245" t="s">
        <v>7297</v>
      </c>
      <c r="B4875" s="246">
        <v>6835.92</v>
      </c>
    </row>
    <row r="4876" spans="1:2" x14ac:dyDescent="0.2">
      <c r="A4876" s="245" t="s">
        <v>13712</v>
      </c>
      <c r="B4876" s="246">
        <v>6287.84</v>
      </c>
    </row>
    <row r="4877" spans="1:2" x14ac:dyDescent="0.2">
      <c r="A4877" s="245" t="s">
        <v>1501</v>
      </c>
      <c r="B4877" s="246">
        <v>30.91</v>
      </c>
    </row>
    <row r="4878" spans="1:2" x14ac:dyDescent="0.2">
      <c r="A4878" s="245" t="s">
        <v>13713</v>
      </c>
      <c r="B4878" s="246">
        <v>28.23</v>
      </c>
    </row>
    <row r="4879" spans="1:2" x14ac:dyDescent="0.2">
      <c r="A4879" s="245" t="s">
        <v>1502</v>
      </c>
      <c r="B4879" s="246">
        <v>39.69</v>
      </c>
    </row>
    <row r="4880" spans="1:2" x14ac:dyDescent="0.2">
      <c r="A4880" s="245" t="s">
        <v>13714</v>
      </c>
      <c r="B4880" s="246">
        <v>36.479999999999997</v>
      </c>
    </row>
    <row r="4881" spans="1:2" x14ac:dyDescent="0.2">
      <c r="A4881" s="245" t="s">
        <v>1503</v>
      </c>
      <c r="B4881" s="246">
        <v>54.74</v>
      </c>
    </row>
    <row r="4882" spans="1:2" x14ac:dyDescent="0.2">
      <c r="A4882" s="245" t="s">
        <v>13715</v>
      </c>
      <c r="B4882" s="246">
        <v>50.98</v>
      </c>
    </row>
    <row r="4883" spans="1:2" x14ac:dyDescent="0.2">
      <c r="A4883" s="245" t="s">
        <v>1504</v>
      </c>
      <c r="B4883" s="246">
        <v>82.78</v>
      </c>
    </row>
    <row r="4884" spans="1:2" x14ac:dyDescent="0.2">
      <c r="A4884" s="245" t="s">
        <v>13716</v>
      </c>
      <c r="B4884" s="246">
        <v>78.010000000000005</v>
      </c>
    </row>
    <row r="4885" spans="1:2" x14ac:dyDescent="0.2">
      <c r="A4885" s="245" t="s">
        <v>1505</v>
      </c>
      <c r="B4885" s="246">
        <v>104.72</v>
      </c>
    </row>
    <row r="4886" spans="1:2" x14ac:dyDescent="0.2">
      <c r="A4886" s="245" t="s">
        <v>13717</v>
      </c>
      <c r="B4886" s="246">
        <v>99.39</v>
      </c>
    </row>
    <row r="4887" spans="1:2" x14ac:dyDescent="0.2">
      <c r="A4887" s="245" t="s">
        <v>1506</v>
      </c>
      <c r="B4887" s="246">
        <v>150.52000000000001</v>
      </c>
    </row>
    <row r="4888" spans="1:2" x14ac:dyDescent="0.2">
      <c r="A4888" s="245" t="s">
        <v>13718</v>
      </c>
      <c r="B4888" s="246">
        <v>140.16999999999999</v>
      </c>
    </row>
    <row r="4889" spans="1:2" x14ac:dyDescent="0.2">
      <c r="A4889" s="245" t="s">
        <v>1507</v>
      </c>
      <c r="B4889" s="246">
        <v>31.69</v>
      </c>
    </row>
    <row r="4890" spans="1:2" x14ac:dyDescent="0.2">
      <c r="A4890" s="245" t="s">
        <v>13719</v>
      </c>
      <c r="B4890" s="246">
        <v>29.86</v>
      </c>
    </row>
    <row r="4891" spans="1:2" x14ac:dyDescent="0.2">
      <c r="A4891" s="245" t="s">
        <v>1508</v>
      </c>
      <c r="B4891" s="246">
        <v>103.11</v>
      </c>
    </row>
    <row r="4892" spans="1:2" x14ac:dyDescent="0.2">
      <c r="A4892" s="245" t="s">
        <v>13720</v>
      </c>
      <c r="B4892" s="246">
        <v>96.8</v>
      </c>
    </row>
    <row r="4893" spans="1:2" x14ac:dyDescent="0.2">
      <c r="A4893" s="245" t="s">
        <v>1509</v>
      </c>
      <c r="B4893" s="246">
        <v>21.35</v>
      </c>
    </row>
    <row r="4894" spans="1:2" x14ac:dyDescent="0.2">
      <c r="A4894" s="245" t="s">
        <v>13721</v>
      </c>
      <c r="B4894" s="246">
        <v>20.14</v>
      </c>
    </row>
    <row r="4895" spans="1:2" x14ac:dyDescent="0.2">
      <c r="A4895" s="245" t="s">
        <v>1510</v>
      </c>
      <c r="B4895" s="246">
        <v>73.8</v>
      </c>
    </row>
    <row r="4896" spans="1:2" x14ac:dyDescent="0.2">
      <c r="A4896" s="245" t="s">
        <v>13722</v>
      </c>
      <c r="B4896" s="246">
        <v>69.650000000000006</v>
      </c>
    </row>
    <row r="4897" spans="1:2" x14ac:dyDescent="0.2">
      <c r="A4897" s="245" t="s">
        <v>1511</v>
      </c>
      <c r="B4897" s="246">
        <v>120.91</v>
      </c>
    </row>
    <row r="4898" spans="1:2" x14ac:dyDescent="0.2">
      <c r="A4898" s="245" t="s">
        <v>13723</v>
      </c>
      <c r="B4898" s="246">
        <v>111.84</v>
      </c>
    </row>
    <row r="4899" spans="1:2" x14ac:dyDescent="0.2">
      <c r="A4899" s="245" t="s">
        <v>1512</v>
      </c>
      <c r="B4899" s="246">
        <v>85.04</v>
      </c>
    </row>
    <row r="4900" spans="1:2" x14ac:dyDescent="0.2">
      <c r="A4900" s="245" t="s">
        <v>13724</v>
      </c>
      <c r="B4900" s="246">
        <v>77.900000000000006</v>
      </c>
    </row>
    <row r="4901" spans="1:2" x14ac:dyDescent="0.2">
      <c r="A4901" s="245" t="s">
        <v>1513</v>
      </c>
      <c r="B4901" s="246">
        <v>154.81</v>
      </c>
    </row>
    <row r="4902" spans="1:2" x14ac:dyDescent="0.2">
      <c r="A4902" s="245" t="s">
        <v>13725</v>
      </c>
      <c r="B4902" s="246">
        <v>143.61000000000001</v>
      </c>
    </row>
    <row r="4903" spans="1:2" x14ac:dyDescent="0.2">
      <c r="A4903" s="245" t="s">
        <v>1514</v>
      </c>
      <c r="B4903" s="246">
        <v>107.18</v>
      </c>
    </row>
    <row r="4904" spans="1:2" x14ac:dyDescent="0.2">
      <c r="A4904" s="245" t="s">
        <v>13726</v>
      </c>
      <c r="B4904" s="246">
        <v>98.49</v>
      </c>
    </row>
    <row r="4905" spans="1:2" x14ac:dyDescent="0.2">
      <c r="A4905" s="245" t="s">
        <v>1515</v>
      </c>
      <c r="B4905" s="246">
        <v>223.37</v>
      </c>
    </row>
    <row r="4906" spans="1:2" x14ac:dyDescent="0.2">
      <c r="A4906" s="245" t="s">
        <v>13727</v>
      </c>
      <c r="B4906" s="246">
        <v>209.46</v>
      </c>
    </row>
    <row r="4907" spans="1:2" x14ac:dyDescent="0.2">
      <c r="A4907" s="245" t="s">
        <v>1516</v>
      </c>
      <c r="B4907" s="246">
        <v>135.19999999999999</v>
      </c>
    </row>
    <row r="4908" spans="1:2" x14ac:dyDescent="0.2">
      <c r="A4908" s="245" t="s">
        <v>13728</v>
      </c>
      <c r="B4908" s="246">
        <v>124.99</v>
      </c>
    </row>
    <row r="4909" spans="1:2" x14ac:dyDescent="0.2">
      <c r="A4909" s="245" t="s">
        <v>1517</v>
      </c>
      <c r="B4909" s="246">
        <v>576</v>
      </c>
    </row>
    <row r="4910" spans="1:2" x14ac:dyDescent="0.2">
      <c r="A4910" s="245" t="s">
        <v>13729</v>
      </c>
      <c r="B4910" s="246">
        <v>558.51</v>
      </c>
    </row>
    <row r="4911" spans="1:2" x14ac:dyDescent="0.2">
      <c r="A4911" s="245" t="s">
        <v>1518</v>
      </c>
      <c r="B4911" s="246">
        <v>176.22</v>
      </c>
    </row>
    <row r="4912" spans="1:2" x14ac:dyDescent="0.2">
      <c r="A4912" s="245" t="s">
        <v>13730</v>
      </c>
      <c r="B4912" s="246">
        <v>164.01</v>
      </c>
    </row>
    <row r="4913" spans="1:2" x14ac:dyDescent="0.2">
      <c r="A4913" s="245" t="s">
        <v>1519</v>
      </c>
      <c r="B4913" s="246">
        <v>837.98</v>
      </c>
    </row>
    <row r="4914" spans="1:2" x14ac:dyDescent="0.2">
      <c r="A4914" s="245" t="s">
        <v>13731</v>
      </c>
      <c r="B4914" s="246">
        <v>817.31</v>
      </c>
    </row>
    <row r="4915" spans="1:2" x14ac:dyDescent="0.2">
      <c r="A4915" s="245" t="s">
        <v>1520</v>
      </c>
      <c r="B4915" s="246">
        <v>215.97</v>
      </c>
    </row>
    <row r="4916" spans="1:2" x14ac:dyDescent="0.2">
      <c r="A4916" s="245" t="s">
        <v>13732</v>
      </c>
      <c r="B4916" s="246">
        <v>201.92</v>
      </c>
    </row>
    <row r="4917" spans="1:2" x14ac:dyDescent="0.2">
      <c r="A4917" s="245" t="s">
        <v>1521</v>
      </c>
      <c r="B4917" s="246">
        <v>51.88</v>
      </c>
    </row>
    <row r="4918" spans="1:2" x14ac:dyDescent="0.2">
      <c r="A4918" s="245" t="s">
        <v>13733</v>
      </c>
      <c r="B4918" s="246">
        <v>49.3</v>
      </c>
    </row>
    <row r="4919" spans="1:2" x14ac:dyDescent="0.2">
      <c r="A4919" s="245" t="s">
        <v>7298</v>
      </c>
      <c r="B4919" s="246">
        <v>69.02</v>
      </c>
    </row>
    <row r="4920" spans="1:2" x14ac:dyDescent="0.2">
      <c r="A4920" s="245" t="s">
        <v>13734</v>
      </c>
      <c r="B4920" s="246">
        <v>65.8</v>
      </c>
    </row>
    <row r="4921" spans="1:2" x14ac:dyDescent="0.2">
      <c r="A4921" s="245" t="s">
        <v>1522</v>
      </c>
      <c r="B4921" s="246">
        <v>31.46</v>
      </c>
    </row>
    <row r="4922" spans="1:2" x14ac:dyDescent="0.2">
      <c r="A4922" s="245" t="s">
        <v>13735</v>
      </c>
      <c r="B4922" s="246">
        <v>27.63</v>
      </c>
    </row>
    <row r="4923" spans="1:2" x14ac:dyDescent="0.2">
      <c r="A4923" s="245" t="s">
        <v>1523</v>
      </c>
      <c r="B4923" s="246">
        <v>39.630000000000003</v>
      </c>
    </row>
    <row r="4924" spans="1:2" x14ac:dyDescent="0.2">
      <c r="A4924" s="245" t="s">
        <v>13736</v>
      </c>
      <c r="B4924" s="246">
        <v>34.79</v>
      </c>
    </row>
    <row r="4925" spans="1:2" x14ac:dyDescent="0.2">
      <c r="A4925" s="245" t="s">
        <v>1524</v>
      </c>
      <c r="B4925" s="246">
        <v>53.88</v>
      </c>
    </row>
    <row r="4926" spans="1:2" x14ac:dyDescent="0.2">
      <c r="A4926" s="245" t="s">
        <v>13737</v>
      </c>
      <c r="B4926" s="246">
        <v>47.3</v>
      </c>
    </row>
    <row r="4927" spans="1:2" x14ac:dyDescent="0.2">
      <c r="A4927" s="245" t="s">
        <v>1525</v>
      </c>
      <c r="B4927" s="246">
        <v>66.41</v>
      </c>
    </row>
    <row r="4928" spans="1:2" x14ac:dyDescent="0.2">
      <c r="A4928" s="245" t="s">
        <v>13738</v>
      </c>
      <c r="B4928" s="246">
        <v>58.28</v>
      </c>
    </row>
    <row r="4929" spans="1:2" x14ac:dyDescent="0.2">
      <c r="A4929" s="245" t="s">
        <v>1526</v>
      </c>
      <c r="B4929" s="246">
        <v>71.239999999999995</v>
      </c>
    </row>
    <row r="4930" spans="1:2" x14ac:dyDescent="0.2">
      <c r="A4930" s="245" t="s">
        <v>13739</v>
      </c>
      <c r="B4930" s="246">
        <v>62.54</v>
      </c>
    </row>
    <row r="4931" spans="1:2" x14ac:dyDescent="0.2">
      <c r="A4931" s="245" t="s">
        <v>1527</v>
      </c>
      <c r="B4931" s="246">
        <v>81.16</v>
      </c>
    </row>
    <row r="4932" spans="1:2" x14ac:dyDescent="0.2">
      <c r="A4932" s="245" t="s">
        <v>13740</v>
      </c>
      <c r="B4932" s="246">
        <v>71.239999999999995</v>
      </c>
    </row>
    <row r="4933" spans="1:2" x14ac:dyDescent="0.2">
      <c r="A4933" s="245" t="s">
        <v>1528</v>
      </c>
      <c r="B4933" s="246">
        <v>96.31</v>
      </c>
    </row>
    <row r="4934" spans="1:2" x14ac:dyDescent="0.2">
      <c r="A4934" s="245" t="s">
        <v>13741</v>
      </c>
      <c r="B4934" s="246">
        <v>84.57</v>
      </c>
    </row>
    <row r="4935" spans="1:2" x14ac:dyDescent="0.2">
      <c r="A4935" s="245" t="s">
        <v>1529</v>
      </c>
      <c r="B4935" s="246">
        <v>46.82</v>
      </c>
    </row>
    <row r="4936" spans="1:2" x14ac:dyDescent="0.2">
      <c r="A4936" s="245" t="s">
        <v>13742</v>
      </c>
      <c r="B4936" s="246">
        <v>41.89</v>
      </c>
    </row>
    <row r="4937" spans="1:2" x14ac:dyDescent="0.2">
      <c r="A4937" s="245" t="s">
        <v>1530</v>
      </c>
      <c r="B4937" s="246">
        <v>62.65</v>
      </c>
    </row>
    <row r="4938" spans="1:2" x14ac:dyDescent="0.2">
      <c r="A4938" s="245" t="s">
        <v>13743</v>
      </c>
      <c r="B4938" s="246">
        <v>56.01</v>
      </c>
    </row>
    <row r="4939" spans="1:2" x14ac:dyDescent="0.2">
      <c r="A4939" s="245" t="s">
        <v>1531</v>
      </c>
      <c r="B4939" s="246">
        <v>95.88</v>
      </c>
    </row>
    <row r="4940" spans="1:2" x14ac:dyDescent="0.2">
      <c r="A4940" s="245" t="s">
        <v>13744</v>
      </c>
      <c r="B4940" s="246">
        <v>85.93</v>
      </c>
    </row>
    <row r="4941" spans="1:2" x14ac:dyDescent="0.2">
      <c r="A4941" s="245" t="s">
        <v>1532</v>
      </c>
      <c r="B4941" s="246">
        <v>150.47999999999999</v>
      </c>
    </row>
    <row r="4942" spans="1:2" x14ac:dyDescent="0.2">
      <c r="A4942" s="245" t="s">
        <v>13745</v>
      </c>
      <c r="B4942" s="246">
        <v>134.57</v>
      </c>
    </row>
    <row r="4943" spans="1:2" x14ac:dyDescent="0.2">
      <c r="A4943" s="245" t="s">
        <v>1533</v>
      </c>
      <c r="B4943" s="246">
        <v>195.02</v>
      </c>
    </row>
    <row r="4944" spans="1:2" x14ac:dyDescent="0.2">
      <c r="A4944" s="245" t="s">
        <v>13746</v>
      </c>
      <c r="B4944" s="246">
        <v>174.38</v>
      </c>
    </row>
    <row r="4945" spans="1:2" x14ac:dyDescent="0.2">
      <c r="A4945" s="245" t="s">
        <v>1534</v>
      </c>
      <c r="B4945" s="246">
        <v>239.29</v>
      </c>
    </row>
    <row r="4946" spans="1:2" x14ac:dyDescent="0.2">
      <c r="A4946" s="245" t="s">
        <v>13747</v>
      </c>
      <c r="B4946" s="246">
        <v>214.07</v>
      </c>
    </row>
    <row r="4947" spans="1:2" x14ac:dyDescent="0.2">
      <c r="A4947" s="245" t="s">
        <v>1535</v>
      </c>
      <c r="B4947" s="246">
        <v>94.35</v>
      </c>
    </row>
    <row r="4948" spans="1:2" x14ac:dyDescent="0.2">
      <c r="A4948" s="245" t="s">
        <v>13748</v>
      </c>
      <c r="B4948" s="246">
        <v>84.4</v>
      </c>
    </row>
    <row r="4949" spans="1:2" x14ac:dyDescent="0.2">
      <c r="A4949" s="245" t="s">
        <v>1536</v>
      </c>
      <c r="B4949" s="246">
        <v>122.51</v>
      </c>
    </row>
    <row r="4950" spans="1:2" x14ac:dyDescent="0.2">
      <c r="A4950" s="245" t="s">
        <v>13749</v>
      </c>
      <c r="B4950" s="246">
        <v>109.72</v>
      </c>
    </row>
    <row r="4951" spans="1:2" x14ac:dyDescent="0.2">
      <c r="A4951" s="245" t="s">
        <v>1537</v>
      </c>
      <c r="B4951" s="246">
        <v>190.76</v>
      </c>
    </row>
    <row r="4952" spans="1:2" x14ac:dyDescent="0.2">
      <c r="A4952" s="245" t="s">
        <v>13750</v>
      </c>
      <c r="B4952" s="246">
        <v>171.09</v>
      </c>
    </row>
    <row r="4953" spans="1:2" x14ac:dyDescent="0.2">
      <c r="A4953" s="245" t="s">
        <v>1538</v>
      </c>
      <c r="B4953" s="246">
        <v>300.97000000000003</v>
      </c>
    </row>
    <row r="4954" spans="1:2" x14ac:dyDescent="0.2">
      <c r="A4954" s="245" t="s">
        <v>13751</v>
      </c>
      <c r="B4954" s="246">
        <v>269.14</v>
      </c>
    </row>
    <row r="4955" spans="1:2" x14ac:dyDescent="0.2">
      <c r="A4955" s="245" t="s">
        <v>1539</v>
      </c>
      <c r="B4955" s="246">
        <v>390.8</v>
      </c>
    </row>
    <row r="4956" spans="1:2" x14ac:dyDescent="0.2">
      <c r="A4956" s="245" t="s">
        <v>13752</v>
      </c>
      <c r="B4956" s="246">
        <v>349.53</v>
      </c>
    </row>
    <row r="4957" spans="1:2" x14ac:dyDescent="0.2">
      <c r="A4957" s="245" t="s">
        <v>1540</v>
      </c>
      <c r="B4957" s="246">
        <v>477.82</v>
      </c>
    </row>
    <row r="4958" spans="1:2" x14ac:dyDescent="0.2">
      <c r="A4958" s="245" t="s">
        <v>13753</v>
      </c>
      <c r="B4958" s="246">
        <v>427.38</v>
      </c>
    </row>
    <row r="4959" spans="1:2" x14ac:dyDescent="0.2">
      <c r="A4959" s="245" t="s">
        <v>1541</v>
      </c>
      <c r="B4959" s="246">
        <v>94.35</v>
      </c>
    </row>
    <row r="4960" spans="1:2" x14ac:dyDescent="0.2">
      <c r="A4960" s="245" t="s">
        <v>13754</v>
      </c>
      <c r="B4960" s="246">
        <v>84.4</v>
      </c>
    </row>
    <row r="4961" spans="1:2" x14ac:dyDescent="0.2">
      <c r="A4961" s="245" t="s">
        <v>1542</v>
      </c>
      <c r="B4961" s="246">
        <v>123.28</v>
      </c>
    </row>
    <row r="4962" spans="1:2" x14ac:dyDescent="0.2">
      <c r="A4962" s="245" t="s">
        <v>13755</v>
      </c>
      <c r="B4962" s="246">
        <v>110.48</v>
      </c>
    </row>
    <row r="4963" spans="1:2" x14ac:dyDescent="0.2">
      <c r="A4963" s="245" t="s">
        <v>1543</v>
      </c>
      <c r="B4963" s="246">
        <v>188.98</v>
      </c>
    </row>
    <row r="4964" spans="1:2" x14ac:dyDescent="0.2">
      <c r="A4964" s="245" t="s">
        <v>13756</v>
      </c>
      <c r="B4964" s="246">
        <v>169.56</v>
      </c>
    </row>
    <row r="4965" spans="1:2" x14ac:dyDescent="0.2">
      <c r="A4965" s="245" t="s">
        <v>1544</v>
      </c>
      <c r="B4965" s="246">
        <v>127.37</v>
      </c>
    </row>
    <row r="4966" spans="1:2" x14ac:dyDescent="0.2">
      <c r="A4966" s="245" t="s">
        <v>13757</v>
      </c>
      <c r="B4966" s="246">
        <v>115.05</v>
      </c>
    </row>
    <row r="4967" spans="1:2" x14ac:dyDescent="0.2">
      <c r="A4967" s="245" t="s">
        <v>1545</v>
      </c>
      <c r="B4967" s="246">
        <v>165.9</v>
      </c>
    </row>
    <row r="4968" spans="1:2" x14ac:dyDescent="0.2">
      <c r="A4968" s="245" t="s">
        <v>13758</v>
      </c>
      <c r="B4968" s="246">
        <v>148.84</v>
      </c>
    </row>
    <row r="4969" spans="1:2" x14ac:dyDescent="0.2">
      <c r="A4969" s="245" t="s">
        <v>1546</v>
      </c>
      <c r="B4969" s="246">
        <v>272.52999999999997</v>
      </c>
    </row>
    <row r="4970" spans="1:2" x14ac:dyDescent="0.2">
      <c r="A4970" s="245" t="s">
        <v>13759</v>
      </c>
      <c r="B4970" s="246">
        <v>246.95</v>
      </c>
    </row>
    <row r="4971" spans="1:2" x14ac:dyDescent="0.2">
      <c r="A4971" s="245" t="s">
        <v>1547</v>
      </c>
      <c r="B4971" s="246">
        <v>446.58</v>
      </c>
    </row>
    <row r="4972" spans="1:2" x14ac:dyDescent="0.2">
      <c r="A4972" s="245" t="s">
        <v>13760</v>
      </c>
      <c r="B4972" s="246">
        <v>405.31</v>
      </c>
    </row>
    <row r="4973" spans="1:2" x14ac:dyDescent="0.2">
      <c r="A4973" s="245" t="s">
        <v>1548</v>
      </c>
      <c r="B4973" s="246">
        <v>609.80999999999995</v>
      </c>
    </row>
    <row r="4974" spans="1:2" x14ac:dyDescent="0.2">
      <c r="A4974" s="245" t="s">
        <v>13761</v>
      </c>
      <c r="B4974" s="246">
        <v>556.13</v>
      </c>
    </row>
    <row r="4975" spans="1:2" x14ac:dyDescent="0.2">
      <c r="A4975" s="245" t="s">
        <v>1549</v>
      </c>
      <c r="B4975" s="246">
        <v>732.79</v>
      </c>
    </row>
    <row r="4976" spans="1:2" x14ac:dyDescent="0.2">
      <c r="A4976" s="245" t="s">
        <v>13762</v>
      </c>
      <c r="B4976" s="246">
        <v>666.97</v>
      </c>
    </row>
    <row r="4977" spans="1:2" x14ac:dyDescent="0.2">
      <c r="A4977" s="245" t="s">
        <v>7299</v>
      </c>
      <c r="B4977" s="246">
        <v>120.38</v>
      </c>
    </row>
    <row r="4978" spans="1:2" x14ac:dyDescent="0.2">
      <c r="A4978" s="245" t="s">
        <v>13763</v>
      </c>
      <c r="B4978" s="246">
        <v>119</v>
      </c>
    </row>
    <row r="4979" spans="1:2" x14ac:dyDescent="0.2">
      <c r="A4979" s="245" t="s">
        <v>7300</v>
      </c>
      <c r="B4979" s="246">
        <v>146.71</v>
      </c>
    </row>
    <row r="4980" spans="1:2" x14ac:dyDescent="0.2">
      <c r="A4980" s="245" t="s">
        <v>13764</v>
      </c>
      <c r="B4980" s="246">
        <v>144.86000000000001</v>
      </c>
    </row>
    <row r="4981" spans="1:2" x14ac:dyDescent="0.2">
      <c r="A4981" s="245" t="s">
        <v>7301</v>
      </c>
      <c r="B4981" s="246">
        <v>167.84</v>
      </c>
    </row>
    <row r="4982" spans="1:2" x14ac:dyDescent="0.2">
      <c r="A4982" s="245" t="s">
        <v>13765</v>
      </c>
      <c r="B4982" s="246">
        <v>165.51</v>
      </c>
    </row>
    <row r="4983" spans="1:2" x14ac:dyDescent="0.2">
      <c r="A4983" s="245" t="s">
        <v>7302</v>
      </c>
      <c r="B4983" s="246">
        <v>277.62</v>
      </c>
    </row>
    <row r="4984" spans="1:2" x14ac:dyDescent="0.2">
      <c r="A4984" s="245" t="s">
        <v>13766</v>
      </c>
      <c r="B4984" s="246">
        <v>275.05</v>
      </c>
    </row>
    <row r="4985" spans="1:2" x14ac:dyDescent="0.2">
      <c r="A4985" s="245" t="s">
        <v>7303</v>
      </c>
      <c r="B4985" s="246">
        <v>263.08</v>
      </c>
    </row>
    <row r="4986" spans="1:2" x14ac:dyDescent="0.2">
      <c r="A4986" s="245" t="s">
        <v>13767</v>
      </c>
      <c r="B4986" s="246">
        <v>260.27</v>
      </c>
    </row>
    <row r="4987" spans="1:2" x14ac:dyDescent="0.2">
      <c r="A4987" s="245" t="s">
        <v>7304</v>
      </c>
      <c r="B4987" s="246">
        <v>419.86</v>
      </c>
    </row>
    <row r="4988" spans="1:2" x14ac:dyDescent="0.2">
      <c r="A4988" s="245" t="s">
        <v>13768</v>
      </c>
      <c r="B4988" s="246">
        <v>416.59</v>
      </c>
    </row>
    <row r="4989" spans="1:2" x14ac:dyDescent="0.2">
      <c r="A4989" s="245" t="s">
        <v>7305</v>
      </c>
      <c r="B4989" s="246">
        <v>688.32</v>
      </c>
    </row>
    <row r="4990" spans="1:2" x14ac:dyDescent="0.2">
      <c r="A4990" s="245" t="s">
        <v>13769</v>
      </c>
      <c r="B4990" s="246">
        <v>684.57</v>
      </c>
    </row>
    <row r="4991" spans="1:2" x14ac:dyDescent="0.2">
      <c r="A4991" s="245" t="s">
        <v>7306</v>
      </c>
      <c r="B4991" s="246">
        <v>1136.6400000000001</v>
      </c>
    </row>
    <row r="4992" spans="1:2" x14ac:dyDescent="0.2">
      <c r="A4992" s="245" t="s">
        <v>13770</v>
      </c>
      <c r="B4992" s="246">
        <v>1132.42</v>
      </c>
    </row>
    <row r="4993" spans="1:2" x14ac:dyDescent="0.2">
      <c r="A4993" s="245" t="s">
        <v>7307</v>
      </c>
      <c r="B4993" s="246">
        <v>3107.09</v>
      </c>
    </row>
    <row r="4994" spans="1:2" x14ac:dyDescent="0.2">
      <c r="A4994" s="245" t="s">
        <v>13771</v>
      </c>
      <c r="B4994" s="246">
        <v>3102.39</v>
      </c>
    </row>
    <row r="4995" spans="1:2" x14ac:dyDescent="0.2">
      <c r="A4995" s="245" t="s">
        <v>7308</v>
      </c>
      <c r="B4995" s="246">
        <v>3777.33</v>
      </c>
    </row>
    <row r="4996" spans="1:2" x14ac:dyDescent="0.2">
      <c r="A4996" s="245" t="s">
        <v>13772</v>
      </c>
      <c r="B4996" s="246">
        <v>3772.16</v>
      </c>
    </row>
    <row r="4997" spans="1:2" x14ac:dyDescent="0.2">
      <c r="A4997" s="245" t="s">
        <v>7309</v>
      </c>
      <c r="B4997" s="246">
        <v>5078.76</v>
      </c>
    </row>
    <row r="4998" spans="1:2" x14ac:dyDescent="0.2">
      <c r="A4998" s="245" t="s">
        <v>13773</v>
      </c>
      <c r="B4998" s="246">
        <v>5073.1099999999997</v>
      </c>
    </row>
    <row r="4999" spans="1:2" x14ac:dyDescent="0.2">
      <c r="A4999" s="245" t="s">
        <v>7310</v>
      </c>
      <c r="B4999" s="246">
        <v>195.17</v>
      </c>
    </row>
    <row r="5000" spans="1:2" x14ac:dyDescent="0.2">
      <c r="A5000" s="245" t="s">
        <v>13774</v>
      </c>
      <c r="B5000" s="246">
        <v>192.84</v>
      </c>
    </row>
    <row r="5001" spans="1:2" x14ac:dyDescent="0.2">
      <c r="A5001" s="245" t="s">
        <v>7311</v>
      </c>
      <c r="B5001" s="246">
        <v>306.60000000000002</v>
      </c>
    </row>
    <row r="5002" spans="1:2" x14ac:dyDescent="0.2">
      <c r="A5002" s="245" t="s">
        <v>13775</v>
      </c>
      <c r="B5002" s="246">
        <v>303.79000000000002</v>
      </c>
    </row>
    <row r="5003" spans="1:2" x14ac:dyDescent="0.2">
      <c r="A5003" s="245" t="s">
        <v>7312</v>
      </c>
      <c r="B5003" s="246">
        <v>144.44</v>
      </c>
    </row>
    <row r="5004" spans="1:2" x14ac:dyDescent="0.2">
      <c r="A5004" s="245" t="s">
        <v>13776</v>
      </c>
      <c r="B5004" s="246">
        <v>143.93</v>
      </c>
    </row>
    <row r="5005" spans="1:2" x14ac:dyDescent="0.2">
      <c r="A5005" s="245" t="s">
        <v>7313</v>
      </c>
      <c r="B5005" s="246">
        <v>203.79</v>
      </c>
    </row>
    <row r="5006" spans="1:2" x14ac:dyDescent="0.2">
      <c r="A5006" s="245" t="s">
        <v>13777</v>
      </c>
      <c r="B5006" s="246">
        <v>203.05</v>
      </c>
    </row>
    <row r="5007" spans="1:2" x14ac:dyDescent="0.2">
      <c r="A5007" s="245" t="s">
        <v>7314</v>
      </c>
      <c r="B5007" s="246">
        <v>280.18</v>
      </c>
    </row>
    <row r="5008" spans="1:2" x14ac:dyDescent="0.2">
      <c r="A5008" s="245" t="s">
        <v>13778</v>
      </c>
      <c r="B5008" s="246">
        <v>279.35000000000002</v>
      </c>
    </row>
    <row r="5009" spans="1:2" x14ac:dyDescent="0.2">
      <c r="A5009" s="245" t="s">
        <v>1550</v>
      </c>
      <c r="B5009" s="246">
        <v>306.20999999999998</v>
      </c>
    </row>
    <row r="5010" spans="1:2" x14ac:dyDescent="0.2">
      <c r="A5010" s="245" t="s">
        <v>13779</v>
      </c>
      <c r="B5010" s="246">
        <v>305.45</v>
      </c>
    </row>
    <row r="5011" spans="1:2" x14ac:dyDescent="0.2">
      <c r="A5011" s="245" t="s">
        <v>1551</v>
      </c>
      <c r="B5011" s="246">
        <v>334.9</v>
      </c>
    </row>
    <row r="5012" spans="1:2" x14ac:dyDescent="0.2">
      <c r="A5012" s="245" t="s">
        <v>13780</v>
      </c>
      <c r="B5012" s="246">
        <v>333.79</v>
      </c>
    </row>
    <row r="5013" spans="1:2" x14ac:dyDescent="0.2">
      <c r="A5013" s="245" t="s">
        <v>1552</v>
      </c>
      <c r="B5013" s="246">
        <v>402.04</v>
      </c>
    </row>
    <row r="5014" spans="1:2" x14ac:dyDescent="0.2">
      <c r="A5014" s="245" t="s">
        <v>13781</v>
      </c>
      <c r="B5014" s="246">
        <v>400.21</v>
      </c>
    </row>
    <row r="5015" spans="1:2" x14ac:dyDescent="0.2">
      <c r="A5015" s="245" t="s">
        <v>1553</v>
      </c>
      <c r="B5015" s="246">
        <v>493.42</v>
      </c>
    </row>
    <row r="5016" spans="1:2" x14ac:dyDescent="0.2">
      <c r="A5016" s="245" t="s">
        <v>13782</v>
      </c>
      <c r="B5016" s="246">
        <v>490.66</v>
      </c>
    </row>
    <row r="5017" spans="1:2" x14ac:dyDescent="0.2">
      <c r="A5017" s="245" t="s">
        <v>1554</v>
      </c>
      <c r="B5017" s="246">
        <v>606.79</v>
      </c>
    </row>
    <row r="5018" spans="1:2" x14ac:dyDescent="0.2">
      <c r="A5018" s="245" t="s">
        <v>13783</v>
      </c>
      <c r="B5018" s="246">
        <v>603.20000000000005</v>
      </c>
    </row>
    <row r="5019" spans="1:2" x14ac:dyDescent="0.2">
      <c r="A5019" s="245" t="s">
        <v>1555</v>
      </c>
      <c r="B5019" s="246">
        <v>713.5</v>
      </c>
    </row>
    <row r="5020" spans="1:2" x14ac:dyDescent="0.2">
      <c r="A5020" s="245" t="s">
        <v>13784</v>
      </c>
      <c r="B5020" s="246">
        <v>709.97</v>
      </c>
    </row>
    <row r="5021" spans="1:2" x14ac:dyDescent="0.2">
      <c r="A5021" s="245" t="s">
        <v>1556</v>
      </c>
      <c r="B5021" s="246">
        <v>973.84</v>
      </c>
    </row>
    <row r="5022" spans="1:2" x14ac:dyDescent="0.2">
      <c r="A5022" s="245" t="s">
        <v>13785</v>
      </c>
      <c r="B5022" s="246">
        <v>969.05</v>
      </c>
    </row>
    <row r="5023" spans="1:2" x14ac:dyDescent="0.2">
      <c r="A5023" s="245" t="s">
        <v>1557</v>
      </c>
      <c r="B5023" s="246">
        <v>1252.42</v>
      </c>
    </row>
    <row r="5024" spans="1:2" x14ac:dyDescent="0.2">
      <c r="A5024" s="245" t="s">
        <v>13786</v>
      </c>
      <c r="B5024" s="246">
        <v>1246.3499999999999</v>
      </c>
    </row>
    <row r="5025" spans="1:2" x14ac:dyDescent="0.2">
      <c r="A5025" s="245" t="s">
        <v>1558</v>
      </c>
      <c r="B5025" s="246">
        <v>1620.73</v>
      </c>
    </row>
    <row r="5026" spans="1:2" x14ac:dyDescent="0.2">
      <c r="A5026" s="245" t="s">
        <v>13787</v>
      </c>
      <c r="B5026" s="246">
        <v>1613.31</v>
      </c>
    </row>
    <row r="5027" spans="1:2" x14ac:dyDescent="0.2">
      <c r="A5027" s="245" t="s">
        <v>1559</v>
      </c>
      <c r="B5027" s="246">
        <v>2267.54</v>
      </c>
    </row>
    <row r="5028" spans="1:2" x14ac:dyDescent="0.2">
      <c r="A5028" s="245" t="s">
        <v>13788</v>
      </c>
      <c r="B5028" s="246">
        <v>2258.89</v>
      </c>
    </row>
    <row r="5029" spans="1:2" x14ac:dyDescent="0.2">
      <c r="A5029" s="245" t="s">
        <v>1560</v>
      </c>
      <c r="B5029" s="246">
        <v>2711.1</v>
      </c>
    </row>
    <row r="5030" spans="1:2" x14ac:dyDescent="0.2">
      <c r="A5030" s="245" t="s">
        <v>13789</v>
      </c>
      <c r="B5030" s="246">
        <v>2701.22</v>
      </c>
    </row>
    <row r="5031" spans="1:2" x14ac:dyDescent="0.2">
      <c r="A5031" s="245" t="s">
        <v>1561</v>
      </c>
      <c r="B5031" s="246">
        <v>3169.42</v>
      </c>
    </row>
    <row r="5032" spans="1:2" x14ac:dyDescent="0.2">
      <c r="A5032" s="245" t="s">
        <v>13790</v>
      </c>
      <c r="B5032" s="246">
        <v>3158.3</v>
      </c>
    </row>
    <row r="5033" spans="1:2" x14ac:dyDescent="0.2">
      <c r="A5033" s="245" t="s">
        <v>1562</v>
      </c>
      <c r="B5033" s="246">
        <v>3691.57</v>
      </c>
    </row>
    <row r="5034" spans="1:2" x14ac:dyDescent="0.2">
      <c r="A5034" s="245" t="s">
        <v>13791</v>
      </c>
      <c r="B5034" s="246">
        <v>3679.22</v>
      </c>
    </row>
    <row r="5035" spans="1:2" x14ac:dyDescent="0.2">
      <c r="A5035" s="245" t="s">
        <v>1563</v>
      </c>
      <c r="B5035" s="246">
        <v>4816.9399999999996</v>
      </c>
    </row>
    <row r="5036" spans="1:2" x14ac:dyDescent="0.2">
      <c r="A5036" s="245" t="s">
        <v>13792</v>
      </c>
      <c r="B5036" s="246">
        <v>4802.3500000000004</v>
      </c>
    </row>
    <row r="5037" spans="1:2" x14ac:dyDescent="0.2">
      <c r="A5037" s="245" t="s">
        <v>1564</v>
      </c>
      <c r="B5037" s="246">
        <v>375.8</v>
      </c>
    </row>
    <row r="5038" spans="1:2" x14ac:dyDescent="0.2">
      <c r="A5038" s="245" t="s">
        <v>13793</v>
      </c>
      <c r="B5038" s="246">
        <v>373.97</v>
      </c>
    </row>
    <row r="5039" spans="1:2" x14ac:dyDescent="0.2">
      <c r="A5039" s="245" t="s">
        <v>1565</v>
      </c>
      <c r="B5039" s="246">
        <v>453.61</v>
      </c>
    </row>
    <row r="5040" spans="1:2" x14ac:dyDescent="0.2">
      <c r="A5040" s="245" t="s">
        <v>13794</v>
      </c>
      <c r="B5040" s="246">
        <v>450.85</v>
      </c>
    </row>
    <row r="5041" spans="1:2" x14ac:dyDescent="0.2">
      <c r="A5041" s="245" t="s">
        <v>1566</v>
      </c>
      <c r="B5041" s="246">
        <v>556.4</v>
      </c>
    </row>
    <row r="5042" spans="1:2" x14ac:dyDescent="0.2">
      <c r="A5042" s="245" t="s">
        <v>13795</v>
      </c>
      <c r="B5042" s="246">
        <v>552.80999999999995</v>
      </c>
    </row>
    <row r="5043" spans="1:2" x14ac:dyDescent="0.2">
      <c r="A5043" s="245" t="s">
        <v>1567</v>
      </c>
      <c r="B5043" s="246">
        <v>633.30999999999995</v>
      </c>
    </row>
    <row r="5044" spans="1:2" x14ac:dyDescent="0.2">
      <c r="A5044" s="245" t="s">
        <v>13796</v>
      </c>
      <c r="B5044" s="246">
        <v>629.77</v>
      </c>
    </row>
    <row r="5045" spans="1:2" x14ac:dyDescent="0.2">
      <c r="A5045" s="245" t="s">
        <v>1568</v>
      </c>
      <c r="B5045" s="246">
        <v>889.98</v>
      </c>
    </row>
    <row r="5046" spans="1:2" x14ac:dyDescent="0.2">
      <c r="A5046" s="245" t="s">
        <v>13797</v>
      </c>
      <c r="B5046" s="246">
        <v>885.19</v>
      </c>
    </row>
    <row r="5047" spans="1:2" x14ac:dyDescent="0.2">
      <c r="A5047" s="245" t="s">
        <v>1569</v>
      </c>
      <c r="B5047" s="246">
        <v>1110.8599999999999</v>
      </c>
    </row>
    <row r="5048" spans="1:2" x14ac:dyDescent="0.2">
      <c r="A5048" s="245" t="s">
        <v>13798</v>
      </c>
      <c r="B5048" s="246">
        <v>1104.79</v>
      </c>
    </row>
    <row r="5049" spans="1:2" x14ac:dyDescent="0.2">
      <c r="A5049" s="245" t="s">
        <v>1570</v>
      </c>
      <c r="B5049" s="246">
        <v>1423.35</v>
      </c>
    </row>
    <row r="5050" spans="1:2" x14ac:dyDescent="0.2">
      <c r="A5050" s="245" t="s">
        <v>13799</v>
      </c>
      <c r="B5050" s="246">
        <v>1417.19</v>
      </c>
    </row>
    <row r="5051" spans="1:2" x14ac:dyDescent="0.2">
      <c r="A5051" s="245" t="s">
        <v>1571</v>
      </c>
      <c r="B5051" s="246">
        <v>2009.59</v>
      </c>
    </row>
    <row r="5052" spans="1:2" x14ac:dyDescent="0.2">
      <c r="A5052" s="245" t="s">
        <v>13800</v>
      </c>
      <c r="B5052" s="246">
        <v>2002.4</v>
      </c>
    </row>
    <row r="5053" spans="1:2" x14ac:dyDescent="0.2">
      <c r="A5053" s="245" t="s">
        <v>1572</v>
      </c>
      <c r="B5053" s="246">
        <v>2331.42</v>
      </c>
    </row>
    <row r="5054" spans="1:2" x14ac:dyDescent="0.2">
      <c r="A5054" s="245" t="s">
        <v>13801</v>
      </c>
      <c r="B5054" s="246">
        <v>2323.21</v>
      </c>
    </row>
    <row r="5055" spans="1:2" x14ac:dyDescent="0.2">
      <c r="A5055" s="245" t="s">
        <v>1573</v>
      </c>
      <c r="B5055" s="246">
        <v>2691.02</v>
      </c>
    </row>
    <row r="5056" spans="1:2" x14ac:dyDescent="0.2">
      <c r="A5056" s="245" t="s">
        <v>13802</v>
      </c>
      <c r="B5056" s="246">
        <v>2681.79</v>
      </c>
    </row>
    <row r="5057" spans="1:2" x14ac:dyDescent="0.2">
      <c r="A5057" s="245" t="s">
        <v>1574</v>
      </c>
      <c r="B5057" s="246">
        <v>3158.25</v>
      </c>
    </row>
    <row r="5058" spans="1:2" x14ac:dyDescent="0.2">
      <c r="A5058" s="245" t="s">
        <v>13803</v>
      </c>
      <c r="B5058" s="246">
        <v>3148</v>
      </c>
    </row>
    <row r="5059" spans="1:2" x14ac:dyDescent="0.2">
      <c r="A5059" s="245" t="s">
        <v>1575</v>
      </c>
      <c r="B5059" s="246">
        <v>4190.53</v>
      </c>
    </row>
    <row r="5060" spans="1:2" x14ac:dyDescent="0.2">
      <c r="A5060" s="245" t="s">
        <v>13804</v>
      </c>
      <c r="B5060" s="246">
        <v>4178.22</v>
      </c>
    </row>
    <row r="5061" spans="1:2" x14ac:dyDescent="0.2">
      <c r="A5061" s="245" t="s">
        <v>7315</v>
      </c>
      <c r="B5061" s="246">
        <v>227.6</v>
      </c>
    </row>
    <row r="5062" spans="1:2" x14ac:dyDescent="0.2">
      <c r="A5062" s="245" t="s">
        <v>13805</v>
      </c>
      <c r="B5062" s="246">
        <v>213.46</v>
      </c>
    </row>
    <row r="5063" spans="1:2" x14ac:dyDescent="0.2">
      <c r="A5063" s="245" t="s">
        <v>7316</v>
      </c>
      <c r="B5063" s="246">
        <v>93.82</v>
      </c>
    </row>
    <row r="5064" spans="1:2" x14ac:dyDescent="0.2">
      <c r="A5064" s="245" t="s">
        <v>13806</v>
      </c>
      <c r="B5064" s="246">
        <v>87.28</v>
      </c>
    </row>
    <row r="5065" spans="1:2" x14ac:dyDescent="0.2">
      <c r="A5065" s="245" t="s">
        <v>7317</v>
      </c>
      <c r="B5065" s="246">
        <v>498.41</v>
      </c>
    </row>
    <row r="5066" spans="1:2" x14ac:dyDescent="0.2">
      <c r="A5066" s="245" t="s">
        <v>13807</v>
      </c>
      <c r="B5066" s="246">
        <v>481.05</v>
      </c>
    </row>
    <row r="5067" spans="1:2" x14ac:dyDescent="0.2">
      <c r="A5067" s="245" t="s">
        <v>7318</v>
      </c>
      <c r="B5067" s="246">
        <v>128.78</v>
      </c>
    </row>
    <row r="5068" spans="1:2" x14ac:dyDescent="0.2">
      <c r="A5068" s="245" t="s">
        <v>13808</v>
      </c>
      <c r="B5068" s="246">
        <v>120.89</v>
      </c>
    </row>
    <row r="5069" spans="1:2" x14ac:dyDescent="0.2">
      <c r="A5069" s="245" t="s">
        <v>7319</v>
      </c>
      <c r="B5069" s="246">
        <v>1104.6300000000001</v>
      </c>
    </row>
    <row r="5070" spans="1:2" x14ac:dyDescent="0.2">
      <c r="A5070" s="245" t="s">
        <v>13809</v>
      </c>
      <c r="B5070" s="246">
        <v>1084.04</v>
      </c>
    </row>
    <row r="5071" spans="1:2" x14ac:dyDescent="0.2">
      <c r="A5071" s="245" t="s">
        <v>7320</v>
      </c>
      <c r="B5071" s="246">
        <v>164.07</v>
      </c>
    </row>
    <row r="5072" spans="1:2" x14ac:dyDescent="0.2">
      <c r="A5072" s="245" t="s">
        <v>13810</v>
      </c>
      <c r="B5072" s="246">
        <v>154.85</v>
      </c>
    </row>
    <row r="5073" spans="1:2" x14ac:dyDescent="0.2">
      <c r="A5073" s="245" t="s">
        <v>7321</v>
      </c>
      <c r="B5073" s="246">
        <v>1631.18</v>
      </c>
    </row>
    <row r="5074" spans="1:2" x14ac:dyDescent="0.2">
      <c r="A5074" s="245" t="s">
        <v>13811</v>
      </c>
      <c r="B5074" s="246">
        <v>1619.31</v>
      </c>
    </row>
    <row r="5075" spans="1:2" x14ac:dyDescent="0.2">
      <c r="A5075" s="245" t="s">
        <v>7322</v>
      </c>
      <c r="B5075" s="246">
        <v>270.02</v>
      </c>
    </row>
    <row r="5076" spans="1:2" x14ac:dyDescent="0.2">
      <c r="A5076" s="245" t="s">
        <v>13812</v>
      </c>
      <c r="B5076" s="246">
        <v>259.48</v>
      </c>
    </row>
    <row r="5077" spans="1:2" x14ac:dyDescent="0.2">
      <c r="A5077" s="245" t="s">
        <v>7323</v>
      </c>
      <c r="B5077" s="246">
        <v>3324.12</v>
      </c>
    </row>
    <row r="5078" spans="1:2" x14ac:dyDescent="0.2">
      <c r="A5078" s="245" t="s">
        <v>13813</v>
      </c>
      <c r="B5078" s="246">
        <v>3310.44</v>
      </c>
    </row>
    <row r="5079" spans="1:2" x14ac:dyDescent="0.2">
      <c r="A5079" s="245" t="s">
        <v>7324</v>
      </c>
      <c r="B5079" s="246">
        <v>375.06</v>
      </c>
    </row>
    <row r="5080" spans="1:2" x14ac:dyDescent="0.2">
      <c r="A5080" s="245" t="s">
        <v>13814</v>
      </c>
      <c r="B5080" s="246">
        <v>362.89</v>
      </c>
    </row>
    <row r="5081" spans="1:2" x14ac:dyDescent="0.2">
      <c r="A5081" s="245" t="s">
        <v>1576</v>
      </c>
      <c r="B5081" s="246">
        <v>28.35</v>
      </c>
    </row>
    <row r="5082" spans="1:2" x14ac:dyDescent="0.2">
      <c r="A5082" s="245" t="s">
        <v>13815</v>
      </c>
      <c r="B5082" s="246">
        <v>26.54</v>
      </c>
    </row>
    <row r="5083" spans="1:2" x14ac:dyDescent="0.2">
      <c r="A5083" s="245" t="s">
        <v>1577</v>
      </c>
      <c r="B5083" s="246">
        <v>29.03</v>
      </c>
    </row>
    <row r="5084" spans="1:2" x14ac:dyDescent="0.2">
      <c r="A5084" s="245" t="s">
        <v>13816</v>
      </c>
      <c r="B5084" s="246">
        <v>27.19</v>
      </c>
    </row>
    <row r="5085" spans="1:2" x14ac:dyDescent="0.2">
      <c r="A5085" s="245" t="s">
        <v>1578</v>
      </c>
      <c r="B5085" s="246">
        <v>55.36</v>
      </c>
    </row>
    <row r="5086" spans="1:2" x14ac:dyDescent="0.2">
      <c r="A5086" s="245" t="s">
        <v>13817</v>
      </c>
      <c r="B5086" s="246">
        <v>52.86</v>
      </c>
    </row>
    <row r="5087" spans="1:2" x14ac:dyDescent="0.2">
      <c r="A5087" s="245" t="s">
        <v>1579</v>
      </c>
      <c r="B5087" s="246">
        <v>61.96</v>
      </c>
    </row>
    <row r="5088" spans="1:2" x14ac:dyDescent="0.2">
      <c r="A5088" s="245" t="s">
        <v>13818</v>
      </c>
      <c r="B5088" s="246">
        <v>58.61</v>
      </c>
    </row>
    <row r="5089" spans="1:2" x14ac:dyDescent="0.2">
      <c r="A5089" s="245" t="s">
        <v>1580</v>
      </c>
      <c r="B5089" s="246">
        <v>63.65</v>
      </c>
    </row>
    <row r="5090" spans="1:2" x14ac:dyDescent="0.2">
      <c r="A5090" s="245" t="s">
        <v>13819</v>
      </c>
      <c r="B5090" s="246">
        <v>60.2</v>
      </c>
    </row>
    <row r="5091" spans="1:2" x14ac:dyDescent="0.2">
      <c r="A5091" s="245" t="s">
        <v>1581</v>
      </c>
      <c r="B5091" s="246">
        <v>122.89</v>
      </c>
    </row>
    <row r="5092" spans="1:2" x14ac:dyDescent="0.2">
      <c r="A5092" s="245" t="s">
        <v>13820</v>
      </c>
      <c r="B5092" s="246">
        <v>118.35</v>
      </c>
    </row>
    <row r="5093" spans="1:2" x14ac:dyDescent="0.2">
      <c r="A5093" s="245" t="s">
        <v>1582</v>
      </c>
      <c r="B5093" s="246">
        <v>132.99</v>
      </c>
    </row>
    <row r="5094" spans="1:2" x14ac:dyDescent="0.2">
      <c r="A5094" s="245" t="s">
        <v>13821</v>
      </c>
      <c r="B5094" s="246">
        <v>128.43</v>
      </c>
    </row>
    <row r="5095" spans="1:2" x14ac:dyDescent="0.2">
      <c r="A5095" s="245" t="s">
        <v>1583</v>
      </c>
      <c r="B5095" s="246">
        <v>165.7</v>
      </c>
    </row>
    <row r="5096" spans="1:2" x14ac:dyDescent="0.2">
      <c r="A5096" s="245" t="s">
        <v>13822</v>
      </c>
      <c r="B5096" s="246">
        <v>160.32</v>
      </c>
    </row>
    <row r="5097" spans="1:2" x14ac:dyDescent="0.2">
      <c r="A5097" s="245" t="s">
        <v>1584</v>
      </c>
      <c r="B5097" s="246">
        <v>215.57</v>
      </c>
    </row>
    <row r="5098" spans="1:2" x14ac:dyDescent="0.2">
      <c r="A5098" s="245" t="s">
        <v>13823</v>
      </c>
      <c r="B5098" s="246">
        <v>209.54</v>
      </c>
    </row>
    <row r="5099" spans="1:2" x14ac:dyDescent="0.2">
      <c r="A5099" s="245" t="s">
        <v>7325</v>
      </c>
      <c r="B5099" s="246">
        <v>247.86</v>
      </c>
    </row>
    <row r="5100" spans="1:2" x14ac:dyDescent="0.2">
      <c r="A5100" s="245" t="s">
        <v>13824</v>
      </c>
      <c r="B5100" s="246">
        <v>241.34</v>
      </c>
    </row>
    <row r="5101" spans="1:2" x14ac:dyDescent="0.2">
      <c r="A5101" s="245" t="s">
        <v>1585</v>
      </c>
      <c r="B5101" s="246">
        <v>252.25</v>
      </c>
    </row>
    <row r="5102" spans="1:2" x14ac:dyDescent="0.2">
      <c r="A5102" s="245" t="s">
        <v>13825</v>
      </c>
      <c r="B5102" s="246">
        <v>245.23</v>
      </c>
    </row>
    <row r="5103" spans="1:2" x14ac:dyDescent="0.2">
      <c r="A5103" s="245" t="s">
        <v>1586</v>
      </c>
      <c r="B5103" s="246">
        <v>311.2</v>
      </c>
    </row>
    <row r="5104" spans="1:2" x14ac:dyDescent="0.2">
      <c r="A5104" s="245" t="s">
        <v>13826</v>
      </c>
      <c r="B5104" s="246">
        <v>303.54000000000002</v>
      </c>
    </row>
    <row r="5105" spans="1:2" x14ac:dyDescent="0.2">
      <c r="A5105" s="245" t="s">
        <v>1587</v>
      </c>
      <c r="B5105" s="246">
        <v>358.38</v>
      </c>
    </row>
    <row r="5106" spans="1:2" x14ac:dyDescent="0.2">
      <c r="A5106" s="245" t="s">
        <v>13827</v>
      </c>
      <c r="B5106" s="246">
        <v>349.6</v>
      </c>
    </row>
    <row r="5107" spans="1:2" x14ac:dyDescent="0.2">
      <c r="A5107" s="245" t="s">
        <v>1588</v>
      </c>
      <c r="B5107" s="246">
        <v>656.82</v>
      </c>
    </row>
    <row r="5108" spans="1:2" x14ac:dyDescent="0.2">
      <c r="A5108" s="245" t="s">
        <v>13828</v>
      </c>
      <c r="B5108" s="246">
        <v>647.26</v>
      </c>
    </row>
    <row r="5109" spans="1:2" x14ac:dyDescent="0.2">
      <c r="A5109" s="245" t="s">
        <v>1589</v>
      </c>
      <c r="B5109" s="246">
        <v>755.39</v>
      </c>
    </row>
    <row r="5110" spans="1:2" x14ac:dyDescent="0.2">
      <c r="A5110" s="245" t="s">
        <v>13829</v>
      </c>
      <c r="B5110" s="246">
        <v>744.6</v>
      </c>
    </row>
    <row r="5111" spans="1:2" x14ac:dyDescent="0.2">
      <c r="A5111" s="245" t="s">
        <v>1590</v>
      </c>
      <c r="B5111" s="246">
        <v>869.22</v>
      </c>
    </row>
    <row r="5112" spans="1:2" x14ac:dyDescent="0.2">
      <c r="A5112" s="245" t="s">
        <v>13830</v>
      </c>
      <c r="B5112" s="246">
        <v>857.53</v>
      </c>
    </row>
    <row r="5113" spans="1:2" x14ac:dyDescent="0.2">
      <c r="A5113" s="245" t="s">
        <v>1591</v>
      </c>
      <c r="B5113" s="246">
        <v>1219.05</v>
      </c>
    </row>
    <row r="5114" spans="1:2" x14ac:dyDescent="0.2">
      <c r="A5114" s="245" t="s">
        <v>13831</v>
      </c>
      <c r="B5114" s="246">
        <v>1204.95</v>
      </c>
    </row>
    <row r="5115" spans="1:2" x14ac:dyDescent="0.2">
      <c r="A5115" s="245" t="s">
        <v>1592</v>
      </c>
      <c r="B5115" s="246">
        <v>28.35</v>
      </c>
    </row>
    <row r="5116" spans="1:2" x14ac:dyDescent="0.2">
      <c r="A5116" s="245" t="s">
        <v>13832</v>
      </c>
      <c r="B5116" s="246">
        <v>26.54</v>
      </c>
    </row>
    <row r="5117" spans="1:2" x14ac:dyDescent="0.2">
      <c r="A5117" s="245" t="s">
        <v>1593</v>
      </c>
      <c r="B5117" s="246">
        <v>29.03</v>
      </c>
    </row>
    <row r="5118" spans="1:2" x14ac:dyDescent="0.2">
      <c r="A5118" s="245" t="s">
        <v>13833</v>
      </c>
      <c r="B5118" s="246">
        <v>27.19</v>
      </c>
    </row>
    <row r="5119" spans="1:2" x14ac:dyDescent="0.2">
      <c r="A5119" s="245" t="s">
        <v>1594</v>
      </c>
      <c r="B5119" s="246">
        <v>48</v>
      </c>
    </row>
    <row r="5120" spans="1:2" x14ac:dyDescent="0.2">
      <c r="A5120" s="245" t="s">
        <v>13834</v>
      </c>
      <c r="B5120" s="246">
        <v>45.5</v>
      </c>
    </row>
    <row r="5121" spans="1:2" x14ac:dyDescent="0.2">
      <c r="A5121" s="245" t="s">
        <v>1595</v>
      </c>
      <c r="B5121" s="246">
        <v>61.96</v>
      </c>
    </row>
    <row r="5122" spans="1:2" x14ac:dyDescent="0.2">
      <c r="A5122" s="245" t="s">
        <v>13835</v>
      </c>
      <c r="B5122" s="246">
        <v>58.61</v>
      </c>
    </row>
    <row r="5123" spans="1:2" x14ac:dyDescent="0.2">
      <c r="A5123" s="245" t="s">
        <v>1596</v>
      </c>
      <c r="B5123" s="246">
        <v>86.65</v>
      </c>
    </row>
    <row r="5124" spans="1:2" x14ac:dyDescent="0.2">
      <c r="A5124" s="245" t="s">
        <v>13836</v>
      </c>
      <c r="B5124" s="246">
        <v>82.42</v>
      </c>
    </row>
    <row r="5125" spans="1:2" x14ac:dyDescent="0.2">
      <c r="A5125" s="245" t="s">
        <v>1597</v>
      </c>
      <c r="B5125" s="246">
        <v>158.30000000000001</v>
      </c>
    </row>
    <row r="5126" spans="1:2" x14ac:dyDescent="0.2">
      <c r="A5126" s="245" t="s">
        <v>13837</v>
      </c>
      <c r="B5126" s="246">
        <v>153.28</v>
      </c>
    </row>
    <row r="5127" spans="1:2" x14ac:dyDescent="0.2">
      <c r="A5127" s="245" t="s">
        <v>1598</v>
      </c>
      <c r="B5127" s="246">
        <v>168.4</v>
      </c>
    </row>
    <row r="5128" spans="1:2" x14ac:dyDescent="0.2">
      <c r="A5128" s="245" t="s">
        <v>13838</v>
      </c>
      <c r="B5128" s="246">
        <v>163.36000000000001</v>
      </c>
    </row>
    <row r="5129" spans="1:2" x14ac:dyDescent="0.2">
      <c r="A5129" s="245" t="s">
        <v>1599</v>
      </c>
      <c r="B5129" s="246">
        <v>258.83999999999997</v>
      </c>
    </row>
    <row r="5130" spans="1:2" x14ac:dyDescent="0.2">
      <c r="A5130" s="245" t="s">
        <v>13839</v>
      </c>
      <c r="B5130" s="246">
        <v>252.34</v>
      </c>
    </row>
    <row r="5131" spans="1:2" x14ac:dyDescent="0.2">
      <c r="A5131" s="245" t="s">
        <v>7326</v>
      </c>
      <c r="B5131" s="246">
        <v>303.39</v>
      </c>
    </row>
    <row r="5132" spans="1:2" x14ac:dyDescent="0.2">
      <c r="A5132" s="245" t="s">
        <v>13840</v>
      </c>
      <c r="B5132" s="246">
        <v>296.04000000000002</v>
      </c>
    </row>
    <row r="5133" spans="1:2" x14ac:dyDescent="0.2">
      <c r="A5133" s="245" t="s">
        <v>1600</v>
      </c>
      <c r="B5133" s="246">
        <v>548.67999999999995</v>
      </c>
    </row>
    <row r="5134" spans="1:2" x14ac:dyDescent="0.2">
      <c r="A5134" s="245" t="s">
        <v>13841</v>
      </c>
      <c r="B5134" s="246">
        <v>540.47</v>
      </c>
    </row>
    <row r="5135" spans="1:2" x14ac:dyDescent="0.2">
      <c r="A5135" s="245" t="s">
        <v>1601</v>
      </c>
      <c r="B5135" s="246">
        <v>558.38</v>
      </c>
    </row>
    <row r="5136" spans="1:2" x14ac:dyDescent="0.2">
      <c r="A5136" s="245" t="s">
        <v>13842</v>
      </c>
      <c r="B5136" s="246">
        <v>549.51</v>
      </c>
    </row>
    <row r="5137" spans="1:2" x14ac:dyDescent="0.2">
      <c r="A5137" s="245" t="s">
        <v>1602</v>
      </c>
      <c r="B5137" s="246">
        <v>739.22</v>
      </c>
    </row>
    <row r="5138" spans="1:2" x14ac:dyDescent="0.2">
      <c r="A5138" s="245" t="s">
        <v>13843</v>
      </c>
      <c r="B5138" s="246">
        <v>729</v>
      </c>
    </row>
    <row r="5139" spans="1:2" x14ac:dyDescent="0.2">
      <c r="A5139" s="245" t="s">
        <v>1603</v>
      </c>
      <c r="B5139" s="246">
        <v>921.08</v>
      </c>
    </row>
    <row r="5140" spans="1:2" x14ac:dyDescent="0.2">
      <c r="A5140" s="245" t="s">
        <v>13844</v>
      </c>
      <c r="B5140" s="246">
        <v>910.1</v>
      </c>
    </row>
    <row r="5141" spans="1:2" x14ac:dyDescent="0.2">
      <c r="A5141" s="245" t="s">
        <v>1604</v>
      </c>
      <c r="B5141" s="246">
        <v>1063.98</v>
      </c>
    </row>
    <row r="5142" spans="1:2" x14ac:dyDescent="0.2">
      <c r="A5142" s="245" t="s">
        <v>13845</v>
      </c>
      <c r="B5142" s="246">
        <v>1051.51</v>
      </c>
    </row>
    <row r="5143" spans="1:2" x14ac:dyDescent="0.2">
      <c r="A5143" s="245" t="s">
        <v>1605</v>
      </c>
      <c r="B5143" s="246">
        <v>1276.5</v>
      </c>
    </row>
    <row r="5144" spans="1:2" x14ac:dyDescent="0.2">
      <c r="A5144" s="245" t="s">
        <v>13846</v>
      </c>
      <c r="B5144" s="246">
        <v>1263.1199999999999</v>
      </c>
    </row>
    <row r="5145" spans="1:2" x14ac:dyDescent="0.2">
      <c r="A5145" s="245" t="s">
        <v>1606</v>
      </c>
      <c r="B5145" s="246">
        <v>2371.34</v>
      </c>
    </row>
    <row r="5146" spans="1:2" x14ac:dyDescent="0.2">
      <c r="A5146" s="245" t="s">
        <v>13847</v>
      </c>
      <c r="B5146" s="246">
        <v>2354.36</v>
      </c>
    </row>
    <row r="5147" spans="1:2" x14ac:dyDescent="0.2">
      <c r="A5147" s="245" t="s">
        <v>1607</v>
      </c>
      <c r="B5147" s="246">
        <v>2.4500000000000002</v>
      </c>
    </row>
    <row r="5148" spans="1:2" x14ac:dyDescent="0.2">
      <c r="A5148" s="245" t="s">
        <v>13848</v>
      </c>
      <c r="B5148" s="246">
        <v>2.12</v>
      </c>
    </row>
    <row r="5149" spans="1:2" x14ac:dyDescent="0.2">
      <c r="A5149" s="245" t="s">
        <v>1608</v>
      </c>
      <c r="B5149" s="246">
        <v>9.39</v>
      </c>
    </row>
    <row r="5150" spans="1:2" x14ac:dyDescent="0.2">
      <c r="A5150" s="245" t="s">
        <v>13849</v>
      </c>
      <c r="B5150" s="246">
        <v>8.99</v>
      </c>
    </row>
    <row r="5151" spans="1:2" x14ac:dyDescent="0.2">
      <c r="A5151" s="245" t="s">
        <v>1609</v>
      </c>
      <c r="B5151" s="246">
        <v>9.39</v>
      </c>
    </row>
    <row r="5152" spans="1:2" x14ac:dyDescent="0.2">
      <c r="A5152" s="245" t="s">
        <v>13850</v>
      </c>
      <c r="B5152" s="246">
        <v>8.99</v>
      </c>
    </row>
    <row r="5153" spans="1:2" x14ac:dyDescent="0.2">
      <c r="A5153" s="245" t="s">
        <v>1610</v>
      </c>
      <c r="B5153" s="246">
        <v>9.5399999999999991</v>
      </c>
    </row>
    <row r="5154" spans="1:2" x14ac:dyDescent="0.2">
      <c r="A5154" s="245" t="s">
        <v>13851</v>
      </c>
      <c r="B5154" s="246">
        <v>9.14</v>
      </c>
    </row>
    <row r="5155" spans="1:2" x14ac:dyDescent="0.2">
      <c r="A5155" s="245" t="s">
        <v>1611</v>
      </c>
      <c r="B5155" s="246">
        <v>9.5399999999999991</v>
      </c>
    </row>
    <row r="5156" spans="1:2" x14ac:dyDescent="0.2">
      <c r="A5156" s="245" t="s">
        <v>13852</v>
      </c>
      <c r="B5156" s="246">
        <v>9.14</v>
      </c>
    </row>
    <row r="5157" spans="1:2" x14ac:dyDescent="0.2">
      <c r="A5157" s="245" t="s">
        <v>1612</v>
      </c>
      <c r="B5157" s="246">
        <v>9.92</v>
      </c>
    </row>
    <row r="5158" spans="1:2" x14ac:dyDescent="0.2">
      <c r="A5158" s="245" t="s">
        <v>13853</v>
      </c>
      <c r="B5158" s="246">
        <v>9.51</v>
      </c>
    </row>
    <row r="5159" spans="1:2" x14ac:dyDescent="0.2">
      <c r="A5159" s="245" t="s">
        <v>1613</v>
      </c>
      <c r="B5159" s="246">
        <v>9.9600000000000009</v>
      </c>
    </row>
    <row r="5160" spans="1:2" x14ac:dyDescent="0.2">
      <c r="A5160" s="245" t="s">
        <v>13854</v>
      </c>
      <c r="B5160" s="246">
        <v>9.5399999999999991</v>
      </c>
    </row>
    <row r="5161" spans="1:2" x14ac:dyDescent="0.2">
      <c r="A5161" s="245" t="s">
        <v>1614</v>
      </c>
      <c r="B5161" s="246">
        <v>10.119999999999999</v>
      </c>
    </row>
    <row r="5162" spans="1:2" x14ac:dyDescent="0.2">
      <c r="A5162" s="245" t="s">
        <v>13855</v>
      </c>
      <c r="B5162" s="246">
        <v>9.69</v>
      </c>
    </row>
    <row r="5163" spans="1:2" x14ac:dyDescent="0.2">
      <c r="A5163" s="245" t="s">
        <v>1615</v>
      </c>
      <c r="B5163" s="246">
        <v>10.15</v>
      </c>
    </row>
    <row r="5164" spans="1:2" x14ac:dyDescent="0.2">
      <c r="A5164" s="245" t="s">
        <v>13856</v>
      </c>
      <c r="B5164" s="246">
        <v>9.7200000000000006</v>
      </c>
    </row>
    <row r="5165" spans="1:2" x14ac:dyDescent="0.2">
      <c r="A5165" s="245" t="s">
        <v>7327</v>
      </c>
      <c r="B5165" s="246">
        <v>10.31</v>
      </c>
    </row>
    <row r="5166" spans="1:2" x14ac:dyDescent="0.2">
      <c r="A5166" s="245" t="s">
        <v>13857</v>
      </c>
      <c r="B5166" s="246">
        <v>9.8699999999999992</v>
      </c>
    </row>
    <row r="5167" spans="1:2" x14ac:dyDescent="0.2">
      <c r="A5167" s="245" t="s">
        <v>1616</v>
      </c>
      <c r="B5167" s="246">
        <v>10.69</v>
      </c>
    </row>
    <row r="5168" spans="1:2" x14ac:dyDescent="0.2">
      <c r="A5168" s="245" t="s">
        <v>13858</v>
      </c>
      <c r="B5168" s="246">
        <v>10.24</v>
      </c>
    </row>
    <row r="5169" spans="1:2" x14ac:dyDescent="0.2">
      <c r="A5169" s="245" t="s">
        <v>1617</v>
      </c>
      <c r="B5169" s="246">
        <v>11.11</v>
      </c>
    </row>
    <row r="5170" spans="1:2" x14ac:dyDescent="0.2">
      <c r="A5170" s="245" t="s">
        <v>13859</v>
      </c>
      <c r="B5170" s="246">
        <v>10.64</v>
      </c>
    </row>
    <row r="5171" spans="1:2" x14ac:dyDescent="0.2">
      <c r="A5171" s="245" t="s">
        <v>1618</v>
      </c>
      <c r="B5171" s="246">
        <v>11.68</v>
      </c>
    </row>
    <row r="5172" spans="1:2" x14ac:dyDescent="0.2">
      <c r="A5172" s="245" t="s">
        <v>13860</v>
      </c>
      <c r="B5172" s="246">
        <v>11.19</v>
      </c>
    </row>
    <row r="5173" spans="1:2" x14ac:dyDescent="0.2">
      <c r="A5173" s="245" t="s">
        <v>1619</v>
      </c>
      <c r="B5173" s="246">
        <v>12.03</v>
      </c>
    </row>
    <row r="5174" spans="1:2" x14ac:dyDescent="0.2">
      <c r="A5174" s="245" t="s">
        <v>13861</v>
      </c>
      <c r="B5174" s="246">
        <v>11.52</v>
      </c>
    </row>
    <row r="5175" spans="1:2" x14ac:dyDescent="0.2">
      <c r="A5175" s="245" t="s">
        <v>1620</v>
      </c>
      <c r="B5175" s="246">
        <v>12.73</v>
      </c>
    </row>
    <row r="5176" spans="1:2" x14ac:dyDescent="0.2">
      <c r="A5176" s="245" t="s">
        <v>13862</v>
      </c>
      <c r="B5176" s="246">
        <v>12.19</v>
      </c>
    </row>
    <row r="5177" spans="1:2" x14ac:dyDescent="0.2">
      <c r="A5177" s="245" t="s">
        <v>1621</v>
      </c>
      <c r="B5177" s="246">
        <v>13.3</v>
      </c>
    </row>
    <row r="5178" spans="1:2" x14ac:dyDescent="0.2">
      <c r="A5178" s="245" t="s">
        <v>13863</v>
      </c>
      <c r="B5178" s="246">
        <v>12.74</v>
      </c>
    </row>
    <row r="5179" spans="1:2" x14ac:dyDescent="0.2">
      <c r="A5179" s="245" t="s">
        <v>1622</v>
      </c>
      <c r="B5179" s="246">
        <v>14.98</v>
      </c>
    </row>
    <row r="5180" spans="1:2" x14ac:dyDescent="0.2">
      <c r="A5180" s="245" t="s">
        <v>13864</v>
      </c>
      <c r="B5180" s="246">
        <v>14.35</v>
      </c>
    </row>
    <row r="5181" spans="1:2" x14ac:dyDescent="0.2">
      <c r="A5181" s="245" t="s">
        <v>1623</v>
      </c>
      <c r="B5181" s="246">
        <v>28.31</v>
      </c>
    </row>
    <row r="5182" spans="1:2" x14ac:dyDescent="0.2">
      <c r="A5182" s="245" t="s">
        <v>13865</v>
      </c>
      <c r="B5182" s="246">
        <v>26.5</v>
      </c>
    </row>
    <row r="5183" spans="1:2" x14ac:dyDescent="0.2">
      <c r="A5183" s="245" t="s">
        <v>1624</v>
      </c>
      <c r="B5183" s="246">
        <v>29.14</v>
      </c>
    </row>
    <row r="5184" spans="1:2" x14ac:dyDescent="0.2">
      <c r="A5184" s="245" t="s">
        <v>13866</v>
      </c>
      <c r="B5184" s="246">
        <v>27.29</v>
      </c>
    </row>
    <row r="5185" spans="1:2" x14ac:dyDescent="0.2">
      <c r="A5185" s="245" t="s">
        <v>1625</v>
      </c>
      <c r="B5185" s="246">
        <v>51.54</v>
      </c>
    </row>
    <row r="5186" spans="1:2" x14ac:dyDescent="0.2">
      <c r="A5186" s="245" t="s">
        <v>13867</v>
      </c>
      <c r="B5186" s="246">
        <v>48.57</v>
      </c>
    </row>
    <row r="5187" spans="1:2" x14ac:dyDescent="0.2">
      <c r="A5187" s="245" t="s">
        <v>1626</v>
      </c>
      <c r="B5187" s="246">
        <v>62.42</v>
      </c>
    </row>
    <row r="5188" spans="1:2" x14ac:dyDescent="0.2">
      <c r="A5188" s="245" t="s">
        <v>13868</v>
      </c>
      <c r="B5188" s="246">
        <v>59.01</v>
      </c>
    </row>
    <row r="5189" spans="1:2" x14ac:dyDescent="0.2">
      <c r="A5189" s="245" t="s">
        <v>1627</v>
      </c>
      <c r="B5189" s="246">
        <v>98.12</v>
      </c>
    </row>
    <row r="5190" spans="1:2" x14ac:dyDescent="0.2">
      <c r="A5190" s="245" t="s">
        <v>13869</v>
      </c>
      <c r="B5190" s="246">
        <v>94.37</v>
      </c>
    </row>
    <row r="5191" spans="1:2" x14ac:dyDescent="0.2">
      <c r="A5191" s="245" t="s">
        <v>1628</v>
      </c>
      <c r="B5191" s="246">
        <v>123.21</v>
      </c>
    </row>
    <row r="5192" spans="1:2" x14ac:dyDescent="0.2">
      <c r="A5192" s="245" t="s">
        <v>13870</v>
      </c>
      <c r="B5192" s="246">
        <v>118.65</v>
      </c>
    </row>
    <row r="5193" spans="1:2" x14ac:dyDescent="0.2">
      <c r="A5193" s="245" t="s">
        <v>1629</v>
      </c>
      <c r="B5193" s="246">
        <v>133.94</v>
      </c>
    </row>
    <row r="5194" spans="1:2" x14ac:dyDescent="0.2">
      <c r="A5194" s="245" t="s">
        <v>13871</v>
      </c>
      <c r="B5194" s="246">
        <v>129.34</v>
      </c>
    </row>
    <row r="5195" spans="1:2" x14ac:dyDescent="0.2">
      <c r="A5195" s="245" t="s">
        <v>1630</v>
      </c>
      <c r="B5195" s="246">
        <v>167.75</v>
      </c>
    </row>
    <row r="5196" spans="1:2" x14ac:dyDescent="0.2">
      <c r="A5196" s="245" t="s">
        <v>13872</v>
      </c>
      <c r="B5196" s="246">
        <v>162.28</v>
      </c>
    </row>
    <row r="5197" spans="1:2" x14ac:dyDescent="0.2">
      <c r="A5197" s="245" t="s">
        <v>1631</v>
      </c>
      <c r="B5197" s="246">
        <v>218.04</v>
      </c>
    </row>
    <row r="5198" spans="1:2" x14ac:dyDescent="0.2">
      <c r="A5198" s="245" t="s">
        <v>13873</v>
      </c>
      <c r="B5198" s="246">
        <v>211.9</v>
      </c>
    </row>
    <row r="5199" spans="1:2" x14ac:dyDescent="0.2">
      <c r="A5199" s="245" t="s">
        <v>7328</v>
      </c>
      <c r="B5199" s="246">
        <v>251.64</v>
      </c>
    </row>
    <row r="5200" spans="1:2" x14ac:dyDescent="0.2">
      <c r="A5200" s="245" t="s">
        <v>13874</v>
      </c>
      <c r="B5200" s="246">
        <v>244.95</v>
      </c>
    </row>
    <row r="5201" spans="1:2" x14ac:dyDescent="0.2">
      <c r="A5201" s="245" t="s">
        <v>1632</v>
      </c>
      <c r="B5201" s="246">
        <v>257.70999999999998</v>
      </c>
    </row>
    <row r="5202" spans="1:2" x14ac:dyDescent="0.2">
      <c r="A5202" s="245" t="s">
        <v>13875</v>
      </c>
      <c r="B5202" s="246">
        <v>250.46</v>
      </c>
    </row>
    <row r="5203" spans="1:2" x14ac:dyDescent="0.2">
      <c r="A5203" s="245" t="s">
        <v>1633</v>
      </c>
      <c r="B5203" s="246">
        <v>319.45999999999998</v>
      </c>
    </row>
    <row r="5204" spans="1:2" x14ac:dyDescent="0.2">
      <c r="A5204" s="245" t="s">
        <v>13876</v>
      </c>
      <c r="B5204" s="246">
        <v>311.45</v>
      </c>
    </row>
    <row r="5205" spans="1:2" x14ac:dyDescent="0.2">
      <c r="A5205" s="245" t="s">
        <v>1634</v>
      </c>
      <c r="B5205" s="246">
        <v>372.1</v>
      </c>
    </row>
    <row r="5206" spans="1:2" x14ac:dyDescent="0.2">
      <c r="A5206" s="245" t="s">
        <v>13877</v>
      </c>
      <c r="B5206" s="246">
        <v>362.74</v>
      </c>
    </row>
    <row r="5207" spans="1:2" x14ac:dyDescent="0.2">
      <c r="A5207" s="245" t="s">
        <v>1635</v>
      </c>
      <c r="B5207" s="246">
        <v>672.47</v>
      </c>
    </row>
    <row r="5208" spans="1:2" x14ac:dyDescent="0.2">
      <c r="A5208" s="245" t="s">
        <v>13878</v>
      </c>
      <c r="B5208" s="246">
        <v>662.24</v>
      </c>
    </row>
    <row r="5209" spans="1:2" x14ac:dyDescent="0.2">
      <c r="A5209" s="245" t="s">
        <v>1636</v>
      </c>
      <c r="B5209" s="246">
        <v>778.59</v>
      </c>
    </row>
    <row r="5210" spans="1:2" x14ac:dyDescent="0.2">
      <c r="A5210" s="245" t="s">
        <v>13879</v>
      </c>
      <c r="B5210" s="246">
        <v>766.82</v>
      </c>
    </row>
    <row r="5211" spans="1:2" x14ac:dyDescent="0.2">
      <c r="A5211" s="245" t="s">
        <v>1637</v>
      </c>
      <c r="B5211" s="246">
        <v>933.12</v>
      </c>
    </row>
    <row r="5212" spans="1:2" x14ac:dyDescent="0.2">
      <c r="A5212" s="245" t="s">
        <v>13880</v>
      </c>
      <c r="B5212" s="246">
        <v>919.44</v>
      </c>
    </row>
    <row r="5213" spans="1:2" x14ac:dyDescent="0.2">
      <c r="A5213" s="245" t="s">
        <v>1638</v>
      </c>
      <c r="B5213" s="246">
        <v>1303.6400000000001</v>
      </c>
    </row>
    <row r="5214" spans="1:2" x14ac:dyDescent="0.2">
      <c r="A5214" s="245" t="s">
        <v>13881</v>
      </c>
      <c r="B5214" s="246">
        <v>1286.83</v>
      </c>
    </row>
    <row r="5215" spans="1:2" x14ac:dyDescent="0.2">
      <c r="A5215" s="245" t="s">
        <v>1639</v>
      </c>
      <c r="B5215" s="246">
        <v>28.31</v>
      </c>
    </row>
    <row r="5216" spans="1:2" x14ac:dyDescent="0.2">
      <c r="A5216" s="245" t="s">
        <v>13882</v>
      </c>
      <c r="B5216" s="246">
        <v>26.5</v>
      </c>
    </row>
    <row r="5217" spans="1:2" x14ac:dyDescent="0.2">
      <c r="A5217" s="245" t="s">
        <v>1640</v>
      </c>
      <c r="B5217" s="246">
        <v>29.14</v>
      </c>
    </row>
    <row r="5218" spans="1:2" x14ac:dyDescent="0.2">
      <c r="A5218" s="245" t="s">
        <v>13883</v>
      </c>
      <c r="B5218" s="246">
        <v>27.29</v>
      </c>
    </row>
    <row r="5219" spans="1:2" x14ac:dyDescent="0.2">
      <c r="A5219" s="245" t="s">
        <v>1641</v>
      </c>
      <c r="B5219" s="246">
        <v>51.54</v>
      </c>
    </row>
    <row r="5220" spans="1:2" x14ac:dyDescent="0.2">
      <c r="A5220" s="245" t="s">
        <v>13884</v>
      </c>
      <c r="B5220" s="246">
        <v>48.57</v>
      </c>
    </row>
    <row r="5221" spans="1:2" x14ac:dyDescent="0.2">
      <c r="A5221" s="245" t="s">
        <v>1642</v>
      </c>
      <c r="B5221" s="246">
        <v>62.42</v>
      </c>
    </row>
    <row r="5222" spans="1:2" x14ac:dyDescent="0.2">
      <c r="A5222" s="245" t="s">
        <v>13885</v>
      </c>
      <c r="B5222" s="246">
        <v>59.01</v>
      </c>
    </row>
    <row r="5223" spans="1:2" x14ac:dyDescent="0.2">
      <c r="A5223" s="245" t="s">
        <v>1643</v>
      </c>
      <c r="B5223" s="246">
        <v>121.14</v>
      </c>
    </row>
    <row r="5224" spans="1:2" x14ac:dyDescent="0.2">
      <c r="A5224" s="245" t="s">
        <v>13886</v>
      </c>
      <c r="B5224" s="246">
        <v>116.52</v>
      </c>
    </row>
    <row r="5225" spans="1:2" x14ac:dyDescent="0.2">
      <c r="A5225" s="245" t="s">
        <v>1644</v>
      </c>
      <c r="B5225" s="246">
        <v>158.84</v>
      </c>
    </row>
    <row r="5226" spans="1:2" x14ac:dyDescent="0.2">
      <c r="A5226" s="245" t="s">
        <v>13887</v>
      </c>
      <c r="B5226" s="246">
        <v>153.80000000000001</v>
      </c>
    </row>
    <row r="5227" spans="1:2" x14ac:dyDescent="0.2">
      <c r="A5227" s="245" t="s">
        <v>1645</v>
      </c>
      <c r="B5227" s="246">
        <v>166.27</v>
      </c>
    </row>
    <row r="5228" spans="1:2" x14ac:dyDescent="0.2">
      <c r="A5228" s="245" t="s">
        <v>13888</v>
      </c>
      <c r="B5228" s="246">
        <v>161.27000000000001</v>
      </c>
    </row>
    <row r="5229" spans="1:2" x14ac:dyDescent="0.2">
      <c r="A5229" s="245" t="s">
        <v>7329</v>
      </c>
      <c r="B5229" s="246">
        <v>211.38</v>
      </c>
    </row>
    <row r="5230" spans="1:2" x14ac:dyDescent="0.2">
      <c r="A5230" s="245" t="s">
        <v>13889</v>
      </c>
      <c r="B5230" s="246">
        <v>205.56</v>
      </c>
    </row>
    <row r="5231" spans="1:2" x14ac:dyDescent="0.2">
      <c r="A5231" s="245" t="s">
        <v>1646</v>
      </c>
      <c r="B5231" s="246">
        <v>262.02</v>
      </c>
    </row>
    <row r="5232" spans="1:2" x14ac:dyDescent="0.2">
      <c r="A5232" s="245" t="s">
        <v>13890</v>
      </c>
      <c r="B5232" s="246">
        <v>255.38</v>
      </c>
    </row>
    <row r="5233" spans="1:2" x14ac:dyDescent="0.2">
      <c r="A5233" s="245" t="s">
        <v>7330</v>
      </c>
      <c r="B5233" s="246">
        <v>307.82</v>
      </c>
    </row>
    <row r="5234" spans="1:2" x14ac:dyDescent="0.2">
      <c r="A5234" s="245" t="s">
        <v>13891</v>
      </c>
      <c r="B5234" s="246">
        <v>300.29000000000002</v>
      </c>
    </row>
    <row r="5235" spans="1:2" x14ac:dyDescent="0.2">
      <c r="A5235" s="245" t="s">
        <v>1647</v>
      </c>
      <c r="B5235" s="246">
        <v>554.13</v>
      </c>
    </row>
    <row r="5236" spans="1:2" x14ac:dyDescent="0.2">
      <c r="A5236" s="245" t="s">
        <v>13892</v>
      </c>
      <c r="B5236" s="246">
        <v>545.69000000000005</v>
      </c>
    </row>
    <row r="5237" spans="1:2" x14ac:dyDescent="0.2">
      <c r="A5237" s="245" t="s">
        <v>1648</v>
      </c>
      <c r="B5237" s="246">
        <v>628.08000000000004</v>
      </c>
    </row>
    <row r="5238" spans="1:2" x14ac:dyDescent="0.2">
      <c r="A5238" s="245" t="s">
        <v>13893</v>
      </c>
      <c r="B5238" s="246">
        <v>620.04999999999995</v>
      </c>
    </row>
    <row r="5239" spans="1:2" x14ac:dyDescent="0.2">
      <c r="A5239" s="245" t="s">
        <v>1649</v>
      </c>
      <c r="B5239" s="246">
        <v>752.68</v>
      </c>
    </row>
    <row r="5240" spans="1:2" x14ac:dyDescent="0.2">
      <c r="A5240" s="245" t="s">
        <v>13894</v>
      </c>
      <c r="B5240" s="246">
        <v>741.9</v>
      </c>
    </row>
    <row r="5241" spans="1:2" x14ac:dyDescent="0.2">
      <c r="A5241" s="245" t="s">
        <v>1650</v>
      </c>
      <c r="B5241" s="246">
        <v>937.39</v>
      </c>
    </row>
    <row r="5242" spans="1:2" x14ac:dyDescent="0.2">
      <c r="A5242" s="245" t="s">
        <v>13895</v>
      </c>
      <c r="B5242" s="246">
        <v>925.77</v>
      </c>
    </row>
    <row r="5243" spans="1:2" x14ac:dyDescent="0.2">
      <c r="A5243" s="245" t="s">
        <v>1651</v>
      </c>
      <c r="B5243" s="246">
        <v>1087.23</v>
      </c>
    </row>
    <row r="5244" spans="1:2" x14ac:dyDescent="0.2">
      <c r="A5244" s="245" t="s">
        <v>13896</v>
      </c>
      <c r="B5244" s="246">
        <v>1073.78</v>
      </c>
    </row>
    <row r="5245" spans="1:2" x14ac:dyDescent="0.2">
      <c r="A5245" s="245" t="s">
        <v>1652</v>
      </c>
      <c r="B5245" s="246">
        <v>1303.68</v>
      </c>
    </row>
    <row r="5246" spans="1:2" x14ac:dyDescent="0.2">
      <c r="A5246" s="245" t="s">
        <v>13897</v>
      </c>
      <c r="B5246" s="246">
        <v>1289.1500000000001</v>
      </c>
    </row>
    <row r="5247" spans="1:2" x14ac:dyDescent="0.2">
      <c r="A5247" s="245" t="s">
        <v>1653</v>
      </c>
      <c r="B5247" s="246">
        <v>2435.54</v>
      </c>
    </row>
    <row r="5248" spans="1:2" x14ac:dyDescent="0.2">
      <c r="A5248" s="245" t="s">
        <v>13898</v>
      </c>
      <c r="B5248" s="246">
        <v>2416.2800000000002</v>
      </c>
    </row>
    <row r="5249" spans="1:2" x14ac:dyDescent="0.2">
      <c r="A5249" s="245" t="s">
        <v>1654</v>
      </c>
      <c r="B5249" s="246">
        <v>29.37</v>
      </c>
    </row>
    <row r="5250" spans="1:2" x14ac:dyDescent="0.2">
      <c r="A5250" s="245" t="s">
        <v>13899</v>
      </c>
      <c r="B5250" s="246">
        <v>27.48</v>
      </c>
    </row>
    <row r="5251" spans="1:2" x14ac:dyDescent="0.2">
      <c r="A5251" s="245" t="s">
        <v>1655</v>
      </c>
      <c r="B5251" s="246">
        <v>51.74</v>
      </c>
    </row>
    <row r="5252" spans="1:2" x14ac:dyDescent="0.2">
      <c r="A5252" s="245" t="s">
        <v>13900</v>
      </c>
      <c r="B5252" s="246">
        <v>48.73</v>
      </c>
    </row>
    <row r="5253" spans="1:2" x14ac:dyDescent="0.2">
      <c r="A5253" s="245" t="s">
        <v>1656</v>
      </c>
      <c r="B5253" s="246">
        <v>62.22</v>
      </c>
    </row>
    <row r="5254" spans="1:2" x14ac:dyDescent="0.2">
      <c r="A5254" s="245" t="s">
        <v>13901</v>
      </c>
      <c r="B5254" s="246">
        <v>58.84</v>
      </c>
    </row>
    <row r="5255" spans="1:2" x14ac:dyDescent="0.2">
      <c r="A5255" s="245" t="s">
        <v>1657</v>
      </c>
      <c r="B5255" s="246">
        <v>97.96</v>
      </c>
    </row>
    <row r="5256" spans="1:2" x14ac:dyDescent="0.2">
      <c r="A5256" s="245" t="s">
        <v>13902</v>
      </c>
      <c r="B5256" s="246">
        <v>94.22</v>
      </c>
    </row>
    <row r="5257" spans="1:2" x14ac:dyDescent="0.2">
      <c r="A5257" s="245" t="s">
        <v>1658</v>
      </c>
      <c r="B5257" s="246">
        <v>123.01</v>
      </c>
    </row>
    <row r="5258" spans="1:2" x14ac:dyDescent="0.2">
      <c r="A5258" s="245" t="s">
        <v>13903</v>
      </c>
      <c r="B5258" s="246">
        <v>118.47</v>
      </c>
    </row>
    <row r="5259" spans="1:2" x14ac:dyDescent="0.2">
      <c r="A5259" s="245" t="s">
        <v>1659</v>
      </c>
      <c r="B5259" s="246">
        <v>133.37</v>
      </c>
    </row>
    <row r="5260" spans="1:2" x14ac:dyDescent="0.2">
      <c r="A5260" s="245" t="s">
        <v>13904</v>
      </c>
      <c r="B5260" s="246">
        <v>128.79</v>
      </c>
    </row>
    <row r="5261" spans="1:2" x14ac:dyDescent="0.2">
      <c r="A5261" s="245" t="s">
        <v>1660</v>
      </c>
      <c r="B5261" s="246">
        <v>165.86</v>
      </c>
    </row>
    <row r="5262" spans="1:2" x14ac:dyDescent="0.2">
      <c r="A5262" s="245" t="s">
        <v>13905</v>
      </c>
      <c r="B5262" s="246">
        <v>160.47</v>
      </c>
    </row>
    <row r="5263" spans="1:2" x14ac:dyDescent="0.2">
      <c r="A5263" s="245" t="s">
        <v>1661</v>
      </c>
      <c r="B5263" s="246">
        <v>215.95</v>
      </c>
    </row>
    <row r="5264" spans="1:2" x14ac:dyDescent="0.2">
      <c r="A5264" s="245" t="s">
        <v>13906</v>
      </c>
      <c r="B5264" s="246">
        <v>209.91</v>
      </c>
    </row>
    <row r="5265" spans="1:2" x14ac:dyDescent="0.2">
      <c r="A5265" s="245" t="s">
        <v>7331</v>
      </c>
      <c r="B5265" s="246">
        <v>248.04</v>
      </c>
    </row>
    <row r="5266" spans="1:2" x14ac:dyDescent="0.2">
      <c r="A5266" s="245" t="s">
        <v>13907</v>
      </c>
      <c r="B5266" s="246">
        <v>241.51</v>
      </c>
    </row>
    <row r="5267" spans="1:2" x14ac:dyDescent="0.2">
      <c r="A5267" s="245" t="s">
        <v>1662</v>
      </c>
      <c r="B5267" s="246">
        <v>252.84</v>
      </c>
    </row>
    <row r="5268" spans="1:2" x14ac:dyDescent="0.2">
      <c r="A5268" s="245" t="s">
        <v>13908</v>
      </c>
      <c r="B5268" s="246">
        <v>245.8</v>
      </c>
    </row>
    <row r="5269" spans="1:2" x14ac:dyDescent="0.2">
      <c r="A5269" s="245" t="s">
        <v>1663</v>
      </c>
      <c r="B5269" s="246">
        <v>312.49</v>
      </c>
    </row>
    <row r="5270" spans="1:2" x14ac:dyDescent="0.2">
      <c r="A5270" s="245" t="s">
        <v>13909</v>
      </c>
      <c r="B5270" s="246">
        <v>304.77</v>
      </c>
    </row>
    <row r="5271" spans="1:2" x14ac:dyDescent="0.2">
      <c r="A5271" s="245" t="s">
        <v>1664</v>
      </c>
      <c r="B5271" s="246">
        <v>359.72</v>
      </c>
    </row>
    <row r="5272" spans="1:2" x14ac:dyDescent="0.2">
      <c r="A5272" s="245" t="s">
        <v>13910</v>
      </c>
      <c r="B5272" s="246">
        <v>350.88</v>
      </c>
    </row>
    <row r="5273" spans="1:2" x14ac:dyDescent="0.2">
      <c r="A5273" s="245" t="s">
        <v>1665</v>
      </c>
      <c r="B5273" s="246">
        <v>661.28</v>
      </c>
    </row>
    <row r="5274" spans="1:2" x14ac:dyDescent="0.2">
      <c r="A5274" s="245" t="s">
        <v>13911</v>
      </c>
      <c r="B5274" s="246">
        <v>651.54</v>
      </c>
    </row>
    <row r="5275" spans="1:2" x14ac:dyDescent="0.2">
      <c r="A5275" s="245" t="s">
        <v>1666</v>
      </c>
      <c r="B5275" s="246">
        <v>760.4</v>
      </c>
    </row>
    <row r="5276" spans="1:2" x14ac:dyDescent="0.2">
      <c r="A5276" s="245" t="s">
        <v>13912</v>
      </c>
      <c r="B5276" s="246">
        <v>749.39</v>
      </c>
    </row>
    <row r="5277" spans="1:2" x14ac:dyDescent="0.2">
      <c r="A5277" s="245" t="s">
        <v>1667</v>
      </c>
      <c r="B5277" s="246">
        <v>874.48</v>
      </c>
    </row>
    <row r="5278" spans="1:2" x14ac:dyDescent="0.2">
      <c r="A5278" s="245" t="s">
        <v>13913</v>
      </c>
      <c r="B5278" s="246">
        <v>862.56</v>
      </c>
    </row>
    <row r="5279" spans="1:2" x14ac:dyDescent="0.2">
      <c r="A5279" s="245" t="s">
        <v>1668</v>
      </c>
      <c r="B5279" s="246">
        <v>1229.76</v>
      </c>
    </row>
    <row r="5280" spans="1:2" x14ac:dyDescent="0.2">
      <c r="A5280" s="245" t="s">
        <v>13914</v>
      </c>
      <c r="B5280" s="246">
        <v>1215.21</v>
      </c>
    </row>
    <row r="5281" spans="1:2" x14ac:dyDescent="0.2">
      <c r="A5281" s="245" t="s">
        <v>1669</v>
      </c>
      <c r="B5281" s="246">
        <v>32.81</v>
      </c>
    </row>
    <row r="5282" spans="1:2" x14ac:dyDescent="0.2">
      <c r="A5282" s="245" t="s">
        <v>13915</v>
      </c>
      <c r="B5282" s="246">
        <v>30.46</v>
      </c>
    </row>
    <row r="5283" spans="1:2" x14ac:dyDescent="0.2">
      <c r="A5283" s="245" t="s">
        <v>1670</v>
      </c>
      <c r="B5283" s="246">
        <v>51.84</v>
      </c>
    </row>
    <row r="5284" spans="1:2" x14ac:dyDescent="0.2">
      <c r="A5284" s="245" t="s">
        <v>13916</v>
      </c>
      <c r="B5284" s="246">
        <v>48.82</v>
      </c>
    </row>
    <row r="5285" spans="1:2" x14ac:dyDescent="0.2">
      <c r="A5285" s="245" t="s">
        <v>1671</v>
      </c>
      <c r="B5285" s="246">
        <v>62.07</v>
      </c>
    </row>
    <row r="5286" spans="1:2" x14ac:dyDescent="0.2">
      <c r="A5286" s="245" t="s">
        <v>13917</v>
      </c>
      <c r="B5286" s="246">
        <v>58.7</v>
      </c>
    </row>
    <row r="5287" spans="1:2" x14ac:dyDescent="0.2">
      <c r="A5287" s="245" t="s">
        <v>1672</v>
      </c>
      <c r="B5287" s="246">
        <v>121.13</v>
      </c>
    </row>
    <row r="5288" spans="1:2" x14ac:dyDescent="0.2">
      <c r="A5288" s="245" t="s">
        <v>13918</v>
      </c>
      <c r="B5288" s="246">
        <v>116.59</v>
      </c>
    </row>
    <row r="5289" spans="1:2" x14ac:dyDescent="0.2">
      <c r="A5289" s="245" t="s">
        <v>1673</v>
      </c>
      <c r="B5289" s="246">
        <v>158.82</v>
      </c>
    </row>
    <row r="5290" spans="1:2" x14ac:dyDescent="0.2">
      <c r="A5290" s="245" t="s">
        <v>13919</v>
      </c>
      <c r="B5290" s="246">
        <v>153.78</v>
      </c>
    </row>
    <row r="5291" spans="1:2" x14ac:dyDescent="0.2">
      <c r="A5291" s="245" t="s">
        <v>1674</v>
      </c>
      <c r="B5291" s="246">
        <v>168.57</v>
      </c>
    </row>
    <row r="5292" spans="1:2" x14ac:dyDescent="0.2">
      <c r="A5292" s="245" t="s">
        <v>13920</v>
      </c>
      <c r="B5292" s="246">
        <v>163.52000000000001</v>
      </c>
    </row>
    <row r="5293" spans="1:2" x14ac:dyDescent="0.2">
      <c r="A5293" s="245" t="s">
        <v>7332</v>
      </c>
      <c r="B5293" s="246">
        <v>211.2</v>
      </c>
    </row>
    <row r="5294" spans="1:2" x14ac:dyDescent="0.2">
      <c r="A5294" s="245" t="s">
        <v>13921</v>
      </c>
      <c r="B5294" s="246">
        <v>205.42</v>
      </c>
    </row>
    <row r="5295" spans="1:2" x14ac:dyDescent="0.2">
      <c r="A5295" s="245" t="s">
        <v>1675</v>
      </c>
      <c r="B5295" s="246">
        <v>259.24</v>
      </c>
    </row>
    <row r="5296" spans="1:2" x14ac:dyDescent="0.2">
      <c r="A5296" s="245" t="s">
        <v>13922</v>
      </c>
      <c r="B5296" s="246">
        <v>252.72</v>
      </c>
    </row>
    <row r="5297" spans="1:2" x14ac:dyDescent="0.2">
      <c r="A5297" s="245" t="s">
        <v>7333</v>
      </c>
      <c r="B5297" s="246">
        <v>304.31</v>
      </c>
    </row>
    <row r="5298" spans="1:2" x14ac:dyDescent="0.2">
      <c r="A5298" s="245" t="s">
        <v>13923</v>
      </c>
      <c r="B5298" s="246">
        <v>296.93</v>
      </c>
    </row>
    <row r="5299" spans="1:2" x14ac:dyDescent="0.2">
      <c r="A5299" s="245" t="s">
        <v>1676</v>
      </c>
      <c r="B5299" s="246">
        <v>549.65</v>
      </c>
    </row>
    <row r="5300" spans="1:2" x14ac:dyDescent="0.2">
      <c r="A5300" s="245" t="s">
        <v>13924</v>
      </c>
      <c r="B5300" s="246">
        <v>541.39</v>
      </c>
    </row>
    <row r="5301" spans="1:2" x14ac:dyDescent="0.2">
      <c r="A5301" s="245" t="s">
        <v>1677</v>
      </c>
      <c r="B5301" s="246">
        <v>629.55999999999995</v>
      </c>
    </row>
    <row r="5302" spans="1:2" x14ac:dyDescent="0.2">
      <c r="A5302" s="245" t="s">
        <v>13925</v>
      </c>
      <c r="B5302" s="246">
        <v>620.65</v>
      </c>
    </row>
    <row r="5303" spans="1:2" x14ac:dyDescent="0.2">
      <c r="A5303" s="245" t="s">
        <v>1678</v>
      </c>
      <c r="B5303" s="246">
        <v>741.17</v>
      </c>
    </row>
    <row r="5304" spans="1:2" x14ac:dyDescent="0.2">
      <c r="A5304" s="245" t="s">
        <v>13926</v>
      </c>
      <c r="B5304" s="246">
        <v>730.88</v>
      </c>
    </row>
    <row r="5305" spans="1:2" x14ac:dyDescent="0.2">
      <c r="A5305" s="245" t="s">
        <v>1679</v>
      </c>
      <c r="B5305" s="246">
        <v>926.11</v>
      </c>
    </row>
    <row r="5306" spans="1:2" x14ac:dyDescent="0.2">
      <c r="A5306" s="245" t="s">
        <v>13927</v>
      </c>
      <c r="B5306" s="246">
        <v>914.91</v>
      </c>
    </row>
    <row r="5307" spans="1:2" x14ac:dyDescent="0.2">
      <c r="A5307" s="245" t="s">
        <v>1680</v>
      </c>
      <c r="B5307" s="246">
        <v>1071.42</v>
      </c>
    </row>
    <row r="5308" spans="1:2" x14ac:dyDescent="0.2">
      <c r="A5308" s="245" t="s">
        <v>13928</v>
      </c>
      <c r="B5308" s="246">
        <v>1058.67</v>
      </c>
    </row>
    <row r="5309" spans="1:2" x14ac:dyDescent="0.2">
      <c r="A5309" s="245" t="s">
        <v>1681</v>
      </c>
      <c r="B5309" s="246">
        <v>1282.33</v>
      </c>
    </row>
    <row r="5310" spans="1:2" x14ac:dyDescent="0.2">
      <c r="A5310" s="245" t="s">
        <v>13929</v>
      </c>
      <c r="B5310" s="246">
        <v>1268.7</v>
      </c>
    </row>
    <row r="5311" spans="1:2" x14ac:dyDescent="0.2">
      <c r="A5311" s="245" t="s">
        <v>1682</v>
      </c>
      <c r="B5311" s="246">
        <v>2383.04</v>
      </c>
    </row>
    <row r="5312" spans="1:2" x14ac:dyDescent="0.2">
      <c r="A5312" s="245" t="s">
        <v>13930</v>
      </c>
      <c r="B5312" s="246">
        <v>2365.5700000000002</v>
      </c>
    </row>
    <row r="5313" spans="1:2" x14ac:dyDescent="0.2">
      <c r="A5313" s="245" t="s">
        <v>7334</v>
      </c>
      <c r="B5313" s="246">
        <v>43.42</v>
      </c>
    </row>
    <row r="5314" spans="1:2" x14ac:dyDescent="0.2">
      <c r="A5314" s="245" t="s">
        <v>13931</v>
      </c>
      <c r="B5314" s="246">
        <v>40.299999999999997</v>
      </c>
    </row>
    <row r="5315" spans="1:2" x14ac:dyDescent="0.2">
      <c r="A5315" s="245" t="s">
        <v>7335</v>
      </c>
      <c r="B5315" s="246">
        <v>69.790000000000006</v>
      </c>
    </row>
    <row r="5316" spans="1:2" x14ac:dyDescent="0.2">
      <c r="A5316" s="245" t="s">
        <v>13932</v>
      </c>
      <c r="B5316" s="246">
        <v>65.97</v>
      </c>
    </row>
    <row r="5317" spans="1:2" x14ac:dyDescent="0.2">
      <c r="A5317" s="245" t="s">
        <v>7336</v>
      </c>
      <c r="B5317" s="246">
        <v>107.51</v>
      </c>
    </row>
    <row r="5318" spans="1:2" x14ac:dyDescent="0.2">
      <c r="A5318" s="245" t="s">
        <v>13933</v>
      </c>
      <c r="B5318" s="246">
        <v>103.39</v>
      </c>
    </row>
    <row r="5319" spans="1:2" x14ac:dyDescent="0.2">
      <c r="A5319" s="245" t="s">
        <v>7337</v>
      </c>
      <c r="B5319" s="246">
        <v>182.8</v>
      </c>
    </row>
    <row r="5320" spans="1:2" x14ac:dyDescent="0.2">
      <c r="A5320" s="245" t="s">
        <v>13934</v>
      </c>
      <c r="B5320" s="246">
        <v>176.84</v>
      </c>
    </row>
    <row r="5321" spans="1:2" x14ac:dyDescent="0.2">
      <c r="A5321" s="245" t="s">
        <v>7338</v>
      </c>
      <c r="B5321" s="246">
        <v>295.32</v>
      </c>
    </row>
    <row r="5322" spans="1:2" x14ac:dyDescent="0.2">
      <c r="A5322" s="245" t="s">
        <v>13935</v>
      </c>
      <c r="B5322" s="246">
        <v>287.85000000000002</v>
      </c>
    </row>
    <row r="5323" spans="1:2" x14ac:dyDescent="0.2">
      <c r="A5323" s="245" t="s">
        <v>7339</v>
      </c>
      <c r="B5323" s="246">
        <v>368.87</v>
      </c>
    </row>
    <row r="5324" spans="1:2" x14ac:dyDescent="0.2">
      <c r="A5324" s="245" t="s">
        <v>13936</v>
      </c>
      <c r="B5324" s="246">
        <v>360.53</v>
      </c>
    </row>
    <row r="5325" spans="1:2" x14ac:dyDescent="0.2">
      <c r="A5325" s="245" t="s">
        <v>7340</v>
      </c>
      <c r="B5325" s="246">
        <v>477.17</v>
      </c>
    </row>
    <row r="5326" spans="1:2" x14ac:dyDescent="0.2">
      <c r="A5326" s="245" t="s">
        <v>13937</v>
      </c>
      <c r="B5326" s="246">
        <v>468.21</v>
      </c>
    </row>
    <row r="5327" spans="1:2" x14ac:dyDescent="0.2">
      <c r="A5327" s="245" t="s">
        <v>7341</v>
      </c>
      <c r="B5327" s="246">
        <v>593.85</v>
      </c>
    </row>
    <row r="5328" spans="1:2" x14ac:dyDescent="0.2">
      <c r="A5328" s="245" t="s">
        <v>13938</v>
      </c>
      <c r="B5328" s="246">
        <v>583.84</v>
      </c>
    </row>
    <row r="5329" spans="1:2" x14ac:dyDescent="0.2">
      <c r="A5329" s="245" t="s">
        <v>7342</v>
      </c>
      <c r="B5329" s="246">
        <v>1120.47</v>
      </c>
    </row>
    <row r="5330" spans="1:2" x14ac:dyDescent="0.2">
      <c r="A5330" s="245" t="s">
        <v>13939</v>
      </c>
      <c r="B5330" s="246">
        <v>1109.83</v>
      </c>
    </row>
    <row r="5331" spans="1:2" x14ac:dyDescent="0.2">
      <c r="A5331" s="245" t="s">
        <v>7343</v>
      </c>
      <c r="B5331" s="246">
        <v>1314.94</v>
      </c>
    </row>
    <row r="5332" spans="1:2" x14ac:dyDescent="0.2">
      <c r="A5332" s="245" t="s">
        <v>13940</v>
      </c>
      <c r="B5332" s="246">
        <v>1303.06</v>
      </c>
    </row>
    <row r="5333" spans="1:2" x14ac:dyDescent="0.2">
      <c r="A5333" s="245" t="s">
        <v>7344</v>
      </c>
      <c r="B5333" s="246">
        <v>1656.44</v>
      </c>
    </row>
    <row r="5334" spans="1:2" x14ac:dyDescent="0.2">
      <c r="A5334" s="245" t="s">
        <v>13941</v>
      </c>
      <c r="B5334" s="246">
        <v>1643.65</v>
      </c>
    </row>
    <row r="5335" spans="1:2" x14ac:dyDescent="0.2">
      <c r="A5335" s="245" t="s">
        <v>7345</v>
      </c>
      <c r="B5335" s="246">
        <v>2277</v>
      </c>
    </row>
    <row r="5336" spans="1:2" x14ac:dyDescent="0.2">
      <c r="A5336" s="245" t="s">
        <v>13942</v>
      </c>
      <c r="B5336" s="246">
        <v>2262.89</v>
      </c>
    </row>
    <row r="5337" spans="1:2" x14ac:dyDescent="0.2">
      <c r="A5337" s="245" t="s">
        <v>7346</v>
      </c>
      <c r="B5337" s="246">
        <v>2564.2800000000002</v>
      </c>
    </row>
    <row r="5338" spans="1:2" x14ac:dyDescent="0.2">
      <c r="A5338" s="245" t="s">
        <v>13943</v>
      </c>
      <c r="B5338" s="246">
        <v>2549.12</v>
      </c>
    </row>
    <row r="5339" spans="1:2" x14ac:dyDescent="0.2">
      <c r="A5339" s="245" t="s">
        <v>7347</v>
      </c>
      <c r="B5339" s="246">
        <v>5367.96</v>
      </c>
    </row>
    <row r="5340" spans="1:2" x14ac:dyDescent="0.2">
      <c r="A5340" s="245" t="s">
        <v>13944</v>
      </c>
      <c r="B5340" s="246">
        <v>5349.91</v>
      </c>
    </row>
    <row r="5341" spans="1:2" x14ac:dyDescent="0.2">
      <c r="A5341" s="245" t="s">
        <v>7348</v>
      </c>
      <c r="B5341" s="246">
        <v>43.42</v>
      </c>
    </row>
    <row r="5342" spans="1:2" x14ac:dyDescent="0.2">
      <c r="A5342" s="245" t="s">
        <v>13945</v>
      </c>
      <c r="B5342" s="246">
        <v>40.299999999999997</v>
      </c>
    </row>
    <row r="5343" spans="1:2" x14ac:dyDescent="0.2">
      <c r="A5343" s="245" t="s">
        <v>7349</v>
      </c>
      <c r="B5343" s="246">
        <v>67.37</v>
      </c>
    </row>
    <row r="5344" spans="1:2" x14ac:dyDescent="0.2">
      <c r="A5344" s="245" t="s">
        <v>13946</v>
      </c>
      <c r="B5344" s="246">
        <v>63.55</v>
      </c>
    </row>
    <row r="5345" spans="1:2" x14ac:dyDescent="0.2">
      <c r="A5345" s="245" t="s">
        <v>7350</v>
      </c>
      <c r="B5345" s="246">
        <v>106.51</v>
      </c>
    </row>
    <row r="5346" spans="1:2" x14ac:dyDescent="0.2">
      <c r="A5346" s="245" t="s">
        <v>13947</v>
      </c>
      <c r="B5346" s="246">
        <v>102.39</v>
      </c>
    </row>
    <row r="5347" spans="1:2" x14ac:dyDescent="0.2">
      <c r="A5347" s="245" t="s">
        <v>7351</v>
      </c>
      <c r="B5347" s="246">
        <v>150.29</v>
      </c>
    </row>
    <row r="5348" spans="1:2" x14ac:dyDescent="0.2">
      <c r="A5348" s="245" t="s">
        <v>13948</v>
      </c>
      <c r="B5348" s="246">
        <v>145.33000000000001</v>
      </c>
    </row>
    <row r="5349" spans="1:2" x14ac:dyDescent="0.2">
      <c r="A5349" s="245" t="s">
        <v>7352</v>
      </c>
      <c r="B5349" s="246">
        <v>241.16</v>
      </c>
    </row>
    <row r="5350" spans="1:2" x14ac:dyDescent="0.2">
      <c r="A5350" s="245" t="s">
        <v>13949</v>
      </c>
      <c r="B5350" s="246">
        <v>234.76</v>
      </c>
    </row>
    <row r="5351" spans="1:2" x14ac:dyDescent="0.2">
      <c r="A5351" s="245" t="s">
        <v>7353</v>
      </c>
      <c r="B5351" s="246">
        <v>358.48</v>
      </c>
    </row>
    <row r="5352" spans="1:2" x14ac:dyDescent="0.2">
      <c r="A5352" s="245" t="s">
        <v>13950</v>
      </c>
      <c r="B5352" s="246">
        <v>350.56</v>
      </c>
    </row>
    <row r="5353" spans="1:2" x14ac:dyDescent="0.2">
      <c r="A5353" s="245" t="s">
        <v>7354</v>
      </c>
      <c r="B5353" s="246">
        <v>498.12</v>
      </c>
    </row>
    <row r="5354" spans="1:2" x14ac:dyDescent="0.2">
      <c r="A5354" s="245" t="s">
        <v>13951</v>
      </c>
      <c r="B5354" s="246">
        <v>489.18</v>
      </c>
    </row>
    <row r="5355" spans="1:2" x14ac:dyDescent="0.2">
      <c r="A5355" s="245" t="s">
        <v>7355</v>
      </c>
      <c r="B5355" s="246">
        <v>723.71</v>
      </c>
    </row>
    <row r="5356" spans="1:2" x14ac:dyDescent="0.2">
      <c r="A5356" s="245" t="s">
        <v>13952</v>
      </c>
      <c r="B5356" s="246">
        <v>714.3</v>
      </c>
    </row>
    <row r="5357" spans="1:2" x14ac:dyDescent="0.2">
      <c r="A5357" s="245" t="s">
        <v>7356</v>
      </c>
      <c r="B5357" s="246">
        <v>1335.69</v>
      </c>
    </row>
    <row r="5358" spans="1:2" x14ac:dyDescent="0.2">
      <c r="A5358" s="245" t="s">
        <v>13953</v>
      </c>
      <c r="B5358" s="246">
        <v>1324.57</v>
      </c>
    </row>
    <row r="5359" spans="1:2" x14ac:dyDescent="0.2">
      <c r="A5359" s="245" t="s">
        <v>7357</v>
      </c>
      <c r="B5359" s="246">
        <v>1438.4</v>
      </c>
    </row>
    <row r="5360" spans="1:2" x14ac:dyDescent="0.2">
      <c r="A5360" s="245" t="s">
        <v>13954</v>
      </c>
      <c r="B5360" s="246">
        <v>1426.65</v>
      </c>
    </row>
    <row r="5361" spans="1:2" x14ac:dyDescent="0.2">
      <c r="A5361" s="245" t="s">
        <v>7358</v>
      </c>
      <c r="B5361" s="246">
        <v>1813.59</v>
      </c>
    </row>
    <row r="5362" spans="1:2" x14ac:dyDescent="0.2">
      <c r="A5362" s="245" t="s">
        <v>13955</v>
      </c>
      <c r="B5362" s="246">
        <v>1800.38</v>
      </c>
    </row>
    <row r="5363" spans="1:2" x14ac:dyDescent="0.2">
      <c r="A5363" s="245" t="s">
        <v>7359</v>
      </c>
      <c r="B5363" s="246">
        <v>3170.52</v>
      </c>
    </row>
    <row r="5364" spans="1:2" x14ac:dyDescent="0.2">
      <c r="A5364" s="245" t="s">
        <v>13956</v>
      </c>
      <c r="B5364" s="246">
        <v>3156.4</v>
      </c>
    </row>
    <row r="5365" spans="1:2" x14ac:dyDescent="0.2">
      <c r="A5365" s="245" t="s">
        <v>7360</v>
      </c>
      <c r="B5365" s="246">
        <v>4062.8</v>
      </c>
    </row>
    <row r="5366" spans="1:2" x14ac:dyDescent="0.2">
      <c r="A5366" s="245" t="s">
        <v>13957</v>
      </c>
      <c r="B5366" s="246">
        <v>4047.14</v>
      </c>
    </row>
    <row r="5367" spans="1:2" x14ac:dyDescent="0.2">
      <c r="A5367" s="245" t="s">
        <v>7361</v>
      </c>
      <c r="B5367" s="246">
        <v>5705.15</v>
      </c>
    </row>
    <row r="5368" spans="1:2" x14ac:dyDescent="0.2">
      <c r="A5368" s="245" t="s">
        <v>13958</v>
      </c>
      <c r="B5368" s="246">
        <v>5688.43</v>
      </c>
    </row>
    <row r="5369" spans="1:2" x14ac:dyDescent="0.2">
      <c r="A5369" s="245" t="s">
        <v>7362</v>
      </c>
      <c r="B5369" s="246">
        <v>7735.1</v>
      </c>
    </row>
    <row r="5370" spans="1:2" x14ac:dyDescent="0.2">
      <c r="A5370" s="245" t="s">
        <v>13959</v>
      </c>
      <c r="B5370" s="246">
        <v>7714.39</v>
      </c>
    </row>
    <row r="5371" spans="1:2" x14ac:dyDescent="0.2">
      <c r="A5371" s="245" t="s">
        <v>7363</v>
      </c>
      <c r="B5371" s="246">
        <v>45.58</v>
      </c>
    </row>
    <row r="5372" spans="1:2" x14ac:dyDescent="0.2">
      <c r="A5372" s="245" t="s">
        <v>13960</v>
      </c>
      <c r="B5372" s="246">
        <v>43.66</v>
      </c>
    </row>
    <row r="5373" spans="1:2" x14ac:dyDescent="0.2">
      <c r="A5373" s="245" t="s">
        <v>7364</v>
      </c>
      <c r="B5373" s="246">
        <v>45.51</v>
      </c>
    </row>
    <row r="5374" spans="1:2" x14ac:dyDescent="0.2">
      <c r="A5374" s="245" t="s">
        <v>13961</v>
      </c>
      <c r="B5374" s="246">
        <v>43.67</v>
      </c>
    </row>
    <row r="5375" spans="1:2" x14ac:dyDescent="0.2">
      <c r="A5375" s="245" t="s">
        <v>7365</v>
      </c>
      <c r="B5375" s="246">
        <v>190.32</v>
      </c>
    </row>
    <row r="5376" spans="1:2" x14ac:dyDescent="0.2">
      <c r="A5376" s="245" t="s">
        <v>13962</v>
      </c>
      <c r="B5376" s="246">
        <v>187.82</v>
      </c>
    </row>
    <row r="5377" spans="1:2" x14ac:dyDescent="0.2">
      <c r="A5377" s="245" t="s">
        <v>7366</v>
      </c>
      <c r="B5377" s="246">
        <v>196.92</v>
      </c>
    </row>
    <row r="5378" spans="1:2" x14ac:dyDescent="0.2">
      <c r="A5378" s="245" t="s">
        <v>13963</v>
      </c>
      <c r="B5378" s="246">
        <v>193.57</v>
      </c>
    </row>
    <row r="5379" spans="1:2" x14ac:dyDescent="0.2">
      <c r="A5379" s="245" t="s">
        <v>7367</v>
      </c>
      <c r="B5379" s="246">
        <v>198.61</v>
      </c>
    </row>
    <row r="5380" spans="1:2" x14ac:dyDescent="0.2">
      <c r="A5380" s="245" t="s">
        <v>13964</v>
      </c>
      <c r="B5380" s="246">
        <v>195.16</v>
      </c>
    </row>
    <row r="5381" spans="1:2" x14ac:dyDescent="0.2">
      <c r="A5381" s="245" t="s">
        <v>7368</v>
      </c>
      <c r="B5381" s="246">
        <v>325.33</v>
      </c>
    </row>
    <row r="5382" spans="1:2" x14ac:dyDescent="0.2">
      <c r="A5382" s="245" t="s">
        <v>13965</v>
      </c>
      <c r="B5382" s="246">
        <v>320.79000000000002</v>
      </c>
    </row>
    <row r="5383" spans="1:2" x14ac:dyDescent="0.2">
      <c r="A5383" s="245" t="s">
        <v>7369</v>
      </c>
      <c r="B5383" s="246">
        <v>335.43</v>
      </c>
    </row>
    <row r="5384" spans="1:2" x14ac:dyDescent="0.2">
      <c r="A5384" s="245" t="s">
        <v>13966</v>
      </c>
      <c r="B5384" s="246">
        <v>330.87</v>
      </c>
    </row>
    <row r="5385" spans="1:2" x14ac:dyDescent="0.2">
      <c r="A5385" s="245" t="s">
        <v>7370</v>
      </c>
      <c r="B5385" s="246">
        <v>435.62</v>
      </c>
    </row>
    <row r="5386" spans="1:2" x14ac:dyDescent="0.2">
      <c r="A5386" s="245" t="s">
        <v>13967</v>
      </c>
      <c r="B5386" s="246">
        <v>430.24</v>
      </c>
    </row>
    <row r="5387" spans="1:2" x14ac:dyDescent="0.2">
      <c r="A5387" s="245" t="s">
        <v>7371</v>
      </c>
      <c r="B5387" s="246">
        <v>722.38</v>
      </c>
    </row>
    <row r="5388" spans="1:2" x14ac:dyDescent="0.2">
      <c r="A5388" s="245" t="s">
        <v>13968</v>
      </c>
      <c r="B5388" s="246">
        <v>716.35</v>
      </c>
    </row>
    <row r="5389" spans="1:2" x14ac:dyDescent="0.2">
      <c r="A5389" s="245" t="s">
        <v>7372</v>
      </c>
      <c r="B5389" s="246">
        <v>882.41</v>
      </c>
    </row>
    <row r="5390" spans="1:2" x14ac:dyDescent="0.2">
      <c r="A5390" s="245" t="s">
        <v>13969</v>
      </c>
      <c r="B5390" s="246">
        <v>875.72</v>
      </c>
    </row>
    <row r="5391" spans="1:2" x14ac:dyDescent="0.2">
      <c r="A5391" s="245" t="s">
        <v>7373</v>
      </c>
      <c r="B5391" s="246">
        <v>885.76</v>
      </c>
    </row>
    <row r="5392" spans="1:2" x14ac:dyDescent="0.2">
      <c r="A5392" s="245" t="s">
        <v>13970</v>
      </c>
      <c r="B5392" s="246">
        <v>878.74</v>
      </c>
    </row>
    <row r="5393" spans="1:2" x14ac:dyDescent="0.2">
      <c r="A5393" s="245" t="s">
        <v>7374</v>
      </c>
      <c r="B5393" s="246">
        <v>1933.69</v>
      </c>
    </row>
    <row r="5394" spans="1:2" x14ac:dyDescent="0.2">
      <c r="A5394" s="245" t="s">
        <v>13971</v>
      </c>
      <c r="B5394" s="246">
        <v>1926.03</v>
      </c>
    </row>
    <row r="5395" spans="1:2" x14ac:dyDescent="0.2">
      <c r="A5395" s="245" t="s">
        <v>7375</v>
      </c>
      <c r="B5395" s="246">
        <v>2305.37</v>
      </c>
    </row>
    <row r="5396" spans="1:2" x14ac:dyDescent="0.2">
      <c r="A5396" s="245" t="s">
        <v>13972</v>
      </c>
      <c r="B5396" s="246">
        <v>2296.59</v>
      </c>
    </row>
    <row r="5397" spans="1:2" x14ac:dyDescent="0.2">
      <c r="A5397" s="245" t="s">
        <v>7376</v>
      </c>
      <c r="B5397" s="246">
        <v>2866.68</v>
      </c>
    </row>
    <row r="5398" spans="1:2" x14ac:dyDescent="0.2">
      <c r="A5398" s="245" t="s">
        <v>13973</v>
      </c>
      <c r="B5398" s="246">
        <v>2857.13</v>
      </c>
    </row>
    <row r="5399" spans="1:2" x14ac:dyDescent="0.2">
      <c r="A5399" s="245" t="s">
        <v>7377</v>
      </c>
      <c r="B5399" s="246">
        <v>3333.57</v>
      </c>
    </row>
    <row r="5400" spans="1:2" x14ac:dyDescent="0.2">
      <c r="A5400" s="245" t="s">
        <v>13974</v>
      </c>
      <c r="B5400" s="246">
        <v>3322.78</v>
      </c>
    </row>
    <row r="5401" spans="1:2" x14ac:dyDescent="0.2">
      <c r="A5401" s="245" t="s">
        <v>7378</v>
      </c>
      <c r="B5401" s="246">
        <v>4666.24</v>
      </c>
    </row>
    <row r="5402" spans="1:2" x14ac:dyDescent="0.2">
      <c r="A5402" s="245" t="s">
        <v>13975</v>
      </c>
      <c r="B5402" s="246">
        <v>4654.55</v>
      </c>
    </row>
    <row r="5403" spans="1:2" x14ac:dyDescent="0.2">
      <c r="A5403" s="245" t="s">
        <v>7379</v>
      </c>
      <c r="B5403" s="246">
        <v>5499.63</v>
      </c>
    </row>
    <row r="5404" spans="1:2" x14ac:dyDescent="0.2">
      <c r="A5404" s="245" t="s">
        <v>13976</v>
      </c>
      <c r="B5404" s="246">
        <v>5485.54</v>
      </c>
    </row>
    <row r="5405" spans="1:2" x14ac:dyDescent="0.2">
      <c r="A5405" s="245" t="s">
        <v>7380</v>
      </c>
      <c r="B5405" s="246">
        <v>44.79</v>
      </c>
    </row>
    <row r="5406" spans="1:2" x14ac:dyDescent="0.2">
      <c r="A5406" s="245" t="s">
        <v>13977</v>
      </c>
      <c r="B5406" s="246">
        <v>42.98</v>
      </c>
    </row>
    <row r="5407" spans="1:2" x14ac:dyDescent="0.2">
      <c r="A5407" s="245" t="s">
        <v>7381</v>
      </c>
      <c r="B5407" s="246">
        <v>45.62</v>
      </c>
    </row>
    <row r="5408" spans="1:2" x14ac:dyDescent="0.2">
      <c r="A5408" s="245" t="s">
        <v>13978</v>
      </c>
      <c r="B5408" s="246">
        <v>43.77</v>
      </c>
    </row>
    <row r="5409" spans="1:2" x14ac:dyDescent="0.2">
      <c r="A5409" s="245" t="s">
        <v>7382</v>
      </c>
      <c r="B5409" s="246">
        <v>84.5</v>
      </c>
    </row>
    <row r="5410" spans="1:2" x14ac:dyDescent="0.2">
      <c r="A5410" s="245" t="s">
        <v>13979</v>
      </c>
      <c r="B5410" s="246">
        <v>81.53</v>
      </c>
    </row>
    <row r="5411" spans="1:2" x14ac:dyDescent="0.2">
      <c r="A5411" s="245" t="s">
        <v>7383</v>
      </c>
      <c r="B5411" s="246">
        <v>197.38</v>
      </c>
    </row>
    <row r="5412" spans="1:2" x14ac:dyDescent="0.2">
      <c r="A5412" s="245" t="s">
        <v>13980</v>
      </c>
      <c r="B5412" s="246">
        <v>193.97</v>
      </c>
    </row>
    <row r="5413" spans="1:2" x14ac:dyDescent="0.2">
      <c r="A5413" s="245" t="s">
        <v>7384</v>
      </c>
      <c r="B5413" s="246">
        <v>233.08</v>
      </c>
    </row>
    <row r="5414" spans="1:2" x14ac:dyDescent="0.2">
      <c r="A5414" s="245" t="s">
        <v>13981</v>
      </c>
      <c r="B5414" s="246">
        <v>229.33</v>
      </c>
    </row>
    <row r="5415" spans="1:2" x14ac:dyDescent="0.2">
      <c r="A5415" s="245" t="s">
        <v>7385</v>
      </c>
      <c r="B5415" s="246">
        <v>325.64999999999998</v>
      </c>
    </row>
    <row r="5416" spans="1:2" x14ac:dyDescent="0.2">
      <c r="A5416" s="245" t="s">
        <v>13982</v>
      </c>
      <c r="B5416" s="246">
        <v>321.08999999999997</v>
      </c>
    </row>
    <row r="5417" spans="1:2" x14ac:dyDescent="0.2">
      <c r="A5417" s="245" t="s">
        <v>7386</v>
      </c>
      <c r="B5417" s="246">
        <v>336.38</v>
      </c>
    </row>
    <row r="5418" spans="1:2" x14ac:dyDescent="0.2">
      <c r="A5418" s="245" t="s">
        <v>13983</v>
      </c>
      <c r="B5418" s="246">
        <v>331.78</v>
      </c>
    </row>
    <row r="5419" spans="1:2" x14ac:dyDescent="0.2">
      <c r="A5419" s="245" t="s">
        <v>7387</v>
      </c>
      <c r="B5419" s="246">
        <v>437.67</v>
      </c>
    </row>
    <row r="5420" spans="1:2" x14ac:dyDescent="0.2">
      <c r="A5420" s="245" t="s">
        <v>13984</v>
      </c>
      <c r="B5420" s="246">
        <v>432.2</v>
      </c>
    </row>
    <row r="5421" spans="1:2" x14ac:dyDescent="0.2">
      <c r="A5421" s="245" t="s">
        <v>7388</v>
      </c>
      <c r="B5421" s="246">
        <v>724.85</v>
      </c>
    </row>
    <row r="5422" spans="1:2" x14ac:dyDescent="0.2">
      <c r="A5422" s="245" t="s">
        <v>13985</v>
      </c>
      <c r="B5422" s="246">
        <v>718.71</v>
      </c>
    </row>
    <row r="5423" spans="1:2" x14ac:dyDescent="0.2">
      <c r="A5423" s="245" t="s">
        <v>7389</v>
      </c>
      <c r="B5423" s="246">
        <v>885.47</v>
      </c>
    </row>
    <row r="5424" spans="1:2" x14ac:dyDescent="0.2">
      <c r="A5424" s="245" t="s">
        <v>13986</v>
      </c>
      <c r="B5424" s="246">
        <v>878.66</v>
      </c>
    </row>
    <row r="5425" spans="1:2" x14ac:dyDescent="0.2">
      <c r="A5425" s="245" t="s">
        <v>7390</v>
      </c>
      <c r="B5425" s="246">
        <v>891.23</v>
      </c>
    </row>
    <row r="5426" spans="1:2" x14ac:dyDescent="0.2">
      <c r="A5426" s="245" t="s">
        <v>13987</v>
      </c>
      <c r="B5426" s="246">
        <v>883.98</v>
      </c>
    </row>
    <row r="5427" spans="1:2" x14ac:dyDescent="0.2">
      <c r="A5427" s="245" t="s">
        <v>7391</v>
      </c>
      <c r="B5427" s="246">
        <v>1941.95</v>
      </c>
    </row>
    <row r="5428" spans="1:2" x14ac:dyDescent="0.2">
      <c r="A5428" s="245" t="s">
        <v>13988</v>
      </c>
      <c r="B5428" s="246">
        <v>1933.94</v>
      </c>
    </row>
    <row r="5429" spans="1:2" x14ac:dyDescent="0.2">
      <c r="A5429" s="245" t="s">
        <v>7392</v>
      </c>
      <c r="B5429" s="246">
        <v>2319.09</v>
      </c>
    </row>
    <row r="5430" spans="1:2" x14ac:dyDescent="0.2">
      <c r="A5430" s="245" t="s">
        <v>13989</v>
      </c>
      <c r="B5430" s="246">
        <v>2309.73</v>
      </c>
    </row>
    <row r="5431" spans="1:2" x14ac:dyDescent="0.2">
      <c r="A5431" s="245" t="s">
        <v>7393</v>
      </c>
      <c r="B5431" s="246">
        <v>2882.33</v>
      </c>
    </row>
    <row r="5432" spans="1:2" x14ac:dyDescent="0.2">
      <c r="A5432" s="245" t="s">
        <v>13990</v>
      </c>
      <c r="B5432" s="246">
        <v>2872.1</v>
      </c>
    </row>
    <row r="5433" spans="1:2" x14ac:dyDescent="0.2">
      <c r="A5433" s="245" t="s">
        <v>7394</v>
      </c>
      <c r="B5433" s="246">
        <v>3356.77</v>
      </c>
    </row>
    <row r="5434" spans="1:2" x14ac:dyDescent="0.2">
      <c r="A5434" s="245" t="s">
        <v>13991</v>
      </c>
      <c r="B5434" s="246">
        <v>3344.99</v>
      </c>
    </row>
    <row r="5435" spans="1:2" x14ac:dyDescent="0.2">
      <c r="A5435" s="245" t="s">
        <v>7395</v>
      </c>
      <c r="B5435" s="246">
        <v>4730.1400000000003</v>
      </c>
    </row>
    <row r="5436" spans="1:2" x14ac:dyDescent="0.2">
      <c r="A5436" s="245" t="s">
        <v>13992</v>
      </c>
      <c r="B5436" s="246">
        <v>4716.47</v>
      </c>
    </row>
    <row r="5437" spans="1:2" x14ac:dyDescent="0.2">
      <c r="A5437" s="245" t="s">
        <v>7396</v>
      </c>
      <c r="B5437" s="246">
        <v>5584.23</v>
      </c>
    </row>
    <row r="5438" spans="1:2" x14ac:dyDescent="0.2">
      <c r="A5438" s="245" t="s">
        <v>13993</v>
      </c>
      <c r="B5438" s="246">
        <v>5567.42</v>
      </c>
    </row>
    <row r="5439" spans="1:2" x14ac:dyDescent="0.2">
      <c r="A5439" s="245" t="s">
        <v>1683</v>
      </c>
      <c r="B5439" s="246">
        <v>2343.63</v>
      </c>
    </row>
    <row r="5440" spans="1:2" x14ac:dyDescent="0.2">
      <c r="A5440" s="245" t="s">
        <v>13994</v>
      </c>
      <c r="B5440" s="246">
        <v>2186.23</v>
      </c>
    </row>
    <row r="5441" spans="1:2" x14ac:dyDescent="0.2">
      <c r="A5441" s="245" t="s">
        <v>1684</v>
      </c>
      <c r="B5441" s="246">
        <v>2458.4699999999998</v>
      </c>
    </row>
    <row r="5442" spans="1:2" x14ac:dyDescent="0.2">
      <c r="A5442" s="245" t="s">
        <v>13995</v>
      </c>
      <c r="B5442" s="246">
        <v>2292.48</v>
      </c>
    </row>
    <row r="5443" spans="1:2" x14ac:dyDescent="0.2">
      <c r="A5443" s="245" t="s">
        <v>1685</v>
      </c>
      <c r="B5443" s="246">
        <v>2751.98</v>
      </c>
    </row>
    <row r="5444" spans="1:2" x14ac:dyDescent="0.2">
      <c r="A5444" s="245" t="s">
        <v>13996</v>
      </c>
      <c r="B5444" s="246">
        <v>2569.2800000000002</v>
      </c>
    </row>
    <row r="5445" spans="1:2" x14ac:dyDescent="0.2">
      <c r="A5445" s="245" t="s">
        <v>1686</v>
      </c>
      <c r="B5445" s="246">
        <v>3065.71</v>
      </c>
    </row>
    <row r="5446" spans="1:2" x14ac:dyDescent="0.2">
      <c r="A5446" s="245" t="s">
        <v>13997</v>
      </c>
      <c r="B5446" s="246">
        <v>2860.35</v>
      </c>
    </row>
    <row r="5447" spans="1:2" x14ac:dyDescent="0.2">
      <c r="A5447" s="245" t="s">
        <v>1687</v>
      </c>
      <c r="B5447" s="246">
        <v>3330.42</v>
      </c>
    </row>
    <row r="5448" spans="1:2" x14ac:dyDescent="0.2">
      <c r="A5448" s="245" t="s">
        <v>13998</v>
      </c>
      <c r="B5448" s="246">
        <v>3105.58</v>
      </c>
    </row>
    <row r="5449" spans="1:2" x14ac:dyDescent="0.2">
      <c r="A5449" s="245" t="s">
        <v>1688</v>
      </c>
      <c r="B5449" s="246">
        <v>3816.89</v>
      </c>
    </row>
    <row r="5450" spans="1:2" x14ac:dyDescent="0.2">
      <c r="A5450" s="245" t="s">
        <v>13999</v>
      </c>
      <c r="B5450" s="246">
        <v>3557.71</v>
      </c>
    </row>
    <row r="5451" spans="1:2" x14ac:dyDescent="0.2">
      <c r="A5451" s="245" t="s">
        <v>1689</v>
      </c>
      <c r="B5451" s="246">
        <v>4234.45</v>
      </c>
    </row>
    <row r="5452" spans="1:2" x14ac:dyDescent="0.2">
      <c r="A5452" s="245" t="s">
        <v>14000</v>
      </c>
      <c r="B5452" s="246">
        <v>3948.23</v>
      </c>
    </row>
    <row r="5453" spans="1:2" x14ac:dyDescent="0.2">
      <c r="A5453" s="245" t="s">
        <v>1690</v>
      </c>
      <c r="B5453" s="246">
        <v>4648.2</v>
      </c>
    </row>
    <row r="5454" spans="1:2" x14ac:dyDescent="0.2">
      <c r="A5454" s="245" t="s">
        <v>14001</v>
      </c>
      <c r="B5454" s="246">
        <v>4334.8999999999996</v>
      </c>
    </row>
    <row r="5455" spans="1:2" x14ac:dyDescent="0.2">
      <c r="A5455" s="245" t="s">
        <v>1691</v>
      </c>
      <c r="B5455" s="246">
        <v>5178.7</v>
      </c>
    </row>
    <row r="5456" spans="1:2" x14ac:dyDescent="0.2">
      <c r="A5456" s="245" t="s">
        <v>14002</v>
      </c>
      <c r="B5456" s="246">
        <v>4829.84</v>
      </c>
    </row>
    <row r="5457" spans="1:2" x14ac:dyDescent="0.2">
      <c r="A5457" s="245" t="s">
        <v>1692</v>
      </c>
      <c r="B5457" s="246">
        <v>1719.52</v>
      </c>
    </row>
    <row r="5458" spans="1:2" x14ac:dyDescent="0.2">
      <c r="A5458" s="245" t="s">
        <v>14003</v>
      </c>
      <c r="B5458" s="246">
        <v>1602.78</v>
      </c>
    </row>
    <row r="5459" spans="1:2" x14ac:dyDescent="0.2">
      <c r="A5459" s="245" t="s">
        <v>1693</v>
      </c>
      <c r="B5459" s="246">
        <v>1970.2</v>
      </c>
    </row>
    <row r="5460" spans="1:2" x14ac:dyDescent="0.2">
      <c r="A5460" s="245" t="s">
        <v>14004</v>
      </c>
      <c r="B5460" s="246">
        <v>1838.14</v>
      </c>
    </row>
    <row r="5461" spans="1:2" x14ac:dyDescent="0.2">
      <c r="A5461" s="245" t="s">
        <v>1694</v>
      </c>
      <c r="B5461" s="246">
        <v>2133.44</v>
      </c>
    </row>
    <row r="5462" spans="1:2" x14ac:dyDescent="0.2">
      <c r="A5462" s="245" t="s">
        <v>14005</v>
      </c>
      <c r="B5462" s="246">
        <v>1989.85</v>
      </c>
    </row>
    <row r="5463" spans="1:2" x14ac:dyDescent="0.2">
      <c r="A5463" s="245" t="s">
        <v>1695</v>
      </c>
      <c r="B5463" s="246">
        <v>2407.3000000000002</v>
      </c>
    </row>
    <row r="5464" spans="1:2" x14ac:dyDescent="0.2">
      <c r="A5464" s="245" t="s">
        <v>14006</v>
      </c>
      <c r="B5464" s="246">
        <v>2242.91</v>
      </c>
    </row>
    <row r="5465" spans="1:2" x14ac:dyDescent="0.2">
      <c r="A5465" s="245" t="s">
        <v>1696</v>
      </c>
      <c r="B5465" s="246">
        <v>2821.66</v>
      </c>
    </row>
    <row r="5466" spans="1:2" x14ac:dyDescent="0.2">
      <c r="A5466" s="245" t="s">
        <v>14007</v>
      </c>
      <c r="B5466" s="246">
        <v>2631.19</v>
      </c>
    </row>
    <row r="5467" spans="1:2" x14ac:dyDescent="0.2">
      <c r="A5467" s="245" t="s">
        <v>1697</v>
      </c>
      <c r="B5467" s="246">
        <v>3119.69</v>
      </c>
    </row>
    <row r="5468" spans="1:2" x14ac:dyDescent="0.2">
      <c r="A5468" s="245" t="s">
        <v>14008</v>
      </c>
      <c r="B5468" s="246">
        <v>2905.92</v>
      </c>
    </row>
    <row r="5469" spans="1:2" x14ac:dyDescent="0.2">
      <c r="A5469" s="245" t="s">
        <v>1698</v>
      </c>
      <c r="B5469" s="246">
        <v>3380.7</v>
      </c>
    </row>
    <row r="5470" spans="1:2" x14ac:dyDescent="0.2">
      <c r="A5470" s="245" t="s">
        <v>14009</v>
      </c>
      <c r="B5470" s="246">
        <v>3149.51</v>
      </c>
    </row>
    <row r="5471" spans="1:2" x14ac:dyDescent="0.2">
      <c r="A5471" s="245" t="s">
        <v>1699</v>
      </c>
      <c r="B5471" s="246">
        <v>3654.22</v>
      </c>
    </row>
    <row r="5472" spans="1:2" x14ac:dyDescent="0.2">
      <c r="A5472" s="245" t="s">
        <v>14010</v>
      </c>
      <c r="B5472" s="246">
        <v>3406.05</v>
      </c>
    </row>
    <row r="5473" spans="1:2" x14ac:dyDescent="0.2">
      <c r="A5473" s="245" t="s">
        <v>1700</v>
      </c>
      <c r="B5473" s="246">
        <v>1643.52</v>
      </c>
    </row>
    <row r="5474" spans="1:2" x14ac:dyDescent="0.2">
      <c r="A5474" s="245" t="s">
        <v>14011</v>
      </c>
      <c r="B5474" s="246">
        <v>1521.69</v>
      </c>
    </row>
    <row r="5475" spans="1:2" x14ac:dyDescent="0.2">
      <c r="A5475" s="245" t="s">
        <v>1701</v>
      </c>
      <c r="B5475" s="246">
        <v>1501.57</v>
      </c>
    </row>
    <row r="5476" spans="1:2" x14ac:dyDescent="0.2">
      <c r="A5476" s="245" t="s">
        <v>14012</v>
      </c>
      <c r="B5476" s="246">
        <v>1390.77</v>
      </c>
    </row>
    <row r="5477" spans="1:2" x14ac:dyDescent="0.2">
      <c r="A5477" s="245" t="s">
        <v>1702</v>
      </c>
      <c r="B5477" s="246">
        <v>1425.68</v>
      </c>
    </row>
    <row r="5478" spans="1:2" x14ac:dyDescent="0.2">
      <c r="A5478" s="245" t="s">
        <v>14013</v>
      </c>
      <c r="B5478" s="246">
        <v>1319.58</v>
      </c>
    </row>
    <row r="5479" spans="1:2" x14ac:dyDescent="0.2">
      <c r="A5479" s="245" t="s">
        <v>1703</v>
      </c>
      <c r="B5479" s="246">
        <v>1250.07</v>
      </c>
    </row>
    <row r="5480" spans="1:2" x14ac:dyDescent="0.2">
      <c r="A5480" s="245" t="s">
        <v>14014</v>
      </c>
      <c r="B5480" s="246">
        <v>1158.51</v>
      </c>
    </row>
    <row r="5481" spans="1:2" x14ac:dyDescent="0.2">
      <c r="A5481" s="245" t="s">
        <v>1704</v>
      </c>
      <c r="B5481" s="246">
        <v>1199.26</v>
      </c>
    </row>
    <row r="5482" spans="1:2" x14ac:dyDescent="0.2">
      <c r="A5482" s="245" t="s">
        <v>14015</v>
      </c>
      <c r="B5482" s="246">
        <v>1110.8499999999999</v>
      </c>
    </row>
    <row r="5483" spans="1:2" x14ac:dyDescent="0.2">
      <c r="A5483" s="245" t="s">
        <v>1705</v>
      </c>
      <c r="B5483" s="246">
        <v>3875.87</v>
      </c>
    </row>
    <row r="5484" spans="1:2" x14ac:dyDescent="0.2">
      <c r="A5484" s="245" t="s">
        <v>14016</v>
      </c>
      <c r="B5484" s="246">
        <v>3510.59</v>
      </c>
    </row>
    <row r="5485" spans="1:2" x14ac:dyDescent="0.2">
      <c r="A5485" s="245" t="s">
        <v>1706</v>
      </c>
      <c r="B5485" s="246">
        <v>4248.3900000000003</v>
      </c>
    </row>
    <row r="5486" spans="1:2" x14ac:dyDescent="0.2">
      <c r="A5486" s="245" t="s">
        <v>14017</v>
      </c>
      <c r="B5486" s="246">
        <v>3847.59</v>
      </c>
    </row>
    <row r="5487" spans="1:2" x14ac:dyDescent="0.2">
      <c r="A5487" s="245" t="s">
        <v>1707</v>
      </c>
      <c r="B5487" s="246">
        <v>4663.3900000000003</v>
      </c>
    </row>
    <row r="5488" spans="1:2" x14ac:dyDescent="0.2">
      <c r="A5488" s="245" t="s">
        <v>14018</v>
      </c>
      <c r="B5488" s="246">
        <v>4227.34</v>
      </c>
    </row>
    <row r="5489" spans="1:2" x14ac:dyDescent="0.2">
      <c r="A5489" s="245" t="s">
        <v>1708</v>
      </c>
      <c r="B5489" s="246">
        <v>5092.26</v>
      </c>
    </row>
    <row r="5490" spans="1:2" x14ac:dyDescent="0.2">
      <c r="A5490" s="245" t="s">
        <v>14019</v>
      </c>
      <c r="B5490" s="246">
        <v>4619.68</v>
      </c>
    </row>
    <row r="5491" spans="1:2" x14ac:dyDescent="0.2">
      <c r="A5491" s="245" t="s">
        <v>1709</v>
      </c>
      <c r="B5491" s="246">
        <v>5681.76</v>
      </c>
    </row>
    <row r="5492" spans="1:2" x14ac:dyDescent="0.2">
      <c r="A5492" s="245" t="s">
        <v>14020</v>
      </c>
      <c r="B5492" s="246">
        <v>5154.37</v>
      </c>
    </row>
    <row r="5493" spans="1:2" x14ac:dyDescent="0.2">
      <c r="A5493" s="245" t="s">
        <v>1710</v>
      </c>
      <c r="B5493" s="246">
        <v>6224.09</v>
      </c>
    </row>
    <row r="5494" spans="1:2" x14ac:dyDescent="0.2">
      <c r="A5494" s="245" t="s">
        <v>14021</v>
      </c>
      <c r="B5494" s="246">
        <v>5642.16</v>
      </c>
    </row>
    <row r="5495" spans="1:2" x14ac:dyDescent="0.2">
      <c r="A5495" s="245" t="s">
        <v>1711</v>
      </c>
      <c r="B5495" s="246">
        <v>6352.04</v>
      </c>
    </row>
    <row r="5496" spans="1:2" x14ac:dyDescent="0.2">
      <c r="A5496" s="245" t="s">
        <v>14022</v>
      </c>
      <c r="B5496" s="246">
        <v>5765.17</v>
      </c>
    </row>
    <row r="5497" spans="1:2" x14ac:dyDescent="0.2">
      <c r="A5497" s="245" t="s">
        <v>1712</v>
      </c>
      <c r="B5497" s="246">
        <v>6474.78</v>
      </c>
    </row>
    <row r="5498" spans="1:2" x14ac:dyDescent="0.2">
      <c r="A5498" s="245" t="s">
        <v>14023</v>
      </c>
      <c r="B5498" s="246">
        <v>5881.99</v>
      </c>
    </row>
    <row r="5499" spans="1:2" x14ac:dyDescent="0.2">
      <c r="A5499" s="245" t="s">
        <v>1713</v>
      </c>
      <c r="B5499" s="246">
        <v>6779.05</v>
      </c>
    </row>
    <row r="5500" spans="1:2" x14ac:dyDescent="0.2">
      <c r="A5500" s="245" t="s">
        <v>14024</v>
      </c>
      <c r="B5500" s="246">
        <v>6171.56</v>
      </c>
    </row>
    <row r="5501" spans="1:2" x14ac:dyDescent="0.2">
      <c r="A5501" s="245" t="s">
        <v>1714</v>
      </c>
      <c r="B5501" s="246">
        <v>7081.64</v>
      </c>
    </row>
    <row r="5502" spans="1:2" x14ac:dyDescent="0.2">
      <c r="A5502" s="245" t="s">
        <v>14025</v>
      </c>
      <c r="B5502" s="246">
        <v>6444.33</v>
      </c>
    </row>
    <row r="5503" spans="1:2" x14ac:dyDescent="0.2">
      <c r="A5503" s="245" t="s">
        <v>1715</v>
      </c>
      <c r="B5503" s="246">
        <v>7427.73</v>
      </c>
    </row>
    <row r="5504" spans="1:2" x14ac:dyDescent="0.2">
      <c r="A5504" s="245" t="s">
        <v>14026</v>
      </c>
      <c r="B5504" s="246">
        <v>6760.8</v>
      </c>
    </row>
    <row r="5505" spans="1:2" x14ac:dyDescent="0.2">
      <c r="A5505" s="245" t="s">
        <v>1716</v>
      </c>
      <c r="B5505" s="246">
        <v>7775.38</v>
      </c>
    </row>
    <row r="5506" spans="1:2" x14ac:dyDescent="0.2">
      <c r="A5506" s="245" t="s">
        <v>14027</v>
      </c>
      <c r="B5506" s="246">
        <v>7078.63</v>
      </c>
    </row>
    <row r="5507" spans="1:2" x14ac:dyDescent="0.2">
      <c r="A5507" s="245" t="s">
        <v>1717</v>
      </c>
      <c r="B5507" s="246">
        <v>8122.96</v>
      </c>
    </row>
    <row r="5508" spans="1:2" x14ac:dyDescent="0.2">
      <c r="A5508" s="245" t="s">
        <v>14028</v>
      </c>
      <c r="B5508" s="246">
        <v>7396.39</v>
      </c>
    </row>
    <row r="5509" spans="1:2" x14ac:dyDescent="0.2">
      <c r="A5509" s="245" t="s">
        <v>1718</v>
      </c>
      <c r="B5509" s="246">
        <v>8424.06</v>
      </c>
    </row>
    <row r="5510" spans="1:2" x14ac:dyDescent="0.2">
      <c r="A5510" s="245" t="s">
        <v>14029</v>
      </c>
      <c r="B5510" s="246">
        <v>7667.87</v>
      </c>
    </row>
    <row r="5511" spans="1:2" x14ac:dyDescent="0.2">
      <c r="A5511" s="245" t="s">
        <v>1719</v>
      </c>
      <c r="B5511" s="246">
        <v>8771.64</v>
      </c>
    </row>
    <row r="5512" spans="1:2" x14ac:dyDescent="0.2">
      <c r="A5512" s="245" t="s">
        <v>14030</v>
      </c>
      <c r="B5512" s="246">
        <v>7985.63</v>
      </c>
    </row>
    <row r="5513" spans="1:2" x14ac:dyDescent="0.2">
      <c r="A5513" s="245" t="s">
        <v>1720</v>
      </c>
      <c r="B5513" s="246">
        <v>9119.2800000000007</v>
      </c>
    </row>
    <row r="5514" spans="1:2" x14ac:dyDescent="0.2">
      <c r="A5514" s="245" t="s">
        <v>14031</v>
      </c>
      <c r="B5514" s="246">
        <v>8303.4500000000007</v>
      </c>
    </row>
    <row r="5515" spans="1:2" x14ac:dyDescent="0.2">
      <c r="A5515" s="245" t="s">
        <v>1721</v>
      </c>
      <c r="B5515" s="246">
        <v>9465.3799999999992</v>
      </c>
    </row>
    <row r="5516" spans="1:2" x14ac:dyDescent="0.2">
      <c r="A5516" s="245" t="s">
        <v>14032</v>
      </c>
      <c r="B5516" s="246">
        <v>8619.93</v>
      </c>
    </row>
    <row r="5517" spans="1:2" x14ac:dyDescent="0.2">
      <c r="A5517" s="245" t="s">
        <v>1722</v>
      </c>
      <c r="B5517" s="246">
        <v>4770.9799999999996</v>
      </c>
    </row>
    <row r="5518" spans="1:2" x14ac:dyDescent="0.2">
      <c r="A5518" s="245" t="s">
        <v>14033</v>
      </c>
      <c r="B5518" s="246">
        <v>4321.62</v>
      </c>
    </row>
    <row r="5519" spans="1:2" x14ac:dyDescent="0.2">
      <c r="A5519" s="245" t="s">
        <v>1723</v>
      </c>
      <c r="B5519" s="246">
        <v>5217.32</v>
      </c>
    </row>
    <row r="5520" spans="1:2" x14ac:dyDescent="0.2">
      <c r="A5520" s="245" t="s">
        <v>14034</v>
      </c>
      <c r="B5520" s="246">
        <v>4729.79</v>
      </c>
    </row>
    <row r="5521" spans="1:2" x14ac:dyDescent="0.2">
      <c r="A5521" s="245" t="s">
        <v>1724</v>
      </c>
      <c r="B5521" s="246">
        <v>5663.82</v>
      </c>
    </row>
    <row r="5522" spans="1:2" x14ac:dyDescent="0.2">
      <c r="A5522" s="245" t="s">
        <v>14035</v>
      </c>
      <c r="B5522" s="246">
        <v>5138.1400000000003</v>
      </c>
    </row>
    <row r="5523" spans="1:2" x14ac:dyDescent="0.2">
      <c r="A5523" s="245" t="s">
        <v>1725</v>
      </c>
      <c r="B5523" s="246">
        <v>6261.04</v>
      </c>
    </row>
    <row r="5524" spans="1:2" x14ac:dyDescent="0.2">
      <c r="A5524" s="245" t="s">
        <v>14036</v>
      </c>
      <c r="B5524" s="246">
        <v>5676.31</v>
      </c>
    </row>
    <row r="5525" spans="1:2" x14ac:dyDescent="0.2">
      <c r="A5525" s="245" t="s">
        <v>1726</v>
      </c>
      <c r="B5525" s="246">
        <v>6882.6</v>
      </c>
    </row>
    <row r="5526" spans="1:2" x14ac:dyDescent="0.2">
      <c r="A5526" s="245" t="s">
        <v>14037</v>
      </c>
      <c r="B5526" s="246">
        <v>6238.8</v>
      </c>
    </row>
    <row r="5527" spans="1:2" x14ac:dyDescent="0.2">
      <c r="A5527" s="245" t="s">
        <v>1727</v>
      </c>
      <c r="B5527" s="246">
        <v>7175.79</v>
      </c>
    </row>
    <row r="5528" spans="1:2" x14ac:dyDescent="0.2">
      <c r="A5528" s="245" t="s">
        <v>14038</v>
      </c>
      <c r="B5528" s="246">
        <v>6512.86</v>
      </c>
    </row>
    <row r="5529" spans="1:2" x14ac:dyDescent="0.2">
      <c r="A5529" s="245" t="s">
        <v>1728</v>
      </c>
      <c r="B5529" s="246">
        <v>7413.05</v>
      </c>
    </row>
    <row r="5530" spans="1:2" x14ac:dyDescent="0.2">
      <c r="A5530" s="245" t="s">
        <v>14039</v>
      </c>
      <c r="B5530" s="246">
        <v>6728.04</v>
      </c>
    </row>
    <row r="5531" spans="1:2" x14ac:dyDescent="0.2">
      <c r="A5531" s="245" t="s">
        <v>1729</v>
      </c>
      <c r="B5531" s="246">
        <v>7718.43</v>
      </c>
    </row>
    <row r="5532" spans="1:2" x14ac:dyDescent="0.2">
      <c r="A5532" s="245" t="s">
        <v>14040</v>
      </c>
      <c r="B5532" s="246">
        <v>7004.89</v>
      </c>
    </row>
    <row r="5533" spans="1:2" x14ac:dyDescent="0.2">
      <c r="A5533" s="245" t="s">
        <v>1730</v>
      </c>
      <c r="B5533" s="246">
        <v>7814.88</v>
      </c>
    </row>
    <row r="5534" spans="1:2" x14ac:dyDescent="0.2">
      <c r="A5534" s="245" t="s">
        <v>14041</v>
      </c>
      <c r="B5534" s="246">
        <v>7109.32</v>
      </c>
    </row>
    <row r="5535" spans="1:2" x14ac:dyDescent="0.2">
      <c r="A5535" s="245" t="s">
        <v>1731</v>
      </c>
      <c r="B5535" s="246">
        <v>8160.98</v>
      </c>
    </row>
    <row r="5536" spans="1:2" x14ac:dyDescent="0.2">
      <c r="A5536" s="245" t="s">
        <v>14042</v>
      </c>
      <c r="B5536" s="246">
        <v>7425.79</v>
      </c>
    </row>
    <row r="5537" spans="1:2" x14ac:dyDescent="0.2">
      <c r="A5537" s="245" t="s">
        <v>1732</v>
      </c>
      <c r="B5537" s="246">
        <v>8508.6200000000008</v>
      </c>
    </row>
    <row r="5538" spans="1:2" x14ac:dyDescent="0.2">
      <c r="A5538" s="245" t="s">
        <v>14043</v>
      </c>
      <c r="B5538" s="246">
        <v>7743.61</v>
      </c>
    </row>
    <row r="5539" spans="1:2" x14ac:dyDescent="0.2">
      <c r="A5539" s="245" t="s">
        <v>1733</v>
      </c>
      <c r="B5539" s="246">
        <v>8811.2099999999991</v>
      </c>
    </row>
    <row r="5540" spans="1:2" x14ac:dyDescent="0.2">
      <c r="A5540" s="245" t="s">
        <v>14044</v>
      </c>
      <c r="B5540" s="246">
        <v>8016.38</v>
      </c>
    </row>
    <row r="5541" spans="1:2" x14ac:dyDescent="0.2">
      <c r="A5541" s="245" t="s">
        <v>1734</v>
      </c>
      <c r="B5541" s="246">
        <v>9157.2999999999993</v>
      </c>
    </row>
    <row r="5542" spans="1:2" x14ac:dyDescent="0.2">
      <c r="A5542" s="245" t="s">
        <v>14045</v>
      </c>
      <c r="B5542" s="246">
        <v>8332.85</v>
      </c>
    </row>
    <row r="5543" spans="1:2" x14ac:dyDescent="0.2">
      <c r="A5543" s="245" t="s">
        <v>1735</v>
      </c>
      <c r="B5543" s="246">
        <v>9504.89</v>
      </c>
    </row>
    <row r="5544" spans="1:2" x14ac:dyDescent="0.2">
      <c r="A5544" s="245" t="s">
        <v>14046</v>
      </c>
      <c r="B5544" s="246">
        <v>8650.6200000000008</v>
      </c>
    </row>
    <row r="5545" spans="1:2" x14ac:dyDescent="0.2">
      <c r="A5545" s="245" t="s">
        <v>1736</v>
      </c>
      <c r="B5545" s="246">
        <v>9852.5300000000007</v>
      </c>
    </row>
    <row r="5546" spans="1:2" x14ac:dyDescent="0.2">
      <c r="A5546" s="245" t="s">
        <v>14047</v>
      </c>
      <c r="B5546" s="246">
        <v>8968.44</v>
      </c>
    </row>
    <row r="5547" spans="1:2" x14ac:dyDescent="0.2">
      <c r="A5547" s="245" t="s">
        <v>1737</v>
      </c>
      <c r="B5547" s="246">
        <v>10153.620000000001</v>
      </c>
    </row>
    <row r="5548" spans="1:2" x14ac:dyDescent="0.2">
      <c r="A5548" s="245" t="s">
        <v>14048</v>
      </c>
      <c r="B5548" s="246">
        <v>9239.92</v>
      </c>
    </row>
    <row r="5549" spans="1:2" x14ac:dyDescent="0.2">
      <c r="A5549" s="245" t="s">
        <v>1738</v>
      </c>
      <c r="B5549" s="246">
        <v>5435.5</v>
      </c>
    </row>
    <row r="5550" spans="1:2" x14ac:dyDescent="0.2">
      <c r="A5550" s="245" t="s">
        <v>14049</v>
      </c>
      <c r="B5550" s="246">
        <v>4922.92</v>
      </c>
    </row>
    <row r="5551" spans="1:2" x14ac:dyDescent="0.2">
      <c r="A5551" s="245" t="s">
        <v>1739</v>
      </c>
      <c r="B5551" s="246">
        <v>5923.97</v>
      </c>
    </row>
    <row r="5552" spans="1:2" x14ac:dyDescent="0.2">
      <c r="A5552" s="245" t="s">
        <v>14050</v>
      </c>
      <c r="B5552" s="246">
        <v>5368.91</v>
      </c>
    </row>
    <row r="5553" spans="1:2" x14ac:dyDescent="0.2">
      <c r="A5553" s="245" t="s">
        <v>1740</v>
      </c>
      <c r="B5553" s="246">
        <v>6363.69</v>
      </c>
    </row>
    <row r="5554" spans="1:2" x14ac:dyDescent="0.2">
      <c r="A5554" s="245" t="s">
        <v>14051</v>
      </c>
      <c r="B5554" s="246">
        <v>5766.8</v>
      </c>
    </row>
    <row r="5555" spans="1:2" x14ac:dyDescent="0.2">
      <c r="A5555" s="245" t="s">
        <v>1741</v>
      </c>
      <c r="B5555" s="246">
        <v>6889.71</v>
      </c>
    </row>
    <row r="5556" spans="1:2" x14ac:dyDescent="0.2">
      <c r="A5556" s="245" t="s">
        <v>14052</v>
      </c>
      <c r="B5556" s="246">
        <v>6245.49</v>
      </c>
    </row>
    <row r="5557" spans="1:2" x14ac:dyDescent="0.2">
      <c r="A5557" s="245" t="s">
        <v>1742</v>
      </c>
      <c r="B5557" s="246">
        <v>7564.16</v>
      </c>
    </row>
    <row r="5558" spans="1:2" x14ac:dyDescent="0.2">
      <c r="A5558" s="245" t="s">
        <v>14053</v>
      </c>
      <c r="B5558" s="246">
        <v>6856.56</v>
      </c>
    </row>
    <row r="5559" spans="1:2" x14ac:dyDescent="0.2">
      <c r="A5559" s="245" t="s">
        <v>1743</v>
      </c>
      <c r="B5559" s="246">
        <v>8019.37</v>
      </c>
    </row>
    <row r="5560" spans="1:2" x14ac:dyDescent="0.2">
      <c r="A5560" s="245" t="s">
        <v>14054</v>
      </c>
      <c r="B5560" s="246">
        <v>7280.16</v>
      </c>
    </row>
    <row r="5561" spans="1:2" x14ac:dyDescent="0.2">
      <c r="A5561" s="245" t="s">
        <v>1744</v>
      </c>
      <c r="B5561" s="246">
        <v>8199</v>
      </c>
    </row>
    <row r="5562" spans="1:2" x14ac:dyDescent="0.2">
      <c r="A5562" s="245" t="s">
        <v>14055</v>
      </c>
      <c r="B5562" s="246">
        <v>7434.68</v>
      </c>
    </row>
    <row r="5563" spans="1:2" x14ac:dyDescent="0.2">
      <c r="A5563" s="245" t="s">
        <v>1745</v>
      </c>
      <c r="B5563" s="246">
        <v>8443.18</v>
      </c>
    </row>
    <row r="5564" spans="1:2" x14ac:dyDescent="0.2">
      <c r="A5564" s="245" t="s">
        <v>14056</v>
      </c>
      <c r="B5564" s="246">
        <v>7661.52</v>
      </c>
    </row>
    <row r="5565" spans="1:2" x14ac:dyDescent="0.2">
      <c r="A5565" s="245" t="s">
        <v>1746</v>
      </c>
      <c r="B5565" s="246">
        <v>8748.99</v>
      </c>
    </row>
    <row r="5566" spans="1:2" x14ac:dyDescent="0.2">
      <c r="A5566" s="245" t="s">
        <v>14057</v>
      </c>
      <c r="B5566" s="246">
        <v>7952.47</v>
      </c>
    </row>
    <row r="5567" spans="1:2" x14ac:dyDescent="0.2">
      <c r="A5567" s="245" t="s">
        <v>1747</v>
      </c>
      <c r="B5567" s="246">
        <v>9095.19</v>
      </c>
    </row>
    <row r="5568" spans="1:2" x14ac:dyDescent="0.2">
      <c r="A5568" s="245" t="s">
        <v>14058</v>
      </c>
      <c r="B5568" s="246">
        <v>8269.0499999999993</v>
      </c>
    </row>
    <row r="5569" spans="1:2" x14ac:dyDescent="0.2">
      <c r="A5569" s="245" t="s">
        <v>1748</v>
      </c>
      <c r="B5569" s="246">
        <v>9397.83</v>
      </c>
    </row>
    <row r="5570" spans="1:2" x14ac:dyDescent="0.2">
      <c r="A5570" s="245" t="s">
        <v>14059</v>
      </c>
      <c r="B5570" s="246">
        <v>8541.8700000000008</v>
      </c>
    </row>
    <row r="5571" spans="1:2" x14ac:dyDescent="0.2">
      <c r="A5571" s="245" t="s">
        <v>1749</v>
      </c>
      <c r="B5571" s="246">
        <v>9744.2099999999991</v>
      </c>
    </row>
    <row r="5572" spans="1:2" x14ac:dyDescent="0.2">
      <c r="A5572" s="245" t="s">
        <v>14060</v>
      </c>
      <c r="B5572" s="246">
        <v>8858.43</v>
      </c>
    </row>
    <row r="5573" spans="1:2" x14ac:dyDescent="0.2">
      <c r="A5573" s="245" t="s">
        <v>1750</v>
      </c>
      <c r="B5573" s="246">
        <v>10091.51</v>
      </c>
    </row>
    <row r="5574" spans="1:2" x14ac:dyDescent="0.2">
      <c r="A5574" s="245" t="s">
        <v>14061</v>
      </c>
      <c r="B5574" s="246">
        <v>9176.11</v>
      </c>
    </row>
    <row r="5575" spans="1:2" x14ac:dyDescent="0.2">
      <c r="A5575" s="245" t="s">
        <v>1751</v>
      </c>
      <c r="B5575" s="246">
        <v>10439.1</v>
      </c>
    </row>
    <row r="5576" spans="1:2" x14ac:dyDescent="0.2">
      <c r="A5576" s="245" t="s">
        <v>14062</v>
      </c>
      <c r="B5576" s="246">
        <v>9493.8700000000008</v>
      </c>
    </row>
    <row r="5577" spans="1:2" x14ac:dyDescent="0.2">
      <c r="A5577" s="245" t="s">
        <v>1752</v>
      </c>
      <c r="B5577" s="246">
        <v>10741.05</v>
      </c>
    </row>
    <row r="5578" spans="1:2" x14ac:dyDescent="0.2">
      <c r="A5578" s="245" t="s">
        <v>14063</v>
      </c>
      <c r="B5578" s="246">
        <v>9766</v>
      </c>
    </row>
    <row r="5579" spans="1:2" x14ac:dyDescent="0.2">
      <c r="A5579" s="245" t="s">
        <v>1753</v>
      </c>
      <c r="B5579" s="246">
        <v>11087.92</v>
      </c>
    </row>
    <row r="5580" spans="1:2" x14ac:dyDescent="0.2">
      <c r="A5580" s="245" t="s">
        <v>14064</v>
      </c>
      <c r="B5580" s="246">
        <v>10083.25</v>
      </c>
    </row>
    <row r="5581" spans="1:2" x14ac:dyDescent="0.2">
      <c r="A5581" s="245" t="s">
        <v>1754</v>
      </c>
      <c r="B5581" s="246">
        <v>6495.65</v>
      </c>
    </row>
    <row r="5582" spans="1:2" x14ac:dyDescent="0.2">
      <c r="A5582" s="245" t="s">
        <v>14065</v>
      </c>
      <c r="B5582" s="246">
        <v>5882.32</v>
      </c>
    </row>
    <row r="5583" spans="1:2" x14ac:dyDescent="0.2">
      <c r="A5583" s="245" t="s">
        <v>1755</v>
      </c>
      <c r="B5583" s="246">
        <v>7017.91</v>
      </c>
    </row>
    <row r="5584" spans="1:2" x14ac:dyDescent="0.2">
      <c r="A5584" s="245" t="s">
        <v>14066</v>
      </c>
      <c r="B5584" s="246">
        <v>6359.22</v>
      </c>
    </row>
    <row r="5585" spans="1:2" x14ac:dyDescent="0.2">
      <c r="A5585" s="245" t="s">
        <v>1756</v>
      </c>
      <c r="B5585" s="246">
        <v>7540.14</v>
      </c>
    </row>
    <row r="5586" spans="1:2" x14ac:dyDescent="0.2">
      <c r="A5586" s="245" t="s">
        <v>14067</v>
      </c>
      <c r="B5586" s="246">
        <v>6836.1</v>
      </c>
    </row>
    <row r="5587" spans="1:2" x14ac:dyDescent="0.2">
      <c r="A5587" s="245" t="s">
        <v>1757</v>
      </c>
      <c r="B5587" s="246">
        <v>8257.83</v>
      </c>
    </row>
    <row r="5588" spans="1:2" x14ac:dyDescent="0.2">
      <c r="A5588" s="245" t="s">
        <v>14068</v>
      </c>
      <c r="B5588" s="246">
        <v>7486.12</v>
      </c>
    </row>
    <row r="5589" spans="1:2" x14ac:dyDescent="0.2">
      <c r="A5589" s="245" t="s">
        <v>1758</v>
      </c>
      <c r="B5589" s="246">
        <v>8973.74</v>
      </c>
    </row>
    <row r="5590" spans="1:2" x14ac:dyDescent="0.2">
      <c r="A5590" s="245" t="s">
        <v>14069</v>
      </c>
      <c r="B5590" s="246">
        <v>8134.57</v>
      </c>
    </row>
    <row r="5591" spans="1:2" x14ac:dyDescent="0.2">
      <c r="A5591" s="245" t="s">
        <v>1759</v>
      </c>
      <c r="B5591" s="246">
        <v>9109.61</v>
      </c>
    </row>
    <row r="5592" spans="1:2" x14ac:dyDescent="0.2">
      <c r="A5592" s="245" t="s">
        <v>14070</v>
      </c>
      <c r="B5592" s="246">
        <v>8262.75</v>
      </c>
    </row>
    <row r="5593" spans="1:2" x14ac:dyDescent="0.2">
      <c r="A5593" s="245" t="s">
        <v>1760</v>
      </c>
      <c r="B5593" s="246">
        <v>9179.18</v>
      </c>
    </row>
    <row r="5594" spans="1:2" x14ac:dyDescent="0.2">
      <c r="A5594" s="245" t="s">
        <v>14071</v>
      </c>
      <c r="B5594" s="246">
        <v>8329.14</v>
      </c>
    </row>
    <row r="5595" spans="1:2" x14ac:dyDescent="0.2">
      <c r="A5595" s="245" t="s">
        <v>1761</v>
      </c>
      <c r="B5595" s="246">
        <v>9484.07</v>
      </c>
    </row>
    <row r="5596" spans="1:2" x14ac:dyDescent="0.2">
      <c r="A5596" s="245" t="s">
        <v>14072</v>
      </c>
      <c r="B5596" s="246">
        <v>8619.31</v>
      </c>
    </row>
    <row r="5597" spans="1:2" x14ac:dyDescent="0.2">
      <c r="A5597" s="245" t="s">
        <v>1762</v>
      </c>
      <c r="B5597" s="246">
        <v>9786.66</v>
      </c>
    </row>
    <row r="5598" spans="1:2" x14ac:dyDescent="0.2">
      <c r="A5598" s="245" t="s">
        <v>14073</v>
      </c>
      <c r="B5598" s="246">
        <v>8892.07</v>
      </c>
    </row>
    <row r="5599" spans="1:2" x14ac:dyDescent="0.2">
      <c r="A5599" s="245" t="s">
        <v>1763</v>
      </c>
      <c r="B5599" s="246">
        <v>10134.24</v>
      </c>
    </row>
    <row r="5600" spans="1:2" x14ac:dyDescent="0.2">
      <c r="A5600" s="245" t="s">
        <v>14074</v>
      </c>
      <c r="B5600" s="246">
        <v>9209.84</v>
      </c>
    </row>
    <row r="5601" spans="1:2" x14ac:dyDescent="0.2">
      <c r="A5601" s="245" t="s">
        <v>1764</v>
      </c>
      <c r="B5601" s="246">
        <v>10480.39</v>
      </c>
    </row>
    <row r="5602" spans="1:2" x14ac:dyDescent="0.2">
      <c r="A5602" s="245" t="s">
        <v>14075</v>
      </c>
      <c r="B5602" s="246">
        <v>9526.3700000000008</v>
      </c>
    </row>
    <row r="5603" spans="1:2" x14ac:dyDescent="0.2">
      <c r="A5603" s="245" t="s">
        <v>1765</v>
      </c>
      <c r="B5603" s="246">
        <v>10827.98</v>
      </c>
    </row>
    <row r="5604" spans="1:2" x14ac:dyDescent="0.2">
      <c r="A5604" s="245" t="s">
        <v>14076</v>
      </c>
      <c r="B5604" s="246">
        <v>9844.14</v>
      </c>
    </row>
    <row r="5605" spans="1:2" x14ac:dyDescent="0.2">
      <c r="A5605" s="245" t="s">
        <v>1766</v>
      </c>
      <c r="B5605" s="246">
        <v>11130.56</v>
      </c>
    </row>
    <row r="5606" spans="1:2" x14ac:dyDescent="0.2">
      <c r="A5606" s="245" t="s">
        <v>14077</v>
      </c>
      <c r="B5606" s="246">
        <v>10116.9</v>
      </c>
    </row>
    <row r="5607" spans="1:2" x14ac:dyDescent="0.2">
      <c r="A5607" s="245" t="s">
        <v>1767</v>
      </c>
      <c r="B5607" s="246">
        <v>11476.66</v>
      </c>
    </row>
    <row r="5608" spans="1:2" x14ac:dyDescent="0.2">
      <c r="A5608" s="245" t="s">
        <v>14078</v>
      </c>
      <c r="B5608" s="246">
        <v>10433.379999999999</v>
      </c>
    </row>
    <row r="5609" spans="1:2" x14ac:dyDescent="0.2">
      <c r="A5609" s="245" t="s">
        <v>1768</v>
      </c>
      <c r="B5609" s="246">
        <v>11824.3</v>
      </c>
    </row>
    <row r="5610" spans="1:2" x14ac:dyDescent="0.2">
      <c r="A5610" s="245" t="s">
        <v>14079</v>
      </c>
      <c r="B5610" s="246">
        <v>10751.2</v>
      </c>
    </row>
    <row r="5611" spans="1:2" x14ac:dyDescent="0.2">
      <c r="A5611" s="245" t="s">
        <v>1769</v>
      </c>
      <c r="B5611" s="246">
        <v>7315.14</v>
      </c>
    </row>
    <row r="5612" spans="1:2" x14ac:dyDescent="0.2">
      <c r="A5612" s="245" t="s">
        <v>14080</v>
      </c>
      <c r="B5612" s="246">
        <v>6622.31</v>
      </c>
    </row>
    <row r="5613" spans="1:2" x14ac:dyDescent="0.2">
      <c r="A5613" s="245" t="s">
        <v>1770</v>
      </c>
      <c r="B5613" s="246">
        <v>7866.47</v>
      </c>
    </row>
    <row r="5614" spans="1:2" x14ac:dyDescent="0.2">
      <c r="A5614" s="245" t="s">
        <v>14081</v>
      </c>
      <c r="B5614" s="246">
        <v>7125.22</v>
      </c>
    </row>
    <row r="5615" spans="1:2" x14ac:dyDescent="0.2">
      <c r="A5615" s="245" t="s">
        <v>1771</v>
      </c>
      <c r="B5615" s="246">
        <v>8426.52</v>
      </c>
    </row>
    <row r="5616" spans="1:2" x14ac:dyDescent="0.2">
      <c r="A5616" s="245" t="s">
        <v>14082</v>
      </c>
      <c r="B5616" s="246">
        <v>7636.15</v>
      </c>
    </row>
    <row r="5617" spans="1:2" x14ac:dyDescent="0.2">
      <c r="A5617" s="245" t="s">
        <v>1772</v>
      </c>
      <c r="B5617" s="246">
        <v>8944.81</v>
      </c>
    </row>
    <row r="5618" spans="1:2" x14ac:dyDescent="0.2">
      <c r="A5618" s="245" t="s">
        <v>14083</v>
      </c>
      <c r="B5618" s="246">
        <v>8105.08</v>
      </c>
    </row>
    <row r="5619" spans="1:2" x14ac:dyDescent="0.2">
      <c r="A5619" s="245" t="s">
        <v>1773</v>
      </c>
      <c r="B5619" s="246">
        <v>9745.94</v>
      </c>
    </row>
    <row r="5620" spans="1:2" x14ac:dyDescent="0.2">
      <c r="A5620" s="245" t="s">
        <v>14084</v>
      </c>
      <c r="B5620" s="246">
        <v>8834.2199999999993</v>
      </c>
    </row>
    <row r="5621" spans="1:2" x14ac:dyDescent="0.2">
      <c r="A5621" s="245" t="s">
        <v>1774</v>
      </c>
      <c r="B5621" s="246">
        <v>10107.32</v>
      </c>
    </row>
    <row r="5622" spans="1:2" x14ac:dyDescent="0.2">
      <c r="A5622" s="245" t="s">
        <v>14085</v>
      </c>
      <c r="B5622" s="246">
        <v>9170.5499999999993</v>
      </c>
    </row>
    <row r="5623" spans="1:2" x14ac:dyDescent="0.2">
      <c r="A5623" s="245" t="s">
        <v>1775</v>
      </c>
      <c r="B5623" s="246">
        <v>10301.67</v>
      </c>
    </row>
    <row r="5624" spans="1:2" x14ac:dyDescent="0.2">
      <c r="A5624" s="245" t="s">
        <v>14086</v>
      </c>
      <c r="B5624" s="246">
        <v>9342.09</v>
      </c>
    </row>
    <row r="5625" spans="1:2" x14ac:dyDescent="0.2">
      <c r="A5625" s="245" t="s">
        <v>1776</v>
      </c>
      <c r="B5625" s="246">
        <v>10675.98</v>
      </c>
    </row>
    <row r="5626" spans="1:2" x14ac:dyDescent="0.2">
      <c r="A5626" s="245" t="s">
        <v>14087</v>
      </c>
      <c r="B5626" s="246">
        <v>9680.73</v>
      </c>
    </row>
    <row r="5627" spans="1:2" x14ac:dyDescent="0.2">
      <c r="A5627" s="245" t="s">
        <v>1777</v>
      </c>
      <c r="B5627" s="246">
        <v>10715.77</v>
      </c>
    </row>
    <row r="5628" spans="1:2" x14ac:dyDescent="0.2">
      <c r="A5628" s="245" t="s">
        <v>14088</v>
      </c>
      <c r="B5628" s="246">
        <v>9734.3700000000008</v>
      </c>
    </row>
    <row r="5629" spans="1:2" x14ac:dyDescent="0.2">
      <c r="A5629" s="245" t="s">
        <v>1778</v>
      </c>
      <c r="B5629" s="246">
        <v>11062.21</v>
      </c>
    </row>
    <row r="5630" spans="1:2" x14ac:dyDescent="0.2">
      <c r="A5630" s="245" t="s">
        <v>14089</v>
      </c>
      <c r="B5630" s="246">
        <v>10051.19</v>
      </c>
    </row>
    <row r="5631" spans="1:2" x14ac:dyDescent="0.2">
      <c r="A5631" s="245" t="s">
        <v>1779</v>
      </c>
      <c r="B5631" s="246">
        <v>11409.8</v>
      </c>
    </row>
    <row r="5632" spans="1:2" x14ac:dyDescent="0.2">
      <c r="A5632" s="245" t="s">
        <v>14090</v>
      </c>
      <c r="B5632" s="246">
        <v>10368.959999999999</v>
      </c>
    </row>
    <row r="5633" spans="1:2" x14ac:dyDescent="0.2">
      <c r="A5633" s="245" t="s">
        <v>1780</v>
      </c>
      <c r="B5633" s="246">
        <v>11712.38</v>
      </c>
    </row>
    <row r="5634" spans="1:2" x14ac:dyDescent="0.2">
      <c r="A5634" s="245" t="s">
        <v>14091</v>
      </c>
      <c r="B5634" s="246">
        <v>10641.73</v>
      </c>
    </row>
    <row r="5635" spans="1:2" x14ac:dyDescent="0.2">
      <c r="A5635" s="245" t="s">
        <v>1781</v>
      </c>
      <c r="B5635" s="246">
        <v>12058.53</v>
      </c>
    </row>
    <row r="5636" spans="1:2" x14ac:dyDescent="0.2">
      <c r="A5636" s="245" t="s">
        <v>14092</v>
      </c>
      <c r="B5636" s="246">
        <v>10958.26</v>
      </c>
    </row>
    <row r="5637" spans="1:2" x14ac:dyDescent="0.2">
      <c r="A5637" s="245" t="s">
        <v>1782</v>
      </c>
      <c r="B5637" s="246">
        <v>12406.12</v>
      </c>
    </row>
    <row r="5638" spans="1:2" x14ac:dyDescent="0.2">
      <c r="A5638" s="245" t="s">
        <v>14093</v>
      </c>
      <c r="B5638" s="246">
        <v>11276.02</v>
      </c>
    </row>
    <row r="5639" spans="1:2" x14ac:dyDescent="0.2">
      <c r="A5639" s="245" t="s">
        <v>1783</v>
      </c>
      <c r="B5639" s="246">
        <v>12753.7</v>
      </c>
    </row>
    <row r="5640" spans="1:2" x14ac:dyDescent="0.2">
      <c r="A5640" s="245" t="s">
        <v>14094</v>
      </c>
      <c r="B5640" s="246">
        <v>11593.79</v>
      </c>
    </row>
    <row r="5641" spans="1:2" x14ac:dyDescent="0.2">
      <c r="A5641" s="245" t="s">
        <v>7397</v>
      </c>
      <c r="B5641" s="246">
        <v>8810.2000000000007</v>
      </c>
    </row>
    <row r="5642" spans="1:2" x14ac:dyDescent="0.2">
      <c r="A5642" s="245" t="s">
        <v>14095</v>
      </c>
      <c r="B5642" s="246">
        <v>7943.5</v>
      </c>
    </row>
    <row r="5643" spans="1:2" x14ac:dyDescent="0.2">
      <c r="A5643" s="245" t="s">
        <v>7398</v>
      </c>
      <c r="B5643" s="246">
        <v>9002.42</v>
      </c>
    </row>
    <row r="5644" spans="1:2" x14ac:dyDescent="0.2">
      <c r="A5644" s="245" t="s">
        <v>14096</v>
      </c>
      <c r="B5644" s="246">
        <v>8125.69</v>
      </c>
    </row>
    <row r="5645" spans="1:2" x14ac:dyDescent="0.2">
      <c r="A5645" s="245" t="s">
        <v>7399</v>
      </c>
      <c r="B5645" s="246">
        <v>9694.5400000000009</v>
      </c>
    </row>
    <row r="5646" spans="1:2" x14ac:dyDescent="0.2">
      <c r="A5646" s="245" t="s">
        <v>14097</v>
      </c>
      <c r="B5646" s="246">
        <v>8735.41</v>
      </c>
    </row>
    <row r="5647" spans="1:2" x14ac:dyDescent="0.2">
      <c r="A5647" s="245" t="s">
        <v>7400</v>
      </c>
      <c r="B5647" s="246">
        <v>9711.16</v>
      </c>
    </row>
    <row r="5648" spans="1:2" x14ac:dyDescent="0.2">
      <c r="A5648" s="245" t="s">
        <v>14098</v>
      </c>
      <c r="B5648" s="246">
        <v>8800.8700000000008</v>
      </c>
    </row>
    <row r="5649" spans="1:2" x14ac:dyDescent="0.2">
      <c r="A5649" s="245" t="s">
        <v>7401</v>
      </c>
      <c r="B5649" s="246">
        <v>10557</v>
      </c>
    </row>
    <row r="5650" spans="1:2" x14ac:dyDescent="0.2">
      <c r="A5650" s="245" t="s">
        <v>14099</v>
      </c>
      <c r="B5650" s="246">
        <v>9570.4500000000007</v>
      </c>
    </row>
    <row r="5651" spans="1:2" x14ac:dyDescent="0.2">
      <c r="A5651" s="245" t="s">
        <v>7402</v>
      </c>
      <c r="B5651" s="246">
        <v>11184.71</v>
      </c>
    </row>
    <row r="5652" spans="1:2" x14ac:dyDescent="0.2">
      <c r="A5652" s="245" t="s">
        <v>14100</v>
      </c>
      <c r="B5652" s="246">
        <v>10145.219999999999</v>
      </c>
    </row>
    <row r="5653" spans="1:2" x14ac:dyDescent="0.2">
      <c r="A5653" s="245" t="s">
        <v>7403</v>
      </c>
      <c r="B5653" s="246">
        <v>11274.03</v>
      </c>
    </row>
    <row r="5654" spans="1:2" x14ac:dyDescent="0.2">
      <c r="A5654" s="245" t="s">
        <v>14101</v>
      </c>
      <c r="B5654" s="246">
        <v>10220.75</v>
      </c>
    </row>
    <row r="5655" spans="1:2" x14ac:dyDescent="0.2">
      <c r="A5655" s="245" t="s">
        <v>7404</v>
      </c>
      <c r="B5655" s="246">
        <v>11570.43</v>
      </c>
    </row>
    <row r="5656" spans="1:2" x14ac:dyDescent="0.2">
      <c r="A5656" s="245" t="s">
        <v>14102</v>
      </c>
      <c r="B5656" s="246">
        <v>10496.36</v>
      </c>
    </row>
    <row r="5657" spans="1:2" x14ac:dyDescent="0.2">
      <c r="A5657" s="245" t="s">
        <v>7405</v>
      </c>
      <c r="B5657" s="246">
        <v>11707.23</v>
      </c>
    </row>
    <row r="5658" spans="1:2" x14ac:dyDescent="0.2">
      <c r="A5658" s="245" t="s">
        <v>14103</v>
      </c>
      <c r="B5658" s="246">
        <v>10632.74</v>
      </c>
    </row>
    <row r="5659" spans="1:2" x14ac:dyDescent="0.2">
      <c r="A5659" s="245" t="s">
        <v>7406</v>
      </c>
      <c r="B5659" s="246">
        <v>11976.38</v>
      </c>
    </row>
    <row r="5660" spans="1:2" x14ac:dyDescent="0.2">
      <c r="A5660" s="245" t="s">
        <v>14104</v>
      </c>
      <c r="B5660" s="246">
        <v>10872.16</v>
      </c>
    </row>
    <row r="5661" spans="1:2" x14ac:dyDescent="0.2">
      <c r="A5661" s="245" t="s">
        <v>7407</v>
      </c>
      <c r="B5661" s="246">
        <v>12329.05</v>
      </c>
    </row>
    <row r="5662" spans="1:2" x14ac:dyDescent="0.2">
      <c r="A5662" s="245" t="s">
        <v>14105</v>
      </c>
      <c r="B5662" s="246">
        <v>11198.73</v>
      </c>
    </row>
    <row r="5663" spans="1:2" x14ac:dyDescent="0.2">
      <c r="A5663" s="245" t="s">
        <v>7408</v>
      </c>
      <c r="B5663" s="246">
        <v>12642.73</v>
      </c>
    </row>
    <row r="5664" spans="1:2" x14ac:dyDescent="0.2">
      <c r="A5664" s="245" t="s">
        <v>14106</v>
      </c>
      <c r="B5664" s="246">
        <v>11487.12</v>
      </c>
    </row>
    <row r="5665" spans="1:2" x14ac:dyDescent="0.2">
      <c r="A5665" s="245" t="s">
        <v>7409</v>
      </c>
      <c r="B5665" s="246">
        <v>13050.56</v>
      </c>
    </row>
    <row r="5666" spans="1:2" x14ac:dyDescent="0.2">
      <c r="A5666" s="245" t="s">
        <v>14107</v>
      </c>
      <c r="B5666" s="246">
        <v>11857.08</v>
      </c>
    </row>
    <row r="5667" spans="1:2" x14ac:dyDescent="0.2">
      <c r="A5667" s="245" t="s">
        <v>7410</v>
      </c>
      <c r="B5667" s="246">
        <v>13398.14</v>
      </c>
    </row>
    <row r="5668" spans="1:2" x14ac:dyDescent="0.2">
      <c r="A5668" s="245" t="s">
        <v>14108</v>
      </c>
      <c r="B5668" s="246">
        <v>12174.85</v>
      </c>
    </row>
    <row r="5669" spans="1:2" x14ac:dyDescent="0.2">
      <c r="A5669" s="245" t="s">
        <v>7411</v>
      </c>
      <c r="B5669" s="246">
        <v>13713.69</v>
      </c>
    </row>
    <row r="5670" spans="1:2" x14ac:dyDescent="0.2">
      <c r="A5670" s="245" t="s">
        <v>14109</v>
      </c>
      <c r="B5670" s="246">
        <v>12458.84</v>
      </c>
    </row>
    <row r="5671" spans="1:2" x14ac:dyDescent="0.2">
      <c r="A5671" s="245" t="s">
        <v>1784</v>
      </c>
      <c r="B5671" s="246">
        <v>9891.5499999999993</v>
      </c>
    </row>
    <row r="5672" spans="1:2" x14ac:dyDescent="0.2">
      <c r="A5672" s="245" t="s">
        <v>14110</v>
      </c>
      <c r="B5672" s="246">
        <v>8906.0499999999993</v>
      </c>
    </row>
    <row r="5673" spans="1:2" x14ac:dyDescent="0.2">
      <c r="A5673" s="245" t="s">
        <v>1785</v>
      </c>
      <c r="B5673" s="246">
        <v>10094.32</v>
      </c>
    </row>
    <row r="5674" spans="1:2" x14ac:dyDescent="0.2">
      <c r="A5674" s="245" t="s">
        <v>14111</v>
      </c>
      <c r="B5674" s="246">
        <v>9082.1200000000008</v>
      </c>
    </row>
    <row r="5675" spans="1:2" x14ac:dyDescent="0.2">
      <c r="A5675" s="245" t="s">
        <v>1786</v>
      </c>
      <c r="B5675" s="246">
        <v>10251.15</v>
      </c>
    </row>
    <row r="5676" spans="1:2" x14ac:dyDescent="0.2">
      <c r="A5676" s="245" t="s">
        <v>14112</v>
      </c>
      <c r="B5676" s="246">
        <v>9224.16</v>
      </c>
    </row>
    <row r="5677" spans="1:2" x14ac:dyDescent="0.2">
      <c r="A5677" s="245" t="s">
        <v>1787</v>
      </c>
      <c r="B5677" s="246">
        <v>10680.21</v>
      </c>
    </row>
    <row r="5678" spans="1:2" x14ac:dyDescent="0.2">
      <c r="A5678" s="245" t="s">
        <v>14113</v>
      </c>
      <c r="B5678" s="246">
        <v>9672.31</v>
      </c>
    </row>
    <row r="5679" spans="1:2" x14ac:dyDescent="0.2">
      <c r="A5679" s="245" t="s">
        <v>1788</v>
      </c>
      <c r="B5679" s="246">
        <v>11368.06</v>
      </c>
    </row>
    <row r="5680" spans="1:2" x14ac:dyDescent="0.2">
      <c r="A5680" s="245" t="s">
        <v>14114</v>
      </c>
      <c r="B5680" s="246">
        <v>10306.69</v>
      </c>
    </row>
    <row r="5681" spans="1:2" x14ac:dyDescent="0.2">
      <c r="A5681" s="245" t="s">
        <v>1789</v>
      </c>
      <c r="B5681" s="246">
        <v>12216.55</v>
      </c>
    </row>
    <row r="5682" spans="1:2" x14ac:dyDescent="0.2">
      <c r="A5682" s="245" t="s">
        <v>14115</v>
      </c>
      <c r="B5682" s="246">
        <v>11074.32</v>
      </c>
    </row>
    <row r="5683" spans="1:2" x14ac:dyDescent="0.2">
      <c r="A5683" s="245" t="s">
        <v>1790</v>
      </c>
      <c r="B5683" s="246">
        <v>12297.75</v>
      </c>
    </row>
    <row r="5684" spans="1:2" x14ac:dyDescent="0.2">
      <c r="A5684" s="245" t="s">
        <v>14116</v>
      </c>
      <c r="B5684" s="246">
        <v>11150.78</v>
      </c>
    </row>
    <row r="5685" spans="1:2" x14ac:dyDescent="0.2">
      <c r="A5685" s="245" t="s">
        <v>1791</v>
      </c>
      <c r="B5685" s="246">
        <v>12374.89</v>
      </c>
    </row>
    <row r="5686" spans="1:2" x14ac:dyDescent="0.2">
      <c r="A5686" s="245" t="s">
        <v>14117</v>
      </c>
      <c r="B5686" s="246">
        <v>11221.99</v>
      </c>
    </row>
    <row r="5687" spans="1:2" x14ac:dyDescent="0.2">
      <c r="A5687" s="245" t="s">
        <v>1792</v>
      </c>
      <c r="B5687" s="246">
        <v>12679.33</v>
      </c>
    </row>
    <row r="5688" spans="1:2" x14ac:dyDescent="0.2">
      <c r="A5688" s="245" t="s">
        <v>14118</v>
      </c>
      <c r="B5688" s="246">
        <v>11511.74</v>
      </c>
    </row>
    <row r="5689" spans="1:2" x14ac:dyDescent="0.2">
      <c r="A5689" s="245" t="s">
        <v>1793</v>
      </c>
      <c r="B5689" s="246">
        <v>12981.92</v>
      </c>
    </row>
    <row r="5690" spans="1:2" x14ac:dyDescent="0.2">
      <c r="A5690" s="245" t="s">
        <v>14119</v>
      </c>
      <c r="B5690" s="246">
        <v>11784.5</v>
      </c>
    </row>
    <row r="5691" spans="1:2" x14ac:dyDescent="0.2">
      <c r="A5691" s="245" t="s">
        <v>1794</v>
      </c>
      <c r="B5691" s="246">
        <v>13273.97</v>
      </c>
    </row>
    <row r="5692" spans="1:2" x14ac:dyDescent="0.2">
      <c r="A5692" s="245" t="s">
        <v>14120</v>
      </c>
      <c r="B5692" s="246">
        <v>12054.16</v>
      </c>
    </row>
    <row r="5693" spans="1:2" x14ac:dyDescent="0.2">
      <c r="A5693" s="245" t="s">
        <v>1795</v>
      </c>
      <c r="B5693" s="246">
        <v>13677.15</v>
      </c>
    </row>
    <row r="5694" spans="1:2" x14ac:dyDescent="0.2">
      <c r="A5694" s="245" t="s">
        <v>14121</v>
      </c>
      <c r="B5694" s="246">
        <v>12420.09</v>
      </c>
    </row>
    <row r="5695" spans="1:2" x14ac:dyDescent="0.2">
      <c r="A5695" s="245" t="s">
        <v>1796</v>
      </c>
      <c r="B5695" s="246">
        <v>14023.24</v>
      </c>
    </row>
    <row r="5696" spans="1:2" x14ac:dyDescent="0.2">
      <c r="A5696" s="245" t="s">
        <v>14122</v>
      </c>
      <c r="B5696" s="246">
        <v>12736.57</v>
      </c>
    </row>
    <row r="5697" spans="1:2" x14ac:dyDescent="0.2">
      <c r="A5697" s="245" t="s">
        <v>1797</v>
      </c>
      <c r="B5697" s="246">
        <v>14325.83</v>
      </c>
    </row>
    <row r="5698" spans="1:2" x14ac:dyDescent="0.2">
      <c r="A5698" s="245" t="s">
        <v>14123</v>
      </c>
      <c r="B5698" s="246">
        <v>13009.33</v>
      </c>
    </row>
    <row r="5699" spans="1:2" x14ac:dyDescent="0.2">
      <c r="A5699" s="245" t="s">
        <v>1798</v>
      </c>
      <c r="B5699" s="246">
        <v>14673</v>
      </c>
    </row>
    <row r="5700" spans="1:2" x14ac:dyDescent="0.2">
      <c r="A5700" s="245" t="s">
        <v>14124</v>
      </c>
      <c r="B5700" s="246">
        <v>13326.74</v>
      </c>
    </row>
    <row r="5701" spans="1:2" x14ac:dyDescent="0.2">
      <c r="A5701" s="245" t="s">
        <v>1799</v>
      </c>
      <c r="B5701" s="246">
        <v>12988.95</v>
      </c>
    </row>
    <row r="5702" spans="1:2" x14ac:dyDescent="0.2">
      <c r="A5702" s="245" t="s">
        <v>14125</v>
      </c>
      <c r="B5702" s="246">
        <v>11749.95</v>
      </c>
    </row>
    <row r="5703" spans="1:2" x14ac:dyDescent="0.2">
      <c r="A5703" s="245" t="s">
        <v>1800</v>
      </c>
      <c r="B5703" s="246">
        <v>14403.25</v>
      </c>
    </row>
    <row r="5704" spans="1:2" x14ac:dyDescent="0.2">
      <c r="A5704" s="245" t="s">
        <v>14126</v>
      </c>
      <c r="B5704" s="246">
        <v>13045.8</v>
      </c>
    </row>
    <row r="5705" spans="1:2" x14ac:dyDescent="0.2">
      <c r="A5705" s="245" t="s">
        <v>1801</v>
      </c>
      <c r="B5705" s="246">
        <v>15810.17</v>
      </c>
    </row>
    <row r="5706" spans="1:2" x14ac:dyDescent="0.2">
      <c r="A5706" s="245" t="s">
        <v>14127</v>
      </c>
      <c r="B5706" s="246">
        <v>14321.39</v>
      </c>
    </row>
    <row r="5707" spans="1:2" x14ac:dyDescent="0.2">
      <c r="A5707" s="245" t="s">
        <v>1802</v>
      </c>
      <c r="B5707" s="246">
        <v>17800.189999999999</v>
      </c>
    </row>
    <row r="5708" spans="1:2" x14ac:dyDescent="0.2">
      <c r="A5708" s="245" t="s">
        <v>14128</v>
      </c>
      <c r="B5708" s="246">
        <v>16124.05</v>
      </c>
    </row>
    <row r="5709" spans="1:2" x14ac:dyDescent="0.2">
      <c r="A5709" s="245" t="s">
        <v>1803</v>
      </c>
      <c r="B5709" s="246">
        <v>18025.189999999999</v>
      </c>
    </row>
    <row r="5710" spans="1:2" x14ac:dyDescent="0.2">
      <c r="A5710" s="245" t="s">
        <v>14129</v>
      </c>
      <c r="B5710" s="246">
        <v>16346.53</v>
      </c>
    </row>
    <row r="5711" spans="1:2" x14ac:dyDescent="0.2">
      <c r="A5711" s="245" t="s">
        <v>1804</v>
      </c>
      <c r="B5711" s="246">
        <v>18126.73</v>
      </c>
    </row>
    <row r="5712" spans="1:2" x14ac:dyDescent="0.2">
      <c r="A5712" s="245" t="s">
        <v>14130</v>
      </c>
      <c r="B5712" s="246">
        <v>16440.66</v>
      </c>
    </row>
    <row r="5713" spans="1:2" x14ac:dyDescent="0.2">
      <c r="A5713" s="245" t="s">
        <v>1805</v>
      </c>
      <c r="B5713" s="246">
        <v>18391.95</v>
      </c>
    </row>
    <row r="5714" spans="1:2" x14ac:dyDescent="0.2">
      <c r="A5714" s="245" t="s">
        <v>14131</v>
      </c>
      <c r="B5714" s="246">
        <v>16663.46</v>
      </c>
    </row>
    <row r="5715" spans="1:2" x14ac:dyDescent="0.2">
      <c r="A5715" s="245" t="s">
        <v>1806</v>
      </c>
      <c r="B5715" s="246">
        <v>18840.96</v>
      </c>
    </row>
    <row r="5716" spans="1:2" x14ac:dyDescent="0.2">
      <c r="A5716" s="245" t="s">
        <v>14132</v>
      </c>
      <c r="B5716" s="246">
        <v>17069.189999999999</v>
      </c>
    </row>
    <row r="5717" spans="1:2" x14ac:dyDescent="0.2">
      <c r="A5717" s="245" t="s">
        <v>1807</v>
      </c>
      <c r="B5717" s="246">
        <v>19165.009999999998</v>
      </c>
    </row>
    <row r="5718" spans="1:2" x14ac:dyDescent="0.2">
      <c r="A5718" s="245" t="s">
        <v>14133</v>
      </c>
      <c r="B5718" s="246">
        <v>17360.66</v>
      </c>
    </row>
    <row r="5719" spans="1:2" x14ac:dyDescent="0.2">
      <c r="A5719" s="245" t="s">
        <v>1808</v>
      </c>
      <c r="B5719" s="246">
        <v>19694.04</v>
      </c>
    </row>
    <row r="5720" spans="1:2" x14ac:dyDescent="0.2">
      <c r="A5720" s="245" t="s">
        <v>14134</v>
      </c>
      <c r="B5720" s="246">
        <v>17835.73</v>
      </c>
    </row>
    <row r="5721" spans="1:2" x14ac:dyDescent="0.2">
      <c r="A5721" s="245" t="s">
        <v>1809</v>
      </c>
      <c r="B5721" s="246">
        <v>20144.11</v>
      </c>
    </row>
    <row r="5722" spans="1:2" x14ac:dyDescent="0.2">
      <c r="A5722" s="245" t="s">
        <v>14135</v>
      </c>
      <c r="B5722" s="246">
        <v>18242.810000000001</v>
      </c>
    </row>
    <row r="5723" spans="1:2" x14ac:dyDescent="0.2">
      <c r="A5723" s="245" t="s">
        <v>1810</v>
      </c>
      <c r="B5723" s="246">
        <v>20627.580000000002</v>
      </c>
    </row>
    <row r="5724" spans="1:2" x14ac:dyDescent="0.2">
      <c r="A5724" s="245" t="s">
        <v>14136</v>
      </c>
      <c r="B5724" s="246">
        <v>18677.98</v>
      </c>
    </row>
    <row r="5725" spans="1:2" x14ac:dyDescent="0.2">
      <c r="A5725" s="245" t="s">
        <v>1811</v>
      </c>
      <c r="B5725" s="246">
        <v>21031.78</v>
      </c>
    </row>
    <row r="5726" spans="1:2" x14ac:dyDescent="0.2">
      <c r="A5726" s="245" t="s">
        <v>14137</v>
      </c>
      <c r="B5726" s="246">
        <v>19038.88</v>
      </c>
    </row>
    <row r="5727" spans="1:2" x14ac:dyDescent="0.2">
      <c r="A5727" s="245" t="s">
        <v>1812</v>
      </c>
      <c r="B5727" s="246">
        <v>2494.46</v>
      </c>
    </row>
    <row r="5728" spans="1:2" x14ac:dyDescent="0.2">
      <c r="A5728" s="245" t="s">
        <v>14138</v>
      </c>
      <c r="B5728" s="246">
        <v>2356.4899999999998</v>
      </c>
    </row>
    <row r="5729" spans="1:2" x14ac:dyDescent="0.2">
      <c r="A5729" s="245" t="s">
        <v>1813</v>
      </c>
      <c r="B5729" s="246">
        <v>2623.45</v>
      </c>
    </row>
    <row r="5730" spans="1:2" x14ac:dyDescent="0.2">
      <c r="A5730" s="245" t="s">
        <v>14139</v>
      </c>
      <c r="B5730" s="246">
        <v>2473.75</v>
      </c>
    </row>
    <row r="5731" spans="1:2" x14ac:dyDescent="0.2">
      <c r="A5731" s="245" t="s">
        <v>1814</v>
      </c>
      <c r="B5731" s="246">
        <v>2861.16</v>
      </c>
    </row>
    <row r="5732" spans="1:2" x14ac:dyDescent="0.2">
      <c r="A5732" s="245" t="s">
        <v>14140</v>
      </c>
      <c r="B5732" s="246">
        <v>2702.33</v>
      </c>
    </row>
    <row r="5733" spans="1:2" x14ac:dyDescent="0.2">
      <c r="A5733" s="245" t="s">
        <v>1815</v>
      </c>
      <c r="B5733" s="246">
        <v>3202.07</v>
      </c>
    </row>
    <row r="5734" spans="1:2" x14ac:dyDescent="0.2">
      <c r="A5734" s="245" t="s">
        <v>14141</v>
      </c>
      <c r="B5734" s="246">
        <v>3019.99</v>
      </c>
    </row>
    <row r="5735" spans="1:2" x14ac:dyDescent="0.2">
      <c r="A5735" s="245" t="s">
        <v>1816</v>
      </c>
      <c r="B5735" s="246">
        <v>3585.56</v>
      </c>
    </row>
    <row r="5736" spans="1:2" x14ac:dyDescent="0.2">
      <c r="A5736" s="245" t="s">
        <v>14142</v>
      </c>
      <c r="B5736" s="246">
        <v>3376.81</v>
      </c>
    </row>
    <row r="5737" spans="1:2" x14ac:dyDescent="0.2">
      <c r="A5737" s="245" t="s">
        <v>1817</v>
      </c>
      <c r="B5737" s="246">
        <v>444.27</v>
      </c>
    </row>
    <row r="5738" spans="1:2" x14ac:dyDescent="0.2">
      <c r="A5738" s="245" t="s">
        <v>14143</v>
      </c>
      <c r="B5738" s="246">
        <v>414.53</v>
      </c>
    </row>
    <row r="5739" spans="1:2" x14ac:dyDescent="0.2">
      <c r="A5739" s="245" t="s">
        <v>1818</v>
      </c>
      <c r="B5739" s="246">
        <v>534.27</v>
      </c>
    </row>
    <row r="5740" spans="1:2" x14ac:dyDescent="0.2">
      <c r="A5740" s="245" t="s">
        <v>14144</v>
      </c>
      <c r="B5740" s="246">
        <v>497.59</v>
      </c>
    </row>
    <row r="5741" spans="1:2" x14ac:dyDescent="0.2">
      <c r="A5741" s="245" t="s">
        <v>1819</v>
      </c>
      <c r="B5741" s="246">
        <v>781.51</v>
      </c>
    </row>
    <row r="5742" spans="1:2" x14ac:dyDescent="0.2">
      <c r="A5742" s="245" t="s">
        <v>14145</v>
      </c>
      <c r="B5742" s="246">
        <v>728.96</v>
      </c>
    </row>
    <row r="5743" spans="1:2" x14ac:dyDescent="0.2">
      <c r="A5743" s="245" t="s">
        <v>1820</v>
      </c>
      <c r="B5743" s="246">
        <v>1026.6300000000001</v>
      </c>
    </row>
    <row r="5744" spans="1:2" x14ac:dyDescent="0.2">
      <c r="A5744" s="245" t="s">
        <v>14146</v>
      </c>
      <c r="B5744" s="246">
        <v>956.35</v>
      </c>
    </row>
    <row r="5745" spans="1:2" x14ac:dyDescent="0.2">
      <c r="A5745" s="245" t="s">
        <v>7412</v>
      </c>
      <c r="B5745" s="246">
        <v>1615.79</v>
      </c>
    </row>
    <row r="5746" spans="1:2" x14ac:dyDescent="0.2">
      <c r="A5746" s="245" t="s">
        <v>14147</v>
      </c>
      <c r="B5746" s="246">
        <v>1502.37</v>
      </c>
    </row>
    <row r="5747" spans="1:2" x14ac:dyDescent="0.2">
      <c r="A5747" s="245" t="s">
        <v>1821</v>
      </c>
      <c r="B5747" s="246">
        <v>513.26</v>
      </c>
    </row>
    <row r="5748" spans="1:2" x14ac:dyDescent="0.2">
      <c r="A5748" s="245" t="s">
        <v>14148</v>
      </c>
      <c r="B5748" s="246">
        <v>479.33</v>
      </c>
    </row>
    <row r="5749" spans="1:2" x14ac:dyDescent="0.2">
      <c r="A5749" s="245" t="s">
        <v>1822</v>
      </c>
      <c r="B5749" s="246">
        <v>627.74</v>
      </c>
    </row>
    <row r="5750" spans="1:2" x14ac:dyDescent="0.2">
      <c r="A5750" s="245" t="s">
        <v>14149</v>
      </c>
      <c r="B5750" s="246">
        <v>584.70000000000005</v>
      </c>
    </row>
    <row r="5751" spans="1:2" x14ac:dyDescent="0.2">
      <c r="A5751" s="245" t="s">
        <v>1823</v>
      </c>
      <c r="B5751" s="246">
        <v>882.07</v>
      </c>
    </row>
    <row r="5752" spans="1:2" x14ac:dyDescent="0.2">
      <c r="A5752" s="245" t="s">
        <v>14150</v>
      </c>
      <c r="B5752" s="246">
        <v>823.36</v>
      </c>
    </row>
    <row r="5753" spans="1:2" x14ac:dyDescent="0.2">
      <c r="A5753" s="245" t="s">
        <v>1824</v>
      </c>
      <c r="B5753" s="246">
        <v>1127.19</v>
      </c>
    </row>
    <row r="5754" spans="1:2" x14ac:dyDescent="0.2">
      <c r="A5754" s="245" t="s">
        <v>14151</v>
      </c>
      <c r="B5754" s="246">
        <v>1050.75</v>
      </c>
    </row>
    <row r="5755" spans="1:2" x14ac:dyDescent="0.2">
      <c r="A5755" s="245" t="s">
        <v>7413</v>
      </c>
      <c r="B5755" s="246">
        <v>1803.44</v>
      </c>
    </row>
    <row r="5756" spans="1:2" x14ac:dyDescent="0.2">
      <c r="A5756" s="245" t="s">
        <v>14152</v>
      </c>
      <c r="B5756" s="246">
        <v>1679.85</v>
      </c>
    </row>
    <row r="5757" spans="1:2" x14ac:dyDescent="0.2">
      <c r="A5757" s="245" t="s">
        <v>1825</v>
      </c>
      <c r="B5757" s="246">
        <v>1794.97</v>
      </c>
    </row>
    <row r="5758" spans="1:2" x14ac:dyDescent="0.2">
      <c r="A5758" s="245" t="s">
        <v>14153</v>
      </c>
      <c r="B5758" s="246">
        <v>1699.8</v>
      </c>
    </row>
    <row r="5759" spans="1:2" x14ac:dyDescent="0.2">
      <c r="A5759" s="245" t="s">
        <v>1826</v>
      </c>
      <c r="B5759" s="246">
        <v>1202.01</v>
      </c>
    </row>
    <row r="5760" spans="1:2" x14ac:dyDescent="0.2">
      <c r="A5760" s="245" t="s">
        <v>14154</v>
      </c>
      <c r="B5760" s="246">
        <v>1139.31</v>
      </c>
    </row>
    <row r="5761" spans="1:2" x14ac:dyDescent="0.2">
      <c r="A5761" s="245" t="s">
        <v>1827</v>
      </c>
      <c r="B5761" s="246">
        <v>1521.69</v>
      </c>
    </row>
    <row r="5762" spans="1:2" x14ac:dyDescent="0.2">
      <c r="A5762" s="245" t="s">
        <v>14155</v>
      </c>
      <c r="B5762" s="246">
        <v>1454.24</v>
      </c>
    </row>
    <row r="5763" spans="1:2" x14ac:dyDescent="0.2">
      <c r="A5763" s="245" t="s">
        <v>1828</v>
      </c>
      <c r="B5763" s="246">
        <v>1269.08</v>
      </c>
    </row>
    <row r="5764" spans="1:2" x14ac:dyDescent="0.2">
      <c r="A5764" s="245" t="s">
        <v>14156</v>
      </c>
      <c r="B5764" s="246">
        <v>1197.43</v>
      </c>
    </row>
    <row r="5765" spans="1:2" x14ac:dyDescent="0.2">
      <c r="A5765" s="245" t="s">
        <v>7414</v>
      </c>
      <c r="B5765" s="246">
        <v>308.54000000000002</v>
      </c>
    </row>
    <row r="5766" spans="1:2" x14ac:dyDescent="0.2">
      <c r="A5766" s="245" t="s">
        <v>14157</v>
      </c>
      <c r="B5766" s="246">
        <v>287.58999999999997</v>
      </c>
    </row>
    <row r="5767" spans="1:2" x14ac:dyDescent="0.2">
      <c r="A5767" s="245" t="s">
        <v>7415</v>
      </c>
      <c r="B5767" s="246">
        <v>595.69000000000005</v>
      </c>
    </row>
    <row r="5768" spans="1:2" x14ac:dyDescent="0.2">
      <c r="A5768" s="245" t="s">
        <v>14158</v>
      </c>
      <c r="B5768" s="246">
        <v>559.09</v>
      </c>
    </row>
    <row r="5769" spans="1:2" x14ac:dyDescent="0.2">
      <c r="A5769" s="245" t="s">
        <v>7416</v>
      </c>
      <c r="B5769" s="246">
        <v>708.96</v>
      </c>
    </row>
    <row r="5770" spans="1:2" x14ac:dyDescent="0.2">
      <c r="A5770" s="245" t="s">
        <v>14159</v>
      </c>
      <c r="B5770" s="246">
        <v>665.9</v>
      </c>
    </row>
    <row r="5771" spans="1:2" x14ac:dyDescent="0.2">
      <c r="A5771" s="245" t="s">
        <v>7417</v>
      </c>
      <c r="B5771" s="246">
        <v>301.99</v>
      </c>
    </row>
    <row r="5772" spans="1:2" x14ac:dyDescent="0.2">
      <c r="A5772" s="245" t="s">
        <v>14160</v>
      </c>
      <c r="B5772" s="246">
        <v>284.75</v>
      </c>
    </row>
    <row r="5773" spans="1:2" x14ac:dyDescent="0.2">
      <c r="A5773" s="245" t="s">
        <v>7418</v>
      </c>
      <c r="B5773" s="246">
        <v>415.26</v>
      </c>
    </row>
    <row r="5774" spans="1:2" x14ac:dyDescent="0.2">
      <c r="A5774" s="245" t="s">
        <v>14161</v>
      </c>
      <c r="B5774" s="246">
        <v>391.56</v>
      </c>
    </row>
    <row r="5775" spans="1:2" x14ac:dyDescent="0.2">
      <c r="A5775" s="245" t="s">
        <v>7419</v>
      </c>
      <c r="B5775" s="246">
        <v>528.29999999999995</v>
      </c>
    </row>
    <row r="5776" spans="1:2" x14ac:dyDescent="0.2">
      <c r="A5776" s="245" t="s">
        <v>14162</v>
      </c>
      <c r="B5776" s="246">
        <v>498.15</v>
      </c>
    </row>
    <row r="5777" spans="1:2" x14ac:dyDescent="0.2">
      <c r="A5777" s="245" t="s">
        <v>7420</v>
      </c>
      <c r="B5777" s="246">
        <v>188.86</v>
      </c>
    </row>
    <row r="5778" spans="1:2" x14ac:dyDescent="0.2">
      <c r="A5778" s="245" t="s">
        <v>14163</v>
      </c>
      <c r="B5778" s="246">
        <v>174.7</v>
      </c>
    </row>
    <row r="5779" spans="1:2" x14ac:dyDescent="0.2">
      <c r="A5779" s="245" t="s">
        <v>7421</v>
      </c>
      <c r="B5779" s="246">
        <v>265.68</v>
      </c>
    </row>
    <row r="5780" spans="1:2" x14ac:dyDescent="0.2">
      <c r="A5780" s="245" t="s">
        <v>14164</v>
      </c>
      <c r="B5780" s="246">
        <v>246.7</v>
      </c>
    </row>
    <row r="5781" spans="1:2" x14ac:dyDescent="0.2">
      <c r="A5781" s="245" t="s">
        <v>7422</v>
      </c>
      <c r="B5781" s="246">
        <v>338.48</v>
      </c>
    </row>
    <row r="5782" spans="1:2" x14ac:dyDescent="0.2">
      <c r="A5782" s="245" t="s">
        <v>14165</v>
      </c>
      <c r="B5782" s="246">
        <v>315.12</v>
      </c>
    </row>
    <row r="5783" spans="1:2" x14ac:dyDescent="0.2">
      <c r="A5783" s="245" t="s">
        <v>7423</v>
      </c>
      <c r="B5783" s="246">
        <v>130.06</v>
      </c>
    </row>
    <row r="5784" spans="1:2" x14ac:dyDescent="0.2">
      <c r="A5784" s="245" t="s">
        <v>14166</v>
      </c>
      <c r="B5784" s="246">
        <v>122.95</v>
      </c>
    </row>
    <row r="5785" spans="1:2" x14ac:dyDescent="0.2">
      <c r="A5785" s="245" t="s">
        <v>7424</v>
      </c>
      <c r="B5785" s="246">
        <v>218.65</v>
      </c>
    </row>
    <row r="5786" spans="1:2" x14ac:dyDescent="0.2">
      <c r="A5786" s="245" t="s">
        <v>14167</v>
      </c>
      <c r="B5786" s="246">
        <v>205.47</v>
      </c>
    </row>
    <row r="5787" spans="1:2" x14ac:dyDescent="0.2">
      <c r="A5787" s="245" t="s">
        <v>7425</v>
      </c>
      <c r="B5787" s="246">
        <v>291.7</v>
      </c>
    </row>
    <row r="5788" spans="1:2" x14ac:dyDescent="0.2">
      <c r="A5788" s="245" t="s">
        <v>14168</v>
      </c>
      <c r="B5788" s="246">
        <v>274.10000000000002</v>
      </c>
    </row>
    <row r="5789" spans="1:2" x14ac:dyDescent="0.2">
      <c r="A5789" s="245" t="s">
        <v>1829</v>
      </c>
      <c r="B5789" s="246">
        <v>1708.82</v>
      </c>
    </row>
    <row r="5790" spans="1:2" x14ac:dyDescent="0.2">
      <c r="A5790" s="245" t="s">
        <v>14169</v>
      </c>
      <c r="B5790" s="246">
        <v>1612.81</v>
      </c>
    </row>
    <row r="5791" spans="1:2" x14ac:dyDescent="0.2">
      <c r="A5791" s="245" t="s">
        <v>1830</v>
      </c>
      <c r="B5791" s="246">
        <v>1787.74</v>
      </c>
    </row>
    <row r="5792" spans="1:2" x14ac:dyDescent="0.2">
      <c r="A5792" s="245" t="s">
        <v>14170</v>
      </c>
      <c r="B5792" s="246">
        <v>1688.29</v>
      </c>
    </row>
    <row r="5793" spans="1:2" x14ac:dyDescent="0.2">
      <c r="A5793" s="245" t="s">
        <v>1831</v>
      </c>
      <c r="B5793" s="246">
        <v>2043.56</v>
      </c>
    </row>
    <row r="5794" spans="1:2" x14ac:dyDescent="0.2">
      <c r="A5794" s="245" t="s">
        <v>14171</v>
      </c>
      <c r="B5794" s="246">
        <v>1931.39</v>
      </c>
    </row>
    <row r="5795" spans="1:2" x14ac:dyDescent="0.2">
      <c r="A5795" s="245" t="s">
        <v>1832</v>
      </c>
      <c r="B5795" s="246">
        <v>2251.2800000000002</v>
      </c>
    </row>
    <row r="5796" spans="1:2" x14ac:dyDescent="0.2">
      <c r="A5796" s="245" t="s">
        <v>14172</v>
      </c>
      <c r="B5796" s="246">
        <v>2126.59</v>
      </c>
    </row>
    <row r="5797" spans="1:2" x14ac:dyDescent="0.2">
      <c r="A5797" s="245" t="s">
        <v>1833</v>
      </c>
      <c r="B5797" s="246">
        <v>2550.41</v>
      </c>
    </row>
    <row r="5798" spans="1:2" x14ac:dyDescent="0.2">
      <c r="A5798" s="245" t="s">
        <v>14173</v>
      </c>
      <c r="B5798" s="246">
        <v>2402.25</v>
      </c>
    </row>
    <row r="5799" spans="1:2" x14ac:dyDescent="0.2">
      <c r="A5799" s="245" t="s">
        <v>1834</v>
      </c>
      <c r="B5799" s="246">
        <v>2795.21</v>
      </c>
    </row>
    <row r="5800" spans="1:2" x14ac:dyDescent="0.2">
      <c r="A5800" s="245" t="s">
        <v>14174</v>
      </c>
      <c r="B5800" s="246">
        <v>2631.65</v>
      </c>
    </row>
    <row r="5801" spans="1:2" x14ac:dyDescent="0.2">
      <c r="A5801" s="245" t="s">
        <v>1835</v>
      </c>
      <c r="B5801" s="246">
        <v>3641.52</v>
      </c>
    </row>
    <row r="5802" spans="1:2" x14ac:dyDescent="0.2">
      <c r="A5802" s="245" t="s">
        <v>14175</v>
      </c>
      <c r="B5802" s="246">
        <v>3427.43</v>
      </c>
    </row>
    <row r="5803" spans="1:2" x14ac:dyDescent="0.2">
      <c r="A5803" s="245" t="s">
        <v>1836</v>
      </c>
      <c r="B5803" s="246">
        <v>621.37</v>
      </c>
    </row>
    <row r="5804" spans="1:2" x14ac:dyDescent="0.2">
      <c r="A5804" s="245" t="s">
        <v>14176</v>
      </c>
      <c r="B5804" s="246">
        <v>596.4</v>
      </c>
    </row>
    <row r="5805" spans="1:2" x14ac:dyDescent="0.2">
      <c r="A5805" s="245" t="s">
        <v>1837</v>
      </c>
      <c r="B5805" s="246">
        <v>2117.5100000000002</v>
      </c>
    </row>
    <row r="5806" spans="1:2" x14ac:dyDescent="0.2">
      <c r="A5806" s="245" t="s">
        <v>14177</v>
      </c>
      <c r="B5806" s="246">
        <v>2021.01</v>
      </c>
    </row>
    <row r="5807" spans="1:2" x14ac:dyDescent="0.2">
      <c r="A5807" s="245" t="s">
        <v>2560</v>
      </c>
      <c r="B5807" s="246">
        <v>398.37</v>
      </c>
    </row>
    <row r="5808" spans="1:2" x14ac:dyDescent="0.2">
      <c r="A5808" s="245" t="s">
        <v>14178</v>
      </c>
      <c r="B5808" s="246">
        <v>359.45</v>
      </c>
    </row>
    <row r="5809" spans="1:2" x14ac:dyDescent="0.2">
      <c r="A5809" s="245" t="s">
        <v>2561</v>
      </c>
      <c r="B5809" s="246">
        <v>286.86</v>
      </c>
    </row>
    <row r="5810" spans="1:2" x14ac:dyDescent="0.2">
      <c r="A5810" s="245" t="s">
        <v>14179</v>
      </c>
      <c r="B5810" s="246">
        <v>262.14999999999998</v>
      </c>
    </row>
    <row r="5811" spans="1:2" x14ac:dyDescent="0.2">
      <c r="A5811" s="245" t="s">
        <v>2562</v>
      </c>
      <c r="B5811" s="246">
        <v>302.22000000000003</v>
      </c>
    </row>
    <row r="5812" spans="1:2" x14ac:dyDescent="0.2">
      <c r="A5812" s="245" t="s">
        <v>14180</v>
      </c>
      <c r="B5812" s="246">
        <v>273.02</v>
      </c>
    </row>
    <row r="5813" spans="1:2" x14ac:dyDescent="0.2">
      <c r="A5813" s="245" t="s">
        <v>1838</v>
      </c>
      <c r="B5813" s="246">
        <v>345.25</v>
      </c>
    </row>
    <row r="5814" spans="1:2" x14ac:dyDescent="0.2">
      <c r="A5814" s="245" t="s">
        <v>14181</v>
      </c>
      <c r="B5814" s="246">
        <v>335.74</v>
      </c>
    </row>
    <row r="5815" spans="1:2" x14ac:dyDescent="0.2">
      <c r="A5815" s="245" t="s">
        <v>1839</v>
      </c>
      <c r="B5815" s="246">
        <v>313.25</v>
      </c>
    </row>
    <row r="5816" spans="1:2" x14ac:dyDescent="0.2">
      <c r="A5816" s="245" t="s">
        <v>14182</v>
      </c>
      <c r="B5816" s="246">
        <v>303.74</v>
      </c>
    </row>
    <row r="5817" spans="1:2" x14ac:dyDescent="0.2">
      <c r="A5817" s="245" t="s">
        <v>1840</v>
      </c>
      <c r="B5817" s="246">
        <v>337.25</v>
      </c>
    </row>
    <row r="5818" spans="1:2" x14ac:dyDescent="0.2">
      <c r="A5818" s="245" t="s">
        <v>14183</v>
      </c>
      <c r="B5818" s="246">
        <v>327.74</v>
      </c>
    </row>
    <row r="5819" spans="1:2" x14ac:dyDescent="0.2">
      <c r="A5819" s="245" t="s">
        <v>1841</v>
      </c>
      <c r="B5819" s="246">
        <v>298.8</v>
      </c>
    </row>
    <row r="5820" spans="1:2" x14ac:dyDescent="0.2">
      <c r="A5820" s="245" t="s">
        <v>14184</v>
      </c>
      <c r="B5820" s="246">
        <v>291.19</v>
      </c>
    </row>
    <row r="5821" spans="1:2" x14ac:dyDescent="0.2">
      <c r="A5821" s="245" t="s">
        <v>7426</v>
      </c>
      <c r="B5821" s="246">
        <v>307.88</v>
      </c>
    </row>
    <row r="5822" spans="1:2" x14ac:dyDescent="0.2">
      <c r="A5822" s="245" t="s">
        <v>14185</v>
      </c>
      <c r="B5822" s="246">
        <v>298.37</v>
      </c>
    </row>
    <row r="5823" spans="1:2" x14ac:dyDescent="0.2">
      <c r="A5823" s="245" t="s">
        <v>7427</v>
      </c>
      <c r="B5823" s="246">
        <v>439.44</v>
      </c>
    </row>
    <row r="5824" spans="1:2" x14ac:dyDescent="0.2">
      <c r="A5824" s="245" t="s">
        <v>14186</v>
      </c>
      <c r="B5824" s="246">
        <v>429.93</v>
      </c>
    </row>
    <row r="5825" spans="1:2" x14ac:dyDescent="0.2">
      <c r="A5825" s="245" t="s">
        <v>1842</v>
      </c>
      <c r="B5825" s="246">
        <v>111.25</v>
      </c>
    </row>
    <row r="5826" spans="1:2" x14ac:dyDescent="0.2">
      <c r="A5826" s="245" t="s">
        <v>14187</v>
      </c>
      <c r="B5826" s="246">
        <v>106.49</v>
      </c>
    </row>
    <row r="5827" spans="1:2" x14ac:dyDescent="0.2">
      <c r="A5827" s="245" t="s">
        <v>1843</v>
      </c>
      <c r="B5827" s="246">
        <v>121.39</v>
      </c>
    </row>
    <row r="5828" spans="1:2" x14ac:dyDescent="0.2">
      <c r="A5828" s="245" t="s">
        <v>14188</v>
      </c>
      <c r="B5828" s="246">
        <v>116.62</v>
      </c>
    </row>
    <row r="5829" spans="1:2" x14ac:dyDescent="0.2">
      <c r="A5829" s="245" t="s">
        <v>1844</v>
      </c>
      <c r="B5829" s="246">
        <v>339.32</v>
      </c>
    </row>
    <row r="5830" spans="1:2" x14ac:dyDescent="0.2">
      <c r="A5830" s="245" t="s">
        <v>14189</v>
      </c>
      <c r="B5830" s="246">
        <v>326.95</v>
      </c>
    </row>
    <row r="5831" spans="1:2" x14ac:dyDescent="0.2">
      <c r="A5831" s="245" t="s">
        <v>1845</v>
      </c>
      <c r="B5831" s="246">
        <v>304.32</v>
      </c>
    </row>
    <row r="5832" spans="1:2" x14ac:dyDescent="0.2">
      <c r="A5832" s="245" t="s">
        <v>14190</v>
      </c>
      <c r="B5832" s="246">
        <v>291.95</v>
      </c>
    </row>
    <row r="5833" spans="1:2" x14ac:dyDescent="0.2">
      <c r="A5833" s="245" t="s">
        <v>1846</v>
      </c>
      <c r="B5833" s="246">
        <v>339.32</v>
      </c>
    </row>
    <row r="5834" spans="1:2" x14ac:dyDescent="0.2">
      <c r="A5834" s="245" t="s">
        <v>14191</v>
      </c>
      <c r="B5834" s="246">
        <v>326.95</v>
      </c>
    </row>
    <row r="5835" spans="1:2" x14ac:dyDescent="0.2">
      <c r="A5835" s="245" t="s">
        <v>1847</v>
      </c>
      <c r="B5835" s="246">
        <v>322.8</v>
      </c>
    </row>
    <row r="5836" spans="1:2" x14ac:dyDescent="0.2">
      <c r="A5836" s="245" t="s">
        <v>14192</v>
      </c>
      <c r="B5836" s="246">
        <v>315.19</v>
      </c>
    </row>
    <row r="5837" spans="1:2" x14ac:dyDescent="0.2">
      <c r="A5837" s="245" t="s">
        <v>1848</v>
      </c>
      <c r="B5837" s="246">
        <v>2791.22</v>
      </c>
    </row>
    <row r="5838" spans="1:2" x14ac:dyDescent="0.2">
      <c r="A5838" s="245" t="s">
        <v>14193</v>
      </c>
      <c r="B5838" s="246">
        <v>2760.78</v>
      </c>
    </row>
    <row r="5839" spans="1:2" x14ac:dyDescent="0.2">
      <c r="A5839" s="245" t="s">
        <v>1849</v>
      </c>
      <c r="B5839" s="246">
        <v>194.52</v>
      </c>
    </row>
    <row r="5840" spans="1:2" x14ac:dyDescent="0.2">
      <c r="A5840" s="245" t="s">
        <v>14194</v>
      </c>
      <c r="B5840" s="246">
        <v>187.37</v>
      </c>
    </row>
    <row r="5841" spans="1:2" x14ac:dyDescent="0.2">
      <c r="A5841" s="245" t="s">
        <v>1850</v>
      </c>
      <c r="B5841" s="246">
        <v>342.13</v>
      </c>
    </row>
    <row r="5842" spans="1:2" x14ac:dyDescent="0.2">
      <c r="A5842" s="245" t="s">
        <v>14195</v>
      </c>
      <c r="B5842" s="246">
        <v>334.03</v>
      </c>
    </row>
    <row r="5843" spans="1:2" x14ac:dyDescent="0.2">
      <c r="A5843" s="245" t="s">
        <v>1851</v>
      </c>
      <c r="B5843" s="246">
        <v>598.51</v>
      </c>
    </row>
    <row r="5844" spans="1:2" x14ac:dyDescent="0.2">
      <c r="A5844" s="245" t="s">
        <v>14196</v>
      </c>
      <c r="B5844" s="246">
        <v>584.24</v>
      </c>
    </row>
    <row r="5845" spans="1:2" x14ac:dyDescent="0.2">
      <c r="A5845" s="245" t="s">
        <v>1852</v>
      </c>
      <c r="B5845" s="246">
        <v>262.8</v>
      </c>
    </row>
    <row r="5846" spans="1:2" x14ac:dyDescent="0.2">
      <c r="A5846" s="245" t="s">
        <v>14197</v>
      </c>
      <c r="B5846" s="246">
        <v>255.19</v>
      </c>
    </row>
    <row r="5847" spans="1:2" x14ac:dyDescent="0.2">
      <c r="A5847" s="245" t="s">
        <v>1853</v>
      </c>
      <c r="B5847" s="246">
        <v>336.99</v>
      </c>
    </row>
    <row r="5848" spans="1:2" x14ac:dyDescent="0.2">
      <c r="A5848" s="245" t="s">
        <v>14198</v>
      </c>
      <c r="B5848" s="246">
        <v>327.48</v>
      </c>
    </row>
    <row r="5849" spans="1:2" x14ac:dyDescent="0.2">
      <c r="A5849" s="245" t="s">
        <v>1854</v>
      </c>
      <c r="B5849" s="246">
        <v>98.38</v>
      </c>
    </row>
    <row r="5850" spans="1:2" x14ac:dyDescent="0.2">
      <c r="A5850" s="245" t="s">
        <v>14199</v>
      </c>
      <c r="B5850" s="246">
        <v>98.06</v>
      </c>
    </row>
    <row r="5851" spans="1:2" x14ac:dyDescent="0.2">
      <c r="A5851" s="245" t="s">
        <v>1855</v>
      </c>
      <c r="B5851" s="246">
        <v>158.38</v>
      </c>
    </row>
    <row r="5852" spans="1:2" x14ac:dyDescent="0.2">
      <c r="A5852" s="245" t="s">
        <v>14200</v>
      </c>
      <c r="B5852" s="246">
        <v>158.06</v>
      </c>
    </row>
    <row r="5853" spans="1:2" x14ac:dyDescent="0.2">
      <c r="A5853" s="245" t="s">
        <v>1856</v>
      </c>
      <c r="B5853" s="246">
        <v>117.38</v>
      </c>
    </row>
    <row r="5854" spans="1:2" x14ac:dyDescent="0.2">
      <c r="A5854" s="245" t="s">
        <v>14201</v>
      </c>
      <c r="B5854" s="246">
        <v>117.06</v>
      </c>
    </row>
    <row r="5855" spans="1:2" x14ac:dyDescent="0.2">
      <c r="A5855" s="245" t="s">
        <v>1857</v>
      </c>
      <c r="B5855" s="246">
        <v>197.38</v>
      </c>
    </row>
    <row r="5856" spans="1:2" x14ac:dyDescent="0.2">
      <c r="A5856" s="245" t="s">
        <v>14202</v>
      </c>
      <c r="B5856" s="246">
        <v>197.06</v>
      </c>
    </row>
    <row r="5857" spans="1:2" x14ac:dyDescent="0.2">
      <c r="A5857" s="245" t="s">
        <v>1858</v>
      </c>
      <c r="B5857" s="246">
        <v>199.52</v>
      </c>
    </row>
    <row r="5858" spans="1:2" x14ac:dyDescent="0.2">
      <c r="A5858" s="245" t="s">
        <v>14203</v>
      </c>
      <c r="B5858" s="246">
        <v>192.37</v>
      </c>
    </row>
    <row r="5859" spans="1:2" x14ac:dyDescent="0.2">
      <c r="A5859" s="245" t="s">
        <v>1859</v>
      </c>
      <c r="B5859" s="246">
        <v>679.65</v>
      </c>
    </row>
    <row r="5860" spans="1:2" x14ac:dyDescent="0.2">
      <c r="A5860" s="245" t="s">
        <v>14204</v>
      </c>
      <c r="B5860" s="246">
        <v>672.5</v>
      </c>
    </row>
    <row r="5861" spans="1:2" x14ac:dyDescent="0.2">
      <c r="A5861" s="245" t="s">
        <v>1860</v>
      </c>
      <c r="B5861" s="246">
        <v>81.95</v>
      </c>
    </row>
    <row r="5862" spans="1:2" x14ac:dyDescent="0.2">
      <c r="A5862" s="245" t="s">
        <v>14205</v>
      </c>
      <c r="B5862" s="246">
        <v>75.3</v>
      </c>
    </row>
    <row r="5863" spans="1:2" x14ac:dyDescent="0.2">
      <c r="A5863" s="245" t="s">
        <v>1861</v>
      </c>
      <c r="B5863" s="246">
        <v>234.78</v>
      </c>
    </row>
    <row r="5864" spans="1:2" x14ac:dyDescent="0.2">
      <c r="A5864" s="245" t="s">
        <v>14206</v>
      </c>
      <c r="B5864" s="246">
        <v>209.54</v>
      </c>
    </row>
    <row r="5865" spans="1:2" x14ac:dyDescent="0.2">
      <c r="A5865" s="245" t="s">
        <v>1862</v>
      </c>
      <c r="B5865" s="246">
        <v>302.25</v>
      </c>
    </row>
    <row r="5866" spans="1:2" x14ac:dyDescent="0.2">
      <c r="A5866" s="245" t="s">
        <v>14207</v>
      </c>
      <c r="B5866" s="246">
        <v>292.74</v>
      </c>
    </row>
    <row r="5867" spans="1:2" x14ac:dyDescent="0.2">
      <c r="A5867" s="245" t="s">
        <v>1863</v>
      </c>
      <c r="B5867" s="246">
        <v>199.25</v>
      </c>
    </row>
    <row r="5868" spans="1:2" x14ac:dyDescent="0.2">
      <c r="A5868" s="245" t="s">
        <v>14208</v>
      </c>
      <c r="B5868" s="246">
        <v>192.12</v>
      </c>
    </row>
    <row r="5869" spans="1:2" x14ac:dyDescent="0.2">
      <c r="A5869" s="245" t="s">
        <v>1864</v>
      </c>
      <c r="B5869" s="246">
        <v>198.18</v>
      </c>
    </row>
    <row r="5870" spans="1:2" x14ac:dyDescent="0.2">
      <c r="A5870" s="245" t="s">
        <v>14209</v>
      </c>
      <c r="B5870" s="246">
        <v>190.72</v>
      </c>
    </row>
    <row r="5871" spans="1:2" x14ac:dyDescent="0.2">
      <c r="A5871" s="245" t="s">
        <v>1865</v>
      </c>
      <c r="B5871" s="246">
        <v>317.70999999999998</v>
      </c>
    </row>
    <row r="5872" spans="1:2" x14ac:dyDescent="0.2">
      <c r="A5872" s="245" t="s">
        <v>14210</v>
      </c>
      <c r="B5872" s="246">
        <v>308.3</v>
      </c>
    </row>
    <row r="5873" spans="1:2" x14ac:dyDescent="0.2">
      <c r="A5873" s="245" t="s">
        <v>1866</v>
      </c>
      <c r="B5873" s="246">
        <v>392.02</v>
      </c>
    </row>
    <row r="5874" spans="1:2" x14ac:dyDescent="0.2">
      <c r="A5874" s="245" t="s">
        <v>14211</v>
      </c>
      <c r="B5874" s="246">
        <v>381.27</v>
      </c>
    </row>
    <row r="5875" spans="1:2" x14ac:dyDescent="0.2">
      <c r="A5875" s="245" t="s">
        <v>1867</v>
      </c>
      <c r="B5875" s="246">
        <v>742.54</v>
      </c>
    </row>
    <row r="5876" spans="1:2" x14ac:dyDescent="0.2">
      <c r="A5876" s="245" t="s">
        <v>14212</v>
      </c>
      <c r="B5876" s="246">
        <v>729.8</v>
      </c>
    </row>
    <row r="5877" spans="1:2" x14ac:dyDescent="0.2">
      <c r="A5877" s="245" t="s">
        <v>1868</v>
      </c>
      <c r="B5877" s="246">
        <v>777.92</v>
      </c>
    </row>
    <row r="5878" spans="1:2" x14ac:dyDescent="0.2">
      <c r="A5878" s="245" t="s">
        <v>14213</v>
      </c>
      <c r="B5878" s="246">
        <v>763.97</v>
      </c>
    </row>
    <row r="5879" spans="1:2" x14ac:dyDescent="0.2">
      <c r="A5879" s="245" t="s">
        <v>1869</v>
      </c>
      <c r="B5879" s="246">
        <v>901.09</v>
      </c>
    </row>
    <row r="5880" spans="1:2" x14ac:dyDescent="0.2">
      <c r="A5880" s="245" t="s">
        <v>14214</v>
      </c>
      <c r="B5880" s="246">
        <v>885.22</v>
      </c>
    </row>
    <row r="5881" spans="1:2" x14ac:dyDescent="0.2">
      <c r="A5881" s="245" t="s">
        <v>1870</v>
      </c>
      <c r="B5881" s="246">
        <v>920.45</v>
      </c>
    </row>
    <row r="5882" spans="1:2" x14ac:dyDescent="0.2">
      <c r="A5882" s="245" t="s">
        <v>14215</v>
      </c>
      <c r="B5882" s="246">
        <v>903.92</v>
      </c>
    </row>
    <row r="5883" spans="1:2" x14ac:dyDescent="0.2">
      <c r="A5883" s="245" t="s">
        <v>1871</v>
      </c>
      <c r="B5883" s="246">
        <v>929.88</v>
      </c>
    </row>
    <row r="5884" spans="1:2" x14ac:dyDescent="0.2">
      <c r="A5884" s="245" t="s">
        <v>14216</v>
      </c>
      <c r="B5884" s="246">
        <v>912.75</v>
      </c>
    </row>
    <row r="5885" spans="1:2" x14ac:dyDescent="0.2">
      <c r="A5885" s="245" t="s">
        <v>1872</v>
      </c>
      <c r="B5885" s="246">
        <v>1045.3599999999999</v>
      </c>
    </row>
    <row r="5886" spans="1:2" x14ac:dyDescent="0.2">
      <c r="A5886" s="245" t="s">
        <v>14217</v>
      </c>
      <c r="B5886" s="246">
        <v>1026.9100000000001</v>
      </c>
    </row>
    <row r="5887" spans="1:2" x14ac:dyDescent="0.2">
      <c r="A5887" s="245" t="s">
        <v>1873</v>
      </c>
      <c r="B5887" s="246">
        <v>1141.6099999999999</v>
      </c>
    </row>
    <row r="5888" spans="1:2" x14ac:dyDescent="0.2">
      <c r="A5888" s="245" t="s">
        <v>14218</v>
      </c>
      <c r="B5888" s="246">
        <v>1120.6300000000001</v>
      </c>
    </row>
    <row r="5889" spans="1:2" x14ac:dyDescent="0.2">
      <c r="A5889" s="245" t="s">
        <v>1874</v>
      </c>
      <c r="B5889" s="246">
        <v>1218.8699999999999</v>
      </c>
    </row>
    <row r="5890" spans="1:2" x14ac:dyDescent="0.2">
      <c r="A5890" s="245" t="s">
        <v>14219</v>
      </c>
      <c r="B5890" s="246">
        <v>1197.8900000000001</v>
      </c>
    </row>
    <row r="5891" spans="1:2" x14ac:dyDescent="0.2">
      <c r="A5891" s="245" t="s">
        <v>1875</v>
      </c>
      <c r="B5891" s="246">
        <v>1336.54</v>
      </c>
    </row>
    <row r="5892" spans="1:2" x14ac:dyDescent="0.2">
      <c r="A5892" s="245" t="s">
        <v>14220</v>
      </c>
      <c r="B5892" s="246">
        <v>1310.43</v>
      </c>
    </row>
    <row r="5893" spans="1:2" x14ac:dyDescent="0.2">
      <c r="A5893" s="245" t="s">
        <v>1876</v>
      </c>
      <c r="B5893" s="246">
        <v>1478.18</v>
      </c>
    </row>
    <row r="5894" spans="1:2" x14ac:dyDescent="0.2">
      <c r="A5894" s="245" t="s">
        <v>14221</v>
      </c>
      <c r="B5894" s="246">
        <v>1449.57</v>
      </c>
    </row>
    <row r="5895" spans="1:2" x14ac:dyDescent="0.2">
      <c r="A5895" s="245" t="s">
        <v>1877</v>
      </c>
      <c r="B5895" s="246">
        <v>1622.66</v>
      </c>
    </row>
    <row r="5896" spans="1:2" x14ac:dyDescent="0.2">
      <c r="A5896" s="245" t="s">
        <v>14222</v>
      </c>
      <c r="B5896" s="246">
        <v>1591.43</v>
      </c>
    </row>
    <row r="5897" spans="1:2" x14ac:dyDescent="0.2">
      <c r="A5897" s="245" t="s">
        <v>1878</v>
      </c>
      <c r="B5897" s="246">
        <v>1780.99</v>
      </c>
    </row>
    <row r="5898" spans="1:2" x14ac:dyDescent="0.2">
      <c r="A5898" s="245" t="s">
        <v>14223</v>
      </c>
      <c r="B5898" s="246">
        <v>1745.04</v>
      </c>
    </row>
    <row r="5899" spans="1:2" x14ac:dyDescent="0.2">
      <c r="A5899" s="245" t="s">
        <v>1879</v>
      </c>
      <c r="B5899" s="246">
        <v>1908.78</v>
      </c>
    </row>
    <row r="5900" spans="1:2" x14ac:dyDescent="0.2">
      <c r="A5900" s="245" t="s">
        <v>14224</v>
      </c>
      <c r="B5900" s="246">
        <v>1872.44</v>
      </c>
    </row>
    <row r="5901" spans="1:2" x14ac:dyDescent="0.2">
      <c r="A5901" s="245" t="s">
        <v>1880</v>
      </c>
      <c r="B5901" s="246">
        <v>2050.42</v>
      </c>
    </row>
    <row r="5902" spans="1:2" x14ac:dyDescent="0.2">
      <c r="A5902" s="245" t="s">
        <v>14225</v>
      </c>
      <c r="B5902" s="246">
        <v>2011.57</v>
      </c>
    </row>
    <row r="5903" spans="1:2" x14ac:dyDescent="0.2">
      <c r="A5903" s="245" t="s">
        <v>1881</v>
      </c>
      <c r="B5903" s="246">
        <v>2194.89</v>
      </c>
    </row>
    <row r="5904" spans="1:2" x14ac:dyDescent="0.2">
      <c r="A5904" s="245" t="s">
        <v>14226</v>
      </c>
      <c r="B5904" s="246">
        <v>2153.44</v>
      </c>
    </row>
    <row r="5905" spans="1:2" x14ac:dyDescent="0.2">
      <c r="A5905" s="245" t="s">
        <v>1882</v>
      </c>
      <c r="B5905" s="246">
        <v>2200.7600000000002</v>
      </c>
    </row>
    <row r="5906" spans="1:2" x14ac:dyDescent="0.2">
      <c r="A5906" s="245" t="s">
        <v>14227</v>
      </c>
      <c r="B5906" s="246">
        <v>2156.8000000000002</v>
      </c>
    </row>
    <row r="5907" spans="1:2" x14ac:dyDescent="0.2">
      <c r="A5907" s="245" t="s">
        <v>1883</v>
      </c>
      <c r="B5907" s="246">
        <v>2480.87</v>
      </c>
    </row>
    <row r="5908" spans="1:2" x14ac:dyDescent="0.2">
      <c r="A5908" s="245" t="s">
        <v>14228</v>
      </c>
      <c r="B5908" s="246">
        <v>2434.31</v>
      </c>
    </row>
    <row r="5909" spans="1:2" x14ac:dyDescent="0.2">
      <c r="A5909" s="245" t="s">
        <v>1884</v>
      </c>
      <c r="B5909" s="246">
        <v>2622.66</v>
      </c>
    </row>
    <row r="5910" spans="1:2" x14ac:dyDescent="0.2">
      <c r="A5910" s="245" t="s">
        <v>14229</v>
      </c>
      <c r="B5910" s="246">
        <v>2573.58</v>
      </c>
    </row>
    <row r="5911" spans="1:2" x14ac:dyDescent="0.2">
      <c r="A5911" s="245" t="s">
        <v>1885</v>
      </c>
      <c r="B5911" s="246">
        <v>2768.98</v>
      </c>
    </row>
    <row r="5912" spans="1:2" x14ac:dyDescent="0.2">
      <c r="A5912" s="245" t="s">
        <v>14230</v>
      </c>
      <c r="B5912" s="246">
        <v>2717.05</v>
      </c>
    </row>
    <row r="5913" spans="1:2" x14ac:dyDescent="0.2">
      <c r="A5913" s="245" t="s">
        <v>1886</v>
      </c>
      <c r="B5913" s="246">
        <v>2908.78</v>
      </c>
    </row>
    <row r="5914" spans="1:2" x14ac:dyDescent="0.2">
      <c r="A5914" s="245" t="s">
        <v>14231</v>
      </c>
      <c r="B5914" s="246">
        <v>2854.58</v>
      </c>
    </row>
    <row r="5915" spans="1:2" x14ac:dyDescent="0.2">
      <c r="A5915" s="245" t="s">
        <v>1887</v>
      </c>
      <c r="B5915" s="246">
        <v>3052.84</v>
      </c>
    </row>
    <row r="5916" spans="1:2" x14ac:dyDescent="0.2">
      <c r="A5916" s="245" t="s">
        <v>14232</v>
      </c>
      <c r="B5916" s="246">
        <v>2996.09</v>
      </c>
    </row>
    <row r="5917" spans="1:2" x14ac:dyDescent="0.2">
      <c r="A5917" s="245" t="s">
        <v>1888</v>
      </c>
      <c r="B5917" s="246">
        <v>3194.9</v>
      </c>
    </row>
    <row r="5918" spans="1:2" x14ac:dyDescent="0.2">
      <c r="A5918" s="245" t="s">
        <v>14233</v>
      </c>
      <c r="B5918" s="246">
        <v>3135.58</v>
      </c>
    </row>
    <row r="5919" spans="1:2" x14ac:dyDescent="0.2">
      <c r="A5919" s="245" t="s">
        <v>1889</v>
      </c>
      <c r="B5919" s="246">
        <v>3339.37</v>
      </c>
    </row>
    <row r="5920" spans="1:2" x14ac:dyDescent="0.2">
      <c r="A5920" s="245" t="s">
        <v>14234</v>
      </c>
      <c r="B5920" s="246">
        <v>3277.45</v>
      </c>
    </row>
    <row r="5921" spans="1:2" x14ac:dyDescent="0.2">
      <c r="A5921" s="245" t="s">
        <v>1890</v>
      </c>
      <c r="B5921" s="246">
        <v>3481.02</v>
      </c>
    </row>
    <row r="5922" spans="1:2" x14ac:dyDescent="0.2">
      <c r="A5922" s="245" t="s">
        <v>14235</v>
      </c>
      <c r="B5922" s="246">
        <v>3416.59</v>
      </c>
    </row>
    <row r="5923" spans="1:2" x14ac:dyDescent="0.2">
      <c r="A5923" s="245" t="s">
        <v>1891</v>
      </c>
      <c r="B5923" s="246">
        <v>68.05</v>
      </c>
    </row>
    <row r="5924" spans="1:2" x14ac:dyDescent="0.2">
      <c r="A5924" s="245" t="s">
        <v>14236</v>
      </c>
      <c r="B5924" s="246">
        <v>65.680000000000007</v>
      </c>
    </row>
    <row r="5925" spans="1:2" x14ac:dyDescent="0.2">
      <c r="A5925" s="245" t="s">
        <v>1892</v>
      </c>
      <c r="B5925" s="246">
        <v>293.39</v>
      </c>
    </row>
    <row r="5926" spans="1:2" x14ac:dyDescent="0.2">
      <c r="A5926" s="245" t="s">
        <v>14237</v>
      </c>
      <c r="B5926" s="246">
        <v>289.02999999999997</v>
      </c>
    </row>
    <row r="5927" spans="1:2" x14ac:dyDescent="0.2">
      <c r="A5927" s="245" t="s">
        <v>1893</v>
      </c>
      <c r="B5927" s="246">
        <v>470.71</v>
      </c>
    </row>
    <row r="5928" spans="1:2" x14ac:dyDescent="0.2">
      <c r="A5928" s="245" t="s">
        <v>14238</v>
      </c>
      <c r="B5928" s="246">
        <v>462.42</v>
      </c>
    </row>
    <row r="5929" spans="1:2" x14ac:dyDescent="0.2">
      <c r="A5929" s="245" t="s">
        <v>1894</v>
      </c>
      <c r="B5929" s="246">
        <v>870.89</v>
      </c>
    </row>
    <row r="5930" spans="1:2" x14ac:dyDescent="0.2">
      <c r="A5930" s="245" t="s">
        <v>14239</v>
      </c>
      <c r="B5930" s="246">
        <v>860.23</v>
      </c>
    </row>
    <row r="5931" spans="1:2" x14ac:dyDescent="0.2">
      <c r="A5931" s="245" t="s">
        <v>1895</v>
      </c>
      <c r="B5931" s="246">
        <v>222.89</v>
      </c>
    </row>
    <row r="5932" spans="1:2" x14ac:dyDescent="0.2">
      <c r="A5932" s="245" t="s">
        <v>14240</v>
      </c>
      <c r="B5932" s="246">
        <v>214.39</v>
      </c>
    </row>
    <row r="5933" spans="1:2" x14ac:dyDescent="0.2">
      <c r="A5933" s="245" t="s">
        <v>1896</v>
      </c>
      <c r="B5933" s="246">
        <v>379.08</v>
      </c>
    </row>
    <row r="5934" spans="1:2" x14ac:dyDescent="0.2">
      <c r="A5934" s="245" t="s">
        <v>14241</v>
      </c>
      <c r="B5934" s="246">
        <v>363.56</v>
      </c>
    </row>
    <row r="5935" spans="1:2" x14ac:dyDescent="0.2">
      <c r="A5935" s="245" t="s">
        <v>1897</v>
      </c>
      <c r="B5935" s="246">
        <v>614.92999999999995</v>
      </c>
    </row>
    <row r="5936" spans="1:2" x14ac:dyDescent="0.2">
      <c r="A5936" s="245" t="s">
        <v>14242</v>
      </c>
      <c r="B5936" s="246">
        <v>593.42999999999995</v>
      </c>
    </row>
    <row r="5937" spans="1:2" x14ac:dyDescent="0.2">
      <c r="A5937" s="245" t="s">
        <v>1898</v>
      </c>
      <c r="B5937" s="246">
        <v>1097.05</v>
      </c>
    </row>
    <row r="5938" spans="1:2" x14ac:dyDescent="0.2">
      <c r="A5938" s="245" t="s">
        <v>14243</v>
      </c>
      <c r="B5938" s="246">
        <v>1068.6600000000001</v>
      </c>
    </row>
    <row r="5939" spans="1:2" x14ac:dyDescent="0.2">
      <c r="A5939" s="245" t="s">
        <v>1899</v>
      </c>
      <c r="B5939" s="246">
        <v>329.45</v>
      </c>
    </row>
    <row r="5940" spans="1:2" x14ac:dyDescent="0.2">
      <c r="A5940" s="245" t="s">
        <v>14244</v>
      </c>
      <c r="B5940" s="246">
        <v>320.95</v>
      </c>
    </row>
    <row r="5941" spans="1:2" x14ac:dyDescent="0.2">
      <c r="A5941" s="245" t="s">
        <v>1900</v>
      </c>
      <c r="B5941" s="246">
        <v>485.64</v>
      </c>
    </row>
    <row r="5942" spans="1:2" x14ac:dyDescent="0.2">
      <c r="A5942" s="245" t="s">
        <v>14245</v>
      </c>
      <c r="B5942" s="246">
        <v>470.12</v>
      </c>
    </row>
    <row r="5943" spans="1:2" x14ac:dyDescent="0.2">
      <c r="A5943" s="245" t="s">
        <v>1901</v>
      </c>
      <c r="B5943" s="246">
        <v>764.78</v>
      </c>
    </row>
    <row r="5944" spans="1:2" x14ac:dyDescent="0.2">
      <c r="A5944" s="245" t="s">
        <v>14246</v>
      </c>
      <c r="B5944" s="246">
        <v>743.28</v>
      </c>
    </row>
    <row r="5945" spans="1:2" x14ac:dyDescent="0.2">
      <c r="A5945" s="245" t="s">
        <v>1902</v>
      </c>
      <c r="B5945" s="246">
        <v>1246.9000000000001</v>
      </c>
    </row>
    <row r="5946" spans="1:2" x14ac:dyDescent="0.2">
      <c r="A5946" s="245" t="s">
        <v>14247</v>
      </c>
      <c r="B5946" s="246">
        <v>1218.51</v>
      </c>
    </row>
    <row r="5947" spans="1:2" x14ac:dyDescent="0.2">
      <c r="A5947" s="245" t="s">
        <v>1903</v>
      </c>
      <c r="B5947" s="246">
        <v>185.33</v>
      </c>
    </row>
    <row r="5948" spans="1:2" x14ac:dyDescent="0.2">
      <c r="A5948" s="245" t="s">
        <v>14248</v>
      </c>
      <c r="B5948" s="246">
        <v>176.97</v>
      </c>
    </row>
    <row r="5949" spans="1:2" x14ac:dyDescent="0.2">
      <c r="A5949" s="245" t="s">
        <v>1904</v>
      </c>
      <c r="B5949" s="246">
        <v>174.03</v>
      </c>
    </row>
    <row r="5950" spans="1:2" x14ac:dyDescent="0.2">
      <c r="A5950" s="245" t="s">
        <v>14249</v>
      </c>
      <c r="B5950" s="246">
        <v>169.2</v>
      </c>
    </row>
    <row r="5951" spans="1:2" x14ac:dyDescent="0.2">
      <c r="A5951" s="245" t="s">
        <v>1905</v>
      </c>
      <c r="B5951" s="246">
        <v>97.61</v>
      </c>
    </row>
    <row r="5952" spans="1:2" x14ac:dyDescent="0.2">
      <c r="A5952" s="245" t="s">
        <v>14250</v>
      </c>
      <c r="B5952" s="246">
        <v>95.17</v>
      </c>
    </row>
    <row r="5953" spans="1:2" x14ac:dyDescent="0.2">
      <c r="A5953" s="245" t="s">
        <v>1906</v>
      </c>
      <c r="B5953" s="246">
        <v>1545.62</v>
      </c>
    </row>
    <row r="5954" spans="1:2" x14ac:dyDescent="0.2">
      <c r="A5954" s="245" t="s">
        <v>14251</v>
      </c>
      <c r="B5954" s="246">
        <v>1409.05</v>
      </c>
    </row>
    <row r="5955" spans="1:2" x14ac:dyDescent="0.2">
      <c r="A5955" s="245" t="s">
        <v>7428</v>
      </c>
      <c r="B5955" s="246">
        <v>840.42</v>
      </c>
    </row>
    <row r="5956" spans="1:2" x14ac:dyDescent="0.2">
      <c r="A5956" s="245" t="s">
        <v>14252</v>
      </c>
      <c r="B5956" s="246">
        <v>764.72</v>
      </c>
    </row>
    <row r="5957" spans="1:2" x14ac:dyDescent="0.2">
      <c r="A5957" s="245" t="s">
        <v>7429</v>
      </c>
      <c r="B5957" s="246">
        <v>1099.18</v>
      </c>
    </row>
    <row r="5958" spans="1:2" x14ac:dyDescent="0.2">
      <c r="A5958" s="245" t="s">
        <v>14253</v>
      </c>
      <c r="B5958" s="246">
        <v>1000.95</v>
      </c>
    </row>
    <row r="5959" spans="1:2" x14ac:dyDescent="0.2">
      <c r="A5959" s="245" t="s">
        <v>7430</v>
      </c>
      <c r="B5959" s="246">
        <v>2085.64</v>
      </c>
    </row>
    <row r="5960" spans="1:2" x14ac:dyDescent="0.2">
      <c r="A5960" s="245" t="s">
        <v>14254</v>
      </c>
      <c r="B5960" s="246">
        <v>1904.47</v>
      </c>
    </row>
    <row r="5961" spans="1:2" x14ac:dyDescent="0.2">
      <c r="A5961" s="245" t="s">
        <v>7431</v>
      </c>
      <c r="B5961" s="246">
        <v>2672.01</v>
      </c>
    </row>
    <row r="5962" spans="1:2" x14ac:dyDescent="0.2">
      <c r="A5962" s="245" t="s">
        <v>14255</v>
      </c>
      <c r="B5962" s="246">
        <v>2442.1999999999998</v>
      </c>
    </row>
    <row r="5963" spans="1:2" x14ac:dyDescent="0.2">
      <c r="A5963" s="245" t="s">
        <v>7432</v>
      </c>
      <c r="B5963" s="246">
        <v>18.149999999999999</v>
      </c>
    </row>
    <row r="5964" spans="1:2" x14ac:dyDescent="0.2">
      <c r="A5964" s="245" t="s">
        <v>14256</v>
      </c>
      <c r="B5964" s="246">
        <v>15.8</v>
      </c>
    </row>
    <row r="5965" spans="1:2" x14ac:dyDescent="0.2">
      <c r="A5965" s="245" t="s">
        <v>7433</v>
      </c>
      <c r="B5965" s="246">
        <v>27.93</v>
      </c>
    </row>
    <row r="5966" spans="1:2" x14ac:dyDescent="0.2">
      <c r="A5966" s="245" t="s">
        <v>14257</v>
      </c>
      <c r="B5966" s="246">
        <v>24.35</v>
      </c>
    </row>
    <row r="5967" spans="1:2" x14ac:dyDescent="0.2">
      <c r="A5967" s="245" t="s">
        <v>7434</v>
      </c>
      <c r="B5967" s="246">
        <v>33.65</v>
      </c>
    </row>
    <row r="5968" spans="1:2" x14ac:dyDescent="0.2">
      <c r="A5968" s="245" t="s">
        <v>14258</v>
      </c>
      <c r="B5968" s="246">
        <v>29.38</v>
      </c>
    </row>
    <row r="5969" spans="1:2" x14ac:dyDescent="0.2">
      <c r="A5969" s="245" t="s">
        <v>1907</v>
      </c>
      <c r="B5969" s="246">
        <v>26.87</v>
      </c>
    </row>
    <row r="5970" spans="1:2" x14ac:dyDescent="0.2">
      <c r="A5970" s="245" t="s">
        <v>14259</v>
      </c>
      <c r="B5970" s="246">
        <v>25.08</v>
      </c>
    </row>
    <row r="5971" spans="1:2" x14ac:dyDescent="0.2">
      <c r="A5971" s="245" t="s">
        <v>1908</v>
      </c>
      <c r="B5971" s="246">
        <v>29.95</v>
      </c>
    </row>
    <row r="5972" spans="1:2" x14ac:dyDescent="0.2">
      <c r="A5972" s="245" t="s">
        <v>14260</v>
      </c>
      <c r="B5972" s="246">
        <v>27.93</v>
      </c>
    </row>
    <row r="5973" spans="1:2" x14ac:dyDescent="0.2">
      <c r="A5973" s="245" t="s">
        <v>1909</v>
      </c>
      <c r="B5973" s="246">
        <v>31.98</v>
      </c>
    </row>
    <row r="5974" spans="1:2" x14ac:dyDescent="0.2">
      <c r="A5974" s="245" t="s">
        <v>14261</v>
      </c>
      <c r="B5974" s="246">
        <v>29.8</v>
      </c>
    </row>
    <row r="5975" spans="1:2" x14ac:dyDescent="0.2">
      <c r="A5975" s="245" t="s">
        <v>1910</v>
      </c>
      <c r="B5975" s="246">
        <v>35.07</v>
      </c>
    </row>
    <row r="5976" spans="1:2" x14ac:dyDescent="0.2">
      <c r="A5976" s="245" t="s">
        <v>14262</v>
      </c>
      <c r="B5976" s="246">
        <v>32.67</v>
      </c>
    </row>
    <row r="5977" spans="1:2" x14ac:dyDescent="0.2">
      <c r="A5977" s="245" t="s">
        <v>1911</v>
      </c>
      <c r="B5977" s="246">
        <v>36.75</v>
      </c>
    </row>
    <row r="5978" spans="1:2" x14ac:dyDescent="0.2">
      <c r="A5978" s="245" t="s">
        <v>14263</v>
      </c>
      <c r="B5978" s="246">
        <v>34.24</v>
      </c>
    </row>
    <row r="5979" spans="1:2" x14ac:dyDescent="0.2">
      <c r="A5979" s="245" t="s">
        <v>1912</v>
      </c>
      <c r="B5979" s="246">
        <v>41</v>
      </c>
    </row>
    <row r="5980" spans="1:2" x14ac:dyDescent="0.2">
      <c r="A5980" s="245" t="s">
        <v>14264</v>
      </c>
      <c r="B5980" s="246">
        <v>38.130000000000003</v>
      </c>
    </row>
    <row r="5981" spans="1:2" x14ac:dyDescent="0.2">
      <c r="A5981" s="245" t="s">
        <v>7435</v>
      </c>
      <c r="B5981" s="246">
        <v>43.11</v>
      </c>
    </row>
    <row r="5982" spans="1:2" x14ac:dyDescent="0.2">
      <c r="A5982" s="245" t="s">
        <v>14265</v>
      </c>
      <c r="B5982" s="246">
        <v>40.07</v>
      </c>
    </row>
    <row r="5983" spans="1:2" x14ac:dyDescent="0.2">
      <c r="A5983" s="245" t="s">
        <v>7436</v>
      </c>
      <c r="B5983" s="246">
        <v>46.28</v>
      </c>
    </row>
    <row r="5984" spans="1:2" x14ac:dyDescent="0.2">
      <c r="A5984" s="245" t="s">
        <v>14266</v>
      </c>
      <c r="B5984" s="246">
        <v>43</v>
      </c>
    </row>
    <row r="5985" spans="1:2" x14ac:dyDescent="0.2">
      <c r="A5985" s="245" t="s">
        <v>1913</v>
      </c>
      <c r="B5985" s="246">
        <v>28.5</v>
      </c>
    </row>
    <row r="5986" spans="1:2" x14ac:dyDescent="0.2">
      <c r="A5986" s="245" t="s">
        <v>14267</v>
      </c>
      <c r="B5986" s="246">
        <v>26.57</v>
      </c>
    </row>
    <row r="5987" spans="1:2" x14ac:dyDescent="0.2">
      <c r="A5987" s="245" t="s">
        <v>1914</v>
      </c>
      <c r="B5987" s="246">
        <v>32.090000000000003</v>
      </c>
    </row>
    <row r="5988" spans="1:2" x14ac:dyDescent="0.2">
      <c r="A5988" s="245" t="s">
        <v>14268</v>
      </c>
      <c r="B5988" s="246">
        <v>29.89</v>
      </c>
    </row>
    <row r="5989" spans="1:2" x14ac:dyDescent="0.2">
      <c r="A5989" s="245" t="s">
        <v>1915</v>
      </c>
      <c r="B5989" s="246">
        <v>34.619999999999997</v>
      </c>
    </row>
    <row r="5990" spans="1:2" x14ac:dyDescent="0.2">
      <c r="A5990" s="245" t="s">
        <v>14269</v>
      </c>
      <c r="B5990" s="246">
        <v>32.229999999999997</v>
      </c>
    </row>
    <row r="5991" spans="1:2" x14ac:dyDescent="0.2">
      <c r="A5991" s="245" t="s">
        <v>1916</v>
      </c>
      <c r="B5991" s="246">
        <v>38.26</v>
      </c>
    </row>
    <row r="5992" spans="1:2" x14ac:dyDescent="0.2">
      <c r="A5992" s="245" t="s">
        <v>14270</v>
      </c>
      <c r="B5992" s="246">
        <v>35.6</v>
      </c>
    </row>
    <row r="5993" spans="1:2" x14ac:dyDescent="0.2">
      <c r="A5993" s="245" t="s">
        <v>1917</v>
      </c>
      <c r="B5993" s="246">
        <v>40.9</v>
      </c>
    </row>
    <row r="5994" spans="1:2" x14ac:dyDescent="0.2">
      <c r="A5994" s="245" t="s">
        <v>14271</v>
      </c>
      <c r="B5994" s="246">
        <v>38.020000000000003</v>
      </c>
    </row>
    <row r="5995" spans="1:2" x14ac:dyDescent="0.2">
      <c r="A5995" s="245" t="s">
        <v>1918</v>
      </c>
      <c r="B5995" s="246">
        <v>45.26</v>
      </c>
    </row>
    <row r="5996" spans="1:2" x14ac:dyDescent="0.2">
      <c r="A5996" s="245" t="s">
        <v>14272</v>
      </c>
      <c r="B5996" s="246">
        <v>42.05</v>
      </c>
    </row>
    <row r="5997" spans="1:2" x14ac:dyDescent="0.2">
      <c r="A5997" s="245" t="s">
        <v>1919</v>
      </c>
      <c r="B5997" s="246">
        <v>47.7</v>
      </c>
    </row>
    <row r="5998" spans="1:2" x14ac:dyDescent="0.2">
      <c r="A5998" s="245" t="s">
        <v>14273</v>
      </c>
      <c r="B5998" s="246">
        <v>44.29</v>
      </c>
    </row>
    <row r="5999" spans="1:2" x14ac:dyDescent="0.2">
      <c r="A5999" s="245" t="s">
        <v>1920</v>
      </c>
      <c r="B5999" s="246">
        <v>51.9</v>
      </c>
    </row>
    <row r="6000" spans="1:2" x14ac:dyDescent="0.2">
      <c r="A6000" s="245" t="s">
        <v>14274</v>
      </c>
      <c r="B6000" s="246">
        <v>48.17</v>
      </c>
    </row>
    <row r="6001" spans="1:2" x14ac:dyDescent="0.2">
      <c r="A6001" s="245" t="s">
        <v>1921</v>
      </c>
      <c r="B6001" s="246">
        <v>56.87</v>
      </c>
    </row>
    <row r="6002" spans="1:2" x14ac:dyDescent="0.2">
      <c r="A6002" s="245" t="s">
        <v>14275</v>
      </c>
      <c r="B6002" s="246">
        <v>52.74</v>
      </c>
    </row>
    <row r="6003" spans="1:2" x14ac:dyDescent="0.2">
      <c r="A6003" s="245" t="s">
        <v>7437</v>
      </c>
      <c r="B6003" s="246">
        <v>117.57</v>
      </c>
    </row>
    <row r="6004" spans="1:2" x14ac:dyDescent="0.2">
      <c r="A6004" s="245" t="s">
        <v>14276</v>
      </c>
      <c r="B6004" s="246">
        <v>106.34</v>
      </c>
    </row>
    <row r="6005" spans="1:2" x14ac:dyDescent="0.2">
      <c r="A6005" s="245" t="s">
        <v>7438</v>
      </c>
      <c r="B6005" s="246">
        <v>122.85</v>
      </c>
    </row>
    <row r="6006" spans="1:2" x14ac:dyDescent="0.2">
      <c r="A6006" s="245" t="s">
        <v>14277</v>
      </c>
      <c r="B6006" s="246">
        <v>111.19</v>
      </c>
    </row>
    <row r="6007" spans="1:2" x14ac:dyDescent="0.2">
      <c r="A6007" s="245" t="s">
        <v>1922</v>
      </c>
      <c r="B6007" s="246">
        <v>66.78</v>
      </c>
    </row>
    <row r="6008" spans="1:2" x14ac:dyDescent="0.2">
      <c r="A6008" s="245" t="s">
        <v>14278</v>
      </c>
      <c r="B6008" s="246">
        <v>60.92</v>
      </c>
    </row>
    <row r="6009" spans="1:2" x14ac:dyDescent="0.2">
      <c r="A6009" s="245" t="s">
        <v>1923</v>
      </c>
      <c r="B6009" s="246">
        <v>69.2</v>
      </c>
    </row>
    <row r="6010" spans="1:2" x14ac:dyDescent="0.2">
      <c r="A6010" s="245" t="s">
        <v>14279</v>
      </c>
      <c r="B6010" s="246">
        <v>63.1</v>
      </c>
    </row>
    <row r="6011" spans="1:2" x14ac:dyDescent="0.2">
      <c r="A6011" s="245" t="s">
        <v>1924</v>
      </c>
      <c r="B6011" s="246">
        <v>75.2</v>
      </c>
    </row>
    <row r="6012" spans="1:2" x14ac:dyDescent="0.2">
      <c r="A6012" s="245" t="s">
        <v>14280</v>
      </c>
      <c r="B6012" s="246">
        <v>68.599999999999994</v>
      </c>
    </row>
    <row r="6013" spans="1:2" x14ac:dyDescent="0.2">
      <c r="A6013" s="245" t="s">
        <v>1925</v>
      </c>
      <c r="B6013" s="246">
        <v>78.48</v>
      </c>
    </row>
    <row r="6014" spans="1:2" x14ac:dyDescent="0.2">
      <c r="A6014" s="245" t="s">
        <v>14281</v>
      </c>
      <c r="B6014" s="246">
        <v>71.61</v>
      </c>
    </row>
    <row r="6015" spans="1:2" x14ac:dyDescent="0.2">
      <c r="A6015" s="245" t="s">
        <v>1926</v>
      </c>
      <c r="B6015" s="246">
        <v>99.02</v>
      </c>
    </row>
    <row r="6016" spans="1:2" x14ac:dyDescent="0.2">
      <c r="A6016" s="245" t="s">
        <v>14282</v>
      </c>
      <c r="B6016" s="246">
        <v>89.94</v>
      </c>
    </row>
    <row r="6017" spans="1:2" x14ac:dyDescent="0.2">
      <c r="A6017" s="245" t="s">
        <v>1927</v>
      </c>
      <c r="B6017" s="246">
        <v>123.17</v>
      </c>
    </row>
    <row r="6018" spans="1:2" x14ac:dyDescent="0.2">
      <c r="A6018" s="245" t="s">
        <v>14283</v>
      </c>
      <c r="B6018" s="246">
        <v>111.52</v>
      </c>
    </row>
    <row r="6019" spans="1:2" x14ac:dyDescent="0.2">
      <c r="A6019" s="245" t="s">
        <v>1928</v>
      </c>
      <c r="B6019" s="246">
        <v>130.81</v>
      </c>
    </row>
    <row r="6020" spans="1:2" x14ac:dyDescent="0.2">
      <c r="A6020" s="245" t="s">
        <v>14284</v>
      </c>
      <c r="B6020" s="246">
        <v>118.55</v>
      </c>
    </row>
    <row r="6021" spans="1:2" x14ac:dyDescent="0.2">
      <c r="A6021" s="245" t="s">
        <v>7439</v>
      </c>
      <c r="B6021" s="246">
        <v>137.43</v>
      </c>
    </row>
    <row r="6022" spans="1:2" x14ac:dyDescent="0.2">
      <c r="A6022" s="245" t="s">
        <v>14285</v>
      </c>
      <c r="B6022" s="246">
        <v>124.63</v>
      </c>
    </row>
    <row r="6023" spans="1:2" x14ac:dyDescent="0.2">
      <c r="A6023" s="245" t="s">
        <v>7440</v>
      </c>
      <c r="B6023" s="246">
        <v>151.68</v>
      </c>
    </row>
    <row r="6024" spans="1:2" x14ac:dyDescent="0.2">
      <c r="A6024" s="245" t="s">
        <v>14286</v>
      </c>
      <c r="B6024" s="246">
        <v>137.58000000000001</v>
      </c>
    </row>
    <row r="6025" spans="1:2" x14ac:dyDescent="0.2">
      <c r="A6025" s="245" t="s">
        <v>7441</v>
      </c>
      <c r="B6025" s="246">
        <v>166.07</v>
      </c>
    </row>
    <row r="6026" spans="1:2" x14ac:dyDescent="0.2">
      <c r="A6026" s="245" t="s">
        <v>14287</v>
      </c>
      <c r="B6026" s="246">
        <v>150.66</v>
      </c>
    </row>
    <row r="6027" spans="1:2" x14ac:dyDescent="0.2">
      <c r="A6027" s="245" t="s">
        <v>7442</v>
      </c>
      <c r="B6027" s="246">
        <v>193.17</v>
      </c>
    </row>
    <row r="6028" spans="1:2" x14ac:dyDescent="0.2">
      <c r="A6028" s="245" t="s">
        <v>14288</v>
      </c>
      <c r="B6028" s="246">
        <v>175.35</v>
      </c>
    </row>
    <row r="6029" spans="1:2" x14ac:dyDescent="0.2">
      <c r="A6029" s="245" t="s">
        <v>7443</v>
      </c>
      <c r="B6029" s="246">
        <v>79.84</v>
      </c>
    </row>
    <row r="6030" spans="1:2" x14ac:dyDescent="0.2">
      <c r="A6030" s="245" t="s">
        <v>14289</v>
      </c>
      <c r="B6030" s="246">
        <v>72.819999999999993</v>
      </c>
    </row>
    <row r="6031" spans="1:2" x14ac:dyDescent="0.2">
      <c r="A6031" s="245" t="s">
        <v>1929</v>
      </c>
      <c r="B6031" s="246">
        <v>86.78</v>
      </c>
    </row>
    <row r="6032" spans="1:2" x14ac:dyDescent="0.2">
      <c r="A6032" s="245" t="s">
        <v>14290</v>
      </c>
      <c r="B6032" s="246">
        <v>79.180000000000007</v>
      </c>
    </row>
    <row r="6033" spans="1:2" x14ac:dyDescent="0.2">
      <c r="A6033" s="245" t="s">
        <v>1930</v>
      </c>
      <c r="B6033" s="246">
        <v>95.38</v>
      </c>
    </row>
    <row r="6034" spans="1:2" x14ac:dyDescent="0.2">
      <c r="A6034" s="245" t="s">
        <v>14291</v>
      </c>
      <c r="B6034" s="246">
        <v>87.06</v>
      </c>
    </row>
    <row r="6035" spans="1:2" x14ac:dyDescent="0.2">
      <c r="A6035" s="245" t="s">
        <v>7444</v>
      </c>
      <c r="B6035" s="246">
        <v>104.35</v>
      </c>
    </row>
    <row r="6036" spans="1:2" x14ac:dyDescent="0.2">
      <c r="A6036" s="245" t="s">
        <v>14292</v>
      </c>
      <c r="B6036" s="246">
        <v>95.27</v>
      </c>
    </row>
    <row r="6037" spans="1:2" x14ac:dyDescent="0.2">
      <c r="A6037" s="245" t="s">
        <v>1931</v>
      </c>
      <c r="B6037" s="246">
        <v>124.48</v>
      </c>
    </row>
    <row r="6038" spans="1:2" x14ac:dyDescent="0.2">
      <c r="A6038" s="245" t="s">
        <v>14293</v>
      </c>
      <c r="B6038" s="246">
        <v>113.23</v>
      </c>
    </row>
    <row r="6039" spans="1:2" x14ac:dyDescent="0.2">
      <c r="A6039" s="245" t="s">
        <v>1932</v>
      </c>
      <c r="B6039" s="246">
        <v>153.34</v>
      </c>
    </row>
    <row r="6040" spans="1:2" x14ac:dyDescent="0.2">
      <c r="A6040" s="245" t="s">
        <v>14294</v>
      </c>
      <c r="B6040" s="246">
        <v>139.11000000000001</v>
      </c>
    </row>
    <row r="6041" spans="1:2" x14ac:dyDescent="0.2">
      <c r="A6041" s="245" t="s">
        <v>1933</v>
      </c>
      <c r="B6041" s="246">
        <v>166.36</v>
      </c>
    </row>
    <row r="6042" spans="1:2" x14ac:dyDescent="0.2">
      <c r="A6042" s="245" t="s">
        <v>14295</v>
      </c>
      <c r="B6042" s="246">
        <v>151.06</v>
      </c>
    </row>
    <row r="6043" spans="1:2" x14ac:dyDescent="0.2">
      <c r="A6043" s="245" t="s">
        <v>1934</v>
      </c>
      <c r="B6043" s="246">
        <v>197.54</v>
      </c>
    </row>
    <row r="6044" spans="1:2" x14ac:dyDescent="0.2">
      <c r="A6044" s="245" t="s">
        <v>14296</v>
      </c>
      <c r="B6044" s="246">
        <v>179.37</v>
      </c>
    </row>
    <row r="6045" spans="1:2" x14ac:dyDescent="0.2">
      <c r="A6045" s="245" t="s">
        <v>1935</v>
      </c>
      <c r="B6045" s="246">
        <v>209.17</v>
      </c>
    </row>
    <row r="6046" spans="1:2" x14ac:dyDescent="0.2">
      <c r="A6046" s="245" t="s">
        <v>14297</v>
      </c>
      <c r="B6046" s="246">
        <v>190.04</v>
      </c>
    </row>
    <row r="6047" spans="1:2" x14ac:dyDescent="0.2">
      <c r="A6047" s="245" t="s">
        <v>1936</v>
      </c>
      <c r="B6047" s="246">
        <v>242.35</v>
      </c>
    </row>
    <row r="6048" spans="1:2" x14ac:dyDescent="0.2">
      <c r="A6048" s="245" t="s">
        <v>14298</v>
      </c>
      <c r="B6048" s="246">
        <v>219.92</v>
      </c>
    </row>
    <row r="6049" spans="1:2" x14ac:dyDescent="0.2">
      <c r="A6049" s="245" t="s">
        <v>1937</v>
      </c>
      <c r="B6049" s="246">
        <v>265.60000000000002</v>
      </c>
    </row>
    <row r="6050" spans="1:2" x14ac:dyDescent="0.2">
      <c r="A6050" s="245" t="s">
        <v>14299</v>
      </c>
      <c r="B6050" s="246">
        <v>241.26</v>
      </c>
    </row>
    <row r="6051" spans="1:2" x14ac:dyDescent="0.2">
      <c r="A6051" s="245" t="s">
        <v>1938</v>
      </c>
      <c r="B6051" s="246">
        <v>305.5</v>
      </c>
    </row>
    <row r="6052" spans="1:2" x14ac:dyDescent="0.2">
      <c r="A6052" s="245" t="s">
        <v>14300</v>
      </c>
      <c r="B6052" s="246">
        <v>276.93</v>
      </c>
    </row>
    <row r="6053" spans="1:2" x14ac:dyDescent="0.2">
      <c r="A6053" s="245" t="s">
        <v>1939</v>
      </c>
      <c r="B6053" s="246">
        <v>328.75</v>
      </c>
    </row>
    <row r="6054" spans="1:2" x14ac:dyDescent="0.2">
      <c r="A6054" s="245" t="s">
        <v>14301</v>
      </c>
      <c r="B6054" s="246">
        <v>298.27</v>
      </c>
    </row>
    <row r="6055" spans="1:2" x14ac:dyDescent="0.2">
      <c r="A6055" s="245" t="s">
        <v>7445</v>
      </c>
      <c r="B6055" s="246">
        <v>434.57</v>
      </c>
    </row>
    <row r="6056" spans="1:2" x14ac:dyDescent="0.2">
      <c r="A6056" s="245" t="s">
        <v>14302</v>
      </c>
      <c r="B6056" s="246">
        <v>394.3</v>
      </c>
    </row>
    <row r="6057" spans="1:2" x14ac:dyDescent="0.2">
      <c r="A6057" s="245" t="s">
        <v>7446</v>
      </c>
      <c r="B6057" s="246">
        <v>538.37</v>
      </c>
    </row>
    <row r="6058" spans="1:2" x14ac:dyDescent="0.2">
      <c r="A6058" s="245" t="s">
        <v>14303</v>
      </c>
      <c r="B6058" s="246">
        <v>488.5</v>
      </c>
    </row>
    <row r="6059" spans="1:2" x14ac:dyDescent="0.2">
      <c r="A6059" s="245" t="s">
        <v>7447</v>
      </c>
      <c r="B6059" s="246">
        <v>114.39</v>
      </c>
    </row>
    <row r="6060" spans="1:2" x14ac:dyDescent="0.2">
      <c r="A6060" s="245" t="s">
        <v>14304</v>
      </c>
      <c r="B6060" s="246">
        <v>105.97</v>
      </c>
    </row>
    <row r="6061" spans="1:2" x14ac:dyDescent="0.2">
      <c r="A6061" s="245" t="s">
        <v>1940</v>
      </c>
      <c r="B6061" s="246">
        <v>194.45</v>
      </c>
    </row>
    <row r="6062" spans="1:2" x14ac:dyDescent="0.2">
      <c r="A6062" s="245" t="s">
        <v>14305</v>
      </c>
      <c r="B6062" s="246">
        <v>176.51</v>
      </c>
    </row>
    <row r="6063" spans="1:2" x14ac:dyDescent="0.2">
      <c r="A6063" s="245" t="s">
        <v>1941</v>
      </c>
      <c r="B6063" s="246">
        <v>210.47</v>
      </c>
    </row>
    <row r="6064" spans="1:2" x14ac:dyDescent="0.2">
      <c r="A6064" s="245" t="s">
        <v>14306</v>
      </c>
      <c r="B6064" s="246">
        <v>191.28</v>
      </c>
    </row>
    <row r="6065" spans="1:2" x14ac:dyDescent="0.2">
      <c r="A6065" s="245" t="s">
        <v>1942</v>
      </c>
      <c r="B6065" s="246">
        <v>240.08</v>
      </c>
    </row>
    <row r="6066" spans="1:2" x14ac:dyDescent="0.2">
      <c r="A6066" s="245" t="s">
        <v>14307</v>
      </c>
      <c r="B6066" s="246">
        <v>218.21</v>
      </c>
    </row>
    <row r="6067" spans="1:2" x14ac:dyDescent="0.2">
      <c r="A6067" s="245" t="s">
        <v>1943</v>
      </c>
      <c r="B6067" s="246">
        <v>255.58</v>
      </c>
    </row>
    <row r="6068" spans="1:2" x14ac:dyDescent="0.2">
      <c r="A6068" s="245" t="s">
        <v>14308</v>
      </c>
      <c r="B6068" s="246">
        <v>232.43</v>
      </c>
    </row>
    <row r="6069" spans="1:2" x14ac:dyDescent="0.2">
      <c r="A6069" s="245" t="s">
        <v>1944</v>
      </c>
      <c r="B6069" s="246">
        <v>292.17</v>
      </c>
    </row>
    <row r="6070" spans="1:2" x14ac:dyDescent="0.2">
      <c r="A6070" s="245" t="s">
        <v>14309</v>
      </c>
      <c r="B6070" s="246">
        <v>265.39</v>
      </c>
    </row>
    <row r="6071" spans="1:2" x14ac:dyDescent="0.2">
      <c r="A6071" s="245" t="s">
        <v>1945</v>
      </c>
      <c r="B6071" s="246">
        <v>326.27</v>
      </c>
    </row>
    <row r="6072" spans="1:2" x14ac:dyDescent="0.2">
      <c r="A6072" s="245" t="s">
        <v>14310</v>
      </c>
      <c r="B6072" s="246">
        <v>296.68</v>
      </c>
    </row>
    <row r="6073" spans="1:2" x14ac:dyDescent="0.2">
      <c r="A6073" s="245" t="s">
        <v>1946</v>
      </c>
      <c r="B6073" s="246">
        <v>403.8</v>
      </c>
    </row>
    <row r="6074" spans="1:2" x14ac:dyDescent="0.2">
      <c r="A6074" s="245" t="s">
        <v>14311</v>
      </c>
      <c r="B6074" s="246">
        <v>366.81</v>
      </c>
    </row>
    <row r="6075" spans="1:2" x14ac:dyDescent="0.2">
      <c r="A6075" s="245" t="s">
        <v>1947</v>
      </c>
      <c r="B6075" s="246">
        <v>471.37</v>
      </c>
    </row>
    <row r="6076" spans="1:2" x14ac:dyDescent="0.2">
      <c r="A6076" s="245" t="s">
        <v>14312</v>
      </c>
      <c r="B6076" s="246">
        <v>428.25</v>
      </c>
    </row>
    <row r="6077" spans="1:2" x14ac:dyDescent="0.2">
      <c r="A6077" s="245" t="s">
        <v>1948</v>
      </c>
      <c r="B6077" s="246">
        <v>477.57</v>
      </c>
    </row>
    <row r="6078" spans="1:2" x14ac:dyDescent="0.2">
      <c r="A6078" s="245" t="s">
        <v>14313</v>
      </c>
      <c r="B6078" s="246">
        <v>433.94</v>
      </c>
    </row>
    <row r="6079" spans="1:2" x14ac:dyDescent="0.2">
      <c r="A6079" s="245" t="s">
        <v>1949</v>
      </c>
      <c r="B6079" s="246">
        <v>524.41999999999996</v>
      </c>
    </row>
    <row r="6080" spans="1:2" x14ac:dyDescent="0.2">
      <c r="A6080" s="245" t="s">
        <v>14314</v>
      </c>
      <c r="B6080" s="246">
        <v>476.64</v>
      </c>
    </row>
    <row r="6081" spans="1:2" x14ac:dyDescent="0.2">
      <c r="A6081" s="245" t="s">
        <v>1950</v>
      </c>
      <c r="B6081" s="246">
        <v>644.85</v>
      </c>
    </row>
    <row r="6082" spans="1:2" x14ac:dyDescent="0.2">
      <c r="A6082" s="245" t="s">
        <v>14315</v>
      </c>
      <c r="B6082" s="246">
        <v>586.24</v>
      </c>
    </row>
    <row r="6083" spans="1:2" x14ac:dyDescent="0.2">
      <c r="A6083" s="245" t="s">
        <v>1951</v>
      </c>
      <c r="B6083" s="246">
        <v>565.07000000000005</v>
      </c>
    </row>
    <row r="6084" spans="1:2" x14ac:dyDescent="0.2">
      <c r="A6084" s="245" t="s">
        <v>14316</v>
      </c>
      <c r="B6084" s="246">
        <v>514.25</v>
      </c>
    </row>
    <row r="6085" spans="1:2" x14ac:dyDescent="0.2">
      <c r="A6085" s="245" t="s">
        <v>1952</v>
      </c>
      <c r="B6085" s="246">
        <v>622.16</v>
      </c>
    </row>
    <row r="6086" spans="1:2" x14ac:dyDescent="0.2">
      <c r="A6086" s="245" t="s">
        <v>14317</v>
      </c>
      <c r="B6086" s="246">
        <v>566.34</v>
      </c>
    </row>
    <row r="6087" spans="1:2" x14ac:dyDescent="0.2">
      <c r="A6087" s="245" t="s">
        <v>1953</v>
      </c>
      <c r="B6087" s="246">
        <v>766.79</v>
      </c>
    </row>
    <row r="6088" spans="1:2" x14ac:dyDescent="0.2">
      <c r="A6088" s="245" t="s">
        <v>14318</v>
      </c>
      <c r="B6088" s="246">
        <v>698.15</v>
      </c>
    </row>
    <row r="6089" spans="1:2" x14ac:dyDescent="0.2">
      <c r="A6089" s="245" t="s">
        <v>1954</v>
      </c>
      <c r="B6089" s="246">
        <v>15.94</v>
      </c>
    </row>
    <row r="6090" spans="1:2" x14ac:dyDescent="0.2">
      <c r="A6090" s="245" t="s">
        <v>14319</v>
      </c>
      <c r="B6090" s="246">
        <v>14.89</v>
      </c>
    </row>
    <row r="6091" spans="1:2" x14ac:dyDescent="0.2">
      <c r="A6091" s="245" t="s">
        <v>1955</v>
      </c>
      <c r="B6091" s="246">
        <v>17.46</v>
      </c>
    </row>
    <row r="6092" spans="1:2" x14ac:dyDescent="0.2">
      <c r="A6092" s="245" t="s">
        <v>14320</v>
      </c>
      <c r="B6092" s="246">
        <v>16.29</v>
      </c>
    </row>
    <row r="6093" spans="1:2" x14ac:dyDescent="0.2">
      <c r="A6093" s="245" t="s">
        <v>1956</v>
      </c>
      <c r="B6093" s="246">
        <v>18.510000000000002</v>
      </c>
    </row>
    <row r="6094" spans="1:2" x14ac:dyDescent="0.2">
      <c r="A6094" s="245" t="s">
        <v>14321</v>
      </c>
      <c r="B6094" s="246">
        <v>17.260000000000002</v>
      </c>
    </row>
    <row r="6095" spans="1:2" x14ac:dyDescent="0.2">
      <c r="A6095" s="245" t="s">
        <v>1957</v>
      </c>
      <c r="B6095" s="246">
        <v>19.18</v>
      </c>
    </row>
    <row r="6096" spans="1:2" x14ac:dyDescent="0.2">
      <c r="A6096" s="245" t="s">
        <v>14322</v>
      </c>
      <c r="B6096" s="246">
        <v>17.89</v>
      </c>
    </row>
    <row r="6097" spans="1:2" x14ac:dyDescent="0.2">
      <c r="A6097" s="245" t="s">
        <v>1958</v>
      </c>
      <c r="B6097" s="246">
        <v>21.37</v>
      </c>
    </row>
    <row r="6098" spans="1:2" x14ac:dyDescent="0.2">
      <c r="A6098" s="245" t="s">
        <v>14323</v>
      </c>
      <c r="B6098" s="246">
        <v>19.91</v>
      </c>
    </row>
    <row r="6099" spans="1:2" x14ac:dyDescent="0.2">
      <c r="A6099" s="245" t="s">
        <v>1959</v>
      </c>
      <c r="B6099" s="246">
        <v>23.32</v>
      </c>
    </row>
    <row r="6100" spans="1:2" x14ac:dyDescent="0.2">
      <c r="A6100" s="245" t="s">
        <v>14324</v>
      </c>
      <c r="B6100" s="246">
        <v>21.71</v>
      </c>
    </row>
    <row r="6101" spans="1:2" x14ac:dyDescent="0.2">
      <c r="A6101" s="245" t="s">
        <v>7448</v>
      </c>
      <c r="B6101" s="246">
        <v>23.92</v>
      </c>
    </row>
    <row r="6102" spans="1:2" x14ac:dyDescent="0.2">
      <c r="A6102" s="245" t="s">
        <v>14325</v>
      </c>
      <c r="B6102" s="246">
        <v>22.23</v>
      </c>
    </row>
    <row r="6103" spans="1:2" x14ac:dyDescent="0.2">
      <c r="A6103" s="245" t="s">
        <v>7449</v>
      </c>
      <c r="B6103" s="246">
        <v>26.09</v>
      </c>
    </row>
    <row r="6104" spans="1:2" x14ac:dyDescent="0.2">
      <c r="A6104" s="245" t="s">
        <v>14326</v>
      </c>
      <c r="B6104" s="246">
        <v>24.26</v>
      </c>
    </row>
    <row r="6105" spans="1:2" x14ac:dyDescent="0.2">
      <c r="A6105" s="245" t="s">
        <v>1960</v>
      </c>
      <c r="B6105" s="246">
        <v>16.75</v>
      </c>
    </row>
    <row r="6106" spans="1:2" x14ac:dyDescent="0.2">
      <c r="A6106" s="245" t="s">
        <v>14327</v>
      </c>
      <c r="B6106" s="246">
        <v>15.63</v>
      </c>
    </row>
    <row r="6107" spans="1:2" x14ac:dyDescent="0.2">
      <c r="A6107" s="245" t="s">
        <v>1961</v>
      </c>
      <c r="B6107" s="246">
        <v>18.510000000000002</v>
      </c>
    </row>
    <row r="6108" spans="1:2" x14ac:dyDescent="0.2">
      <c r="A6108" s="245" t="s">
        <v>14328</v>
      </c>
      <c r="B6108" s="246">
        <v>17.260000000000002</v>
      </c>
    </row>
    <row r="6109" spans="1:2" x14ac:dyDescent="0.2">
      <c r="A6109" s="245" t="s">
        <v>1962</v>
      </c>
      <c r="B6109" s="246">
        <v>19.829999999999998</v>
      </c>
    </row>
    <row r="6110" spans="1:2" x14ac:dyDescent="0.2">
      <c r="A6110" s="245" t="s">
        <v>14329</v>
      </c>
      <c r="B6110" s="246">
        <v>18.47</v>
      </c>
    </row>
    <row r="6111" spans="1:2" x14ac:dyDescent="0.2">
      <c r="A6111" s="245" t="s">
        <v>1963</v>
      </c>
      <c r="B6111" s="246">
        <v>20.5</v>
      </c>
    </row>
    <row r="6112" spans="1:2" x14ac:dyDescent="0.2">
      <c r="A6112" s="245" t="s">
        <v>14330</v>
      </c>
      <c r="B6112" s="246">
        <v>19.11</v>
      </c>
    </row>
    <row r="6113" spans="1:2" x14ac:dyDescent="0.2">
      <c r="A6113" s="245" t="s">
        <v>1964</v>
      </c>
      <c r="B6113" s="246">
        <v>23.24</v>
      </c>
    </row>
    <row r="6114" spans="1:2" x14ac:dyDescent="0.2">
      <c r="A6114" s="245" t="s">
        <v>14331</v>
      </c>
      <c r="B6114" s="246">
        <v>21.63</v>
      </c>
    </row>
    <row r="6115" spans="1:2" x14ac:dyDescent="0.2">
      <c r="A6115" s="245" t="s">
        <v>1965</v>
      </c>
      <c r="B6115" s="246">
        <v>25.43</v>
      </c>
    </row>
    <row r="6116" spans="1:2" x14ac:dyDescent="0.2">
      <c r="A6116" s="245" t="s">
        <v>14332</v>
      </c>
      <c r="B6116" s="246">
        <v>23.65</v>
      </c>
    </row>
    <row r="6117" spans="1:2" x14ac:dyDescent="0.2">
      <c r="A6117" s="245" t="s">
        <v>1966</v>
      </c>
      <c r="B6117" s="246">
        <v>26.95</v>
      </c>
    </row>
    <row r="6118" spans="1:2" x14ac:dyDescent="0.2">
      <c r="A6118" s="245" t="s">
        <v>14333</v>
      </c>
      <c r="B6118" s="246">
        <v>25.05</v>
      </c>
    </row>
    <row r="6119" spans="1:2" x14ac:dyDescent="0.2">
      <c r="A6119" s="245" t="s">
        <v>1967</v>
      </c>
      <c r="B6119" s="246">
        <v>28.78</v>
      </c>
    </row>
    <row r="6120" spans="1:2" x14ac:dyDescent="0.2">
      <c r="A6120" s="245" t="s">
        <v>14334</v>
      </c>
      <c r="B6120" s="246">
        <v>26.74</v>
      </c>
    </row>
    <row r="6121" spans="1:2" x14ac:dyDescent="0.2">
      <c r="A6121" s="245" t="s">
        <v>1968</v>
      </c>
      <c r="B6121" s="246">
        <v>31.42</v>
      </c>
    </row>
    <row r="6122" spans="1:2" x14ac:dyDescent="0.2">
      <c r="A6122" s="245" t="s">
        <v>14335</v>
      </c>
      <c r="B6122" s="246">
        <v>29.16</v>
      </c>
    </row>
    <row r="6123" spans="1:2" x14ac:dyDescent="0.2">
      <c r="A6123" s="245" t="s">
        <v>7450</v>
      </c>
      <c r="B6123" s="246">
        <v>68.62</v>
      </c>
    </row>
    <row r="6124" spans="1:2" x14ac:dyDescent="0.2">
      <c r="A6124" s="245" t="s">
        <v>14336</v>
      </c>
      <c r="B6124" s="246">
        <v>62</v>
      </c>
    </row>
    <row r="6125" spans="1:2" x14ac:dyDescent="0.2">
      <c r="A6125" s="245" t="s">
        <v>7451</v>
      </c>
      <c r="B6125" s="246">
        <v>71.260000000000005</v>
      </c>
    </row>
    <row r="6126" spans="1:2" x14ac:dyDescent="0.2">
      <c r="A6126" s="245" t="s">
        <v>14337</v>
      </c>
      <c r="B6126" s="246">
        <v>64.42</v>
      </c>
    </row>
    <row r="6127" spans="1:2" x14ac:dyDescent="0.2">
      <c r="A6127" s="245" t="s">
        <v>1969</v>
      </c>
      <c r="B6127" s="246">
        <v>36.39</v>
      </c>
    </row>
    <row r="6128" spans="1:2" x14ac:dyDescent="0.2">
      <c r="A6128" s="245" t="s">
        <v>14338</v>
      </c>
      <c r="B6128" s="246">
        <v>33.119999999999997</v>
      </c>
    </row>
    <row r="6129" spans="1:2" x14ac:dyDescent="0.2">
      <c r="A6129" s="245" t="s">
        <v>1970</v>
      </c>
      <c r="B6129" s="246">
        <v>40.07</v>
      </c>
    </row>
    <row r="6130" spans="1:2" x14ac:dyDescent="0.2">
      <c r="A6130" s="245" t="s">
        <v>14339</v>
      </c>
      <c r="B6130" s="246">
        <v>36.51</v>
      </c>
    </row>
    <row r="6131" spans="1:2" x14ac:dyDescent="0.2">
      <c r="A6131" s="245" t="s">
        <v>1971</v>
      </c>
      <c r="B6131" s="246">
        <v>42.97</v>
      </c>
    </row>
    <row r="6132" spans="1:2" x14ac:dyDescent="0.2">
      <c r="A6132" s="245" t="s">
        <v>14340</v>
      </c>
      <c r="B6132" s="246">
        <v>39.17</v>
      </c>
    </row>
    <row r="6133" spans="1:2" x14ac:dyDescent="0.2">
      <c r="A6133" s="245" t="s">
        <v>1972</v>
      </c>
      <c r="B6133" s="246">
        <v>45.01</v>
      </c>
    </row>
    <row r="6134" spans="1:2" x14ac:dyDescent="0.2">
      <c r="A6134" s="245" t="s">
        <v>14341</v>
      </c>
      <c r="B6134" s="246">
        <v>41.05</v>
      </c>
    </row>
    <row r="6135" spans="1:2" x14ac:dyDescent="0.2">
      <c r="A6135" s="245" t="s">
        <v>1973</v>
      </c>
      <c r="B6135" s="246">
        <v>62.61</v>
      </c>
    </row>
    <row r="6136" spans="1:2" x14ac:dyDescent="0.2">
      <c r="A6136" s="245" t="s">
        <v>14342</v>
      </c>
      <c r="B6136" s="246">
        <v>56.59</v>
      </c>
    </row>
    <row r="6137" spans="1:2" x14ac:dyDescent="0.2">
      <c r="A6137" s="245" t="s">
        <v>1974</v>
      </c>
      <c r="B6137" s="246">
        <v>71.47</v>
      </c>
    </row>
    <row r="6138" spans="1:2" x14ac:dyDescent="0.2">
      <c r="A6138" s="245" t="s">
        <v>14343</v>
      </c>
      <c r="B6138" s="246">
        <v>64.63</v>
      </c>
    </row>
    <row r="6139" spans="1:2" x14ac:dyDescent="0.2">
      <c r="A6139" s="245" t="s">
        <v>1975</v>
      </c>
      <c r="B6139" s="246">
        <v>75.02</v>
      </c>
    </row>
    <row r="6140" spans="1:2" x14ac:dyDescent="0.2">
      <c r="A6140" s="245" t="s">
        <v>14344</v>
      </c>
      <c r="B6140" s="246">
        <v>67.900000000000006</v>
      </c>
    </row>
    <row r="6141" spans="1:2" x14ac:dyDescent="0.2">
      <c r="A6141" s="245" t="s">
        <v>7452</v>
      </c>
      <c r="B6141" s="246">
        <v>78.569999999999993</v>
      </c>
    </row>
    <row r="6142" spans="1:2" x14ac:dyDescent="0.2">
      <c r="A6142" s="245" t="s">
        <v>14345</v>
      </c>
      <c r="B6142" s="246">
        <v>71.16</v>
      </c>
    </row>
    <row r="6143" spans="1:2" x14ac:dyDescent="0.2">
      <c r="A6143" s="245" t="s">
        <v>7453</v>
      </c>
      <c r="B6143" s="246">
        <v>86.65</v>
      </c>
    </row>
    <row r="6144" spans="1:2" x14ac:dyDescent="0.2">
      <c r="A6144" s="245" t="s">
        <v>14346</v>
      </c>
      <c r="B6144" s="246">
        <v>78.489999999999995</v>
      </c>
    </row>
    <row r="6145" spans="1:2" x14ac:dyDescent="0.2">
      <c r="A6145" s="245" t="s">
        <v>7454</v>
      </c>
      <c r="B6145" s="246">
        <v>94.74</v>
      </c>
    </row>
    <row r="6146" spans="1:2" x14ac:dyDescent="0.2">
      <c r="A6146" s="245" t="s">
        <v>14347</v>
      </c>
      <c r="B6146" s="246">
        <v>85.83</v>
      </c>
    </row>
    <row r="6147" spans="1:2" x14ac:dyDescent="0.2">
      <c r="A6147" s="245" t="s">
        <v>7455</v>
      </c>
      <c r="B6147" s="246">
        <v>109.76</v>
      </c>
    </row>
    <row r="6148" spans="1:2" x14ac:dyDescent="0.2">
      <c r="A6148" s="245" t="s">
        <v>14348</v>
      </c>
      <c r="B6148" s="246">
        <v>99.5</v>
      </c>
    </row>
    <row r="6149" spans="1:2" x14ac:dyDescent="0.2">
      <c r="A6149" s="245" t="s">
        <v>7456</v>
      </c>
      <c r="B6149" s="246">
        <v>45.3</v>
      </c>
    </row>
    <row r="6150" spans="1:2" x14ac:dyDescent="0.2">
      <c r="A6150" s="245" t="s">
        <v>14349</v>
      </c>
      <c r="B6150" s="246">
        <v>41.3</v>
      </c>
    </row>
    <row r="6151" spans="1:2" x14ac:dyDescent="0.2">
      <c r="A6151" s="245" t="s">
        <v>1976</v>
      </c>
      <c r="B6151" s="246">
        <v>48.91</v>
      </c>
    </row>
    <row r="6152" spans="1:2" x14ac:dyDescent="0.2">
      <c r="A6152" s="245" t="s">
        <v>14350</v>
      </c>
      <c r="B6152" s="246">
        <v>44.59</v>
      </c>
    </row>
    <row r="6153" spans="1:2" x14ac:dyDescent="0.2">
      <c r="A6153" s="245" t="s">
        <v>1977</v>
      </c>
      <c r="B6153" s="246">
        <v>52.96</v>
      </c>
    </row>
    <row r="6154" spans="1:2" x14ac:dyDescent="0.2">
      <c r="A6154" s="245" t="s">
        <v>14351</v>
      </c>
      <c r="B6154" s="246">
        <v>48.3</v>
      </c>
    </row>
    <row r="6155" spans="1:2" x14ac:dyDescent="0.2">
      <c r="A6155" s="245" t="s">
        <v>7457</v>
      </c>
      <c r="B6155" s="246">
        <v>60.41</v>
      </c>
    </row>
    <row r="6156" spans="1:2" x14ac:dyDescent="0.2">
      <c r="A6156" s="245" t="s">
        <v>14352</v>
      </c>
      <c r="B6156" s="246">
        <v>55.08</v>
      </c>
    </row>
    <row r="6157" spans="1:2" x14ac:dyDescent="0.2">
      <c r="A6157" s="245" t="s">
        <v>1978</v>
      </c>
      <c r="B6157" s="246">
        <v>75.19</v>
      </c>
    </row>
    <row r="6158" spans="1:2" x14ac:dyDescent="0.2">
      <c r="A6158" s="245" t="s">
        <v>14353</v>
      </c>
      <c r="B6158" s="246">
        <v>68.099999999999994</v>
      </c>
    </row>
    <row r="6159" spans="1:2" x14ac:dyDescent="0.2">
      <c r="A6159" s="245" t="s">
        <v>1979</v>
      </c>
      <c r="B6159" s="246">
        <v>86.55</v>
      </c>
    </row>
    <row r="6160" spans="1:2" x14ac:dyDescent="0.2">
      <c r="A6160" s="245" t="s">
        <v>14354</v>
      </c>
      <c r="B6160" s="246">
        <v>78.430000000000007</v>
      </c>
    </row>
    <row r="6161" spans="1:2" x14ac:dyDescent="0.2">
      <c r="A6161" s="245" t="s">
        <v>1980</v>
      </c>
      <c r="B6161" s="246">
        <v>92.6</v>
      </c>
    </row>
    <row r="6162" spans="1:2" x14ac:dyDescent="0.2">
      <c r="A6162" s="245" t="s">
        <v>14355</v>
      </c>
      <c r="B6162" s="246">
        <v>83.98</v>
      </c>
    </row>
    <row r="6163" spans="1:2" x14ac:dyDescent="0.2">
      <c r="A6163" s="245" t="s">
        <v>1981</v>
      </c>
      <c r="B6163" s="246">
        <v>111.01</v>
      </c>
    </row>
    <row r="6164" spans="1:2" x14ac:dyDescent="0.2">
      <c r="A6164" s="245" t="s">
        <v>14356</v>
      </c>
      <c r="B6164" s="246">
        <v>100.68</v>
      </c>
    </row>
    <row r="6165" spans="1:2" x14ac:dyDescent="0.2">
      <c r="A6165" s="245" t="s">
        <v>1982</v>
      </c>
      <c r="B6165" s="246">
        <v>115.66</v>
      </c>
    </row>
    <row r="6166" spans="1:2" x14ac:dyDescent="0.2">
      <c r="A6166" s="245" t="s">
        <v>14357</v>
      </c>
      <c r="B6166" s="246">
        <v>104.94</v>
      </c>
    </row>
    <row r="6167" spans="1:2" x14ac:dyDescent="0.2">
      <c r="A6167" s="245" t="s">
        <v>1983</v>
      </c>
      <c r="B6167" s="246">
        <v>135.06</v>
      </c>
    </row>
    <row r="6168" spans="1:2" x14ac:dyDescent="0.2">
      <c r="A6168" s="245" t="s">
        <v>14358</v>
      </c>
      <c r="B6168" s="246">
        <v>122.4</v>
      </c>
    </row>
    <row r="6169" spans="1:2" x14ac:dyDescent="0.2">
      <c r="A6169" s="245" t="s">
        <v>1984</v>
      </c>
      <c r="B6169" s="246">
        <v>146.22</v>
      </c>
    </row>
    <row r="6170" spans="1:2" x14ac:dyDescent="0.2">
      <c r="A6170" s="245" t="s">
        <v>14359</v>
      </c>
      <c r="B6170" s="246">
        <v>132.63999999999999</v>
      </c>
    </row>
    <row r="6171" spans="1:2" x14ac:dyDescent="0.2">
      <c r="A6171" s="245" t="s">
        <v>1985</v>
      </c>
      <c r="B6171" s="246">
        <v>170.73</v>
      </c>
    </row>
    <row r="6172" spans="1:2" x14ac:dyDescent="0.2">
      <c r="A6172" s="245" t="s">
        <v>14360</v>
      </c>
      <c r="B6172" s="246">
        <v>154.55000000000001</v>
      </c>
    </row>
    <row r="6173" spans="1:2" x14ac:dyDescent="0.2">
      <c r="A6173" s="245" t="s">
        <v>1986</v>
      </c>
      <c r="B6173" s="246">
        <v>182.35</v>
      </c>
    </row>
    <row r="6174" spans="1:2" x14ac:dyDescent="0.2">
      <c r="A6174" s="245" t="s">
        <v>14361</v>
      </c>
      <c r="B6174" s="246">
        <v>165.22</v>
      </c>
    </row>
    <row r="6175" spans="1:2" x14ac:dyDescent="0.2">
      <c r="A6175" s="245" t="s">
        <v>7458</v>
      </c>
      <c r="B6175" s="246">
        <v>240.78</v>
      </c>
    </row>
    <row r="6176" spans="1:2" x14ac:dyDescent="0.2">
      <c r="A6176" s="245" t="s">
        <v>14362</v>
      </c>
      <c r="B6176" s="246">
        <v>218.15</v>
      </c>
    </row>
    <row r="6177" spans="1:2" x14ac:dyDescent="0.2">
      <c r="A6177" s="245" t="s">
        <v>7459</v>
      </c>
      <c r="B6177" s="246">
        <v>298.01</v>
      </c>
    </row>
    <row r="6178" spans="1:2" x14ac:dyDescent="0.2">
      <c r="A6178" s="245" t="s">
        <v>14363</v>
      </c>
      <c r="B6178" s="246">
        <v>270.02999999999997</v>
      </c>
    </row>
    <row r="6179" spans="1:2" x14ac:dyDescent="0.2">
      <c r="A6179" s="245" t="s">
        <v>7460</v>
      </c>
      <c r="B6179" s="246">
        <v>61.17</v>
      </c>
    </row>
    <row r="6180" spans="1:2" x14ac:dyDescent="0.2">
      <c r="A6180" s="245" t="s">
        <v>14364</v>
      </c>
      <c r="B6180" s="246">
        <v>56.75</v>
      </c>
    </row>
    <row r="6181" spans="1:2" x14ac:dyDescent="0.2">
      <c r="A6181" s="245" t="s">
        <v>1987</v>
      </c>
      <c r="B6181" s="246">
        <v>109.08</v>
      </c>
    </row>
    <row r="6182" spans="1:2" x14ac:dyDescent="0.2">
      <c r="A6182" s="245" t="s">
        <v>14365</v>
      </c>
      <c r="B6182" s="246">
        <v>98.91</v>
      </c>
    </row>
    <row r="6183" spans="1:2" x14ac:dyDescent="0.2">
      <c r="A6183" s="245" t="s">
        <v>1988</v>
      </c>
      <c r="B6183" s="246">
        <v>117.14</v>
      </c>
    </row>
    <row r="6184" spans="1:2" x14ac:dyDescent="0.2">
      <c r="A6184" s="245" t="s">
        <v>14366</v>
      </c>
      <c r="B6184" s="246">
        <v>106.3</v>
      </c>
    </row>
    <row r="6185" spans="1:2" x14ac:dyDescent="0.2">
      <c r="A6185" s="245" t="s">
        <v>1989</v>
      </c>
      <c r="B6185" s="246">
        <v>133.58000000000001</v>
      </c>
    </row>
    <row r="6186" spans="1:2" x14ac:dyDescent="0.2">
      <c r="A6186" s="245" t="s">
        <v>14367</v>
      </c>
      <c r="B6186" s="246">
        <v>121.27</v>
      </c>
    </row>
    <row r="6187" spans="1:2" x14ac:dyDescent="0.2">
      <c r="A6187" s="245" t="s">
        <v>1990</v>
      </c>
      <c r="B6187" s="246">
        <v>139.78</v>
      </c>
    </row>
    <row r="6188" spans="1:2" x14ac:dyDescent="0.2">
      <c r="A6188" s="245" t="s">
        <v>14368</v>
      </c>
      <c r="B6188" s="246">
        <v>126.96</v>
      </c>
    </row>
    <row r="6189" spans="1:2" x14ac:dyDescent="0.2">
      <c r="A6189" s="245" t="s">
        <v>1991</v>
      </c>
      <c r="B6189" s="246">
        <v>162.66999999999999</v>
      </c>
    </row>
    <row r="6190" spans="1:2" x14ac:dyDescent="0.2">
      <c r="A6190" s="245" t="s">
        <v>14369</v>
      </c>
      <c r="B6190" s="246">
        <v>147.58000000000001</v>
      </c>
    </row>
    <row r="6191" spans="1:2" x14ac:dyDescent="0.2">
      <c r="A6191" s="245" t="s">
        <v>1992</v>
      </c>
      <c r="B6191" s="246">
        <v>177.55</v>
      </c>
    </row>
    <row r="6192" spans="1:2" x14ac:dyDescent="0.2">
      <c r="A6192" s="245" t="s">
        <v>14370</v>
      </c>
      <c r="B6192" s="246">
        <v>161.22999999999999</v>
      </c>
    </row>
    <row r="6193" spans="1:2" x14ac:dyDescent="0.2">
      <c r="A6193" s="245" t="s">
        <v>1993</v>
      </c>
      <c r="B6193" s="246">
        <v>221.74</v>
      </c>
    </row>
    <row r="6194" spans="1:2" x14ac:dyDescent="0.2">
      <c r="A6194" s="245" t="s">
        <v>14371</v>
      </c>
      <c r="B6194" s="246">
        <v>201.16</v>
      </c>
    </row>
    <row r="6195" spans="1:2" x14ac:dyDescent="0.2">
      <c r="A6195" s="245" t="s">
        <v>1994</v>
      </c>
      <c r="B6195" s="246">
        <v>258.13</v>
      </c>
    </row>
    <row r="6196" spans="1:2" x14ac:dyDescent="0.2">
      <c r="A6196" s="245" t="s">
        <v>14372</v>
      </c>
      <c r="B6196" s="246">
        <v>234.17</v>
      </c>
    </row>
    <row r="6197" spans="1:2" x14ac:dyDescent="0.2">
      <c r="A6197" s="245" t="s">
        <v>1995</v>
      </c>
      <c r="B6197" s="246">
        <v>261.22000000000003</v>
      </c>
    </row>
    <row r="6198" spans="1:2" x14ac:dyDescent="0.2">
      <c r="A6198" s="245" t="s">
        <v>14373</v>
      </c>
      <c r="B6198" s="246">
        <v>237.02</v>
      </c>
    </row>
    <row r="6199" spans="1:2" x14ac:dyDescent="0.2">
      <c r="A6199" s="245" t="s">
        <v>1996</v>
      </c>
      <c r="B6199" s="246">
        <v>284.94</v>
      </c>
    </row>
    <row r="6200" spans="1:2" x14ac:dyDescent="0.2">
      <c r="A6200" s="245" t="s">
        <v>14374</v>
      </c>
      <c r="B6200" s="246">
        <v>258.61</v>
      </c>
    </row>
    <row r="6201" spans="1:2" x14ac:dyDescent="0.2">
      <c r="A6201" s="245" t="s">
        <v>1997</v>
      </c>
      <c r="B6201" s="246">
        <v>350.08</v>
      </c>
    </row>
    <row r="6202" spans="1:2" x14ac:dyDescent="0.2">
      <c r="A6202" s="245" t="s">
        <v>14375</v>
      </c>
      <c r="B6202" s="246">
        <v>317.82</v>
      </c>
    </row>
    <row r="6203" spans="1:2" x14ac:dyDescent="0.2">
      <c r="A6203" s="245" t="s">
        <v>1998</v>
      </c>
      <c r="B6203" s="246">
        <v>304.97000000000003</v>
      </c>
    </row>
    <row r="6204" spans="1:2" x14ac:dyDescent="0.2">
      <c r="A6204" s="245" t="s">
        <v>14376</v>
      </c>
      <c r="B6204" s="246">
        <v>277.17</v>
      </c>
    </row>
    <row r="6205" spans="1:2" x14ac:dyDescent="0.2">
      <c r="A6205" s="245" t="s">
        <v>1999</v>
      </c>
      <c r="B6205" s="246">
        <v>333.35</v>
      </c>
    </row>
    <row r="6206" spans="1:2" x14ac:dyDescent="0.2">
      <c r="A6206" s="245" t="s">
        <v>14377</v>
      </c>
      <c r="B6206" s="246">
        <v>303.02999999999997</v>
      </c>
    </row>
    <row r="6207" spans="1:2" x14ac:dyDescent="0.2">
      <c r="A6207" s="245" t="s">
        <v>2000</v>
      </c>
      <c r="B6207" s="246">
        <v>410.58</v>
      </c>
    </row>
    <row r="6208" spans="1:2" x14ac:dyDescent="0.2">
      <c r="A6208" s="245" t="s">
        <v>14378</v>
      </c>
      <c r="B6208" s="246">
        <v>373.35</v>
      </c>
    </row>
    <row r="6209" spans="1:2" x14ac:dyDescent="0.2">
      <c r="A6209" s="245" t="s">
        <v>7461</v>
      </c>
      <c r="B6209" s="246">
        <v>9.2799999999999994</v>
      </c>
    </row>
    <row r="6210" spans="1:2" x14ac:dyDescent="0.2">
      <c r="A6210" s="245" t="s">
        <v>14379</v>
      </c>
      <c r="B6210" s="246">
        <v>8.1199999999999992</v>
      </c>
    </row>
    <row r="6211" spans="1:2" x14ac:dyDescent="0.2">
      <c r="A6211" s="245" t="s">
        <v>7462</v>
      </c>
      <c r="B6211" s="246">
        <v>17.29</v>
      </c>
    </row>
    <row r="6212" spans="1:2" x14ac:dyDescent="0.2">
      <c r="A6212" s="245" t="s">
        <v>14380</v>
      </c>
      <c r="B6212" s="246">
        <v>15.13</v>
      </c>
    </row>
    <row r="6213" spans="1:2" x14ac:dyDescent="0.2">
      <c r="A6213" s="245" t="s">
        <v>7463</v>
      </c>
      <c r="B6213" s="246">
        <v>21.23</v>
      </c>
    </row>
    <row r="6214" spans="1:2" x14ac:dyDescent="0.2">
      <c r="A6214" s="245" t="s">
        <v>14381</v>
      </c>
      <c r="B6214" s="246">
        <v>18.62</v>
      </c>
    </row>
    <row r="6215" spans="1:2" x14ac:dyDescent="0.2">
      <c r="A6215" s="245" t="s">
        <v>2001</v>
      </c>
      <c r="B6215" s="246">
        <v>121.47</v>
      </c>
    </row>
    <row r="6216" spans="1:2" x14ac:dyDescent="0.2">
      <c r="A6216" s="245" t="s">
        <v>14382</v>
      </c>
      <c r="B6216" s="246">
        <v>109.37</v>
      </c>
    </row>
    <row r="6217" spans="1:2" x14ac:dyDescent="0.2">
      <c r="A6217" s="245" t="s">
        <v>2002</v>
      </c>
      <c r="B6217" s="246">
        <v>148.75</v>
      </c>
    </row>
    <row r="6218" spans="1:2" x14ac:dyDescent="0.2">
      <c r="A6218" s="245" t="s">
        <v>14383</v>
      </c>
      <c r="B6218" s="246">
        <v>134.41</v>
      </c>
    </row>
    <row r="6219" spans="1:2" x14ac:dyDescent="0.2">
      <c r="A6219" s="245" t="s">
        <v>2003</v>
      </c>
      <c r="B6219" s="246">
        <v>174.15</v>
      </c>
    </row>
    <row r="6220" spans="1:2" x14ac:dyDescent="0.2">
      <c r="A6220" s="245" t="s">
        <v>14384</v>
      </c>
      <c r="B6220" s="246">
        <v>157.78</v>
      </c>
    </row>
    <row r="6221" spans="1:2" x14ac:dyDescent="0.2">
      <c r="A6221" s="245" t="s">
        <v>2004</v>
      </c>
      <c r="B6221" s="246">
        <v>203.7</v>
      </c>
    </row>
    <row r="6222" spans="1:2" x14ac:dyDescent="0.2">
      <c r="A6222" s="245" t="s">
        <v>14385</v>
      </c>
      <c r="B6222" s="246">
        <v>184.75</v>
      </c>
    </row>
    <row r="6223" spans="1:2" x14ac:dyDescent="0.2">
      <c r="A6223" s="245" t="s">
        <v>2005</v>
      </c>
      <c r="B6223" s="246">
        <v>229.8</v>
      </c>
    </row>
    <row r="6224" spans="1:2" x14ac:dyDescent="0.2">
      <c r="A6224" s="245" t="s">
        <v>14386</v>
      </c>
      <c r="B6224" s="246">
        <v>208.75</v>
      </c>
    </row>
    <row r="6225" spans="1:2" x14ac:dyDescent="0.2">
      <c r="A6225" s="245" t="s">
        <v>2006</v>
      </c>
      <c r="B6225" s="246">
        <v>260.24</v>
      </c>
    </row>
    <row r="6226" spans="1:2" x14ac:dyDescent="0.2">
      <c r="A6226" s="245" t="s">
        <v>14387</v>
      </c>
      <c r="B6226" s="246">
        <v>236.48</v>
      </c>
    </row>
    <row r="6227" spans="1:2" x14ac:dyDescent="0.2">
      <c r="A6227" s="245" t="s">
        <v>7464</v>
      </c>
      <c r="B6227" s="246">
        <v>286.5</v>
      </c>
    </row>
    <row r="6228" spans="1:2" x14ac:dyDescent="0.2">
      <c r="A6228" s="245" t="s">
        <v>14388</v>
      </c>
      <c r="B6228" s="246">
        <v>260.64</v>
      </c>
    </row>
    <row r="6229" spans="1:2" x14ac:dyDescent="0.2">
      <c r="A6229" s="245" t="s">
        <v>7465</v>
      </c>
      <c r="B6229" s="246">
        <v>314.16000000000003</v>
      </c>
    </row>
    <row r="6230" spans="1:2" x14ac:dyDescent="0.2">
      <c r="A6230" s="245" t="s">
        <v>14389</v>
      </c>
      <c r="B6230" s="246">
        <v>285.97000000000003</v>
      </c>
    </row>
    <row r="6231" spans="1:2" x14ac:dyDescent="0.2">
      <c r="A6231" s="245" t="s">
        <v>2007</v>
      </c>
      <c r="B6231" s="246">
        <v>140.79</v>
      </c>
    </row>
    <row r="6232" spans="1:2" x14ac:dyDescent="0.2">
      <c r="A6232" s="245" t="s">
        <v>14390</v>
      </c>
      <c r="B6232" s="246">
        <v>127.15</v>
      </c>
    </row>
    <row r="6233" spans="1:2" x14ac:dyDescent="0.2">
      <c r="A6233" s="245" t="s">
        <v>2008</v>
      </c>
      <c r="B6233" s="246">
        <v>174.64</v>
      </c>
    </row>
    <row r="6234" spans="1:2" x14ac:dyDescent="0.2">
      <c r="A6234" s="245" t="s">
        <v>14391</v>
      </c>
      <c r="B6234" s="246">
        <v>158.24</v>
      </c>
    </row>
    <row r="6235" spans="1:2" x14ac:dyDescent="0.2">
      <c r="A6235" s="245" t="s">
        <v>2009</v>
      </c>
      <c r="B6235" s="246">
        <v>206.41</v>
      </c>
    </row>
    <row r="6236" spans="1:2" x14ac:dyDescent="0.2">
      <c r="A6236" s="245" t="s">
        <v>14392</v>
      </c>
      <c r="B6236" s="246">
        <v>187.47</v>
      </c>
    </row>
    <row r="6237" spans="1:2" x14ac:dyDescent="0.2">
      <c r="A6237" s="245" t="s">
        <v>2010</v>
      </c>
      <c r="B6237" s="246">
        <v>242.33</v>
      </c>
    </row>
    <row r="6238" spans="1:2" x14ac:dyDescent="0.2">
      <c r="A6238" s="245" t="s">
        <v>14393</v>
      </c>
      <c r="B6238" s="246">
        <v>220.29</v>
      </c>
    </row>
    <row r="6239" spans="1:2" x14ac:dyDescent="0.2">
      <c r="A6239" s="245" t="s">
        <v>2011</v>
      </c>
      <c r="B6239" s="246">
        <v>275.12</v>
      </c>
    </row>
    <row r="6240" spans="1:2" x14ac:dyDescent="0.2">
      <c r="A6240" s="245" t="s">
        <v>14394</v>
      </c>
      <c r="B6240" s="246">
        <v>250.46</v>
      </c>
    </row>
    <row r="6241" spans="1:2" x14ac:dyDescent="0.2">
      <c r="A6241" s="245" t="s">
        <v>2012</v>
      </c>
      <c r="B6241" s="246">
        <v>311.93</v>
      </c>
    </row>
    <row r="6242" spans="1:2" x14ac:dyDescent="0.2">
      <c r="A6242" s="245" t="s">
        <v>14395</v>
      </c>
      <c r="B6242" s="246">
        <v>284.06</v>
      </c>
    </row>
    <row r="6243" spans="1:2" x14ac:dyDescent="0.2">
      <c r="A6243" s="245" t="s">
        <v>2013</v>
      </c>
      <c r="B6243" s="246">
        <v>344.74</v>
      </c>
    </row>
    <row r="6244" spans="1:2" x14ac:dyDescent="0.2">
      <c r="A6244" s="245" t="s">
        <v>14396</v>
      </c>
      <c r="B6244" s="246">
        <v>314.24</v>
      </c>
    </row>
    <row r="6245" spans="1:2" x14ac:dyDescent="0.2">
      <c r="A6245" s="245" t="s">
        <v>2014</v>
      </c>
      <c r="B6245" s="246">
        <v>378.86</v>
      </c>
    </row>
    <row r="6246" spans="1:2" x14ac:dyDescent="0.2">
      <c r="A6246" s="245" t="s">
        <v>14397</v>
      </c>
      <c r="B6246" s="246">
        <v>345.51</v>
      </c>
    </row>
    <row r="6247" spans="1:2" x14ac:dyDescent="0.2">
      <c r="A6247" s="245" t="s">
        <v>2015</v>
      </c>
      <c r="B6247" s="246">
        <v>451.53</v>
      </c>
    </row>
    <row r="6248" spans="1:2" x14ac:dyDescent="0.2">
      <c r="A6248" s="245" t="s">
        <v>14398</v>
      </c>
      <c r="B6248" s="246">
        <v>412.84</v>
      </c>
    </row>
    <row r="6249" spans="1:2" x14ac:dyDescent="0.2">
      <c r="A6249" s="245" t="s">
        <v>7466</v>
      </c>
      <c r="B6249" s="246">
        <v>544.45000000000005</v>
      </c>
    </row>
    <row r="6250" spans="1:2" x14ac:dyDescent="0.2">
      <c r="A6250" s="245" t="s">
        <v>14399</v>
      </c>
      <c r="B6250" s="246">
        <v>497.07</v>
      </c>
    </row>
    <row r="6251" spans="1:2" x14ac:dyDescent="0.2">
      <c r="A6251" s="245" t="s">
        <v>7467</v>
      </c>
      <c r="B6251" s="246">
        <v>626.03</v>
      </c>
    </row>
    <row r="6252" spans="1:2" x14ac:dyDescent="0.2">
      <c r="A6252" s="245" t="s">
        <v>14400</v>
      </c>
      <c r="B6252" s="246">
        <v>571.48</v>
      </c>
    </row>
    <row r="6253" spans="1:2" x14ac:dyDescent="0.2">
      <c r="A6253" s="245" t="s">
        <v>2016</v>
      </c>
      <c r="B6253" s="246">
        <v>335.13</v>
      </c>
    </row>
    <row r="6254" spans="1:2" x14ac:dyDescent="0.2">
      <c r="A6254" s="245" t="s">
        <v>14401</v>
      </c>
      <c r="B6254" s="246">
        <v>304.41000000000003</v>
      </c>
    </row>
    <row r="6255" spans="1:2" x14ac:dyDescent="0.2">
      <c r="A6255" s="245" t="s">
        <v>2017</v>
      </c>
      <c r="B6255" s="246">
        <v>379.21</v>
      </c>
    </row>
    <row r="6256" spans="1:2" x14ac:dyDescent="0.2">
      <c r="A6256" s="245" t="s">
        <v>14402</v>
      </c>
      <c r="B6256" s="246">
        <v>345</v>
      </c>
    </row>
    <row r="6257" spans="1:2" x14ac:dyDescent="0.2">
      <c r="A6257" s="245" t="s">
        <v>2018</v>
      </c>
      <c r="B6257" s="246">
        <v>428.7</v>
      </c>
    </row>
    <row r="6258" spans="1:2" x14ac:dyDescent="0.2">
      <c r="A6258" s="245" t="s">
        <v>14403</v>
      </c>
      <c r="B6258" s="246">
        <v>390.2</v>
      </c>
    </row>
    <row r="6259" spans="1:2" x14ac:dyDescent="0.2">
      <c r="A6259" s="245" t="s">
        <v>2019</v>
      </c>
      <c r="B6259" s="246">
        <v>472.79</v>
      </c>
    </row>
    <row r="6260" spans="1:2" x14ac:dyDescent="0.2">
      <c r="A6260" s="245" t="s">
        <v>14404</v>
      </c>
      <c r="B6260" s="246">
        <v>430.79</v>
      </c>
    </row>
    <row r="6261" spans="1:2" x14ac:dyDescent="0.2">
      <c r="A6261" s="245" t="s">
        <v>2020</v>
      </c>
      <c r="B6261" s="246">
        <v>522.52</v>
      </c>
    </row>
    <row r="6262" spans="1:2" x14ac:dyDescent="0.2">
      <c r="A6262" s="245" t="s">
        <v>14405</v>
      </c>
      <c r="B6262" s="246">
        <v>476.18</v>
      </c>
    </row>
    <row r="6263" spans="1:2" x14ac:dyDescent="0.2">
      <c r="A6263" s="245" t="s">
        <v>2021</v>
      </c>
      <c r="B6263" s="246">
        <v>640.26</v>
      </c>
    </row>
    <row r="6264" spans="1:2" x14ac:dyDescent="0.2">
      <c r="A6264" s="245" t="s">
        <v>14406</v>
      </c>
      <c r="B6264" s="246">
        <v>584.17999999999995</v>
      </c>
    </row>
    <row r="6265" spans="1:2" x14ac:dyDescent="0.2">
      <c r="A6265" s="245" t="s">
        <v>2022</v>
      </c>
      <c r="B6265" s="246">
        <v>728.24</v>
      </c>
    </row>
    <row r="6266" spans="1:2" x14ac:dyDescent="0.2">
      <c r="A6266" s="245" t="s">
        <v>14407</v>
      </c>
      <c r="B6266" s="246">
        <v>665.25</v>
      </c>
    </row>
    <row r="6267" spans="1:2" x14ac:dyDescent="0.2">
      <c r="A6267" s="245" t="s">
        <v>7468</v>
      </c>
      <c r="B6267" s="246">
        <v>826.97</v>
      </c>
    </row>
    <row r="6268" spans="1:2" x14ac:dyDescent="0.2">
      <c r="A6268" s="245" t="s">
        <v>14408</v>
      </c>
      <c r="B6268" s="246">
        <v>755.79</v>
      </c>
    </row>
    <row r="6269" spans="1:2" x14ac:dyDescent="0.2">
      <c r="A6269" s="245" t="s">
        <v>7469</v>
      </c>
      <c r="B6269" s="246">
        <v>919</v>
      </c>
    </row>
    <row r="6270" spans="1:2" x14ac:dyDescent="0.2">
      <c r="A6270" s="245" t="s">
        <v>14409</v>
      </c>
      <c r="B6270" s="246">
        <v>840.32</v>
      </c>
    </row>
    <row r="6271" spans="1:2" x14ac:dyDescent="0.2">
      <c r="A6271" s="245" t="s">
        <v>7470</v>
      </c>
      <c r="B6271" s="246">
        <v>1027.55</v>
      </c>
    </row>
    <row r="6272" spans="1:2" x14ac:dyDescent="0.2">
      <c r="A6272" s="245" t="s">
        <v>14410</v>
      </c>
      <c r="B6272" s="246">
        <v>939.48</v>
      </c>
    </row>
    <row r="6273" spans="1:2" x14ac:dyDescent="0.2">
      <c r="A6273" s="245" t="s">
        <v>7471</v>
      </c>
      <c r="B6273" s="246">
        <v>1207.79</v>
      </c>
    </row>
    <row r="6274" spans="1:2" x14ac:dyDescent="0.2">
      <c r="A6274" s="245" t="s">
        <v>14411</v>
      </c>
      <c r="B6274" s="246">
        <v>1105.22</v>
      </c>
    </row>
    <row r="6275" spans="1:2" x14ac:dyDescent="0.2">
      <c r="A6275" s="245" t="s">
        <v>7472</v>
      </c>
      <c r="B6275" s="246">
        <v>510.08</v>
      </c>
    </row>
    <row r="6276" spans="1:2" x14ac:dyDescent="0.2">
      <c r="A6276" s="245" t="s">
        <v>14412</v>
      </c>
      <c r="B6276" s="246">
        <v>464.86</v>
      </c>
    </row>
    <row r="6277" spans="1:2" x14ac:dyDescent="0.2">
      <c r="A6277" s="245" t="s">
        <v>2023</v>
      </c>
      <c r="B6277" s="246">
        <v>591.83000000000004</v>
      </c>
    </row>
    <row r="6278" spans="1:2" x14ac:dyDescent="0.2">
      <c r="A6278" s="245" t="s">
        <v>14413</v>
      </c>
      <c r="B6278" s="246">
        <v>539.58000000000004</v>
      </c>
    </row>
    <row r="6279" spans="1:2" x14ac:dyDescent="0.2">
      <c r="A6279" s="245" t="s">
        <v>2024</v>
      </c>
      <c r="B6279" s="246">
        <v>671.28</v>
      </c>
    </row>
    <row r="6280" spans="1:2" x14ac:dyDescent="0.2">
      <c r="A6280" s="245" t="s">
        <v>14414</v>
      </c>
      <c r="B6280" s="246">
        <v>612.20000000000005</v>
      </c>
    </row>
    <row r="6281" spans="1:2" x14ac:dyDescent="0.2">
      <c r="A6281" s="245" t="s">
        <v>7473</v>
      </c>
      <c r="B6281" s="246">
        <v>749.87</v>
      </c>
    </row>
    <row r="6282" spans="1:2" x14ac:dyDescent="0.2">
      <c r="A6282" s="245" t="s">
        <v>14415</v>
      </c>
      <c r="B6282" s="246">
        <v>684.2</v>
      </c>
    </row>
    <row r="6283" spans="1:2" x14ac:dyDescent="0.2">
      <c r="A6283" s="245" t="s">
        <v>2025</v>
      </c>
      <c r="B6283" s="246">
        <v>825.99</v>
      </c>
    </row>
    <row r="6284" spans="1:2" x14ac:dyDescent="0.2">
      <c r="A6284" s="245" t="s">
        <v>14416</v>
      </c>
      <c r="B6284" s="246">
        <v>753.92</v>
      </c>
    </row>
    <row r="6285" spans="1:2" x14ac:dyDescent="0.2">
      <c r="A6285" s="245" t="s">
        <v>2026</v>
      </c>
      <c r="B6285" s="246">
        <v>1004</v>
      </c>
    </row>
    <row r="6286" spans="1:2" x14ac:dyDescent="0.2">
      <c r="A6286" s="245" t="s">
        <v>14417</v>
      </c>
      <c r="B6286" s="246">
        <v>917.1</v>
      </c>
    </row>
    <row r="6287" spans="1:2" x14ac:dyDescent="0.2">
      <c r="A6287" s="245" t="s">
        <v>2027</v>
      </c>
      <c r="B6287" s="246">
        <v>1151.6600000000001</v>
      </c>
    </row>
    <row r="6288" spans="1:2" x14ac:dyDescent="0.2">
      <c r="A6288" s="245" t="s">
        <v>14418</v>
      </c>
      <c r="B6288" s="246">
        <v>1052.72</v>
      </c>
    </row>
    <row r="6289" spans="1:2" x14ac:dyDescent="0.2">
      <c r="A6289" s="245" t="s">
        <v>2028</v>
      </c>
      <c r="B6289" s="246">
        <v>1326.04</v>
      </c>
    </row>
    <row r="6290" spans="1:2" x14ac:dyDescent="0.2">
      <c r="A6290" s="245" t="s">
        <v>14419</v>
      </c>
      <c r="B6290" s="246">
        <v>1212.19</v>
      </c>
    </row>
    <row r="6291" spans="1:2" x14ac:dyDescent="0.2">
      <c r="A6291" s="245" t="s">
        <v>2029</v>
      </c>
      <c r="B6291" s="246">
        <v>1471.36</v>
      </c>
    </row>
    <row r="6292" spans="1:2" x14ac:dyDescent="0.2">
      <c r="A6292" s="245" t="s">
        <v>14420</v>
      </c>
      <c r="B6292" s="246">
        <v>1345.65</v>
      </c>
    </row>
    <row r="6293" spans="1:2" x14ac:dyDescent="0.2">
      <c r="A6293" s="245" t="s">
        <v>2030</v>
      </c>
      <c r="B6293" s="246">
        <v>1655.22</v>
      </c>
    </row>
    <row r="6294" spans="1:2" x14ac:dyDescent="0.2">
      <c r="A6294" s="245" t="s">
        <v>14421</v>
      </c>
      <c r="B6294" s="246">
        <v>1513.35</v>
      </c>
    </row>
    <row r="6295" spans="1:2" x14ac:dyDescent="0.2">
      <c r="A6295" s="245" t="s">
        <v>2031</v>
      </c>
      <c r="B6295" s="246">
        <v>1950.56</v>
      </c>
    </row>
    <row r="6296" spans="1:2" x14ac:dyDescent="0.2">
      <c r="A6296" s="245" t="s">
        <v>14422</v>
      </c>
      <c r="B6296" s="246">
        <v>1784.58</v>
      </c>
    </row>
    <row r="6297" spans="1:2" x14ac:dyDescent="0.2">
      <c r="A6297" s="245" t="s">
        <v>2032</v>
      </c>
      <c r="B6297" s="246">
        <v>2122.7199999999998</v>
      </c>
    </row>
    <row r="6298" spans="1:2" x14ac:dyDescent="0.2">
      <c r="A6298" s="245" t="s">
        <v>14423</v>
      </c>
      <c r="B6298" s="246">
        <v>1941.8</v>
      </c>
    </row>
    <row r="6299" spans="1:2" x14ac:dyDescent="0.2">
      <c r="A6299" s="245" t="s">
        <v>2033</v>
      </c>
      <c r="B6299" s="246">
        <v>2415.73</v>
      </c>
    </row>
    <row r="6300" spans="1:2" x14ac:dyDescent="0.2">
      <c r="A6300" s="245" t="s">
        <v>14424</v>
      </c>
      <c r="B6300" s="246">
        <v>2210.9</v>
      </c>
    </row>
    <row r="6301" spans="1:2" x14ac:dyDescent="0.2">
      <c r="A6301" s="245" t="s">
        <v>7474</v>
      </c>
      <c r="B6301" s="246">
        <v>3187.76</v>
      </c>
    </row>
    <row r="6302" spans="1:2" x14ac:dyDescent="0.2">
      <c r="A6302" s="245" t="s">
        <v>14425</v>
      </c>
      <c r="B6302" s="246">
        <v>2918.55</v>
      </c>
    </row>
    <row r="6303" spans="1:2" x14ac:dyDescent="0.2">
      <c r="A6303" s="245" t="s">
        <v>7475</v>
      </c>
      <c r="B6303" s="246">
        <v>3957.37</v>
      </c>
    </row>
    <row r="6304" spans="1:2" x14ac:dyDescent="0.2">
      <c r="A6304" s="245" t="s">
        <v>14426</v>
      </c>
      <c r="B6304" s="246">
        <v>3623.99</v>
      </c>
    </row>
    <row r="6305" spans="1:2" x14ac:dyDescent="0.2">
      <c r="A6305" s="245" t="s">
        <v>7476</v>
      </c>
      <c r="B6305" s="246">
        <v>1171.05</v>
      </c>
    </row>
    <row r="6306" spans="1:2" x14ac:dyDescent="0.2">
      <c r="A6306" s="245" t="s">
        <v>14427</v>
      </c>
      <c r="B6306" s="246">
        <v>1065.7</v>
      </c>
    </row>
    <row r="6307" spans="1:2" x14ac:dyDescent="0.2">
      <c r="A6307" s="245" t="s">
        <v>2034</v>
      </c>
      <c r="B6307" s="246">
        <v>1421.65</v>
      </c>
    </row>
    <row r="6308" spans="1:2" x14ac:dyDescent="0.2">
      <c r="A6308" s="245" t="s">
        <v>14428</v>
      </c>
      <c r="B6308" s="246">
        <v>1294.6199999999999</v>
      </c>
    </row>
    <row r="6309" spans="1:2" x14ac:dyDescent="0.2">
      <c r="A6309" s="245" t="s">
        <v>2035</v>
      </c>
      <c r="B6309" s="246">
        <v>1618.58</v>
      </c>
    </row>
    <row r="6310" spans="1:2" x14ac:dyDescent="0.2">
      <c r="A6310" s="245" t="s">
        <v>14429</v>
      </c>
      <c r="B6310" s="246">
        <v>1475.49</v>
      </c>
    </row>
    <row r="6311" spans="1:2" x14ac:dyDescent="0.2">
      <c r="A6311" s="245" t="s">
        <v>2036</v>
      </c>
      <c r="B6311" s="246">
        <v>1853.49</v>
      </c>
    </row>
    <row r="6312" spans="1:2" x14ac:dyDescent="0.2">
      <c r="A6312" s="245" t="s">
        <v>14430</v>
      </c>
      <c r="B6312" s="246">
        <v>1689.89</v>
      </c>
    </row>
    <row r="6313" spans="1:2" x14ac:dyDescent="0.2">
      <c r="A6313" s="245" t="s">
        <v>2037</v>
      </c>
      <c r="B6313" s="246">
        <v>2047.29</v>
      </c>
    </row>
    <row r="6314" spans="1:2" x14ac:dyDescent="0.2">
      <c r="A6314" s="245" t="s">
        <v>14431</v>
      </c>
      <c r="B6314" s="246">
        <v>1867.89</v>
      </c>
    </row>
    <row r="6315" spans="1:2" x14ac:dyDescent="0.2">
      <c r="A6315" s="245" t="s">
        <v>2038</v>
      </c>
      <c r="B6315" s="246">
        <v>2286.1</v>
      </c>
    </row>
    <row r="6316" spans="1:2" x14ac:dyDescent="0.2">
      <c r="A6316" s="245" t="s">
        <v>14432</v>
      </c>
      <c r="B6316" s="246">
        <v>2085.8200000000002</v>
      </c>
    </row>
    <row r="6317" spans="1:2" x14ac:dyDescent="0.2">
      <c r="A6317" s="245" t="s">
        <v>2039</v>
      </c>
      <c r="B6317" s="246">
        <v>2679.95</v>
      </c>
    </row>
    <row r="6318" spans="1:2" x14ac:dyDescent="0.2">
      <c r="A6318" s="245" t="s">
        <v>14433</v>
      </c>
      <c r="B6318" s="246">
        <v>2447.5500000000002</v>
      </c>
    </row>
    <row r="6319" spans="1:2" x14ac:dyDescent="0.2">
      <c r="A6319" s="245" t="s">
        <v>2040</v>
      </c>
      <c r="B6319" s="246">
        <v>3341.65</v>
      </c>
    </row>
    <row r="6320" spans="1:2" x14ac:dyDescent="0.2">
      <c r="A6320" s="245" t="s">
        <v>14434</v>
      </c>
      <c r="B6320" s="246">
        <v>3052.15</v>
      </c>
    </row>
    <row r="6321" spans="1:2" x14ac:dyDescent="0.2">
      <c r="A6321" s="245" t="s">
        <v>2041</v>
      </c>
      <c r="B6321" s="246">
        <v>3899.14</v>
      </c>
    </row>
    <row r="6322" spans="1:2" x14ac:dyDescent="0.2">
      <c r="A6322" s="245" t="s">
        <v>14435</v>
      </c>
      <c r="B6322" s="246">
        <v>3561.32</v>
      </c>
    </row>
    <row r="6323" spans="1:2" x14ac:dyDescent="0.2">
      <c r="A6323" s="245" t="s">
        <v>2042</v>
      </c>
      <c r="B6323" s="246">
        <v>3999.17</v>
      </c>
    </row>
    <row r="6324" spans="1:2" x14ac:dyDescent="0.2">
      <c r="A6324" s="245" t="s">
        <v>14436</v>
      </c>
      <c r="B6324" s="246">
        <v>3653.19</v>
      </c>
    </row>
    <row r="6325" spans="1:2" x14ac:dyDescent="0.2">
      <c r="A6325" s="245" t="s">
        <v>2043</v>
      </c>
      <c r="B6325" s="246">
        <v>4436.55</v>
      </c>
    </row>
    <row r="6326" spans="1:2" x14ac:dyDescent="0.2">
      <c r="A6326" s="245" t="s">
        <v>14437</v>
      </c>
      <c r="B6326" s="246">
        <v>4052.95</v>
      </c>
    </row>
    <row r="6327" spans="1:2" x14ac:dyDescent="0.2">
      <c r="A6327" s="245" t="s">
        <v>2044</v>
      </c>
      <c r="B6327" s="246">
        <v>5540.24</v>
      </c>
    </row>
    <row r="6328" spans="1:2" x14ac:dyDescent="0.2">
      <c r="A6328" s="245" t="s">
        <v>14438</v>
      </c>
      <c r="B6328" s="246">
        <v>5061.6400000000003</v>
      </c>
    </row>
    <row r="6329" spans="1:2" x14ac:dyDescent="0.2">
      <c r="A6329" s="245" t="s">
        <v>2045</v>
      </c>
      <c r="B6329" s="246">
        <v>5058.74</v>
      </c>
    </row>
    <row r="6330" spans="1:2" x14ac:dyDescent="0.2">
      <c r="A6330" s="245" t="s">
        <v>14439</v>
      </c>
      <c r="B6330" s="246">
        <v>4626.24</v>
      </c>
    </row>
    <row r="6331" spans="1:2" x14ac:dyDescent="0.2">
      <c r="A6331" s="245" t="s">
        <v>2046</v>
      </c>
      <c r="B6331" s="246">
        <v>5613.23</v>
      </c>
    </row>
    <row r="6332" spans="1:2" x14ac:dyDescent="0.2">
      <c r="A6332" s="245" t="s">
        <v>14440</v>
      </c>
      <c r="B6332" s="246">
        <v>5133.55</v>
      </c>
    </row>
    <row r="6333" spans="1:2" x14ac:dyDescent="0.2">
      <c r="A6333" s="245" t="s">
        <v>2047</v>
      </c>
      <c r="B6333" s="246">
        <v>7012.37</v>
      </c>
    </row>
    <row r="6334" spans="1:2" x14ac:dyDescent="0.2">
      <c r="A6334" s="245" t="s">
        <v>14441</v>
      </c>
      <c r="B6334" s="246">
        <v>6413.58</v>
      </c>
    </row>
    <row r="6335" spans="1:2" x14ac:dyDescent="0.2">
      <c r="A6335" s="245" t="s">
        <v>7477</v>
      </c>
      <c r="B6335" s="246">
        <v>63.74</v>
      </c>
    </row>
    <row r="6336" spans="1:2" x14ac:dyDescent="0.2">
      <c r="A6336" s="245" t="s">
        <v>14442</v>
      </c>
      <c r="B6336" s="246">
        <v>57.95</v>
      </c>
    </row>
    <row r="6337" spans="1:2" x14ac:dyDescent="0.2">
      <c r="A6337" s="245" t="s">
        <v>7478</v>
      </c>
      <c r="B6337" s="246">
        <v>84.98</v>
      </c>
    </row>
    <row r="6338" spans="1:2" x14ac:dyDescent="0.2">
      <c r="A6338" s="245" t="s">
        <v>14443</v>
      </c>
      <c r="B6338" s="246">
        <v>77.260000000000005</v>
      </c>
    </row>
    <row r="6339" spans="1:2" x14ac:dyDescent="0.2">
      <c r="A6339" s="245" t="s">
        <v>7479</v>
      </c>
      <c r="B6339" s="246">
        <v>106.23</v>
      </c>
    </row>
    <row r="6340" spans="1:2" x14ac:dyDescent="0.2">
      <c r="A6340" s="245" t="s">
        <v>14444</v>
      </c>
      <c r="B6340" s="246">
        <v>96.58</v>
      </c>
    </row>
    <row r="6341" spans="1:2" x14ac:dyDescent="0.2">
      <c r="A6341" s="245" t="s">
        <v>7480</v>
      </c>
      <c r="B6341" s="246">
        <v>127.44</v>
      </c>
    </row>
    <row r="6342" spans="1:2" x14ac:dyDescent="0.2">
      <c r="A6342" s="245" t="s">
        <v>14445</v>
      </c>
      <c r="B6342" s="246">
        <v>115.86</v>
      </c>
    </row>
    <row r="6343" spans="1:2" x14ac:dyDescent="0.2">
      <c r="A6343" s="245" t="s">
        <v>7481</v>
      </c>
      <c r="B6343" s="246">
        <v>170.06</v>
      </c>
    </row>
    <row r="6344" spans="1:2" x14ac:dyDescent="0.2">
      <c r="A6344" s="245" t="s">
        <v>14446</v>
      </c>
      <c r="B6344" s="246">
        <v>154.61000000000001</v>
      </c>
    </row>
    <row r="6345" spans="1:2" x14ac:dyDescent="0.2">
      <c r="A6345" s="245" t="s">
        <v>7482</v>
      </c>
      <c r="B6345" s="246">
        <v>191.34</v>
      </c>
    </row>
    <row r="6346" spans="1:2" x14ac:dyDescent="0.2">
      <c r="A6346" s="245" t="s">
        <v>14447</v>
      </c>
      <c r="B6346" s="246">
        <v>173.96</v>
      </c>
    </row>
    <row r="6347" spans="1:2" x14ac:dyDescent="0.2">
      <c r="A6347" s="245" t="s">
        <v>7483</v>
      </c>
      <c r="B6347" s="246">
        <v>212.26</v>
      </c>
    </row>
    <row r="6348" spans="1:2" x14ac:dyDescent="0.2">
      <c r="A6348" s="245" t="s">
        <v>14448</v>
      </c>
      <c r="B6348" s="246">
        <v>192.98</v>
      </c>
    </row>
    <row r="6349" spans="1:2" x14ac:dyDescent="0.2">
      <c r="A6349" s="245" t="s">
        <v>7484</v>
      </c>
      <c r="B6349" s="246">
        <v>254.52</v>
      </c>
    </row>
    <row r="6350" spans="1:2" x14ac:dyDescent="0.2">
      <c r="A6350" s="245" t="s">
        <v>14449</v>
      </c>
      <c r="B6350" s="246">
        <v>231.39</v>
      </c>
    </row>
    <row r="6351" spans="1:2" x14ac:dyDescent="0.2">
      <c r="A6351" s="245" t="s">
        <v>7485</v>
      </c>
      <c r="B6351" s="246">
        <v>297.55</v>
      </c>
    </row>
    <row r="6352" spans="1:2" x14ac:dyDescent="0.2">
      <c r="A6352" s="245" t="s">
        <v>14450</v>
      </c>
      <c r="B6352" s="246">
        <v>270.52</v>
      </c>
    </row>
    <row r="6353" spans="1:2" x14ac:dyDescent="0.2">
      <c r="A6353" s="245" t="s">
        <v>7486</v>
      </c>
      <c r="B6353" s="246">
        <v>73.67</v>
      </c>
    </row>
    <row r="6354" spans="1:2" x14ac:dyDescent="0.2">
      <c r="A6354" s="245" t="s">
        <v>14451</v>
      </c>
      <c r="B6354" s="246">
        <v>67.08</v>
      </c>
    </row>
    <row r="6355" spans="1:2" x14ac:dyDescent="0.2">
      <c r="A6355" s="245" t="s">
        <v>7487</v>
      </c>
      <c r="B6355" s="246">
        <v>98.19</v>
      </c>
    </row>
    <row r="6356" spans="1:2" x14ac:dyDescent="0.2">
      <c r="A6356" s="245" t="s">
        <v>14452</v>
      </c>
      <c r="B6356" s="246">
        <v>89.41</v>
      </c>
    </row>
    <row r="6357" spans="1:2" x14ac:dyDescent="0.2">
      <c r="A6357" s="245" t="s">
        <v>7488</v>
      </c>
      <c r="B6357" s="246">
        <v>122.77</v>
      </c>
    </row>
    <row r="6358" spans="1:2" x14ac:dyDescent="0.2">
      <c r="A6358" s="245" t="s">
        <v>14453</v>
      </c>
      <c r="B6358" s="246">
        <v>111.78</v>
      </c>
    </row>
    <row r="6359" spans="1:2" x14ac:dyDescent="0.2">
      <c r="A6359" s="245" t="s">
        <v>7489</v>
      </c>
      <c r="B6359" s="246">
        <v>147.28</v>
      </c>
    </row>
    <row r="6360" spans="1:2" x14ac:dyDescent="0.2">
      <c r="A6360" s="245" t="s">
        <v>14454</v>
      </c>
      <c r="B6360" s="246">
        <v>134.1</v>
      </c>
    </row>
    <row r="6361" spans="1:2" x14ac:dyDescent="0.2">
      <c r="A6361" s="245" t="s">
        <v>7490</v>
      </c>
      <c r="B6361" s="246">
        <v>171.99</v>
      </c>
    </row>
    <row r="6362" spans="1:2" x14ac:dyDescent="0.2">
      <c r="A6362" s="245" t="s">
        <v>14455</v>
      </c>
      <c r="B6362" s="246">
        <v>156.6</v>
      </c>
    </row>
    <row r="6363" spans="1:2" x14ac:dyDescent="0.2">
      <c r="A6363" s="245" t="s">
        <v>7491</v>
      </c>
      <c r="B6363" s="246">
        <v>196.5</v>
      </c>
    </row>
    <row r="6364" spans="1:2" x14ac:dyDescent="0.2">
      <c r="A6364" s="245" t="s">
        <v>14456</v>
      </c>
      <c r="B6364" s="246">
        <v>178.92</v>
      </c>
    </row>
    <row r="6365" spans="1:2" x14ac:dyDescent="0.2">
      <c r="A6365" s="245" t="s">
        <v>7492</v>
      </c>
      <c r="B6365" s="246">
        <v>221.08</v>
      </c>
    </row>
    <row r="6366" spans="1:2" x14ac:dyDescent="0.2">
      <c r="A6366" s="245" t="s">
        <v>14457</v>
      </c>
      <c r="B6366" s="246">
        <v>201.29</v>
      </c>
    </row>
    <row r="6367" spans="1:2" x14ac:dyDescent="0.2">
      <c r="A6367" s="245" t="s">
        <v>7493</v>
      </c>
      <c r="B6367" s="246">
        <v>245.32</v>
      </c>
    </row>
    <row r="6368" spans="1:2" x14ac:dyDescent="0.2">
      <c r="A6368" s="245" t="s">
        <v>14458</v>
      </c>
      <c r="B6368" s="246">
        <v>223.38</v>
      </c>
    </row>
    <row r="6369" spans="1:2" x14ac:dyDescent="0.2">
      <c r="A6369" s="245" t="s">
        <v>7494</v>
      </c>
      <c r="B6369" s="246">
        <v>294.73</v>
      </c>
    </row>
    <row r="6370" spans="1:2" x14ac:dyDescent="0.2">
      <c r="A6370" s="245" t="s">
        <v>14459</v>
      </c>
      <c r="B6370" s="246">
        <v>268.36</v>
      </c>
    </row>
    <row r="6371" spans="1:2" x14ac:dyDescent="0.2">
      <c r="A6371" s="245" t="s">
        <v>7495</v>
      </c>
      <c r="B6371" s="246">
        <v>343.82</v>
      </c>
    </row>
    <row r="6372" spans="1:2" x14ac:dyDescent="0.2">
      <c r="A6372" s="245" t="s">
        <v>14460</v>
      </c>
      <c r="B6372" s="246">
        <v>313.05</v>
      </c>
    </row>
    <row r="6373" spans="1:2" x14ac:dyDescent="0.2">
      <c r="A6373" s="245" t="s">
        <v>7496</v>
      </c>
      <c r="B6373" s="246">
        <v>392.93</v>
      </c>
    </row>
    <row r="6374" spans="1:2" x14ac:dyDescent="0.2">
      <c r="A6374" s="245" t="s">
        <v>14461</v>
      </c>
      <c r="B6374" s="246">
        <v>357.77</v>
      </c>
    </row>
    <row r="6375" spans="1:2" x14ac:dyDescent="0.2">
      <c r="A6375" s="245" t="s">
        <v>7497</v>
      </c>
      <c r="B6375" s="246">
        <v>180.94</v>
      </c>
    </row>
    <row r="6376" spans="1:2" x14ac:dyDescent="0.2">
      <c r="A6376" s="245" t="s">
        <v>14462</v>
      </c>
      <c r="B6376" s="246">
        <v>165.13</v>
      </c>
    </row>
    <row r="6377" spans="1:2" x14ac:dyDescent="0.2">
      <c r="A6377" s="245" t="s">
        <v>7498</v>
      </c>
      <c r="B6377" s="246">
        <v>211.24</v>
      </c>
    </row>
    <row r="6378" spans="1:2" x14ac:dyDescent="0.2">
      <c r="A6378" s="245" t="s">
        <v>14463</v>
      </c>
      <c r="B6378" s="246">
        <v>192.78</v>
      </c>
    </row>
    <row r="6379" spans="1:2" x14ac:dyDescent="0.2">
      <c r="A6379" s="245" t="s">
        <v>7499</v>
      </c>
      <c r="B6379" s="246">
        <v>241.38</v>
      </c>
    </row>
    <row r="6380" spans="1:2" x14ac:dyDescent="0.2">
      <c r="A6380" s="245" t="s">
        <v>14464</v>
      </c>
      <c r="B6380" s="246">
        <v>220.29</v>
      </c>
    </row>
    <row r="6381" spans="1:2" x14ac:dyDescent="0.2">
      <c r="A6381" s="245" t="s">
        <v>7500</v>
      </c>
      <c r="B6381" s="246">
        <v>271.58</v>
      </c>
    </row>
    <row r="6382" spans="1:2" x14ac:dyDescent="0.2">
      <c r="A6382" s="245" t="s">
        <v>14465</v>
      </c>
      <c r="B6382" s="246">
        <v>247.85</v>
      </c>
    </row>
    <row r="6383" spans="1:2" x14ac:dyDescent="0.2">
      <c r="A6383" s="245" t="s">
        <v>7501</v>
      </c>
      <c r="B6383" s="246">
        <v>301.73</v>
      </c>
    </row>
    <row r="6384" spans="1:2" x14ac:dyDescent="0.2">
      <c r="A6384" s="245" t="s">
        <v>14466</v>
      </c>
      <c r="B6384" s="246">
        <v>275.36</v>
      </c>
    </row>
    <row r="6385" spans="1:2" x14ac:dyDescent="0.2">
      <c r="A6385" s="245" t="s">
        <v>7502</v>
      </c>
      <c r="B6385" s="246">
        <v>362.06</v>
      </c>
    </row>
    <row r="6386" spans="1:2" x14ac:dyDescent="0.2">
      <c r="A6386" s="245" t="s">
        <v>14467</v>
      </c>
      <c r="B6386" s="246">
        <v>330.42</v>
      </c>
    </row>
    <row r="6387" spans="1:2" x14ac:dyDescent="0.2">
      <c r="A6387" s="245" t="s">
        <v>7503</v>
      </c>
      <c r="B6387" s="246">
        <v>422.07</v>
      </c>
    </row>
    <row r="6388" spans="1:2" x14ac:dyDescent="0.2">
      <c r="A6388" s="245" t="s">
        <v>14468</v>
      </c>
      <c r="B6388" s="246">
        <v>385.2</v>
      </c>
    </row>
    <row r="6389" spans="1:2" x14ac:dyDescent="0.2">
      <c r="A6389" s="245" t="s">
        <v>7504</v>
      </c>
      <c r="B6389" s="246">
        <v>482.69</v>
      </c>
    </row>
    <row r="6390" spans="1:2" x14ac:dyDescent="0.2">
      <c r="A6390" s="245" t="s">
        <v>14469</v>
      </c>
      <c r="B6390" s="246">
        <v>440.51</v>
      </c>
    </row>
    <row r="6391" spans="1:2" x14ac:dyDescent="0.2">
      <c r="A6391" s="245" t="s">
        <v>7505</v>
      </c>
      <c r="B6391" s="246">
        <v>542.97</v>
      </c>
    </row>
    <row r="6392" spans="1:2" x14ac:dyDescent="0.2">
      <c r="A6392" s="245" t="s">
        <v>14470</v>
      </c>
      <c r="B6392" s="246">
        <v>495.52</v>
      </c>
    </row>
    <row r="6393" spans="1:2" x14ac:dyDescent="0.2">
      <c r="A6393" s="245" t="s">
        <v>7506</v>
      </c>
      <c r="B6393" s="246">
        <v>604.14</v>
      </c>
    </row>
    <row r="6394" spans="1:2" x14ac:dyDescent="0.2">
      <c r="A6394" s="245" t="s">
        <v>14471</v>
      </c>
      <c r="B6394" s="246">
        <v>551.41</v>
      </c>
    </row>
    <row r="6395" spans="1:2" x14ac:dyDescent="0.2">
      <c r="A6395" s="245" t="s">
        <v>7507</v>
      </c>
      <c r="B6395" s="246">
        <v>724.08</v>
      </c>
    </row>
    <row r="6396" spans="1:2" x14ac:dyDescent="0.2">
      <c r="A6396" s="245" t="s">
        <v>14472</v>
      </c>
      <c r="B6396" s="246">
        <v>660.8</v>
      </c>
    </row>
    <row r="6397" spans="1:2" x14ac:dyDescent="0.2">
      <c r="A6397" s="245" t="s">
        <v>7508</v>
      </c>
      <c r="B6397" s="246">
        <v>272.38</v>
      </c>
    </row>
    <row r="6398" spans="1:2" x14ac:dyDescent="0.2">
      <c r="A6398" s="245" t="s">
        <v>14473</v>
      </c>
      <c r="B6398" s="246">
        <v>248.79</v>
      </c>
    </row>
    <row r="6399" spans="1:2" x14ac:dyDescent="0.2">
      <c r="A6399" s="245" t="s">
        <v>7509</v>
      </c>
      <c r="B6399" s="246">
        <v>318.08</v>
      </c>
    </row>
    <row r="6400" spans="1:2" x14ac:dyDescent="0.2">
      <c r="A6400" s="245" t="s">
        <v>14474</v>
      </c>
      <c r="B6400" s="246">
        <v>290.54000000000002</v>
      </c>
    </row>
    <row r="6401" spans="1:2" x14ac:dyDescent="0.2">
      <c r="A6401" s="245" t="s">
        <v>7510</v>
      </c>
      <c r="B6401" s="246">
        <v>363.45</v>
      </c>
    </row>
    <row r="6402" spans="1:2" x14ac:dyDescent="0.2">
      <c r="A6402" s="245" t="s">
        <v>14475</v>
      </c>
      <c r="B6402" s="246">
        <v>331.97</v>
      </c>
    </row>
    <row r="6403" spans="1:2" x14ac:dyDescent="0.2">
      <c r="A6403" s="245" t="s">
        <v>7511</v>
      </c>
      <c r="B6403" s="246">
        <v>408.87</v>
      </c>
    </row>
    <row r="6404" spans="1:2" x14ac:dyDescent="0.2">
      <c r="A6404" s="245" t="s">
        <v>14476</v>
      </c>
      <c r="B6404" s="246">
        <v>373.46</v>
      </c>
    </row>
    <row r="6405" spans="1:2" x14ac:dyDescent="0.2">
      <c r="A6405" s="245" t="s">
        <v>7512</v>
      </c>
      <c r="B6405" s="246">
        <v>454.28</v>
      </c>
    </row>
    <row r="6406" spans="1:2" x14ac:dyDescent="0.2">
      <c r="A6406" s="245" t="s">
        <v>14477</v>
      </c>
      <c r="B6406" s="246">
        <v>414.94</v>
      </c>
    </row>
    <row r="6407" spans="1:2" x14ac:dyDescent="0.2">
      <c r="A6407" s="245" t="s">
        <v>7513</v>
      </c>
      <c r="B6407" s="246">
        <v>545.09</v>
      </c>
    </row>
    <row r="6408" spans="1:2" x14ac:dyDescent="0.2">
      <c r="A6408" s="245" t="s">
        <v>14478</v>
      </c>
      <c r="B6408" s="246">
        <v>497.89</v>
      </c>
    </row>
    <row r="6409" spans="1:2" x14ac:dyDescent="0.2">
      <c r="A6409" s="245" t="s">
        <v>7514</v>
      </c>
      <c r="B6409" s="246">
        <v>635.87</v>
      </c>
    </row>
    <row r="6410" spans="1:2" x14ac:dyDescent="0.2">
      <c r="A6410" s="245" t="s">
        <v>14479</v>
      </c>
      <c r="B6410" s="246">
        <v>580.80999999999995</v>
      </c>
    </row>
    <row r="6411" spans="1:2" x14ac:dyDescent="0.2">
      <c r="A6411" s="245" t="s">
        <v>7515</v>
      </c>
      <c r="B6411" s="246">
        <v>726.69</v>
      </c>
    </row>
    <row r="6412" spans="1:2" x14ac:dyDescent="0.2">
      <c r="A6412" s="245" t="s">
        <v>14480</v>
      </c>
      <c r="B6412" s="246">
        <v>663.75</v>
      </c>
    </row>
    <row r="6413" spans="1:2" x14ac:dyDescent="0.2">
      <c r="A6413" s="245" t="s">
        <v>7516</v>
      </c>
      <c r="B6413" s="246">
        <v>817.48</v>
      </c>
    </row>
    <row r="6414" spans="1:2" x14ac:dyDescent="0.2">
      <c r="A6414" s="245" t="s">
        <v>14481</v>
      </c>
      <c r="B6414" s="246">
        <v>746.69</v>
      </c>
    </row>
    <row r="6415" spans="1:2" x14ac:dyDescent="0.2">
      <c r="A6415" s="245" t="s">
        <v>7517</v>
      </c>
      <c r="B6415" s="246">
        <v>908.55</v>
      </c>
    </row>
    <row r="6416" spans="1:2" x14ac:dyDescent="0.2">
      <c r="A6416" s="245" t="s">
        <v>14482</v>
      </c>
      <c r="B6416" s="246">
        <v>829.87</v>
      </c>
    </row>
    <row r="6417" spans="1:2" x14ac:dyDescent="0.2">
      <c r="A6417" s="245" t="s">
        <v>7518</v>
      </c>
      <c r="B6417" s="246">
        <v>1090.1600000000001</v>
      </c>
    </row>
    <row r="6418" spans="1:2" x14ac:dyDescent="0.2">
      <c r="A6418" s="245" t="s">
        <v>14483</v>
      </c>
      <c r="B6418" s="246">
        <v>995.75</v>
      </c>
    </row>
    <row r="6419" spans="1:2" x14ac:dyDescent="0.2">
      <c r="A6419" s="245" t="s">
        <v>7519</v>
      </c>
      <c r="B6419" s="246">
        <v>1180.97</v>
      </c>
    </row>
    <row r="6420" spans="1:2" x14ac:dyDescent="0.2">
      <c r="A6420" s="245" t="s">
        <v>14484</v>
      </c>
      <c r="B6420" s="246">
        <v>1078.7</v>
      </c>
    </row>
    <row r="6421" spans="1:2" x14ac:dyDescent="0.2">
      <c r="A6421" s="245" t="s">
        <v>7520</v>
      </c>
      <c r="B6421" s="246">
        <v>1362.58</v>
      </c>
    </row>
    <row r="6422" spans="1:2" x14ac:dyDescent="0.2">
      <c r="A6422" s="245" t="s">
        <v>14485</v>
      </c>
      <c r="B6422" s="246">
        <v>1244.58</v>
      </c>
    </row>
    <row r="6423" spans="1:2" x14ac:dyDescent="0.2">
      <c r="A6423" s="245" t="s">
        <v>7521</v>
      </c>
      <c r="B6423" s="246">
        <v>1816.85</v>
      </c>
    </row>
    <row r="6424" spans="1:2" x14ac:dyDescent="0.2">
      <c r="A6424" s="245" t="s">
        <v>14486</v>
      </c>
      <c r="B6424" s="246">
        <v>1659.51</v>
      </c>
    </row>
    <row r="6425" spans="1:2" x14ac:dyDescent="0.2">
      <c r="A6425" s="245" t="s">
        <v>7522</v>
      </c>
      <c r="B6425" s="246">
        <v>2271.13</v>
      </c>
    </row>
    <row r="6426" spans="1:2" x14ac:dyDescent="0.2">
      <c r="A6426" s="245" t="s">
        <v>14487</v>
      </c>
      <c r="B6426" s="246">
        <v>2074.4499999999998</v>
      </c>
    </row>
    <row r="6427" spans="1:2" x14ac:dyDescent="0.2">
      <c r="A6427" s="245" t="s">
        <v>7523</v>
      </c>
      <c r="B6427" s="246">
        <v>578.53</v>
      </c>
    </row>
    <row r="6428" spans="1:2" x14ac:dyDescent="0.2">
      <c r="A6428" s="245" t="s">
        <v>14488</v>
      </c>
      <c r="B6428" s="246">
        <v>529</v>
      </c>
    </row>
    <row r="6429" spans="1:2" x14ac:dyDescent="0.2">
      <c r="A6429" s="245" t="s">
        <v>7524</v>
      </c>
      <c r="B6429" s="246">
        <v>694.18</v>
      </c>
    </row>
    <row r="6430" spans="1:2" x14ac:dyDescent="0.2">
      <c r="A6430" s="245" t="s">
        <v>14489</v>
      </c>
      <c r="B6430" s="246">
        <v>634.74</v>
      </c>
    </row>
    <row r="6431" spans="1:2" x14ac:dyDescent="0.2">
      <c r="A6431" s="245" t="s">
        <v>7525</v>
      </c>
      <c r="B6431" s="246">
        <v>809.8</v>
      </c>
    </row>
    <row r="6432" spans="1:2" x14ac:dyDescent="0.2">
      <c r="A6432" s="245" t="s">
        <v>14490</v>
      </c>
      <c r="B6432" s="246">
        <v>740.46</v>
      </c>
    </row>
    <row r="6433" spans="1:2" x14ac:dyDescent="0.2">
      <c r="A6433" s="245" t="s">
        <v>7526</v>
      </c>
      <c r="B6433" s="246">
        <v>925.44</v>
      </c>
    </row>
    <row r="6434" spans="1:2" x14ac:dyDescent="0.2">
      <c r="A6434" s="245" t="s">
        <v>14491</v>
      </c>
      <c r="B6434" s="246">
        <v>846.2</v>
      </c>
    </row>
    <row r="6435" spans="1:2" x14ac:dyDescent="0.2">
      <c r="A6435" s="245" t="s">
        <v>7527</v>
      </c>
      <c r="B6435" s="246">
        <v>1041.07</v>
      </c>
    </row>
    <row r="6436" spans="1:2" x14ac:dyDescent="0.2">
      <c r="A6436" s="245" t="s">
        <v>14492</v>
      </c>
      <c r="B6436" s="246">
        <v>951.94</v>
      </c>
    </row>
    <row r="6437" spans="1:2" x14ac:dyDescent="0.2">
      <c r="A6437" s="245" t="s">
        <v>7528</v>
      </c>
      <c r="B6437" s="246">
        <v>1157.0899999999999</v>
      </c>
    </row>
    <row r="6438" spans="1:2" x14ac:dyDescent="0.2">
      <c r="A6438" s="245" t="s">
        <v>14493</v>
      </c>
      <c r="B6438" s="246">
        <v>1058.02</v>
      </c>
    </row>
    <row r="6439" spans="1:2" x14ac:dyDescent="0.2">
      <c r="A6439" s="245" t="s">
        <v>7529</v>
      </c>
      <c r="B6439" s="246">
        <v>1388.36</v>
      </c>
    </row>
    <row r="6440" spans="1:2" x14ac:dyDescent="0.2">
      <c r="A6440" s="245" t="s">
        <v>14494</v>
      </c>
      <c r="B6440" s="246">
        <v>1269.49</v>
      </c>
    </row>
    <row r="6441" spans="1:2" x14ac:dyDescent="0.2">
      <c r="A6441" s="245" t="s">
        <v>7530</v>
      </c>
      <c r="B6441" s="246">
        <v>1735.29</v>
      </c>
    </row>
    <row r="6442" spans="1:2" x14ac:dyDescent="0.2">
      <c r="A6442" s="245" t="s">
        <v>14495</v>
      </c>
      <c r="B6442" s="246">
        <v>1586.71</v>
      </c>
    </row>
    <row r="6443" spans="1:2" x14ac:dyDescent="0.2">
      <c r="A6443" s="245" t="s">
        <v>7531</v>
      </c>
      <c r="B6443" s="246">
        <v>2024.72</v>
      </c>
    </row>
    <row r="6444" spans="1:2" x14ac:dyDescent="0.2">
      <c r="A6444" s="245" t="s">
        <v>14496</v>
      </c>
      <c r="B6444" s="246">
        <v>1851.36</v>
      </c>
    </row>
    <row r="6445" spans="1:2" x14ac:dyDescent="0.2">
      <c r="A6445" s="245" t="s">
        <v>7532</v>
      </c>
      <c r="B6445" s="246">
        <v>2082.5500000000002</v>
      </c>
    </row>
    <row r="6446" spans="1:2" x14ac:dyDescent="0.2">
      <c r="A6446" s="245" t="s">
        <v>14497</v>
      </c>
      <c r="B6446" s="246">
        <v>1904.24</v>
      </c>
    </row>
    <row r="6447" spans="1:2" x14ac:dyDescent="0.2">
      <c r="A6447" s="245" t="s">
        <v>7533</v>
      </c>
      <c r="B6447" s="246">
        <v>2313.81</v>
      </c>
    </row>
    <row r="6448" spans="1:2" x14ac:dyDescent="0.2">
      <c r="A6448" s="245" t="s">
        <v>14498</v>
      </c>
      <c r="B6448" s="246">
        <v>2115.6999999999998</v>
      </c>
    </row>
    <row r="6449" spans="1:2" x14ac:dyDescent="0.2">
      <c r="A6449" s="245" t="s">
        <v>7534</v>
      </c>
      <c r="B6449" s="246">
        <v>2892.34</v>
      </c>
    </row>
    <row r="6450" spans="1:2" x14ac:dyDescent="0.2">
      <c r="A6450" s="245" t="s">
        <v>14499</v>
      </c>
      <c r="B6450" s="246">
        <v>2644.7</v>
      </c>
    </row>
    <row r="6451" spans="1:2" x14ac:dyDescent="0.2">
      <c r="A6451" s="245" t="s">
        <v>7535</v>
      </c>
      <c r="B6451" s="246">
        <v>2618.1</v>
      </c>
    </row>
    <row r="6452" spans="1:2" x14ac:dyDescent="0.2">
      <c r="A6452" s="245" t="s">
        <v>14500</v>
      </c>
      <c r="B6452" s="246">
        <v>2395.85</v>
      </c>
    </row>
    <row r="6453" spans="1:2" x14ac:dyDescent="0.2">
      <c r="A6453" s="245" t="s">
        <v>7536</v>
      </c>
      <c r="B6453" s="246">
        <v>2908.85</v>
      </c>
    </row>
    <row r="6454" spans="1:2" x14ac:dyDescent="0.2">
      <c r="A6454" s="245" t="s">
        <v>14501</v>
      </c>
      <c r="B6454" s="246">
        <v>2661.92</v>
      </c>
    </row>
    <row r="6455" spans="1:2" x14ac:dyDescent="0.2">
      <c r="A6455" s="245" t="s">
        <v>7537</v>
      </c>
      <c r="B6455" s="246">
        <v>3636.23</v>
      </c>
    </row>
    <row r="6456" spans="1:2" x14ac:dyDescent="0.2">
      <c r="A6456" s="245" t="s">
        <v>14502</v>
      </c>
      <c r="B6456" s="246">
        <v>3327.55</v>
      </c>
    </row>
    <row r="6457" spans="1:2" x14ac:dyDescent="0.2">
      <c r="A6457" s="245" t="s">
        <v>2048</v>
      </c>
      <c r="B6457" s="246">
        <v>170.32</v>
      </c>
    </row>
    <row r="6458" spans="1:2" x14ac:dyDescent="0.2">
      <c r="A6458" s="245" t="s">
        <v>14503</v>
      </c>
      <c r="B6458" s="246">
        <v>158.99</v>
      </c>
    </row>
    <row r="6459" spans="1:2" x14ac:dyDescent="0.2">
      <c r="A6459" s="245" t="s">
        <v>2049</v>
      </c>
      <c r="B6459" s="246">
        <v>179.23</v>
      </c>
    </row>
    <row r="6460" spans="1:2" x14ac:dyDescent="0.2">
      <c r="A6460" s="245" t="s">
        <v>14504</v>
      </c>
      <c r="B6460" s="246">
        <v>167.35</v>
      </c>
    </row>
    <row r="6461" spans="1:2" x14ac:dyDescent="0.2">
      <c r="A6461" s="245" t="s">
        <v>7538</v>
      </c>
      <c r="B6461" s="246">
        <v>140.69999999999999</v>
      </c>
    </row>
    <row r="6462" spans="1:2" x14ac:dyDescent="0.2">
      <c r="A6462" s="245" t="s">
        <v>14505</v>
      </c>
      <c r="B6462" s="246">
        <v>130.52000000000001</v>
      </c>
    </row>
    <row r="6463" spans="1:2" x14ac:dyDescent="0.2">
      <c r="A6463" s="245" t="s">
        <v>7539</v>
      </c>
      <c r="B6463" s="246">
        <v>125.84</v>
      </c>
    </row>
    <row r="6464" spans="1:2" x14ac:dyDescent="0.2">
      <c r="A6464" s="245" t="s">
        <v>14506</v>
      </c>
      <c r="B6464" s="246">
        <v>116.27</v>
      </c>
    </row>
    <row r="6465" spans="1:2" x14ac:dyDescent="0.2">
      <c r="A6465" s="245" t="s">
        <v>7540</v>
      </c>
      <c r="B6465" s="246">
        <v>125.74</v>
      </c>
    </row>
    <row r="6466" spans="1:2" x14ac:dyDescent="0.2">
      <c r="A6466" s="245" t="s">
        <v>14507</v>
      </c>
      <c r="B6466" s="246">
        <v>113.59</v>
      </c>
    </row>
    <row r="6467" spans="1:2" x14ac:dyDescent="0.2">
      <c r="A6467" s="245" t="s">
        <v>7541</v>
      </c>
      <c r="B6467" s="246">
        <v>155.82</v>
      </c>
    </row>
    <row r="6468" spans="1:2" x14ac:dyDescent="0.2">
      <c r="A6468" s="245" t="s">
        <v>14508</v>
      </c>
      <c r="B6468" s="246">
        <v>141.22999999999999</v>
      </c>
    </row>
    <row r="6469" spans="1:2" x14ac:dyDescent="0.2">
      <c r="A6469" s="245" t="s">
        <v>7542</v>
      </c>
      <c r="B6469" s="246">
        <v>193.67</v>
      </c>
    </row>
    <row r="6470" spans="1:2" x14ac:dyDescent="0.2">
      <c r="A6470" s="245" t="s">
        <v>14509</v>
      </c>
      <c r="B6470" s="246">
        <v>175.58</v>
      </c>
    </row>
    <row r="6471" spans="1:2" x14ac:dyDescent="0.2">
      <c r="A6471" s="245" t="s">
        <v>7543</v>
      </c>
      <c r="B6471" s="246">
        <v>266.97000000000003</v>
      </c>
    </row>
    <row r="6472" spans="1:2" x14ac:dyDescent="0.2">
      <c r="A6472" s="245" t="s">
        <v>14510</v>
      </c>
      <c r="B6472" s="246">
        <v>242.95</v>
      </c>
    </row>
    <row r="6473" spans="1:2" x14ac:dyDescent="0.2">
      <c r="A6473" s="245" t="s">
        <v>7544</v>
      </c>
      <c r="B6473" s="246">
        <v>309.5</v>
      </c>
    </row>
    <row r="6474" spans="1:2" x14ac:dyDescent="0.2">
      <c r="A6474" s="245" t="s">
        <v>14511</v>
      </c>
      <c r="B6474" s="246">
        <v>281.73</v>
      </c>
    </row>
    <row r="6475" spans="1:2" x14ac:dyDescent="0.2">
      <c r="A6475" s="245" t="s">
        <v>7545</v>
      </c>
      <c r="B6475" s="246">
        <v>359.39</v>
      </c>
    </row>
    <row r="6476" spans="1:2" x14ac:dyDescent="0.2">
      <c r="A6476" s="245" t="s">
        <v>14512</v>
      </c>
      <c r="B6476" s="246">
        <v>326.89</v>
      </c>
    </row>
    <row r="6477" spans="1:2" x14ac:dyDescent="0.2">
      <c r="A6477" s="245" t="s">
        <v>7546</v>
      </c>
      <c r="B6477" s="246">
        <v>516.39</v>
      </c>
    </row>
    <row r="6478" spans="1:2" x14ac:dyDescent="0.2">
      <c r="A6478" s="245" t="s">
        <v>14513</v>
      </c>
      <c r="B6478" s="246">
        <v>471.15</v>
      </c>
    </row>
    <row r="6479" spans="1:2" x14ac:dyDescent="0.2">
      <c r="A6479" s="245" t="s">
        <v>7547</v>
      </c>
      <c r="B6479" s="246">
        <v>568.15</v>
      </c>
    </row>
    <row r="6480" spans="1:2" x14ac:dyDescent="0.2">
      <c r="A6480" s="245" t="s">
        <v>14514</v>
      </c>
      <c r="B6480" s="246">
        <v>518.62</v>
      </c>
    </row>
    <row r="6481" spans="1:2" x14ac:dyDescent="0.2">
      <c r="A6481" s="245" t="s">
        <v>7548</v>
      </c>
      <c r="B6481" s="246">
        <v>674.57</v>
      </c>
    </row>
    <row r="6482" spans="1:2" x14ac:dyDescent="0.2">
      <c r="A6482" s="245" t="s">
        <v>14515</v>
      </c>
      <c r="B6482" s="246">
        <v>616.16</v>
      </c>
    </row>
    <row r="6483" spans="1:2" x14ac:dyDescent="0.2">
      <c r="A6483" s="245" t="s">
        <v>7549</v>
      </c>
      <c r="B6483" s="246">
        <v>1266.6500000000001</v>
      </c>
    </row>
    <row r="6484" spans="1:2" x14ac:dyDescent="0.2">
      <c r="A6484" s="245" t="s">
        <v>14516</v>
      </c>
      <c r="B6484" s="246">
        <v>1157.8699999999999</v>
      </c>
    </row>
    <row r="6485" spans="1:2" x14ac:dyDescent="0.2">
      <c r="A6485" s="245" t="s">
        <v>7550</v>
      </c>
      <c r="B6485" s="246">
        <v>1523.04</v>
      </c>
    </row>
    <row r="6486" spans="1:2" x14ac:dyDescent="0.2">
      <c r="A6486" s="245" t="s">
        <v>14517</v>
      </c>
      <c r="B6486" s="246">
        <v>1397.97</v>
      </c>
    </row>
    <row r="6487" spans="1:2" x14ac:dyDescent="0.2">
      <c r="A6487" s="245" t="s">
        <v>7551</v>
      </c>
      <c r="B6487" s="246">
        <v>1701.75</v>
      </c>
    </row>
    <row r="6488" spans="1:2" x14ac:dyDescent="0.2">
      <c r="A6488" s="245" t="s">
        <v>14518</v>
      </c>
      <c r="B6488" s="246">
        <v>1561.42</v>
      </c>
    </row>
    <row r="6489" spans="1:2" x14ac:dyDescent="0.2">
      <c r="A6489" s="245" t="s">
        <v>7552</v>
      </c>
      <c r="B6489" s="246">
        <v>2441.52</v>
      </c>
    </row>
    <row r="6490" spans="1:2" x14ac:dyDescent="0.2">
      <c r="A6490" s="245" t="s">
        <v>14519</v>
      </c>
      <c r="B6490" s="246">
        <v>2240.06</v>
      </c>
    </row>
    <row r="6491" spans="1:2" x14ac:dyDescent="0.2">
      <c r="A6491" s="245" t="s">
        <v>7553</v>
      </c>
      <c r="B6491" s="246">
        <v>2909.83</v>
      </c>
    </row>
    <row r="6492" spans="1:2" x14ac:dyDescent="0.2">
      <c r="A6492" s="245" t="s">
        <v>14520</v>
      </c>
      <c r="B6492" s="246">
        <v>2668.78</v>
      </c>
    </row>
    <row r="6493" spans="1:2" x14ac:dyDescent="0.2">
      <c r="A6493" s="245" t="s">
        <v>7554</v>
      </c>
      <c r="B6493" s="246">
        <v>3154.23</v>
      </c>
    </row>
    <row r="6494" spans="1:2" x14ac:dyDescent="0.2">
      <c r="A6494" s="245" t="s">
        <v>14521</v>
      </c>
      <c r="B6494" s="246">
        <v>2892.05</v>
      </c>
    </row>
    <row r="6495" spans="1:2" x14ac:dyDescent="0.2">
      <c r="A6495" s="245" t="s">
        <v>7555</v>
      </c>
      <c r="B6495" s="246">
        <v>4627.91</v>
      </c>
    </row>
    <row r="6496" spans="1:2" x14ac:dyDescent="0.2">
      <c r="A6496" s="245" t="s">
        <v>14522</v>
      </c>
      <c r="B6496" s="246">
        <v>4243.9399999999996</v>
      </c>
    </row>
    <row r="6497" spans="1:2" x14ac:dyDescent="0.2">
      <c r="A6497" s="245" t="s">
        <v>7556</v>
      </c>
      <c r="B6497" s="246">
        <v>6138.07</v>
      </c>
    </row>
    <row r="6498" spans="1:2" x14ac:dyDescent="0.2">
      <c r="A6498" s="245" t="s">
        <v>14523</v>
      </c>
      <c r="B6498" s="246">
        <v>5627.3</v>
      </c>
    </row>
    <row r="6499" spans="1:2" x14ac:dyDescent="0.2">
      <c r="A6499" s="245" t="s">
        <v>7557</v>
      </c>
      <c r="B6499" s="246">
        <v>7665.78</v>
      </c>
    </row>
    <row r="6500" spans="1:2" x14ac:dyDescent="0.2">
      <c r="A6500" s="245" t="s">
        <v>14524</v>
      </c>
      <c r="B6500" s="246">
        <v>7026.08</v>
      </c>
    </row>
    <row r="6501" spans="1:2" x14ac:dyDescent="0.2">
      <c r="A6501" s="245" t="s">
        <v>2050</v>
      </c>
      <c r="B6501" s="246">
        <v>198.15</v>
      </c>
    </row>
    <row r="6502" spans="1:2" x14ac:dyDescent="0.2">
      <c r="A6502" s="245" t="s">
        <v>14525</v>
      </c>
      <c r="B6502" s="246">
        <v>180.32</v>
      </c>
    </row>
    <row r="6503" spans="1:2" x14ac:dyDescent="0.2">
      <c r="A6503" s="245" t="s">
        <v>2051</v>
      </c>
      <c r="B6503" s="246">
        <v>254.65</v>
      </c>
    </row>
    <row r="6504" spans="1:2" x14ac:dyDescent="0.2">
      <c r="A6504" s="245" t="s">
        <v>14526</v>
      </c>
      <c r="B6504" s="246">
        <v>231.74</v>
      </c>
    </row>
    <row r="6505" spans="1:2" x14ac:dyDescent="0.2">
      <c r="A6505" s="245" t="s">
        <v>2052</v>
      </c>
      <c r="B6505" s="246">
        <v>295.95999999999998</v>
      </c>
    </row>
    <row r="6506" spans="1:2" x14ac:dyDescent="0.2">
      <c r="A6506" s="245" t="s">
        <v>14527</v>
      </c>
      <c r="B6506" s="246">
        <v>269.25</v>
      </c>
    </row>
    <row r="6507" spans="1:2" x14ac:dyDescent="0.2">
      <c r="A6507" s="245" t="s">
        <v>2053</v>
      </c>
      <c r="B6507" s="246">
        <v>360.04</v>
      </c>
    </row>
    <row r="6508" spans="1:2" x14ac:dyDescent="0.2">
      <c r="A6508" s="245" t="s">
        <v>14528</v>
      </c>
      <c r="B6508" s="246">
        <v>327.52999999999997</v>
      </c>
    </row>
    <row r="6509" spans="1:2" x14ac:dyDescent="0.2">
      <c r="A6509" s="245" t="s">
        <v>2054</v>
      </c>
      <c r="B6509" s="246">
        <v>476.45</v>
      </c>
    </row>
    <row r="6510" spans="1:2" x14ac:dyDescent="0.2">
      <c r="A6510" s="245" t="s">
        <v>14529</v>
      </c>
      <c r="B6510" s="246">
        <v>433.67</v>
      </c>
    </row>
    <row r="6511" spans="1:2" x14ac:dyDescent="0.2">
      <c r="A6511" s="245" t="s">
        <v>2055</v>
      </c>
      <c r="B6511" s="246">
        <v>557.77</v>
      </c>
    </row>
    <row r="6512" spans="1:2" x14ac:dyDescent="0.2">
      <c r="A6512" s="245" t="s">
        <v>14530</v>
      </c>
      <c r="B6512" s="246">
        <v>507.67</v>
      </c>
    </row>
    <row r="6513" spans="1:2" x14ac:dyDescent="0.2">
      <c r="A6513" s="245" t="s">
        <v>2056</v>
      </c>
      <c r="B6513" s="246">
        <v>677.14</v>
      </c>
    </row>
    <row r="6514" spans="1:2" x14ac:dyDescent="0.2">
      <c r="A6514" s="245" t="s">
        <v>14531</v>
      </c>
      <c r="B6514" s="246">
        <v>616.75</v>
      </c>
    </row>
    <row r="6515" spans="1:2" x14ac:dyDescent="0.2">
      <c r="A6515" s="245" t="s">
        <v>2057</v>
      </c>
      <c r="B6515" s="246">
        <v>646.24</v>
      </c>
    </row>
    <row r="6516" spans="1:2" x14ac:dyDescent="0.2">
      <c r="A6516" s="245" t="s">
        <v>14532</v>
      </c>
      <c r="B6516" s="246">
        <v>588.17999999999995</v>
      </c>
    </row>
    <row r="6517" spans="1:2" x14ac:dyDescent="0.2">
      <c r="A6517" s="245" t="s">
        <v>2058</v>
      </c>
      <c r="B6517" s="246">
        <v>856</v>
      </c>
    </row>
    <row r="6518" spans="1:2" x14ac:dyDescent="0.2">
      <c r="A6518" s="245" t="s">
        <v>14533</v>
      </c>
      <c r="B6518" s="246">
        <v>779.86</v>
      </c>
    </row>
    <row r="6519" spans="1:2" x14ac:dyDescent="0.2">
      <c r="A6519" s="245" t="s">
        <v>2059</v>
      </c>
      <c r="B6519" s="246">
        <v>1005.6</v>
      </c>
    </row>
    <row r="6520" spans="1:2" x14ac:dyDescent="0.2">
      <c r="A6520" s="245" t="s">
        <v>14534</v>
      </c>
      <c r="B6520" s="246">
        <v>916.08</v>
      </c>
    </row>
    <row r="6521" spans="1:2" x14ac:dyDescent="0.2">
      <c r="A6521" s="245" t="s">
        <v>2060</v>
      </c>
      <c r="B6521" s="246">
        <v>1299.56</v>
      </c>
    </row>
    <row r="6522" spans="1:2" x14ac:dyDescent="0.2">
      <c r="A6522" s="245" t="s">
        <v>14535</v>
      </c>
      <c r="B6522" s="246">
        <v>1184.98</v>
      </c>
    </row>
    <row r="6523" spans="1:2" x14ac:dyDescent="0.2">
      <c r="A6523" s="245" t="s">
        <v>2061</v>
      </c>
      <c r="B6523" s="246">
        <v>1462.85</v>
      </c>
    </row>
    <row r="6524" spans="1:2" x14ac:dyDescent="0.2">
      <c r="A6524" s="245" t="s">
        <v>14536</v>
      </c>
      <c r="B6524" s="246">
        <v>1333.99</v>
      </c>
    </row>
    <row r="6525" spans="1:2" x14ac:dyDescent="0.2">
      <c r="A6525" s="245" t="s">
        <v>2062</v>
      </c>
      <c r="B6525" s="246">
        <v>448.59</v>
      </c>
    </row>
    <row r="6526" spans="1:2" x14ac:dyDescent="0.2">
      <c r="A6526" s="245" t="s">
        <v>14537</v>
      </c>
      <c r="B6526" s="246">
        <v>406.78</v>
      </c>
    </row>
    <row r="6527" spans="1:2" x14ac:dyDescent="0.2">
      <c r="A6527" s="245" t="s">
        <v>2063</v>
      </c>
      <c r="B6527" s="246">
        <v>576.92999999999995</v>
      </c>
    </row>
    <row r="6528" spans="1:2" x14ac:dyDescent="0.2">
      <c r="A6528" s="245" t="s">
        <v>14538</v>
      </c>
      <c r="B6528" s="246">
        <v>523.21</v>
      </c>
    </row>
    <row r="6529" spans="1:2" x14ac:dyDescent="0.2">
      <c r="A6529" s="245" t="s">
        <v>2064</v>
      </c>
      <c r="B6529" s="246">
        <v>774.74</v>
      </c>
    </row>
    <row r="6530" spans="1:2" x14ac:dyDescent="0.2">
      <c r="A6530" s="245" t="s">
        <v>14539</v>
      </c>
      <c r="B6530" s="246">
        <v>703.38</v>
      </c>
    </row>
    <row r="6531" spans="1:2" x14ac:dyDescent="0.2">
      <c r="A6531" s="245" t="s">
        <v>2065</v>
      </c>
      <c r="B6531" s="246">
        <v>940.82</v>
      </c>
    </row>
    <row r="6532" spans="1:2" x14ac:dyDescent="0.2">
      <c r="A6532" s="245" t="s">
        <v>14540</v>
      </c>
      <c r="B6532" s="246">
        <v>854.1</v>
      </c>
    </row>
    <row r="6533" spans="1:2" x14ac:dyDescent="0.2">
      <c r="A6533" s="245" t="s">
        <v>2066</v>
      </c>
      <c r="B6533" s="246">
        <v>1307.58</v>
      </c>
    </row>
    <row r="6534" spans="1:2" x14ac:dyDescent="0.2">
      <c r="A6534" s="245" t="s">
        <v>14541</v>
      </c>
      <c r="B6534" s="246">
        <v>1188.5</v>
      </c>
    </row>
    <row r="6535" spans="1:2" x14ac:dyDescent="0.2">
      <c r="A6535" s="245" t="s">
        <v>2067</v>
      </c>
      <c r="B6535" s="246">
        <v>1524.95</v>
      </c>
    </row>
    <row r="6536" spans="1:2" x14ac:dyDescent="0.2">
      <c r="A6536" s="245" t="s">
        <v>14542</v>
      </c>
      <c r="B6536" s="246">
        <v>1385.88</v>
      </c>
    </row>
    <row r="6537" spans="1:2" x14ac:dyDescent="0.2">
      <c r="A6537" s="245" t="s">
        <v>2068</v>
      </c>
      <c r="B6537" s="246">
        <v>1980.18</v>
      </c>
    </row>
    <row r="6538" spans="1:2" x14ac:dyDescent="0.2">
      <c r="A6538" s="245" t="s">
        <v>14543</v>
      </c>
      <c r="B6538" s="246">
        <v>1802</v>
      </c>
    </row>
    <row r="6539" spans="1:2" x14ac:dyDescent="0.2">
      <c r="A6539" s="245" t="s">
        <v>2069</v>
      </c>
      <c r="B6539" s="246">
        <v>2168.06</v>
      </c>
    </row>
    <row r="6540" spans="1:2" x14ac:dyDescent="0.2">
      <c r="A6540" s="245" t="s">
        <v>14544</v>
      </c>
      <c r="B6540" s="246">
        <v>1973.21</v>
      </c>
    </row>
    <row r="6541" spans="1:2" x14ac:dyDescent="0.2">
      <c r="A6541" s="245" t="s">
        <v>2070</v>
      </c>
      <c r="B6541" s="246">
        <v>2545.4899999999998</v>
      </c>
    </row>
    <row r="6542" spans="1:2" x14ac:dyDescent="0.2">
      <c r="A6542" s="245" t="s">
        <v>14545</v>
      </c>
      <c r="B6542" s="246">
        <v>2316.7800000000002</v>
      </c>
    </row>
    <row r="6543" spans="1:2" x14ac:dyDescent="0.2">
      <c r="A6543" s="245" t="s">
        <v>2071</v>
      </c>
      <c r="B6543" s="246">
        <v>3302.58</v>
      </c>
    </row>
    <row r="6544" spans="1:2" x14ac:dyDescent="0.2">
      <c r="A6544" s="245" t="s">
        <v>14546</v>
      </c>
      <c r="B6544" s="246">
        <v>3008.7</v>
      </c>
    </row>
    <row r="6545" spans="1:2" x14ac:dyDescent="0.2">
      <c r="A6545" s="245" t="s">
        <v>2072</v>
      </c>
      <c r="B6545" s="246">
        <v>4406.76</v>
      </c>
    </row>
    <row r="6546" spans="1:2" x14ac:dyDescent="0.2">
      <c r="A6546" s="245" t="s">
        <v>14547</v>
      </c>
      <c r="B6546" s="246">
        <v>4019.21</v>
      </c>
    </row>
    <row r="6547" spans="1:2" x14ac:dyDescent="0.2">
      <c r="A6547" s="245" t="s">
        <v>2073</v>
      </c>
      <c r="B6547" s="246">
        <v>4980.6400000000003</v>
      </c>
    </row>
    <row r="6548" spans="1:2" x14ac:dyDescent="0.2">
      <c r="A6548" s="245" t="s">
        <v>14548</v>
      </c>
      <c r="B6548" s="246">
        <v>4543.1400000000003</v>
      </c>
    </row>
    <row r="6549" spans="1:2" x14ac:dyDescent="0.2">
      <c r="A6549" s="245" t="s">
        <v>2074</v>
      </c>
      <c r="B6549" s="246">
        <v>4253.22</v>
      </c>
    </row>
    <row r="6550" spans="1:2" x14ac:dyDescent="0.2">
      <c r="A6550" s="245" t="s">
        <v>14549</v>
      </c>
      <c r="B6550" s="246">
        <v>3863.71</v>
      </c>
    </row>
    <row r="6551" spans="1:2" x14ac:dyDescent="0.2">
      <c r="A6551" s="245" t="s">
        <v>2075</v>
      </c>
      <c r="B6551" s="246">
        <v>10567.3</v>
      </c>
    </row>
    <row r="6552" spans="1:2" x14ac:dyDescent="0.2">
      <c r="A6552" s="245" t="s">
        <v>14550</v>
      </c>
      <c r="B6552" s="246">
        <v>9718.0499999999993</v>
      </c>
    </row>
    <row r="6553" spans="1:2" x14ac:dyDescent="0.2">
      <c r="A6553" s="245" t="s">
        <v>2076</v>
      </c>
      <c r="B6553" s="246">
        <v>46.28</v>
      </c>
    </row>
    <row r="6554" spans="1:2" x14ac:dyDescent="0.2">
      <c r="A6554" s="245" t="s">
        <v>14551</v>
      </c>
      <c r="B6554" s="246">
        <v>44.85</v>
      </c>
    </row>
    <row r="6555" spans="1:2" x14ac:dyDescent="0.2">
      <c r="A6555" s="245" t="s">
        <v>2077</v>
      </c>
      <c r="B6555" s="246">
        <v>28</v>
      </c>
    </row>
    <row r="6556" spans="1:2" x14ac:dyDescent="0.2">
      <c r="A6556" s="245" t="s">
        <v>14552</v>
      </c>
      <c r="B6556" s="246">
        <v>25.71</v>
      </c>
    </row>
    <row r="6557" spans="1:2" x14ac:dyDescent="0.2">
      <c r="A6557" s="245" t="s">
        <v>2078</v>
      </c>
      <c r="B6557" s="246">
        <v>36.619999999999997</v>
      </c>
    </row>
    <row r="6558" spans="1:2" x14ac:dyDescent="0.2">
      <c r="A6558" s="245" t="s">
        <v>14553</v>
      </c>
      <c r="B6558" s="246">
        <v>33.75</v>
      </c>
    </row>
    <row r="6559" spans="1:2" x14ac:dyDescent="0.2">
      <c r="A6559" s="245" t="s">
        <v>2079</v>
      </c>
      <c r="B6559" s="246">
        <v>47.21</v>
      </c>
    </row>
    <row r="6560" spans="1:2" x14ac:dyDescent="0.2">
      <c r="A6560" s="245" t="s">
        <v>14554</v>
      </c>
      <c r="B6560" s="246">
        <v>44.06</v>
      </c>
    </row>
    <row r="6561" spans="1:2" x14ac:dyDescent="0.2">
      <c r="A6561" s="245" t="s">
        <v>2080</v>
      </c>
      <c r="B6561" s="246">
        <v>185.71</v>
      </c>
    </row>
    <row r="6562" spans="1:2" x14ac:dyDescent="0.2">
      <c r="A6562" s="245" t="s">
        <v>14555</v>
      </c>
      <c r="B6562" s="246">
        <v>181.41</v>
      </c>
    </row>
    <row r="6563" spans="1:2" x14ac:dyDescent="0.2">
      <c r="A6563" s="245" t="s">
        <v>2081</v>
      </c>
      <c r="B6563" s="246">
        <v>19.2</v>
      </c>
    </row>
    <row r="6564" spans="1:2" x14ac:dyDescent="0.2">
      <c r="A6564" s="245" t="s">
        <v>14556</v>
      </c>
      <c r="B6564" s="246">
        <v>18.05</v>
      </c>
    </row>
    <row r="6565" spans="1:2" x14ac:dyDescent="0.2">
      <c r="A6565" s="245" t="s">
        <v>2082</v>
      </c>
      <c r="B6565" s="246">
        <v>25.56</v>
      </c>
    </row>
    <row r="6566" spans="1:2" x14ac:dyDescent="0.2">
      <c r="A6566" s="245" t="s">
        <v>14557</v>
      </c>
      <c r="B6566" s="246">
        <v>24.12</v>
      </c>
    </row>
    <row r="6567" spans="1:2" x14ac:dyDescent="0.2">
      <c r="A6567" s="245" t="s">
        <v>2083</v>
      </c>
      <c r="B6567" s="246">
        <v>47.84</v>
      </c>
    </row>
    <row r="6568" spans="1:2" x14ac:dyDescent="0.2">
      <c r="A6568" s="245" t="s">
        <v>14558</v>
      </c>
      <c r="B6568" s="246">
        <v>45.69</v>
      </c>
    </row>
    <row r="6569" spans="1:2" x14ac:dyDescent="0.2">
      <c r="A6569" s="245" t="s">
        <v>2084</v>
      </c>
      <c r="B6569" s="246">
        <v>148.41</v>
      </c>
    </row>
    <row r="6570" spans="1:2" x14ac:dyDescent="0.2">
      <c r="A6570" s="245" t="s">
        <v>14559</v>
      </c>
      <c r="B6570" s="246">
        <v>145.54</v>
      </c>
    </row>
    <row r="6571" spans="1:2" x14ac:dyDescent="0.2">
      <c r="A6571" s="245" t="s">
        <v>7558</v>
      </c>
      <c r="B6571" s="246">
        <v>41.56</v>
      </c>
    </row>
    <row r="6572" spans="1:2" x14ac:dyDescent="0.2">
      <c r="A6572" s="245" t="s">
        <v>14560</v>
      </c>
      <c r="B6572" s="246">
        <v>38.979999999999997</v>
      </c>
    </row>
    <row r="6573" spans="1:2" x14ac:dyDescent="0.2">
      <c r="A6573" s="245" t="s">
        <v>7559</v>
      </c>
      <c r="B6573" s="246">
        <v>52.26</v>
      </c>
    </row>
    <row r="6574" spans="1:2" x14ac:dyDescent="0.2">
      <c r="A6574" s="245" t="s">
        <v>14561</v>
      </c>
      <c r="B6574" s="246">
        <v>48.97</v>
      </c>
    </row>
    <row r="6575" spans="1:2" x14ac:dyDescent="0.2">
      <c r="A6575" s="245" t="s">
        <v>7560</v>
      </c>
      <c r="B6575" s="246">
        <v>57.21</v>
      </c>
    </row>
    <row r="6576" spans="1:2" x14ac:dyDescent="0.2">
      <c r="A6576" s="245" t="s">
        <v>14562</v>
      </c>
      <c r="B6576" s="246">
        <v>53.63</v>
      </c>
    </row>
    <row r="6577" spans="1:2" x14ac:dyDescent="0.2">
      <c r="A6577" s="245" t="s">
        <v>7561</v>
      </c>
      <c r="B6577" s="246">
        <v>58.66</v>
      </c>
    </row>
    <row r="6578" spans="1:2" x14ac:dyDescent="0.2">
      <c r="A6578" s="245" t="s">
        <v>14563</v>
      </c>
      <c r="B6578" s="246">
        <v>54.66</v>
      </c>
    </row>
    <row r="6579" spans="1:2" x14ac:dyDescent="0.2">
      <c r="A6579" s="245" t="s">
        <v>7562</v>
      </c>
      <c r="B6579" s="246">
        <v>64.3</v>
      </c>
    </row>
    <row r="6580" spans="1:2" x14ac:dyDescent="0.2">
      <c r="A6580" s="245" t="s">
        <v>14564</v>
      </c>
      <c r="B6580" s="246">
        <v>60.01</v>
      </c>
    </row>
    <row r="6581" spans="1:2" x14ac:dyDescent="0.2">
      <c r="A6581" s="245" t="s">
        <v>7563</v>
      </c>
      <c r="B6581" s="246">
        <v>66.61</v>
      </c>
    </row>
    <row r="6582" spans="1:2" x14ac:dyDescent="0.2">
      <c r="A6582" s="245" t="s">
        <v>14565</v>
      </c>
      <c r="B6582" s="246">
        <v>61.89</v>
      </c>
    </row>
    <row r="6583" spans="1:2" x14ac:dyDescent="0.2">
      <c r="A6583" s="245" t="s">
        <v>7564</v>
      </c>
      <c r="B6583" s="246">
        <v>70.930000000000007</v>
      </c>
    </row>
    <row r="6584" spans="1:2" x14ac:dyDescent="0.2">
      <c r="A6584" s="245" t="s">
        <v>14566</v>
      </c>
      <c r="B6584" s="246">
        <v>65.92</v>
      </c>
    </row>
    <row r="6585" spans="1:2" x14ac:dyDescent="0.2">
      <c r="A6585" s="245" t="s">
        <v>2085</v>
      </c>
      <c r="B6585" s="246">
        <v>22240.85</v>
      </c>
    </row>
    <row r="6586" spans="1:2" x14ac:dyDescent="0.2">
      <c r="A6586" s="245" t="s">
        <v>14567</v>
      </c>
      <c r="B6586" s="246">
        <v>20231.68</v>
      </c>
    </row>
    <row r="6587" spans="1:2" x14ac:dyDescent="0.2">
      <c r="A6587" s="245" t="s">
        <v>2086</v>
      </c>
      <c r="B6587" s="246">
        <v>36697.410000000003</v>
      </c>
    </row>
    <row r="6588" spans="1:2" x14ac:dyDescent="0.2">
      <c r="A6588" s="245" t="s">
        <v>14568</v>
      </c>
      <c r="B6588" s="246">
        <v>33382.28</v>
      </c>
    </row>
    <row r="6589" spans="1:2" x14ac:dyDescent="0.2">
      <c r="A6589" s="245" t="s">
        <v>7565</v>
      </c>
      <c r="B6589" s="246">
        <v>175.92</v>
      </c>
    </row>
    <row r="6590" spans="1:2" x14ac:dyDescent="0.2">
      <c r="A6590" s="245" t="s">
        <v>14569</v>
      </c>
      <c r="B6590" s="246">
        <v>175.92</v>
      </c>
    </row>
    <row r="6591" spans="1:2" x14ac:dyDescent="0.2">
      <c r="A6591" s="245" t="s">
        <v>7566</v>
      </c>
      <c r="B6591" s="246">
        <v>233.02</v>
      </c>
    </row>
    <row r="6592" spans="1:2" x14ac:dyDescent="0.2">
      <c r="A6592" s="245" t="s">
        <v>14570</v>
      </c>
      <c r="B6592" s="246">
        <v>233.02</v>
      </c>
    </row>
    <row r="6593" spans="1:2" x14ac:dyDescent="0.2">
      <c r="A6593" s="245" t="s">
        <v>7567</v>
      </c>
      <c r="B6593" s="246">
        <v>324.20999999999998</v>
      </c>
    </row>
    <row r="6594" spans="1:2" x14ac:dyDescent="0.2">
      <c r="A6594" s="245" t="s">
        <v>14571</v>
      </c>
      <c r="B6594" s="246">
        <v>324.20999999999998</v>
      </c>
    </row>
    <row r="6595" spans="1:2" x14ac:dyDescent="0.2">
      <c r="A6595" s="245" t="s">
        <v>7568</v>
      </c>
      <c r="B6595" s="246">
        <v>431.97</v>
      </c>
    </row>
    <row r="6596" spans="1:2" x14ac:dyDescent="0.2">
      <c r="A6596" s="245" t="s">
        <v>14572</v>
      </c>
      <c r="B6596" s="246">
        <v>431.97</v>
      </c>
    </row>
    <row r="6597" spans="1:2" x14ac:dyDescent="0.2">
      <c r="A6597" s="245" t="s">
        <v>7569</v>
      </c>
      <c r="B6597" s="246">
        <v>472.5</v>
      </c>
    </row>
    <row r="6598" spans="1:2" x14ac:dyDescent="0.2">
      <c r="A6598" s="245" t="s">
        <v>14573</v>
      </c>
      <c r="B6598" s="246">
        <v>472.5</v>
      </c>
    </row>
    <row r="6599" spans="1:2" x14ac:dyDescent="0.2">
      <c r="A6599" s="245" t="s">
        <v>7570</v>
      </c>
      <c r="B6599" s="246">
        <v>597.76</v>
      </c>
    </row>
    <row r="6600" spans="1:2" x14ac:dyDescent="0.2">
      <c r="A6600" s="245" t="s">
        <v>14574</v>
      </c>
      <c r="B6600" s="246">
        <v>597.76</v>
      </c>
    </row>
    <row r="6601" spans="1:2" x14ac:dyDescent="0.2">
      <c r="A6601" s="245" t="s">
        <v>7571</v>
      </c>
      <c r="B6601" s="246">
        <v>719.34</v>
      </c>
    </row>
    <row r="6602" spans="1:2" x14ac:dyDescent="0.2">
      <c r="A6602" s="245" t="s">
        <v>14575</v>
      </c>
      <c r="B6602" s="246">
        <v>719.34</v>
      </c>
    </row>
    <row r="6603" spans="1:2" x14ac:dyDescent="0.2">
      <c r="A6603" s="245" t="s">
        <v>7572</v>
      </c>
      <c r="B6603" s="246">
        <v>1063.81</v>
      </c>
    </row>
    <row r="6604" spans="1:2" x14ac:dyDescent="0.2">
      <c r="A6604" s="245" t="s">
        <v>14576</v>
      </c>
      <c r="B6604" s="246">
        <v>1063.81</v>
      </c>
    </row>
    <row r="6605" spans="1:2" x14ac:dyDescent="0.2">
      <c r="A6605" s="245" t="s">
        <v>7573</v>
      </c>
      <c r="B6605" s="246">
        <v>1641.31</v>
      </c>
    </row>
    <row r="6606" spans="1:2" x14ac:dyDescent="0.2">
      <c r="A6606" s="245" t="s">
        <v>14577</v>
      </c>
      <c r="B6606" s="246">
        <v>1641.31</v>
      </c>
    </row>
    <row r="6607" spans="1:2" x14ac:dyDescent="0.2">
      <c r="A6607" s="245" t="s">
        <v>7574</v>
      </c>
      <c r="B6607" s="246">
        <v>3394.07</v>
      </c>
    </row>
    <row r="6608" spans="1:2" x14ac:dyDescent="0.2">
      <c r="A6608" s="245" t="s">
        <v>14578</v>
      </c>
      <c r="B6608" s="246">
        <v>3394.07</v>
      </c>
    </row>
    <row r="6609" spans="1:2" x14ac:dyDescent="0.2">
      <c r="A6609" s="245" t="s">
        <v>7575</v>
      </c>
      <c r="B6609" s="246">
        <v>9.9499999999999993</v>
      </c>
    </row>
    <row r="6610" spans="1:2" x14ac:dyDescent="0.2">
      <c r="A6610" s="245" t="s">
        <v>14579</v>
      </c>
      <c r="B6610" s="246">
        <v>9.0500000000000007</v>
      </c>
    </row>
    <row r="6611" spans="1:2" x14ac:dyDescent="0.2">
      <c r="A6611" s="245" t="s">
        <v>7576</v>
      </c>
      <c r="B6611" s="246">
        <v>15.13</v>
      </c>
    </row>
    <row r="6612" spans="1:2" x14ac:dyDescent="0.2">
      <c r="A6612" s="245" t="s">
        <v>14580</v>
      </c>
      <c r="B6612" s="246">
        <v>13.98</v>
      </c>
    </row>
    <row r="6613" spans="1:2" x14ac:dyDescent="0.2">
      <c r="A6613" s="245" t="s">
        <v>7577</v>
      </c>
      <c r="B6613" s="246">
        <v>10.9</v>
      </c>
    </row>
    <row r="6614" spans="1:2" x14ac:dyDescent="0.2">
      <c r="A6614" s="245" t="s">
        <v>14581</v>
      </c>
      <c r="B6614" s="246">
        <v>10</v>
      </c>
    </row>
    <row r="6615" spans="1:2" x14ac:dyDescent="0.2">
      <c r="A6615" s="245" t="s">
        <v>7578</v>
      </c>
      <c r="B6615" s="246">
        <v>17.03</v>
      </c>
    </row>
    <row r="6616" spans="1:2" x14ac:dyDescent="0.2">
      <c r="A6616" s="245" t="s">
        <v>14582</v>
      </c>
      <c r="B6616" s="246">
        <v>15.88</v>
      </c>
    </row>
    <row r="6617" spans="1:2" x14ac:dyDescent="0.2">
      <c r="A6617" s="245" t="s">
        <v>2090</v>
      </c>
      <c r="B6617" s="246">
        <v>11.58</v>
      </c>
    </row>
    <row r="6618" spans="1:2" x14ac:dyDescent="0.2">
      <c r="A6618" s="245" t="s">
        <v>14583</v>
      </c>
      <c r="B6618" s="246">
        <v>10.68</v>
      </c>
    </row>
    <row r="6619" spans="1:2" x14ac:dyDescent="0.2">
      <c r="A6619" s="245" t="s">
        <v>2091</v>
      </c>
      <c r="B6619" s="246">
        <v>18.39</v>
      </c>
    </row>
    <row r="6620" spans="1:2" x14ac:dyDescent="0.2">
      <c r="A6620" s="245" t="s">
        <v>14584</v>
      </c>
      <c r="B6620" s="246">
        <v>17.239999999999998</v>
      </c>
    </row>
    <row r="6621" spans="1:2" x14ac:dyDescent="0.2">
      <c r="A6621" s="245" t="s">
        <v>2092</v>
      </c>
      <c r="B6621" s="246">
        <v>13.56</v>
      </c>
    </row>
    <row r="6622" spans="1:2" x14ac:dyDescent="0.2">
      <c r="A6622" s="245" t="s">
        <v>14585</v>
      </c>
      <c r="B6622" s="246">
        <v>12.66</v>
      </c>
    </row>
    <row r="6623" spans="1:2" x14ac:dyDescent="0.2">
      <c r="A6623" s="245" t="s">
        <v>2093</v>
      </c>
      <c r="B6623" s="246">
        <v>22.35</v>
      </c>
    </row>
    <row r="6624" spans="1:2" x14ac:dyDescent="0.2">
      <c r="A6624" s="245" t="s">
        <v>14586</v>
      </c>
      <c r="B6624" s="246">
        <v>21.2</v>
      </c>
    </row>
    <row r="6625" spans="1:2" x14ac:dyDescent="0.2">
      <c r="A6625" s="245" t="s">
        <v>2094</v>
      </c>
      <c r="B6625" s="246">
        <v>16.25</v>
      </c>
    </row>
    <row r="6626" spans="1:2" x14ac:dyDescent="0.2">
      <c r="A6626" s="245" t="s">
        <v>14587</v>
      </c>
      <c r="B6626" s="246">
        <v>15.35</v>
      </c>
    </row>
    <row r="6627" spans="1:2" x14ac:dyDescent="0.2">
      <c r="A6627" s="245" t="s">
        <v>2095</v>
      </c>
      <c r="B6627" s="246">
        <v>27.73</v>
      </c>
    </row>
    <row r="6628" spans="1:2" x14ac:dyDescent="0.2">
      <c r="A6628" s="245" t="s">
        <v>14588</v>
      </c>
      <c r="B6628" s="246">
        <v>26.58</v>
      </c>
    </row>
    <row r="6629" spans="1:2" x14ac:dyDescent="0.2">
      <c r="A6629" s="245" t="s">
        <v>2096</v>
      </c>
      <c r="B6629" s="246">
        <v>18.96</v>
      </c>
    </row>
    <row r="6630" spans="1:2" x14ac:dyDescent="0.2">
      <c r="A6630" s="245" t="s">
        <v>14589</v>
      </c>
      <c r="B6630" s="246">
        <v>18.07</v>
      </c>
    </row>
    <row r="6631" spans="1:2" x14ac:dyDescent="0.2">
      <c r="A6631" s="245" t="s">
        <v>2097</v>
      </c>
      <c r="B6631" s="246">
        <v>33.159999999999997</v>
      </c>
    </row>
    <row r="6632" spans="1:2" x14ac:dyDescent="0.2">
      <c r="A6632" s="245" t="s">
        <v>14590</v>
      </c>
      <c r="B6632" s="246">
        <v>32.01</v>
      </c>
    </row>
    <row r="6633" spans="1:2" x14ac:dyDescent="0.2">
      <c r="A6633" s="245" t="s">
        <v>2098</v>
      </c>
      <c r="B6633" s="246">
        <v>23.05</v>
      </c>
    </row>
    <row r="6634" spans="1:2" x14ac:dyDescent="0.2">
      <c r="A6634" s="245" t="s">
        <v>14591</v>
      </c>
      <c r="B6634" s="246">
        <v>22.15</v>
      </c>
    </row>
    <row r="6635" spans="1:2" x14ac:dyDescent="0.2">
      <c r="A6635" s="245" t="s">
        <v>2099</v>
      </c>
      <c r="B6635" s="246">
        <v>41.33</v>
      </c>
    </row>
    <row r="6636" spans="1:2" x14ac:dyDescent="0.2">
      <c r="A6636" s="245" t="s">
        <v>14592</v>
      </c>
      <c r="B6636" s="246">
        <v>40.18</v>
      </c>
    </row>
    <row r="6637" spans="1:2" x14ac:dyDescent="0.2">
      <c r="A6637" s="245" t="s">
        <v>7579</v>
      </c>
      <c r="B6637" s="246">
        <v>12.1</v>
      </c>
    </row>
    <row r="6638" spans="1:2" x14ac:dyDescent="0.2">
      <c r="A6638" s="245" t="s">
        <v>14593</v>
      </c>
      <c r="B6638" s="246">
        <v>11.2</v>
      </c>
    </row>
    <row r="6639" spans="1:2" x14ac:dyDescent="0.2">
      <c r="A6639" s="245" t="s">
        <v>7580</v>
      </c>
      <c r="B6639" s="246">
        <v>19.43</v>
      </c>
    </row>
    <row r="6640" spans="1:2" x14ac:dyDescent="0.2">
      <c r="A6640" s="245" t="s">
        <v>14594</v>
      </c>
      <c r="B6640" s="246">
        <v>18.28</v>
      </c>
    </row>
    <row r="6641" spans="1:2" x14ac:dyDescent="0.2">
      <c r="A6641" s="245" t="s">
        <v>7581</v>
      </c>
      <c r="B6641" s="246">
        <v>12.99</v>
      </c>
    </row>
    <row r="6642" spans="1:2" x14ac:dyDescent="0.2">
      <c r="A6642" s="245" t="s">
        <v>14595</v>
      </c>
      <c r="B6642" s="246">
        <v>12.09</v>
      </c>
    </row>
    <row r="6643" spans="1:2" x14ac:dyDescent="0.2">
      <c r="A6643" s="245" t="s">
        <v>7582</v>
      </c>
      <c r="B6643" s="246">
        <v>21.21</v>
      </c>
    </row>
    <row r="6644" spans="1:2" x14ac:dyDescent="0.2">
      <c r="A6644" s="245" t="s">
        <v>14596</v>
      </c>
      <c r="B6644" s="246">
        <v>20.059999999999999</v>
      </c>
    </row>
    <row r="6645" spans="1:2" x14ac:dyDescent="0.2">
      <c r="A6645" s="245" t="s">
        <v>7583</v>
      </c>
      <c r="B6645" s="246">
        <v>14.52</v>
      </c>
    </row>
    <row r="6646" spans="1:2" x14ac:dyDescent="0.2">
      <c r="A6646" s="245" t="s">
        <v>14597</v>
      </c>
      <c r="B6646" s="246">
        <v>13.62</v>
      </c>
    </row>
    <row r="6647" spans="1:2" x14ac:dyDescent="0.2">
      <c r="A6647" s="245" t="s">
        <v>7584</v>
      </c>
      <c r="B6647" s="246">
        <v>24.27</v>
      </c>
    </row>
    <row r="6648" spans="1:2" x14ac:dyDescent="0.2">
      <c r="A6648" s="245" t="s">
        <v>14598</v>
      </c>
      <c r="B6648" s="246">
        <v>23.12</v>
      </c>
    </row>
    <row r="6649" spans="1:2" x14ac:dyDescent="0.2">
      <c r="A6649" s="245" t="s">
        <v>7585</v>
      </c>
      <c r="B6649" s="246">
        <v>18.48</v>
      </c>
    </row>
    <row r="6650" spans="1:2" x14ac:dyDescent="0.2">
      <c r="A6650" s="245" t="s">
        <v>14599</v>
      </c>
      <c r="B6650" s="246">
        <v>17.579999999999998</v>
      </c>
    </row>
    <row r="6651" spans="1:2" x14ac:dyDescent="0.2">
      <c r="A6651" s="245" t="s">
        <v>7586</v>
      </c>
      <c r="B6651" s="246">
        <v>32.19</v>
      </c>
    </row>
    <row r="6652" spans="1:2" x14ac:dyDescent="0.2">
      <c r="A6652" s="245" t="s">
        <v>14600</v>
      </c>
      <c r="B6652" s="246">
        <v>31.04</v>
      </c>
    </row>
    <row r="6653" spans="1:2" x14ac:dyDescent="0.2">
      <c r="A6653" s="245" t="s">
        <v>7587</v>
      </c>
      <c r="B6653" s="246">
        <v>23.33</v>
      </c>
    </row>
    <row r="6654" spans="1:2" x14ac:dyDescent="0.2">
      <c r="A6654" s="245" t="s">
        <v>14601</v>
      </c>
      <c r="B6654" s="246">
        <v>22.43</v>
      </c>
    </row>
    <row r="6655" spans="1:2" x14ac:dyDescent="0.2">
      <c r="A6655" s="245" t="s">
        <v>7588</v>
      </c>
      <c r="B6655" s="246">
        <v>41.89</v>
      </c>
    </row>
    <row r="6656" spans="1:2" x14ac:dyDescent="0.2">
      <c r="A6656" s="245" t="s">
        <v>14602</v>
      </c>
      <c r="B6656" s="246">
        <v>40.74</v>
      </c>
    </row>
    <row r="6657" spans="1:2" x14ac:dyDescent="0.2">
      <c r="A6657" s="245" t="s">
        <v>7589</v>
      </c>
      <c r="B6657" s="246">
        <v>29.69</v>
      </c>
    </row>
    <row r="6658" spans="1:2" x14ac:dyDescent="0.2">
      <c r="A6658" s="245" t="s">
        <v>14603</v>
      </c>
      <c r="B6658" s="246">
        <v>28.8</v>
      </c>
    </row>
    <row r="6659" spans="1:2" x14ac:dyDescent="0.2">
      <c r="A6659" s="245" t="s">
        <v>7590</v>
      </c>
      <c r="B6659" s="246">
        <v>54.62</v>
      </c>
    </row>
    <row r="6660" spans="1:2" x14ac:dyDescent="0.2">
      <c r="A6660" s="245" t="s">
        <v>14604</v>
      </c>
      <c r="B6660" s="246">
        <v>53.47</v>
      </c>
    </row>
    <row r="6661" spans="1:2" x14ac:dyDescent="0.2">
      <c r="A6661" s="245" t="s">
        <v>7591</v>
      </c>
      <c r="B6661" s="246">
        <v>40.17</v>
      </c>
    </row>
    <row r="6662" spans="1:2" x14ac:dyDescent="0.2">
      <c r="A6662" s="245" t="s">
        <v>14605</v>
      </c>
      <c r="B6662" s="246">
        <v>39.270000000000003</v>
      </c>
    </row>
    <row r="6663" spans="1:2" x14ac:dyDescent="0.2">
      <c r="A6663" s="245" t="s">
        <v>7592</v>
      </c>
      <c r="B6663" s="246">
        <v>75.569999999999993</v>
      </c>
    </row>
    <row r="6664" spans="1:2" x14ac:dyDescent="0.2">
      <c r="A6664" s="245" t="s">
        <v>14606</v>
      </c>
      <c r="B6664" s="246">
        <v>74.42</v>
      </c>
    </row>
    <row r="6665" spans="1:2" x14ac:dyDescent="0.2">
      <c r="A6665" s="245" t="s">
        <v>7593</v>
      </c>
      <c r="B6665" s="246">
        <v>64.14</v>
      </c>
    </row>
    <row r="6666" spans="1:2" x14ac:dyDescent="0.2">
      <c r="A6666" s="245" t="s">
        <v>14607</v>
      </c>
      <c r="B6666" s="246">
        <v>63.24</v>
      </c>
    </row>
    <row r="6667" spans="1:2" x14ac:dyDescent="0.2">
      <c r="A6667" s="245" t="s">
        <v>7594</v>
      </c>
      <c r="B6667" s="246">
        <v>123.51</v>
      </c>
    </row>
    <row r="6668" spans="1:2" x14ac:dyDescent="0.2">
      <c r="A6668" s="245" t="s">
        <v>14608</v>
      </c>
      <c r="B6668" s="246">
        <v>122.36</v>
      </c>
    </row>
    <row r="6669" spans="1:2" x14ac:dyDescent="0.2">
      <c r="A6669" s="245" t="s">
        <v>2100</v>
      </c>
      <c r="B6669" s="246">
        <v>487.74</v>
      </c>
    </row>
    <row r="6670" spans="1:2" x14ac:dyDescent="0.2">
      <c r="A6670" s="245" t="s">
        <v>14609</v>
      </c>
      <c r="B6670" s="246">
        <v>464.74</v>
      </c>
    </row>
    <row r="6671" spans="1:2" x14ac:dyDescent="0.2">
      <c r="A6671" s="245" t="s">
        <v>2101</v>
      </c>
      <c r="B6671" s="246">
        <v>599.6</v>
      </c>
    </row>
    <row r="6672" spans="1:2" x14ac:dyDescent="0.2">
      <c r="A6672" s="245" t="s">
        <v>14610</v>
      </c>
      <c r="B6672" s="246">
        <v>575.91</v>
      </c>
    </row>
    <row r="6673" spans="1:2" x14ac:dyDescent="0.2">
      <c r="A6673" s="245" t="s">
        <v>2102</v>
      </c>
      <c r="B6673" s="246">
        <v>603.49</v>
      </c>
    </row>
    <row r="6674" spans="1:2" x14ac:dyDescent="0.2">
      <c r="A6674" s="245" t="s">
        <v>14611</v>
      </c>
      <c r="B6674" s="246">
        <v>580.48</v>
      </c>
    </row>
    <row r="6675" spans="1:2" x14ac:dyDescent="0.2">
      <c r="A6675" s="245" t="s">
        <v>2103</v>
      </c>
      <c r="B6675" s="246">
        <v>707.77</v>
      </c>
    </row>
    <row r="6676" spans="1:2" x14ac:dyDescent="0.2">
      <c r="A6676" s="245" t="s">
        <v>14612</v>
      </c>
      <c r="B6676" s="246">
        <v>684.08</v>
      </c>
    </row>
    <row r="6677" spans="1:2" x14ac:dyDescent="0.2">
      <c r="A6677" s="245" t="s">
        <v>2104</v>
      </c>
      <c r="B6677" s="246">
        <v>542.80999999999995</v>
      </c>
    </row>
    <row r="6678" spans="1:2" x14ac:dyDescent="0.2">
      <c r="A6678" s="245" t="s">
        <v>14613</v>
      </c>
      <c r="B6678" s="246">
        <v>519.80999999999995</v>
      </c>
    </row>
    <row r="6679" spans="1:2" x14ac:dyDescent="0.2">
      <c r="A6679" s="245" t="s">
        <v>2105</v>
      </c>
      <c r="B6679" s="246">
        <v>695.98</v>
      </c>
    </row>
    <row r="6680" spans="1:2" x14ac:dyDescent="0.2">
      <c r="A6680" s="245" t="s">
        <v>14614</v>
      </c>
      <c r="B6680" s="246">
        <v>672.29</v>
      </c>
    </row>
    <row r="6681" spans="1:2" x14ac:dyDescent="0.2">
      <c r="A6681" s="245" t="s">
        <v>2106</v>
      </c>
      <c r="B6681" s="246">
        <v>558.16999999999996</v>
      </c>
    </row>
    <row r="6682" spans="1:2" x14ac:dyDescent="0.2">
      <c r="A6682" s="245" t="s">
        <v>14615</v>
      </c>
      <c r="B6682" s="246">
        <v>539.21</v>
      </c>
    </row>
    <row r="6683" spans="1:2" x14ac:dyDescent="0.2">
      <c r="A6683" s="245" t="s">
        <v>2107</v>
      </c>
      <c r="B6683" s="246">
        <v>226.25</v>
      </c>
    </row>
    <row r="6684" spans="1:2" x14ac:dyDescent="0.2">
      <c r="A6684" s="245" t="s">
        <v>14616</v>
      </c>
      <c r="B6684" s="246">
        <v>218.45</v>
      </c>
    </row>
    <row r="6685" spans="1:2" x14ac:dyDescent="0.2">
      <c r="A6685" s="245" t="s">
        <v>2108</v>
      </c>
      <c r="B6685" s="246">
        <v>197.4</v>
      </c>
    </row>
    <row r="6686" spans="1:2" x14ac:dyDescent="0.2">
      <c r="A6686" s="245" t="s">
        <v>14617</v>
      </c>
      <c r="B6686" s="246">
        <v>191.44</v>
      </c>
    </row>
    <row r="6687" spans="1:2" x14ac:dyDescent="0.2">
      <c r="A6687" s="245" t="s">
        <v>2109</v>
      </c>
      <c r="B6687" s="246">
        <v>650.98</v>
      </c>
    </row>
    <row r="6688" spans="1:2" x14ac:dyDescent="0.2">
      <c r="A6688" s="245" t="s">
        <v>14618</v>
      </c>
      <c r="B6688" s="246">
        <v>627.98</v>
      </c>
    </row>
    <row r="6689" spans="1:2" x14ac:dyDescent="0.2">
      <c r="A6689" s="245" t="s">
        <v>2110</v>
      </c>
      <c r="B6689" s="246">
        <v>804.15</v>
      </c>
    </row>
    <row r="6690" spans="1:2" x14ac:dyDescent="0.2">
      <c r="A6690" s="245" t="s">
        <v>14619</v>
      </c>
      <c r="B6690" s="246">
        <v>780.46</v>
      </c>
    </row>
    <row r="6691" spans="1:2" x14ac:dyDescent="0.2">
      <c r="A6691" s="245" t="s">
        <v>2111</v>
      </c>
      <c r="B6691" s="246">
        <v>666.34</v>
      </c>
    </row>
    <row r="6692" spans="1:2" x14ac:dyDescent="0.2">
      <c r="A6692" s="245" t="s">
        <v>14620</v>
      </c>
      <c r="B6692" s="246">
        <v>647.38</v>
      </c>
    </row>
    <row r="6693" spans="1:2" x14ac:dyDescent="0.2">
      <c r="A6693" s="245" t="s">
        <v>2112</v>
      </c>
      <c r="B6693" s="246">
        <v>258.7</v>
      </c>
    </row>
    <row r="6694" spans="1:2" x14ac:dyDescent="0.2">
      <c r="A6694" s="245" t="s">
        <v>14621</v>
      </c>
      <c r="B6694" s="246">
        <v>250.9</v>
      </c>
    </row>
    <row r="6695" spans="1:2" x14ac:dyDescent="0.2">
      <c r="A6695" s="245" t="s">
        <v>2113</v>
      </c>
      <c r="B6695" s="246">
        <v>222.28</v>
      </c>
    </row>
    <row r="6696" spans="1:2" x14ac:dyDescent="0.2">
      <c r="A6696" s="245" t="s">
        <v>14622</v>
      </c>
      <c r="B6696" s="246">
        <v>216.32</v>
      </c>
    </row>
    <row r="6697" spans="1:2" x14ac:dyDescent="0.2">
      <c r="A6697" s="245" t="s">
        <v>2114</v>
      </c>
      <c r="B6697" s="246">
        <v>78.239999999999995</v>
      </c>
    </row>
    <row r="6698" spans="1:2" x14ac:dyDescent="0.2">
      <c r="A6698" s="245" t="s">
        <v>14623</v>
      </c>
      <c r="B6698" s="246">
        <v>73.099999999999994</v>
      </c>
    </row>
    <row r="6699" spans="1:2" x14ac:dyDescent="0.2">
      <c r="A6699" s="245" t="s">
        <v>2115</v>
      </c>
      <c r="B6699" s="246">
        <v>20.92</v>
      </c>
    </row>
    <row r="6700" spans="1:2" x14ac:dyDescent="0.2">
      <c r="A6700" s="245" t="s">
        <v>14624</v>
      </c>
      <c r="B6700" s="246">
        <v>18.829999999999998</v>
      </c>
    </row>
    <row r="6701" spans="1:2" x14ac:dyDescent="0.2">
      <c r="A6701" s="245" t="s">
        <v>2116</v>
      </c>
      <c r="B6701" s="246">
        <v>27.78</v>
      </c>
    </row>
    <row r="6702" spans="1:2" x14ac:dyDescent="0.2">
      <c r="A6702" s="245" t="s">
        <v>14625</v>
      </c>
      <c r="B6702" s="246">
        <v>25.17</v>
      </c>
    </row>
    <row r="6703" spans="1:2" x14ac:dyDescent="0.2">
      <c r="A6703" s="245" t="s">
        <v>2117</v>
      </c>
      <c r="B6703" s="246">
        <v>32.04</v>
      </c>
    </row>
    <row r="6704" spans="1:2" x14ac:dyDescent="0.2">
      <c r="A6704" s="245" t="s">
        <v>14626</v>
      </c>
      <c r="B6704" s="246">
        <v>28.93</v>
      </c>
    </row>
    <row r="6705" spans="1:2" x14ac:dyDescent="0.2">
      <c r="A6705" s="245" t="s">
        <v>2118</v>
      </c>
      <c r="B6705" s="246">
        <v>12.73</v>
      </c>
    </row>
    <row r="6706" spans="1:2" x14ac:dyDescent="0.2">
      <c r="A6706" s="245" t="s">
        <v>14627</v>
      </c>
      <c r="B6706" s="246">
        <v>11.73</v>
      </c>
    </row>
    <row r="6707" spans="1:2" x14ac:dyDescent="0.2">
      <c r="A6707" s="245" t="s">
        <v>2119</v>
      </c>
      <c r="B6707" s="246">
        <v>15.19</v>
      </c>
    </row>
    <row r="6708" spans="1:2" x14ac:dyDescent="0.2">
      <c r="A6708" s="245" t="s">
        <v>14628</v>
      </c>
      <c r="B6708" s="246">
        <v>14.2</v>
      </c>
    </row>
    <row r="6709" spans="1:2" x14ac:dyDescent="0.2">
      <c r="A6709" s="245" t="s">
        <v>2120</v>
      </c>
      <c r="B6709" s="246">
        <v>15.61</v>
      </c>
    </row>
    <row r="6710" spans="1:2" x14ac:dyDescent="0.2">
      <c r="A6710" s="245" t="s">
        <v>14629</v>
      </c>
      <c r="B6710" s="246">
        <v>14.62</v>
      </c>
    </row>
    <row r="6711" spans="1:2" x14ac:dyDescent="0.2">
      <c r="A6711" s="245" t="s">
        <v>2121</v>
      </c>
      <c r="B6711" s="246">
        <v>13.54</v>
      </c>
    </row>
    <row r="6712" spans="1:2" x14ac:dyDescent="0.2">
      <c r="A6712" s="245" t="s">
        <v>14630</v>
      </c>
      <c r="B6712" s="246">
        <v>12.74</v>
      </c>
    </row>
    <row r="6713" spans="1:2" x14ac:dyDescent="0.2">
      <c r="A6713" s="245" t="s">
        <v>2122</v>
      </c>
      <c r="B6713" s="246">
        <v>13.82</v>
      </c>
    </row>
    <row r="6714" spans="1:2" x14ac:dyDescent="0.2">
      <c r="A6714" s="245" t="s">
        <v>14631</v>
      </c>
      <c r="B6714" s="246">
        <v>13.03</v>
      </c>
    </row>
    <row r="6715" spans="1:2" x14ac:dyDescent="0.2">
      <c r="A6715" s="245" t="s">
        <v>2123</v>
      </c>
      <c r="B6715" s="246">
        <v>101.66</v>
      </c>
    </row>
    <row r="6716" spans="1:2" x14ac:dyDescent="0.2">
      <c r="A6716" s="245" t="s">
        <v>14632</v>
      </c>
      <c r="B6716" s="246">
        <v>96.69</v>
      </c>
    </row>
    <row r="6717" spans="1:2" x14ac:dyDescent="0.2">
      <c r="A6717" s="245" t="s">
        <v>2124</v>
      </c>
      <c r="B6717" s="246">
        <v>9.3699999999999992</v>
      </c>
    </row>
    <row r="6718" spans="1:2" x14ac:dyDescent="0.2">
      <c r="A6718" s="245" t="s">
        <v>14633</v>
      </c>
      <c r="B6718" s="246">
        <v>8.3800000000000008</v>
      </c>
    </row>
    <row r="6719" spans="1:2" x14ac:dyDescent="0.2">
      <c r="A6719" s="245" t="s">
        <v>2125</v>
      </c>
      <c r="B6719" s="246">
        <v>68.64</v>
      </c>
    </row>
    <row r="6720" spans="1:2" x14ac:dyDescent="0.2">
      <c r="A6720" s="245" t="s">
        <v>14634</v>
      </c>
      <c r="B6720" s="246">
        <v>62.67</v>
      </c>
    </row>
    <row r="6721" spans="1:2" x14ac:dyDescent="0.2">
      <c r="A6721" s="245" t="s">
        <v>2126</v>
      </c>
      <c r="B6721" s="246">
        <v>117.02</v>
      </c>
    </row>
    <row r="6722" spans="1:2" x14ac:dyDescent="0.2">
      <c r="A6722" s="245" t="s">
        <v>14635</v>
      </c>
      <c r="B6722" s="246">
        <v>112.05</v>
      </c>
    </row>
    <row r="6723" spans="1:2" x14ac:dyDescent="0.2">
      <c r="A6723" s="245" t="s">
        <v>2127</v>
      </c>
      <c r="B6723" s="246">
        <v>127.37</v>
      </c>
    </row>
    <row r="6724" spans="1:2" x14ac:dyDescent="0.2">
      <c r="A6724" s="245" t="s">
        <v>14636</v>
      </c>
      <c r="B6724" s="246">
        <v>121.41</v>
      </c>
    </row>
    <row r="6725" spans="1:2" x14ac:dyDescent="0.2">
      <c r="A6725" s="245" t="s">
        <v>7595</v>
      </c>
      <c r="B6725" s="246">
        <v>114.92</v>
      </c>
    </row>
    <row r="6726" spans="1:2" x14ac:dyDescent="0.2">
      <c r="A6726" s="245" t="s">
        <v>14637</v>
      </c>
      <c r="B6726" s="246">
        <v>109.95</v>
      </c>
    </row>
    <row r="6727" spans="1:2" x14ac:dyDescent="0.2">
      <c r="A6727" s="245" t="s">
        <v>7596</v>
      </c>
      <c r="B6727" s="246">
        <v>377.83</v>
      </c>
    </row>
    <row r="6728" spans="1:2" x14ac:dyDescent="0.2">
      <c r="A6728" s="245" t="s">
        <v>14638</v>
      </c>
      <c r="B6728" s="246">
        <v>372.86</v>
      </c>
    </row>
    <row r="6729" spans="1:2" x14ac:dyDescent="0.2">
      <c r="A6729" s="245" t="s">
        <v>2128</v>
      </c>
      <c r="B6729" s="246">
        <v>124.99</v>
      </c>
    </row>
    <row r="6730" spans="1:2" x14ac:dyDescent="0.2">
      <c r="A6730" s="245" t="s">
        <v>14639</v>
      </c>
      <c r="B6730" s="246">
        <v>121.02</v>
      </c>
    </row>
    <row r="6731" spans="1:2" x14ac:dyDescent="0.2">
      <c r="A6731" s="245" t="s">
        <v>2129</v>
      </c>
      <c r="B6731" s="246">
        <v>154.80000000000001</v>
      </c>
    </row>
    <row r="6732" spans="1:2" x14ac:dyDescent="0.2">
      <c r="A6732" s="245" t="s">
        <v>14640</v>
      </c>
      <c r="B6732" s="246">
        <v>146.85</v>
      </c>
    </row>
    <row r="6733" spans="1:2" x14ac:dyDescent="0.2">
      <c r="A6733" s="245" t="s">
        <v>2130</v>
      </c>
      <c r="B6733" s="246">
        <v>228.9</v>
      </c>
    </row>
    <row r="6734" spans="1:2" x14ac:dyDescent="0.2">
      <c r="A6734" s="245" t="s">
        <v>14641</v>
      </c>
      <c r="B6734" s="246">
        <v>223.6</v>
      </c>
    </row>
    <row r="6735" spans="1:2" x14ac:dyDescent="0.2">
      <c r="A6735" s="245" t="s">
        <v>2131</v>
      </c>
      <c r="B6735" s="246">
        <v>146.15</v>
      </c>
    </row>
    <row r="6736" spans="1:2" x14ac:dyDescent="0.2">
      <c r="A6736" s="245" t="s">
        <v>14642</v>
      </c>
      <c r="B6736" s="246">
        <v>138.19999999999999</v>
      </c>
    </row>
    <row r="6737" spans="1:2" x14ac:dyDescent="0.2">
      <c r="A6737" s="245" t="s">
        <v>2132</v>
      </c>
      <c r="B6737" s="246">
        <v>308.02</v>
      </c>
    </row>
    <row r="6738" spans="1:2" x14ac:dyDescent="0.2">
      <c r="A6738" s="245" t="s">
        <v>14643</v>
      </c>
      <c r="B6738" s="246">
        <v>274.41000000000003</v>
      </c>
    </row>
    <row r="6739" spans="1:2" x14ac:dyDescent="0.2">
      <c r="A6739" s="245" t="s">
        <v>2133</v>
      </c>
      <c r="B6739" s="246">
        <v>118.67</v>
      </c>
    </row>
    <row r="6740" spans="1:2" x14ac:dyDescent="0.2">
      <c r="A6740" s="245" t="s">
        <v>14644</v>
      </c>
      <c r="B6740" s="246">
        <v>112.71</v>
      </c>
    </row>
    <row r="6741" spans="1:2" x14ac:dyDescent="0.2">
      <c r="A6741" s="245" t="s">
        <v>7597</v>
      </c>
      <c r="B6741" s="246">
        <v>111.87</v>
      </c>
    </row>
    <row r="6742" spans="1:2" x14ac:dyDescent="0.2">
      <c r="A6742" s="245" t="s">
        <v>14645</v>
      </c>
      <c r="B6742" s="246">
        <v>106.9</v>
      </c>
    </row>
    <row r="6743" spans="1:2" x14ac:dyDescent="0.2">
      <c r="A6743" s="245" t="s">
        <v>7598</v>
      </c>
      <c r="B6743" s="246">
        <v>143.97999999999999</v>
      </c>
    </row>
    <row r="6744" spans="1:2" x14ac:dyDescent="0.2">
      <c r="A6744" s="245" t="s">
        <v>14646</v>
      </c>
      <c r="B6744" s="246">
        <v>136.02000000000001</v>
      </c>
    </row>
    <row r="6745" spans="1:2" x14ac:dyDescent="0.2">
      <c r="A6745" s="245" t="s">
        <v>7599</v>
      </c>
      <c r="B6745" s="246">
        <v>137.78</v>
      </c>
    </row>
    <row r="6746" spans="1:2" x14ac:dyDescent="0.2">
      <c r="A6746" s="245" t="s">
        <v>14647</v>
      </c>
      <c r="B6746" s="246">
        <v>129.83000000000001</v>
      </c>
    </row>
    <row r="6747" spans="1:2" x14ac:dyDescent="0.2">
      <c r="A6747" s="245" t="s">
        <v>7600</v>
      </c>
      <c r="B6747" s="246">
        <v>140.97</v>
      </c>
    </row>
    <row r="6748" spans="1:2" x14ac:dyDescent="0.2">
      <c r="A6748" s="245" t="s">
        <v>14648</v>
      </c>
      <c r="B6748" s="246">
        <v>133.02000000000001</v>
      </c>
    </row>
    <row r="6749" spans="1:2" x14ac:dyDescent="0.2">
      <c r="A6749" s="245" t="s">
        <v>2134</v>
      </c>
      <c r="B6749" s="246">
        <v>308.58</v>
      </c>
    </row>
    <row r="6750" spans="1:2" x14ac:dyDescent="0.2">
      <c r="A6750" s="245" t="s">
        <v>14649</v>
      </c>
      <c r="B6750" s="246">
        <v>293.57</v>
      </c>
    </row>
    <row r="6751" spans="1:2" x14ac:dyDescent="0.2">
      <c r="A6751" s="245" t="s">
        <v>2135</v>
      </c>
      <c r="B6751" s="246">
        <v>788.11</v>
      </c>
    </row>
    <row r="6752" spans="1:2" x14ac:dyDescent="0.2">
      <c r="A6752" s="245" t="s">
        <v>14650</v>
      </c>
      <c r="B6752" s="246">
        <v>740.46</v>
      </c>
    </row>
    <row r="6753" spans="1:2" x14ac:dyDescent="0.2">
      <c r="A6753" s="245" t="s">
        <v>2136</v>
      </c>
      <c r="B6753" s="246">
        <v>82.22</v>
      </c>
    </row>
    <row r="6754" spans="1:2" x14ac:dyDescent="0.2">
      <c r="A6754" s="245" t="s">
        <v>14651</v>
      </c>
      <c r="B6754" s="246">
        <v>78.239999999999995</v>
      </c>
    </row>
    <row r="6755" spans="1:2" x14ac:dyDescent="0.2">
      <c r="A6755" s="245" t="s">
        <v>2137</v>
      </c>
      <c r="B6755" s="246">
        <v>4.91</v>
      </c>
    </row>
    <row r="6756" spans="1:2" x14ac:dyDescent="0.2">
      <c r="A6756" s="245" t="s">
        <v>14652</v>
      </c>
      <c r="B6756" s="246">
        <v>4.26</v>
      </c>
    </row>
    <row r="6757" spans="1:2" x14ac:dyDescent="0.2">
      <c r="A6757" s="245" t="s">
        <v>7601</v>
      </c>
      <c r="B6757" s="246">
        <v>15.32</v>
      </c>
    </row>
    <row r="6758" spans="1:2" x14ac:dyDescent="0.2">
      <c r="A6758" s="245" t="s">
        <v>14653</v>
      </c>
      <c r="B6758" s="246">
        <v>14.27</v>
      </c>
    </row>
    <row r="6759" spans="1:2" x14ac:dyDescent="0.2">
      <c r="A6759" s="245" t="s">
        <v>7602</v>
      </c>
      <c r="B6759" s="246">
        <v>19.91</v>
      </c>
    </row>
    <row r="6760" spans="1:2" x14ac:dyDescent="0.2">
      <c r="A6760" s="245" t="s">
        <v>14654</v>
      </c>
      <c r="B6760" s="246">
        <v>18.79</v>
      </c>
    </row>
    <row r="6761" spans="1:2" x14ac:dyDescent="0.2">
      <c r="A6761" s="245" t="s">
        <v>7603</v>
      </c>
      <c r="B6761" s="246">
        <v>23.1</v>
      </c>
    </row>
    <row r="6762" spans="1:2" x14ac:dyDescent="0.2">
      <c r="A6762" s="245" t="s">
        <v>14655</v>
      </c>
      <c r="B6762" s="246">
        <v>21.92</v>
      </c>
    </row>
    <row r="6763" spans="1:2" x14ac:dyDescent="0.2">
      <c r="A6763" s="245" t="s">
        <v>7604</v>
      </c>
      <c r="B6763" s="246">
        <v>30.78</v>
      </c>
    </row>
    <row r="6764" spans="1:2" x14ac:dyDescent="0.2">
      <c r="A6764" s="245" t="s">
        <v>14656</v>
      </c>
      <c r="B6764" s="246">
        <v>29.47</v>
      </c>
    </row>
    <row r="6765" spans="1:2" x14ac:dyDescent="0.2">
      <c r="A6765" s="245" t="s">
        <v>7605</v>
      </c>
      <c r="B6765" s="246">
        <v>38.369999999999997</v>
      </c>
    </row>
    <row r="6766" spans="1:2" x14ac:dyDescent="0.2">
      <c r="A6766" s="245" t="s">
        <v>14657</v>
      </c>
      <c r="B6766" s="246">
        <v>36.92</v>
      </c>
    </row>
    <row r="6767" spans="1:2" x14ac:dyDescent="0.2">
      <c r="A6767" s="245" t="s">
        <v>7606</v>
      </c>
      <c r="B6767" s="246">
        <v>45.96</v>
      </c>
    </row>
    <row r="6768" spans="1:2" x14ac:dyDescent="0.2">
      <c r="A6768" s="245" t="s">
        <v>14658</v>
      </c>
      <c r="B6768" s="246">
        <v>44.38</v>
      </c>
    </row>
    <row r="6769" spans="1:2" x14ac:dyDescent="0.2">
      <c r="A6769" s="245" t="s">
        <v>7607</v>
      </c>
      <c r="B6769" s="246">
        <v>23.21</v>
      </c>
    </row>
    <row r="6770" spans="1:2" x14ac:dyDescent="0.2">
      <c r="A6770" s="245" t="s">
        <v>14659</v>
      </c>
      <c r="B6770" s="246">
        <v>22.03</v>
      </c>
    </row>
    <row r="6771" spans="1:2" x14ac:dyDescent="0.2">
      <c r="A6771" s="245" t="s">
        <v>7608</v>
      </c>
      <c r="B6771" s="246">
        <v>30.94</v>
      </c>
    </row>
    <row r="6772" spans="1:2" x14ac:dyDescent="0.2">
      <c r="A6772" s="245" t="s">
        <v>14660</v>
      </c>
      <c r="B6772" s="246">
        <v>29.63</v>
      </c>
    </row>
    <row r="6773" spans="1:2" x14ac:dyDescent="0.2">
      <c r="A6773" s="245" t="s">
        <v>7609</v>
      </c>
      <c r="B6773" s="246">
        <v>38.58</v>
      </c>
    </row>
    <row r="6774" spans="1:2" x14ac:dyDescent="0.2">
      <c r="A6774" s="245" t="s">
        <v>14661</v>
      </c>
      <c r="B6774" s="246">
        <v>37.130000000000003</v>
      </c>
    </row>
    <row r="6775" spans="1:2" x14ac:dyDescent="0.2">
      <c r="A6775" s="245" t="s">
        <v>2138</v>
      </c>
      <c r="B6775" s="246">
        <v>4.58</v>
      </c>
    </row>
    <row r="6776" spans="1:2" x14ac:dyDescent="0.2">
      <c r="A6776" s="245" t="s">
        <v>14662</v>
      </c>
      <c r="B6776" s="246">
        <v>4.4400000000000004</v>
      </c>
    </row>
    <row r="6777" spans="1:2" x14ac:dyDescent="0.2">
      <c r="A6777" s="245" t="s">
        <v>2139</v>
      </c>
      <c r="B6777" s="246">
        <v>6.34</v>
      </c>
    </row>
    <row r="6778" spans="1:2" x14ac:dyDescent="0.2">
      <c r="A6778" s="245" t="s">
        <v>14663</v>
      </c>
      <c r="B6778" s="246">
        <v>6.2</v>
      </c>
    </row>
    <row r="6779" spans="1:2" x14ac:dyDescent="0.2">
      <c r="A6779" s="245" t="s">
        <v>2140</v>
      </c>
      <c r="B6779" s="246">
        <v>7.74</v>
      </c>
    </row>
    <row r="6780" spans="1:2" x14ac:dyDescent="0.2">
      <c r="A6780" s="245" t="s">
        <v>14664</v>
      </c>
      <c r="B6780" s="246">
        <v>7.65</v>
      </c>
    </row>
    <row r="6781" spans="1:2" x14ac:dyDescent="0.2">
      <c r="A6781" s="245" t="s">
        <v>2141</v>
      </c>
      <c r="B6781" s="246">
        <v>7.05</v>
      </c>
    </row>
    <row r="6782" spans="1:2" x14ac:dyDescent="0.2">
      <c r="A6782" s="245" t="s">
        <v>14665</v>
      </c>
      <c r="B6782" s="246">
        <v>6.81</v>
      </c>
    </row>
    <row r="6783" spans="1:2" x14ac:dyDescent="0.2">
      <c r="A6783" s="245" t="s">
        <v>2142</v>
      </c>
      <c r="B6783" s="246">
        <v>12.36</v>
      </c>
    </row>
    <row r="6784" spans="1:2" x14ac:dyDescent="0.2">
      <c r="A6784" s="245" t="s">
        <v>14666</v>
      </c>
      <c r="B6784" s="246">
        <v>11.65</v>
      </c>
    </row>
    <row r="6785" spans="1:2" x14ac:dyDescent="0.2">
      <c r="A6785" s="245" t="s">
        <v>2143</v>
      </c>
      <c r="B6785" s="246">
        <v>12.37</v>
      </c>
    </row>
    <row r="6786" spans="1:2" x14ac:dyDescent="0.2">
      <c r="A6786" s="245" t="s">
        <v>14667</v>
      </c>
      <c r="B6786" s="246">
        <v>11.42</v>
      </c>
    </row>
    <row r="6787" spans="1:2" x14ac:dyDescent="0.2">
      <c r="A6787" s="245" t="s">
        <v>2144</v>
      </c>
      <c r="B6787" s="246">
        <v>12.37</v>
      </c>
    </row>
    <row r="6788" spans="1:2" x14ac:dyDescent="0.2">
      <c r="A6788" s="245" t="s">
        <v>14668</v>
      </c>
      <c r="B6788" s="246">
        <v>11.42</v>
      </c>
    </row>
    <row r="6789" spans="1:2" x14ac:dyDescent="0.2">
      <c r="A6789" s="245" t="s">
        <v>7610</v>
      </c>
      <c r="B6789" s="246">
        <v>4.17</v>
      </c>
    </row>
    <row r="6790" spans="1:2" x14ac:dyDescent="0.2">
      <c r="A6790" s="245" t="s">
        <v>14669</v>
      </c>
      <c r="B6790" s="246">
        <v>3.93</v>
      </c>
    </row>
    <row r="6791" spans="1:2" x14ac:dyDescent="0.2">
      <c r="A6791" s="245" t="s">
        <v>7611</v>
      </c>
      <c r="B6791" s="246">
        <v>5.32</v>
      </c>
    </row>
    <row r="6792" spans="1:2" x14ac:dyDescent="0.2">
      <c r="A6792" s="245" t="s">
        <v>14670</v>
      </c>
      <c r="B6792" s="246">
        <v>5.04</v>
      </c>
    </row>
    <row r="6793" spans="1:2" x14ac:dyDescent="0.2">
      <c r="A6793" s="245" t="s">
        <v>7612</v>
      </c>
      <c r="B6793" s="246">
        <v>7.1</v>
      </c>
    </row>
    <row r="6794" spans="1:2" x14ac:dyDescent="0.2">
      <c r="A6794" s="245" t="s">
        <v>14671</v>
      </c>
      <c r="B6794" s="246">
        <v>6.79</v>
      </c>
    </row>
    <row r="6795" spans="1:2" x14ac:dyDescent="0.2">
      <c r="A6795" s="245" t="s">
        <v>7613</v>
      </c>
      <c r="B6795" s="246">
        <v>8.8800000000000008</v>
      </c>
    </row>
    <row r="6796" spans="1:2" x14ac:dyDescent="0.2">
      <c r="A6796" s="245" t="s">
        <v>14672</v>
      </c>
      <c r="B6796" s="246">
        <v>8.5500000000000007</v>
      </c>
    </row>
    <row r="6797" spans="1:2" x14ac:dyDescent="0.2">
      <c r="A6797" s="245" t="s">
        <v>7614</v>
      </c>
      <c r="B6797" s="246">
        <v>12.26</v>
      </c>
    </row>
    <row r="6798" spans="1:2" x14ac:dyDescent="0.2">
      <c r="A6798" s="245" t="s">
        <v>14673</v>
      </c>
      <c r="B6798" s="246">
        <v>11.9</v>
      </c>
    </row>
    <row r="6799" spans="1:2" x14ac:dyDescent="0.2">
      <c r="A6799" s="245" t="s">
        <v>7615</v>
      </c>
      <c r="B6799" s="246">
        <v>4.34</v>
      </c>
    </row>
    <row r="6800" spans="1:2" x14ac:dyDescent="0.2">
      <c r="A6800" s="245" t="s">
        <v>14674</v>
      </c>
      <c r="B6800" s="246">
        <v>4.13</v>
      </c>
    </row>
    <row r="6801" spans="1:2" x14ac:dyDescent="0.2">
      <c r="A6801" s="245" t="s">
        <v>7616</v>
      </c>
      <c r="B6801" s="246">
        <v>19.100000000000001</v>
      </c>
    </row>
    <row r="6802" spans="1:2" x14ac:dyDescent="0.2">
      <c r="A6802" s="245" t="s">
        <v>14675</v>
      </c>
      <c r="B6802" s="246">
        <v>18.61</v>
      </c>
    </row>
    <row r="6803" spans="1:2" x14ac:dyDescent="0.2">
      <c r="A6803" s="245" t="s">
        <v>2146</v>
      </c>
      <c r="B6803" s="246">
        <v>26.49</v>
      </c>
    </row>
    <row r="6804" spans="1:2" x14ac:dyDescent="0.2">
      <c r="A6804" s="245" t="s">
        <v>14676</v>
      </c>
      <c r="B6804" s="246">
        <v>25.74</v>
      </c>
    </row>
    <row r="6805" spans="1:2" x14ac:dyDescent="0.2">
      <c r="A6805" s="245" t="s">
        <v>7617</v>
      </c>
      <c r="B6805" s="246">
        <v>25.58</v>
      </c>
    </row>
    <row r="6806" spans="1:2" x14ac:dyDescent="0.2">
      <c r="A6806" s="245" t="s">
        <v>14677</v>
      </c>
      <c r="B6806" s="246">
        <v>24.8</v>
      </c>
    </row>
    <row r="6807" spans="1:2" x14ac:dyDescent="0.2">
      <c r="A6807" s="245" t="s">
        <v>2147</v>
      </c>
      <c r="B6807" s="246">
        <v>32.74</v>
      </c>
    </row>
    <row r="6808" spans="1:2" x14ac:dyDescent="0.2">
      <c r="A6808" s="245" t="s">
        <v>14678</v>
      </c>
      <c r="B6808" s="246">
        <v>31.95</v>
      </c>
    </row>
    <row r="6809" spans="1:2" x14ac:dyDescent="0.2">
      <c r="A6809" s="245" t="s">
        <v>7618</v>
      </c>
      <c r="B6809" s="246">
        <v>32.25</v>
      </c>
    </row>
    <row r="6810" spans="1:2" x14ac:dyDescent="0.2">
      <c r="A6810" s="245" t="s">
        <v>14679</v>
      </c>
      <c r="B6810" s="246">
        <v>31.44</v>
      </c>
    </row>
    <row r="6811" spans="1:2" x14ac:dyDescent="0.2">
      <c r="A6811" s="245" t="s">
        <v>2148</v>
      </c>
      <c r="B6811" s="246">
        <v>41.98</v>
      </c>
    </row>
    <row r="6812" spans="1:2" x14ac:dyDescent="0.2">
      <c r="A6812" s="245" t="s">
        <v>14680</v>
      </c>
      <c r="B6812" s="246">
        <v>41.14</v>
      </c>
    </row>
    <row r="6813" spans="1:2" x14ac:dyDescent="0.2">
      <c r="A6813" s="245" t="s">
        <v>7619</v>
      </c>
      <c r="B6813" s="246">
        <v>38.81</v>
      </c>
    </row>
    <row r="6814" spans="1:2" x14ac:dyDescent="0.2">
      <c r="A6814" s="245" t="s">
        <v>14681</v>
      </c>
      <c r="B6814" s="246">
        <v>37.950000000000003</v>
      </c>
    </row>
    <row r="6815" spans="1:2" x14ac:dyDescent="0.2">
      <c r="A6815" s="245" t="s">
        <v>2149</v>
      </c>
      <c r="B6815" s="246">
        <v>51.5</v>
      </c>
    </row>
    <row r="6816" spans="1:2" x14ac:dyDescent="0.2">
      <c r="A6816" s="245" t="s">
        <v>14682</v>
      </c>
      <c r="B6816" s="246">
        <v>50.58</v>
      </c>
    </row>
    <row r="6817" spans="1:2" x14ac:dyDescent="0.2">
      <c r="A6817" s="245" t="s">
        <v>2150</v>
      </c>
      <c r="B6817" s="246">
        <v>60.88</v>
      </c>
    </row>
    <row r="6818" spans="1:2" x14ac:dyDescent="0.2">
      <c r="A6818" s="245" t="s">
        <v>14683</v>
      </c>
      <c r="B6818" s="246">
        <v>59.91</v>
      </c>
    </row>
    <row r="6819" spans="1:2" x14ac:dyDescent="0.2">
      <c r="A6819" s="245" t="s">
        <v>2151</v>
      </c>
      <c r="B6819" s="246">
        <v>76.06</v>
      </c>
    </row>
    <row r="6820" spans="1:2" x14ac:dyDescent="0.2">
      <c r="A6820" s="245" t="s">
        <v>14684</v>
      </c>
      <c r="B6820" s="246">
        <v>75.040000000000006</v>
      </c>
    </row>
    <row r="6821" spans="1:2" x14ac:dyDescent="0.2">
      <c r="A6821" s="245" t="s">
        <v>2152</v>
      </c>
      <c r="B6821" s="246">
        <v>106.12</v>
      </c>
    </row>
    <row r="6822" spans="1:2" x14ac:dyDescent="0.2">
      <c r="A6822" s="245" t="s">
        <v>14685</v>
      </c>
      <c r="B6822" s="246">
        <v>105.07</v>
      </c>
    </row>
    <row r="6823" spans="1:2" x14ac:dyDescent="0.2">
      <c r="A6823" s="245" t="s">
        <v>2153</v>
      </c>
      <c r="B6823" s="246">
        <v>136.34</v>
      </c>
    </row>
    <row r="6824" spans="1:2" x14ac:dyDescent="0.2">
      <c r="A6824" s="245" t="s">
        <v>14686</v>
      </c>
      <c r="B6824" s="246">
        <v>135.22</v>
      </c>
    </row>
    <row r="6825" spans="1:2" x14ac:dyDescent="0.2">
      <c r="A6825" s="245" t="s">
        <v>7620</v>
      </c>
      <c r="B6825" s="246">
        <v>40.08</v>
      </c>
    </row>
    <row r="6826" spans="1:2" x14ac:dyDescent="0.2">
      <c r="A6826" s="245" t="s">
        <v>14687</v>
      </c>
      <c r="B6826" s="246">
        <v>38.93</v>
      </c>
    </row>
    <row r="6827" spans="1:2" x14ac:dyDescent="0.2">
      <c r="A6827" s="245" t="s">
        <v>7621</v>
      </c>
      <c r="B6827" s="246">
        <v>51.79</v>
      </c>
    </row>
    <row r="6828" spans="1:2" x14ac:dyDescent="0.2">
      <c r="A6828" s="245" t="s">
        <v>14688</v>
      </c>
      <c r="B6828" s="246">
        <v>50.59</v>
      </c>
    </row>
    <row r="6829" spans="1:2" x14ac:dyDescent="0.2">
      <c r="A6829" s="245" t="s">
        <v>7622</v>
      </c>
      <c r="B6829" s="246">
        <v>60.84</v>
      </c>
    </row>
    <row r="6830" spans="1:2" x14ac:dyDescent="0.2">
      <c r="A6830" s="245" t="s">
        <v>14689</v>
      </c>
      <c r="B6830" s="246">
        <v>59.55</v>
      </c>
    </row>
    <row r="6831" spans="1:2" x14ac:dyDescent="0.2">
      <c r="A6831" s="245" t="s">
        <v>7623</v>
      </c>
      <c r="B6831" s="246">
        <v>80.319999999999993</v>
      </c>
    </row>
    <row r="6832" spans="1:2" x14ac:dyDescent="0.2">
      <c r="A6832" s="245" t="s">
        <v>14690</v>
      </c>
      <c r="B6832" s="246">
        <v>78.989999999999995</v>
      </c>
    </row>
    <row r="6833" spans="1:2" x14ac:dyDescent="0.2">
      <c r="A6833" s="245" t="s">
        <v>7624</v>
      </c>
      <c r="B6833" s="246">
        <v>106.44</v>
      </c>
    </row>
    <row r="6834" spans="1:2" x14ac:dyDescent="0.2">
      <c r="A6834" s="245" t="s">
        <v>14691</v>
      </c>
      <c r="B6834" s="246">
        <v>105.07</v>
      </c>
    </row>
    <row r="6835" spans="1:2" x14ac:dyDescent="0.2">
      <c r="A6835" s="245" t="s">
        <v>7625</v>
      </c>
      <c r="B6835" s="246">
        <v>138.94</v>
      </c>
    </row>
    <row r="6836" spans="1:2" x14ac:dyDescent="0.2">
      <c r="A6836" s="245" t="s">
        <v>14692</v>
      </c>
      <c r="B6836" s="246">
        <v>137.5</v>
      </c>
    </row>
    <row r="6837" spans="1:2" x14ac:dyDescent="0.2">
      <c r="A6837" s="245" t="s">
        <v>7626</v>
      </c>
      <c r="B6837" s="246">
        <v>203.49</v>
      </c>
    </row>
    <row r="6838" spans="1:2" x14ac:dyDescent="0.2">
      <c r="A6838" s="245" t="s">
        <v>14693</v>
      </c>
      <c r="B6838" s="246">
        <v>202</v>
      </c>
    </row>
    <row r="6839" spans="1:2" x14ac:dyDescent="0.2">
      <c r="A6839" s="245" t="s">
        <v>7627</v>
      </c>
      <c r="B6839" s="246">
        <v>267.89</v>
      </c>
    </row>
    <row r="6840" spans="1:2" x14ac:dyDescent="0.2">
      <c r="A6840" s="245" t="s">
        <v>14694</v>
      </c>
      <c r="B6840" s="246">
        <v>266.36</v>
      </c>
    </row>
    <row r="6841" spans="1:2" x14ac:dyDescent="0.2">
      <c r="A6841" s="245" t="s">
        <v>7628</v>
      </c>
      <c r="B6841" s="246">
        <v>31.47</v>
      </c>
    </row>
    <row r="6842" spans="1:2" x14ac:dyDescent="0.2">
      <c r="A6842" s="245" t="s">
        <v>14695</v>
      </c>
      <c r="B6842" s="246">
        <v>30.69</v>
      </c>
    </row>
    <row r="6843" spans="1:2" x14ac:dyDescent="0.2">
      <c r="A6843" s="245" t="s">
        <v>2154</v>
      </c>
      <c r="B6843" s="246">
        <v>39.08</v>
      </c>
    </row>
    <row r="6844" spans="1:2" x14ac:dyDescent="0.2">
      <c r="A6844" s="245" t="s">
        <v>14696</v>
      </c>
      <c r="B6844" s="246">
        <v>37.89</v>
      </c>
    </row>
    <row r="6845" spans="1:2" x14ac:dyDescent="0.2">
      <c r="A6845" s="245" t="s">
        <v>2155</v>
      </c>
      <c r="B6845" s="246">
        <v>29.44</v>
      </c>
    </row>
    <row r="6846" spans="1:2" x14ac:dyDescent="0.2">
      <c r="A6846" s="245" t="s">
        <v>14697</v>
      </c>
      <c r="B6846" s="246">
        <v>28.25</v>
      </c>
    </row>
    <row r="6847" spans="1:2" x14ac:dyDescent="0.2">
      <c r="A6847" s="245" t="s">
        <v>2156</v>
      </c>
      <c r="B6847" s="246">
        <v>32.93</v>
      </c>
    </row>
    <row r="6848" spans="1:2" x14ac:dyDescent="0.2">
      <c r="A6848" s="245" t="s">
        <v>14698</v>
      </c>
      <c r="B6848" s="246">
        <v>31.74</v>
      </c>
    </row>
    <row r="6849" spans="1:2" x14ac:dyDescent="0.2">
      <c r="A6849" s="245" t="s">
        <v>2157</v>
      </c>
      <c r="B6849" s="246">
        <v>46.49</v>
      </c>
    </row>
    <row r="6850" spans="1:2" x14ac:dyDescent="0.2">
      <c r="A6850" s="245" t="s">
        <v>14699</v>
      </c>
      <c r="B6850" s="246">
        <v>44.11</v>
      </c>
    </row>
    <row r="6851" spans="1:2" x14ac:dyDescent="0.2">
      <c r="A6851" s="245" t="s">
        <v>2158</v>
      </c>
      <c r="B6851" s="246">
        <v>58.13</v>
      </c>
    </row>
    <row r="6852" spans="1:2" x14ac:dyDescent="0.2">
      <c r="A6852" s="245" t="s">
        <v>14700</v>
      </c>
      <c r="B6852" s="246">
        <v>55.75</v>
      </c>
    </row>
    <row r="6853" spans="1:2" x14ac:dyDescent="0.2">
      <c r="A6853" s="245" t="s">
        <v>2159</v>
      </c>
      <c r="B6853" s="246">
        <v>44.25</v>
      </c>
    </row>
    <row r="6854" spans="1:2" x14ac:dyDescent="0.2">
      <c r="A6854" s="245" t="s">
        <v>14701</v>
      </c>
      <c r="B6854" s="246">
        <v>43.06</v>
      </c>
    </row>
    <row r="6855" spans="1:2" x14ac:dyDescent="0.2">
      <c r="A6855" s="245" t="s">
        <v>2160</v>
      </c>
      <c r="B6855" s="246">
        <v>65.39</v>
      </c>
    </row>
    <row r="6856" spans="1:2" x14ac:dyDescent="0.2">
      <c r="A6856" s="245" t="s">
        <v>14702</v>
      </c>
      <c r="B6856" s="246">
        <v>63.01</v>
      </c>
    </row>
    <row r="6857" spans="1:2" x14ac:dyDescent="0.2">
      <c r="A6857" s="245" t="s">
        <v>2161</v>
      </c>
      <c r="B6857" s="246">
        <v>59.22</v>
      </c>
    </row>
    <row r="6858" spans="1:2" x14ac:dyDescent="0.2">
      <c r="A6858" s="245" t="s">
        <v>14703</v>
      </c>
      <c r="B6858" s="246">
        <v>56.04</v>
      </c>
    </row>
    <row r="6859" spans="1:2" x14ac:dyDescent="0.2">
      <c r="A6859" s="245" t="s">
        <v>7629</v>
      </c>
      <c r="B6859" s="246">
        <v>46.63</v>
      </c>
    </row>
    <row r="6860" spans="1:2" x14ac:dyDescent="0.2">
      <c r="A6860" s="245" t="s">
        <v>14704</v>
      </c>
      <c r="B6860" s="246">
        <v>45.34</v>
      </c>
    </row>
    <row r="6861" spans="1:2" x14ac:dyDescent="0.2">
      <c r="A6861" s="245" t="s">
        <v>2162</v>
      </c>
      <c r="B6861" s="246">
        <v>56.09</v>
      </c>
    </row>
    <row r="6862" spans="1:2" x14ac:dyDescent="0.2">
      <c r="A6862" s="245" t="s">
        <v>14705</v>
      </c>
      <c r="B6862" s="246">
        <v>53.02</v>
      </c>
    </row>
    <row r="6863" spans="1:2" x14ac:dyDescent="0.2">
      <c r="A6863" s="245" t="s">
        <v>2163</v>
      </c>
      <c r="B6863" s="246">
        <v>34.82</v>
      </c>
    </row>
    <row r="6864" spans="1:2" x14ac:dyDescent="0.2">
      <c r="A6864" s="245" t="s">
        <v>14706</v>
      </c>
      <c r="B6864" s="246">
        <v>34.520000000000003</v>
      </c>
    </row>
    <row r="6865" spans="1:2" x14ac:dyDescent="0.2">
      <c r="A6865" s="245" t="s">
        <v>2164</v>
      </c>
      <c r="B6865" s="246">
        <v>165.56</v>
      </c>
    </row>
    <row r="6866" spans="1:2" x14ac:dyDescent="0.2">
      <c r="A6866" s="245" t="s">
        <v>14707</v>
      </c>
      <c r="B6866" s="246">
        <v>152.81</v>
      </c>
    </row>
    <row r="6867" spans="1:2" x14ac:dyDescent="0.2">
      <c r="A6867" s="245" t="s">
        <v>2165</v>
      </c>
      <c r="B6867" s="246">
        <v>550.91</v>
      </c>
    </row>
    <row r="6868" spans="1:2" x14ac:dyDescent="0.2">
      <c r="A6868" s="245" t="s">
        <v>14708</v>
      </c>
      <c r="B6868" s="246">
        <v>550.91</v>
      </c>
    </row>
    <row r="6869" spans="1:2" x14ac:dyDescent="0.2">
      <c r="A6869" s="245" t="s">
        <v>2166</v>
      </c>
      <c r="B6869" s="246">
        <v>647.28</v>
      </c>
    </row>
    <row r="6870" spans="1:2" x14ac:dyDescent="0.2">
      <c r="A6870" s="245" t="s">
        <v>14709</v>
      </c>
      <c r="B6870" s="246">
        <v>647.28</v>
      </c>
    </row>
    <row r="6871" spans="1:2" x14ac:dyDescent="0.2">
      <c r="A6871" s="245" t="s">
        <v>2167</v>
      </c>
      <c r="B6871" s="246">
        <v>716.89</v>
      </c>
    </row>
    <row r="6872" spans="1:2" x14ac:dyDescent="0.2">
      <c r="A6872" s="245" t="s">
        <v>14710</v>
      </c>
      <c r="B6872" s="246">
        <v>716.89</v>
      </c>
    </row>
    <row r="6873" spans="1:2" x14ac:dyDescent="0.2">
      <c r="A6873" s="245" t="s">
        <v>2168</v>
      </c>
      <c r="B6873" s="246">
        <v>797.03</v>
      </c>
    </row>
    <row r="6874" spans="1:2" x14ac:dyDescent="0.2">
      <c r="A6874" s="245" t="s">
        <v>14711</v>
      </c>
      <c r="B6874" s="246">
        <v>797.03</v>
      </c>
    </row>
    <row r="6875" spans="1:2" x14ac:dyDescent="0.2">
      <c r="A6875" s="245" t="s">
        <v>2169</v>
      </c>
      <c r="B6875" s="246">
        <v>871.96</v>
      </c>
    </row>
    <row r="6876" spans="1:2" x14ac:dyDescent="0.2">
      <c r="A6876" s="245" t="s">
        <v>14712</v>
      </c>
      <c r="B6876" s="246">
        <v>871.96</v>
      </c>
    </row>
    <row r="6877" spans="1:2" x14ac:dyDescent="0.2">
      <c r="A6877" s="245" t="s">
        <v>2170</v>
      </c>
      <c r="B6877" s="246">
        <v>949.22</v>
      </c>
    </row>
    <row r="6878" spans="1:2" x14ac:dyDescent="0.2">
      <c r="A6878" s="245" t="s">
        <v>14713</v>
      </c>
      <c r="B6878" s="246">
        <v>949.22</v>
      </c>
    </row>
    <row r="6879" spans="1:2" x14ac:dyDescent="0.2">
      <c r="A6879" s="245" t="s">
        <v>2171</v>
      </c>
      <c r="B6879" s="246">
        <v>1037.81</v>
      </c>
    </row>
    <row r="6880" spans="1:2" x14ac:dyDescent="0.2">
      <c r="A6880" s="245" t="s">
        <v>14714</v>
      </c>
      <c r="B6880" s="246">
        <v>1037.81</v>
      </c>
    </row>
    <row r="6881" spans="1:2" x14ac:dyDescent="0.2">
      <c r="A6881" s="245" t="s">
        <v>2172</v>
      </c>
      <c r="B6881" s="246">
        <v>1117.93</v>
      </c>
    </row>
    <row r="6882" spans="1:2" x14ac:dyDescent="0.2">
      <c r="A6882" s="245" t="s">
        <v>14715</v>
      </c>
      <c r="B6882" s="246">
        <v>1117.93</v>
      </c>
    </row>
    <row r="6883" spans="1:2" x14ac:dyDescent="0.2">
      <c r="A6883" s="245" t="s">
        <v>2173</v>
      </c>
      <c r="B6883" s="246">
        <v>1195.33</v>
      </c>
    </row>
    <row r="6884" spans="1:2" x14ac:dyDescent="0.2">
      <c r="A6884" s="245" t="s">
        <v>14716</v>
      </c>
      <c r="B6884" s="246">
        <v>1195.33</v>
      </c>
    </row>
    <row r="6885" spans="1:2" x14ac:dyDescent="0.2">
      <c r="A6885" s="245" t="s">
        <v>2174</v>
      </c>
      <c r="B6885" s="246">
        <v>1273.27</v>
      </c>
    </row>
    <row r="6886" spans="1:2" x14ac:dyDescent="0.2">
      <c r="A6886" s="245" t="s">
        <v>14717</v>
      </c>
      <c r="B6886" s="246">
        <v>1273.27</v>
      </c>
    </row>
    <row r="6887" spans="1:2" x14ac:dyDescent="0.2">
      <c r="A6887" s="245" t="s">
        <v>2175</v>
      </c>
      <c r="B6887" s="246">
        <v>708.57</v>
      </c>
    </row>
    <row r="6888" spans="1:2" x14ac:dyDescent="0.2">
      <c r="A6888" s="245" t="s">
        <v>14718</v>
      </c>
      <c r="B6888" s="246">
        <v>708.57</v>
      </c>
    </row>
    <row r="6889" spans="1:2" x14ac:dyDescent="0.2">
      <c r="A6889" s="245" t="s">
        <v>2176</v>
      </c>
      <c r="B6889" s="246">
        <v>781.05</v>
      </c>
    </row>
    <row r="6890" spans="1:2" x14ac:dyDescent="0.2">
      <c r="A6890" s="245" t="s">
        <v>14719</v>
      </c>
      <c r="B6890" s="246">
        <v>781.05</v>
      </c>
    </row>
    <row r="6891" spans="1:2" x14ac:dyDescent="0.2">
      <c r="A6891" s="245" t="s">
        <v>2177</v>
      </c>
      <c r="B6891" s="246">
        <v>863.64</v>
      </c>
    </row>
    <row r="6892" spans="1:2" x14ac:dyDescent="0.2">
      <c r="A6892" s="245" t="s">
        <v>14720</v>
      </c>
      <c r="B6892" s="246">
        <v>863.64</v>
      </c>
    </row>
    <row r="6893" spans="1:2" x14ac:dyDescent="0.2">
      <c r="A6893" s="245" t="s">
        <v>2178</v>
      </c>
      <c r="B6893" s="246">
        <v>941.57</v>
      </c>
    </row>
    <row r="6894" spans="1:2" x14ac:dyDescent="0.2">
      <c r="A6894" s="245" t="s">
        <v>14721</v>
      </c>
      <c r="B6894" s="246">
        <v>941.57</v>
      </c>
    </row>
    <row r="6895" spans="1:2" x14ac:dyDescent="0.2">
      <c r="A6895" s="245" t="s">
        <v>2179</v>
      </c>
      <c r="B6895" s="246">
        <v>1016.25</v>
      </c>
    </row>
    <row r="6896" spans="1:2" x14ac:dyDescent="0.2">
      <c r="A6896" s="245" t="s">
        <v>14722</v>
      </c>
      <c r="B6896" s="246">
        <v>1016.25</v>
      </c>
    </row>
    <row r="6897" spans="1:2" x14ac:dyDescent="0.2">
      <c r="A6897" s="245" t="s">
        <v>2180</v>
      </c>
      <c r="B6897" s="246">
        <v>1104.28</v>
      </c>
    </row>
    <row r="6898" spans="1:2" x14ac:dyDescent="0.2">
      <c r="A6898" s="245" t="s">
        <v>14723</v>
      </c>
      <c r="B6898" s="246">
        <v>1104.28</v>
      </c>
    </row>
    <row r="6899" spans="1:2" x14ac:dyDescent="0.2">
      <c r="A6899" s="245" t="s">
        <v>2181</v>
      </c>
      <c r="B6899" s="246">
        <v>1189.8699999999999</v>
      </c>
    </row>
    <row r="6900" spans="1:2" x14ac:dyDescent="0.2">
      <c r="A6900" s="245" t="s">
        <v>14724</v>
      </c>
      <c r="B6900" s="246">
        <v>1189.8699999999999</v>
      </c>
    </row>
    <row r="6901" spans="1:2" x14ac:dyDescent="0.2">
      <c r="A6901" s="245" t="s">
        <v>2182</v>
      </c>
      <c r="B6901" s="246">
        <v>1273.27</v>
      </c>
    </row>
    <row r="6902" spans="1:2" x14ac:dyDescent="0.2">
      <c r="A6902" s="245" t="s">
        <v>14725</v>
      </c>
      <c r="B6902" s="246">
        <v>1273.27</v>
      </c>
    </row>
    <row r="6903" spans="1:2" x14ac:dyDescent="0.2">
      <c r="A6903" s="245" t="s">
        <v>2183</v>
      </c>
      <c r="B6903" s="246">
        <v>1350.46</v>
      </c>
    </row>
    <row r="6904" spans="1:2" x14ac:dyDescent="0.2">
      <c r="A6904" s="245" t="s">
        <v>14726</v>
      </c>
      <c r="B6904" s="246">
        <v>1350.46</v>
      </c>
    </row>
    <row r="6905" spans="1:2" x14ac:dyDescent="0.2">
      <c r="A6905" s="245" t="s">
        <v>2184</v>
      </c>
      <c r="B6905" s="246">
        <v>1438.71</v>
      </c>
    </row>
    <row r="6906" spans="1:2" x14ac:dyDescent="0.2">
      <c r="A6906" s="245" t="s">
        <v>14727</v>
      </c>
      <c r="B6906" s="246">
        <v>1438.71</v>
      </c>
    </row>
    <row r="6907" spans="1:2" x14ac:dyDescent="0.2">
      <c r="A6907" s="245" t="s">
        <v>2185</v>
      </c>
      <c r="B6907" s="246">
        <v>52.79</v>
      </c>
    </row>
    <row r="6908" spans="1:2" x14ac:dyDescent="0.2">
      <c r="A6908" s="245" t="s">
        <v>14728</v>
      </c>
      <c r="B6908" s="246">
        <v>52.79</v>
      </c>
    </row>
    <row r="6909" spans="1:2" x14ac:dyDescent="0.2">
      <c r="A6909" s="245" t="s">
        <v>7630</v>
      </c>
      <c r="B6909" s="246">
        <v>1358.66</v>
      </c>
    </row>
    <row r="6910" spans="1:2" x14ac:dyDescent="0.2">
      <c r="A6910" s="245" t="s">
        <v>14729</v>
      </c>
      <c r="B6910" s="246">
        <v>1244.28</v>
      </c>
    </row>
    <row r="6911" spans="1:2" x14ac:dyDescent="0.2">
      <c r="A6911" s="245" t="s">
        <v>7631</v>
      </c>
      <c r="B6911" s="246">
        <v>1530.09</v>
      </c>
    </row>
    <row r="6912" spans="1:2" x14ac:dyDescent="0.2">
      <c r="A6912" s="245" t="s">
        <v>14730</v>
      </c>
      <c r="B6912" s="246">
        <v>1403.69</v>
      </c>
    </row>
    <row r="6913" spans="1:2" x14ac:dyDescent="0.2">
      <c r="A6913" s="245" t="s">
        <v>7632</v>
      </c>
      <c r="B6913" s="246">
        <v>1840.25</v>
      </c>
    </row>
    <row r="6914" spans="1:2" x14ac:dyDescent="0.2">
      <c r="A6914" s="245" t="s">
        <v>14731</v>
      </c>
      <c r="B6914" s="246">
        <v>1690.08</v>
      </c>
    </row>
    <row r="6915" spans="1:2" x14ac:dyDescent="0.2">
      <c r="A6915" s="245" t="s">
        <v>2186</v>
      </c>
      <c r="B6915" s="246">
        <v>1603.62</v>
      </c>
    </row>
    <row r="6916" spans="1:2" x14ac:dyDescent="0.2">
      <c r="A6916" s="245" t="s">
        <v>14732</v>
      </c>
      <c r="B6916" s="246">
        <v>1484.48</v>
      </c>
    </row>
    <row r="6917" spans="1:2" x14ac:dyDescent="0.2">
      <c r="A6917" s="245" t="s">
        <v>2187</v>
      </c>
      <c r="B6917" s="246">
        <v>1924.33</v>
      </c>
    </row>
    <row r="6918" spans="1:2" x14ac:dyDescent="0.2">
      <c r="A6918" s="245" t="s">
        <v>14733</v>
      </c>
      <c r="B6918" s="246">
        <v>1781.36</v>
      </c>
    </row>
    <row r="6919" spans="1:2" x14ac:dyDescent="0.2">
      <c r="A6919" s="245" t="s">
        <v>2188</v>
      </c>
      <c r="B6919" s="246">
        <v>2405.44</v>
      </c>
    </row>
    <row r="6920" spans="1:2" x14ac:dyDescent="0.2">
      <c r="A6920" s="245" t="s">
        <v>14734</v>
      </c>
      <c r="B6920" s="246">
        <v>2226.7199999999998</v>
      </c>
    </row>
    <row r="6921" spans="1:2" x14ac:dyDescent="0.2">
      <c r="A6921" s="245" t="s">
        <v>2189</v>
      </c>
      <c r="B6921" s="246">
        <v>3207.25</v>
      </c>
    </row>
    <row r="6922" spans="1:2" x14ac:dyDescent="0.2">
      <c r="A6922" s="245" t="s">
        <v>14735</v>
      </c>
      <c r="B6922" s="246">
        <v>2968.96</v>
      </c>
    </row>
    <row r="6923" spans="1:2" x14ac:dyDescent="0.2">
      <c r="A6923" s="245" t="s">
        <v>2190</v>
      </c>
      <c r="B6923" s="246">
        <v>4009.07</v>
      </c>
    </row>
    <row r="6924" spans="1:2" x14ac:dyDescent="0.2">
      <c r="A6924" s="245" t="s">
        <v>14736</v>
      </c>
      <c r="B6924" s="246">
        <v>3711.21</v>
      </c>
    </row>
    <row r="6925" spans="1:2" x14ac:dyDescent="0.2">
      <c r="A6925" s="245" t="s">
        <v>2191</v>
      </c>
      <c r="B6925" s="246">
        <v>1144.6099999999999</v>
      </c>
    </row>
    <row r="6926" spans="1:2" x14ac:dyDescent="0.2">
      <c r="A6926" s="245" t="s">
        <v>14737</v>
      </c>
      <c r="B6926" s="246">
        <v>1015.43</v>
      </c>
    </row>
    <row r="6927" spans="1:2" x14ac:dyDescent="0.2">
      <c r="A6927" s="245" t="s">
        <v>2192</v>
      </c>
      <c r="B6927" s="246">
        <v>310.49</v>
      </c>
    </row>
    <row r="6928" spans="1:2" x14ac:dyDescent="0.2">
      <c r="A6928" s="245" t="s">
        <v>14738</v>
      </c>
      <c r="B6928" s="246">
        <v>276.66000000000003</v>
      </c>
    </row>
    <row r="6929" spans="1:2" x14ac:dyDescent="0.2">
      <c r="A6929" s="245" t="s">
        <v>7633</v>
      </c>
      <c r="B6929" s="246">
        <v>140.37</v>
      </c>
    </row>
    <row r="6930" spans="1:2" x14ac:dyDescent="0.2">
      <c r="A6930" s="245" t="s">
        <v>14739</v>
      </c>
      <c r="B6930" s="246">
        <v>140.37</v>
      </c>
    </row>
    <row r="6931" spans="1:2" x14ac:dyDescent="0.2">
      <c r="A6931" s="245" t="s">
        <v>7634</v>
      </c>
      <c r="B6931" s="246">
        <v>198.01</v>
      </c>
    </row>
    <row r="6932" spans="1:2" x14ac:dyDescent="0.2">
      <c r="A6932" s="245" t="s">
        <v>14740</v>
      </c>
      <c r="B6932" s="246">
        <v>198.01</v>
      </c>
    </row>
    <row r="6933" spans="1:2" x14ac:dyDescent="0.2">
      <c r="A6933" s="245" t="s">
        <v>7635</v>
      </c>
      <c r="B6933" s="246">
        <v>273.62</v>
      </c>
    </row>
    <row r="6934" spans="1:2" x14ac:dyDescent="0.2">
      <c r="A6934" s="245" t="s">
        <v>14741</v>
      </c>
      <c r="B6934" s="246">
        <v>273.62</v>
      </c>
    </row>
    <row r="6935" spans="1:2" x14ac:dyDescent="0.2">
      <c r="A6935" s="245" t="s">
        <v>2193</v>
      </c>
      <c r="B6935" s="246">
        <v>300.22000000000003</v>
      </c>
    </row>
    <row r="6936" spans="1:2" x14ac:dyDescent="0.2">
      <c r="A6936" s="245" t="s">
        <v>14742</v>
      </c>
      <c r="B6936" s="246">
        <v>300.22000000000003</v>
      </c>
    </row>
    <row r="6937" spans="1:2" x14ac:dyDescent="0.2">
      <c r="A6937" s="245" t="s">
        <v>2194</v>
      </c>
      <c r="B6937" s="246">
        <v>326.19</v>
      </c>
    </row>
    <row r="6938" spans="1:2" x14ac:dyDescent="0.2">
      <c r="A6938" s="245" t="s">
        <v>14743</v>
      </c>
      <c r="B6938" s="246">
        <v>326.19</v>
      </c>
    </row>
    <row r="6939" spans="1:2" x14ac:dyDescent="0.2">
      <c r="A6939" s="245" t="s">
        <v>2195</v>
      </c>
      <c r="B6939" s="246">
        <v>387.74</v>
      </c>
    </row>
    <row r="6940" spans="1:2" x14ac:dyDescent="0.2">
      <c r="A6940" s="245" t="s">
        <v>14744</v>
      </c>
      <c r="B6940" s="246">
        <v>387.74</v>
      </c>
    </row>
    <row r="6941" spans="1:2" x14ac:dyDescent="0.2">
      <c r="A6941" s="245" t="s">
        <v>2196</v>
      </c>
      <c r="B6941" s="246">
        <v>471.94</v>
      </c>
    </row>
    <row r="6942" spans="1:2" x14ac:dyDescent="0.2">
      <c r="A6942" s="245" t="s">
        <v>14745</v>
      </c>
      <c r="B6942" s="246">
        <v>471.94</v>
      </c>
    </row>
    <row r="6943" spans="1:2" x14ac:dyDescent="0.2">
      <c r="A6943" s="245" t="s">
        <v>2197</v>
      </c>
      <c r="B6943" s="246">
        <v>578.78</v>
      </c>
    </row>
    <row r="6944" spans="1:2" x14ac:dyDescent="0.2">
      <c r="A6944" s="245" t="s">
        <v>14746</v>
      </c>
      <c r="B6944" s="246">
        <v>578.78</v>
      </c>
    </row>
    <row r="6945" spans="1:2" x14ac:dyDescent="0.2">
      <c r="A6945" s="245" t="s">
        <v>2198</v>
      </c>
      <c r="B6945" s="246">
        <v>683.07</v>
      </c>
    </row>
    <row r="6946" spans="1:2" x14ac:dyDescent="0.2">
      <c r="A6946" s="245" t="s">
        <v>14747</v>
      </c>
      <c r="B6946" s="246">
        <v>683.07</v>
      </c>
    </row>
    <row r="6947" spans="1:2" x14ac:dyDescent="0.2">
      <c r="A6947" s="245" t="s">
        <v>2199</v>
      </c>
      <c r="B6947" s="246">
        <v>891.8</v>
      </c>
    </row>
    <row r="6948" spans="1:2" x14ac:dyDescent="0.2">
      <c r="A6948" s="245" t="s">
        <v>14748</v>
      </c>
      <c r="B6948" s="246">
        <v>891.8</v>
      </c>
    </row>
    <row r="6949" spans="1:2" x14ac:dyDescent="0.2">
      <c r="A6949" s="245" t="s">
        <v>2200</v>
      </c>
      <c r="B6949" s="246">
        <v>932.6</v>
      </c>
    </row>
    <row r="6950" spans="1:2" x14ac:dyDescent="0.2">
      <c r="A6950" s="245" t="s">
        <v>14749</v>
      </c>
      <c r="B6950" s="246">
        <v>932.6</v>
      </c>
    </row>
    <row r="6951" spans="1:2" x14ac:dyDescent="0.2">
      <c r="A6951" s="245" t="s">
        <v>7636</v>
      </c>
      <c r="B6951" s="246">
        <v>1091.51</v>
      </c>
    </row>
    <row r="6952" spans="1:2" x14ac:dyDescent="0.2">
      <c r="A6952" s="245" t="s">
        <v>14750</v>
      </c>
      <c r="B6952" s="246">
        <v>1091.51</v>
      </c>
    </row>
    <row r="6953" spans="1:2" x14ac:dyDescent="0.2">
      <c r="A6953" s="245" t="s">
        <v>2201</v>
      </c>
      <c r="B6953" s="246">
        <v>1199.8499999999999</v>
      </c>
    </row>
    <row r="6954" spans="1:2" x14ac:dyDescent="0.2">
      <c r="A6954" s="245" t="s">
        <v>14751</v>
      </c>
      <c r="B6954" s="246">
        <v>1199.8499999999999</v>
      </c>
    </row>
    <row r="6955" spans="1:2" x14ac:dyDescent="0.2">
      <c r="A6955" s="245" t="s">
        <v>2202</v>
      </c>
      <c r="B6955" s="246">
        <v>1556.32</v>
      </c>
    </row>
    <row r="6956" spans="1:2" x14ac:dyDescent="0.2">
      <c r="A6956" s="245" t="s">
        <v>14752</v>
      </c>
      <c r="B6956" s="246">
        <v>1556.32</v>
      </c>
    </row>
    <row r="6957" spans="1:2" x14ac:dyDescent="0.2">
      <c r="A6957" s="245" t="s">
        <v>2203</v>
      </c>
      <c r="B6957" s="246">
        <v>2192.44</v>
      </c>
    </row>
    <row r="6958" spans="1:2" x14ac:dyDescent="0.2">
      <c r="A6958" s="245" t="s">
        <v>14753</v>
      </c>
      <c r="B6958" s="246">
        <v>2192.44</v>
      </c>
    </row>
    <row r="6959" spans="1:2" x14ac:dyDescent="0.2">
      <c r="A6959" s="245" t="s">
        <v>2204</v>
      </c>
      <c r="B6959" s="246">
        <v>2625.3</v>
      </c>
    </row>
    <row r="6960" spans="1:2" x14ac:dyDescent="0.2">
      <c r="A6960" s="245" t="s">
        <v>14754</v>
      </c>
      <c r="B6960" s="246">
        <v>2625.3</v>
      </c>
    </row>
    <row r="6961" spans="1:2" x14ac:dyDescent="0.2">
      <c r="A6961" s="245" t="s">
        <v>2205</v>
      </c>
      <c r="B6961" s="246">
        <v>3072.93</v>
      </c>
    </row>
    <row r="6962" spans="1:2" x14ac:dyDescent="0.2">
      <c r="A6962" s="245" t="s">
        <v>14755</v>
      </c>
      <c r="B6962" s="246">
        <v>3072.93</v>
      </c>
    </row>
    <row r="6963" spans="1:2" x14ac:dyDescent="0.2">
      <c r="A6963" s="245" t="s">
        <v>2206</v>
      </c>
      <c r="B6963" s="246">
        <v>3584.74</v>
      </c>
    </row>
    <row r="6964" spans="1:2" x14ac:dyDescent="0.2">
      <c r="A6964" s="245" t="s">
        <v>14756</v>
      </c>
      <c r="B6964" s="246">
        <v>3584.74</v>
      </c>
    </row>
    <row r="6965" spans="1:2" x14ac:dyDescent="0.2">
      <c r="A6965" s="245" t="s">
        <v>2207</v>
      </c>
      <c r="B6965" s="246">
        <v>4698.8900000000003</v>
      </c>
    </row>
    <row r="6966" spans="1:2" x14ac:dyDescent="0.2">
      <c r="A6966" s="245" t="s">
        <v>14757</v>
      </c>
      <c r="B6966" s="246">
        <v>4698.8900000000003</v>
      </c>
    </row>
    <row r="6967" spans="1:2" x14ac:dyDescent="0.2">
      <c r="A6967" s="245" t="s">
        <v>2208</v>
      </c>
      <c r="B6967" s="246">
        <v>361.49</v>
      </c>
    </row>
    <row r="6968" spans="1:2" x14ac:dyDescent="0.2">
      <c r="A6968" s="245" t="s">
        <v>14758</v>
      </c>
      <c r="B6968" s="246">
        <v>361.49</v>
      </c>
    </row>
    <row r="6969" spans="1:2" x14ac:dyDescent="0.2">
      <c r="A6969" s="245" t="s">
        <v>2209</v>
      </c>
      <c r="B6969" s="246">
        <v>432.14</v>
      </c>
    </row>
    <row r="6970" spans="1:2" x14ac:dyDescent="0.2">
      <c r="A6970" s="245" t="s">
        <v>14759</v>
      </c>
      <c r="B6970" s="246">
        <v>432.14</v>
      </c>
    </row>
    <row r="6971" spans="1:2" x14ac:dyDescent="0.2">
      <c r="A6971" s="245" t="s">
        <v>2210</v>
      </c>
      <c r="B6971" s="246">
        <v>528.39</v>
      </c>
    </row>
    <row r="6972" spans="1:2" x14ac:dyDescent="0.2">
      <c r="A6972" s="245" t="s">
        <v>14760</v>
      </c>
      <c r="B6972" s="246">
        <v>528.39</v>
      </c>
    </row>
    <row r="6973" spans="1:2" x14ac:dyDescent="0.2">
      <c r="A6973" s="245" t="s">
        <v>2211</v>
      </c>
      <c r="B6973" s="246">
        <v>602.87</v>
      </c>
    </row>
    <row r="6974" spans="1:2" x14ac:dyDescent="0.2">
      <c r="A6974" s="245" t="s">
        <v>14761</v>
      </c>
      <c r="B6974" s="246">
        <v>602.87</v>
      </c>
    </row>
    <row r="6975" spans="1:2" x14ac:dyDescent="0.2">
      <c r="A6975" s="245" t="s">
        <v>2212</v>
      </c>
      <c r="B6975" s="246">
        <v>795.42</v>
      </c>
    </row>
    <row r="6976" spans="1:2" x14ac:dyDescent="0.2">
      <c r="A6976" s="245" t="s">
        <v>14762</v>
      </c>
      <c r="B6976" s="246">
        <v>795.42</v>
      </c>
    </row>
    <row r="6977" spans="1:2" x14ac:dyDescent="0.2">
      <c r="A6977" s="245" t="s">
        <v>2213</v>
      </c>
      <c r="B6977" s="246">
        <v>848.74</v>
      </c>
    </row>
    <row r="6978" spans="1:2" x14ac:dyDescent="0.2">
      <c r="A6978" s="245" t="s">
        <v>14763</v>
      </c>
      <c r="B6978" s="246">
        <v>848.74</v>
      </c>
    </row>
    <row r="6979" spans="1:2" x14ac:dyDescent="0.2">
      <c r="A6979" s="245" t="s">
        <v>7637</v>
      </c>
      <c r="B6979" s="246">
        <v>993.73</v>
      </c>
    </row>
    <row r="6980" spans="1:2" x14ac:dyDescent="0.2">
      <c r="A6980" s="245" t="s">
        <v>14764</v>
      </c>
      <c r="B6980" s="246">
        <v>993.73</v>
      </c>
    </row>
    <row r="6981" spans="1:2" x14ac:dyDescent="0.2">
      <c r="A6981" s="245" t="s">
        <v>2214</v>
      </c>
      <c r="B6981" s="246">
        <v>1058.29</v>
      </c>
    </row>
    <row r="6982" spans="1:2" x14ac:dyDescent="0.2">
      <c r="A6982" s="245" t="s">
        <v>14765</v>
      </c>
      <c r="B6982" s="246">
        <v>1058.29</v>
      </c>
    </row>
    <row r="6983" spans="1:2" x14ac:dyDescent="0.2">
      <c r="A6983" s="245" t="s">
        <v>2215</v>
      </c>
      <c r="B6983" s="246">
        <v>1368.33</v>
      </c>
    </row>
    <row r="6984" spans="1:2" x14ac:dyDescent="0.2">
      <c r="A6984" s="245" t="s">
        <v>14766</v>
      </c>
      <c r="B6984" s="246">
        <v>1368.33</v>
      </c>
    </row>
    <row r="6985" spans="1:2" x14ac:dyDescent="0.2">
      <c r="A6985" s="245" t="s">
        <v>2216</v>
      </c>
      <c r="B6985" s="246">
        <v>1945.45</v>
      </c>
    </row>
    <row r="6986" spans="1:2" x14ac:dyDescent="0.2">
      <c r="A6986" s="245" t="s">
        <v>14767</v>
      </c>
      <c r="B6986" s="246">
        <v>1945.45</v>
      </c>
    </row>
    <row r="6987" spans="1:2" x14ac:dyDescent="0.2">
      <c r="A6987" s="245" t="s">
        <v>2217</v>
      </c>
      <c r="B6987" s="246">
        <v>2258.15</v>
      </c>
    </row>
    <row r="6988" spans="1:2" x14ac:dyDescent="0.2">
      <c r="A6988" s="245" t="s">
        <v>14768</v>
      </c>
      <c r="B6988" s="246">
        <v>2258.15</v>
      </c>
    </row>
    <row r="6989" spans="1:2" x14ac:dyDescent="0.2">
      <c r="A6989" s="245" t="s">
        <v>2218</v>
      </c>
      <c r="B6989" s="246">
        <v>2608.66</v>
      </c>
    </row>
    <row r="6990" spans="1:2" x14ac:dyDescent="0.2">
      <c r="A6990" s="245" t="s">
        <v>14769</v>
      </c>
      <c r="B6990" s="246">
        <v>2608.66</v>
      </c>
    </row>
    <row r="6991" spans="1:2" x14ac:dyDescent="0.2">
      <c r="A6991" s="245" t="s">
        <v>2219</v>
      </c>
      <c r="B6991" s="246">
        <v>3066.74</v>
      </c>
    </row>
    <row r="6992" spans="1:2" x14ac:dyDescent="0.2">
      <c r="A6992" s="245" t="s">
        <v>14770</v>
      </c>
      <c r="B6992" s="246">
        <v>3066.74</v>
      </c>
    </row>
    <row r="6993" spans="1:2" x14ac:dyDescent="0.2">
      <c r="A6993" s="245" t="s">
        <v>2220</v>
      </c>
      <c r="B6993" s="246">
        <v>4080.69</v>
      </c>
    </row>
    <row r="6994" spans="1:2" x14ac:dyDescent="0.2">
      <c r="A6994" s="245" t="s">
        <v>14771</v>
      </c>
      <c r="B6994" s="246">
        <v>4080.69</v>
      </c>
    </row>
    <row r="6995" spans="1:2" x14ac:dyDescent="0.2">
      <c r="A6995" s="245" t="s">
        <v>7638</v>
      </c>
      <c r="B6995" s="246">
        <v>358.58</v>
      </c>
    </row>
    <row r="6996" spans="1:2" x14ac:dyDescent="0.2">
      <c r="A6996" s="245" t="s">
        <v>14772</v>
      </c>
      <c r="B6996" s="246">
        <v>358.58</v>
      </c>
    </row>
    <row r="6997" spans="1:2" x14ac:dyDescent="0.2">
      <c r="A6997" s="245" t="s">
        <v>7639</v>
      </c>
      <c r="B6997" s="246">
        <v>358.7</v>
      </c>
    </row>
    <row r="6998" spans="1:2" x14ac:dyDescent="0.2">
      <c r="A6998" s="245" t="s">
        <v>14773</v>
      </c>
      <c r="B6998" s="246">
        <v>358.7</v>
      </c>
    </row>
    <row r="6999" spans="1:2" x14ac:dyDescent="0.2">
      <c r="A6999" s="245" t="s">
        <v>7640</v>
      </c>
      <c r="B6999" s="246">
        <v>414.05</v>
      </c>
    </row>
    <row r="7000" spans="1:2" x14ac:dyDescent="0.2">
      <c r="A7000" s="245" t="s">
        <v>14774</v>
      </c>
      <c r="B7000" s="246">
        <v>414.05</v>
      </c>
    </row>
    <row r="7001" spans="1:2" x14ac:dyDescent="0.2">
      <c r="A7001" s="245" t="s">
        <v>7641</v>
      </c>
      <c r="B7001" s="246">
        <v>484.27</v>
      </c>
    </row>
    <row r="7002" spans="1:2" x14ac:dyDescent="0.2">
      <c r="A7002" s="245" t="s">
        <v>14775</v>
      </c>
      <c r="B7002" s="246">
        <v>484.27</v>
      </c>
    </row>
    <row r="7003" spans="1:2" x14ac:dyDescent="0.2">
      <c r="A7003" s="245" t="s">
        <v>7642</v>
      </c>
      <c r="B7003" s="246">
        <v>600.98</v>
      </c>
    </row>
    <row r="7004" spans="1:2" x14ac:dyDescent="0.2">
      <c r="A7004" s="245" t="s">
        <v>14776</v>
      </c>
      <c r="B7004" s="246">
        <v>600.98</v>
      </c>
    </row>
    <row r="7005" spans="1:2" x14ac:dyDescent="0.2">
      <c r="A7005" s="245" t="s">
        <v>7643</v>
      </c>
      <c r="B7005" s="246">
        <v>678.45</v>
      </c>
    </row>
    <row r="7006" spans="1:2" x14ac:dyDescent="0.2">
      <c r="A7006" s="245" t="s">
        <v>14777</v>
      </c>
      <c r="B7006" s="246">
        <v>678.45</v>
      </c>
    </row>
    <row r="7007" spans="1:2" x14ac:dyDescent="0.2">
      <c r="A7007" s="245" t="s">
        <v>7644</v>
      </c>
      <c r="B7007" s="246">
        <v>907</v>
      </c>
    </row>
    <row r="7008" spans="1:2" x14ac:dyDescent="0.2">
      <c r="A7008" s="245" t="s">
        <v>14778</v>
      </c>
      <c r="B7008" s="246">
        <v>907</v>
      </c>
    </row>
    <row r="7009" spans="1:2" x14ac:dyDescent="0.2">
      <c r="A7009" s="245" t="s">
        <v>7645</v>
      </c>
      <c r="B7009" s="246">
        <v>991.95</v>
      </c>
    </row>
    <row r="7010" spans="1:2" x14ac:dyDescent="0.2">
      <c r="A7010" s="245" t="s">
        <v>14779</v>
      </c>
      <c r="B7010" s="246">
        <v>991.95</v>
      </c>
    </row>
    <row r="7011" spans="1:2" x14ac:dyDescent="0.2">
      <c r="A7011" s="245" t="s">
        <v>7646</v>
      </c>
      <c r="B7011" s="246">
        <v>1135.3900000000001</v>
      </c>
    </row>
    <row r="7012" spans="1:2" x14ac:dyDescent="0.2">
      <c r="A7012" s="245" t="s">
        <v>14780</v>
      </c>
      <c r="B7012" s="246">
        <v>1135.3900000000001</v>
      </c>
    </row>
    <row r="7013" spans="1:2" x14ac:dyDescent="0.2">
      <c r="A7013" s="245" t="s">
        <v>7647</v>
      </c>
      <c r="B7013" s="246">
        <v>1219.49</v>
      </c>
    </row>
    <row r="7014" spans="1:2" x14ac:dyDescent="0.2">
      <c r="A7014" s="245" t="s">
        <v>14781</v>
      </c>
      <c r="B7014" s="246">
        <v>1219.49</v>
      </c>
    </row>
    <row r="7015" spans="1:2" x14ac:dyDescent="0.2">
      <c r="A7015" s="245" t="s">
        <v>7648</v>
      </c>
      <c r="B7015" s="246">
        <v>1618.83</v>
      </c>
    </row>
    <row r="7016" spans="1:2" x14ac:dyDescent="0.2">
      <c r="A7016" s="245" t="s">
        <v>14782</v>
      </c>
      <c r="B7016" s="246">
        <v>1618.83</v>
      </c>
    </row>
    <row r="7017" spans="1:2" x14ac:dyDescent="0.2">
      <c r="A7017" s="245" t="s">
        <v>7649</v>
      </c>
      <c r="B7017" s="246">
        <v>2363.6</v>
      </c>
    </row>
    <row r="7018" spans="1:2" x14ac:dyDescent="0.2">
      <c r="A7018" s="245" t="s">
        <v>14783</v>
      </c>
      <c r="B7018" s="246">
        <v>2363.6</v>
      </c>
    </row>
    <row r="7019" spans="1:2" x14ac:dyDescent="0.2">
      <c r="A7019" s="245" t="s">
        <v>7650</v>
      </c>
      <c r="B7019" s="246">
        <v>2768.43</v>
      </c>
    </row>
    <row r="7020" spans="1:2" x14ac:dyDescent="0.2">
      <c r="A7020" s="245" t="s">
        <v>14784</v>
      </c>
      <c r="B7020" s="246">
        <v>2768.43</v>
      </c>
    </row>
    <row r="7021" spans="1:2" x14ac:dyDescent="0.2">
      <c r="A7021" s="245" t="s">
        <v>7651</v>
      </c>
      <c r="B7021" s="246">
        <v>3291.84</v>
      </c>
    </row>
    <row r="7022" spans="1:2" x14ac:dyDescent="0.2">
      <c r="A7022" s="245" t="s">
        <v>14785</v>
      </c>
      <c r="B7022" s="246">
        <v>3291.84</v>
      </c>
    </row>
    <row r="7023" spans="1:2" x14ac:dyDescent="0.2">
      <c r="A7023" s="245" t="s">
        <v>7652</v>
      </c>
      <c r="B7023" s="246">
        <v>3858.83</v>
      </c>
    </row>
    <row r="7024" spans="1:2" x14ac:dyDescent="0.2">
      <c r="A7024" s="245" t="s">
        <v>14786</v>
      </c>
      <c r="B7024" s="246">
        <v>3858.83</v>
      </c>
    </row>
    <row r="7025" spans="1:2" x14ac:dyDescent="0.2">
      <c r="A7025" s="245" t="s">
        <v>7653</v>
      </c>
      <c r="B7025" s="246">
        <v>5402.51</v>
      </c>
    </row>
    <row r="7026" spans="1:2" x14ac:dyDescent="0.2">
      <c r="A7026" s="245" t="s">
        <v>14787</v>
      </c>
      <c r="B7026" s="246">
        <v>5402.51</v>
      </c>
    </row>
    <row r="7027" spans="1:2" x14ac:dyDescent="0.2">
      <c r="A7027" s="245" t="s">
        <v>7654</v>
      </c>
      <c r="B7027" s="246">
        <v>1190.03</v>
      </c>
    </row>
    <row r="7028" spans="1:2" x14ac:dyDescent="0.2">
      <c r="A7028" s="245" t="s">
        <v>14788</v>
      </c>
      <c r="B7028" s="246">
        <v>1190.03</v>
      </c>
    </row>
    <row r="7029" spans="1:2" x14ac:dyDescent="0.2">
      <c r="A7029" s="245" t="s">
        <v>7655</v>
      </c>
      <c r="B7029" s="246">
        <v>1324.56</v>
      </c>
    </row>
    <row r="7030" spans="1:2" x14ac:dyDescent="0.2">
      <c r="A7030" s="245" t="s">
        <v>14789</v>
      </c>
      <c r="B7030" s="246">
        <v>1324.56</v>
      </c>
    </row>
    <row r="7031" spans="1:2" x14ac:dyDescent="0.2">
      <c r="A7031" s="245" t="s">
        <v>7656</v>
      </c>
      <c r="B7031" s="246">
        <v>1634.57</v>
      </c>
    </row>
    <row r="7032" spans="1:2" x14ac:dyDescent="0.2">
      <c r="A7032" s="245" t="s">
        <v>14790</v>
      </c>
      <c r="B7032" s="246">
        <v>1634.57</v>
      </c>
    </row>
    <row r="7033" spans="1:2" x14ac:dyDescent="0.2">
      <c r="A7033" s="245" t="s">
        <v>7657</v>
      </c>
      <c r="B7033" s="246">
        <v>1974.71</v>
      </c>
    </row>
    <row r="7034" spans="1:2" x14ac:dyDescent="0.2">
      <c r="A7034" s="245" t="s">
        <v>14791</v>
      </c>
      <c r="B7034" s="246">
        <v>1974.71</v>
      </c>
    </row>
    <row r="7035" spans="1:2" x14ac:dyDescent="0.2">
      <c r="A7035" s="245" t="s">
        <v>7658</v>
      </c>
      <c r="B7035" s="246">
        <v>2334.9299999999998</v>
      </c>
    </row>
    <row r="7036" spans="1:2" x14ac:dyDescent="0.2">
      <c r="A7036" s="245" t="s">
        <v>14792</v>
      </c>
      <c r="B7036" s="246">
        <v>2334.9299999999998</v>
      </c>
    </row>
    <row r="7037" spans="1:2" x14ac:dyDescent="0.2">
      <c r="A7037" s="245" t="s">
        <v>7659</v>
      </c>
      <c r="B7037" s="246">
        <v>2792.77</v>
      </c>
    </row>
    <row r="7038" spans="1:2" x14ac:dyDescent="0.2">
      <c r="A7038" s="245" t="s">
        <v>14793</v>
      </c>
      <c r="B7038" s="246">
        <v>2792.77</v>
      </c>
    </row>
    <row r="7039" spans="1:2" x14ac:dyDescent="0.2">
      <c r="A7039" s="245" t="s">
        <v>7660</v>
      </c>
      <c r="B7039" s="246">
        <v>3323.61</v>
      </c>
    </row>
    <row r="7040" spans="1:2" x14ac:dyDescent="0.2">
      <c r="A7040" s="245" t="s">
        <v>14794</v>
      </c>
      <c r="B7040" s="246">
        <v>3323.61</v>
      </c>
    </row>
    <row r="7041" spans="1:2" x14ac:dyDescent="0.2">
      <c r="A7041" s="245" t="s">
        <v>7661</v>
      </c>
      <c r="B7041" s="246">
        <v>3739.82</v>
      </c>
    </row>
    <row r="7042" spans="1:2" x14ac:dyDescent="0.2">
      <c r="A7042" s="245" t="s">
        <v>14795</v>
      </c>
      <c r="B7042" s="246">
        <v>3739.82</v>
      </c>
    </row>
    <row r="7043" spans="1:2" x14ac:dyDescent="0.2">
      <c r="A7043" s="245" t="s">
        <v>7662</v>
      </c>
      <c r="B7043" s="246">
        <v>4581.49</v>
      </c>
    </row>
    <row r="7044" spans="1:2" x14ac:dyDescent="0.2">
      <c r="A7044" s="245" t="s">
        <v>14796</v>
      </c>
      <c r="B7044" s="246">
        <v>4581.49</v>
      </c>
    </row>
    <row r="7045" spans="1:2" x14ac:dyDescent="0.2">
      <c r="A7045" s="245" t="s">
        <v>7663</v>
      </c>
      <c r="B7045" s="246">
        <v>4882.6400000000003</v>
      </c>
    </row>
    <row r="7046" spans="1:2" x14ac:dyDescent="0.2">
      <c r="A7046" s="245" t="s">
        <v>14797</v>
      </c>
      <c r="B7046" s="246">
        <v>4882.6400000000003</v>
      </c>
    </row>
    <row r="7047" spans="1:2" x14ac:dyDescent="0.2">
      <c r="A7047" s="245" t="s">
        <v>7664</v>
      </c>
      <c r="B7047" s="246">
        <v>5913.93</v>
      </c>
    </row>
    <row r="7048" spans="1:2" x14ac:dyDescent="0.2">
      <c r="A7048" s="245" t="s">
        <v>14798</v>
      </c>
      <c r="B7048" s="246">
        <v>5913.93</v>
      </c>
    </row>
    <row r="7049" spans="1:2" x14ac:dyDescent="0.2">
      <c r="A7049" s="245" t="s">
        <v>7665</v>
      </c>
      <c r="B7049" s="246">
        <v>13147.65</v>
      </c>
    </row>
    <row r="7050" spans="1:2" x14ac:dyDescent="0.2">
      <c r="A7050" s="245" t="s">
        <v>14799</v>
      </c>
      <c r="B7050" s="246">
        <v>13147.65</v>
      </c>
    </row>
    <row r="7051" spans="1:2" x14ac:dyDescent="0.2">
      <c r="A7051" s="245" t="s">
        <v>7666</v>
      </c>
      <c r="B7051" s="246">
        <v>16694.72</v>
      </c>
    </row>
    <row r="7052" spans="1:2" x14ac:dyDescent="0.2">
      <c r="A7052" s="245" t="s">
        <v>14800</v>
      </c>
      <c r="B7052" s="246">
        <v>16694.72</v>
      </c>
    </row>
    <row r="7053" spans="1:2" x14ac:dyDescent="0.2">
      <c r="A7053" s="245" t="s">
        <v>7667</v>
      </c>
      <c r="B7053" s="246">
        <v>24251.68</v>
      </c>
    </row>
    <row r="7054" spans="1:2" x14ac:dyDescent="0.2">
      <c r="A7054" s="245" t="s">
        <v>14801</v>
      </c>
      <c r="B7054" s="246">
        <v>24251.68</v>
      </c>
    </row>
    <row r="7055" spans="1:2" x14ac:dyDescent="0.2">
      <c r="A7055" s="245" t="s">
        <v>7668</v>
      </c>
      <c r="B7055" s="246">
        <v>25159.94</v>
      </c>
    </row>
    <row r="7056" spans="1:2" x14ac:dyDescent="0.2">
      <c r="A7056" s="245" t="s">
        <v>14802</v>
      </c>
      <c r="B7056" s="246">
        <v>25159.94</v>
      </c>
    </row>
    <row r="7057" spans="1:2" x14ac:dyDescent="0.2">
      <c r="A7057" s="245" t="s">
        <v>7669</v>
      </c>
      <c r="B7057" s="246">
        <v>36085.42</v>
      </c>
    </row>
    <row r="7058" spans="1:2" x14ac:dyDescent="0.2">
      <c r="A7058" s="245" t="s">
        <v>14803</v>
      </c>
      <c r="B7058" s="246">
        <v>36085.42</v>
      </c>
    </row>
    <row r="7059" spans="1:2" x14ac:dyDescent="0.2">
      <c r="A7059" s="245" t="s">
        <v>7670</v>
      </c>
      <c r="B7059" s="246">
        <v>1190.03</v>
      </c>
    </row>
    <row r="7060" spans="1:2" x14ac:dyDescent="0.2">
      <c r="A7060" s="245" t="s">
        <v>14804</v>
      </c>
      <c r="B7060" s="246">
        <v>1190.03</v>
      </c>
    </row>
    <row r="7061" spans="1:2" x14ac:dyDescent="0.2">
      <c r="A7061" s="245" t="s">
        <v>7671</v>
      </c>
      <c r="B7061" s="246">
        <v>1324.56</v>
      </c>
    </row>
    <row r="7062" spans="1:2" x14ac:dyDescent="0.2">
      <c r="A7062" s="245" t="s">
        <v>14805</v>
      </c>
      <c r="B7062" s="246">
        <v>1324.56</v>
      </c>
    </row>
    <row r="7063" spans="1:2" x14ac:dyDescent="0.2">
      <c r="A7063" s="245" t="s">
        <v>7672</v>
      </c>
      <c r="B7063" s="246">
        <v>1634.57</v>
      </c>
    </row>
    <row r="7064" spans="1:2" x14ac:dyDescent="0.2">
      <c r="A7064" s="245" t="s">
        <v>14806</v>
      </c>
      <c r="B7064" s="246">
        <v>1634.57</v>
      </c>
    </row>
    <row r="7065" spans="1:2" x14ac:dyDescent="0.2">
      <c r="A7065" s="245" t="s">
        <v>7673</v>
      </c>
      <c r="B7065" s="246">
        <v>1975.48</v>
      </c>
    </row>
    <row r="7066" spans="1:2" x14ac:dyDescent="0.2">
      <c r="A7066" s="245" t="s">
        <v>14807</v>
      </c>
      <c r="B7066" s="246">
        <v>1975.48</v>
      </c>
    </row>
    <row r="7067" spans="1:2" x14ac:dyDescent="0.2">
      <c r="A7067" s="245" t="s">
        <v>7674</v>
      </c>
      <c r="B7067" s="246">
        <v>2388.62</v>
      </c>
    </row>
    <row r="7068" spans="1:2" x14ac:dyDescent="0.2">
      <c r="A7068" s="245" t="s">
        <v>14808</v>
      </c>
      <c r="B7068" s="246">
        <v>2388.62</v>
      </c>
    </row>
    <row r="7069" spans="1:2" x14ac:dyDescent="0.2">
      <c r="A7069" s="245" t="s">
        <v>7675</v>
      </c>
      <c r="B7069" s="246">
        <v>2903.74</v>
      </c>
    </row>
    <row r="7070" spans="1:2" x14ac:dyDescent="0.2">
      <c r="A7070" s="245" t="s">
        <v>14809</v>
      </c>
      <c r="B7070" s="246">
        <v>2903.74</v>
      </c>
    </row>
    <row r="7071" spans="1:2" x14ac:dyDescent="0.2">
      <c r="A7071" s="245" t="s">
        <v>7676</v>
      </c>
      <c r="B7071" s="246">
        <v>3371.06</v>
      </c>
    </row>
    <row r="7072" spans="1:2" x14ac:dyDescent="0.2">
      <c r="A7072" s="245" t="s">
        <v>14810</v>
      </c>
      <c r="B7072" s="246">
        <v>3371.06</v>
      </c>
    </row>
    <row r="7073" spans="1:2" x14ac:dyDescent="0.2">
      <c r="A7073" s="245" t="s">
        <v>7677</v>
      </c>
      <c r="B7073" s="246">
        <v>3965.63</v>
      </c>
    </row>
    <row r="7074" spans="1:2" x14ac:dyDescent="0.2">
      <c r="A7074" s="245" t="s">
        <v>14811</v>
      </c>
      <c r="B7074" s="246">
        <v>3965.63</v>
      </c>
    </row>
    <row r="7075" spans="1:2" x14ac:dyDescent="0.2">
      <c r="A7075" s="245" t="s">
        <v>7678</v>
      </c>
      <c r="B7075" s="246">
        <v>4858.8100000000004</v>
      </c>
    </row>
    <row r="7076" spans="1:2" x14ac:dyDescent="0.2">
      <c r="A7076" s="245" t="s">
        <v>14812</v>
      </c>
      <c r="B7076" s="246">
        <v>4858.8100000000004</v>
      </c>
    </row>
    <row r="7077" spans="1:2" x14ac:dyDescent="0.2">
      <c r="A7077" s="245" t="s">
        <v>7679</v>
      </c>
      <c r="B7077" s="246">
        <v>5636.48</v>
      </c>
    </row>
    <row r="7078" spans="1:2" x14ac:dyDescent="0.2">
      <c r="A7078" s="245" t="s">
        <v>14813</v>
      </c>
      <c r="B7078" s="246">
        <v>5636.48</v>
      </c>
    </row>
    <row r="7079" spans="1:2" x14ac:dyDescent="0.2">
      <c r="A7079" s="245" t="s">
        <v>7680</v>
      </c>
      <c r="B7079" s="246">
        <v>7741.12</v>
      </c>
    </row>
    <row r="7080" spans="1:2" x14ac:dyDescent="0.2">
      <c r="A7080" s="245" t="s">
        <v>14814</v>
      </c>
      <c r="B7080" s="246">
        <v>7741.12</v>
      </c>
    </row>
    <row r="7081" spans="1:2" x14ac:dyDescent="0.2">
      <c r="A7081" s="245" t="s">
        <v>7681</v>
      </c>
      <c r="B7081" s="246">
        <v>13503.19</v>
      </c>
    </row>
    <row r="7082" spans="1:2" x14ac:dyDescent="0.2">
      <c r="A7082" s="245" t="s">
        <v>14815</v>
      </c>
      <c r="B7082" s="246">
        <v>13503.19</v>
      </c>
    </row>
    <row r="7083" spans="1:2" x14ac:dyDescent="0.2">
      <c r="A7083" s="245" t="s">
        <v>7682</v>
      </c>
      <c r="B7083" s="246">
        <v>24272.720000000001</v>
      </c>
    </row>
    <row r="7084" spans="1:2" x14ac:dyDescent="0.2">
      <c r="A7084" s="245" t="s">
        <v>14816</v>
      </c>
      <c r="B7084" s="246">
        <v>24272.720000000001</v>
      </c>
    </row>
    <row r="7085" spans="1:2" x14ac:dyDescent="0.2">
      <c r="A7085" s="245" t="s">
        <v>7683</v>
      </c>
      <c r="B7085" s="246">
        <v>32161.45</v>
      </c>
    </row>
    <row r="7086" spans="1:2" x14ac:dyDescent="0.2">
      <c r="A7086" s="245" t="s">
        <v>14817</v>
      </c>
      <c r="B7086" s="246">
        <v>32161.45</v>
      </c>
    </row>
    <row r="7087" spans="1:2" x14ac:dyDescent="0.2">
      <c r="A7087" s="245" t="s">
        <v>7684</v>
      </c>
      <c r="B7087" s="246">
        <v>44166.81</v>
      </c>
    </row>
    <row r="7088" spans="1:2" x14ac:dyDescent="0.2">
      <c r="A7088" s="245" t="s">
        <v>14818</v>
      </c>
      <c r="B7088" s="246">
        <v>44166.81</v>
      </c>
    </row>
    <row r="7089" spans="1:2" x14ac:dyDescent="0.2">
      <c r="A7089" s="245" t="s">
        <v>7685</v>
      </c>
      <c r="B7089" s="246">
        <v>26223.51</v>
      </c>
    </row>
    <row r="7090" spans="1:2" x14ac:dyDescent="0.2">
      <c r="A7090" s="245" t="s">
        <v>14819</v>
      </c>
      <c r="B7090" s="246">
        <v>26223.51</v>
      </c>
    </row>
    <row r="7091" spans="1:2" x14ac:dyDescent="0.2">
      <c r="A7091" s="245" t="s">
        <v>7686</v>
      </c>
      <c r="B7091" s="246">
        <v>32161.45</v>
      </c>
    </row>
    <row r="7092" spans="1:2" x14ac:dyDescent="0.2">
      <c r="A7092" s="245" t="s">
        <v>14820</v>
      </c>
      <c r="B7092" s="246">
        <v>32161.45</v>
      </c>
    </row>
    <row r="7093" spans="1:2" x14ac:dyDescent="0.2">
      <c r="A7093" s="245" t="s">
        <v>7687</v>
      </c>
      <c r="B7093" s="246">
        <v>47740.23</v>
      </c>
    </row>
    <row r="7094" spans="1:2" x14ac:dyDescent="0.2">
      <c r="A7094" s="245" t="s">
        <v>14821</v>
      </c>
      <c r="B7094" s="246">
        <v>47740.23</v>
      </c>
    </row>
    <row r="7095" spans="1:2" x14ac:dyDescent="0.2">
      <c r="A7095" s="245" t="s">
        <v>7688</v>
      </c>
      <c r="B7095" s="246">
        <v>33431.129999999997</v>
      </c>
    </row>
    <row r="7096" spans="1:2" x14ac:dyDescent="0.2">
      <c r="A7096" s="245" t="s">
        <v>14822</v>
      </c>
      <c r="B7096" s="246">
        <v>33431.129999999997</v>
      </c>
    </row>
    <row r="7097" spans="1:2" x14ac:dyDescent="0.2">
      <c r="A7097" s="245" t="s">
        <v>7689</v>
      </c>
      <c r="B7097" s="246">
        <v>42235.040000000001</v>
      </c>
    </row>
    <row r="7098" spans="1:2" x14ac:dyDescent="0.2">
      <c r="A7098" s="245" t="s">
        <v>14823</v>
      </c>
      <c r="B7098" s="246">
        <v>42235.040000000001</v>
      </c>
    </row>
    <row r="7099" spans="1:2" x14ac:dyDescent="0.2">
      <c r="A7099" s="245" t="s">
        <v>7690</v>
      </c>
      <c r="B7099" s="246">
        <v>51764.17</v>
      </c>
    </row>
    <row r="7100" spans="1:2" x14ac:dyDescent="0.2">
      <c r="A7100" s="245" t="s">
        <v>14824</v>
      </c>
      <c r="B7100" s="246">
        <v>51764.17</v>
      </c>
    </row>
    <row r="7101" spans="1:2" x14ac:dyDescent="0.2">
      <c r="A7101" s="245" t="s">
        <v>7691</v>
      </c>
      <c r="B7101" s="246">
        <v>48725.17</v>
      </c>
    </row>
    <row r="7102" spans="1:2" x14ac:dyDescent="0.2">
      <c r="A7102" s="245" t="s">
        <v>14825</v>
      </c>
      <c r="B7102" s="246">
        <v>48725.17</v>
      </c>
    </row>
    <row r="7103" spans="1:2" x14ac:dyDescent="0.2">
      <c r="A7103" s="245" t="s">
        <v>7692</v>
      </c>
      <c r="B7103" s="246">
        <v>56838.1</v>
      </c>
    </row>
    <row r="7104" spans="1:2" x14ac:dyDescent="0.2">
      <c r="A7104" s="245" t="s">
        <v>14826</v>
      </c>
      <c r="B7104" s="246">
        <v>56838.1</v>
      </c>
    </row>
    <row r="7105" spans="1:2" x14ac:dyDescent="0.2">
      <c r="A7105" s="245" t="s">
        <v>7693</v>
      </c>
      <c r="B7105" s="246">
        <v>71187.33</v>
      </c>
    </row>
    <row r="7106" spans="1:2" x14ac:dyDescent="0.2">
      <c r="A7106" s="245" t="s">
        <v>14827</v>
      </c>
      <c r="B7106" s="246">
        <v>71187.33</v>
      </c>
    </row>
    <row r="7107" spans="1:2" x14ac:dyDescent="0.2">
      <c r="A7107" s="245" t="s">
        <v>7694</v>
      </c>
      <c r="B7107" s="246">
        <v>858.21</v>
      </c>
    </row>
    <row r="7108" spans="1:2" x14ac:dyDescent="0.2">
      <c r="A7108" s="245" t="s">
        <v>14828</v>
      </c>
      <c r="B7108" s="246">
        <v>858.21</v>
      </c>
    </row>
    <row r="7109" spans="1:2" x14ac:dyDescent="0.2">
      <c r="A7109" s="245" t="s">
        <v>7695</v>
      </c>
      <c r="B7109" s="246">
        <v>938.39</v>
      </c>
    </row>
    <row r="7110" spans="1:2" x14ac:dyDescent="0.2">
      <c r="A7110" s="245" t="s">
        <v>14829</v>
      </c>
      <c r="B7110" s="246">
        <v>938.39</v>
      </c>
    </row>
    <row r="7111" spans="1:2" x14ac:dyDescent="0.2">
      <c r="A7111" s="245" t="s">
        <v>7696</v>
      </c>
      <c r="B7111" s="246">
        <v>1141.94</v>
      </c>
    </row>
    <row r="7112" spans="1:2" x14ac:dyDescent="0.2">
      <c r="A7112" s="245" t="s">
        <v>14830</v>
      </c>
      <c r="B7112" s="246">
        <v>1141.94</v>
      </c>
    </row>
    <row r="7113" spans="1:2" x14ac:dyDescent="0.2">
      <c r="A7113" s="245" t="s">
        <v>7697</v>
      </c>
      <c r="B7113" s="246">
        <v>1386.3</v>
      </c>
    </row>
    <row r="7114" spans="1:2" x14ac:dyDescent="0.2">
      <c r="A7114" s="245" t="s">
        <v>14831</v>
      </c>
      <c r="B7114" s="246">
        <v>1386.3</v>
      </c>
    </row>
    <row r="7115" spans="1:2" x14ac:dyDescent="0.2">
      <c r="A7115" s="245" t="s">
        <v>7698</v>
      </c>
      <c r="B7115" s="246">
        <v>1641.83</v>
      </c>
    </row>
    <row r="7116" spans="1:2" x14ac:dyDescent="0.2">
      <c r="A7116" s="245" t="s">
        <v>14832</v>
      </c>
      <c r="B7116" s="246">
        <v>1641.83</v>
      </c>
    </row>
    <row r="7117" spans="1:2" x14ac:dyDescent="0.2">
      <c r="A7117" s="245" t="s">
        <v>7699</v>
      </c>
      <c r="B7117" s="246">
        <v>1972.23</v>
      </c>
    </row>
    <row r="7118" spans="1:2" x14ac:dyDescent="0.2">
      <c r="A7118" s="245" t="s">
        <v>14833</v>
      </c>
      <c r="B7118" s="246">
        <v>1972.23</v>
      </c>
    </row>
    <row r="7119" spans="1:2" x14ac:dyDescent="0.2">
      <c r="A7119" s="245" t="s">
        <v>7700</v>
      </c>
      <c r="B7119" s="246">
        <v>2274.4499999999998</v>
      </c>
    </row>
    <row r="7120" spans="1:2" x14ac:dyDescent="0.2">
      <c r="A7120" s="245" t="s">
        <v>14834</v>
      </c>
      <c r="B7120" s="246">
        <v>2274.4499999999998</v>
      </c>
    </row>
    <row r="7121" spans="1:2" x14ac:dyDescent="0.2">
      <c r="A7121" s="245" t="s">
        <v>7701</v>
      </c>
      <c r="B7121" s="246">
        <v>2586</v>
      </c>
    </row>
    <row r="7122" spans="1:2" x14ac:dyDescent="0.2">
      <c r="A7122" s="245" t="s">
        <v>14835</v>
      </c>
      <c r="B7122" s="246">
        <v>2586</v>
      </c>
    </row>
    <row r="7123" spans="1:2" x14ac:dyDescent="0.2">
      <c r="A7123" s="245" t="s">
        <v>7702</v>
      </c>
      <c r="B7123" s="246">
        <v>3094.95</v>
      </c>
    </row>
    <row r="7124" spans="1:2" x14ac:dyDescent="0.2">
      <c r="A7124" s="245" t="s">
        <v>14836</v>
      </c>
      <c r="B7124" s="246">
        <v>3094.95</v>
      </c>
    </row>
    <row r="7125" spans="1:2" x14ac:dyDescent="0.2">
      <c r="A7125" s="245" t="s">
        <v>7703</v>
      </c>
      <c r="B7125" s="246">
        <v>3334.21</v>
      </c>
    </row>
    <row r="7126" spans="1:2" x14ac:dyDescent="0.2">
      <c r="A7126" s="245" t="s">
        <v>14837</v>
      </c>
      <c r="B7126" s="246">
        <v>3334.21</v>
      </c>
    </row>
    <row r="7127" spans="1:2" x14ac:dyDescent="0.2">
      <c r="A7127" s="245" t="s">
        <v>7704</v>
      </c>
      <c r="B7127" s="246">
        <v>4085.48</v>
      </c>
    </row>
    <row r="7128" spans="1:2" x14ac:dyDescent="0.2">
      <c r="A7128" s="245" t="s">
        <v>14838</v>
      </c>
      <c r="B7128" s="246">
        <v>4085.48</v>
      </c>
    </row>
    <row r="7129" spans="1:2" x14ac:dyDescent="0.2">
      <c r="A7129" s="245" t="s">
        <v>7705</v>
      </c>
      <c r="B7129" s="246">
        <v>8181.29</v>
      </c>
    </row>
    <row r="7130" spans="1:2" x14ac:dyDescent="0.2">
      <c r="A7130" s="245" t="s">
        <v>14839</v>
      </c>
      <c r="B7130" s="246">
        <v>8181.29</v>
      </c>
    </row>
    <row r="7131" spans="1:2" x14ac:dyDescent="0.2">
      <c r="A7131" s="245" t="s">
        <v>7706</v>
      </c>
      <c r="B7131" s="246">
        <v>10358.91</v>
      </c>
    </row>
    <row r="7132" spans="1:2" x14ac:dyDescent="0.2">
      <c r="A7132" s="245" t="s">
        <v>14840</v>
      </c>
      <c r="B7132" s="246">
        <v>10358.91</v>
      </c>
    </row>
    <row r="7133" spans="1:2" x14ac:dyDescent="0.2">
      <c r="A7133" s="245" t="s">
        <v>7707</v>
      </c>
      <c r="B7133" s="246">
        <v>15954.25</v>
      </c>
    </row>
    <row r="7134" spans="1:2" x14ac:dyDescent="0.2">
      <c r="A7134" s="245" t="s">
        <v>14841</v>
      </c>
      <c r="B7134" s="246">
        <v>15954.25</v>
      </c>
    </row>
    <row r="7135" spans="1:2" x14ac:dyDescent="0.2">
      <c r="A7135" s="245" t="s">
        <v>7708</v>
      </c>
      <c r="B7135" s="246">
        <v>16793.48</v>
      </c>
    </row>
    <row r="7136" spans="1:2" x14ac:dyDescent="0.2">
      <c r="A7136" s="245" t="s">
        <v>14842</v>
      </c>
      <c r="B7136" s="246">
        <v>16793.48</v>
      </c>
    </row>
    <row r="7137" spans="1:2" x14ac:dyDescent="0.2">
      <c r="A7137" s="245" t="s">
        <v>7709</v>
      </c>
      <c r="B7137" s="246">
        <v>23097.66</v>
      </c>
    </row>
    <row r="7138" spans="1:2" x14ac:dyDescent="0.2">
      <c r="A7138" s="245" t="s">
        <v>14843</v>
      </c>
      <c r="B7138" s="246">
        <v>23097.66</v>
      </c>
    </row>
    <row r="7139" spans="1:2" x14ac:dyDescent="0.2">
      <c r="A7139" s="245" t="s">
        <v>7710</v>
      </c>
      <c r="B7139" s="246">
        <v>858.21</v>
      </c>
    </row>
    <row r="7140" spans="1:2" x14ac:dyDescent="0.2">
      <c r="A7140" s="245" t="s">
        <v>14844</v>
      </c>
      <c r="B7140" s="246">
        <v>858.21</v>
      </c>
    </row>
    <row r="7141" spans="1:2" x14ac:dyDescent="0.2">
      <c r="A7141" s="245" t="s">
        <v>7711</v>
      </c>
      <c r="B7141" s="246">
        <v>938.39</v>
      </c>
    </row>
    <row r="7142" spans="1:2" x14ac:dyDescent="0.2">
      <c r="A7142" s="245" t="s">
        <v>14845</v>
      </c>
      <c r="B7142" s="246">
        <v>938.39</v>
      </c>
    </row>
    <row r="7143" spans="1:2" x14ac:dyDescent="0.2">
      <c r="A7143" s="245" t="s">
        <v>7712</v>
      </c>
      <c r="B7143" s="246">
        <v>1141.94</v>
      </c>
    </row>
    <row r="7144" spans="1:2" x14ac:dyDescent="0.2">
      <c r="A7144" s="245" t="s">
        <v>14846</v>
      </c>
      <c r="B7144" s="246">
        <v>1141.94</v>
      </c>
    </row>
    <row r="7145" spans="1:2" x14ac:dyDescent="0.2">
      <c r="A7145" s="245" t="s">
        <v>7713</v>
      </c>
      <c r="B7145" s="246">
        <v>1386.7</v>
      </c>
    </row>
    <row r="7146" spans="1:2" x14ac:dyDescent="0.2">
      <c r="A7146" s="245" t="s">
        <v>14847</v>
      </c>
      <c r="B7146" s="246">
        <v>1386.7</v>
      </c>
    </row>
    <row r="7147" spans="1:2" x14ac:dyDescent="0.2">
      <c r="A7147" s="245" t="s">
        <v>7714</v>
      </c>
      <c r="B7147" s="246">
        <v>1668.7</v>
      </c>
    </row>
    <row r="7148" spans="1:2" x14ac:dyDescent="0.2">
      <c r="A7148" s="245" t="s">
        <v>14848</v>
      </c>
      <c r="B7148" s="246">
        <v>1668.7</v>
      </c>
    </row>
    <row r="7149" spans="1:2" x14ac:dyDescent="0.2">
      <c r="A7149" s="245" t="s">
        <v>7715</v>
      </c>
      <c r="B7149" s="246">
        <v>1994.26</v>
      </c>
    </row>
    <row r="7150" spans="1:2" x14ac:dyDescent="0.2">
      <c r="A7150" s="245" t="s">
        <v>14849</v>
      </c>
      <c r="B7150" s="246">
        <v>1994.26</v>
      </c>
    </row>
    <row r="7151" spans="1:2" x14ac:dyDescent="0.2">
      <c r="A7151" s="245" t="s">
        <v>7716</v>
      </c>
      <c r="B7151" s="246">
        <v>2298.16</v>
      </c>
    </row>
    <row r="7152" spans="1:2" x14ac:dyDescent="0.2">
      <c r="A7152" s="245" t="s">
        <v>14850</v>
      </c>
      <c r="B7152" s="246">
        <v>2298.16</v>
      </c>
    </row>
    <row r="7153" spans="1:2" x14ac:dyDescent="0.2">
      <c r="A7153" s="245" t="s">
        <v>7717</v>
      </c>
      <c r="B7153" s="246">
        <v>2698.88</v>
      </c>
    </row>
    <row r="7154" spans="1:2" x14ac:dyDescent="0.2">
      <c r="A7154" s="245" t="s">
        <v>14851</v>
      </c>
      <c r="B7154" s="246">
        <v>2698.88</v>
      </c>
    </row>
    <row r="7155" spans="1:2" x14ac:dyDescent="0.2">
      <c r="A7155" s="245" t="s">
        <v>7718</v>
      </c>
      <c r="B7155" s="246">
        <v>3236.07</v>
      </c>
    </row>
    <row r="7156" spans="1:2" x14ac:dyDescent="0.2">
      <c r="A7156" s="245" t="s">
        <v>14852</v>
      </c>
      <c r="B7156" s="246">
        <v>3236.07</v>
      </c>
    </row>
    <row r="7157" spans="1:2" x14ac:dyDescent="0.2">
      <c r="A7157" s="245" t="s">
        <v>7719</v>
      </c>
      <c r="B7157" s="246">
        <v>3708.64</v>
      </c>
    </row>
    <row r="7158" spans="1:2" x14ac:dyDescent="0.2">
      <c r="A7158" s="245" t="s">
        <v>14853</v>
      </c>
      <c r="B7158" s="246">
        <v>3708.64</v>
      </c>
    </row>
    <row r="7159" spans="1:2" x14ac:dyDescent="0.2">
      <c r="A7159" s="245" t="s">
        <v>7720</v>
      </c>
      <c r="B7159" s="246">
        <v>5085.83</v>
      </c>
    </row>
    <row r="7160" spans="1:2" x14ac:dyDescent="0.2">
      <c r="A7160" s="245" t="s">
        <v>14854</v>
      </c>
      <c r="B7160" s="246">
        <v>5085.83</v>
      </c>
    </row>
    <row r="7161" spans="1:2" x14ac:dyDescent="0.2">
      <c r="A7161" s="245" t="s">
        <v>7721</v>
      </c>
      <c r="B7161" s="246">
        <v>8783.34</v>
      </c>
    </row>
    <row r="7162" spans="1:2" x14ac:dyDescent="0.2">
      <c r="A7162" s="245" t="s">
        <v>14855</v>
      </c>
      <c r="B7162" s="246">
        <v>8783.34</v>
      </c>
    </row>
    <row r="7163" spans="1:2" x14ac:dyDescent="0.2">
      <c r="A7163" s="245" t="s">
        <v>7722</v>
      </c>
      <c r="B7163" s="246">
        <v>884.93</v>
      </c>
    </row>
    <row r="7164" spans="1:2" x14ac:dyDescent="0.2">
      <c r="A7164" s="245" t="s">
        <v>14856</v>
      </c>
      <c r="B7164" s="246">
        <v>884.93</v>
      </c>
    </row>
    <row r="7165" spans="1:2" x14ac:dyDescent="0.2">
      <c r="A7165" s="245" t="s">
        <v>7723</v>
      </c>
      <c r="B7165" s="246">
        <v>973.66</v>
      </c>
    </row>
    <row r="7166" spans="1:2" x14ac:dyDescent="0.2">
      <c r="A7166" s="245" t="s">
        <v>14857</v>
      </c>
      <c r="B7166" s="246">
        <v>973.66</v>
      </c>
    </row>
    <row r="7167" spans="1:2" x14ac:dyDescent="0.2">
      <c r="A7167" s="245" t="s">
        <v>7724</v>
      </c>
      <c r="B7167" s="246">
        <v>1188</v>
      </c>
    </row>
    <row r="7168" spans="1:2" x14ac:dyDescent="0.2">
      <c r="A7168" s="245" t="s">
        <v>14858</v>
      </c>
      <c r="B7168" s="246">
        <v>1188</v>
      </c>
    </row>
    <row r="7169" spans="1:2" x14ac:dyDescent="0.2">
      <c r="A7169" s="245" t="s">
        <v>7725</v>
      </c>
      <c r="B7169" s="246">
        <v>1450.45</v>
      </c>
    </row>
    <row r="7170" spans="1:2" x14ac:dyDescent="0.2">
      <c r="A7170" s="245" t="s">
        <v>14859</v>
      </c>
      <c r="B7170" s="246">
        <v>1450.45</v>
      </c>
    </row>
    <row r="7171" spans="1:2" x14ac:dyDescent="0.2">
      <c r="A7171" s="245" t="s">
        <v>7726</v>
      </c>
      <c r="B7171" s="246">
        <v>1730.02</v>
      </c>
    </row>
    <row r="7172" spans="1:2" x14ac:dyDescent="0.2">
      <c r="A7172" s="245" t="s">
        <v>14860</v>
      </c>
      <c r="B7172" s="246">
        <v>1730.02</v>
      </c>
    </row>
    <row r="7173" spans="1:2" x14ac:dyDescent="0.2">
      <c r="A7173" s="245" t="s">
        <v>7727</v>
      </c>
      <c r="B7173" s="246">
        <v>2093.12</v>
      </c>
    </row>
    <row r="7174" spans="1:2" x14ac:dyDescent="0.2">
      <c r="A7174" s="245" t="s">
        <v>14861</v>
      </c>
      <c r="B7174" s="246">
        <v>2093.12</v>
      </c>
    </row>
    <row r="7175" spans="1:2" x14ac:dyDescent="0.2">
      <c r="A7175" s="245" t="s">
        <v>7728</v>
      </c>
      <c r="B7175" s="246">
        <v>2438.71</v>
      </c>
    </row>
    <row r="7176" spans="1:2" x14ac:dyDescent="0.2">
      <c r="A7176" s="245" t="s">
        <v>14862</v>
      </c>
      <c r="B7176" s="246">
        <v>2438.71</v>
      </c>
    </row>
    <row r="7177" spans="1:2" x14ac:dyDescent="0.2">
      <c r="A7177" s="245" t="s">
        <v>7729</v>
      </c>
      <c r="B7177" s="246">
        <v>2766.54</v>
      </c>
    </row>
    <row r="7178" spans="1:2" x14ac:dyDescent="0.2">
      <c r="A7178" s="245" t="s">
        <v>14863</v>
      </c>
      <c r="B7178" s="246">
        <v>2766.54</v>
      </c>
    </row>
    <row r="7179" spans="1:2" x14ac:dyDescent="0.2">
      <c r="A7179" s="245" t="s">
        <v>7730</v>
      </c>
      <c r="B7179" s="246">
        <v>3333.4</v>
      </c>
    </row>
    <row r="7180" spans="1:2" x14ac:dyDescent="0.2">
      <c r="A7180" s="245" t="s">
        <v>14864</v>
      </c>
      <c r="B7180" s="246">
        <v>3333.4</v>
      </c>
    </row>
    <row r="7181" spans="1:2" x14ac:dyDescent="0.2">
      <c r="A7181" s="245" t="s">
        <v>7731</v>
      </c>
      <c r="B7181" s="246">
        <v>3601.99</v>
      </c>
    </row>
    <row r="7182" spans="1:2" x14ac:dyDescent="0.2">
      <c r="A7182" s="245" t="s">
        <v>14865</v>
      </c>
      <c r="B7182" s="246">
        <v>3601.99</v>
      </c>
    </row>
    <row r="7183" spans="1:2" x14ac:dyDescent="0.2">
      <c r="A7183" s="245" t="s">
        <v>7732</v>
      </c>
      <c r="B7183" s="246">
        <v>4454.71</v>
      </c>
    </row>
    <row r="7184" spans="1:2" x14ac:dyDescent="0.2">
      <c r="A7184" s="245" t="s">
        <v>14866</v>
      </c>
      <c r="B7184" s="246">
        <v>4454.71</v>
      </c>
    </row>
    <row r="7185" spans="1:2" x14ac:dyDescent="0.2">
      <c r="A7185" s="245" t="s">
        <v>7733</v>
      </c>
      <c r="B7185" s="246">
        <v>8741.4</v>
      </c>
    </row>
    <row r="7186" spans="1:2" x14ac:dyDescent="0.2">
      <c r="A7186" s="245" t="s">
        <v>14867</v>
      </c>
      <c r="B7186" s="246">
        <v>8741.4</v>
      </c>
    </row>
    <row r="7187" spans="1:2" x14ac:dyDescent="0.2">
      <c r="A7187" s="245" t="s">
        <v>7734</v>
      </c>
      <c r="B7187" s="246">
        <v>11058.91</v>
      </c>
    </row>
    <row r="7188" spans="1:2" x14ac:dyDescent="0.2">
      <c r="A7188" s="245" t="s">
        <v>14868</v>
      </c>
      <c r="B7188" s="246">
        <v>11058.91</v>
      </c>
    </row>
    <row r="7189" spans="1:2" x14ac:dyDescent="0.2">
      <c r="A7189" s="245" t="s">
        <v>7735</v>
      </c>
      <c r="B7189" s="246">
        <v>16821.32</v>
      </c>
    </row>
    <row r="7190" spans="1:2" x14ac:dyDescent="0.2">
      <c r="A7190" s="245" t="s">
        <v>14869</v>
      </c>
      <c r="B7190" s="246">
        <v>16821.32</v>
      </c>
    </row>
    <row r="7191" spans="1:2" x14ac:dyDescent="0.2">
      <c r="A7191" s="245" t="s">
        <v>7736</v>
      </c>
      <c r="B7191" s="246">
        <v>17869</v>
      </c>
    </row>
    <row r="7192" spans="1:2" x14ac:dyDescent="0.2">
      <c r="A7192" s="245" t="s">
        <v>14870</v>
      </c>
      <c r="B7192" s="246">
        <v>17869</v>
      </c>
    </row>
    <row r="7193" spans="1:2" x14ac:dyDescent="0.2">
      <c r="A7193" s="245" t="s">
        <v>7737</v>
      </c>
      <c r="B7193" s="246">
        <v>24685.16</v>
      </c>
    </row>
    <row r="7194" spans="1:2" x14ac:dyDescent="0.2">
      <c r="A7194" s="245" t="s">
        <v>14871</v>
      </c>
      <c r="B7194" s="246">
        <v>24685.16</v>
      </c>
    </row>
    <row r="7195" spans="1:2" x14ac:dyDescent="0.2">
      <c r="A7195" s="245" t="s">
        <v>7738</v>
      </c>
      <c r="B7195" s="246">
        <v>884.93</v>
      </c>
    </row>
    <row r="7196" spans="1:2" x14ac:dyDescent="0.2">
      <c r="A7196" s="245" t="s">
        <v>14872</v>
      </c>
      <c r="B7196" s="246">
        <v>884.93</v>
      </c>
    </row>
    <row r="7197" spans="1:2" x14ac:dyDescent="0.2">
      <c r="A7197" s="245" t="s">
        <v>7739</v>
      </c>
      <c r="B7197" s="246">
        <v>973.66</v>
      </c>
    </row>
    <row r="7198" spans="1:2" x14ac:dyDescent="0.2">
      <c r="A7198" s="245" t="s">
        <v>14873</v>
      </c>
      <c r="B7198" s="246">
        <v>973.66</v>
      </c>
    </row>
    <row r="7199" spans="1:2" x14ac:dyDescent="0.2">
      <c r="A7199" s="245" t="s">
        <v>7740</v>
      </c>
      <c r="B7199" s="246">
        <v>1188</v>
      </c>
    </row>
    <row r="7200" spans="1:2" x14ac:dyDescent="0.2">
      <c r="A7200" s="245" t="s">
        <v>14874</v>
      </c>
      <c r="B7200" s="246">
        <v>1188</v>
      </c>
    </row>
    <row r="7201" spans="1:2" x14ac:dyDescent="0.2">
      <c r="A7201" s="245" t="s">
        <v>7741</v>
      </c>
      <c r="B7201" s="246">
        <v>1450.85</v>
      </c>
    </row>
    <row r="7202" spans="1:2" x14ac:dyDescent="0.2">
      <c r="A7202" s="245" t="s">
        <v>14875</v>
      </c>
      <c r="B7202" s="246">
        <v>1450.85</v>
      </c>
    </row>
    <row r="7203" spans="1:2" x14ac:dyDescent="0.2">
      <c r="A7203" s="245" t="s">
        <v>7742</v>
      </c>
      <c r="B7203" s="246">
        <v>1756.89</v>
      </c>
    </row>
    <row r="7204" spans="1:2" x14ac:dyDescent="0.2">
      <c r="A7204" s="245" t="s">
        <v>14876</v>
      </c>
      <c r="B7204" s="246">
        <v>1756.89</v>
      </c>
    </row>
    <row r="7205" spans="1:2" x14ac:dyDescent="0.2">
      <c r="A7205" s="245" t="s">
        <v>7743</v>
      </c>
      <c r="B7205" s="246">
        <v>2115.16</v>
      </c>
    </row>
    <row r="7206" spans="1:2" x14ac:dyDescent="0.2">
      <c r="A7206" s="245" t="s">
        <v>14877</v>
      </c>
      <c r="B7206" s="246">
        <v>2115.16</v>
      </c>
    </row>
    <row r="7207" spans="1:2" x14ac:dyDescent="0.2">
      <c r="A7207" s="245" t="s">
        <v>7744</v>
      </c>
      <c r="B7207" s="246">
        <v>2462.44</v>
      </c>
    </row>
    <row r="7208" spans="1:2" x14ac:dyDescent="0.2">
      <c r="A7208" s="245" t="s">
        <v>14878</v>
      </c>
      <c r="B7208" s="246">
        <v>2462.44</v>
      </c>
    </row>
    <row r="7209" spans="1:2" x14ac:dyDescent="0.2">
      <c r="A7209" s="245" t="s">
        <v>7745</v>
      </c>
      <c r="B7209" s="246">
        <v>2879.42</v>
      </c>
    </row>
    <row r="7210" spans="1:2" x14ac:dyDescent="0.2">
      <c r="A7210" s="245" t="s">
        <v>14879</v>
      </c>
      <c r="B7210" s="246">
        <v>2879.42</v>
      </c>
    </row>
    <row r="7211" spans="1:2" x14ac:dyDescent="0.2">
      <c r="A7211" s="245" t="s">
        <v>7746</v>
      </c>
      <c r="B7211" s="246">
        <v>3474.53</v>
      </c>
    </row>
    <row r="7212" spans="1:2" x14ac:dyDescent="0.2">
      <c r="A7212" s="245" t="s">
        <v>14880</v>
      </c>
      <c r="B7212" s="246">
        <v>3474.53</v>
      </c>
    </row>
    <row r="7213" spans="1:2" x14ac:dyDescent="0.2">
      <c r="A7213" s="245" t="s">
        <v>7747</v>
      </c>
      <c r="B7213" s="246">
        <v>3976.39</v>
      </c>
    </row>
    <row r="7214" spans="1:2" x14ac:dyDescent="0.2">
      <c r="A7214" s="245" t="s">
        <v>14881</v>
      </c>
      <c r="B7214" s="246">
        <v>3976.39</v>
      </c>
    </row>
    <row r="7215" spans="1:2" x14ac:dyDescent="0.2">
      <c r="A7215" s="245" t="s">
        <v>7748</v>
      </c>
      <c r="B7215" s="246">
        <v>5450.1</v>
      </c>
    </row>
    <row r="7216" spans="1:2" x14ac:dyDescent="0.2">
      <c r="A7216" s="245" t="s">
        <v>14882</v>
      </c>
      <c r="B7216" s="246">
        <v>5450.1</v>
      </c>
    </row>
    <row r="7217" spans="1:2" x14ac:dyDescent="0.2">
      <c r="A7217" s="245" t="s">
        <v>7749</v>
      </c>
      <c r="B7217" s="246">
        <v>9338.49</v>
      </c>
    </row>
    <row r="7218" spans="1:2" x14ac:dyDescent="0.2">
      <c r="A7218" s="245" t="s">
        <v>14883</v>
      </c>
      <c r="B7218" s="246">
        <v>9338.49</v>
      </c>
    </row>
    <row r="7219" spans="1:2" x14ac:dyDescent="0.2">
      <c r="A7219" s="245" t="s">
        <v>7750</v>
      </c>
      <c r="B7219" s="246">
        <v>293.37</v>
      </c>
    </row>
    <row r="7220" spans="1:2" x14ac:dyDescent="0.2">
      <c r="A7220" s="245" t="s">
        <v>14884</v>
      </c>
      <c r="B7220" s="246">
        <v>293.37</v>
      </c>
    </row>
    <row r="7221" spans="1:2" x14ac:dyDescent="0.2">
      <c r="A7221" s="245" t="s">
        <v>7751</v>
      </c>
      <c r="B7221" s="246">
        <v>309.56</v>
      </c>
    </row>
    <row r="7222" spans="1:2" x14ac:dyDescent="0.2">
      <c r="A7222" s="245" t="s">
        <v>14885</v>
      </c>
      <c r="B7222" s="246">
        <v>309.56</v>
      </c>
    </row>
    <row r="7223" spans="1:2" x14ac:dyDescent="0.2">
      <c r="A7223" s="245" t="s">
        <v>7752</v>
      </c>
      <c r="B7223" s="246">
        <v>395.17</v>
      </c>
    </row>
    <row r="7224" spans="1:2" x14ac:dyDescent="0.2">
      <c r="A7224" s="245" t="s">
        <v>14886</v>
      </c>
      <c r="B7224" s="246">
        <v>395.17</v>
      </c>
    </row>
    <row r="7225" spans="1:2" x14ac:dyDescent="0.2">
      <c r="A7225" s="245" t="s">
        <v>7753</v>
      </c>
      <c r="B7225" s="246">
        <v>513.01</v>
      </c>
    </row>
    <row r="7226" spans="1:2" x14ac:dyDescent="0.2">
      <c r="A7226" s="245" t="s">
        <v>14887</v>
      </c>
      <c r="B7226" s="246">
        <v>513.01</v>
      </c>
    </row>
    <row r="7227" spans="1:2" x14ac:dyDescent="0.2">
      <c r="A7227" s="245" t="s">
        <v>7754</v>
      </c>
      <c r="B7227" s="246">
        <v>657.18</v>
      </c>
    </row>
    <row r="7228" spans="1:2" x14ac:dyDescent="0.2">
      <c r="A7228" s="245" t="s">
        <v>14888</v>
      </c>
      <c r="B7228" s="246">
        <v>657.18</v>
      </c>
    </row>
    <row r="7229" spans="1:2" x14ac:dyDescent="0.2">
      <c r="A7229" s="245" t="s">
        <v>7755</v>
      </c>
      <c r="B7229" s="246">
        <v>788.09</v>
      </c>
    </row>
    <row r="7230" spans="1:2" x14ac:dyDescent="0.2">
      <c r="A7230" s="245" t="s">
        <v>14889</v>
      </c>
      <c r="B7230" s="246">
        <v>788.09</v>
      </c>
    </row>
    <row r="7231" spans="1:2" x14ac:dyDescent="0.2">
      <c r="A7231" s="245" t="s">
        <v>7756</v>
      </c>
      <c r="B7231" s="246">
        <v>925.41</v>
      </c>
    </row>
    <row r="7232" spans="1:2" x14ac:dyDescent="0.2">
      <c r="A7232" s="245" t="s">
        <v>14890</v>
      </c>
      <c r="B7232" s="246">
        <v>925.41</v>
      </c>
    </row>
    <row r="7233" spans="1:2" x14ac:dyDescent="0.2">
      <c r="A7233" s="245" t="s">
        <v>7757</v>
      </c>
      <c r="B7233" s="246">
        <v>1019.45</v>
      </c>
    </row>
    <row r="7234" spans="1:2" x14ac:dyDescent="0.2">
      <c r="A7234" s="245" t="s">
        <v>14891</v>
      </c>
      <c r="B7234" s="246">
        <v>1019.45</v>
      </c>
    </row>
    <row r="7235" spans="1:2" x14ac:dyDescent="0.2">
      <c r="A7235" s="245" t="s">
        <v>7758</v>
      </c>
      <c r="B7235" s="246">
        <v>1190.71</v>
      </c>
    </row>
    <row r="7236" spans="1:2" x14ac:dyDescent="0.2">
      <c r="A7236" s="245" t="s">
        <v>14892</v>
      </c>
      <c r="B7236" s="246">
        <v>1190.71</v>
      </c>
    </row>
    <row r="7237" spans="1:2" x14ac:dyDescent="0.2">
      <c r="A7237" s="245" t="s">
        <v>7759</v>
      </c>
      <c r="B7237" s="246">
        <v>1335.66</v>
      </c>
    </row>
    <row r="7238" spans="1:2" x14ac:dyDescent="0.2">
      <c r="A7238" s="245" t="s">
        <v>14893</v>
      </c>
      <c r="B7238" s="246">
        <v>1335.66</v>
      </c>
    </row>
    <row r="7239" spans="1:2" x14ac:dyDescent="0.2">
      <c r="A7239" s="245" t="s">
        <v>7760</v>
      </c>
      <c r="B7239" s="246">
        <v>1727.76</v>
      </c>
    </row>
    <row r="7240" spans="1:2" x14ac:dyDescent="0.2">
      <c r="A7240" s="245" t="s">
        <v>14894</v>
      </c>
      <c r="B7240" s="246">
        <v>1727.76</v>
      </c>
    </row>
    <row r="7241" spans="1:2" x14ac:dyDescent="0.2">
      <c r="A7241" s="245" t="s">
        <v>7761</v>
      </c>
      <c r="B7241" s="246">
        <v>2342.0300000000002</v>
      </c>
    </row>
    <row r="7242" spans="1:2" x14ac:dyDescent="0.2">
      <c r="A7242" s="245" t="s">
        <v>14895</v>
      </c>
      <c r="B7242" s="246">
        <v>2342.0300000000002</v>
      </c>
    </row>
    <row r="7243" spans="1:2" x14ac:dyDescent="0.2">
      <c r="A7243" s="245" t="s">
        <v>7762</v>
      </c>
      <c r="B7243" s="246">
        <v>2799.26</v>
      </c>
    </row>
    <row r="7244" spans="1:2" x14ac:dyDescent="0.2">
      <c r="A7244" s="245" t="s">
        <v>14896</v>
      </c>
      <c r="B7244" s="246">
        <v>2799.26</v>
      </c>
    </row>
    <row r="7245" spans="1:2" x14ac:dyDescent="0.2">
      <c r="A7245" s="245" t="s">
        <v>7763</v>
      </c>
      <c r="B7245" s="246">
        <v>4316.22</v>
      </c>
    </row>
    <row r="7246" spans="1:2" x14ac:dyDescent="0.2">
      <c r="A7246" s="245" t="s">
        <v>14897</v>
      </c>
      <c r="B7246" s="246">
        <v>4316.22</v>
      </c>
    </row>
    <row r="7247" spans="1:2" x14ac:dyDescent="0.2">
      <c r="A7247" s="245" t="s">
        <v>7764</v>
      </c>
      <c r="B7247" s="246">
        <v>5086.13</v>
      </c>
    </row>
    <row r="7248" spans="1:2" x14ac:dyDescent="0.2">
      <c r="A7248" s="245" t="s">
        <v>14898</v>
      </c>
      <c r="B7248" s="246">
        <v>5086.13</v>
      </c>
    </row>
    <row r="7249" spans="1:2" x14ac:dyDescent="0.2">
      <c r="A7249" s="245" t="s">
        <v>7765</v>
      </c>
      <c r="B7249" s="246">
        <v>6764.11</v>
      </c>
    </row>
    <row r="7250" spans="1:2" x14ac:dyDescent="0.2">
      <c r="A7250" s="245" t="s">
        <v>14899</v>
      </c>
      <c r="B7250" s="246">
        <v>6764.11</v>
      </c>
    </row>
    <row r="7251" spans="1:2" x14ac:dyDescent="0.2">
      <c r="A7251" s="245" t="s">
        <v>7766</v>
      </c>
      <c r="B7251" s="246">
        <v>293.37</v>
      </c>
    </row>
    <row r="7252" spans="1:2" x14ac:dyDescent="0.2">
      <c r="A7252" s="245" t="s">
        <v>14900</v>
      </c>
      <c r="B7252" s="246">
        <v>293.37</v>
      </c>
    </row>
    <row r="7253" spans="1:2" x14ac:dyDescent="0.2">
      <c r="A7253" s="245" t="s">
        <v>7767</v>
      </c>
      <c r="B7253" s="246">
        <v>310.01</v>
      </c>
    </row>
    <row r="7254" spans="1:2" x14ac:dyDescent="0.2">
      <c r="A7254" s="245" t="s">
        <v>14901</v>
      </c>
      <c r="B7254" s="246">
        <v>310.01</v>
      </c>
    </row>
    <row r="7255" spans="1:2" x14ac:dyDescent="0.2">
      <c r="A7255" s="245" t="s">
        <v>7768</v>
      </c>
      <c r="B7255" s="246">
        <v>395.17</v>
      </c>
    </row>
    <row r="7256" spans="1:2" x14ac:dyDescent="0.2">
      <c r="A7256" s="245" t="s">
        <v>14902</v>
      </c>
      <c r="B7256" s="246">
        <v>395.17</v>
      </c>
    </row>
    <row r="7257" spans="1:2" x14ac:dyDescent="0.2">
      <c r="A7257" s="245" t="s">
        <v>7769</v>
      </c>
      <c r="B7257" s="246">
        <v>513.01</v>
      </c>
    </row>
    <row r="7258" spans="1:2" x14ac:dyDescent="0.2">
      <c r="A7258" s="245" t="s">
        <v>14903</v>
      </c>
      <c r="B7258" s="246">
        <v>513.01</v>
      </c>
    </row>
    <row r="7259" spans="1:2" x14ac:dyDescent="0.2">
      <c r="A7259" s="245" t="s">
        <v>7770</v>
      </c>
      <c r="B7259" s="246">
        <v>657.22</v>
      </c>
    </row>
    <row r="7260" spans="1:2" x14ac:dyDescent="0.2">
      <c r="A7260" s="245" t="s">
        <v>14904</v>
      </c>
      <c r="B7260" s="246">
        <v>657.22</v>
      </c>
    </row>
    <row r="7261" spans="1:2" x14ac:dyDescent="0.2">
      <c r="A7261" s="245" t="s">
        <v>7771</v>
      </c>
      <c r="B7261" s="246">
        <v>788.09</v>
      </c>
    </row>
    <row r="7262" spans="1:2" x14ac:dyDescent="0.2">
      <c r="A7262" s="245" t="s">
        <v>14905</v>
      </c>
      <c r="B7262" s="246">
        <v>788.09</v>
      </c>
    </row>
    <row r="7263" spans="1:2" x14ac:dyDescent="0.2">
      <c r="A7263" s="245" t="s">
        <v>7772</v>
      </c>
      <c r="B7263" s="246">
        <v>925.4</v>
      </c>
    </row>
    <row r="7264" spans="1:2" x14ac:dyDescent="0.2">
      <c r="A7264" s="245" t="s">
        <v>14906</v>
      </c>
      <c r="B7264" s="246">
        <v>925.4</v>
      </c>
    </row>
    <row r="7265" spans="1:2" x14ac:dyDescent="0.2">
      <c r="A7265" s="245" t="s">
        <v>7773</v>
      </c>
      <c r="B7265" s="246">
        <v>1019.45</v>
      </c>
    </row>
    <row r="7266" spans="1:2" x14ac:dyDescent="0.2">
      <c r="A7266" s="245" t="s">
        <v>14907</v>
      </c>
      <c r="B7266" s="246">
        <v>1019.45</v>
      </c>
    </row>
    <row r="7267" spans="1:2" x14ac:dyDescent="0.2">
      <c r="A7267" s="245" t="s">
        <v>7774</v>
      </c>
      <c r="B7267" s="246">
        <v>1190.72</v>
      </c>
    </row>
    <row r="7268" spans="1:2" x14ac:dyDescent="0.2">
      <c r="A7268" s="245" t="s">
        <v>14908</v>
      </c>
      <c r="B7268" s="246">
        <v>1190.72</v>
      </c>
    </row>
    <row r="7269" spans="1:2" x14ac:dyDescent="0.2">
      <c r="A7269" s="245" t="s">
        <v>7775</v>
      </c>
      <c r="B7269" s="246">
        <v>1335.67</v>
      </c>
    </row>
    <row r="7270" spans="1:2" x14ac:dyDescent="0.2">
      <c r="A7270" s="245" t="s">
        <v>14909</v>
      </c>
      <c r="B7270" s="246">
        <v>1335.67</v>
      </c>
    </row>
    <row r="7271" spans="1:2" x14ac:dyDescent="0.2">
      <c r="A7271" s="245" t="s">
        <v>7776</v>
      </c>
      <c r="B7271" s="246">
        <v>1896.28</v>
      </c>
    </row>
    <row r="7272" spans="1:2" x14ac:dyDescent="0.2">
      <c r="A7272" s="245" t="s">
        <v>14910</v>
      </c>
      <c r="B7272" s="246">
        <v>1896.28</v>
      </c>
    </row>
    <row r="7273" spans="1:2" x14ac:dyDescent="0.2">
      <c r="A7273" s="245" t="s">
        <v>7777</v>
      </c>
      <c r="B7273" s="246">
        <v>3033.43</v>
      </c>
    </row>
    <row r="7274" spans="1:2" x14ac:dyDescent="0.2">
      <c r="A7274" s="245" t="s">
        <v>14911</v>
      </c>
      <c r="B7274" s="246">
        <v>3033.43</v>
      </c>
    </row>
    <row r="7275" spans="1:2" x14ac:dyDescent="0.2">
      <c r="A7275" s="245" t="s">
        <v>7778</v>
      </c>
      <c r="B7275" s="246">
        <v>19894.080000000002</v>
      </c>
    </row>
    <row r="7276" spans="1:2" x14ac:dyDescent="0.2">
      <c r="A7276" s="245" t="s">
        <v>14912</v>
      </c>
      <c r="B7276" s="246">
        <v>19894.080000000002</v>
      </c>
    </row>
    <row r="7277" spans="1:2" x14ac:dyDescent="0.2">
      <c r="A7277" s="245" t="s">
        <v>7779</v>
      </c>
      <c r="B7277" s="246">
        <v>21516.720000000001</v>
      </c>
    </row>
    <row r="7278" spans="1:2" x14ac:dyDescent="0.2">
      <c r="A7278" s="245" t="s">
        <v>14913</v>
      </c>
      <c r="B7278" s="246">
        <v>21516.720000000001</v>
      </c>
    </row>
    <row r="7279" spans="1:2" x14ac:dyDescent="0.2">
      <c r="A7279" s="245" t="s">
        <v>7780</v>
      </c>
      <c r="B7279" s="246">
        <v>18333.04</v>
      </c>
    </row>
    <row r="7280" spans="1:2" x14ac:dyDescent="0.2">
      <c r="A7280" s="245" t="s">
        <v>14914</v>
      </c>
      <c r="B7280" s="246">
        <v>18333.04</v>
      </c>
    </row>
    <row r="7281" spans="1:2" x14ac:dyDescent="0.2">
      <c r="A7281" s="245" t="s">
        <v>7781</v>
      </c>
      <c r="B7281" s="246">
        <v>22462.16</v>
      </c>
    </row>
    <row r="7282" spans="1:2" x14ac:dyDescent="0.2">
      <c r="A7282" s="245" t="s">
        <v>14915</v>
      </c>
      <c r="B7282" s="246">
        <v>22462.16</v>
      </c>
    </row>
    <row r="7283" spans="1:2" x14ac:dyDescent="0.2">
      <c r="A7283" s="245" t="s">
        <v>11453</v>
      </c>
      <c r="B7283" s="246">
        <v>1208.06</v>
      </c>
    </row>
    <row r="7284" spans="1:2" x14ac:dyDescent="0.2">
      <c r="A7284" s="245" t="s">
        <v>14916</v>
      </c>
      <c r="B7284" s="246">
        <v>1208.06</v>
      </c>
    </row>
    <row r="7285" spans="1:2" x14ac:dyDescent="0.2">
      <c r="A7285" s="245" t="s">
        <v>11468</v>
      </c>
      <c r="B7285" s="246">
        <v>1344.29</v>
      </c>
    </row>
    <row r="7286" spans="1:2" x14ac:dyDescent="0.2">
      <c r="A7286" s="245" t="s">
        <v>14917</v>
      </c>
      <c r="B7286" s="246">
        <v>1344.29</v>
      </c>
    </row>
    <row r="7287" spans="1:2" x14ac:dyDescent="0.2">
      <c r="A7287" s="245" t="s">
        <v>11469</v>
      </c>
      <c r="B7287" s="246">
        <v>1661.85</v>
      </c>
    </row>
    <row r="7288" spans="1:2" x14ac:dyDescent="0.2">
      <c r="A7288" s="245" t="s">
        <v>14918</v>
      </c>
      <c r="B7288" s="246">
        <v>1661.85</v>
      </c>
    </row>
    <row r="7289" spans="1:2" x14ac:dyDescent="0.2">
      <c r="A7289" s="245" t="s">
        <v>11470</v>
      </c>
      <c r="B7289" s="246">
        <v>2000.22</v>
      </c>
    </row>
    <row r="7290" spans="1:2" x14ac:dyDescent="0.2">
      <c r="A7290" s="245" t="s">
        <v>14919</v>
      </c>
      <c r="B7290" s="246">
        <v>2000.22</v>
      </c>
    </row>
    <row r="7291" spans="1:2" x14ac:dyDescent="0.2">
      <c r="A7291" s="245" t="s">
        <v>11452</v>
      </c>
      <c r="B7291" s="246">
        <v>2378.19</v>
      </c>
    </row>
    <row r="7292" spans="1:2" x14ac:dyDescent="0.2">
      <c r="A7292" s="245" t="s">
        <v>14920</v>
      </c>
      <c r="B7292" s="246">
        <v>2378.19</v>
      </c>
    </row>
    <row r="7293" spans="1:2" x14ac:dyDescent="0.2">
      <c r="A7293" s="245" t="s">
        <v>11451</v>
      </c>
      <c r="B7293" s="246">
        <v>2906.31</v>
      </c>
    </row>
    <row r="7294" spans="1:2" x14ac:dyDescent="0.2">
      <c r="A7294" s="245" t="s">
        <v>14921</v>
      </c>
      <c r="B7294" s="246">
        <v>2906.31</v>
      </c>
    </row>
    <row r="7295" spans="1:2" x14ac:dyDescent="0.2">
      <c r="A7295" s="245" t="s">
        <v>11450</v>
      </c>
      <c r="B7295" s="246">
        <v>3395.96</v>
      </c>
    </row>
    <row r="7296" spans="1:2" x14ac:dyDescent="0.2">
      <c r="A7296" s="245" t="s">
        <v>14922</v>
      </c>
      <c r="B7296" s="246">
        <v>3395.96</v>
      </c>
    </row>
    <row r="7297" spans="1:2" x14ac:dyDescent="0.2">
      <c r="A7297" s="245" t="s">
        <v>11449</v>
      </c>
      <c r="B7297" s="246">
        <v>3832.97</v>
      </c>
    </row>
    <row r="7298" spans="1:2" x14ac:dyDescent="0.2">
      <c r="A7298" s="245" t="s">
        <v>14923</v>
      </c>
      <c r="B7298" s="246">
        <v>3832.97</v>
      </c>
    </row>
    <row r="7299" spans="1:2" x14ac:dyDescent="0.2">
      <c r="A7299" s="245" t="s">
        <v>11448</v>
      </c>
      <c r="B7299" s="246">
        <v>4673.6899999999996</v>
      </c>
    </row>
    <row r="7300" spans="1:2" x14ac:dyDescent="0.2">
      <c r="A7300" s="245" t="s">
        <v>14924</v>
      </c>
      <c r="B7300" s="246">
        <v>4673.6899999999996</v>
      </c>
    </row>
    <row r="7301" spans="1:2" x14ac:dyDescent="0.2">
      <c r="A7301" s="245" t="s">
        <v>11447</v>
      </c>
      <c r="B7301" s="246">
        <v>4987.72</v>
      </c>
    </row>
    <row r="7302" spans="1:2" x14ac:dyDescent="0.2">
      <c r="A7302" s="245" t="s">
        <v>14925</v>
      </c>
      <c r="B7302" s="246">
        <v>4987.72</v>
      </c>
    </row>
    <row r="7303" spans="1:2" x14ac:dyDescent="0.2">
      <c r="A7303" s="245" t="s">
        <v>11446</v>
      </c>
      <c r="B7303" s="246">
        <v>6071.6</v>
      </c>
    </row>
    <row r="7304" spans="1:2" x14ac:dyDescent="0.2">
      <c r="A7304" s="245" t="s">
        <v>14926</v>
      </c>
      <c r="B7304" s="246">
        <v>6071.6</v>
      </c>
    </row>
    <row r="7305" spans="1:2" x14ac:dyDescent="0.2">
      <c r="A7305" s="245" t="s">
        <v>11471</v>
      </c>
      <c r="B7305" s="246">
        <v>13335.2</v>
      </c>
    </row>
    <row r="7306" spans="1:2" x14ac:dyDescent="0.2">
      <c r="A7306" s="245" t="s">
        <v>14927</v>
      </c>
      <c r="B7306" s="246">
        <v>13335.2</v>
      </c>
    </row>
    <row r="7307" spans="1:2" x14ac:dyDescent="0.2">
      <c r="A7307" s="245" t="s">
        <v>11472</v>
      </c>
      <c r="B7307" s="246">
        <v>16925.580000000002</v>
      </c>
    </row>
    <row r="7308" spans="1:2" x14ac:dyDescent="0.2">
      <c r="A7308" s="245" t="s">
        <v>14928</v>
      </c>
      <c r="B7308" s="246">
        <v>16925.580000000002</v>
      </c>
    </row>
    <row r="7309" spans="1:2" x14ac:dyDescent="0.2">
      <c r="A7309" s="245" t="s">
        <v>11445</v>
      </c>
      <c r="B7309" s="246">
        <v>24529.86</v>
      </c>
    </row>
    <row r="7310" spans="1:2" x14ac:dyDescent="0.2">
      <c r="A7310" s="245" t="s">
        <v>14929</v>
      </c>
      <c r="B7310" s="246">
        <v>24529.86</v>
      </c>
    </row>
    <row r="7311" spans="1:2" x14ac:dyDescent="0.2">
      <c r="A7311" s="245" t="s">
        <v>11444</v>
      </c>
      <c r="B7311" s="246">
        <v>25494.28</v>
      </c>
    </row>
    <row r="7312" spans="1:2" x14ac:dyDescent="0.2">
      <c r="A7312" s="245" t="s">
        <v>14930</v>
      </c>
      <c r="B7312" s="246">
        <v>25494.28</v>
      </c>
    </row>
    <row r="7313" spans="1:2" x14ac:dyDescent="0.2">
      <c r="A7313" s="245" t="s">
        <v>11473</v>
      </c>
      <c r="B7313" s="246">
        <v>36537.74</v>
      </c>
    </row>
    <row r="7314" spans="1:2" x14ac:dyDescent="0.2">
      <c r="A7314" s="245" t="s">
        <v>14931</v>
      </c>
      <c r="B7314" s="246">
        <v>36537.74</v>
      </c>
    </row>
    <row r="7315" spans="1:2" x14ac:dyDescent="0.2">
      <c r="A7315" s="245" t="s">
        <v>11443</v>
      </c>
      <c r="B7315" s="246">
        <v>1208.06</v>
      </c>
    </row>
    <row r="7316" spans="1:2" x14ac:dyDescent="0.2">
      <c r="A7316" s="245" t="s">
        <v>14932</v>
      </c>
      <c r="B7316" s="246">
        <v>1208.06</v>
      </c>
    </row>
    <row r="7317" spans="1:2" x14ac:dyDescent="0.2">
      <c r="A7317" s="245" t="s">
        <v>11474</v>
      </c>
      <c r="B7317" s="246">
        <v>1344.29</v>
      </c>
    </row>
    <row r="7318" spans="1:2" x14ac:dyDescent="0.2">
      <c r="A7318" s="245" t="s">
        <v>14933</v>
      </c>
      <c r="B7318" s="246">
        <v>1344.29</v>
      </c>
    </row>
    <row r="7319" spans="1:2" x14ac:dyDescent="0.2">
      <c r="A7319" s="245" t="s">
        <v>11475</v>
      </c>
      <c r="B7319" s="246">
        <v>1661.85</v>
      </c>
    </row>
    <row r="7320" spans="1:2" x14ac:dyDescent="0.2">
      <c r="A7320" s="245" t="s">
        <v>14934</v>
      </c>
      <c r="B7320" s="246">
        <v>1661.85</v>
      </c>
    </row>
    <row r="7321" spans="1:2" x14ac:dyDescent="0.2">
      <c r="A7321" s="245" t="s">
        <v>11442</v>
      </c>
      <c r="B7321" s="246">
        <v>2001.02</v>
      </c>
    </row>
    <row r="7322" spans="1:2" x14ac:dyDescent="0.2">
      <c r="A7322" s="245" t="s">
        <v>14935</v>
      </c>
      <c r="B7322" s="246">
        <v>2001.02</v>
      </c>
    </row>
    <row r="7323" spans="1:2" x14ac:dyDescent="0.2">
      <c r="A7323" s="245" t="s">
        <v>11441</v>
      </c>
      <c r="B7323" s="246">
        <v>2431.9299999999998</v>
      </c>
    </row>
    <row r="7324" spans="1:2" x14ac:dyDescent="0.2">
      <c r="A7324" s="245" t="s">
        <v>14936</v>
      </c>
      <c r="B7324" s="246">
        <v>2431.9299999999998</v>
      </c>
    </row>
    <row r="7325" spans="1:2" x14ac:dyDescent="0.2">
      <c r="A7325" s="245" t="s">
        <v>11440</v>
      </c>
      <c r="B7325" s="246">
        <v>2950.38</v>
      </c>
    </row>
    <row r="7326" spans="1:2" x14ac:dyDescent="0.2">
      <c r="A7326" s="245" t="s">
        <v>14937</v>
      </c>
      <c r="B7326" s="246">
        <v>2950.38</v>
      </c>
    </row>
    <row r="7327" spans="1:2" x14ac:dyDescent="0.2">
      <c r="A7327" s="245" t="s">
        <v>11439</v>
      </c>
      <c r="B7327" s="246">
        <v>3443.41</v>
      </c>
    </row>
    <row r="7328" spans="1:2" x14ac:dyDescent="0.2">
      <c r="A7328" s="245" t="s">
        <v>14938</v>
      </c>
      <c r="B7328" s="246">
        <v>3443.41</v>
      </c>
    </row>
    <row r="7329" spans="1:2" x14ac:dyDescent="0.2">
      <c r="A7329" s="245" t="s">
        <v>11438</v>
      </c>
      <c r="B7329" s="246">
        <v>4058.78</v>
      </c>
    </row>
    <row r="7330" spans="1:2" x14ac:dyDescent="0.2">
      <c r="A7330" s="245" t="s">
        <v>14939</v>
      </c>
      <c r="B7330" s="246">
        <v>4058.78</v>
      </c>
    </row>
    <row r="7331" spans="1:2" x14ac:dyDescent="0.2">
      <c r="A7331" s="245" t="s">
        <v>11437</v>
      </c>
      <c r="B7331" s="246">
        <v>4951.04</v>
      </c>
    </row>
    <row r="7332" spans="1:2" x14ac:dyDescent="0.2">
      <c r="A7332" s="245" t="s">
        <v>14940</v>
      </c>
      <c r="B7332" s="246">
        <v>4951.04</v>
      </c>
    </row>
    <row r="7333" spans="1:2" x14ac:dyDescent="0.2">
      <c r="A7333" s="245" t="s">
        <v>11436</v>
      </c>
      <c r="B7333" s="246">
        <v>5741.57</v>
      </c>
    </row>
    <row r="7334" spans="1:2" x14ac:dyDescent="0.2">
      <c r="A7334" s="245" t="s">
        <v>14941</v>
      </c>
      <c r="B7334" s="246">
        <v>5741.57</v>
      </c>
    </row>
    <row r="7335" spans="1:2" x14ac:dyDescent="0.2">
      <c r="A7335" s="245" t="s">
        <v>11435</v>
      </c>
      <c r="B7335" s="246">
        <v>7834.33</v>
      </c>
    </row>
    <row r="7336" spans="1:2" x14ac:dyDescent="0.2">
      <c r="A7336" s="245" t="s">
        <v>14942</v>
      </c>
      <c r="B7336" s="246">
        <v>7834.33</v>
      </c>
    </row>
    <row r="7337" spans="1:2" x14ac:dyDescent="0.2">
      <c r="A7337" s="245" t="s">
        <v>7782</v>
      </c>
      <c r="B7337" s="246">
        <v>13692.19</v>
      </c>
    </row>
    <row r="7338" spans="1:2" x14ac:dyDescent="0.2">
      <c r="A7338" s="245" t="s">
        <v>14943</v>
      </c>
      <c r="B7338" s="246">
        <v>13692.19</v>
      </c>
    </row>
    <row r="7339" spans="1:2" x14ac:dyDescent="0.2">
      <c r="A7339" s="245" t="s">
        <v>7783</v>
      </c>
      <c r="B7339" s="246">
        <v>19023.86</v>
      </c>
    </row>
    <row r="7340" spans="1:2" x14ac:dyDescent="0.2">
      <c r="A7340" s="245" t="s">
        <v>14944</v>
      </c>
      <c r="B7340" s="246">
        <v>19023.86</v>
      </c>
    </row>
    <row r="7341" spans="1:2" x14ac:dyDescent="0.2">
      <c r="A7341" s="245" t="s">
        <v>7784</v>
      </c>
      <c r="B7341" s="246">
        <v>24419.22</v>
      </c>
    </row>
    <row r="7342" spans="1:2" x14ac:dyDescent="0.2">
      <c r="A7342" s="245" t="s">
        <v>14945</v>
      </c>
      <c r="B7342" s="246">
        <v>24419.22</v>
      </c>
    </row>
    <row r="7343" spans="1:2" x14ac:dyDescent="0.2">
      <c r="A7343" s="245" t="s">
        <v>7785</v>
      </c>
      <c r="B7343" s="246">
        <v>36147.03</v>
      </c>
    </row>
    <row r="7344" spans="1:2" x14ac:dyDescent="0.2">
      <c r="A7344" s="245" t="s">
        <v>14946</v>
      </c>
      <c r="B7344" s="246">
        <v>36147.03</v>
      </c>
    </row>
    <row r="7345" spans="1:2" x14ac:dyDescent="0.2">
      <c r="A7345" s="245" t="s">
        <v>7786</v>
      </c>
      <c r="B7345" s="246">
        <v>26870.25</v>
      </c>
    </row>
    <row r="7346" spans="1:2" x14ac:dyDescent="0.2">
      <c r="A7346" s="245" t="s">
        <v>14947</v>
      </c>
      <c r="B7346" s="246">
        <v>26870.25</v>
      </c>
    </row>
    <row r="7347" spans="1:2" x14ac:dyDescent="0.2">
      <c r="A7347" s="245" t="s">
        <v>7787</v>
      </c>
      <c r="B7347" s="246">
        <v>27014.41</v>
      </c>
    </row>
    <row r="7348" spans="1:2" x14ac:dyDescent="0.2">
      <c r="A7348" s="245" t="s">
        <v>14948</v>
      </c>
      <c r="B7348" s="246">
        <v>27014.41</v>
      </c>
    </row>
    <row r="7349" spans="1:2" x14ac:dyDescent="0.2">
      <c r="A7349" s="245" t="s">
        <v>7788</v>
      </c>
      <c r="B7349" s="246">
        <v>39109.57</v>
      </c>
    </row>
    <row r="7350" spans="1:2" x14ac:dyDescent="0.2">
      <c r="A7350" s="245" t="s">
        <v>14949</v>
      </c>
      <c r="B7350" s="246">
        <v>39109.57</v>
      </c>
    </row>
    <row r="7351" spans="1:2" x14ac:dyDescent="0.2">
      <c r="A7351" s="245" t="s">
        <v>7789</v>
      </c>
      <c r="B7351" s="246">
        <v>27415.439999999999</v>
      </c>
    </row>
    <row r="7352" spans="1:2" x14ac:dyDescent="0.2">
      <c r="A7352" s="245" t="s">
        <v>14950</v>
      </c>
      <c r="B7352" s="246">
        <v>27415.439999999999</v>
      </c>
    </row>
    <row r="7353" spans="1:2" x14ac:dyDescent="0.2">
      <c r="A7353" s="245" t="s">
        <v>7790</v>
      </c>
      <c r="B7353" s="246">
        <v>34714.76</v>
      </c>
    </row>
    <row r="7354" spans="1:2" x14ac:dyDescent="0.2">
      <c r="A7354" s="245" t="s">
        <v>14951</v>
      </c>
      <c r="B7354" s="246">
        <v>34714.76</v>
      </c>
    </row>
    <row r="7355" spans="1:2" x14ac:dyDescent="0.2">
      <c r="A7355" s="245" t="s">
        <v>7791</v>
      </c>
      <c r="B7355" s="246">
        <v>46314.03</v>
      </c>
    </row>
    <row r="7356" spans="1:2" x14ac:dyDescent="0.2">
      <c r="A7356" s="245" t="s">
        <v>14952</v>
      </c>
      <c r="B7356" s="246">
        <v>46314.03</v>
      </c>
    </row>
    <row r="7357" spans="1:2" x14ac:dyDescent="0.2">
      <c r="A7357" s="245" t="s">
        <v>7792</v>
      </c>
      <c r="B7357" s="246">
        <v>41089.019999999997</v>
      </c>
    </row>
    <row r="7358" spans="1:2" x14ac:dyDescent="0.2">
      <c r="A7358" s="245" t="s">
        <v>14953</v>
      </c>
      <c r="B7358" s="246">
        <v>41089.019999999997</v>
      </c>
    </row>
    <row r="7359" spans="1:2" x14ac:dyDescent="0.2">
      <c r="A7359" s="245" t="s">
        <v>7793</v>
      </c>
      <c r="B7359" s="246">
        <v>47517.440000000002</v>
      </c>
    </row>
    <row r="7360" spans="1:2" x14ac:dyDescent="0.2">
      <c r="A7360" s="245" t="s">
        <v>14954</v>
      </c>
      <c r="B7360" s="246">
        <v>47517.440000000002</v>
      </c>
    </row>
    <row r="7361" spans="1:2" x14ac:dyDescent="0.2">
      <c r="A7361" s="245" t="s">
        <v>7794</v>
      </c>
      <c r="B7361" s="246">
        <v>59620.32</v>
      </c>
    </row>
    <row r="7362" spans="1:2" x14ac:dyDescent="0.2">
      <c r="A7362" s="245" t="s">
        <v>14955</v>
      </c>
      <c r="B7362" s="246">
        <v>59620.32</v>
      </c>
    </row>
    <row r="7363" spans="1:2" x14ac:dyDescent="0.2">
      <c r="A7363" s="245" t="s">
        <v>7795</v>
      </c>
      <c r="B7363" s="246">
        <v>876.23</v>
      </c>
    </row>
    <row r="7364" spans="1:2" x14ac:dyDescent="0.2">
      <c r="A7364" s="245" t="s">
        <v>14956</v>
      </c>
      <c r="B7364" s="246">
        <v>876.23</v>
      </c>
    </row>
    <row r="7365" spans="1:2" x14ac:dyDescent="0.2">
      <c r="A7365" s="245" t="s">
        <v>7796</v>
      </c>
      <c r="B7365" s="246">
        <v>958.16</v>
      </c>
    </row>
    <row r="7366" spans="1:2" x14ac:dyDescent="0.2">
      <c r="A7366" s="245" t="s">
        <v>14957</v>
      </c>
      <c r="B7366" s="246">
        <v>958.16</v>
      </c>
    </row>
    <row r="7367" spans="1:2" x14ac:dyDescent="0.2">
      <c r="A7367" s="245" t="s">
        <v>7797</v>
      </c>
      <c r="B7367" s="246">
        <v>1174.18</v>
      </c>
    </row>
    <row r="7368" spans="1:2" x14ac:dyDescent="0.2">
      <c r="A7368" s="245" t="s">
        <v>14958</v>
      </c>
      <c r="B7368" s="246">
        <v>1174.18</v>
      </c>
    </row>
    <row r="7369" spans="1:2" x14ac:dyDescent="0.2">
      <c r="A7369" s="245" t="s">
        <v>7798</v>
      </c>
      <c r="B7369" s="246">
        <v>1416.75</v>
      </c>
    </row>
    <row r="7370" spans="1:2" x14ac:dyDescent="0.2">
      <c r="A7370" s="245" t="s">
        <v>14959</v>
      </c>
      <c r="B7370" s="246">
        <v>1416.75</v>
      </c>
    </row>
    <row r="7371" spans="1:2" x14ac:dyDescent="0.2">
      <c r="A7371" s="245" t="s">
        <v>7799</v>
      </c>
      <c r="B7371" s="246">
        <v>1685.08</v>
      </c>
    </row>
    <row r="7372" spans="1:2" x14ac:dyDescent="0.2">
      <c r="A7372" s="245" t="s">
        <v>14960</v>
      </c>
      <c r="B7372" s="246">
        <v>1685.08</v>
      </c>
    </row>
    <row r="7373" spans="1:2" x14ac:dyDescent="0.2">
      <c r="A7373" s="245" t="s">
        <v>7800</v>
      </c>
      <c r="B7373" s="246">
        <v>2023.82</v>
      </c>
    </row>
    <row r="7374" spans="1:2" x14ac:dyDescent="0.2">
      <c r="A7374" s="245" t="s">
        <v>14961</v>
      </c>
      <c r="B7374" s="246">
        <v>2023.82</v>
      </c>
    </row>
    <row r="7375" spans="1:2" x14ac:dyDescent="0.2">
      <c r="A7375" s="245" t="s">
        <v>7801</v>
      </c>
      <c r="B7375" s="246">
        <v>2351.75</v>
      </c>
    </row>
    <row r="7376" spans="1:2" x14ac:dyDescent="0.2">
      <c r="A7376" s="245" t="s">
        <v>14962</v>
      </c>
      <c r="B7376" s="246">
        <v>2351.75</v>
      </c>
    </row>
    <row r="7377" spans="1:2" x14ac:dyDescent="0.2">
      <c r="A7377" s="245" t="s">
        <v>7802</v>
      </c>
      <c r="B7377" s="246">
        <v>2679.15</v>
      </c>
    </row>
    <row r="7378" spans="1:2" x14ac:dyDescent="0.2">
      <c r="A7378" s="245" t="s">
        <v>14963</v>
      </c>
      <c r="B7378" s="246">
        <v>2679.15</v>
      </c>
    </row>
    <row r="7379" spans="1:2" x14ac:dyDescent="0.2">
      <c r="A7379" s="245" t="s">
        <v>7803</v>
      </c>
      <c r="B7379" s="246">
        <v>3192.13</v>
      </c>
    </row>
    <row r="7380" spans="1:2" x14ac:dyDescent="0.2">
      <c r="A7380" s="245" t="s">
        <v>14964</v>
      </c>
      <c r="B7380" s="246">
        <v>3192.13</v>
      </c>
    </row>
    <row r="7381" spans="1:2" x14ac:dyDescent="0.2">
      <c r="A7381" s="245" t="s">
        <v>7804</v>
      </c>
      <c r="B7381" s="246">
        <v>3439.29</v>
      </c>
    </row>
    <row r="7382" spans="1:2" x14ac:dyDescent="0.2">
      <c r="A7382" s="245" t="s">
        <v>14965</v>
      </c>
      <c r="B7382" s="246">
        <v>3439.29</v>
      </c>
    </row>
    <row r="7383" spans="1:2" x14ac:dyDescent="0.2">
      <c r="A7383" s="245" t="s">
        <v>7805</v>
      </c>
      <c r="B7383" s="246">
        <v>4248.12</v>
      </c>
    </row>
    <row r="7384" spans="1:2" x14ac:dyDescent="0.2">
      <c r="A7384" s="245" t="s">
        <v>14966</v>
      </c>
      <c r="B7384" s="246">
        <v>4248.12</v>
      </c>
    </row>
    <row r="7385" spans="1:2" x14ac:dyDescent="0.2">
      <c r="A7385" s="245" t="s">
        <v>7806</v>
      </c>
      <c r="B7385" s="246">
        <v>8373.81</v>
      </c>
    </row>
    <row r="7386" spans="1:2" x14ac:dyDescent="0.2">
      <c r="A7386" s="245" t="s">
        <v>14967</v>
      </c>
      <c r="B7386" s="246">
        <v>8373.81</v>
      </c>
    </row>
    <row r="7387" spans="1:2" x14ac:dyDescent="0.2">
      <c r="A7387" s="245" t="s">
        <v>7807</v>
      </c>
      <c r="B7387" s="246">
        <v>10589.74</v>
      </c>
    </row>
    <row r="7388" spans="1:2" x14ac:dyDescent="0.2">
      <c r="A7388" s="245" t="s">
        <v>14968</v>
      </c>
      <c r="B7388" s="246">
        <v>10589.74</v>
      </c>
    </row>
    <row r="7389" spans="1:2" x14ac:dyDescent="0.2">
      <c r="A7389" s="245" t="s">
        <v>7808</v>
      </c>
      <c r="B7389" s="246">
        <v>16237.41</v>
      </c>
    </row>
    <row r="7390" spans="1:2" x14ac:dyDescent="0.2">
      <c r="A7390" s="245" t="s">
        <v>14969</v>
      </c>
      <c r="B7390" s="246">
        <v>16237.41</v>
      </c>
    </row>
    <row r="7391" spans="1:2" x14ac:dyDescent="0.2">
      <c r="A7391" s="245" t="s">
        <v>7809</v>
      </c>
      <c r="B7391" s="246">
        <v>17127.82</v>
      </c>
    </row>
    <row r="7392" spans="1:2" x14ac:dyDescent="0.2">
      <c r="A7392" s="245" t="s">
        <v>14970</v>
      </c>
      <c r="B7392" s="246">
        <v>17127.82</v>
      </c>
    </row>
    <row r="7393" spans="1:2" x14ac:dyDescent="0.2">
      <c r="A7393" s="245" t="s">
        <v>7810</v>
      </c>
      <c r="B7393" s="246">
        <v>23550.35</v>
      </c>
    </row>
    <row r="7394" spans="1:2" x14ac:dyDescent="0.2">
      <c r="A7394" s="245" t="s">
        <v>14971</v>
      </c>
      <c r="B7394" s="246">
        <v>23550.35</v>
      </c>
    </row>
    <row r="7395" spans="1:2" x14ac:dyDescent="0.2">
      <c r="A7395" s="245" t="s">
        <v>7811</v>
      </c>
      <c r="B7395" s="246">
        <v>876.23</v>
      </c>
    </row>
    <row r="7396" spans="1:2" x14ac:dyDescent="0.2">
      <c r="A7396" s="245" t="s">
        <v>14972</v>
      </c>
      <c r="B7396" s="246">
        <v>876.23</v>
      </c>
    </row>
    <row r="7397" spans="1:2" x14ac:dyDescent="0.2">
      <c r="A7397" s="245" t="s">
        <v>7812</v>
      </c>
      <c r="B7397" s="246">
        <v>958.16</v>
      </c>
    </row>
    <row r="7398" spans="1:2" x14ac:dyDescent="0.2">
      <c r="A7398" s="245" t="s">
        <v>14973</v>
      </c>
      <c r="B7398" s="246">
        <v>958.16</v>
      </c>
    </row>
    <row r="7399" spans="1:2" x14ac:dyDescent="0.2">
      <c r="A7399" s="245" t="s">
        <v>7813</v>
      </c>
      <c r="B7399" s="246">
        <v>1174.18</v>
      </c>
    </row>
    <row r="7400" spans="1:2" x14ac:dyDescent="0.2">
      <c r="A7400" s="245" t="s">
        <v>14974</v>
      </c>
      <c r="B7400" s="246">
        <v>1174.18</v>
      </c>
    </row>
    <row r="7401" spans="1:2" x14ac:dyDescent="0.2">
      <c r="A7401" s="245" t="s">
        <v>7814</v>
      </c>
      <c r="B7401" s="246">
        <v>1417.15</v>
      </c>
    </row>
    <row r="7402" spans="1:2" x14ac:dyDescent="0.2">
      <c r="A7402" s="245" t="s">
        <v>14975</v>
      </c>
      <c r="B7402" s="246">
        <v>1417.15</v>
      </c>
    </row>
    <row r="7403" spans="1:2" x14ac:dyDescent="0.2">
      <c r="A7403" s="245" t="s">
        <v>7815</v>
      </c>
      <c r="B7403" s="246">
        <v>1711.95</v>
      </c>
    </row>
    <row r="7404" spans="1:2" x14ac:dyDescent="0.2">
      <c r="A7404" s="245" t="s">
        <v>14976</v>
      </c>
      <c r="B7404" s="246">
        <v>1711.95</v>
      </c>
    </row>
    <row r="7405" spans="1:2" x14ac:dyDescent="0.2">
      <c r="A7405" s="245" t="s">
        <v>7816</v>
      </c>
      <c r="B7405" s="246">
        <v>2045.85</v>
      </c>
    </row>
    <row r="7406" spans="1:2" x14ac:dyDescent="0.2">
      <c r="A7406" s="245" t="s">
        <v>14977</v>
      </c>
      <c r="B7406" s="246">
        <v>2045.85</v>
      </c>
    </row>
    <row r="7407" spans="1:2" x14ac:dyDescent="0.2">
      <c r="A7407" s="245" t="s">
        <v>7817</v>
      </c>
      <c r="B7407" s="246">
        <v>2375.48</v>
      </c>
    </row>
    <row r="7408" spans="1:2" x14ac:dyDescent="0.2">
      <c r="A7408" s="245" t="s">
        <v>14978</v>
      </c>
      <c r="B7408" s="246">
        <v>2375.48</v>
      </c>
    </row>
    <row r="7409" spans="1:2" x14ac:dyDescent="0.2">
      <c r="A7409" s="245" t="s">
        <v>7818</v>
      </c>
      <c r="B7409" s="246">
        <v>2792.02</v>
      </c>
    </row>
    <row r="7410" spans="1:2" x14ac:dyDescent="0.2">
      <c r="A7410" s="245" t="s">
        <v>14979</v>
      </c>
      <c r="B7410" s="246">
        <v>2792.02</v>
      </c>
    </row>
    <row r="7411" spans="1:2" x14ac:dyDescent="0.2">
      <c r="A7411" s="245" t="s">
        <v>7819</v>
      </c>
      <c r="B7411" s="246">
        <v>3328.28</v>
      </c>
    </row>
    <row r="7412" spans="1:2" x14ac:dyDescent="0.2">
      <c r="A7412" s="245" t="s">
        <v>14980</v>
      </c>
      <c r="B7412" s="246">
        <v>3328.28</v>
      </c>
    </row>
    <row r="7413" spans="1:2" x14ac:dyDescent="0.2">
      <c r="A7413" s="245" t="s">
        <v>7820</v>
      </c>
      <c r="B7413" s="246">
        <v>3818.68</v>
      </c>
    </row>
    <row r="7414" spans="1:2" x14ac:dyDescent="0.2">
      <c r="A7414" s="245" t="s">
        <v>14981</v>
      </c>
      <c r="B7414" s="246">
        <v>3818.68</v>
      </c>
    </row>
    <row r="7415" spans="1:2" x14ac:dyDescent="0.2">
      <c r="A7415" s="245" t="s">
        <v>7821</v>
      </c>
      <c r="B7415" s="246">
        <v>5124.54</v>
      </c>
    </row>
    <row r="7416" spans="1:2" x14ac:dyDescent="0.2">
      <c r="A7416" s="245" t="s">
        <v>14982</v>
      </c>
      <c r="B7416" s="246">
        <v>5124.54</v>
      </c>
    </row>
    <row r="7417" spans="1:2" x14ac:dyDescent="0.2">
      <c r="A7417" s="245" t="s">
        <v>7822</v>
      </c>
      <c r="B7417" s="246">
        <v>8972.35</v>
      </c>
    </row>
    <row r="7418" spans="1:2" x14ac:dyDescent="0.2">
      <c r="A7418" s="245" t="s">
        <v>14983</v>
      </c>
      <c r="B7418" s="246">
        <v>8972.35</v>
      </c>
    </row>
    <row r="7419" spans="1:2" x14ac:dyDescent="0.2">
      <c r="A7419" s="245" t="s">
        <v>7823</v>
      </c>
      <c r="B7419" s="246">
        <v>899.74</v>
      </c>
    </row>
    <row r="7420" spans="1:2" x14ac:dyDescent="0.2">
      <c r="A7420" s="245" t="s">
        <v>14984</v>
      </c>
      <c r="B7420" s="246">
        <v>899.74</v>
      </c>
    </row>
    <row r="7421" spans="1:2" x14ac:dyDescent="0.2">
      <c r="A7421" s="245" t="s">
        <v>7824</v>
      </c>
      <c r="B7421" s="246">
        <v>989.96</v>
      </c>
    </row>
    <row r="7422" spans="1:2" x14ac:dyDescent="0.2">
      <c r="A7422" s="245" t="s">
        <v>14985</v>
      </c>
      <c r="B7422" s="246">
        <v>989.96</v>
      </c>
    </row>
    <row r="7423" spans="1:2" x14ac:dyDescent="0.2">
      <c r="A7423" s="245" t="s">
        <v>7825</v>
      </c>
      <c r="B7423" s="246">
        <v>1225.81</v>
      </c>
    </row>
    <row r="7424" spans="1:2" x14ac:dyDescent="0.2">
      <c r="A7424" s="245" t="s">
        <v>14986</v>
      </c>
      <c r="B7424" s="246">
        <v>1225.81</v>
      </c>
    </row>
    <row r="7425" spans="1:2" x14ac:dyDescent="0.2">
      <c r="A7425" s="245" t="s">
        <v>7826</v>
      </c>
      <c r="B7425" s="246">
        <v>1487.49</v>
      </c>
    </row>
    <row r="7426" spans="1:2" x14ac:dyDescent="0.2">
      <c r="A7426" s="245" t="s">
        <v>14987</v>
      </c>
      <c r="B7426" s="246">
        <v>1487.49</v>
      </c>
    </row>
    <row r="7427" spans="1:2" x14ac:dyDescent="0.2">
      <c r="A7427" s="245" t="s">
        <v>7827</v>
      </c>
      <c r="B7427" s="246">
        <v>1798.63</v>
      </c>
    </row>
    <row r="7428" spans="1:2" x14ac:dyDescent="0.2">
      <c r="A7428" s="245" t="s">
        <v>14988</v>
      </c>
      <c r="B7428" s="246">
        <v>1798.63</v>
      </c>
    </row>
    <row r="7429" spans="1:2" x14ac:dyDescent="0.2">
      <c r="A7429" s="245" t="s">
        <v>7828</v>
      </c>
      <c r="B7429" s="246">
        <v>2150.96</v>
      </c>
    </row>
    <row r="7430" spans="1:2" x14ac:dyDescent="0.2">
      <c r="A7430" s="245" t="s">
        <v>14989</v>
      </c>
      <c r="B7430" s="246">
        <v>2150.96</v>
      </c>
    </row>
    <row r="7431" spans="1:2" x14ac:dyDescent="0.2">
      <c r="A7431" s="245" t="s">
        <v>7829</v>
      </c>
      <c r="B7431" s="246">
        <v>2524.39</v>
      </c>
    </row>
    <row r="7432" spans="1:2" x14ac:dyDescent="0.2">
      <c r="A7432" s="245" t="s">
        <v>14990</v>
      </c>
      <c r="B7432" s="246">
        <v>2524.39</v>
      </c>
    </row>
    <row r="7433" spans="1:2" x14ac:dyDescent="0.2">
      <c r="A7433" s="245" t="s">
        <v>7830</v>
      </c>
      <c r="B7433" s="246">
        <v>2873.27</v>
      </c>
    </row>
    <row r="7434" spans="1:2" x14ac:dyDescent="0.2">
      <c r="A7434" s="245" t="s">
        <v>14991</v>
      </c>
      <c r="B7434" s="246">
        <v>2873.27</v>
      </c>
    </row>
    <row r="7435" spans="1:2" x14ac:dyDescent="0.2">
      <c r="A7435" s="245" t="s">
        <v>7831</v>
      </c>
      <c r="B7435" s="246">
        <v>3440.93</v>
      </c>
    </row>
    <row r="7436" spans="1:2" x14ac:dyDescent="0.2">
      <c r="A7436" s="245" t="s">
        <v>14992</v>
      </c>
      <c r="B7436" s="246">
        <v>3440.93</v>
      </c>
    </row>
    <row r="7437" spans="1:2" x14ac:dyDescent="0.2">
      <c r="A7437" s="245" t="s">
        <v>7832</v>
      </c>
      <c r="B7437" s="246">
        <v>3723.23</v>
      </c>
    </row>
    <row r="7438" spans="1:2" x14ac:dyDescent="0.2">
      <c r="A7438" s="245" t="s">
        <v>14993</v>
      </c>
      <c r="B7438" s="246">
        <v>3723.23</v>
      </c>
    </row>
    <row r="7439" spans="1:2" x14ac:dyDescent="0.2">
      <c r="A7439" s="245" t="s">
        <v>7833</v>
      </c>
      <c r="B7439" s="246">
        <v>4659.05</v>
      </c>
    </row>
    <row r="7440" spans="1:2" x14ac:dyDescent="0.2">
      <c r="A7440" s="245" t="s">
        <v>14994</v>
      </c>
      <c r="B7440" s="246">
        <v>4659.05</v>
      </c>
    </row>
    <row r="7441" spans="1:2" x14ac:dyDescent="0.2">
      <c r="A7441" s="245" t="s">
        <v>7834</v>
      </c>
      <c r="B7441" s="246">
        <v>8955.0499999999993</v>
      </c>
    </row>
    <row r="7442" spans="1:2" x14ac:dyDescent="0.2">
      <c r="A7442" s="245" t="s">
        <v>14995</v>
      </c>
      <c r="B7442" s="246">
        <v>8955.0499999999993</v>
      </c>
    </row>
    <row r="7443" spans="1:2" x14ac:dyDescent="0.2">
      <c r="A7443" s="245" t="s">
        <v>7835</v>
      </c>
      <c r="B7443" s="246">
        <v>11348.97</v>
      </c>
    </row>
    <row r="7444" spans="1:2" x14ac:dyDescent="0.2">
      <c r="A7444" s="245" t="s">
        <v>14996</v>
      </c>
      <c r="B7444" s="246">
        <v>11348.97</v>
      </c>
    </row>
    <row r="7445" spans="1:2" x14ac:dyDescent="0.2">
      <c r="A7445" s="245" t="s">
        <v>7836</v>
      </c>
      <c r="B7445" s="246">
        <v>17208.37</v>
      </c>
    </row>
    <row r="7446" spans="1:2" x14ac:dyDescent="0.2">
      <c r="A7446" s="245" t="s">
        <v>14997</v>
      </c>
      <c r="B7446" s="246">
        <v>17208.37</v>
      </c>
    </row>
    <row r="7447" spans="1:2" x14ac:dyDescent="0.2">
      <c r="A7447" s="245" t="s">
        <v>7837</v>
      </c>
      <c r="B7447" s="246">
        <v>18911.2</v>
      </c>
    </row>
    <row r="7448" spans="1:2" x14ac:dyDescent="0.2">
      <c r="A7448" s="245" t="s">
        <v>14998</v>
      </c>
      <c r="B7448" s="246">
        <v>18911.2</v>
      </c>
    </row>
    <row r="7449" spans="1:2" x14ac:dyDescent="0.2">
      <c r="A7449" s="245" t="s">
        <v>7838</v>
      </c>
      <c r="B7449" s="246">
        <v>25234.13</v>
      </c>
    </row>
    <row r="7450" spans="1:2" x14ac:dyDescent="0.2">
      <c r="A7450" s="245" t="s">
        <v>14999</v>
      </c>
      <c r="B7450" s="246">
        <v>25234.13</v>
      </c>
    </row>
    <row r="7451" spans="1:2" x14ac:dyDescent="0.2">
      <c r="A7451" s="245" t="s">
        <v>7839</v>
      </c>
      <c r="B7451" s="246">
        <v>899.74</v>
      </c>
    </row>
    <row r="7452" spans="1:2" x14ac:dyDescent="0.2">
      <c r="A7452" s="245" t="s">
        <v>15000</v>
      </c>
      <c r="B7452" s="246">
        <v>899.74</v>
      </c>
    </row>
    <row r="7453" spans="1:2" x14ac:dyDescent="0.2">
      <c r="A7453" s="245" t="s">
        <v>7840</v>
      </c>
      <c r="B7453" s="246">
        <v>989.96</v>
      </c>
    </row>
    <row r="7454" spans="1:2" x14ac:dyDescent="0.2">
      <c r="A7454" s="245" t="s">
        <v>15001</v>
      </c>
      <c r="B7454" s="246">
        <v>989.96</v>
      </c>
    </row>
    <row r="7455" spans="1:2" x14ac:dyDescent="0.2">
      <c r="A7455" s="245" t="s">
        <v>7841</v>
      </c>
      <c r="B7455" s="246">
        <v>1225.81</v>
      </c>
    </row>
    <row r="7456" spans="1:2" x14ac:dyDescent="0.2">
      <c r="A7456" s="245" t="s">
        <v>15002</v>
      </c>
      <c r="B7456" s="246">
        <v>1225.81</v>
      </c>
    </row>
    <row r="7457" spans="1:2" x14ac:dyDescent="0.2">
      <c r="A7457" s="245" t="s">
        <v>7842</v>
      </c>
      <c r="B7457" s="246">
        <v>1487.91</v>
      </c>
    </row>
    <row r="7458" spans="1:2" x14ac:dyDescent="0.2">
      <c r="A7458" s="245" t="s">
        <v>15003</v>
      </c>
      <c r="B7458" s="246">
        <v>1487.91</v>
      </c>
    </row>
    <row r="7459" spans="1:2" x14ac:dyDescent="0.2">
      <c r="A7459" s="245" t="s">
        <v>7843</v>
      </c>
      <c r="B7459" s="246">
        <v>1817.28</v>
      </c>
    </row>
    <row r="7460" spans="1:2" x14ac:dyDescent="0.2">
      <c r="A7460" s="245" t="s">
        <v>15004</v>
      </c>
      <c r="B7460" s="246">
        <v>1817.28</v>
      </c>
    </row>
    <row r="7461" spans="1:2" x14ac:dyDescent="0.2">
      <c r="A7461" s="245" t="s">
        <v>7844</v>
      </c>
      <c r="B7461" s="246">
        <v>2172.58</v>
      </c>
    </row>
    <row r="7462" spans="1:2" x14ac:dyDescent="0.2">
      <c r="A7462" s="245" t="s">
        <v>15005</v>
      </c>
      <c r="B7462" s="246">
        <v>2172.58</v>
      </c>
    </row>
    <row r="7463" spans="1:2" x14ac:dyDescent="0.2">
      <c r="A7463" s="245" t="s">
        <v>7845</v>
      </c>
      <c r="B7463" s="246">
        <v>2548.1</v>
      </c>
    </row>
    <row r="7464" spans="1:2" x14ac:dyDescent="0.2">
      <c r="A7464" s="245" t="s">
        <v>15006</v>
      </c>
      <c r="B7464" s="246">
        <v>2548.1</v>
      </c>
    </row>
    <row r="7465" spans="1:2" x14ac:dyDescent="0.2">
      <c r="A7465" s="245" t="s">
        <v>7846</v>
      </c>
      <c r="B7465" s="246">
        <v>2985.35</v>
      </c>
    </row>
    <row r="7466" spans="1:2" x14ac:dyDescent="0.2">
      <c r="A7466" s="245" t="s">
        <v>15007</v>
      </c>
      <c r="B7466" s="246">
        <v>2985.35</v>
      </c>
    </row>
    <row r="7467" spans="1:2" x14ac:dyDescent="0.2">
      <c r="A7467" s="245" t="s">
        <v>7847</v>
      </c>
      <c r="B7467" s="246">
        <v>3581.86</v>
      </c>
    </row>
    <row r="7468" spans="1:2" x14ac:dyDescent="0.2">
      <c r="A7468" s="245" t="s">
        <v>15008</v>
      </c>
      <c r="B7468" s="246">
        <v>3581.86</v>
      </c>
    </row>
    <row r="7469" spans="1:2" x14ac:dyDescent="0.2">
      <c r="A7469" s="245" t="s">
        <v>7848</v>
      </c>
      <c r="B7469" s="246">
        <v>4097.4399999999996</v>
      </c>
    </row>
    <row r="7470" spans="1:2" x14ac:dyDescent="0.2">
      <c r="A7470" s="245" t="s">
        <v>15009</v>
      </c>
      <c r="B7470" s="246">
        <v>4097.4399999999996</v>
      </c>
    </row>
    <row r="7471" spans="1:2" x14ac:dyDescent="0.2">
      <c r="A7471" s="245" t="s">
        <v>7849</v>
      </c>
      <c r="B7471" s="246">
        <v>5540.19</v>
      </c>
    </row>
    <row r="7472" spans="1:2" x14ac:dyDescent="0.2">
      <c r="A7472" s="245" t="s">
        <v>15010</v>
      </c>
      <c r="B7472" s="246">
        <v>5540.19</v>
      </c>
    </row>
    <row r="7473" spans="1:2" x14ac:dyDescent="0.2">
      <c r="A7473" s="245" t="s">
        <v>7850</v>
      </c>
      <c r="B7473" s="246">
        <v>9553.58</v>
      </c>
    </row>
    <row r="7474" spans="1:2" x14ac:dyDescent="0.2">
      <c r="A7474" s="245" t="s">
        <v>15011</v>
      </c>
      <c r="B7474" s="246">
        <v>9553.58</v>
      </c>
    </row>
    <row r="7475" spans="1:2" x14ac:dyDescent="0.2">
      <c r="A7475" s="245" t="s">
        <v>7851</v>
      </c>
      <c r="B7475" s="246">
        <v>301.47000000000003</v>
      </c>
    </row>
    <row r="7476" spans="1:2" x14ac:dyDescent="0.2">
      <c r="A7476" s="245" t="s">
        <v>15012</v>
      </c>
      <c r="B7476" s="246">
        <v>301.47000000000003</v>
      </c>
    </row>
    <row r="7477" spans="1:2" x14ac:dyDescent="0.2">
      <c r="A7477" s="245" t="s">
        <v>7852</v>
      </c>
      <c r="B7477" s="246">
        <v>324.81</v>
      </c>
    </row>
    <row r="7478" spans="1:2" x14ac:dyDescent="0.2">
      <c r="A7478" s="245" t="s">
        <v>15013</v>
      </c>
      <c r="B7478" s="246">
        <v>324.81</v>
      </c>
    </row>
    <row r="7479" spans="1:2" x14ac:dyDescent="0.2">
      <c r="A7479" s="245" t="s">
        <v>7853</v>
      </c>
      <c r="B7479" s="246">
        <v>427.43</v>
      </c>
    </row>
    <row r="7480" spans="1:2" x14ac:dyDescent="0.2">
      <c r="A7480" s="245" t="s">
        <v>15014</v>
      </c>
      <c r="B7480" s="246">
        <v>427.43</v>
      </c>
    </row>
    <row r="7481" spans="1:2" x14ac:dyDescent="0.2">
      <c r="A7481" s="245" t="s">
        <v>7854</v>
      </c>
      <c r="B7481" s="246">
        <v>548.45000000000005</v>
      </c>
    </row>
    <row r="7482" spans="1:2" x14ac:dyDescent="0.2">
      <c r="A7482" s="245" t="s">
        <v>15015</v>
      </c>
      <c r="B7482" s="246">
        <v>548.45000000000005</v>
      </c>
    </row>
    <row r="7483" spans="1:2" x14ac:dyDescent="0.2">
      <c r="A7483" s="245" t="s">
        <v>7855</v>
      </c>
      <c r="B7483" s="246">
        <v>700.46</v>
      </c>
    </row>
    <row r="7484" spans="1:2" x14ac:dyDescent="0.2">
      <c r="A7484" s="245" t="s">
        <v>15016</v>
      </c>
      <c r="B7484" s="246">
        <v>700.46</v>
      </c>
    </row>
    <row r="7485" spans="1:2" x14ac:dyDescent="0.2">
      <c r="A7485" s="245" t="s">
        <v>7856</v>
      </c>
      <c r="B7485" s="246">
        <v>834.73</v>
      </c>
    </row>
    <row r="7486" spans="1:2" x14ac:dyDescent="0.2">
      <c r="A7486" s="245" t="s">
        <v>15017</v>
      </c>
      <c r="B7486" s="246">
        <v>834.73</v>
      </c>
    </row>
    <row r="7487" spans="1:2" x14ac:dyDescent="0.2">
      <c r="A7487" s="245" t="s">
        <v>7857</v>
      </c>
      <c r="B7487" s="246">
        <v>997.77</v>
      </c>
    </row>
    <row r="7488" spans="1:2" x14ac:dyDescent="0.2">
      <c r="A7488" s="245" t="s">
        <v>15018</v>
      </c>
      <c r="B7488" s="246">
        <v>997.77</v>
      </c>
    </row>
    <row r="7489" spans="1:2" x14ac:dyDescent="0.2">
      <c r="A7489" s="245" t="s">
        <v>7858</v>
      </c>
      <c r="B7489" s="246">
        <v>1112.51</v>
      </c>
    </row>
    <row r="7490" spans="1:2" x14ac:dyDescent="0.2">
      <c r="A7490" s="245" t="s">
        <v>15019</v>
      </c>
      <c r="B7490" s="246">
        <v>1112.51</v>
      </c>
    </row>
    <row r="7491" spans="1:2" x14ac:dyDescent="0.2">
      <c r="A7491" s="245" t="s">
        <v>7859</v>
      </c>
      <c r="B7491" s="246">
        <v>1282.99</v>
      </c>
    </row>
    <row r="7492" spans="1:2" x14ac:dyDescent="0.2">
      <c r="A7492" s="245" t="s">
        <v>15020</v>
      </c>
      <c r="B7492" s="246">
        <v>1282.99</v>
      </c>
    </row>
    <row r="7493" spans="1:2" x14ac:dyDescent="0.2">
      <c r="A7493" s="245" t="s">
        <v>7860</v>
      </c>
      <c r="B7493" s="246">
        <v>1440.83</v>
      </c>
    </row>
    <row r="7494" spans="1:2" x14ac:dyDescent="0.2">
      <c r="A7494" s="245" t="s">
        <v>15021</v>
      </c>
      <c r="B7494" s="246">
        <v>1440.83</v>
      </c>
    </row>
    <row r="7495" spans="1:2" x14ac:dyDescent="0.2">
      <c r="A7495" s="245" t="s">
        <v>7861</v>
      </c>
      <c r="B7495" s="246">
        <v>1885.45</v>
      </c>
    </row>
    <row r="7496" spans="1:2" x14ac:dyDescent="0.2">
      <c r="A7496" s="245" t="s">
        <v>15022</v>
      </c>
      <c r="B7496" s="246">
        <v>1885.45</v>
      </c>
    </row>
    <row r="7497" spans="1:2" x14ac:dyDescent="0.2">
      <c r="A7497" s="245" t="s">
        <v>7862</v>
      </c>
      <c r="B7497" s="246">
        <v>2534.52</v>
      </c>
    </row>
    <row r="7498" spans="1:2" x14ac:dyDescent="0.2">
      <c r="A7498" s="245" t="s">
        <v>15023</v>
      </c>
      <c r="B7498" s="246">
        <v>2534.52</v>
      </c>
    </row>
    <row r="7499" spans="1:2" x14ac:dyDescent="0.2">
      <c r="A7499" s="245" t="s">
        <v>7863</v>
      </c>
      <c r="B7499" s="246">
        <v>3025.21</v>
      </c>
    </row>
    <row r="7500" spans="1:2" x14ac:dyDescent="0.2">
      <c r="A7500" s="245" t="s">
        <v>15024</v>
      </c>
      <c r="B7500" s="246">
        <v>3025.21</v>
      </c>
    </row>
    <row r="7501" spans="1:2" x14ac:dyDescent="0.2">
      <c r="A7501" s="245" t="s">
        <v>7864</v>
      </c>
      <c r="B7501" s="246">
        <v>4598.92</v>
      </c>
    </row>
    <row r="7502" spans="1:2" x14ac:dyDescent="0.2">
      <c r="A7502" s="245" t="s">
        <v>15025</v>
      </c>
      <c r="B7502" s="246">
        <v>4598.92</v>
      </c>
    </row>
    <row r="7503" spans="1:2" x14ac:dyDescent="0.2">
      <c r="A7503" s="245" t="s">
        <v>7865</v>
      </c>
      <c r="B7503" s="246">
        <v>5415.56</v>
      </c>
    </row>
    <row r="7504" spans="1:2" x14ac:dyDescent="0.2">
      <c r="A7504" s="245" t="s">
        <v>15026</v>
      </c>
      <c r="B7504" s="246">
        <v>5415.56</v>
      </c>
    </row>
    <row r="7505" spans="1:2" x14ac:dyDescent="0.2">
      <c r="A7505" s="245" t="s">
        <v>7866</v>
      </c>
      <c r="B7505" s="246">
        <v>7211.53</v>
      </c>
    </row>
    <row r="7506" spans="1:2" x14ac:dyDescent="0.2">
      <c r="A7506" s="245" t="s">
        <v>15027</v>
      </c>
      <c r="B7506" s="246">
        <v>7211.53</v>
      </c>
    </row>
    <row r="7507" spans="1:2" x14ac:dyDescent="0.2">
      <c r="A7507" s="245" t="s">
        <v>7867</v>
      </c>
      <c r="B7507" s="246">
        <v>301.47000000000003</v>
      </c>
    </row>
    <row r="7508" spans="1:2" x14ac:dyDescent="0.2">
      <c r="A7508" s="245" t="s">
        <v>15028</v>
      </c>
      <c r="B7508" s="246">
        <v>301.47000000000003</v>
      </c>
    </row>
    <row r="7509" spans="1:2" x14ac:dyDescent="0.2">
      <c r="A7509" s="245" t="s">
        <v>7868</v>
      </c>
      <c r="B7509" s="246">
        <v>324.81</v>
      </c>
    </row>
    <row r="7510" spans="1:2" x14ac:dyDescent="0.2">
      <c r="A7510" s="245" t="s">
        <v>15029</v>
      </c>
      <c r="B7510" s="246">
        <v>324.81</v>
      </c>
    </row>
    <row r="7511" spans="1:2" x14ac:dyDescent="0.2">
      <c r="A7511" s="245" t="s">
        <v>7869</v>
      </c>
      <c r="B7511" s="246">
        <v>427.43</v>
      </c>
    </row>
    <row r="7512" spans="1:2" x14ac:dyDescent="0.2">
      <c r="A7512" s="245" t="s">
        <v>15030</v>
      </c>
      <c r="B7512" s="246">
        <v>427.43</v>
      </c>
    </row>
    <row r="7513" spans="1:2" x14ac:dyDescent="0.2">
      <c r="A7513" s="245" t="s">
        <v>7870</v>
      </c>
      <c r="B7513" s="246">
        <v>548.45000000000005</v>
      </c>
    </row>
    <row r="7514" spans="1:2" x14ac:dyDescent="0.2">
      <c r="A7514" s="245" t="s">
        <v>15031</v>
      </c>
      <c r="B7514" s="246">
        <v>548.45000000000005</v>
      </c>
    </row>
    <row r="7515" spans="1:2" x14ac:dyDescent="0.2">
      <c r="A7515" s="245" t="s">
        <v>7871</v>
      </c>
      <c r="B7515" s="246">
        <v>700.47</v>
      </c>
    </row>
    <row r="7516" spans="1:2" x14ac:dyDescent="0.2">
      <c r="A7516" s="245" t="s">
        <v>15032</v>
      </c>
      <c r="B7516" s="246">
        <v>700.47</v>
      </c>
    </row>
    <row r="7517" spans="1:2" x14ac:dyDescent="0.2">
      <c r="A7517" s="245" t="s">
        <v>7872</v>
      </c>
      <c r="B7517" s="246">
        <v>834.73</v>
      </c>
    </row>
    <row r="7518" spans="1:2" x14ac:dyDescent="0.2">
      <c r="A7518" s="245" t="s">
        <v>15033</v>
      </c>
      <c r="B7518" s="246">
        <v>834.73</v>
      </c>
    </row>
    <row r="7519" spans="1:2" x14ac:dyDescent="0.2">
      <c r="A7519" s="245" t="s">
        <v>7873</v>
      </c>
      <c r="B7519" s="246">
        <v>997.75</v>
      </c>
    </row>
    <row r="7520" spans="1:2" x14ac:dyDescent="0.2">
      <c r="A7520" s="245" t="s">
        <v>15034</v>
      </c>
      <c r="B7520" s="246">
        <v>997.75</v>
      </c>
    </row>
    <row r="7521" spans="1:2" x14ac:dyDescent="0.2">
      <c r="A7521" s="245" t="s">
        <v>7874</v>
      </c>
      <c r="B7521" s="246">
        <v>1112.51</v>
      </c>
    </row>
    <row r="7522" spans="1:2" x14ac:dyDescent="0.2">
      <c r="A7522" s="245" t="s">
        <v>15035</v>
      </c>
      <c r="B7522" s="246">
        <v>1112.51</v>
      </c>
    </row>
    <row r="7523" spans="1:2" x14ac:dyDescent="0.2">
      <c r="A7523" s="245" t="s">
        <v>7875</v>
      </c>
      <c r="B7523" s="246">
        <v>1282.98</v>
      </c>
    </row>
    <row r="7524" spans="1:2" x14ac:dyDescent="0.2">
      <c r="A7524" s="245" t="s">
        <v>15036</v>
      </c>
      <c r="B7524" s="246">
        <v>1282.98</v>
      </c>
    </row>
    <row r="7525" spans="1:2" x14ac:dyDescent="0.2">
      <c r="A7525" s="245" t="s">
        <v>7876</v>
      </c>
      <c r="B7525" s="246">
        <v>1440.82</v>
      </c>
    </row>
    <row r="7526" spans="1:2" x14ac:dyDescent="0.2">
      <c r="A7526" s="245" t="s">
        <v>15037</v>
      </c>
      <c r="B7526" s="246">
        <v>1440.82</v>
      </c>
    </row>
    <row r="7527" spans="1:2" x14ac:dyDescent="0.2">
      <c r="A7527" s="245" t="s">
        <v>7877</v>
      </c>
      <c r="B7527" s="246">
        <v>1885.46</v>
      </c>
    </row>
    <row r="7528" spans="1:2" x14ac:dyDescent="0.2">
      <c r="A7528" s="245" t="s">
        <v>15038</v>
      </c>
      <c r="B7528" s="246">
        <v>1885.46</v>
      </c>
    </row>
    <row r="7529" spans="1:2" x14ac:dyDescent="0.2">
      <c r="A7529" s="245" t="s">
        <v>7878</v>
      </c>
      <c r="B7529" s="246">
        <v>3227.31</v>
      </c>
    </row>
    <row r="7530" spans="1:2" x14ac:dyDescent="0.2">
      <c r="A7530" s="245" t="s">
        <v>15039</v>
      </c>
      <c r="B7530" s="246">
        <v>3227.31</v>
      </c>
    </row>
    <row r="7531" spans="1:2" x14ac:dyDescent="0.2">
      <c r="A7531" s="245" t="s">
        <v>7879</v>
      </c>
      <c r="B7531" s="246">
        <v>17123.169999999998</v>
      </c>
    </row>
    <row r="7532" spans="1:2" x14ac:dyDescent="0.2">
      <c r="A7532" s="245" t="s">
        <v>15040</v>
      </c>
      <c r="B7532" s="246">
        <v>17123.169999999998</v>
      </c>
    </row>
    <row r="7533" spans="1:2" x14ac:dyDescent="0.2">
      <c r="A7533" s="245" t="s">
        <v>7880</v>
      </c>
      <c r="B7533" s="246">
        <v>12239.32</v>
      </c>
    </row>
    <row r="7534" spans="1:2" x14ac:dyDescent="0.2">
      <c r="A7534" s="245" t="s">
        <v>15041</v>
      </c>
      <c r="B7534" s="246">
        <v>12239.32</v>
      </c>
    </row>
    <row r="7535" spans="1:2" x14ac:dyDescent="0.2">
      <c r="A7535" s="245" t="s">
        <v>7881</v>
      </c>
      <c r="B7535" s="246">
        <v>18898.580000000002</v>
      </c>
    </row>
    <row r="7536" spans="1:2" x14ac:dyDescent="0.2">
      <c r="A7536" s="245" t="s">
        <v>15042</v>
      </c>
      <c r="B7536" s="246">
        <v>18898.580000000002</v>
      </c>
    </row>
    <row r="7537" spans="1:2" x14ac:dyDescent="0.2">
      <c r="A7537" s="245" t="s">
        <v>7882</v>
      </c>
      <c r="B7537" s="246">
        <v>18531.3</v>
      </c>
    </row>
    <row r="7538" spans="1:2" x14ac:dyDescent="0.2">
      <c r="A7538" s="245" t="s">
        <v>15043</v>
      </c>
      <c r="B7538" s="246">
        <v>18531.3</v>
      </c>
    </row>
    <row r="7539" spans="1:2" x14ac:dyDescent="0.2">
      <c r="A7539" s="245" t="s">
        <v>7883</v>
      </c>
      <c r="B7539" s="246">
        <v>7.98</v>
      </c>
    </row>
    <row r="7540" spans="1:2" x14ac:dyDescent="0.2">
      <c r="A7540" s="245" t="s">
        <v>15044</v>
      </c>
      <c r="B7540" s="246">
        <v>7.98</v>
      </c>
    </row>
    <row r="7541" spans="1:2" x14ac:dyDescent="0.2">
      <c r="A7541" s="245" t="s">
        <v>7884</v>
      </c>
      <c r="B7541" s="246">
        <v>10.199999999999999</v>
      </c>
    </row>
    <row r="7542" spans="1:2" x14ac:dyDescent="0.2">
      <c r="A7542" s="245" t="s">
        <v>15045</v>
      </c>
      <c r="B7542" s="246">
        <v>10.199999999999999</v>
      </c>
    </row>
    <row r="7543" spans="1:2" x14ac:dyDescent="0.2">
      <c r="A7543" s="245" t="s">
        <v>7885</v>
      </c>
      <c r="B7543" s="246">
        <v>15.82</v>
      </c>
    </row>
    <row r="7544" spans="1:2" x14ac:dyDescent="0.2">
      <c r="A7544" s="245" t="s">
        <v>15046</v>
      </c>
      <c r="B7544" s="246">
        <v>15.82</v>
      </c>
    </row>
    <row r="7545" spans="1:2" x14ac:dyDescent="0.2">
      <c r="A7545" s="245" t="s">
        <v>7886</v>
      </c>
      <c r="B7545" s="246">
        <v>23.4</v>
      </c>
    </row>
    <row r="7546" spans="1:2" x14ac:dyDescent="0.2">
      <c r="A7546" s="245" t="s">
        <v>15047</v>
      </c>
      <c r="B7546" s="246">
        <v>23.4</v>
      </c>
    </row>
    <row r="7547" spans="1:2" x14ac:dyDescent="0.2">
      <c r="A7547" s="245" t="s">
        <v>7887</v>
      </c>
      <c r="B7547" s="246">
        <v>30.2</v>
      </c>
    </row>
    <row r="7548" spans="1:2" x14ac:dyDescent="0.2">
      <c r="A7548" s="245" t="s">
        <v>15048</v>
      </c>
      <c r="B7548" s="246">
        <v>30.2</v>
      </c>
    </row>
    <row r="7549" spans="1:2" x14ac:dyDescent="0.2">
      <c r="A7549" s="245" t="s">
        <v>7888</v>
      </c>
      <c r="B7549" s="246">
        <v>37.6</v>
      </c>
    </row>
    <row r="7550" spans="1:2" x14ac:dyDescent="0.2">
      <c r="A7550" s="245" t="s">
        <v>15049</v>
      </c>
      <c r="B7550" s="246">
        <v>37.6</v>
      </c>
    </row>
    <row r="7551" spans="1:2" x14ac:dyDescent="0.2">
      <c r="A7551" s="245" t="s">
        <v>7889</v>
      </c>
      <c r="B7551" s="246">
        <v>48.4</v>
      </c>
    </row>
    <row r="7552" spans="1:2" x14ac:dyDescent="0.2">
      <c r="A7552" s="245" t="s">
        <v>15050</v>
      </c>
      <c r="B7552" s="246">
        <v>48.4</v>
      </c>
    </row>
    <row r="7553" spans="1:2" x14ac:dyDescent="0.2">
      <c r="A7553" s="245" t="s">
        <v>7890</v>
      </c>
      <c r="B7553" s="246">
        <v>61.4</v>
      </c>
    </row>
    <row r="7554" spans="1:2" x14ac:dyDescent="0.2">
      <c r="A7554" s="245" t="s">
        <v>15051</v>
      </c>
      <c r="B7554" s="246">
        <v>61.4</v>
      </c>
    </row>
    <row r="7555" spans="1:2" x14ac:dyDescent="0.2">
      <c r="A7555" s="245" t="s">
        <v>7891</v>
      </c>
      <c r="B7555" s="246">
        <v>76.8</v>
      </c>
    </row>
    <row r="7556" spans="1:2" x14ac:dyDescent="0.2">
      <c r="A7556" s="245" t="s">
        <v>15052</v>
      </c>
      <c r="B7556" s="246">
        <v>76.8</v>
      </c>
    </row>
    <row r="7557" spans="1:2" x14ac:dyDescent="0.2">
      <c r="A7557" s="245" t="s">
        <v>7892</v>
      </c>
      <c r="B7557" s="246">
        <v>95.4</v>
      </c>
    </row>
    <row r="7558" spans="1:2" x14ac:dyDescent="0.2">
      <c r="A7558" s="245" t="s">
        <v>15053</v>
      </c>
      <c r="B7558" s="246">
        <v>95.4</v>
      </c>
    </row>
    <row r="7559" spans="1:2" x14ac:dyDescent="0.2">
      <c r="A7559" s="245" t="s">
        <v>7893</v>
      </c>
      <c r="B7559" s="246">
        <v>118.4</v>
      </c>
    </row>
    <row r="7560" spans="1:2" x14ac:dyDescent="0.2">
      <c r="A7560" s="245" t="s">
        <v>15054</v>
      </c>
      <c r="B7560" s="246">
        <v>118.4</v>
      </c>
    </row>
    <row r="7561" spans="1:2" x14ac:dyDescent="0.2">
      <c r="A7561" s="245" t="s">
        <v>7894</v>
      </c>
      <c r="B7561" s="246">
        <v>148</v>
      </c>
    </row>
    <row r="7562" spans="1:2" x14ac:dyDescent="0.2">
      <c r="A7562" s="245" t="s">
        <v>15055</v>
      </c>
      <c r="B7562" s="246">
        <v>148</v>
      </c>
    </row>
    <row r="7563" spans="1:2" x14ac:dyDescent="0.2">
      <c r="A7563" s="245" t="s">
        <v>7895</v>
      </c>
      <c r="B7563" s="246">
        <v>188.22</v>
      </c>
    </row>
    <row r="7564" spans="1:2" x14ac:dyDescent="0.2">
      <c r="A7564" s="245" t="s">
        <v>15056</v>
      </c>
      <c r="B7564" s="246">
        <v>188.22</v>
      </c>
    </row>
    <row r="7565" spans="1:2" x14ac:dyDescent="0.2">
      <c r="A7565" s="245" t="s">
        <v>7896</v>
      </c>
      <c r="B7565" s="246">
        <v>240.74</v>
      </c>
    </row>
    <row r="7566" spans="1:2" x14ac:dyDescent="0.2">
      <c r="A7566" s="245" t="s">
        <v>15057</v>
      </c>
      <c r="B7566" s="246">
        <v>240.74</v>
      </c>
    </row>
    <row r="7567" spans="1:2" x14ac:dyDescent="0.2">
      <c r="A7567" s="245" t="s">
        <v>7897</v>
      </c>
      <c r="B7567" s="246">
        <v>302.54000000000002</v>
      </c>
    </row>
    <row r="7568" spans="1:2" x14ac:dyDescent="0.2">
      <c r="A7568" s="245" t="s">
        <v>15058</v>
      </c>
      <c r="B7568" s="246">
        <v>302.54000000000002</v>
      </c>
    </row>
    <row r="7569" spans="1:2" x14ac:dyDescent="0.2">
      <c r="A7569" s="245" t="s">
        <v>7898</v>
      </c>
      <c r="B7569" s="246">
        <v>383.2</v>
      </c>
    </row>
    <row r="7570" spans="1:2" x14ac:dyDescent="0.2">
      <c r="A7570" s="245" t="s">
        <v>15059</v>
      </c>
      <c r="B7570" s="246">
        <v>383.2</v>
      </c>
    </row>
    <row r="7571" spans="1:2" x14ac:dyDescent="0.2">
      <c r="A7571" s="245" t="s">
        <v>7899</v>
      </c>
      <c r="B7571" s="246">
        <v>472.02</v>
      </c>
    </row>
    <row r="7572" spans="1:2" x14ac:dyDescent="0.2">
      <c r="A7572" s="245" t="s">
        <v>15060</v>
      </c>
      <c r="B7572" s="246">
        <v>472.02</v>
      </c>
    </row>
    <row r="7573" spans="1:2" x14ac:dyDescent="0.2">
      <c r="A7573" s="245" t="s">
        <v>7900</v>
      </c>
      <c r="B7573" s="246">
        <v>593.28</v>
      </c>
    </row>
    <row r="7574" spans="1:2" x14ac:dyDescent="0.2">
      <c r="A7574" s="245" t="s">
        <v>15061</v>
      </c>
      <c r="B7574" s="246">
        <v>593.28</v>
      </c>
    </row>
    <row r="7575" spans="1:2" x14ac:dyDescent="0.2">
      <c r="A7575" s="245" t="s">
        <v>7901</v>
      </c>
      <c r="B7575" s="246">
        <v>751.08</v>
      </c>
    </row>
    <row r="7576" spans="1:2" x14ac:dyDescent="0.2">
      <c r="A7576" s="245" t="s">
        <v>15062</v>
      </c>
      <c r="B7576" s="246">
        <v>751.08</v>
      </c>
    </row>
    <row r="7577" spans="1:2" x14ac:dyDescent="0.2">
      <c r="A7577" s="245" t="s">
        <v>7902</v>
      </c>
      <c r="B7577" s="246">
        <v>1210.1400000000001</v>
      </c>
    </row>
    <row r="7578" spans="1:2" x14ac:dyDescent="0.2">
      <c r="A7578" s="245" t="s">
        <v>15063</v>
      </c>
      <c r="B7578" s="246">
        <v>1210.1400000000001</v>
      </c>
    </row>
    <row r="7579" spans="1:2" x14ac:dyDescent="0.2">
      <c r="A7579" s="245" t="s">
        <v>7903</v>
      </c>
      <c r="B7579" s="246">
        <v>1530.32</v>
      </c>
    </row>
    <row r="7580" spans="1:2" x14ac:dyDescent="0.2">
      <c r="A7580" s="245" t="s">
        <v>15064</v>
      </c>
      <c r="B7580" s="246">
        <v>1530.32</v>
      </c>
    </row>
    <row r="7581" spans="1:2" x14ac:dyDescent="0.2">
      <c r="A7581" s="245" t="s">
        <v>7904</v>
      </c>
      <c r="B7581" s="246">
        <v>1890.84</v>
      </c>
    </row>
    <row r="7582" spans="1:2" x14ac:dyDescent="0.2">
      <c r="A7582" s="245" t="s">
        <v>15065</v>
      </c>
      <c r="B7582" s="246">
        <v>1890.84</v>
      </c>
    </row>
    <row r="7583" spans="1:2" x14ac:dyDescent="0.2">
      <c r="A7583" s="245" t="s">
        <v>7905</v>
      </c>
      <c r="B7583" s="246">
        <v>2719.46</v>
      </c>
    </row>
    <row r="7584" spans="1:2" x14ac:dyDescent="0.2">
      <c r="A7584" s="245" t="s">
        <v>15066</v>
      </c>
      <c r="B7584" s="246">
        <v>2719.46</v>
      </c>
    </row>
    <row r="7585" spans="1:2" x14ac:dyDescent="0.2">
      <c r="A7585" s="245" t="s">
        <v>7906</v>
      </c>
      <c r="B7585" s="246">
        <v>3.84</v>
      </c>
    </row>
    <row r="7586" spans="1:2" x14ac:dyDescent="0.2">
      <c r="A7586" s="245" t="s">
        <v>15067</v>
      </c>
      <c r="B7586" s="246">
        <v>3.84</v>
      </c>
    </row>
    <row r="7587" spans="1:2" x14ac:dyDescent="0.2">
      <c r="A7587" s="245" t="s">
        <v>7907</v>
      </c>
      <c r="B7587" s="246">
        <v>5.8</v>
      </c>
    </row>
    <row r="7588" spans="1:2" x14ac:dyDescent="0.2">
      <c r="A7588" s="245" t="s">
        <v>15068</v>
      </c>
      <c r="B7588" s="246">
        <v>5.8</v>
      </c>
    </row>
    <row r="7589" spans="1:2" x14ac:dyDescent="0.2">
      <c r="A7589" s="245" t="s">
        <v>7908</v>
      </c>
      <c r="B7589" s="246">
        <v>8.94</v>
      </c>
    </row>
    <row r="7590" spans="1:2" x14ac:dyDescent="0.2">
      <c r="A7590" s="245" t="s">
        <v>15069</v>
      </c>
      <c r="B7590" s="246">
        <v>8.94</v>
      </c>
    </row>
    <row r="7591" spans="1:2" x14ac:dyDescent="0.2">
      <c r="A7591" s="245" t="s">
        <v>7909</v>
      </c>
      <c r="B7591" s="246">
        <v>20.12</v>
      </c>
    </row>
    <row r="7592" spans="1:2" x14ac:dyDescent="0.2">
      <c r="A7592" s="245" t="s">
        <v>15070</v>
      </c>
      <c r="B7592" s="246">
        <v>20.12</v>
      </c>
    </row>
    <row r="7593" spans="1:2" x14ac:dyDescent="0.2">
      <c r="A7593" s="245" t="s">
        <v>7910</v>
      </c>
      <c r="B7593" s="246">
        <v>28.92</v>
      </c>
    </row>
    <row r="7594" spans="1:2" x14ac:dyDescent="0.2">
      <c r="A7594" s="245" t="s">
        <v>15071</v>
      </c>
      <c r="B7594" s="246">
        <v>28.92</v>
      </c>
    </row>
    <row r="7595" spans="1:2" x14ac:dyDescent="0.2">
      <c r="A7595" s="245" t="s">
        <v>7911</v>
      </c>
      <c r="B7595" s="246">
        <v>43.04</v>
      </c>
    </row>
    <row r="7596" spans="1:2" x14ac:dyDescent="0.2">
      <c r="A7596" s="245" t="s">
        <v>15072</v>
      </c>
      <c r="B7596" s="246">
        <v>43.04</v>
      </c>
    </row>
    <row r="7597" spans="1:2" x14ac:dyDescent="0.2">
      <c r="A7597" s="245" t="s">
        <v>7912</v>
      </c>
      <c r="B7597" s="246">
        <v>55.54</v>
      </c>
    </row>
    <row r="7598" spans="1:2" x14ac:dyDescent="0.2">
      <c r="A7598" s="245" t="s">
        <v>15073</v>
      </c>
      <c r="B7598" s="246">
        <v>55.54</v>
      </c>
    </row>
    <row r="7599" spans="1:2" x14ac:dyDescent="0.2">
      <c r="A7599" s="245" t="s">
        <v>7913</v>
      </c>
      <c r="B7599" s="246">
        <v>68.92</v>
      </c>
    </row>
    <row r="7600" spans="1:2" x14ac:dyDescent="0.2">
      <c r="A7600" s="245" t="s">
        <v>15074</v>
      </c>
      <c r="B7600" s="246">
        <v>68.92</v>
      </c>
    </row>
    <row r="7601" spans="1:2" x14ac:dyDescent="0.2">
      <c r="A7601" s="245" t="s">
        <v>7914</v>
      </c>
      <c r="B7601" s="246">
        <v>89.96</v>
      </c>
    </row>
    <row r="7602" spans="1:2" x14ac:dyDescent="0.2">
      <c r="A7602" s="245" t="s">
        <v>15075</v>
      </c>
      <c r="B7602" s="246">
        <v>89.96</v>
      </c>
    </row>
    <row r="7603" spans="1:2" x14ac:dyDescent="0.2">
      <c r="A7603" s="245" t="s">
        <v>7915</v>
      </c>
      <c r="B7603" s="246">
        <v>113.78</v>
      </c>
    </row>
    <row r="7604" spans="1:2" x14ac:dyDescent="0.2">
      <c r="A7604" s="245" t="s">
        <v>15076</v>
      </c>
      <c r="B7604" s="246">
        <v>113.78</v>
      </c>
    </row>
    <row r="7605" spans="1:2" x14ac:dyDescent="0.2">
      <c r="A7605" s="245" t="s">
        <v>7916</v>
      </c>
      <c r="B7605" s="246">
        <v>140.41999999999999</v>
      </c>
    </row>
    <row r="7606" spans="1:2" x14ac:dyDescent="0.2">
      <c r="A7606" s="245" t="s">
        <v>15077</v>
      </c>
      <c r="B7606" s="246">
        <v>140.41999999999999</v>
      </c>
    </row>
    <row r="7607" spans="1:2" x14ac:dyDescent="0.2">
      <c r="A7607" s="245" t="s">
        <v>7917</v>
      </c>
      <c r="B7607" s="246">
        <v>178.08</v>
      </c>
    </row>
    <row r="7608" spans="1:2" x14ac:dyDescent="0.2">
      <c r="A7608" s="245" t="s">
        <v>15078</v>
      </c>
      <c r="B7608" s="246">
        <v>178.08</v>
      </c>
    </row>
    <row r="7609" spans="1:2" x14ac:dyDescent="0.2">
      <c r="A7609" s="245" t="s">
        <v>7918</v>
      </c>
      <c r="B7609" s="246">
        <v>219.58</v>
      </c>
    </row>
    <row r="7610" spans="1:2" x14ac:dyDescent="0.2">
      <c r="A7610" s="245" t="s">
        <v>15079</v>
      </c>
      <c r="B7610" s="246">
        <v>219.58</v>
      </c>
    </row>
    <row r="7611" spans="1:2" x14ac:dyDescent="0.2">
      <c r="A7611" s="245" t="s">
        <v>7919</v>
      </c>
      <c r="B7611" s="246">
        <v>274.2</v>
      </c>
    </row>
    <row r="7612" spans="1:2" x14ac:dyDescent="0.2">
      <c r="A7612" s="245" t="s">
        <v>15080</v>
      </c>
      <c r="B7612" s="246">
        <v>274.2</v>
      </c>
    </row>
    <row r="7613" spans="1:2" x14ac:dyDescent="0.2">
      <c r="A7613" s="245" t="s">
        <v>7920</v>
      </c>
      <c r="B7613" s="246">
        <v>347.24</v>
      </c>
    </row>
    <row r="7614" spans="1:2" x14ac:dyDescent="0.2">
      <c r="A7614" s="245" t="s">
        <v>15081</v>
      </c>
      <c r="B7614" s="246">
        <v>347.24</v>
      </c>
    </row>
    <row r="7615" spans="1:2" x14ac:dyDescent="0.2">
      <c r="A7615" s="245" t="s">
        <v>7921</v>
      </c>
      <c r="B7615" s="246">
        <v>441.92</v>
      </c>
    </row>
    <row r="7616" spans="1:2" x14ac:dyDescent="0.2">
      <c r="A7616" s="245" t="s">
        <v>15082</v>
      </c>
      <c r="B7616" s="246">
        <v>441.92</v>
      </c>
    </row>
    <row r="7617" spans="1:2" x14ac:dyDescent="0.2">
      <c r="A7617" s="245" t="s">
        <v>7922</v>
      </c>
      <c r="B7617" s="246">
        <v>560.64</v>
      </c>
    </row>
    <row r="7618" spans="1:2" x14ac:dyDescent="0.2">
      <c r="A7618" s="245" t="s">
        <v>15083</v>
      </c>
      <c r="B7618" s="246">
        <v>560.64</v>
      </c>
    </row>
    <row r="7619" spans="1:2" x14ac:dyDescent="0.2">
      <c r="A7619" s="245" t="s">
        <v>7923</v>
      </c>
      <c r="B7619" s="246">
        <v>707.66</v>
      </c>
    </row>
    <row r="7620" spans="1:2" x14ac:dyDescent="0.2">
      <c r="A7620" s="245" t="s">
        <v>15084</v>
      </c>
      <c r="B7620" s="246">
        <v>707.66</v>
      </c>
    </row>
    <row r="7621" spans="1:2" x14ac:dyDescent="0.2">
      <c r="A7621" s="245" t="s">
        <v>7924</v>
      </c>
      <c r="B7621" s="246">
        <v>874.36</v>
      </c>
    </row>
    <row r="7622" spans="1:2" x14ac:dyDescent="0.2">
      <c r="A7622" s="245" t="s">
        <v>15085</v>
      </c>
      <c r="B7622" s="246">
        <v>874.36</v>
      </c>
    </row>
    <row r="7623" spans="1:2" x14ac:dyDescent="0.2">
      <c r="A7623" s="245" t="s">
        <v>7925</v>
      </c>
      <c r="B7623" s="246">
        <v>1095.3399999999999</v>
      </c>
    </row>
    <row r="7624" spans="1:2" x14ac:dyDescent="0.2">
      <c r="A7624" s="245" t="s">
        <v>15086</v>
      </c>
      <c r="B7624" s="246">
        <v>1095.3399999999999</v>
      </c>
    </row>
    <row r="7625" spans="1:2" x14ac:dyDescent="0.2">
      <c r="A7625" s="245" t="s">
        <v>7926</v>
      </c>
      <c r="B7625" s="246">
        <v>1387.32</v>
      </c>
    </row>
    <row r="7626" spans="1:2" x14ac:dyDescent="0.2">
      <c r="A7626" s="245" t="s">
        <v>15087</v>
      </c>
      <c r="B7626" s="246">
        <v>1387.32</v>
      </c>
    </row>
    <row r="7627" spans="1:2" x14ac:dyDescent="0.2">
      <c r="A7627" s="245" t="s">
        <v>7927</v>
      </c>
      <c r="B7627" s="246">
        <v>2236.3000000000002</v>
      </c>
    </row>
    <row r="7628" spans="1:2" x14ac:dyDescent="0.2">
      <c r="A7628" s="245" t="s">
        <v>15088</v>
      </c>
      <c r="B7628" s="246">
        <v>2236.3000000000002</v>
      </c>
    </row>
    <row r="7629" spans="1:2" x14ac:dyDescent="0.2">
      <c r="A7629" s="245" t="s">
        <v>7928</v>
      </c>
      <c r="B7629" s="246">
        <v>2.2400000000000002</v>
      </c>
    </row>
    <row r="7630" spans="1:2" x14ac:dyDescent="0.2">
      <c r="A7630" s="245" t="s">
        <v>15089</v>
      </c>
      <c r="B7630" s="246">
        <v>2.2400000000000002</v>
      </c>
    </row>
    <row r="7631" spans="1:2" x14ac:dyDescent="0.2">
      <c r="A7631" s="245" t="s">
        <v>7929</v>
      </c>
      <c r="B7631" s="246">
        <v>3.42</v>
      </c>
    </row>
    <row r="7632" spans="1:2" x14ac:dyDescent="0.2">
      <c r="A7632" s="245" t="s">
        <v>15090</v>
      </c>
      <c r="B7632" s="246">
        <v>3.42</v>
      </c>
    </row>
    <row r="7633" spans="1:2" x14ac:dyDescent="0.2">
      <c r="A7633" s="245" t="s">
        <v>7930</v>
      </c>
      <c r="B7633" s="246">
        <v>5.5</v>
      </c>
    </row>
    <row r="7634" spans="1:2" x14ac:dyDescent="0.2">
      <c r="A7634" s="245" t="s">
        <v>15091</v>
      </c>
      <c r="B7634" s="246">
        <v>5.5</v>
      </c>
    </row>
    <row r="7635" spans="1:2" x14ac:dyDescent="0.2">
      <c r="A7635" s="245" t="s">
        <v>7931</v>
      </c>
      <c r="B7635" s="246">
        <v>8.5</v>
      </c>
    </row>
    <row r="7636" spans="1:2" x14ac:dyDescent="0.2">
      <c r="A7636" s="245" t="s">
        <v>15092</v>
      </c>
      <c r="B7636" s="246">
        <v>8.5</v>
      </c>
    </row>
    <row r="7637" spans="1:2" x14ac:dyDescent="0.2">
      <c r="A7637" s="245" t="s">
        <v>7932</v>
      </c>
      <c r="B7637" s="246">
        <v>13.2</v>
      </c>
    </row>
    <row r="7638" spans="1:2" x14ac:dyDescent="0.2">
      <c r="A7638" s="245" t="s">
        <v>15093</v>
      </c>
      <c r="B7638" s="246">
        <v>13.2</v>
      </c>
    </row>
    <row r="7639" spans="1:2" x14ac:dyDescent="0.2">
      <c r="A7639" s="245" t="s">
        <v>7933</v>
      </c>
      <c r="B7639" s="246">
        <v>29.5</v>
      </c>
    </row>
    <row r="7640" spans="1:2" x14ac:dyDescent="0.2">
      <c r="A7640" s="245" t="s">
        <v>15094</v>
      </c>
      <c r="B7640" s="246">
        <v>29.5</v>
      </c>
    </row>
    <row r="7641" spans="1:2" x14ac:dyDescent="0.2">
      <c r="A7641" s="245" t="s">
        <v>7934</v>
      </c>
      <c r="B7641" s="246">
        <v>42.22</v>
      </c>
    </row>
    <row r="7642" spans="1:2" x14ac:dyDescent="0.2">
      <c r="A7642" s="245" t="s">
        <v>15095</v>
      </c>
      <c r="B7642" s="246">
        <v>42.22</v>
      </c>
    </row>
    <row r="7643" spans="1:2" x14ac:dyDescent="0.2">
      <c r="A7643" s="245" t="s">
        <v>7935</v>
      </c>
      <c r="B7643" s="246">
        <v>62.62</v>
      </c>
    </row>
    <row r="7644" spans="1:2" x14ac:dyDescent="0.2">
      <c r="A7644" s="245" t="s">
        <v>15096</v>
      </c>
      <c r="B7644" s="246">
        <v>62.62</v>
      </c>
    </row>
    <row r="7645" spans="1:2" x14ac:dyDescent="0.2">
      <c r="A7645" s="245" t="s">
        <v>7936</v>
      </c>
      <c r="B7645" s="246">
        <v>81.239999999999995</v>
      </c>
    </row>
    <row r="7646" spans="1:2" x14ac:dyDescent="0.2">
      <c r="A7646" s="245" t="s">
        <v>15097</v>
      </c>
      <c r="B7646" s="246">
        <v>81.239999999999995</v>
      </c>
    </row>
    <row r="7647" spans="1:2" x14ac:dyDescent="0.2">
      <c r="A7647" s="245" t="s">
        <v>7937</v>
      </c>
      <c r="B7647" s="246">
        <v>101.94</v>
      </c>
    </row>
    <row r="7648" spans="1:2" x14ac:dyDescent="0.2">
      <c r="A7648" s="245" t="s">
        <v>15098</v>
      </c>
      <c r="B7648" s="246">
        <v>101.94</v>
      </c>
    </row>
    <row r="7649" spans="1:2" x14ac:dyDescent="0.2">
      <c r="A7649" s="245" t="s">
        <v>7938</v>
      </c>
      <c r="B7649" s="246">
        <v>132.91999999999999</v>
      </c>
    </row>
    <row r="7650" spans="1:2" x14ac:dyDescent="0.2">
      <c r="A7650" s="245" t="s">
        <v>15099</v>
      </c>
      <c r="B7650" s="246">
        <v>132.91999999999999</v>
      </c>
    </row>
    <row r="7651" spans="1:2" x14ac:dyDescent="0.2">
      <c r="A7651" s="245" t="s">
        <v>7939</v>
      </c>
      <c r="B7651" s="246">
        <v>168.02</v>
      </c>
    </row>
    <row r="7652" spans="1:2" x14ac:dyDescent="0.2">
      <c r="A7652" s="245" t="s">
        <v>15100</v>
      </c>
      <c r="B7652" s="246">
        <v>168.02</v>
      </c>
    </row>
    <row r="7653" spans="1:2" x14ac:dyDescent="0.2">
      <c r="A7653" s="245" t="s">
        <v>7940</v>
      </c>
      <c r="B7653" s="246">
        <v>207.2</v>
      </c>
    </row>
    <row r="7654" spans="1:2" x14ac:dyDescent="0.2">
      <c r="A7654" s="245" t="s">
        <v>15101</v>
      </c>
      <c r="B7654" s="246">
        <v>207.2</v>
      </c>
    </row>
    <row r="7655" spans="1:2" x14ac:dyDescent="0.2">
      <c r="A7655" s="245" t="s">
        <v>7941</v>
      </c>
      <c r="B7655" s="246">
        <v>262.24</v>
      </c>
    </row>
    <row r="7656" spans="1:2" x14ac:dyDescent="0.2">
      <c r="A7656" s="245" t="s">
        <v>15102</v>
      </c>
      <c r="B7656" s="246">
        <v>262.24</v>
      </c>
    </row>
    <row r="7657" spans="1:2" x14ac:dyDescent="0.2">
      <c r="A7657" s="245" t="s">
        <v>7942</v>
      </c>
      <c r="B7657" s="246">
        <v>323.76</v>
      </c>
    </row>
    <row r="7658" spans="1:2" x14ac:dyDescent="0.2">
      <c r="A7658" s="245" t="s">
        <v>15103</v>
      </c>
      <c r="B7658" s="246">
        <v>323.76</v>
      </c>
    </row>
    <row r="7659" spans="1:2" x14ac:dyDescent="0.2">
      <c r="A7659" s="245" t="s">
        <v>7943</v>
      </c>
      <c r="B7659" s="246">
        <v>405.72</v>
      </c>
    </row>
    <row r="7660" spans="1:2" x14ac:dyDescent="0.2">
      <c r="A7660" s="245" t="s">
        <v>15104</v>
      </c>
      <c r="B7660" s="246">
        <v>405.72</v>
      </c>
    </row>
    <row r="7661" spans="1:2" x14ac:dyDescent="0.2">
      <c r="A7661" s="245" t="s">
        <v>7944</v>
      </c>
      <c r="B7661" s="246">
        <v>513.4</v>
      </c>
    </row>
    <row r="7662" spans="1:2" x14ac:dyDescent="0.2">
      <c r="A7662" s="245" t="s">
        <v>15105</v>
      </c>
      <c r="B7662" s="246">
        <v>513.4</v>
      </c>
    </row>
    <row r="7663" spans="1:2" x14ac:dyDescent="0.2">
      <c r="A7663" s="245" t="s">
        <v>7945</v>
      </c>
      <c r="B7663" s="246">
        <v>651.46</v>
      </c>
    </row>
    <row r="7664" spans="1:2" x14ac:dyDescent="0.2">
      <c r="A7664" s="245" t="s">
        <v>15106</v>
      </c>
      <c r="B7664" s="246">
        <v>651.46</v>
      </c>
    </row>
    <row r="7665" spans="1:2" x14ac:dyDescent="0.2">
      <c r="A7665" s="245" t="s">
        <v>7946</v>
      </c>
      <c r="B7665" s="246">
        <v>826.9</v>
      </c>
    </row>
    <row r="7666" spans="1:2" x14ac:dyDescent="0.2">
      <c r="A7666" s="245" t="s">
        <v>15107</v>
      </c>
      <c r="B7666" s="246">
        <v>826.9</v>
      </c>
    </row>
    <row r="7667" spans="1:2" x14ac:dyDescent="0.2">
      <c r="A7667" s="245" t="s">
        <v>7947</v>
      </c>
      <c r="B7667" s="246">
        <v>1046.82</v>
      </c>
    </row>
    <row r="7668" spans="1:2" x14ac:dyDescent="0.2">
      <c r="A7668" s="245" t="s">
        <v>15108</v>
      </c>
      <c r="B7668" s="246">
        <v>1046.82</v>
      </c>
    </row>
    <row r="7669" spans="1:2" x14ac:dyDescent="0.2">
      <c r="A7669" s="245" t="s">
        <v>7948</v>
      </c>
      <c r="B7669" s="246">
        <v>1291.42</v>
      </c>
    </row>
    <row r="7670" spans="1:2" x14ac:dyDescent="0.2">
      <c r="A7670" s="245" t="s">
        <v>15109</v>
      </c>
      <c r="B7670" s="246">
        <v>1291.42</v>
      </c>
    </row>
    <row r="7671" spans="1:2" x14ac:dyDescent="0.2">
      <c r="A7671" s="245" t="s">
        <v>7949</v>
      </c>
      <c r="B7671" s="246">
        <v>1620.18</v>
      </c>
    </row>
    <row r="7672" spans="1:2" x14ac:dyDescent="0.2">
      <c r="A7672" s="245" t="s">
        <v>15110</v>
      </c>
      <c r="B7672" s="246">
        <v>1620.18</v>
      </c>
    </row>
    <row r="7673" spans="1:2" x14ac:dyDescent="0.2">
      <c r="A7673" s="245" t="s">
        <v>7950</v>
      </c>
      <c r="B7673" s="246">
        <v>15.95</v>
      </c>
    </row>
    <row r="7674" spans="1:2" x14ac:dyDescent="0.2">
      <c r="A7674" s="245" t="s">
        <v>15111</v>
      </c>
      <c r="B7674" s="246">
        <v>15.95</v>
      </c>
    </row>
    <row r="7675" spans="1:2" x14ac:dyDescent="0.2">
      <c r="A7675" s="245" t="s">
        <v>7951</v>
      </c>
      <c r="B7675" s="246">
        <v>18.899999999999999</v>
      </c>
    </row>
    <row r="7676" spans="1:2" x14ac:dyDescent="0.2">
      <c r="A7676" s="245" t="s">
        <v>15112</v>
      </c>
      <c r="B7676" s="246">
        <v>18.899999999999999</v>
      </c>
    </row>
    <row r="7677" spans="1:2" x14ac:dyDescent="0.2">
      <c r="A7677" s="245" t="s">
        <v>7952</v>
      </c>
      <c r="B7677" s="246">
        <v>29.79</v>
      </c>
    </row>
    <row r="7678" spans="1:2" x14ac:dyDescent="0.2">
      <c r="A7678" s="245" t="s">
        <v>15113</v>
      </c>
      <c r="B7678" s="246">
        <v>29.79</v>
      </c>
    </row>
    <row r="7679" spans="1:2" x14ac:dyDescent="0.2">
      <c r="A7679" s="245" t="s">
        <v>7953</v>
      </c>
      <c r="B7679" s="246">
        <v>46.16</v>
      </c>
    </row>
    <row r="7680" spans="1:2" x14ac:dyDescent="0.2">
      <c r="A7680" s="245" t="s">
        <v>15114</v>
      </c>
      <c r="B7680" s="246">
        <v>46.16</v>
      </c>
    </row>
    <row r="7681" spans="1:2" x14ac:dyDescent="0.2">
      <c r="A7681" s="245" t="s">
        <v>7954</v>
      </c>
      <c r="B7681" s="246">
        <v>52.74</v>
      </c>
    </row>
    <row r="7682" spans="1:2" x14ac:dyDescent="0.2">
      <c r="A7682" s="245" t="s">
        <v>15115</v>
      </c>
      <c r="B7682" s="246">
        <v>52.74</v>
      </c>
    </row>
    <row r="7683" spans="1:2" x14ac:dyDescent="0.2">
      <c r="A7683" s="245" t="s">
        <v>7955</v>
      </c>
      <c r="B7683" s="246">
        <v>66.180000000000007</v>
      </c>
    </row>
    <row r="7684" spans="1:2" x14ac:dyDescent="0.2">
      <c r="A7684" s="245" t="s">
        <v>15116</v>
      </c>
      <c r="B7684" s="246">
        <v>66.180000000000007</v>
      </c>
    </row>
    <row r="7685" spans="1:2" x14ac:dyDescent="0.2">
      <c r="A7685" s="245" t="s">
        <v>7956</v>
      </c>
      <c r="B7685" s="246">
        <v>80.760000000000005</v>
      </c>
    </row>
    <row r="7686" spans="1:2" x14ac:dyDescent="0.2">
      <c r="A7686" s="245" t="s">
        <v>15117</v>
      </c>
      <c r="B7686" s="246">
        <v>80.760000000000005</v>
      </c>
    </row>
    <row r="7687" spans="1:2" x14ac:dyDescent="0.2">
      <c r="A7687" s="245" t="s">
        <v>7957</v>
      </c>
      <c r="B7687" s="246">
        <v>102.84</v>
      </c>
    </row>
    <row r="7688" spans="1:2" x14ac:dyDescent="0.2">
      <c r="A7688" s="245" t="s">
        <v>15118</v>
      </c>
      <c r="B7688" s="246">
        <v>102.84</v>
      </c>
    </row>
    <row r="7689" spans="1:2" x14ac:dyDescent="0.2">
      <c r="A7689" s="245" t="s">
        <v>7958</v>
      </c>
      <c r="B7689" s="246">
        <v>138.13</v>
      </c>
    </row>
    <row r="7690" spans="1:2" x14ac:dyDescent="0.2">
      <c r="A7690" s="245" t="s">
        <v>15119</v>
      </c>
      <c r="B7690" s="246">
        <v>138.13</v>
      </c>
    </row>
    <row r="7691" spans="1:2" x14ac:dyDescent="0.2">
      <c r="A7691" s="245" t="s">
        <v>7959</v>
      </c>
      <c r="B7691" s="246">
        <v>204.73</v>
      </c>
    </row>
    <row r="7692" spans="1:2" x14ac:dyDescent="0.2">
      <c r="A7692" s="245" t="s">
        <v>15120</v>
      </c>
      <c r="B7692" s="246">
        <v>204.73</v>
      </c>
    </row>
    <row r="7693" spans="1:2" x14ac:dyDescent="0.2">
      <c r="A7693" s="245" t="s">
        <v>7960</v>
      </c>
      <c r="B7693" s="246">
        <v>213.25</v>
      </c>
    </row>
    <row r="7694" spans="1:2" x14ac:dyDescent="0.2">
      <c r="A7694" s="245" t="s">
        <v>15121</v>
      </c>
      <c r="B7694" s="246">
        <v>213.25</v>
      </c>
    </row>
    <row r="7695" spans="1:2" x14ac:dyDescent="0.2">
      <c r="A7695" s="245" t="s">
        <v>7961</v>
      </c>
      <c r="B7695" s="246">
        <v>253.27</v>
      </c>
    </row>
    <row r="7696" spans="1:2" x14ac:dyDescent="0.2">
      <c r="A7696" s="245" t="s">
        <v>15122</v>
      </c>
      <c r="B7696" s="246">
        <v>253.27</v>
      </c>
    </row>
    <row r="7697" spans="1:2" x14ac:dyDescent="0.2">
      <c r="A7697" s="245" t="s">
        <v>7962</v>
      </c>
      <c r="B7697" s="246">
        <v>538</v>
      </c>
    </row>
    <row r="7698" spans="1:2" x14ac:dyDescent="0.2">
      <c r="A7698" s="245" t="s">
        <v>15123</v>
      </c>
      <c r="B7698" s="246">
        <v>538</v>
      </c>
    </row>
    <row r="7699" spans="1:2" x14ac:dyDescent="0.2">
      <c r="A7699" s="245" t="s">
        <v>7963</v>
      </c>
      <c r="B7699" s="246">
        <v>548.55999999999995</v>
      </c>
    </row>
    <row r="7700" spans="1:2" x14ac:dyDescent="0.2">
      <c r="A7700" s="245" t="s">
        <v>15124</v>
      </c>
      <c r="B7700" s="246">
        <v>548.55999999999995</v>
      </c>
    </row>
    <row r="7701" spans="1:2" x14ac:dyDescent="0.2">
      <c r="A7701" s="245" t="s">
        <v>7964</v>
      </c>
      <c r="B7701" s="246">
        <v>563.41999999999996</v>
      </c>
    </row>
    <row r="7702" spans="1:2" x14ac:dyDescent="0.2">
      <c r="A7702" s="245" t="s">
        <v>15125</v>
      </c>
      <c r="B7702" s="246">
        <v>563.41999999999996</v>
      </c>
    </row>
    <row r="7703" spans="1:2" x14ac:dyDescent="0.2">
      <c r="A7703" s="245" t="s">
        <v>7965</v>
      </c>
      <c r="B7703" s="246">
        <v>583.98</v>
      </c>
    </row>
    <row r="7704" spans="1:2" x14ac:dyDescent="0.2">
      <c r="A7704" s="245" t="s">
        <v>15126</v>
      </c>
      <c r="B7704" s="246">
        <v>583.98</v>
      </c>
    </row>
    <row r="7705" spans="1:2" x14ac:dyDescent="0.2">
      <c r="A7705" s="245" t="s">
        <v>7966</v>
      </c>
      <c r="B7705" s="246">
        <v>663.56</v>
      </c>
    </row>
    <row r="7706" spans="1:2" x14ac:dyDescent="0.2">
      <c r="A7706" s="245" t="s">
        <v>15127</v>
      </c>
      <c r="B7706" s="246">
        <v>663.56</v>
      </c>
    </row>
    <row r="7707" spans="1:2" x14ac:dyDescent="0.2">
      <c r="A7707" s="245" t="s">
        <v>7967</v>
      </c>
      <c r="B7707" s="246">
        <v>1344.16</v>
      </c>
    </row>
    <row r="7708" spans="1:2" x14ac:dyDescent="0.2">
      <c r="A7708" s="245" t="s">
        <v>15128</v>
      </c>
      <c r="B7708" s="246">
        <v>1344.16</v>
      </c>
    </row>
    <row r="7709" spans="1:2" x14ac:dyDescent="0.2">
      <c r="A7709" s="245" t="s">
        <v>7968</v>
      </c>
      <c r="B7709" s="246">
        <v>1394.82</v>
      </c>
    </row>
    <row r="7710" spans="1:2" x14ac:dyDescent="0.2">
      <c r="A7710" s="245" t="s">
        <v>15129</v>
      </c>
      <c r="B7710" s="246">
        <v>1394.82</v>
      </c>
    </row>
    <row r="7711" spans="1:2" x14ac:dyDescent="0.2">
      <c r="A7711" s="245" t="s">
        <v>7969</v>
      </c>
      <c r="B7711" s="246">
        <v>2876.06</v>
      </c>
    </row>
    <row r="7712" spans="1:2" x14ac:dyDescent="0.2">
      <c r="A7712" s="245" t="s">
        <v>15130</v>
      </c>
      <c r="B7712" s="246">
        <v>2876.06</v>
      </c>
    </row>
    <row r="7713" spans="1:2" x14ac:dyDescent="0.2">
      <c r="A7713" s="245" t="s">
        <v>7970</v>
      </c>
      <c r="B7713" s="246">
        <v>3231.54</v>
      </c>
    </row>
    <row r="7714" spans="1:2" x14ac:dyDescent="0.2">
      <c r="A7714" s="245" t="s">
        <v>15131</v>
      </c>
      <c r="B7714" s="246">
        <v>3231.54</v>
      </c>
    </row>
    <row r="7715" spans="1:2" x14ac:dyDescent="0.2">
      <c r="A7715" s="245" t="s">
        <v>7971</v>
      </c>
      <c r="B7715" s="246">
        <v>5995.38</v>
      </c>
    </row>
    <row r="7716" spans="1:2" x14ac:dyDescent="0.2">
      <c r="A7716" s="245" t="s">
        <v>15132</v>
      </c>
      <c r="B7716" s="246">
        <v>5995.38</v>
      </c>
    </row>
    <row r="7717" spans="1:2" x14ac:dyDescent="0.2">
      <c r="A7717" s="245" t="s">
        <v>7972</v>
      </c>
      <c r="B7717" s="246">
        <v>6353.68</v>
      </c>
    </row>
    <row r="7718" spans="1:2" x14ac:dyDescent="0.2">
      <c r="A7718" s="245" t="s">
        <v>15133</v>
      </c>
      <c r="B7718" s="246">
        <v>6353.68</v>
      </c>
    </row>
    <row r="7719" spans="1:2" x14ac:dyDescent="0.2">
      <c r="A7719" s="245" t="s">
        <v>7973</v>
      </c>
      <c r="B7719" s="246">
        <v>15.14</v>
      </c>
    </row>
    <row r="7720" spans="1:2" x14ac:dyDescent="0.2">
      <c r="A7720" s="245" t="s">
        <v>15134</v>
      </c>
      <c r="B7720" s="246">
        <v>15.14</v>
      </c>
    </row>
    <row r="7721" spans="1:2" x14ac:dyDescent="0.2">
      <c r="A7721" s="245" t="s">
        <v>7974</v>
      </c>
      <c r="B7721" s="246">
        <v>17.87</v>
      </c>
    </row>
    <row r="7722" spans="1:2" x14ac:dyDescent="0.2">
      <c r="A7722" s="245" t="s">
        <v>15135</v>
      </c>
      <c r="B7722" s="246">
        <v>17.87</v>
      </c>
    </row>
    <row r="7723" spans="1:2" x14ac:dyDescent="0.2">
      <c r="A7723" s="245" t="s">
        <v>7975</v>
      </c>
      <c r="B7723" s="246">
        <v>23.68</v>
      </c>
    </row>
    <row r="7724" spans="1:2" x14ac:dyDescent="0.2">
      <c r="A7724" s="245" t="s">
        <v>15136</v>
      </c>
      <c r="B7724" s="246">
        <v>23.68</v>
      </c>
    </row>
    <row r="7725" spans="1:2" x14ac:dyDescent="0.2">
      <c r="A7725" s="245" t="s">
        <v>7976</v>
      </c>
      <c r="B7725" s="246">
        <v>36.96</v>
      </c>
    </row>
    <row r="7726" spans="1:2" x14ac:dyDescent="0.2">
      <c r="A7726" s="245" t="s">
        <v>15137</v>
      </c>
      <c r="B7726" s="246">
        <v>36.96</v>
      </c>
    </row>
    <row r="7727" spans="1:2" x14ac:dyDescent="0.2">
      <c r="A7727" s="245" t="s">
        <v>7977</v>
      </c>
      <c r="B7727" s="246">
        <v>44.46</v>
      </c>
    </row>
    <row r="7728" spans="1:2" x14ac:dyDescent="0.2">
      <c r="A7728" s="245" t="s">
        <v>15138</v>
      </c>
      <c r="B7728" s="246">
        <v>44.46</v>
      </c>
    </row>
    <row r="7729" spans="1:2" x14ac:dyDescent="0.2">
      <c r="A7729" s="245" t="s">
        <v>7978</v>
      </c>
      <c r="B7729" s="246">
        <v>56.56</v>
      </c>
    </row>
    <row r="7730" spans="1:2" x14ac:dyDescent="0.2">
      <c r="A7730" s="245" t="s">
        <v>15139</v>
      </c>
      <c r="B7730" s="246">
        <v>56.56</v>
      </c>
    </row>
    <row r="7731" spans="1:2" x14ac:dyDescent="0.2">
      <c r="A7731" s="245" t="s">
        <v>7979</v>
      </c>
      <c r="B7731" s="246">
        <v>65.94</v>
      </c>
    </row>
    <row r="7732" spans="1:2" x14ac:dyDescent="0.2">
      <c r="A7732" s="245" t="s">
        <v>15140</v>
      </c>
      <c r="B7732" s="246">
        <v>65.94</v>
      </c>
    </row>
    <row r="7733" spans="1:2" x14ac:dyDescent="0.2">
      <c r="A7733" s="245" t="s">
        <v>7980</v>
      </c>
      <c r="B7733" s="246">
        <v>92.51</v>
      </c>
    </row>
    <row r="7734" spans="1:2" x14ac:dyDescent="0.2">
      <c r="A7734" s="245" t="s">
        <v>15141</v>
      </c>
      <c r="B7734" s="246">
        <v>92.51</v>
      </c>
    </row>
    <row r="7735" spans="1:2" x14ac:dyDescent="0.2">
      <c r="A7735" s="245" t="s">
        <v>7981</v>
      </c>
      <c r="B7735" s="246">
        <v>116.19</v>
      </c>
    </row>
    <row r="7736" spans="1:2" x14ac:dyDescent="0.2">
      <c r="A7736" s="245" t="s">
        <v>15142</v>
      </c>
      <c r="B7736" s="246">
        <v>116.19</v>
      </c>
    </row>
    <row r="7737" spans="1:2" x14ac:dyDescent="0.2">
      <c r="A7737" s="245" t="s">
        <v>7982</v>
      </c>
      <c r="B7737" s="246">
        <v>126.75</v>
      </c>
    </row>
    <row r="7738" spans="1:2" x14ac:dyDescent="0.2">
      <c r="A7738" s="245" t="s">
        <v>15143</v>
      </c>
      <c r="B7738" s="246">
        <v>126.75</v>
      </c>
    </row>
    <row r="7739" spans="1:2" x14ac:dyDescent="0.2">
      <c r="A7739" s="245" t="s">
        <v>7983</v>
      </c>
      <c r="B7739" s="246">
        <v>234.34</v>
      </c>
    </row>
    <row r="7740" spans="1:2" x14ac:dyDescent="0.2">
      <c r="A7740" s="245" t="s">
        <v>15144</v>
      </c>
      <c r="B7740" s="246">
        <v>234.34</v>
      </c>
    </row>
    <row r="7741" spans="1:2" x14ac:dyDescent="0.2">
      <c r="A7741" s="245" t="s">
        <v>7984</v>
      </c>
      <c r="B7741" s="246">
        <v>277.41000000000003</v>
      </c>
    </row>
    <row r="7742" spans="1:2" x14ac:dyDescent="0.2">
      <c r="A7742" s="245" t="s">
        <v>15145</v>
      </c>
      <c r="B7742" s="246">
        <v>277.41000000000003</v>
      </c>
    </row>
    <row r="7743" spans="1:2" x14ac:dyDescent="0.2">
      <c r="A7743" s="245" t="s">
        <v>7985</v>
      </c>
      <c r="B7743" s="246">
        <v>400.92</v>
      </c>
    </row>
    <row r="7744" spans="1:2" x14ac:dyDescent="0.2">
      <c r="A7744" s="245" t="s">
        <v>15146</v>
      </c>
      <c r="B7744" s="246">
        <v>400.92</v>
      </c>
    </row>
    <row r="7745" spans="1:2" x14ac:dyDescent="0.2">
      <c r="A7745" s="245" t="s">
        <v>7986</v>
      </c>
      <c r="B7745" s="246">
        <v>708</v>
      </c>
    </row>
    <row r="7746" spans="1:2" x14ac:dyDescent="0.2">
      <c r="A7746" s="245" t="s">
        <v>15147</v>
      </c>
      <c r="B7746" s="246">
        <v>708</v>
      </c>
    </row>
    <row r="7747" spans="1:2" x14ac:dyDescent="0.2">
      <c r="A7747" s="245" t="s">
        <v>7987</v>
      </c>
      <c r="B7747" s="246">
        <v>876</v>
      </c>
    </row>
    <row r="7748" spans="1:2" x14ac:dyDescent="0.2">
      <c r="A7748" s="245" t="s">
        <v>15148</v>
      </c>
      <c r="B7748" s="246">
        <v>876</v>
      </c>
    </row>
    <row r="7749" spans="1:2" x14ac:dyDescent="0.2">
      <c r="A7749" s="245" t="s">
        <v>7988</v>
      </c>
      <c r="B7749" s="246">
        <v>1700</v>
      </c>
    </row>
    <row r="7750" spans="1:2" x14ac:dyDescent="0.2">
      <c r="A7750" s="245" t="s">
        <v>15149</v>
      </c>
      <c r="B7750" s="246">
        <v>1700</v>
      </c>
    </row>
    <row r="7751" spans="1:2" x14ac:dyDescent="0.2">
      <c r="A7751" s="245" t="s">
        <v>7989</v>
      </c>
      <c r="B7751" s="246">
        <v>1885</v>
      </c>
    </row>
    <row r="7752" spans="1:2" x14ac:dyDescent="0.2">
      <c r="A7752" s="245" t="s">
        <v>15150</v>
      </c>
      <c r="B7752" s="246">
        <v>1885</v>
      </c>
    </row>
    <row r="7753" spans="1:2" x14ac:dyDescent="0.2">
      <c r="A7753" s="245" t="s">
        <v>7990</v>
      </c>
      <c r="B7753" s="246">
        <v>2240</v>
      </c>
    </row>
    <row r="7754" spans="1:2" x14ac:dyDescent="0.2">
      <c r="A7754" s="245" t="s">
        <v>15151</v>
      </c>
      <c r="B7754" s="246">
        <v>2240</v>
      </c>
    </row>
    <row r="7755" spans="1:2" x14ac:dyDescent="0.2">
      <c r="A7755" s="245" t="s">
        <v>7991</v>
      </c>
      <c r="B7755" s="246">
        <v>2427</v>
      </c>
    </row>
    <row r="7756" spans="1:2" x14ac:dyDescent="0.2">
      <c r="A7756" s="245" t="s">
        <v>15152</v>
      </c>
      <c r="B7756" s="246">
        <v>2427</v>
      </c>
    </row>
    <row r="7757" spans="1:2" x14ac:dyDescent="0.2">
      <c r="A7757" s="245" t="s">
        <v>7992</v>
      </c>
      <c r="B7757" s="246">
        <v>7637</v>
      </c>
    </row>
    <row r="7758" spans="1:2" x14ac:dyDescent="0.2">
      <c r="A7758" s="245" t="s">
        <v>15153</v>
      </c>
      <c r="B7758" s="246">
        <v>7637</v>
      </c>
    </row>
    <row r="7759" spans="1:2" x14ac:dyDescent="0.2">
      <c r="A7759" s="245" t="s">
        <v>7993</v>
      </c>
      <c r="B7759" s="246">
        <v>18.690000000000001</v>
      </c>
    </row>
    <row r="7760" spans="1:2" x14ac:dyDescent="0.2">
      <c r="A7760" s="245" t="s">
        <v>15154</v>
      </c>
      <c r="B7760" s="246">
        <v>18.690000000000001</v>
      </c>
    </row>
    <row r="7761" spans="1:2" x14ac:dyDescent="0.2">
      <c r="A7761" s="245" t="s">
        <v>7994</v>
      </c>
      <c r="B7761" s="246">
        <v>21.96</v>
      </c>
    </row>
    <row r="7762" spans="1:2" x14ac:dyDescent="0.2">
      <c r="A7762" s="245" t="s">
        <v>15155</v>
      </c>
      <c r="B7762" s="246">
        <v>21.96</v>
      </c>
    </row>
    <row r="7763" spans="1:2" x14ac:dyDescent="0.2">
      <c r="A7763" s="245" t="s">
        <v>7995</v>
      </c>
      <c r="B7763" s="246">
        <v>30.09</v>
      </c>
    </row>
    <row r="7764" spans="1:2" x14ac:dyDescent="0.2">
      <c r="A7764" s="245" t="s">
        <v>15156</v>
      </c>
      <c r="B7764" s="246">
        <v>30.09</v>
      </c>
    </row>
    <row r="7765" spans="1:2" x14ac:dyDescent="0.2">
      <c r="A7765" s="245" t="s">
        <v>7996</v>
      </c>
      <c r="B7765" s="246">
        <v>35.58</v>
      </c>
    </row>
    <row r="7766" spans="1:2" x14ac:dyDescent="0.2">
      <c r="A7766" s="245" t="s">
        <v>15157</v>
      </c>
      <c r="B7766" s="246">
        <v>35.58</v>
      </c>
    </row>
    <row r="7767" spans="1:2" x14ac:dyDescent="0.2">
      <c r="A7767" s="245" t="s">
        <v>7997</v>
      </c>
      <c r="B7767" s="246">
        <v>46.48</v>
      </c>
    </row>
    <row r="7768" spans="1:2" x14ac:dyDescent="0.2">
      <c r="A7768" s="245" t="s">
        <v>15158</v>
      </c>
      <c r="B7768" s="246">
        <v>46.48</v>
      </c>
    </row>
    <row r="7769" spans="1:2" x14ac:dyDescent="0.2">
      <c r="A7769" s="245" t="s">
        <v>7998</v>
      </c>
      <c r="B7769" s="246">
        <v>59.9</v>
      </c>
    </row>
    <row r="7770" spans="1:2" x14ac:dyDescent="0.2">
      <c r="A7770" s="245" t="s">
        <v>15159</v>
      </c>
      <c r="B7770" s="246">
        <v>59.9</v>
      </c>
    </row>
    <row r="7771" spans="1:2" x14ac:dyDescent="0.2">
      <c r="A7771" s="245" t="s">
        <v>7999</v>
      </c>
      <c r="B7771" s="246">
        <v>69.42</v>
      </c>
    </row>
    <row r="7772" spans="1:2" x14ac:dyDescent="0.2">
      <c r="A7772" s="245" t="s">
        <v>15160</v>
      </c>
      <c r="B7772" s="246">
        <v>69.42</v>
      </c>
    </row>
    <row r="7773" spans="1:2" x14ac:dyDescent="0.2">
      <c r="A7773" s="245" t="s">
        <v>8000</v>
      </c>
      <c r="B7773" s="246">
        <v>96.09</v>
      </c>
    </row>
    <row r="7774" spans="1:2" x14ac:dyDescent="0.2">
      <c r="A7774" s="245" t="s">
        <v>15161</v>
      </c>
      <c r="B7774" s="246">
        <v>96.09</v>
      </c>
    </row>
    <row r="7775" spans="1:2" x14ac:dyDescent="0.2">
      <c r="A7775" s="245" t="s">
        <v>8001</v>
      </c>
      <c r="B7775" s="246">
        <v>118.2</v>
      </c>
    </row>
    <row r="7776" spans="1:2" x14ac:dyDescent="0.2">
      <c r="A7776" s="245" t="s">
        <v>15162</v>
      </c>
      <c r="B7776" s="246">
        <v>118.2</v>
      </c>
    </row>
    <row r="7777" spans="1:2" x14ac:dyDescent="0.2">
      <c r="A7777" s="245" t="s">
        <v>8002</v>
      </c>
      <c r="B7777" s="246">
        <v>143.28</v>
      </c>
    </row>
    <row r="7778" spans="1:2" x14ac:dyDescent="0.2">
      <c r="A7778" s="245" t="s">
        <v>15163</v>
      </c>
      <c r="B7778" s="246">
        <v>143.28</v>
      </c>
    </row>
    <row r="7779" spans="1:2" x14ac:dyDescent="0.2">
      <c r="A7779" s="245" t="s">
        <v>8003</v>
      </c>
      <c r="B7779" s="246">
        <v>269.58</v>
      </c>
    </row>
    <row r="7780" spans="1:2" x14ac:dyDescent="0.2">
      <c r="A7780" s="245" t="s">
        <v>15164</v>
      </c>
      <c r="B7780" s="246">
        <v>269.58</v>
      </c>
    </row>
    <row r="7781" spans="1:2" x14ac:dyDescent="0.2">
      <c r="A7781" s="245" t="s">
        <v>8004</v>
      </c>
      <c r="B7781" s="246">
        <v>432</v>
      </c>
    </row>
    <row r="7782" spans="1:2" x14ac:dyDescent="0.2">
      <c r="A7782" s="245" t="s">
        <v>15165</v>
      </c>
      <c r="B7782" s="246">
        <v>432</v>
      </c>
    </row>
    <row r="7783" spans="1:2" x14ac:dyDescent="0.2">
      <c r="A7783" s="245" t="s">
        <v>8005</v>
      </c>
      <c r="B7783" s="246">
        <v>538</v>
      </c>
    </row>
    <row r="7784" spans="1:2" x14ac:dyDescent="0.2">
      <c r="A7784" s="245" t="s">
        <v>15166</v>
      </c>
      <c r="B7784" s="246">
        <v>538</v>
      </c>
    </row>
    <row r="7785" spans="1:2" x14ac:dyDescent="0.2">
      <c r="A7785" s="245" t="s">
        <v>8006</v>
      </c>
      <c r="B7785" s="246">
        <v>708</v>
      </c>
    </row>
    <row r="7786" spans="1:2" x14ac:dyDescent="0.2">
      <c r="A7786" s="245" t="s">
        <v>15167</v>
      </c>
      <c r="B7786" s="246">
        <v>708</v>
      </c>
    </row>
    <row r="7787" spans="1:2" x14ac:dyDescent="0.2">
      <c r="A7787" s="245" t="s">
        <v>8007</v>
      </c>
      <c r="B7787" s="246">
        <v>876</v>
      </c>
    </row>
    <row r="7788" spans="1:2" x14ac:dyDescent="0.2">
      <c r="A7788" s="245" t="s">
        <v>15168</v>
      </c>
      <c r="B7788" s="246">
        <v>876</v>
      </c>
    </row>
    <row r="7789" spans="1:2" x14ac:dyDescent="0.2">
      <c r="A7789" s="245" t="s">
        <v>8008</v>
      </c>
      <c r="B7789" s="246">
        <v>1700</v>
      </c>
    </row>
    <row r="7790" spans="1:2" x14ac:dyDescent="0.2">
      <c r="A7790" s="245" t="s">
        <v>15169</v>
      </c>
      <c r="B7790" s="246">
        <v>1700</v>
      </c>
    </row>
    <row r="7791" spans="1:2" x14ac:dyDescent="0.2">
      <c r="A7791" s="245" t="s">
        <v>8009</v>
      </c>
      <c r="B7791" s="246">
        <v>1885</v>
      </c>
    </row>
    <row r="7792" spans="1:2" x14ac:dyDescent="0.2">
      <c r="A7792" s="245" t="s">
        <v>15170</v>
      </c>
      <c r="B7792" s="246">
        <v>1885</v>
      </c>
    </row>
    <row r="7793" spans="1:2" x14ac:dyDescent="0.2">
      <c r="A7793" s="245" t="s">
        <v>8010</v>
      </c>
      <c r="B7793" s="246">
        <v>2240</v>
      </c>
    </row>
    <row r="7794" spans="1:2" x14ac:dyDescent="0.2">
      <c r="A7794" s="245" t="s">
        <v>15171</v>
      </c>
      <c r="B7794" s="246">
        <v>2240</v>
      </c>
    </row>
    <row r="7795" spans="1:2" x14ac:dyDescent="0.2">
      <c r="A7795" s="245" t="s">
        <v>8011</v>
      </c>
      <c r="B7795" s="246">
        <v>8.16</v>
      </c>
    </row>
    <row r="7796" spans="1:2" x14ac:dyDescent="0.2">
      <c r="A7796" s="245" t="s">
        <v>15172</v>
      </c>
      <c r="B7796" s="246">
        <v>8.16</v>
      </c>
    </row>
    <row r="7797" spans="1:2" x14ac:dyDescent="0.2">
      <c r="A7797" s="245" t="s">
        <v>8012</v>
      </c>
      <c r="B7797" s="246">
        <v>8.3800000000000008</v>
      </c>
    </row>
    <row r="7798" spans="1:2" x14ac:dyDescent="0.2">
      <c r="A7798" s="245" t="s">
        <v>15173</v>
      </c>
      <c r="B7798" s="246">
        <v>8.3800000000000008</v>
      </c>
    </row>
    <row r="7799" spans="1:2" x14ac:dyDescent="0.2">
      <c r="A7799" s="245" t="s">
        <v>8013</v>
      </c>
      <c r="B7799" s="246">
        <v>8.7899999999999991</v>
      </c>
    </row>
    <row r="7800" spans="1:2" x14ac:dyDescent="0.2">
      <c r="A7800" s="245" t="s">
        <v>15174</v>
      </c>
      <c r="B7800" s="246">
        <v>8.7899999999999991</v>
      </c>
    </row>
    <row r="7801" spans="1:2" x14ac:dyDescent="0.2">
      <c r="A7801" s="245" t="s">
        <v>8014</v>
      </c>
      <c r="B7801" s="246">
        <v>9.82</v>
      </c>
    </row>
    <row r="7802" spans="1:2" x14ac:dyDescent="0.2">
      <c r="A7802" s="245" t="s">
        <v>15175</v>
      </c>
      <c r="B7802" s="246">
        <v>9.82</v>
      </c>
    </row>
    <row r="7803" spans="1:2" x14ac:dyDescent="0.2">
      <c r="A7803" s="245" t="s">
        <v>8015</v>
      </c>
      <c r="B7803" s="246">
        <v>13.75</v>
      </c>
    </row>
    <row r="7804" spans="1:2" x14ac:dyDescent="0.2">
      <c r="A7804" s="245" t="s">
        <v>15176</v>
      </c>
      <c r="B7804" s="246">
        <v>13.75</v>
      </c>
    </row>
    <row r="7805" spans="1:2" x14ac:dyDescent="0.2">
      <c r="A7805" s="245" t="s">
        <v>8016</v>
      </c>
      <c r="B7805" s="246">
        <v>22.12</v>
      </c>
    </row>
    <row r="7806" spans="1:2" x14ac:dyDescent="0.2">
      <c r="A7806" s="245" t="s">
        <v>15177</v>
      </c>
      <c r="B7806" s="246">
        <v>22.12</v>
      </c>
    </row>
    <row r="7807" spans="1:2" x14ac:dyDescent="0.2">
      <c r="A7807" s="245" t="s">
        <v>8017</v>
      </c>
      <c r="B7807" s="246">
        <v>23.32</v>
      </c>
    </row>
    <row r="7808" spans="1:2" x14ac:dyDescent="0.2">
      <c r="A7808" s="245" t="s">
        <v>15178</v>
      </c>
      <c r="B7808" s="246">
        <v>23.32</v>
      </c>
    </row>
    <row r="7809" spans="1:2" x14ac:dyDescent="0.2">
      <c r="A7809" s="245" t="s">
        <v>8018</v>
      </c>
      <c r="B7809" s="246">
        <v>24.08</v>
      </c>
    </row>
    <row r="7810" spans="1:2" x14ac:dyDescent="0.2">
      <c r="A7810" s="245" t="s">
        <v>15179</v>
      </c>
      <c r="B7810" s="246">
        <v>24.08</v>
      </c>
    </row>
    <row r="7811" spans="1:2" x14ac:dyDescent="0.2">
      <c r="A7811" s="245" t="s">
        <v>8019</v>
      </c>
      <c r="B7811" s="246">
        <v>42.35</v>
      </c>
    </row>
    <row r="7812" spans="1:2" x14ac:dyDescent="0.2">
      <c r="A7812" s="245" t="s">
        <v>15180</v>
      </c>
      <c r="B7812" s="246">
        <v>42.35</v>
      </c>
    </row>
    <row r="7813" spans="1:2" x14ac:dyDescent="0.2">
      <c r="A7813" s="245" t="s">
        <v>8020</v>
      </c>
      <c r="B7813" s="246">
        <v>77.02</v>
      </c>
    </row>
    <row r="7814" spans="1:2" x14ac:dyDescent="0.2">
      <c r="A7814" s="245" t="s">
        <v>15181</v>
      </c>
      <c r="B7814" s="246">
        <v>77.02</v>
      </c>
    </row>
    <row r="7815" spans="1:2" x14ac:dyDescent="0.2">
      <c r="A7815" s="245" t="s">
        <v>8021</v>
      </c>
      <c r="B7815" s="246">
        <v>82.51</v>
      </c>
    </row>
    <row r="7816" spans="1:2" x14ac:dyDescent="0.2">
      <c r="A7816" s="245" t="s">
        <v>15182</v>
      </c>
      <c r="B7816" s="246">
        <v>82.51</v>
      </c>
    </row>
    <row r="7817" spans="1:2" x14ac:dyDescent="0.2">
      <c r="A7817" s="245" t="s">
        <v>8022</v>
      </c>
      <c r="B7817" s="246">
        <v>111.64</v>
      </c>
    </row>
    <row r="7818" spans="1:2" x14ac:dyDescent="0.2">
      <c r="A7818" s="245" t="s">
        <v>15183</v>
      </c>
      <c r="B7818" s="246">
        <v>111.64</v>
      </c>
    </row>
    <row r="7819" spans="1:2" x14ac:dyDescent="0.2">
      <c r="A7819" s="245" t="s">
        <v>8023</v>
      </c>
      <c r="B7819" s="246">
        <v>145.94999999999999</v>
      </c>
    </row>
    <row r="7820" spans="1:2" x14ac:dyDescent="0.2">
      <c r="A7820" s="245" t="s">
        <v>15184</v>
      </c>
      <c r="B7820" s="246">
        <v>145.94999999999999</v>
      </c>
    </row>
    <row r="7821" spans="1:2" x14ac:dyDescent="0.2">
      <c r="A7821" s="245" t="s">
        <v>8024</v>
      </c>
      <c r="B7821" s="246">
        <v>187.32</v>
      </c>
    </row>
    <row r="7822" spans="1:2" x14ac:dyDescent="0.2">
      <c r="A7822" s="245" t="s">
        <v>15185</v>
      </c>
      <c r="B7822" s="246">
        <v>187.32</v>
      </c>
    </row>
    <row r="7823" spans="1:2" x14ac:dyDescent="0.2">
      <c r="A7823" s="245" t="s">
        <v>8025</v>
      </c>
      <c r="B7823" s="246">
        <v>207.65</v>
      </c>
    </row>
    <row r="7824" spans="1:2" x14ac:dyDescent="0.2">
      <c r="A7824" s="245" t="s">
        <v>15186</v>
      </c>
      <c r="B7824" s="246">
        <v>207.65</v>
      </c>
    </row>
    <row r="7825" spans="1:2" x14ac:dyDescent="0.2">
      <c r="A7825" s="245" t="s">
        <v>8026</v>
      </c>
      <c r="B7825" s="246">
        <v>501.48</v>
      </c>
    </row>
    <row r="7826" spans="1:2" x14ac:dyDescent="0.2">
      <c r="A7826" s="245" t="s">
        <v>15187</v>
      </c>
      <c r="B7826" s="246">
        <v>501.48</v>
      </c>
    </row>
    <row r="7827" spans="1:2" x14ac:dyDescent="0.2">
      <c r="A7827" s="245" t="s">
        <v>8027</v>
      </c>
      <c r="B7827" s="246">
        <v>526.79</v>
      </c>
    </row>
    <row r="7828" spans="1:2" x14ac:dyDescent="0.2">
      <c r="A7828" s="245" t="s">
        <v>15188</v>
      </c>
      <c r="B7828" s="246">
        <v>526.79</v>
      </c>
    </row>
    <row r="7829" spans="1:2" x14ac:dyDescent="0.2">
      <c r="A7829" s="245" t="s">
        <v>8028</v>
      </c>
      <c r="B7829" s="246">
        <v>775.75</v>
      </c>
    </row>
    <row r="7830" spans="1:2" x14ac:dyDescent="0.2">
      <c r="A7830" s="245" t="s">
        <v>15189</v>
      </c>
      <c r="B7830" s="246">
        <v>775.75</v>
      </c>
    </row>
    <row r="7831" spans="1:2" x14ac:dyDescent="0.2">
      <c r="A7831" s="245" t="s">
        <v>8029</v>
      </c>
      <c r="B7831" s="246">
        <v>1845.66</v>
      </c>
    </row>
    <row r="7832" spans="1:2" x14ac:dyDescent="0.2">
      <c r="A7832" s="245" t="s">
        <v>15190</v>
      </c>
      <c r="B7832" s="246">
        <v>1845.66</v>
      </c>
    </row>
    <row r="7833" spans="1:2" x14ac:dyDescent="0.2">
      <c r="A7833" s="245" t="s">
        <v>8030</v>
      </c>
      <c r="B7833" s="246">
        <v>15.31</v>
      </c>
    </row>
    <row r="7834" spans="1:2" x14ac:dyDescent="0.2">
      <c r="A7834" s="245" t="s">
        <v>15191</v>
      </c>
      <c r="B7834" s="246">
        <v>15.31</v>
      </c>
    </row>
    <row r="7835" spans="1:2" x14ac:dyDescent="0.2">
      <c r="A7835" s="245" t="s">
        <v>8031</v>
      </c>
      <c r="B7835" s="246">
        <v>30.78</v>
      </c>
    </row>
    <row r="7836" spans="1:2" x14ac:dyDescent="0.2">
      <c r="A7836" s="245" t="s">
        <v>15192</v>
      </c>
      <c r="B7836" s="246">
        <v>30.78</v>
      </c>
    </row>
    <row r="7837" spans="1:2" x14ac:dyDescent="0.2">
      <c r="A7837" s="245" t="s">
        <v>8032</v>
      </c>
      <c r="B7837" s="246">
        <v>44.93</v>
      </c>
    </row>
    <row r="7838" spans="1:2" x14ac:dyDescent="0.2">
      <c r="A7838" s="245" t="s">
        <v>15193</v>
      </c>
      <c r="B7838" s="246">
        <v>44.93</v>
      </c>
    </row>
    <row r="7839" spans="1:2" x14ac:dyDescent="0.2">
      <c r="A7839" s="245" t="s">
        <v>8033</v>
      </c>
      <c r="B7839" s="246">
        <v>66.239999999999995</v>
      </c>
    </row>
    <row r="7840" spans="1:2" x14ac:dyDescent="0.2">
      <c r="A7840" s="245" t="s">
        <v>15194</v>
      </c>
      <c r="B7840" s="246">
        <v>66.239999999999995</v>
      </c>
    </row>
    <row r="7841" spans="1:2" x14ac:dyDescent="0.2">
      <c r="A7841" s="245" t="s">
        <v>8034</v>
      </c>
      <c r="B7841" s="246">
        <v>84.8</v>
      </c>
    </row>
    <row r="7842" spans="1:2" x14ac:dyDescent="0.2">
      <c r="A7842" s="245" t="s">
        <v>15195</v>
      </c>
      <c r="B7842" s="246">
        <v>84.8</v>
      </c>
    </row>
    <row r="7843" spans="1:2" x14ac:dyDescent="0.2">
      <c r="A7843" s="245" t="s">
        <v>2221</v>
      </c>
      <c r="B7843" s="246">
        <v>185.81</v>
      </c>
    </row>
    <row r="7844" spans="1:2" x14ac:dyDescent="0.2">
      <c r="A7844" s="245" t="s">
        <v>15196</v>
      </c>
      <c r="B7844" s="246">
        <v>185.81</v>
      </c>
    </row>
    <row r="7845" spans="1:2" x14ac:dyDescent="0.2">
      <c r="A7845" s="245" t="s">
        <v>2222</v>
      </c>
      <c r="B7845" s="246">
        <v>221.83</v>
      </c>
    </row>
    <row r="7846" spans="1:2" x14ac:dyDescent="0.2">
      <c r="A7846" s="245" t="s">
        <v>15197</v>
      </c>
      <c r="B7846" s="246">
        <v>221.83</v>
      </c>
    </row>
    <row r="7847" spans="1:2" x14ac:dyDescent="0.2">
      <c r="A7847" s="245" t="s">
        <v>2223</v>
      </c>
      <c r="B7847" s="246">
        <v>263.35000000000002</v>
      </c>
    </row>
    <row r="7848" spans="1:2" x14ac:dyDescent="0.2">
      <c r="A7848" s="245" t="s">
        <v>15198</v>
      </c>
      <c r="B7848" s="246">
        <v>263.35000000000002</v>
      </c>
    </row>
    <row r="7849" spans="1:2" x14ac:dyDescent="0.2">
      <c r="A7849" s="245" t="s">
        <v>2224</v>
      </c>
      <c r="B7849" s="246">
        <v>375.86</v>
      </c>
    </row>
    <row r="7850" spans="1:2" x14ac:dyDescent="0.2">
      <c r="A7850" s="245" t="s">
        <v>15199</v>
      </c>
      <c r="B7850" s="246">
        <v>375.86</v>
      </c>
    </row>
    <row r="7851" spans="1:2" x14ac:dyDescent="0.2">
      <c r="A7851" s="245" t="s">
        <v>2225</v>
      </c>
      <c r="B7851" s="246">
        <v>512.79</v>
      </c>
    </row>
    <row r="7852" spans="1:2" x14ac:dyDescent="0.2">
      <c r="A7852" s="245" t="s">
        <v>15200</v>
      </c>
      <c r="B7852" s="246">
        <v>512.79</v>
      </c>
    </row>
    <row r="7853" spans="1:2" x14ac:dyDescent="0.2">
      <c r="A7853" s="245" t="s">
        <v>2226</v>
      </c>
      <c r="B7853" s="246">
        <v>653.01</v>
      </c>
    </row>
    <row r="7854" spans="1:2" x14ac:dyDescent="0.2">
      <c r="A7854" s="245" t="s">
        <v>15201</v>
      </c>
      <c r="B7854" s="246">
        <v>653.01</v>
      </c>
    </row>
    <row r="7855" spans="1:2" x14ac:dyDescent="0.2">
      <c r="A7855" s="245" t="s">
        <v>2227</v>
      </c>
      <c r="B7855" s="246">
        <v>838.79</v>
      </c>
    </row>
    <row r="7856" spans="1:2" x14ac:dyDescent="0.2">
      <c r="A7856" s="245" t="s">
        <v>15202</v>
      </c>
      <c r="B7856" s="246">
        <v>838.79</v>
      </c>
    </row>
    <row r="7857" spans="1:2" x14ac:dyDescent="0.2">
      <c r="A7857" s="245" t="s">
        <v>2228</v>
      </c>
      <c r="B7857" s="246">
        <v>1055.68</v>
      </c>
    </row>
    <row r="7858" spans="1:2" x14ac:dyDescent="0.2">
      <c r="A7858" s="245" t="s">
        <v>15203</v>
      </c>
      <c r="B7858" s="246">
        <v>1055.68</v>
      </c>
    </row>
    <row r="7859" spans="1:2" x14ac:dyDescent="0.2">
      <c r="A7859" s="245" t="s">
        <v>2229</v>
      </c>
      <c r="B7859" s="246">
        <v>1225.73</v>
      </c>
    </row>
    <row r="7860" spans="1:2" x14ac:dyDescent="0.2">
      <c r="A7860" s="245" t="s">
        <v>15204</v>
      </c>
      <c r="B7860" s="246">
        <v>1225.73</v>
      </c>
    </row>
    <row r="7861" spans="1:2" x14ac:dyDescent="0.2">
      <c r="A7861" s="245" t="s">
        <v>2230</v>
      </c>
      <c r="B7861" s="246">
        <v>1599.37</v>
      </c>
    </row>
    <row r="7862" spans="1:2" x14ac:dyDescent="0.2">
      <c r="A7862" s="245" t="s">
        <v>15205</v>
      </c>
      <c r="B7862" s="246">
        <v>1599.37</v>
      </c>
    </row>
    <row r="7863" spans="1:2" x14ac:dyDescent="0.2">
      <c r="A7863" s="245" t="s">
        <v>8035</v>
      </c>
      <c r="B7863" s="246">
        <v>1966.14</v>
      </c>
    </row>
    <row r="7864" spans="1:2" x14ac:dyDescent="0.2">
      <c r="A7864" s="245" t="s">
        <v>15206</v>
      </c>
      <c r="B7864" s="246">
        <v>1966.14</v>
      </c>
    </row>
    <row r="7865" spans="1:2" x14ac:dyDescent="0.2">
      <c r="A7865" s="245" t="s">
        <v>8036</v>
      </c>
      <c r="B7865" s="246">
        <v>2186.1999999999998</v>
      </c>
    </row>
    <row r="7866" spans="1:2" x14ac:dyDescent="0.2">
      <c r="A7866" s="245" t="s">
        <v>15207</v>
      </c>
      <c r="B7866" s="246">
        <v>2186.1999999999998</v>
      </c>
    </row>
    <row r="7867" spans="1:2" x14ac:dyDescent="0.2">
      <c r="A7867" s="245" t="s">
        <v>8037</v>
      </c>
      <c r="B7867" s="246">
        <v>2496.37</v>
      </c>
    </row>
    <row r="7868" spans="1:2" x14ac:dyDescent="0.2">
      <c r="A7868" s="245" t="s">
        <v>15208</v>
      </c>
      <c r="B7868" s="246">
        <v>2496.37</v>
      </c>
    </row>
    <row r="7869" spans="1:2" x14ac:dyDescent="0.2">
      <c r="A7869" s="245" t="s">
        <v>8038</v>
      </c>
      <c r="B7869" s="246">
        <v>16.27</v>
      </c>
    </row>
    <row r="7870" spans="1:2" x14ac:dyDescent="0.2">
      <c r="A7870" s="245" t="s">
        <v>15209</v>
      </c>
      <c r="B7870" s="246">
        <v>16.27</v>
      </c>
    </row>
    <row r="7871" spans="1:2" x14ac:dyDescent="0.2">
      <c r="A7871" s="245" t="s">
        <v>8039</v>
      </c>
      <c r="B7871" s="246">
        <v>33.67</v>
      </c>
    </row>
    <row r="7872" spans="1:2" x14ac:dyDescent="0.2">
      <c r="A7872" s="245" t="s">
        <v>15210</v>
      </c>
      <c r="B7872" s="246">
        <v>33.67</v>
      </c>
    </row>
    <row r="7873" spans="1:2" x14ac:dyDescent="0.2">
      <c r="A7873" s="245" t="s">
        <v>8040</v>
      </c>
      <c r="B7873" s="246">
        <v>50.98</v>
      </c>
    </row>
    <row r="7874" spans="1:2" x14ac:dyDescent="0.2">
      <c r="A7874" s="245" t="s">
        <v>15211</v>
      </c>
      <c r="B7874" s="246">
        <v>50.98</v>
      </c>
    </row>
    <row r="7875" spans="1:2" x14ac:dyDescent="0.2">
      <c r="A7875" s="245" t="s">
        <v>8041</v>
      </c>
      <c r="B7875" s="246">
        <v>76.010000000000005</v>
      </c>
    </row>
    <row r="7876" spans="1:2" x14ac:dyDescent="0.2">
      <c r="A7876" s="245" t="s">
        <v>15212</v>
      </c>
      <c r="B7876" s="246">
        <v>76.010000000000005</v>
      </c>
    </row>
    <row r="7877" spans="1:2" x14ac:dyDescent="0.2">
      <c r="A7877" s="245" t="s">
        <v>8042</v>
      </c>
      <c r="B7877" s="246">
        <v>100.28</v>
      </c>
    </row>
    <row r="7878" spans="1:2" x14ac:dyDescent="0.2">
      <c r="A7878" s="245" t="s">
        <v>15213</v>
      </c>
      <c r="B7878" s="246">
        <v>100.28</v>
      </c>
    </row>
    <row r="7879" spans="1:2" x14ac:dyDescent="0.2">
      <c r="A7879" s="245" t="s">
        <v>2231</v>
      </c>
      <c r="B7879" s="246">
        <v>187.97</v>
      </c>
    </row>
    <row r="7880" spans="1:2" x14ac:dyDescent="0.2">
      <c r="A7880" s="245" t="s">
        <v>15214</v>
      </c>
      <c r="B7880" s="246">
        <v>187.97</v>
      </c>
    </row>
    <row r="7881" spans="1:2" x14ac:dyDescent="0.2">
      <c r="A7881" s="245" t="s">
        <v>2232</v>
      </c>
      <c r="B7881" s="246">
        <v>226.8</v>
      </c>
    </row>
    <row r="7882" spans="1:2" x14ac:dyDescent="0.2">
      <c r="A7882" s="245" t="s">
        <v>15215</v>
      </c>
      <c r="B7882" s="246">
        <v>226.8</v>
      </c>
    </row>
    <row r="7883" spans="1:2" x14ac:dyDescent="0.2">
      <c r="A7883" s="245" t="s">
        <v>2233</v>
      </c>
      <c r="B7883" s="246">
        <v>270.11</v>
      </c>
    </row>
    <row r="7884" spans="1:2" x14ac:dyDescent="0.2">
      <c r="A7884" s="245" t="s">
        <v>15216</v>
      </c>
      <c r="B7884" s="246">
        <v>270.11</v>
      </c>
    </row>
    <row r="7885" spans="1:2" x14ac:dyDescent="0.2">
      <c r="A7885" s="245" t="s">
        <v>2234</v>
      </c>
      <c r="B7885" s="246">
        <v>388.24</v>
      </c>
    </row>
    <row r="7886" spans="1:2" x14ac:dyDescent="0.2">
      <c r="A7886" s="245" t="s">
        <v>15217</v>
      </c>
      <c r="B7886" s="246">
        <v>388.24</v>
      </c>
    </row>
    <row r="7887" spans="1:2" x14ac:dyDescent="0.2">
      <c r="A7887" s="245" t="s">
        <v>2235</v>
      </c>
      <c r="B7887" s="246">
        <v>528.54</v>
      </c>
    </row>
    <row r="7888" spans="1:2" x14ac:dyDescent="0.2">
      <c r="A7888" s="245" t="s">
        <v>15218</v>
      </c>
      <c r="B7888" s="246">
        <v>528.54</v>
      </c>
    </row>
    <row r="7889" spans="1:2" x14ac:dyDescent="0.2">
      <c r="A7889" s="245" t="s">
        <v>2236</v>
      </c>
      <c r="B7889" s="246">
        <v>673.02</v>
      </c>
    </row>
    <row r="7890" spans="1:2" x14ac:dyDescent="0.2">
      <c r="A7890" s="245" t="s">
        <v>15219</v>
      </c>
      <c r="B7890" s="246">
        <v>673.02</v>
      </c>
    </row>
    <row r="7891" spans="1:2" x14ac:dyDescent="0.2">
      <c r="A7891" s="245" t="s">
        <v>2237</v>
      </c>
      <c r="B7891" s="246">
        <v>869.48</v>
      </c>
    </row>
    <row r="7892" spans="1:2" x14ac:dyDescent="0.2">
      <c r="A7892" s="245" t="s">
        <v>15220</v>
      </c>
      <c r="B7892" s="246">
        <v>869.48</v>
      </c>
    </row>
    <row r="7893" spans="1:2" x14ac:dyDescent="0.2">
      <c r="A7893" s="245" t="s">
        <v>2238</v>
      </c>
      <c r="B7893" s="246">
        <v>1094.47</v>
      </c>
    </row>
    <row r="7894" spans="1:2" x14ac:dyDescent="0.2">
      <c r="A7894" s="245" t="s">
        <v>15221</v>
      </c>
      <c r="B7894" s="246">
        <v>1094.47</v>
      </c>
    </row>
    <row r="7895" spans="1:2" x14ac:dyDescent="0.2">
      <c r="A7895" s="245" t="s">
        <v>2239</v>
      </c>
      <c r="B7895" s="246">
        <v>1272.3</v>
      </c>
    </row>
    <row r="7896" spans="1:2" x14ac:dyDescent="0.2">
      <c r="A7896" s="245" t="s">
        <v>15222</v>
      </c>
      <c r="B7896" s="246">
        <v>1272.3</v>
      </c>
    </row>
    <row r="7897" spans="1:2" x14ac:dyDescent="0.2">
      <c r="A7897" s="245" t="s">
        <v>8043</v>
      </c>
      <c r="B7897" s="246">
        <v>1659.78</v>
      </c>
    </row>
    <row r="7898" spans="1:2" x14ac:dyDescent="0.2">
      <c r="A7898" s="245" t="s">
        <v>15223</v>
      </c>
      <c r="B7898" s="246">
        <v>1659.78</v>
      </c>
    </row>
    <row r="7899" spans="1:2" x14ac:dyDescent="0.2">
      <c r="A7899" s="245" t="s">
        <v>8044</v>
      </c>
      <c r="B7899" s="246">
        <v>2029.16</v>
      </c>
    </row>
    <row r="7900" spans="1:2" x14ac:dyDescent="0.2">
      <c r="A7900" s="245" t="s">
        <v>15224</v>
      </c>
      <c r="B7900" s="246">
        <v>2029.16</v>
      </c>
    </row>
    <row r="7901" spans="1:2" x14ac:dyDescent="0.2">
      <c r="A7901" s="245" t="s">
        <v>8045</v>
      </c>
      <c r="B7901" s="246">
        <v>2256.9</v>
      </c>
    </row>
    <row r="7902" spans="1:2" x14ac:dyDescent="0.2">
      <c r="A7902" s="245" t="s">
        <v>15225</v>
      </c>
      <c r="B7902" s="246">
        <v>2256.9</v>
      </c>
    </row>
    <row r="7903" spans="1:2" x14ac:dyDescent="0.2">
      <c r="A7903" s="245" t="s">
        <v>8046</v>
      </c>
      <c r="B7903" s="246">
        <v>2584.14</v>
      </c>
    </row>
    <row r="7904" spans="1:2" x14ac:dyDescent="0.2">
      <c r="A7904" s="245" t="s">
        <v>15226</v>
      </c>
      <c r="B7904" s="246">
        <v>2584.14</v>
      </c>
    </row>
    <row r="7905" spans="1:2" x14ac:dyDescent="0.2">
      <c r="A7905" s="245" t="s">
        <v>8047</v>
      </c>
      <c r="B7905" s="246">
        <v>17.14</v>
      </c>
    </row>
    <row r="7906" spans="1:2" x14ac:dyDescent="0.2">
      <c r="A7906" s="245" t="s">
        <v>15227</v>
      </c>
      <c r="B7906" s="246">
        <v>17.14</v>
      </c>
    </row>
    <row r="7907" spans="1:2" x14ac:dyDescent="0.2">
      <c r="A7907" s="245" t="s">
        <v>8048</v>
      </c>
      <c r="B7907" s="246">
        <v>41.05</v>
      </c>
    </row>
    <row r="7908" spans="1:2" x14ac:dyDescent="0.2">
      <c r="A7908" s="245" t="s">
        <v>15228</v>
      </c>
      <c r="B7908" s="246">
        <v>41.05</v>
      </c>
    </row>
    <row r="7909" spans="1:2" x14ac:dyDescent="0.2">
      <c r="A7909" s="245" t="s">
        <v>8049</v>
      </c>
      <c r="B7909" s="246">
        <v>59.14</v>
      </c>
    </row>
    <row r="7910" spans="1:2" x14ac:dyDescent="0.2">
      <c r="A7910" s="245" t="s">
        <v>15229</v>
      </c>
      <c r="B7910" s="246">
        <v>59.14</v>
      </c>
    </row>
    <row r="7911" spans="1:2" x14ac:dyDescent="0.2">
      <c r="A7911" s="245" t="s">
        <v>8050</v>
      </c>
      <c r="B7911" s="246">
        <v>78.87</v>
      </c>
    </row>
    <row r="7912" spans="1:2" x14ac:dyDescent="0.2">
      <c r="A7912" s="245" t="s">
        <v>15230</v>
      </c>
      <c r="B7912" s="246">
        <v>78.87</v>
      </c>
    </row>
    <row r="7913" spans="1:2" x14ac:dyDescent="0.2">
      <c r="A7913" s="245" t="s">
        <v>8051</v>
      </c>
      <c r="B7913" s="246">
        <v>112.76</v>
      </c>
    </row>
    <row r="7914" spans="1:2" x14ac:dyDescent="0.2">
      <c r="A7914" s="245" t="s">
        <v>15231</v>
      </c>
      <c r="B7914" s="246">
        <v>112.76</v>
      </c>
    </row>
    <row r="7915" spans="1:2" x14ac:dyDescent="0.2">
      <c r="A7915" s="245" t="s">
        <v>2240</v>
      </c>
      <c r="B7915" s="246">
        <v>210.46</v>
      </c>
    </row>
    <row r="7916" spans="1:2" x14ac:dyDescent="0.2">
      <c r="A7916" s="245" t="s">
        <v>15232</v>
      </c>
      <c r="B7916" s="246">
        <v>210.46</v>
      </c>
    </row>
    <row r="7917" spans="1:2" x14ac:dyDescent="0.2">
      <c r="A7917" s="245" t="s">
        <v>2241</v>
      </c>
      <c r="B7917" s="246">
        <v>251.93</v>
      </c>
    </row>
    <row r="7918" spans="1:2" x14ac:dyDescent="0.2">
      <c r="A7918" s="245" t="s">
        <v>15233</v>
      </c>
      <c r="B7918" s="246">
        <v>251.93</v>
      </c>
    </row>
    <row r="7919" spans="1:2" x14ac:dyDescent="0.2">
      <c r="A7919" s="245" t="s">
        <v>2242</v>
      </c>
      <c r="B7919" s="246">
        <v>300.47000000000003</v>
      </c>
    </row>
    <row r="7920" spans="1:2" x14ac:dyDescent="0.2">
      <c r="A7920" s="245" t="s">
        <v>15234</v>
      </c>
      <c r="B7920" s="246">
        <v>300.47000000000003</v>
      </c>
    </row>
    <row r="7921" spans="1:2" x14ac:dyDescent="0.2">
      <c r="A7921" s="245" t="s">
        <v>2243</v>
      </c>
      <c r="B7921" s="246">
        <v>436.26</v>
      </c>
    </row>
    <row r="7922" spans="1:2" x14ac:dyDescent="0.2">
      <c r="A7922" s="245" t="s">
        <v>15235</v>
      </c>
      <c r="B7922" s="246">
        <v>436.26</v>
      </c>
    </row>
    <row r="7923" spans="1:2" x14ac:dyDescent="0.2">
      <c r="A7923" s="245" t="s">
        <v>2244</v>
      </c>
      <c r="B7923" s="246">
        <v>595.91999999999996</v>
      </c>
    </row>
    <row r="7924" spans="1:2" x14ac:dyDescent="0.2">
      <c r="A7924" s="245" t="s">
        <v>15236</v>
      </c>
      <c r="B7924" s="246">
        <v>595.91999999999996</v>
      </c>
    </row>
    <row r="7925" spans="1:2" x14ac:dyDescent="0.2">
      <c r="A7925" s="245" t="s">
        <v>2245</v>
      </c>
      <c r="B7925" s="246">
        <v>764.49</v>
      </c>
    </row>
    <row r="7926" spans="1:2" x14ac:dyDescent="0.2">
      <c r="A7926" s="245" t="s">
        <v>15237</v>
      </c>
      <c r="B7926" s="246">
        <v>764.49</v>
      </c>
    </row>
    <row r="7927" spans="1:2" x14ac:dyDescent="0.2">
      <c r="A7927" s="245" t="s">
        <v>2246</v>
      </c>
      <c r="B7927" s="246">
        <v>987.46</v>
      </c>
    </row>
    <row r="7928" spans="1:2" x14ac:dyDescent="0.2">
      <c r="A7928" s="245" t="s">
        <v>15238</v>
      </c>
      <c r="B7928" s="246">
        <v>987.46</v>
      </c>
    </row>
    <row r="7929" spans="1:2" x14ac:dyDescent="0.2">
      <c r="A7929" s="245" t="s">
        <v>2247</v>
      </c>
      <c r="B7929" s="246">
        <v>1237.1500000000001</v>
      </c>
    </row>
    <row r="7930" spans="1:2" x14ac:dyDescent="0.2">
      <c r="A7930" s="245" t="s">
        <v>15239</v>
      </c>
      <c r="B7930" s="246">
        <v>1237.1500000000001</v>
      </c>
    </row>
    <row r="7931" spans="1:2" x14ac:dyDescent="0.2">
      <c r="A7931" s="245" t="s">
        <v>2248</v>
      </c>
      <c r="B7931" s="246">
        <v>1445.81</v>
      </c>
    </row>
    <row r="7932" spans="1:2" x14ac:dyDescent="0.2">
      <c r="A7932" s="245" t="s">
        <v>15240</v>
      </c>
      <c r="B7932" s="246">
        <v>1445.81</v>
      </c>
    </row>
    <row r="7933" spans="1:2" x14ac:dyDescent="0.2">
      <c r="A7933" s="245" t="s">
        <v>2249</v>
      </c>
      <c r="B7933" s="246">
        <v>1899.07</v>
      </c>
    </row>
    <row r="7934" spans="1:2" x14ac:dyDescent="0.2">
      <c r="A7934" s="245" t="s">
        <v>15241</v>
      </c>
      <c r="B7934" s="246">
        <v>1899.07</v>
      </c>
    </row>
    <row r="7935" spans="1:2" x14ac:dyDescent="0.2">
      <c r="A7935" s="245" t="s">
        <v>8052</v>
      </c>
      <c r="B7935" s="246">
        <v>2305.5300000000002</v>
      </c>
    </row>
    <row r="7936" spans="1:2" x14ac:dyDescent="0.2">
      <c r="A7936" s="245" t="s">
        <v>15242</v>
      </c>
      <c r="B7936" s="246">
        <v>2305.5300000000002</v>
      </c>
    </row>
    <row r="7937" spans="1:2" x14ac:dyDescent="0.2">
      <c r="A7937" s="245" t="s">
        <v>8053</v>
      </c>
      <c r="B7937" s="246">
        <v>2578.12</v>
      </c>
    </row>
    <row r="7938" spans="1:2" x14ac:dyDescent="0.2">
      <c r="A7938" s="245" t="s">
        <v>15243</v>
      </c>
      <c r="B7938" s="246">
        <v>2578.12</v>
      </c>
    </row>
    <row r="7939" spans="1:2" x14ac:dyDescent="0.2">
      <c r="A7939" s="245" t="s">
        <v>8054</v>
      </c>
      <c r="B7939" s="246">
        <v>2951.94</v>
      </c>
    </row>
    <row r="7940" spans="1:2" x14ac:dyDescent="0.2">
      <c r="A7940" s="245" t="s">
        <v>15244</v>
      </c>
      <c r="B7940" s="246">
        <v>2951.94</v>
      </c>
    </row>
    <row r="7941" spans="1:2" x14ac:dyDescent="0.2">
      <c r="A7941" s="245" t="s">
        <v>8055</v>
      </c>
      <c r="B7941" s="246">
        <v>15.85</v>
      </c>
    </row>
    <row r="7942" spans="1:2" x14ac:dyDescent="0.2">
      <c r="A7942" s="245" t="s">
        <v>15245</v>
      </c>
      <c r="B7942" s="246">
        <v>15.85</v>
      </c>
    </row>
    <row r="7943" spans="1:2" x14ac:dyDescent="0.2">
      <c r="A7943" s="245" t="s">
        <v>8056</v>
      </c>
      <c r="B7943" s="246">
        <v>31.86</v>
      </c>
    </row>
    <row r="7944" spans="1:2" x14ac:dyDescent="0.2">
      <c r="A7944" s="245" t="s">
        <v>15246</v>
      </c>
      <c r="B7944" s="246">
        <v>31.86</v>
      </c>
    </row>
    <row r="7945" spans="1:2" x14ac:dyDescent="0.2">
      <c r="A7945" s="245" t="s">
        <v>8057</v>
      </c>
      <c r="B7945" s="246">
        <v>60.06</v>
      </c>
    </row>
    <row r="7946" spans="1:2" x14ac:dyDescent="0.2">
      <c r="A7946" s="245" t="s">
        <v>15247</v>
      </c>
      <c r="B7946" s="246">
        <v>60.06</v>
      </c>
    </row>
    <row r="7947" spans="1:2" x14ac:dyDescent="0.2">
      <c r="A7947" s="245" t="s">
        <v>8058</v>
      </c>
      <c r="B7947" s="246">
        <v>80.510000000000005</v>
      </c>
    </row>
    <row r="7948" spans="1:2" x14ac:dyDescent="0.2">
      <c r="A7948" s="245" t="s">
        <v>15248</v>
      </c>
      <c r="B7948" s="246">
        <v>80.510000000000005</v>
      </c>
    </row>
    <row r="7949" spans="1:2" x14ac:dyDescent="0.2">
      <c r="A7949" s="245" t="s">
        <v>8059</v>
      </c>
      <c r="B7949" s="246">
        <v>104.02</v>
      </c>
    </row>
    <row r="7950" spans="1:2" x14ac:dyDescent="0.2">
      <c r="A7950" s="245" t="s">
        <v>15249</v>
      </c>
      <c r="B7950" s="246">
        <v>104.02</v>
      </c>
    </row>
    <row r="7951" spans="1:2" x14ac:dyDescent="0.2">
      <c r="A7951" s="245" t="s">
        <v>8060</v>
      </c>
      <c r="B7951" s="246">
        <v>213.05</v>
      </c>
    </row>
    <row r="7952" spans="1:2" x14ac:dyDescent="0.2">
      <c r="A7952" s="245" t="s">
        <v>15250</v>
      </c>
      <c r="B7952" s="246">
        <v>213.05</v>
      </c>
    </row>
    <row r="7953" spans="1:2" x14ac:dyDescent="0.2">
      <c r="A7953" s="245" t="s">
        <v>8061</v>
      </c>
      <c r="B7953" s="246">
        <v>256.32</v>
      </c>
    </row>
    <row r="7954" spans="1:2" x14ac:dyDescent="0.2">
      <c r="A7954" s="245" t="s">
        <v>15251</v>
      </c>
      <c r="B7954" s="246">
        <v>256.32</v>
      </c>
    </row>
    <row r="7955" spans="1:2" x14ac:dyDescent="0.2">
      <c r="A7955" s="245" t="s">
        <v>8062</v>
      </c>
      <c r="B7955" s="246">
        <v>305.5</v>
      </c>
    </row>
    <row r="7956" spans="1:2" x14ac:dyDescent="0.2">
      <c r="A7956" s="245" t="s">
        <v>15252</v>
      </c>
      <c r="B7956" s="246">
        <v>305.5</v>
      </c>
    </row>
    <row r="7957" spans="1:2" x14ac:dyDescent="0.2">
      <c r="A7957" s="245" t="s">
        <v>8063</v>
      </c>
      <c r="B7957" s="246">
        <v>440.79</v>
      </c>
    </row>
    <row r="7958" spans="1:2" x14ac:dyDescent="0.2">
      <c r="A7958" s="245" t="s">
        <v>15253</v>
      </c>
      <c r="B7958" s="246">
        <v>440.79</v>
      </c>
    </row>
    <row r="7959" spans="1:2" x14ac:dyDescent="0.2">
      <c r="A7959" s="245" t="s">
        <v>8064</v>
      </c>
      <c r="B7959" s="246">
        <v>601.44000000000005</v>
      </c>
    </row>
    <row r="7960" spans="1:2" x14ac:dyDescent="0.2">
      <c r="A7960" s="245" t="s">
        <v>15254</v>
      </c>
      <c r="B7960" s="246">
        <v>601.44000000000005</v>
      </c>
    </row>
    <row r="7961" spans="1:2" x14ac:dyDescent="0.2">
      <c r="A7961" s="245" t="s">
        <v>8065</v>
      </c>
      <c r="B7961" s="246">
        <v>768.67</v>
      </c>
    </row>
    <row r="7962" spans="1:2" x14ac:dyDescent="0.2">
      <c r="A7962" s="245" t="s">
        <v>15255</v>
      </c>
      <c r="B7962" s="246">
        <v>768.67</v>
      </c>
    </row>
    <row r="7963" spans="1:2" x14ac:dyDescent="0.2">
      <c r="A7963" s="245" t="s">
        <v>8066</v>
      </c>
      <c r="B7963" s="246">
        <v>991.99</v>
      </c>
    </row>
    <row r="7964" spans="1:2" x14ac:dyDescent="0.2">
      <c r="A7964" s="245" t="s">
        <v>15256</v>
      </c>
      <c r="B7964" s="246">
        <v>991.99</v>
      </c>
    </row>
    <row r="7965" spans="1:2" x14ac:dyDescent="0.2">
      <c r="A7965" s="245" t="s">
        <v>8067</v>
      </c>
      <c r="B7965" s="246">
        <v>1245.81</v>
      </c>
    </row>
    <row r="7966" spans="1:2" x14ac:dyDescent="0.2">
      <c r="A7966" s="245" t="s">
        <v>15257</v>
      </c>
      <c r="B7966" s="246">
        <v>1245.81</v>
      </c>
    </row>
    <row r="7967" spans="1:2" x14ac:dyDescent="0.2">
      <c r="A7967" s="245" t="s">
        <v>8068</v>
      </c>
      <c r="B7967" s="246">
        <v>1460.21</v>
      </c>
    </row>
    <row r="7968" spans="1:2" x14ac:dyDescent="0.2">
      <c r="A7968" s="245" t="s">
        <v>15258</v>
      </c>
      <c r="B7968" s="246">
        <v>1460.21</v>
      </c>
    </row>
    <row r="7969" spans="1:2" x14ac:dyDescent="0.2">
      <c r="A7969" s="245" t="s">
        <v>8069</v>
      </c>
      <c r="B7969" s="246">
        <v>1932.56</v>
      </c>
    </row>
    <row r="7970" spans="1:2" x14ac:dyDescent="0.2">
      <c r="A7970" s="245" t="s">
        <v>15259</v>
      </c>
      <c r="B7970" s="246">
        <v>1932.56</v>
      </c>
    </row>
    <row r="7971" spans="1:2" x14ac:dyDescent="0.2">
      <c r="A7971" s="245" t="s">
        <v>8070</v>
      </c>
      <c r="B7971" s="246">
        <v>2341.35</v>
      </c>
    </row>
    <row r="7972" spans="1:2" x14ac:dyDescent="0.2">
      <c r="A7972" s="245" t="s">
        <v>15260</v>
      </c>
      <c r="B7972" s="246">
        <v>2341.35</v>
      </c>
    </row>
    <row r="7973" spans="1:2" x14ac:dyDescent="0.2">
      <c r="A7973" s="245" t="s">
        <v>8071</v>
      </c>
      <c r="B7973" s="246">
        <v>2618.6</v>
      </c>
    </row>
    <row r="7974" spans="1:2" x14ac:dyDescent="0.2">
      <c r="A7974" s="245" t="s">
        <v>15261</v>
      </c>
      <c r="B7974" s="246">
        <v>2618.6</v>
      </c>
    </row>
    <row r="7975" spans="1:2" x14ac:dyDescent="0.2">
      <c r="A7975" s="245" t="s">
        <v>8072</v>
      </c>
      <c r="B7975" s="246">
        <v>2998.29</v>
      </c>
    </row>
    <row r="7976" spans="1:2" x14ac:dyDescent="0.2">
      <c r="A7976" s="245" t="s">
        <v>15262</v>
      </c>
      <c r="B7976" s="246">
        <v>2998.29</v>
      </c>
    </row>
    <row r="7977" spans="1:2" x14ac:dyDescent="0.2">
      <c r="A7977" s="245" t="s">
        <v>8073</v>
      </c>
      <c r="B7977" s="246">
        <v>16.88</v>
      </c>
    </row>
    <row r="7978" spans="1:2" x14ac:dyDescent="0.2">
      <c r="A7978" s="245" t="s">
        <v>15263</v>
      </c>
      <c r="B7978" s="246">
        <v>16.88</v>
      </c>
    </row>
    <row r="7979" spans="1:2" x14ac:dyDescent="0.2">
      <c r="A7979" s="245" t="s">
        <v>8074</v>
      </c>
      <c r="B7979" s="246">
        <v>39.47</v>
      </c>
    </row>
    <row r="7980" spans="1:2" x14ac:dyDescent="0.2">
      <c r="A7980" s="245" t="s">
        <v>15264</v>
      </c>
      <c r="B7980" s="246">
        <v>39.47</v>
      </c>
    </row>
    <row r="7981" spans="1:2" x14ac:dyDescent="0.2">
      <c r="A7981" s="245" t="s">
        <v>8075</v>
      </c>
      <c r="B7981" s="246">
        <v>68.319999999999993</v>
      </c>
    </row>
    <row r="7982" spans="1:2" x14ac:dyDescent="0.2">
      <c r="A7982" s="245" t="s">
        <v>15265</v>
      </c>
      <c r="B7982" s="246">
        <v>68.319999999999993</v>
      </c>
    </row>
    <row r="7983" spans="1:2" x14ac:dyDescent="0.2">
      <c r="A7983" s="245" t="s">
        <v>8076</v>
      </c>
      <c r="B7983" s="246">
        <v>81.69</v>
      </c>
    </row>
    <row r="7984" spans="1:2" x14ac:dyDescent="0.2">
      <c r="A7984" s="245" t="s">
        <v>15266</v>
      </c>
      <c r="B7984" s="246">
        <v>81.69</v>
      </c>
    </row>
    <row r="7985" spans="1:2" x14ac:dyDescent="0.2">
      <c r="A7985" s="245" t="s">
        <v>8077</v>
      </c>
      <c r="B7985" s="246">
        <v>110.78</v>
      </c>
    </row>
    <row r="7986" spans="1:2" x14ac:dyDescent="0.2">
      <c r="A7986" s="245" t="s">
        <v>15267</v>
      </c>
      <c r="B7986" s="246">
        <v>110.78</v>
      </c>
    </row>
    <row r="7987" spans="1:2" x14ac:dyDescent="0.2">
      <c r="A7987" s="245" t="s">
        <v>8078</v>
      </c>
      <c r="B7987" s="246">
        <v>215.21</v>
      </c>
    </row>
    <row r="7988" spans="1:2" x14ac:dyDescent="0.2">
      <c r="A7988" s="245" t="s">
        <v>15268</v>
      </c>
      <c r="B7988" s="246">
        <v>215.21</v>
      </c>
    </row>
    <row r="7989" spans="1:2" x14ac:dyDescent="0.2">
      <c r="A7989" s="245" t="s">
        <v>8079</v>
      </c>
      <c r="B7989" s="246">
        <v>259.20999999999998</v>
      </c>
    </row>
    <row r="7990" spans="1:2" x14ac:dyDescent="0.2">
      <c r="A7990" s="245" t="s">
        <v>15269</v>
      </c>
      <c r="B7990" s="246">
        <v>259.20999999999998</v>
      </c>
    </row>
    <row r="7991" spans="1:2" x14ac:dyDescent="0.2">
      <c r="A7991" s="245" t="s">
        <v>8080</v>
      </c>
      <c r="B7991" s="246">
        <v>308.92</v>
      </c>
    </row>
    <row r="7992" spans="1:2" x14ac:dyDescent="0.2">
      <c r="A7992" s="245" t="s">
        <v>15270</v>
      </c>
      <c r="B7992" s="246">
        <v>308.92</v>
      </c>
    </row>
    <row r="7993" spans="1:2" x14ac:dyDescent="0.2">
      <c r="A7993" s="245" t="s">
        <v>8081</v>
      </c>
      <c r="B7993" s="246">
        <v>445.88</v>
      </c>
    </row>
    <row r="7994" spans="1:2" x14ac:dyDescent="0.2">
      <c r="A7994" s="245" t="s">
        <v>15271</v>
      </c>
      <c r="B7994" s="246">
        <v>445.88</v>
      </c>
    </row>
    <row r="7995" spans="1:2" x14ac:dyDescent="0.2">
      <c r="A7995" s="245" t="s">
        <v>8082</v>
      </c>
      <c r="B7995" s="246">
        <v>608.66999999999996</v>
      </c>
    </row>
    <row r="7996" spans="1:2" x14ac:dyDescent="0.2">
      <c r="A7996" s="245" t="s">
        <v>15272</v>
      </c>
      <c r="B7996" s="246">
        <v>608.66999999999996</v>
      </c>
    </row>
    <row r="7997" spans="1:2" x14ac:dyDescent="0.2">
      <c r="A7997" s="245" t="s">
        <v>8083</v>
      </c>
      <c r="B7997" s="246">
        <v>779.23</v>
      </c>
    </row>
    <row r="7998" spans="1:2" x14ac:dyDescent="0.2">
      <c r="A7998" s="245" t="s">
        <v>15273</v>
      </c>
      <c r="B7998" s="246">
        <v>779.23</v>
      </c>
    </row>
    <row r="7999" spans="1:2" x14ac:dyDescent="0.2">
      <c r="A7999" s="245" t="s">
        <v>8084</v>
      </c>
      <c r="B7999" s="246">
        <v>1009.55</v>
      </c>
    </row>
    <row r="8000" spans="1:2" x14ac:dyDescent="0.2">
      <c r="A8000" s="245" t="s">
        <v>15274</v>
      </c>
      <c r="B8000" s="246">
        <v>1009.55</v>
      </c>
    </row>
    <row r="8001" spans="1:2" x14ac:dyDescent="0.2">
      <c r="A8001" s="245" t="s">
        <v>8085</v>
      </c>
      <c r="B8001" s="246">
        <v>1266.69</v>
      </c>
    </row>
    <row r="8002" spans="1:2" x14ac:dyDescent="0.2">
      <c r="A8002" s="245" t="s">
        <v>15275</v>
      </c>
      <c r="B8002" s="246">
        <v>1266.69</v>
      </c>
    </row>
    <row r="8003" spans="1:2" x14ac:dyDescent="0.2">
      <c r="A8003" s="245" t="s">
        <v>8086</v>
      </c>
      <c r="B8003" s="246">
        <v>1485.11</v>
      </c>
    </row>
    <row r="8004" spans="1:2" x14ac:dyDescent="0.2">
      <c r="A8004" s="245" t="s">
        <v>15276</v>
      </c>
      <c r="B8004" s="246">
        <v>1485.11</v>
      </c>
    </row>
    <row r="8005" spans="1:2" x14ac:dyDescent="0.2">
      <c r="A8005" s="245" t="s">
        <v>8087</v>
      </c>
      <c r="B8005" s="246">
        <v>1966.3</v>
      </c>
    </row>
    <row r="8006" spans="1:2" x14ac:dyDescent="0.2">
      <c r="A8006" s="245" t="s">
        <v>15277</v>
      </c>
      <c r="B8006" s="246">
        <v>1966.3</v>
      </c>
    </row>
    <row r="8007" spans="1:2" x14ac:dyDescent="0.2">
      <c r="A8007" s="245" t="s">
        <v>8088</v>
      </c>
      <c r="B8007" s="246">
        <v>2379.9299999999998</v>
      </c>
    </row>
    <row r="8008" spans="1:2" x14ac:dyDescent="0.2">
      <c r="A8008" s="245" t="s">
        <v>15278</v>
      </c>
      <c r="B8008" s="246">
        <v>2379.9299999999998</v>
      </c>
    </row>
    <row r="8009" spans="1:2" x14ac:dyDescent="0.2">
      <c r="A8009" s="245" t="s">
        <v>8089</v>
      </c>
      <c r="B8009" s="246">
        <v>2661.71</v>
      </c>
    </row>
    <row r="8010" spans="1:2" x14ac:dyDescent="0.2">
      <c r="A8010" s="245" t="s">
        <v>15279</v>
      </c>
      <c r="B8010" s="246">
        <v>2661.71</v>
      </c>
    </row>
    <row r="8011" spans="1:2" x14ac:dyDescent="0.2">
      <c r="A8011" s="245" t="s">
        <v>8090</v>
      </c>
      <c r="B8011" s="246">
        <v>3028.79</v>
      </c>
    </row>
    <row r="8012" spans="1:2" x14ac:dyDescent="0.2">
      <c r="A8012" s="245" t="s">
        <v>15280</v>
      </c>
      <c r="B8012" s="246">
        <v>3028.79</v>
      </c>
    </row>
    <row r="8013" spans="1:2" x14ac:dyDescent="0.2">
      <c r="A8013" s="245" t="s">
        <v>8091</v>
      </c>
      <c r="B8013" s="246">
        <v>18.27</v>
      </c>
    </row>
    <row r="8014" spans="1:2" x14ac:dyDescent="0.2">
      <c r="A8014" s="245" t="s">
        <v>15281</v>
      </c>
      <c r="B8014" s="246">
        <v>18.27</v>
      </c>
    </row>
    <row r="8015" spans="1:2" x14ac:dyDescent="0.2">
      <c r="A8015" s="245" t="s">
        <v>8092</v>
      </c>
      <c r="B8015" s="246">
        <v>46.13</v>
      </c>
    </row>
    <row r="8016" spans="1:2" x14ac:dyDescent="0.2">
      <c r="A8016" s="245" t="s">
        <v>15282</v>
      </c>
      <c r="B8016" s="246">
        <v>46.13</v>
      </c>
    </row>
    <row r="8017" spans="1:2" x14ac:dyDescent="0.2">
      <c r="A8017" s="245" t="s">
        <v>8093</v>
      </c>
      <c r="B8017" s="246">
        <v>77.62</v>
      </c>
    </row>
    <row r="8018" spans="1:2" x14ac:dyDescent="0.2">
      <c r="A8018" s="245" t="s">
        <v>15283</v>
      </c>
      <c r="B8018" s="246">
        <v>77.62</v>
      </c>
    </row>
    <row r="8019" spans="1:2" x14ac:dyDescent="0.2">
      <c r="A8019" s="245" t="s">
        <v>8094</v>
      </c>
      <c r="B8019" s="246">
        <v>97.7</v>
      </c>
    </row>
    <row r="8020" spans="1:2" x14ac:dyDescent="0.2">
      <c r="A8020" s="245" t="s">
        <v>15284</v>
      </c>
      <c r="B8020" s="246">
        <v>97.7</v>
      </c>
    </row>
    <row r="8021" spans="1:2" x14ac:dyDescent="0.2">
      <c r="A8021" s="245" t="s">
        <v>8095</v>
      </c>
      <c r="B8021" s="246">
        <v>125.85</v>
      </c>
    </row>
    <row r="8022" spans="1:2" x14ac:dyDescent="0.2">
      <c r="A8022" s="245" t="s">
        <v>15285</v>
      </c>
      <c r="B8022" s="246">
        <v>125.85</v>
      </c>
    </row>
    <row r="8023" spans="1:2" x14ac:dyDescent="0.2">
      <c r="A8023" s="245" t="s">
        <v>8096</v>
      </c>
      <c r="B8023" s="246">
        <v>236.83</v>
      </c>
    </row>
    <row r="8024" spans="1:2" x14ac:dyDescent="0.2">
      <c r="A8024" s="245" t="s">
        <v>15286</v>
      </c>
      <c r="B8024" s="246">
        <v>236.83</v>
      </c>
    </row>
    <row r="8025" spans="1:2" x14ac:dyDescent="0.2">
      <c r="A8025" s="245" t="s">
        <v>8097</v>
      </c>
      <c r="B8025" s="246">
        <v>285.51</v>
      </c>
    </row>
    <row r="8026" spans="1:2" x14ac:dyDescent="0.2">
      <c r="A8026" s="245" t="s">
        <v>15287</v>
      </c>
      <c r="B8026" s="246">
        <v>285.51</v>
      </c>
    </row>
    <row r="8027" spans="1:2" x14ac:dyDescent="0.2">
      <c r="A8027" s="245" t="s">
        <v>8098</v>
      </c>
      <c r="B8027" s="246">
        <v>342.39</v>
      </c>
    </row>
    <row r="8028" spans="1:2" x14ac:dyDescent="0.2">
      <c r="A8028" s="245" t="s">
        <v>15288</v>
      </c>
      <c r="B8028" s="246">
        <v>342.39</v>
      </c>
    </row>
    <row r="8029" spans="1:2" x14ac:dyDescent="0.2">
      <c r="A8029" s="245" t="s">
        <v>8099</v>
      </c>
      <c r="B8029" s="246">
        <v>498.42</v>
      </c>
    </row>
    <row r="8030" spans="1:2" x14ac:dyDescent="0.2">
      <c r="A8030" s="245" t="s">
        <v>15289</v>
      </c>
      <c r="B8030" s="246">
        <v>498.42</v>
      </c>
    </row>
    <row r="8031" spans="1:2" x14ac:dyDescent="0.2">
      <c r="A8031" s="245" t="s">
        <v>8100</v>
      </c>
      <c r="B8031" s="246">
        <v>685.62</v>
      </c>
    </row>
    <row r="8032" spans="1:2" x14ac:dyDescent="0.2">
      <c r="A8032" s="245" t="s">
        <v>15290</v>
      </c>
      <c r="B8032" s="246">
        <v>685.62</v>
      </c>
    </row>
    <row r="8033" spans="1:2" x14ac:dyDescent="0.2">
      <c r="A8033" s="245" t="s">
        <v>8101</v>
      </c>
      <c r="B8033" s="246">
        <v>882.61</v>
      </c>
    </row>
    <row r="8034" spans="1:2" x14ac:dyDescent="0.2">
      <c r="A8034" s="245" t="s">
        <v>15291</v>
      </c>
      <c r="B8034" s="246">
        <v>882.61</v>
      </c>
    </row>
    <row r="8035" spans="1:2" x14ac:dyDescent="0.2">
      <c r="A8035" s="245" t="s">
        <v>8102</v>
      </c>
      <c r="B8035" s="246">
        <v>1143.6300000000001</v>
      </c>
    </row>
    <row r="8036" spans="1:2" x14ac:dyDescent="0.2">
      <c r="A8036" s="245" t="s">
        <v>15292</v>
      </c>
      <c r="B8036" s="246">
        <v>1143.6300000000001</v>
      </c>
    </row>
    <row r="8037" spans="1:2" x14ac:dyDescent="0.2">
      <c r="A8037" s="245" t="s">
        <v>8103</v>
      </c>
      <c r="B8037" s="246">
        <v>1431</v>
      </c>
    </row>
    <row r="8038" spans="1:2" x14ac:dyDescent="0.2">
      <c r="A8038" s="245" t="s">
        <v>15293</v>
      </c>
      <c r="B8038" s="246">
        <v>1431</v>
      </c>
    </row>
    <row r="8039" spans="1:2" x14ac:dyDescent="0.2">
      <c r="A8039" s="245" t="s">
        <v>8104</v>
      </c>
      <c r="B8039" s="246">
        <v>1681.49</v>
      </c>
    </row>
    <row r="8040" spans="1:2" x14ac:dyDescent="0.2">
      <c r="A8040" s="245" t="s">
        <v>15294</v>
      </c>
      <c r="B8040" s="246">
        <v>1681.49</v>
      </c>
    </row>
    <row r="8041" spans="1:2" x14ac:dyDescent="0.2">
      <c r="A8041" s="245" t="s">
        <v>8105</v>
      </c>
      <c r="B8041" s="246">
        <v>2226.92</v>
      </c>
    </row>
    <row r="8042" spans="1:2" x14ac:dyDescent="0.2">
      <c r="A8042" s="245" t="s">
        <v>15295</v>
      </c>
      <c r="B8042" s="246">
        <v>2226.92</v>
      </c>
    </row>
    <row r="8043" spans="1:2" x14ac:dyDescent="0.2">
      <c r="A8043" s="245" t="s">
        <v>8106</v>
      </c>
      <c r="B8043" s="246">
        <v>2687.6</v>
      </c>
    </row>
    <row r="8044" spans="1:2" x14ac:dyDescent="0.2">
      <c r="A8044" s="245" t="s">
        <v>15296</v>
      </c>
      <c r="B8044" s="246">
        <v>2687.6</v>
      </c>
    </row>
    <row r="8045" spans="1:2" x14ac:dyDescent="0.2">
      <c r="A8045" s="245" t="s">
        <v>8107</v>
      </c>
      <c r="B8045" s="246">
        <v>3014.33</v>
      </c>
    </row>
    <row r="8046" spans="1:2" x14ac:dyDescent="0.2">
      <c r="A8046" s="245" t="s">
        <v>15297</v>
      </c>
      <c r="B8046" s="246">
        <v>3014.33</v>
      </c>
    </row>
    <row r="8047" spans="1:2" x14ac:dyDescent="0.2">
      <c r="A8047" s="245" t="s">
        <v>8108</v>
      </c>
      <c r="B8047" s="246">
        <v>3436.33</v>
      </c>
    </row>
    <row r="8048" spans="1:2" x14ac:dyDescent="0.2">
      <c r="A8048" s="245" t="s">
        <v>15298</v>
      </c>
      <c r="B8048" s="246">
        <v>3436.33</v>
      </c>
    </row>
    <row r="8049" spans="1:2" x14ac:dyDescent="0.2">
      <c r="A8049" s="245" t="s">
        <v>2250</v>
      </c>
      <c r="B8049" s="246">
        <v>95.74</v>
      </c>
    </row>
    <row r="8050" spans="1:2" x14ac:dyDescent="0.2">
      <c r="A8050" s="245" t="s">
        <v>15299</v>
      </c>
      <c r="B8050" s="246">
        <v>95.74</v>
      </c>
    </row>
    <row r="8051" spans="1:2" x14ac:dyDescent="0.2">
      <c r="A8051" s="245" t="s">
        <v>2251</v>
      </c>
      <c r="B8051" s="246">
        <v>122.34</v>
      </c>
    </row>
    <row r="8052" spans="1:2" x14ac:dyDescent="0.2">
      <c r="A8052" s="245" t="s">
        <v>15300</v>
      </c>
      <c r="B8052" s="246">
        <v>122.34</v>
      </c>
    </row>
    <row r="8053" spans="1:2" x14ac:dyDescent="0.2">
      <c r="A8053" s="245" t="s">
        <v>2252</v>
      </c>
      <c r="B8053" s="246">
        <v>162.36000000000001</v>
      </c>
    </row>
    <row r="8054" spans="1:2" x14ac:dyDescent="0.2">
      <c r="A8054" s="245" t="s">
        <v>15301</v>
      </c>
      <c r="B8054" s="246">
        <v>162.36000000000001</v>
      </c>
    </row>
    <row r="8055" spans="1:2" x14ac:dyDescent="0.2">
      <c r="A8055" s="245" t="s">
        <v>2253</v>
      </c>
      <c r="B8055" s="246">
        <v>187.16</v>
      </c>
    </row>
    <row r="8056" spans="1:2" x14ac:dyDescent="0.2">
      <c r="A8056" s="245" t="s">
        <v>15302</v>
      </c>
      <c r="B8056" s="246">
        <v>187.16</v>
      </c>
    </row>
    <row r="8057" spans="1:2" x14ac:dyDescent="0.2">
      <c r="A8057" s="245" t="s">
        <v>2254</v>
      </c>
      <c r="B8057" s="246">
        <v>234.52</v>
      </c>
    </row>
    <row r="8058" spans="1:2" x14ac:dyDescent="0.2">
      <c r="A8058" s="245" t="s">
        <v>15303</v>
      </c>
      <c r="B8058" s="246">
        <v>234.52</v>
      </c>
    </row>
    <row r="8059" spans="1:2" x14ac:dyDescent="0.2">
      <c r="A8059" s="245" t="s">
        <v>2255</v>
      </c>
      <c r="B8059" s="246">
        <v>316.75</v>
      </c>
    </row>
    <row r="8060" spans="1:2" x14ac:dyDescent="0.2">
      <c r="A8060" s="245" t="s">
        <v>15304</v>
      </c>
      <c r="B8060" s="246">
        <v>316.75</v>
      </c>
    </row>
    <row r="8061" spans="1:2" x14ac:dyDescent="0.2">
      <c r="A8061" s="245" t="s">
        <v>2256</v>
      </c>
      <c r="B8061" s="246">
        <v>343.91</v>
      </c>
    </row>
    <row r="8062" spans="1:2" x14ac:dyDescent="0.2">
      <c r="A8062" s="245" t="s">
        <v>15305</v>
      </c>
      <c r="B8062" s="246">
        <v>343.91</v>
      </c>
    </row>
    <row r="8063" spans="1:2" x14ac:dyDescent="0.2">
      <c r="A8063" s="245" t="s">
        <v>2257</v>
      </c>
      <c r="B8063" s="246">
        <v>620.78</v>
      </c>
    </row>
    <row r="8064" spans="1:2" x14ac:dyDescent="0.2">
      <c r="A8064" s="245" t="s">
        <v>15306</v>
      </c>
      <c r="B8064" s="246">
        <v>620.78</v>
      </c>
    </row>
    <row r="8065" spans="1:2" x14ac:dyDescent="0.2">
      <c r="A8065" s="245" t="s">
        <v>2258</v>
      </c>
      <c r="B8065" s="246">
        <v>936.71</v>
      </c>
    </row>
    <row r="8066" spans="1:2" x14ac:dyDescent="0.2">
      <c r="A8066" s="245" t="s">
        <v>15307</v>
      </c>
      <c r="B8066" s="246">
        <v>936.71</v>
      </c>
    </row>
    <row r="8067" spans="1:2" x14ac:dyDescent="0.2">
      <c r="A8067" s="245" t="s">
        <v>8109</v>
      </c>
      <c r="B8067" s="246">
        <v>1286.71</v>
      </c>
    </row>
    <row r="8068" spans="1:2" x14ac:dyDescent="0.2">
      <c r="A8068" s="245" t="s">
        <v>15308</v>
      </c>
      <c r="B8068" s="246">
        <v>1286.71</v>
      </c>
    </row>
    <row r="8069" spans="1:2" x14ac:dyDescent="0.2">
      <c r="A8069" s="245" t="s">
        <v>8110</v>
      </c>
      <c r="B8069" s="246">
        <v>1595.72</v>
      </c>
    </row>
    <row r="8070" spans="1:2" x14ac:dyDescent="0.2">
      <c r="A8070" s="245" t="s">
        <v>15309</v>
      </c>
      <c r="B8070" s="246">
        <v>1595.72</v>
      </c>
    </row>
    <row r="8071" spans="1:2" x14ac:dyDescent="0.2">
      <c r="A8071" s="245" t="s">
        <v>8111</v>
      </c>
      <c r="B8071" s="246">
        <v>113.28</v>
      </c>
    </row>
    <row r="8072" spans="1:2" x14ac:dyDescent="0.2">
      <c r="A8072" s="245" t="s">
        <v>15310</v>
      </c>
      <c r="B8072" s="246">
        <v>113.28</v>
      </c>
    </row>
    <row r="8073" spans="1:2" x14ac:dyDescent="0.2">
      <c r="A8073" s="245" t="s">
        <v>8112</v>
      </c>
      <c r="B8073" s="246">
        <v>154.72999999999999</v>
      </c>
    </row>
    <row r="8074" spans="1:2" x14ac:dyDescent="0.2">
      <c r="A8074" s="245" t="s">
        <v>15311</v>
      </c>
      <c r="B8074" s="246">
        <v>154.72999999999999</v>
      </c>
    </row>
    <row r="8075" spans="1:2" x14ac:dyDescent="0.2">
      <c r="A8075" s="245" t="s">
        <v>8113</v>
      </c>
      <c r="B8075" s="246">
        <v>200.11</v>
      </c>
    </row>
    <row r="8076" spans="1:2" x14ac:dyDescent="0.2">
      <c r="A8076" s="245" t="s">
        <v>15312</v>
      </c>
      <c r="B8076" s="246">
        <v>200.11</v>
      </c>
    </row>
    <row r="8077" spans="1:2" x14ac:dyDescent="0.2">
      <c r="A8077" s="245" t="s">
        <v>8114</v>
      </c>
      <c r="B8077" s="246">
        <v>223.14</v>
      </c>
    </row>
    <row r="8078" spans="1:2" x14ac:dyDescent="0.2">
      <c r="A8078" s="245" t="s">
        <v>15313</v>
      </c>
      <c r="B8078" s="246">
        <v>223.14</v>
      </c>
    </row>
    <row r="8079" spans="1:2" x14ac:dyDescent="0.2">
      <c r="A8079" s="245" t="s">
        <v>8115</v>
      </c>
      <c r="B8079" s="246">
        <v>274.52999999999997</v>
      </c>
    </row>
    <row r="8080" spans="1:2" x14ac:dyDescent="0.2">
      <c r="A8080" s="245" t="s">
        <v>15314</v>
      </c>
      <c r="B8080" s="246">
        <v>274.52999999999997</v>
      </c>
    </row>
    <row r="8081" spans="1:2" x14ac:dyDescent="0.2">
      <c r="A8081" s="245" t="s">
        <v>8116</v>
      </c>
      <c r="B8081" s="246">
        <v>396.9</v>
      </c>
    </row>
    <row r="8082" spans="1:2" x14ac:dyDescent="0.2">
      <c r="A8082" s="245" t="s">
        <v>15315</v>
      </c>
      <c r="B8082" s="246">
        <v>396.9</v>
      </c>
    </row>
    <row r="8083" spans="1:2" x14ac:dyDescent="0.2">
      <c r="A8083" s="245" t="s">
        <v>8117</v>
      </c>
      <c r="B8083" s="246">
        <v>434.14</v>
      </c>
    </row>
    <row r="8084" spans="1:2" x14ac:dyDescent="0.2">
      <c r="A8084" s="245" t="s">
        <v>15316</v>
      </c>
      <c r="B8084" s="246">
        <v>434.14</v>
      </c>
    </row>
    <row r="8085" spans="1:2" x14ac:dyDescent="0.2">
      <c r="A8085" s="245" t="s">
        <v>8118</v>
      </c>
      <c r="B8085" s="246">
        <v>683.42</v>
      </c>
    </row>
    <row r="8086" spans="1:2" x14ac:dyDescent="0.2">
      <c r="A8086" s="245" t="s">
        <v>15317</v>
      </c>
      <c r="B8086" s="246">
        <v>683.42</v>
      </c>
    </row>
    <row r="8087" spans="1:2" x14ac:dyDescent="0.2">
      <c r="A8087" s="245" t="s">
        <v>8119</v>
      </c>
      <c r="B8087" s="246">
        <v>1030.6500000000001</v>
      </c>
    </row>
    <row r="8088" spans="1:2" x14ac:dyDescent="0.2">
      <c r="A8088" s="245" t="s">
        <v>15318</v>
      </c>
      <c r="B8088" s="246">
        <v>1030.6500000000001</v>
      </c>
    </row>
    <row r="8089" spans="1:2" x14ac:dyDescent="0.2">
      <c r="A8089" s="245" t="s">
        <v>8120</v>
      </c>
      <c r="B8089" s="246">
        <v>125.26</v>
      </c>
    </row>
    <row r="8090" spans="1:2" x14ac:dyDescent="0.2">
      <c r="A8090" s="245" t="s">
        <v>15319</v>
      </c>
      <c r="B8090" s="246">
        <v>125.26</v>
      </c>
    </row>
    <row r="8091" spans="1:2" x14ac:dyDescent="0.2">
      <c r="A8091" s="245" t="s">
        <v>8121</v>
      </c>
      <c r="B8091" s="246">
        <v>196.61</v>
      </c>
    </row>
    <row r="8092" spans="1:2" x14ac:dyDescent="0.2">
      <c r="A8092" s="245" t="s">
        <v>15320</v>
      </c>
      <c r="B8092" s="246">
        <v>196.61</v>
      </c>
    </row>
    <row r="8093" spans="1:2" x14ac:dyDescent="0.2">
      <c r="A8093" s="245" t="s">
        <v>8122</v>
      </c>
      <c r="B8093" s="246">
        <v>227.5</v>
      </c>
    </row>
    <row r="8094" spans="1:2" x14ac:dyDescent="0.2">
      <c r="A8094" s="245" t="s">
        <v>15321</v>
      </c>
      <c r="B8094" s="246">
        <v>227.5</v>
      </c>
    </row>
    <row r="8095" spans="1:2" x14ac:dyDescent="0.2">
      <c r="A8095" s="245" t="s">
        <v>8123</v>
      </c>
      <c r="B8095" s="246">
        <v>293.81</v>
      </c>
    </row>
    <row r="8096" spans="1:2" x14ac:dyDescent="0.2">
      <c r="A8096" s="245" t="s">
        <v>15322</v>
      </c>
      <c r="B8096" s="246">
        <v>293.81</v>
      </c>
    </row>
    <row r="8097" spans="1:2" x14ac:dyDescent="0.2">
      <c r="A8097" s="245" t="s">
        <v>8124</v>
      </c>
      <c r="B8097" s="246">
        <v>360.13</v>
      </c>
    </row>
    <row r="8098" spans="1:2" x14ac:dyDescent="0.2">
      <c r="A8098" s="245" t="s">
        <v>15323</v>
      </c>
      <c r="B8098" s="246">
        <v>360.13</v>
      </c>
    </row>
    <row r="8099" spans="1:2" x14ac:dyDescent="0.2">
      <c r="A8099" s="245" t="s">
        <v>8125</v>
      </c>
      <c r="B8099" s="246">
        <v>456.84</v>
      </c>
    </row>
    <row r="8100" spans="1:2" x14ac:dyDescent="0.2">
      <c r="A8100" s="245" t="s">
        <v>15324</v>
      </c>
      <c r="B8100" s="246">
        <v>456.84</v>
      </c>
    </row>
    <row r="8101" spans="1:2" x14ac:dyDescent="0.2">
      <c r="A8101" s="245" t="s">
        <v>8126</v>
      </c>
      <c r="B8101" s="246">
        <v>519.47</v>
      </c>
    </row>
    <row r="8102" spans="1:2" x14ac:dyDescent="0.2">
      <c r="A8102" s="245" t="s">
        <v>15325</v>
      </c>
      <c r="B8102" s="246">
        <v>519.47</v>
      </c>
    </row>
    <row r="8103" spans="1:2" x14ac:dyDescent="0.2">
      <c r="A8103" s="245" t="s">
        <v>8127</v>
      </c>
      <c r="B8103" s="246">
        <v>752.5</v>
      </c>
    </row>
    <row r="8104" spans="1:2" x14ac:dyDescent="0.2">
      <c r="A8104" s="245" t="s">
        <v>15326</v>
      </c>
      <c r="B8104" s="246">
        <v>752.5</v>
      </c>
    </row>
    <row r="8105" spans="1:2" x14ac:dyDescent="0.2">
      <c r="A8105" s="245" t="s">
        <v>8128</v>
      </c>
      <c r="B8105" s="246">
        <v>1133.81</v>
      </c>
    </row>
    <row r="8106" spans="1:2" x14ac:dyDescent="0.2">
      <c r="A8106" s="245" t="s">
        <v>15327</v>
      </c>
      <c r="B8106" s="246">
        <v>1133.81</v>
      </c>
    </row>
    <row r="8107" spans="1:2" x14ac:dyDescent="0.2">
      <c r="A8107" s="245" t="s">
        <v>8129</v>
      </c>
      <c r="B8107" s="246">
        <v>50.65</v>
      </c>
    </row>
    <row r="8108" spans="1:2" x14ac:dyDescent="0.2">
      <c r="A8108" s="245" t="s">
        <v>15328</v>
      </c>
      <c r="B8108" s="246">
        <v>50.65</v>
      </c>
    </row>
    <row r="8109" spans="1:2" x14ac:dyDescent="0.2">
      <c r="A8109" s="245" t="s">
        <v>2259</v>
      </c>
      <c r="B8109" s="246">
        <v>56</v>
      </c>
    </row>
    <row r="8110" spans="1:2" x14ac:dyDescent="0.2">
      <c r="A8110" s="245" t="s">
        <v>15329</v>
      </c>
      <c r="B8110" s="246">
        <v>56</v>
      </c>
    </row>
    <row r="8111" spans="1:2" x14ac:dyDescent="0.2">
      <c r="A8111" s="245" t="s">
        <v>2260</v>
      </c>
      <c r="B8111" s="246">
        <v>81.05</v>
      </c>
    </row>
    <row r="8112" spans="1:2" x14ac:dyDescent="0.2">
      <c r="A8112" s="245" t="s">
        <v>15330</v>
      </c>
      <c r="B8112" s="246">
        <v>81.05</v>
      </c>
    </row>
    <row r="8113" spans="1:2" x14ac:dyDescent="0.2">
      <c r="A8113" s="245" t="s">
        <v>2261</v>
      </c>
      <c r="B8113" s="246">
        <v>105</v>
      </c>
    </row>
    <row r="8114" spans="1:2" x14ac:dyDescent="0.2">
      <c r="A8114" s="245" t="s">
        <v>15331</v>
      </c>
      <c r="B8114" s="246">
        <v>105</v>
      </c>
    </row>
    <row r="8115" spans="1:2" x14ac:dyDescent="0.2">
      <c r="A8115" s="245" t="s">
        <v>2262</v>
      </c>
      <c r="B8115" s="246">
        <v>140.72999999999999</v>
      </c>
    </row>
    <row r="8116" spans="1:2" x14ac:dyDescent="0.2">
      <c r="A8116" s="245" t="s">
        <v>15332</v>
      </c>
      <c r="B8116" s="246">
        <v>140.72999999999999</v>
      </c>
    </row>
    <row r="8117" spans="1:2" x14ac:dyDescent="0.2">
      <c r="A8117" s="245" t="s">
        <v>2263</v>
      </c>
      <c r="B8117" s="246">
        <v>167.63</v>
      </c>
    </row>
    <row r="8118" spans="1:2" x14ac:dyDescent="0.2">
      <c r="A8118" s="245" t="s">
        <v>15333</v>
      </c>
      <c r="B8118" s="246">
        <v>167.63</v>
      </c>
    </row>
    <row r="8119" spans="1:2" x14ac:dyDescent="0.2">
      <c r="A8119" s="245" t="s">
        <v>2264</v>
      </c>
      <c r="B8119" s="246">
        <v>236.74</v>
      </c>
    </row>
    <row r="8120" spans="1:2" x14ac:dyDescent="0.2">
      <c r="A8120" s="245" t="s">
        <v>15334</v>
      </c>
      <c r="B8120" s="246">
        <v>236.74</v>
      </c>
    </row>
    <row r="8121" spans="1:2" x14ac:dyDescent="0.2">
      <c r="A8121" s="245" t="s">
        <v>2265</v>
      </c>
      <c r="B8121" s="246">
        <v>261.57</v>
      </c>
    </row>
    <row r="8122" spans="1:2" x14ac:dyDescent="0.2">
      <c r="A8122" s="245" t="s">
        <v>15335</v>
      </c>
      <c r="B8122" s="246">
        <v>261.57</v>
      </c>
    </row>
    <row r="8123" spans="1:2" x14ac:dyDescent="0.2">
      <c r="A8123" s="245" t="s">
        <v>2266</v>
      </c>
      <c r="B8123" s="246">
        <v>404.89</v>
      </c>
    </row>
    <row r="8124" spans="1:2" x14ac:dyDescent="0.2">
      <c r="A8124" s="245" t="s">
        <v>15336</v>
      </c>
      <c r="B8124" s="246">
        <v>404.89</v>
      </c>
    </row>
    <row r="8125" spans="1:2" x14ac:dyDescent="0.2">
      <c r="A8125" s="245" t="s">
        <v>2267</v>
      </c>
      <c r="B8125" s="246">
        <v>595.91999999999996</v>
      </c>
    </row>
    <row r="8126" spans="1:2" x14ac:dyDescent="0.2">
      <c r="A8126" s="245" t="s">
        <v>15337</v>
      </c>
      <c r="B8126" s="246">
        <v>595.91999999999996</v>
      </c>
    </row>
    <row r="8127" spans="1:2" x14ac:dyDescent="0.2">
      <c r="A8127" s="245" t="s">
        <v>8130</v>
      </c>
      <c r="B8127" s="246">
        <v>56.18</v>
      </c>
    </row>
    <row r="8128" spans="1:2" x14ac:dyDescent="0.2">
      <c r="A8128" s="245" t="s">
        <v>15338</v>
      </c>
      <c r="B8128" s="246">
        <v>56.18</v>
      </c>
    </row>
    <row r="8129" spans="1:2" x14ac:dyDescent="0.2">
      <c r="A8129" s="245" t="s">
        <v>2268</v>
      </c>
      <c r="B8129" s="246">
        <v>64.47</v>
      </c>
    </row>
    <row r="8130" spans="1:2" x14ac:dyDescent="0.2">
      <c r="A8130" s="245" t="s">
        <v>15339</v>
      </c>
      <c r="B8130" s="246">
        <v>64.47</v>
      </c>
    </row>
    <row r="8131" spans="1:2" x14ac:dyDescent="0.2">
      <c r="A8131" s="245" t="s">
        <v>2269</v>
      </c>
      <c r="B8131" s="246">
        <v>89.34</v>
      </c>
    </row>
    <row r="8132" spans="1:2" x14ac:dyDescent="0.2">
      <c r="A8132" s="245" t="s">
        <v>15340</v>
      </c>
      <c r="B8132" s="246">
        <v>89.34</v>
      </c>
    </row>
    <row r="8133" spans="1:2" x14ac:dyDescent="0.2">
      <c r="A8133" s="245" t="s">
        <v>2270</v>
      </c>
      <c r="B8133" s="246">
        <v>117.89</v>
      </c>
    </row>
    <row r="8134" spans="1:2" x14ac:dyDescent="0.2">
      <c r="A8134" s="245" t="s">
        <v>15341</v>
      </c>
      <c r="B8134" s="246">
        <v>117.89</v>
      </c>
    </row>
    <row r="8135" spans="1:2" x14ac:dyDescent="0.2">
      <c r="A8135" s="245" t="s">
        <v>2271</v>
      </c>
      <c r="B8135" s="246">
        <v>177.76</v>
      </c>
    </row>
    <row r="8136" spans="1:2" x14ac:dyDescent="0.2">
      <c r="A8136" s="245" t="s">
        <v>15342</v>
      </c>
      <c r="B8136" s="246">
        <v>177.76</v>
      </c>
    </row>
    <row r="8137" spans="1:2" x14ac:dyDescent="0.2">
      <c r="A8137" s="245" t="s">
        <v>2272</v>
      </c>
      <c r="B8137" s="246">
        <v>183.28</v>
      </c>
    </row>
    <row r="8138" spans="1:2" x14ac:dyDescent="0.2">
      <c r="A8138" s="245" t="s">
        <v>15343</v>
      </c>
      <c r="B8138" s="246">
        <v>183.28</v>
      </c>
    </row>
    <row r="8139" spans="1:2" x14ac:dyDescent="0.2">
      <c r="A8139" s="245" t="s">
        <v>2273</v>
      </c>
      <c r="B8139" s="246">
        <v>263.42</v>
      </c>
    </row>
    <row r="8140" spans="1:2" x14ac:dyDescent="0.2">
      <c r="A8140" s="245" t="s">
        <v>15344</v>
      </c>
      <c r="B8140" s="246">
        <v>263.42</v>
      </c>
    </row>
    <row r="8141" spans="1:2" x14ac:dyDescent="0.2">
      <c r="A8141" s="245" t="s">
        <v>2274</v>
      </c>
      <c r="B8141" s="246">
        <v>288.27999999999997</v>
      </c>
    </row>
    <row r="8142" spans="1:2" x14ac:dyDescent="0.2">
      <c r="A8142" s="245" t="s">
        <v>15345</v>
      </c>
      <c r="B8142" s="246">
        <v>288.27999999999997</v>
      </c>
    </row>
    <row r="8143" spans="1:2" x14ac:dyDescent="0.2">
      <c r="A8143" s="245" t="s">
        <v>2275</v>
      </c>
      <c r="B8143" s="246">
        <v>502.43</v>
      </c>
    </row>
    <row r="8144" spans="1:2" x14ac:dyDescent="0.2">
      <c r="A8144" s="245" t="s">
        <v>15346</v>
      </c>
      <c r="B8144" s="246">
        <v>502.43</v>
      </c>
    </row>
    <row r="8145" spans="1:2" x14ac:dyDescent="0.2">
      <c r="A8145" s="245" t="s">
        <v>2276</v>
      </c>
      <c r="B8145" s="246">
        <v>655.78</v>
      </c>
    </row>
    <row r="8146" spans="1:2" x14ac:dyDescent="0.2">
      <c r="A8146" s="245" t="s">
        <v>15347</v>
      </c>
      <c r="B8146" s="246">
        <v>655.78</v>
      </c>
    </row>
    <row r="8147" spans="1:2" x14ac:dyDescent="0.2">
      <c r="A8147" s="245" t="s">
        <v>8131</v>
      </c>
      <c r="B8147" s="246">
        <v>67.23</v>
      </c>
    </row>
    <row r="8148" spans="1:2" x14ac:dyDescent="0.2">
      <c r="A8148" s="245" t="s">
        <v>15348</v>
      </c>
      <c r="B8148" s="246">
        <v>67.23</v>
      </c>
    </row>
    <row r="8149" spans="1:2" x14ac:dyDescent="0.2">
      <c r="A8149" s="245" t="s">
        <v>2277</v>
      </c>
      <c r="B8149" s="246">
        <v>67.69</v>
      </c>
    </row>
    <row r="8150" spans="1:2" x14ac:dyDescent="0.2">
      <c r="A8150" s="245" t="s">
        <v>15349</v>
      </c>
      <c r="B8150" s="246">
        <v>67.69</v>
      </c>
    </row>
    <row r="8151" spans="1:2" x14ac:dyDescent="0.2">
      <c r="A8151" s="245" t="s">
        <v>2278</v>
      </c>
      <c r="B8151" s="246">
        <v>94.95</v>
      </c>
    </row>
    <row r="8152" spans="1:2" x14ac:dyDescent="0.2">
      <c r="A8152" s="245" t="s">
        <v>15350</v>
      </c>
      <c r="B8152" s="246">
        <v>94.95</v>
      </c>
    </row>
    <row r="8153" spans="1:2" x14ac:dyDescent="0.2">
      <c r="A8153" s="245" t="s">
        <v>2279</v>
      </c>
      <c r="B8153" s="246">
        <v>130.16999999999999</v>
      </c>
    </row>
    <row r="8154" spans="1:2" x14ac:dyDescent="0.2">
      <c r="A8154" s="245" t="s">
        <v>15351</v>
      </c>
      <c r="B8154" s="246">
        <v>130.16999999999999</v>
      </c>
    </row>
    <row r="8155" spans="1:2" x14ac:dyDescent="0.2">
      <c r="A8155" s="245" t="s">
        <v>2280</v>
      </c>
      <c r="B8155" s="246">
        <v>213.68</v>
      </c>
    </row>
    <row r="8156" spans="1:2" x14ac:dyDescent="0.2">
      <c r="A8156" s="245" t="s">
        <v>15352</v>
      </c>
      <c r="B8156" s="246">
        <v>213.68</v>
      </c>
    </row>
    <row r="8157" spans="1:2" x14ac:dyDescent="0.2">
      <c r="A8157" s="245" t="s">
        <v>2281</v>
      </c>
      <c r="B8157" s="246">
        <v>220.13</v>
      </c>
    </row>
    <row r="8158" spans="1:2" x14ac:dyDescent="0.2">
      <c r="A8158" s="245" t="s">
        <v>15353</v>
      </c>
      <c r="B8158" s="246">
        <v>220.13</v>
      </c>
    </row>
    <row r="8159" spans="1:2" x14ac:dyDescent="0.2">
      <c r="A8159" s="245" t="s">
        <v>2282</v>
      </c>
      <c r="B8159" s="246">
        <v>316.83999999999997</v>
      </c>
    </row>
    <row r="8160" spans="1:2" x14ac:dyDescent="0.2">
      <c r="A8160" s="245" t="s">
        <v>15354</v>
      </c>
      <c r="B8160" s="246">
        <v>316.83999999999997</v>
      </c>
    </row>
    <row r="8161" spans="1:2" x14ac:dyDescent="0.2">
      <c r="A8161" s="245" t="s">
        <v>2283</v>
      </c>
      <c r="B8161" s="246">
        <v>390.68</v>
      </c>
    </row>
    <row r="8162" spans="1:2" x14ac:dyDescent="0.2">
      <c r="A8162" s="245" t="s">
        <v>15355</v>
      </c>
      <c r="B8162" s="246">
        <v>390.68</v>
      </c>
    </row>
    <row r="8163" spans="1:2" x14ac:dyDescent="0.2">
      <c r="A8163" s="245" t="s">
        <v>2284</v>
      </c>
      <c r="B8163" s="246">
        <v>565.52</v>
      </c>
    </row>
    <row r="8164" spans="1:2" x14ac:dyDescent="0.2">
      <c r="A8164" s="245" t="s">
        <v>15356</v>
      </c>
      <c r="B8164" s="246">
        <v>565.52</v>
      </c>
    </row>
    <row r="8165" spans="1:2" x14ac:dyDescent="0.2">
      <c r="A8165" s="245" t="s">
        <v>2285</v>
      </c>
      <c r="B8165" s="246">
        <v>758.48</v>
      </c>
    </row>
    <row r="8166" spans="1:2" x14ac:dyDescent="0.2">
      <c r="A8166" s="245" t="s">
        <v>15357</v>
      </c>
      <c r="B8166" s="246">
        <v>758.48</v>
      </c>
    </row>
    <row r="8167" spans="1:2" x14ac:dyDescent="0.2">
      <c r="A8167" s="245" t="s">
        <v>8132</v>
      </c>
      <c r="B8167" s="246">
        <v>81.05</v>
      </c>
    </row>
    <row r="8168" spans="1:2" x14ac:dyDescent="0.2">
      <c r="A8168" s="245" t="s">
        <v>15358</v>
      </c>
      <c r="B8168" s="246">
        <v>81.05</v>
      </c>
    </row>
    <row r="8169" spans="1:2" x14ac:dyDescent="0.2">
      <c r="A8169" s="245" t="s">
        <v>8133</v>
      </c>
      <c r="B8169" s="246">
        <v>93.02</v>
      </c>
    </row>
    <row r="8170" spans="1:2" x14ac:dyDescent="0.2">
      <c r="A8170" s="245" t="s">
        <v>15359</v>
      </c>
      <c r="B8170" s="246">
        <v>93.02</v>
      </c>
    </row>
    <row r="8171" spans="1:2" x14ac:dyDescent="0.2">
      <c r="A8171" s="245" t="s">
        <v>8134</v>
      </c>
      <c r="B8171" s="246">
        <v>103.48</v>
      </c>
    </row>
    <row r="8172" spans="1:2" x14ac:dyDescent="0.2">
      <c r="A8172" s="245" t="s">
        <v>15360</v>
      </c>
      <c r="B8172" s="246">
        <v>103.48</v>
      </c>
    </row>
    <row r="8173" spans="1:2" x14ac:dyDescent="0.2">
      <c r="A8173" s="245" t="s">
        <v>8135</v>
      </c>
      <c r="B8173" s="246">
        <v>141.68</v>
      </c>
    </row>
    <row r="8174" spans="1:2" x14ac:dyDescent="0.2">
      <c r="A8174" s="245" t="s">
        <v>15361</v>
      </c>
      <c r="B8174" s="246">
        <v>141.68</v>
      </c>
    </row>
    <row r="8175" spans="1:2" x14ac:dyDescent="0.2">
      <c r="A8175" s="245" t="s">
        <v>8136</v>
      </c>
      <c r="B8175" s="246">
        <v>258.81</v>
      </c>
    </row>
    <row r="8176" spans="1:2" x14ac:dyDescent="0.2">
      <c r="A8176" s="245" t="s">
        <v>15362</v>
      </c>
      <c r="B8176" s="246">
        <v>258.81</v>
      </c>
    </row>
    <row r="8177" spans="1:2" x14ac:dyDescent="0.2">
      <c r="A8177" s="245" t="s">
        <v>8137</v>
      </c>
      <c r="B8177" s="246">
        <v>259.67</v>
      </c>
    </row>
    <row r="8178" spans="1:2" x14ac:dyDescent="0.2">
      <c r="A8178" s="245" t="s">
        <v>15363</v>
      </c>
      <c r="B8178" s="246">
        <v>259.67</v>
      </c>
    </row>
    <row r="8179" spans="1:2" x14ac:dyDescent="0.2">
      <c r="A8179" s="245" t="s">
        <v>8138</v>
      </c>
      <c r="B8179" s="246">
        <v>383.15</v>
      </c>
    </row>
    <row r="8180" spans="1:2" x14ac:dyDescent="0.2">
      <c r="A8180" s="245" t="s">
        <v>15364</v>
      </c>
      <c r="B8180" s="246">
        <v>383.15</v>
      </c>
    </row>
    <row r="8181" spans="1:2" x14ac:dyDescent="0.2">
      <c r="A8181" s="245" t="s">
        <v>8139</v>
      </c>
      <c r="B8181" s="246">
        <v>418.77</v>
      </c>
    </row>
    <row r="8182" spans="1:2" x14ac:dyDescent="0.2">
      <c r="A8182" s="245" t="s">
        <v>15365</v>
      </c>
      <c r="B8182" s="246">
        <v>418.77</v>
      </c>
    </row>
    <row r="8183" spans="1:2" x14ac:dyDescent="0.2">
      <c r="A8183" s="245" t="s">
        <v>8140</v>
      </c>
      <c r="B8183" s="246">
        <v>641.04999999999995</v>
      </c>
    </row>
    <row r="8184" spans="1:2" x14ac:dyDescent="0.2">
      <c r="A8184" s="245" t="s">
        <v>15366</v>
      </c>
      <c r="B8184" s="246">
        <v>641.04999999999995</v>
      </c>
    </row>
    <row r="8185" spans="1:2" x14ac:dyDescent="0.2">
      <c r="A8185" s="245" t="s">
        <v>8141</v>
      </c>
      <c r="B8185" s="246">
        <v>799.01</v>
      </c>
    </row>
    <row r="8186" spans="1:2" x14ac:dyDescent="0.2">
      <c r="A8186" s="245" t="s">
        <v>15367</v>
      </c>
      <c r="B8186" s="246">
        <v>799.01</v>
      </c>
    </row>
    <row r="8187" spans="1:2" x14ac:dyDescent="0.2">
      <c r="A8187" s="245" t="s">
        <v>2286</v>
      </c>
      <c r="B8187" s="246">
        <v>10.19</v>
      </c>
    </row>
    <row r="8188" spans="1:2" x14ac:dyDescent="0.2">
      <c r="A8188" s="245" t="s">
        <v>15368</v>
      </c>
      <c r="B8188" s="246">
        <v>10.19</v>
      </c>
    </row>
    <row r="8189" spans="1:2" x14ac:dyDescent="0.2">
      <c r="A8189" s="245" t="s">
        <v>2287</v>
      </c>
      <c r="B8189" s="246">
        <v>20.75</v>
      </c>
    </row>
    <row r="8190" spans="1:2" x14ac:dyDescent="0.2">
      <c r="A8190" s="245" t="s">
        <v>15369</v>
      </c>
      <c r="B8190" s="246">
        <v>20.75</v>
      </c>
    </row>
    <row r="8191" spans="1:2" x14ac:dyDescent="0.2">
      <c r="A8191" s="245" t="s">
        <v>2288</v>
      </c>
      <c r="B8191" s="246">
        <v>34.130000000000003</v>
      </c>
    </row>
    <row r="8192" spans="1:2" x14ac:dyDescent="0.2">
      <c r="A8192" s="245" t="s">
        <v>15370</v>
      </c>
      <c r="B8192" s="246">
        <v>34.130000000000003</v>
      </c>
    </row>
    <row r="8193" spans="1:2" x14ac:dyDescent="0.2">
      <c r="A8193" s="245" t="s">
        <v>2289</v>
      </c>
      <c r="B8193" s="246">
        <v>12.82</v>
      </c>
    </row>
    <row r="8194" spans="1:2" x14ac:dyDescent="0.2">
      <c r="A8194" s="245" t="s">
        <v>15371</v>
      </c>
      <c r="B8194" s="246">
        <v>12.82</v>
      </c>
    </row>
    <row r="8195" spans="1:2" x14ac:dyDescent="0.2">
      <c r="A8195" s="245" t="s">
        <v>2290</v>
      </c>
      <c r="B8195" s="246">
        <v>26.34</v>
      </c>
    </row>
    <row r="8196" spans="1:2" x14ac:dyDescent="0.2">
      <c r="A8196" s="245" t="s">
        <v>15372</v>
      </c>
      <c r="B8196" s="246">
        <v>26.34</v>
      </c>
    </row>
    <row r="8197" spans="1:2" x14ac:dyDescent="0.2">
      <c r="A8197" s="245" t="s">
        <v>2291</v>
      </c>
      <c r="B8197" s="246">
        <v>43</v>
      </c>
    </row>
    <row r="8198" spans="1:2" x14ac:dyDescent="0.2">
      <c r="A8198" s="245" t="s">
        <v>15373</v>
      </c>
      <c r="B8198" s="246">
        <v>43</v>
      </c>
    </row>
    <row r="8199" spans="1:2" x14ac:dyDescent="0.2">
      <c r="A8199" s="245" t="s">
        <v>8142</v>
      </c>
      <c r="B8199" s="246">
        <v>15.83</v>
      </c>
    </row>
    <row r="8200" spans="1:2" x14ac:dyDescent="0.2">
      <c r="A8200" s="245" t="s">
        <v>15374</v>
      </c>
      <c r="B8200" s="246">
        <v>15.83</v>
      </c>
    </row>
    <row r="8201" spans="1:2" x14ac:dyDescent="0.2">
      <c r="A8201" s="245" t="s">
        <v>8143</v>
      </c>
      <c r="B8201" s="246">
        <v>33.89</v>
      </c>
    </row>
    <row r="8202" spans="1:2" x14ac:dyDescent="0.2">
      <c r="A8202" s="245" t="s">
        <v>15375</v>
      </c>
      <c r="B8202" s="246">
        <v>33.89</v>
      </c>
    </row>
    <row r="8203" spans="1:2" x14ac:dyDescent="0.2">
      <c r="A8203" s="245" t="s">
        <v>8144</v>
      </c>
      <c r="B8203" s="246">
        <v>47.8</v>
      </c>
    </row>
    <row r="8204" spans="1:2" x14ac:dyDescent="0.2">
      <c r="A8204" s="245" t="s">
        <v>15376</v>
      </c>
      <c r="B8204" s="246">
        <v>47.8</v>
      </c>
    </row>
    <row r="8205" spans="1:2" x14ac:dyDescent="0.2">
      <c r="A8205" s="245" t="s">
        <v>8145</v>
      </c>
      <c r="B8205" s="246">
        <v>8.84</v>
      </c>
    </row>
    <row r="8206" spans="1:2" x14ac:dyDescent="0.2">
      <c r="A8206" s="245" t="s">
        <v>15377</v>
      </c>
      <c r="B8206" s="246">
        <v>8.84</v>
      </c>
    </row>
    <row r="8207" spans="1:2" x14ac:dyDescent="0.2">
      <c r="A8207" s="245" t="s">
        <v>8146</v>
      </c>
      <c r="B8207" s="246">
        <v>6.45</v>
      </c>
    </row>
    <row r="8208" spans="1:2" x14ac:dyDescent="0.2">
      <c r="A8208" s="245" t="s">
        <v>15378</v>
      </c>
      <c r="B8208" s="246">
        <v>6.45</v>
      </c>
    </row>
    <row r="8209" spans="1:2" x14ac:dyDescent="0.2">
      <c r="A8209" s="245" t="s">
        <v>8147</v>
      </c>
      <c r="B8209" s="246">
        <v>4.97</v>
      </c>
    </row>
    <row r="8210" spans="1:2" x14ac:dyDescent="0.2">
      <c r="A8210" s="245" t="s">
        <v>15379</v>
      </c>
      <c r="B8210" s="246">
        <v>4.97</v>
      </c>
    </row>
    <row r="8211" spans="1:2" x14ac:dyDescent="0.2">
      <c r="A8211" s="245" t="s">
        <v>8148</v>
      </c>
      <c r="B8211" s="246">
        <v>11.02</v>
      </c>
    </row>
    <row r="8212" spans="1:2" x14ac:dyDescent="0.2">
      <c r="A8212" s="245" t="s">
        <v>15380</v>
      </c>
      <c r="B8212" s="246">
        <v>11.02</v>
      </c>
    </row>
    <row r="8213" spans="1:2" x14ac:dyDescent="0.2">
      <c r="A8213" s="245" t="s">
        <v>8149</v>
      </c>
      <c r="B8213" s="246">
        <v>20.57</v>
      </c>
    </row>
    <row r="8214" spans="1:2" x14ac:dyDescent="0.2">
      <c r="A8214" s="245" t="s">
        <v>15381</v>
      </c>
      <c r="B8214" s="246">
        <v>20.57</v>
      </c>
    </row>
    <row r="8215" spans="1:2" x14ac:dyDescent="0.2">
      <c r="A8215" s="245" t="s">
        <v>8150</v>
      </c>
      <c r="B8215" s="246">
        <v>15.98</v>
      </c>
    </row>
    <row r="8216" spans="1:2" x14ac:dyDescent="0.2">
      <c r="A8216" s="245" t="s">
        <v>15382</v>
      </c>
      <c r="B8216" s="246">
        <v>15.98</v>
      </c>
    </row>
    <row r="8217" spans="1:2" x14ac:dyDescent="0.2">
      <c r="A8217" s="245" t="s">
        <v>8151</v>
      </c>
      <c r="B8217" s="246">
        <v>33.65</v>
      </c>
    </row>
    <row r="8218" spans="1:2" x14ac:dyDescent="0.2">
      <c r="A8218" s="245" t="s">
        <v>15383</v>
      </c>
      <c r="B8218" s="246">
        <v>33.65</v>
      </c>
    </row>
    <row r="8219" spans="1:2" x14ac:dyDescent="0.2">
      <c r="A8219" s="245" t="s">
        <v>8152</v>
      </c>
      <c r="B8219" s="246">
        <v>35.69</v>
      </c>
    </row>
    <row r="8220" spans="1:2" x14ac:dyDescent="0.2">
      <c r="A8220" s="245" t="s">
        <v>15384</v>
      </c>
      <c r="B8220" s="246">
        <v>35.69</v>
      </c>
    </row>
    <row r="8221" spans="1:2" x14ac:dyDescent="0.2">
      <c r="A8221" s="245" t="s">
        <v>8153</v>
      </c>
      <c r="B8221" s="246">
        <v>103.95</v>
      </c>
    </row>
    <row r="8222" spans="1:2" x14ac:dyDescent="0.2">
      <c r="A8222" s="245" t="s">
        <v>15385</v>
      </c>
      <c r="B8222" s="246">
        <v>103.95</v>
      </c>
    </row>
    <row r="8223" spans="1:2" x14ac:dyDescent="0.2">
      <c r="A8223" s="245" t="s">
        <v>8154</v>
      </c>
      <c r="B8223" s="246">
        <v>12.59</v>
      </c>
    </row>
    <row r="8224" spans="1:2" x14ac:dyDescent="0.2">
      <c r="A8224" s="245" t="s">
        <v>15386</v>
      </c>
      <c r="B8224" s="246">
        <v>12.59</v>
      </c>
    </row>
    <row r="8225" spans="1:2" x14ac:dyDescent="0.2">
      <c r="A8225" s="245" t="s">
        <v>8155</v>
      </c>
      <c r="B8225" s="246">
        <v>29.33</v>
      </c>
    </row>
    <row r="8226" spans="1:2" x14ac:dyDescent="0.2">
      <c r="A8226" s="245" t="s">
        <v>15387</v>
      </c>
      <c r="B8226" s="246">
        <v>29.33</v>
      </c>
    </row>
    <row r="8227" spans="1:2" x14ac:dyDescent="0.2">
      <c r="A8227" s="245" t="s">
        <v>8156</v>
      </c>
      <c r="B8227" s="246">
        <v>51.29</v>
      </c>
    </row>
    <row r="8228" spans="1:2" x14ac:dyDescent="0.2">
      <c r="A8228" s="245" t="s">
        <v>15388</v>
      </c>
      <c r="B8228" s="246">
        <v>51.29</v>
      </c>
    </row>
    <row r="8229" spans="1:2" x14ac:dyDescent="0.2">
      <c r="A8229" s="245" t="s">
        <v>8157</v>
      </c>
      <c r="B8229" s="246">
        <v>13.07</v>
      </c>
    </row>
    <row r="8230" spans="1:2" x14ac:dyDescent="0.2">
      <c r="A8230" s="245" t="s">
        <v>15389</v>
      </c>
      <c r="B8230" s="246">
        <v>13.07</v>
      </c>
    </row>
    <row r="8231" spans="1:2" x14ac:dyDescent="0.2">
      <c r="A8231" s="245" t="s">
        <v>8158</v>
      </c>
      <c r="B8231" s="246">
        <v>30.43</v>
      </c>
    </row>
    <row r="8232" spans="1:2" x14ac:dyDescent="0.2">
      <c r="A8232" s="245" t="s">
        <v>15390</v>
      </c>
      <c r="B8232" s="246">
        <v>30.43</v>
      </c>
    </row>
    <row r="8233" spans="1:2" x14ac:dyDescent="0.2">
      <c r="A8233" s="245" t="s">
        <v>8159</v>
      </c>
      <c r="B8233" s="246">
        <v>46.69</v>
      </c>
    </row>
    <row r="8234" spans="1:2" x14ac:dyDescent="0.2">
      <c r="A8234" s="245" t="s">
        <v>15391</v>
      </c>
      <c r="B8234" s="246">
        <v>46.69</v>
      </c>
    </row>
    <row r="8235" spans="1:2" x14ac:dyDescent="0.2">
      <c r="A8235" s="245" t="s">
        <v>8160</v>
      </c>
      <c r="B8235" s="246">
        <v>18.78</v>
      </c>
    </row>
    <row r="8236" spans="1:2" x14ac:dyDescent="0.2">
      <c r="A8236" s="245" t="s">
        <v>15392</v>
      </c>
      <c r="B8236" s="246">
        <v>18.78</v>
      </c>
    </row>
    <row r="8237" spans="1:2" x14ac:dyDescent="0.2">
      <c r="A8237" s="245" t="s">
        <v>8161</v>
      </c>
      <c r="B8237" s="246">
        <v>55.6</v>
      </c>
    </row>
    <row r="8238" spans="1:2" x14ac:dyDescent="0.2">
      <c r="A8238" s="245" t="s">
        <v>15393</v>
      </c>
      <c r="B8238" s="246">
        <v>55.6</v>
      </c>
    </row>
    <row r="8239" spans="1:2" x14ac:dyDescent="0.2">
      <c r="A8239" s="245" t="s">
        <v>8162</v>
      </c>
      <c r="B8239" s="246">
        <v>75.040000000000006</v>
      </c>
    </row>
    <row r="8240" spans="1:2" x14ac:dyDescent="0.2">
      <c r="A8240" s="245" t="s">
        <v>15394</v>
      </c>
      <c r="B8240" s="246">
        <v>75.040000000000006</v>
      </c>
    </row>
    <row r="8241" spans="1:2" x14ac:dyDescent="0.2">
      <c r="A8241" s="245" t="s">
        <v>8163</v>
      </c>
      <c r="B8241" s="246">
        <v>45.39</v>
      </c>
    </row>
    <row r="8242" spans="1:2" x14ac:dyDescent="0.2">
      <c r="A8242" s="245" t="s">
        <v>15395</v>
      </c>
      <c r="B8242" s="246">
        <v>45.39</v>
      </c>
    </row>
    <row r="8243" spans="1:2" x14ac:dyDescent="0.2">
      <c r="A8243" s="245" t="s">
        <v>8164</v>
      </c>
      <c r="B8243" s="246">
        <v>86.03</v>
      </c>
    </row>
    <row r="8244" spans="1:2" x14ac:dyDescent="0.2">
      <c r="A8244" s="245" t="s">
        <v>15396</v>
      </c>
      <c r="B8244" s="246">
        <v>86.03</v>
      </c>
    </row>
    <row r="8245" spans="1:2" x14ac:dyDescent="0.2">
      <c r="A8245" s="245" t="s">
        <v>8165</v>
      </c>
      <c r="B8245" s="246">
        <v>113.6</v>
      </c>
    </row>
    <row r="8246" spans="1:2" x14ac:dyDescent="0.2">
      <c r="A8246" s="245" t="s">
        <v>15397</v>
      </c>
      <c r="B8246" s="246">
        <v>113.6</v>
      </c>
    </row>
    <row r="8247" spans="1:2" x14ac:dyDescent="0.2">
      <c r="A8247" s="245" t="s">
        <v>8166</v>
      </c>
      <c r="B8247" s="246">
        <v>38.36</v>
      </c>
    </row>
    <row r="8248" spans="1:2" x14ac:dyDescent="0.2">
      <c r="A8248" s="245" t="s">
        <v>15398</v>
      </c>
      <c r="B8248" s="246">
        <v>38.36</v>
      </c>
    </row>
    <row r="8249" spans="1:2" x14ac:dyDescent="0.2">
      <c r="A8249" s="245" t="s">
        <v>8167</v>
      </c>
      <c r="B8249" s="246">
        <v>69.900000000000006</v>
      </c>
    </row>
    <row r="8250" spans="1:2" x14ac:dyDescent="0.2">
      <c r="A8250" s="245" t="s">
        <v>15399</v>
      </c>
      <c r="B8250" s="246">
        <v>69.900000000000006</v>
      </c>
    </row>
    <row r="8251" spans="1:2" x14ac:dyDescent="0.2">
      <c r="A8251" s="245" t="s">
        <v>8168</v>
      </c>
      <c r="B8251" s="246">
        <v>114.46</v>
      </c>
    </row>
    <row r="8252" spans="1:2" x14ac:dyDescent="0.2">
      <c r="A8252" s="245" t="s">
        <v>15400</v>
      </c>
      <c r="B8252" s="246">
        <v>114.46</v>
      </c>
    </row>
    <row r="8253" spans="1:2" x14ac:dyDescent="0.2">
      <c r="A8253" s="245" t="s">
        <v>8169</v>
      </c>
      <c r="B8253" s="246">
        <v>6.25</v>
      </c>
    </row>
    <row r="8254" spans="1:2" x14ac:dyDescent="0.2">
      <c r="A8254" s="245" t="s">
        <v>15401</v>
      </c>
      <c r="B8254" s="246">
        <v>6.25</v>
      </c>
    </row>
    <row r="8255" spans="1:2" x14ac:dyDescent="0.2">
      <c r="A8255" s="245" t="s">
        <v>8170</v>
      </c>
      <c r="B8255" s="246">
        <v>7.08</v>
      </c>
    </row>
    <row r="8256" spans="1:2" x14ac:dyDescent="0.2">
      <c r="A8256" s="245" t="s">
        <v>15402</v>
      </c>
      <c r="B8256" s="246">
        <v>7.08</v>
      </c>
    </row>
    <row r="8257" spans="1:2" x14ac:dyDescent="0.2">
      <c r="A8257" s="245" t="s">
        <v>8171</v>
      </c>
      <c r="B8257" s="246">
        <v>10.93</v>
      </c>
    </row>
    <row r="8258" spans="1:2" x14ac:dyDescent="0.2">
      <c r="A8258" s="245" t="s">
        <v>15403</v>
      </c>
      <c r="B8258" s="246">
        <v>10.93</v>
      </c>
    </row>
    <row r="8259" spans="1:2" x14ac:dyDescent="0.2">
      <c r="A8259" s="245" t="s">
        <v>8172</v>
      </c>
      <c r="B8259" s="246">
        <v>21.35</v>
      </c>
    </row>
    <row r="8260" spans="1:2" x14ac:dyDescent="0.2">
      <c r="A8260" s="245" t="s">
        <v>15404</v>
      </c>
      <c r="B8260" s="246">
        <v>21.35</v>
      </c>
    </row>
    <row r="8261" spans="1:2" x14ac:dyDescent="0.2">
      <c r="A8261" s="245" t="s">
        <v>8173</v>
      </c>
      <c r="B8261" s="246">
        <v>31.62</v>
      </c>
    </row>
    <row r="8262" spans="1:2" x14ac:dyDescent="0.2">
      <c r="A8262" s="245" t="s">
        <v>15405</v>
      </c>
      <c r="B8262" s="246">
        <v>31.62</v>
      </c>
    </row>
    <row r="8263" spans="1:2" x14ac:dyDescent="0.2">
      <c r="A8263" s="245" t="s">
        <v>8174</v>
      </c>
      <c r="B8263" s="246">
        <v>56.9</v>
      </c>
    </row>
    <row r="8264" spans="1:2" x14ac:dyDescent="0.2">
      <c r="A8264" s="245" t="s">
        <v>15406</v>
      </c>
      <c r="B8264" s="246">
        <v>56.9</v>
      </c>
    </row>
    <row r="8265" spans="1:2" x14ac:dyDescent="0.2">
      <c r="A8265" s="245" t="s">
        <v>8175</v>
      </c>
      <c r="B8265" s="246">
        <v>9.26</v>
      </c>
    </row>
    <row r="8266" spans="1:2" x14ac:dyDescent="0.2">
      <c r="A8266" s="245" t="s">
        <v>15407</v>
      </c>
      <c r="B8266" s="246">
        <v>9.26</v>
      </c>
    </row>
    <row r="8267" spans="1:2" x14ac:dyDescent="0.2">
      <c r="A8267" s="245" t="s">
        <v>8176</v>
      </c>
      <c r="B8267" s="246">
        <v>20.28</v>
      </c>
    </row>
    <row r="8268" spans="1:2" x14ac:dyDescent="0.2">
      <c r="A8268" s="245" t="s">
        <v>15408</v>
      </c>
      <c r="B8268" s="246">
        <v>20.28</v>
      </c>
    </row>
    <row r="8269" spans="1:2" x14ac:dyDescent="0.2">
      <c r="A8269" s="245" t="s">
        <v>8177</v>
      </c>
      <c r="B8269" s="246">
        <v>27.63</v>
      </c>
    </row>
    <row r="8270" spans="1:2" x14ac:dyDescent="0.2">
      <c r="A8270" s="245" t="s">
        <v>15409</v>
      </c>
      <c r="B8270" s="246">
        <v>27.63</v>
      </c>
    </row>
    <row r="8271" spans="1:2" x14ac:dyDescent="0.2">
      <c r="A8271" s="245" t="s">
        <v>8178</v>
      </c>
      <c r="B8271" s="246">
        <v>12.65</v>
      </c>
    </row>
    <row r="8272" spans="1:2" x14ac:dyDescent="0.2">
      <c r="A8272" s="245" t="s">
        <v>15410</v>
      </c>
      <c r="B8272" s="246">
        <v>12.65</v>
      </c>
    </row>
    <row r="8273" spans="1:2" x14ac:dyDescent="0.2">
      <c r="A8273" s="245" t="s">
        <v>8179</v>
      </c>
      <c r="B8273" s="246">
        <v>27.92</v>
      </c>
    </row>
    <row r="8274" spans="1:2" x14ac:dyDescent="0.2">
      <c r="A8274" s="245" t="s">
        <v>15411</v>
      </c>
      <c r="B8274" s="246">
        <v>27.92</v>
      </c>
    </row>
    <row r="8275" spans="1:2" x14ac:dyDescent="0.2">
      <c r="A8275" s="245" t="s">
        <v>8180</v>
      </c>
      <c r="B8275" s="246">
        <v>28.9</v>
      </c>
    </row>
    <row r="8276" spans="1:2" x14ac:dyDescent="0.2">
      <c r="A8276" s="245" t="s">
        <v>15412</v>
      </c>
      <c r="B8276" s="246">
        <v>28.9</v>
      </c>
    </row>
    <row r="8277" spans="1:2" x14ac:dyDescent="0.2">
      <c r="A8277" s="245" t="s">
        <v>8181</v>
      </c>
      <c r="B8277" s="246">
        <v>33.979999999999997</v>
      </c>
    </row>
    <row r="8278" spans="1:2" x14ac:dyDescent="0.2">
      <c r="A8278" s="245" t="s">
        <v>15413</v>
      </c>
      <c r="B8278" s="246">
        <v>33.979999999999997</v>
      </c>
    </row>
    <row r="8279" spans="1:2" x14ac:dyDescent="0.2">
      <c r="A8279" s="245" t="s">
        <v>8182</v>
      </c>
      <c r="B8279" s="246">
        <v>56.02</v>
      </c>
    </row>
    <row r="8280" spans="1:2" x14ac:dyDescent="0.2">
      <c r="A8280" s="245" t="s">
        <v>15414</v>
      </c>
      <c r="B8280" s="246">
        <v>56.02</v>
      </c>
    </row>
    <row r="8281" spans="1:2" x14ac:dyDescent="0.2">
      <c r="A8281" s="245" t="s">
        <v>8183</v>
      </c>
      <c r="B8281" s="246">
        <v>45.35</v>
      </c>
    </row>
    <row r="8282" spans="1:2" x14ac:dyDescent="0.2">
      <c r="A8282" s="245" t="s">
        <v>15415</v>
      </c>
      <c r="B8282" s="246">
        <v>45.35</v>
      </c>
    </row>
    <row r="8283" spans="1:2" x14ac:dyDescent="0.2">
      <c r="A8283" s="245" t="s">
        <v>8184</v>
      </c>
      <c r="B8283" s="246">
        <v>7.9</v>
      </c>
    </row>
    <row r="8284" spans="1:2" x14ac:dyDescent="0.2">
      <c r="A8284" s="245" t="s">
        <v>15416</v>
      </c>
      <c r="B8284" s="246">
        <v>7.9</v>
      </c>
    </row>
    <row r="8285" spans="1:2" x14ac:dyDescent="0.2">
      <c r="A8285" s="245" t="s">
        <v>8185</v>
      </c>
      <c r="B8285" s="246">
        <v>10.74</v>
      </c>
    </row>
    <row r="8286" spans="1:2" x14ac:dyDescent="0.2">
      <c r="A8286" s="245" t="s">
        <v>15417</v>
      </c>
      <c r="B8286" s="246">
        <v>10.74</v>
      </c>
    </row>
    <row r="8287" spans="1:2" x14ac:dyDescent="0.2">
      <c r="A8287" s="245" t="s">
        <v>2292</v>
      </c>
      <c r="B8287" s="246">
        <v>29.62</v>
      </c>
    </row>
    <row r="8288" spans="1:2" x14ac:dyDescent="0.2">
      <c r="A8288" s="245" t="s">
        <v>15418</v>
      </c>
      <c r="B8288" s="246">
        <v>29.62</v>
      </c>
    </row>
    <row r="8289" spans="1:2" x14ac:dyDescent="0.2">
      <c r="A8289" s="245" t="s">
        <v>2293</v>
      </c>
      <c r="B8289" s="246">
        <v>60.26</v>
      </c>
    </row>
    <row r="8290" spans="1:2" x14ac:dyDescent="0.2">
      <c r="A8290" s="245" t="s">
        <v>15419</v>
      </c>
      <c r="B8290" s="246">
        <v>60.26</v>
      </c>
    </row>
    <row r="8291" spans="1:2" x14ac:dyDescent="0.2">
      <c r="A8291" s="245" t="s">
        <v>2294</v>
      </c>
      <c r="B8291" s="246">
        <v>103.3</v>
      </c>
    </row>
    <row r="8292" spans="1:2" x14ac:dyDescent="0.2">
      <c r="A8292" s="245" t="s">
        <v>15420</v>
      </c>
      <c r="B8292" s="246">
        <v>103.3</v>
      </c>
    </row>
    <row r="8293" spans="1:2" x14ac:dyDescent="0.2">
      <c r="A8293" s="245" t="s">
        <v>2295</v>
      </c>
      <c r="B8293" s="246">
        <v>157.01</v>
      </c>
    </row>
    <row r="8294" spans="1:2" x14ac:dyDescent="0.2">
      <c r="A8294" s="245" t="s">
        <v>15421</v>
      </c>
      <c r="B8294" s="246">
        <v>157.01</v>
      </c>
    </row>
    <row r="8295" spans="1:2" x14ac:dyDescent="0.2">
      <c r="A8295" s="245" t="s">
        <v>2296</v>
      </c>
      <c r="B8295" s="246">
        <v>222.43</v>
      </c>
    </row>
    <row r="8296" spans="1:2" x14ac:dyDescent="0.2">
      <c r="A8296" s="245" t="s">
        <v>15422</v>
      </c>
      <c r="B8296" s="246">
        <v>222.43</v>
      </c>
    </row>
    <row r="8297" spans="1:2" x14ac:dyDescent="0.2">
      <c r="A8297" s="245" t="s">
        <v>8186</v>
      </c>
      <c r="B8297" s="246">
        <v>885.23</v>
      </c>
    </row>
    <row r="8298" spans="1:2" x14ac:dyDescent="0.2">
      <c r="A8298" s="245" t="s">
        <v>15423</v>
      </c>
      <c r="B8298" s="246">
        <v>885.23</v>
      </c>
    </row>
    <row r="8299" spans="1:2" x14ac:dyDescent="0.2">
      <c r="A8299" s="245" t="s">
        <v>8187</v>
      </c>
      <c r="B8299" s="246">
        <v>1365.5</v>
      </c>
    </row>
    <row r="8300" spans="1:2" x14ac:dyDescent="0.2">
      <c r="A8300" s="245" t="s">
        <v>15424</v>
      </c>
      <c r="B8300" s="246">
        <v>1365.5</v>
      </c>
    </row>
    <row r="8301" spans="1:2" x14ac:dyDescent="0.2">
      <c r="A8301" s="245" t="s">
        <v>8188</v>
      </c>
      <c r="B8301" s="246">
        <v>38.22</v>
      </c>
    </row>
    <row r="8302" spans="1:2" x14ac:dyDescent="0.2">
      <c r="A8302" s="245" t="s">
        <v>15425</v>
      </c>
      <c r="B8302" s="246">
        <v>38.22</v>
      </c>
    </row>
    <row r="8303" spans="1:2" x14ac:dyDescent="0.2">
      <c r="A8303" s="245" t="s">
        <v>8189</v>
      </c>
      <c r="B8303" s="246">
        <v>49.08</v>
      </c>
    </row>
    <row r="8304" spans="1:2" x14ac:dyDescent="0.2">
      <c r="A8304" s="245" t="s">
        <v>15426</v>
      </c>
      <c r="B8304" s="246">
        <v>49.08</v>
      </c>
    </row>
    <row r="8305" spans="1:2" x14ac:dyDescent="0.2">
      <c r="A8305" s="245" t="s">
        <v>8190</v>
      </c>
      <c r="B8305" s="246">
        <v>85.52</v>
      </c>
    </row>
    <row r="8306" spans="1:2" x14ac:dyDescent="0.2">
      <c r="A8306" s="245" t="s">
        <v>15427</v>
      </c>
      <c r="B8306" s="246">
        <v>85.52</v>
      </c>
    </row>
    <row r="8307" spans="1:2" x14ac:dyDescent="0.2">
      <c r="A8307" s="245" t="s">
        <v>8191</v>
      </c>
      <c r="B8307" s="246">
        <v>155.18</v>
      </c>
    </row>
    <row r="8308" spans="1:2" x14ac:dyDescent="0.2">
      <c r="A8308" s="245" t="s">
        <v>15428</v>
      </c>
      <c r="B8308" s="246">
        <v>155.18</v>
      </c>
    </row>
    <row r="8309" spans="1:2" x14ac:dyDescent="0.2">
      <c r="A8309" s="245" t="s">
        <v>8192</v>
      </c>
      <c r="B8309" s="246">
        <v>284.63</v>
      </c>
    </row>
    <row r="8310" spans="1:2" x14ac:dyDescent="0.2">
      <c r="A8310" s="245" t="s">
        <v>15429</v>
      </c>
      <c r="B8310" s="246">
        <v>284.63</v>
      </c>
    </row>
    <row r="8311" spans="1:2" x14ac:dyDescent="0.2">
      <c r="A8311" s="245" t="s">
        <v>8193</v>
      </c>
      <c r="B8311" s="246">
        <v>454.42</v>
      </c>
    </row>
    <row r="8312" spans="1:2" x14ac:dyDescent="0.2">
      <c r="A8312" s="245" t="s">
        <v>15430</v>
      </c>
      <c r="B8312" s="246">
        <v>454.42</v>
      </c>
    </row>
    <row r="8313" spans="1:2" x14ac:dyDescent="0.2">
      <c r="A8313" s="245" t="s">
        <v>8194</v>
      </c>
      <c r="B8313" s="246">
        <v>827.73</v>
      </c>
    </row>
    <row r="8314" spans="1:2" x14ac:dyDescent="0.2">
      <c r="A8314" s="245" t="s">
        <v>15431</v>
      </c>
      <c r="B8314" s="246">
        <v>827.73</v>
      </c>
    </row>
    <row r="8315" spans="1:2" x14ac:dyDescent="0.2">
      <c r="A8315" s="245" t="s">
        <v>2297</v>
      </c>
      <c r="B8315" s="246">
        <v>4.66</v>
      </c>
    </row>
    <row r="8316" spans="1:2" x14ac:dyDescent="0.2">
      <c r="A8316" s="245" t="s">
        <v>15432</v>
      </c>
      <c r="B8316" s="246">
        <v>4.66</v>
      </c>
    </row>
    <row r="8317" spans="1:2" x14ac:dyDescent="0.2">
      <c r="A8317" s="245" t="s">
        <v>2298</v>
      </c>
      <c r="B8317" s="246">
        <v>6.87</v>
      </c>
    </row>
    <row r="8318" spans="1:2" x14ac:dyDescent="0.2">
      <c r="A8318" s="245" t="s">
        <v>15433</v>
      </c>
      <c r="B8318" s="246">
        <v>6.87</v>
      </c>
    </row>
    <row r="8319" spans="1:2" x14ac:dyDescent="0.2">
      <c r="A8319" s="245" t="s">
        <v>2299</v>
      </c>
      <c r="B8319" s="246">
        <v>13.04</v>
      </c>
    </row>
    <row r="8320" spans="1:2" x14ac:dyDescent="0.2">
      <c r="A8320" s="245" t="s">
        <v>15434</v>
      </c>
      <c r="B8320" s="246">
        <v>13.04</v>
      </c>
    </row>
    <row r="8321" spans="1:2" x14ac:dyDescent="0.2">
      <c r="A8321" s="245" t="s">
        <v>2300</v>
      </c>
      <c r="B8321" s="246">
        <v>24.22</v>
      </c>
    </row>
    <row r="8322" spans="1:2" x14ac:dyDescent="0.2">
      <c r="A8322" s="245" t="s">
        <v>15435</v>
      </c>
      <c r="B8322" s="246">
        <v>24.22</v>
      </c>
    </row>
    <row r="8323" spans="1:2" x14ac:dyDescent="0.2">
      <c r="A8323" s="245" t="s">
        <v>2301</v>
      </c>
      <c r="B8323" s="246">
        <v>32.619999999999997</v>
      </c>
    </row>
    <row r="8324" spans="1:2" x14ac:dyDescent="0.2">
      <c r="A8324" s="245" t="s">
        <v>15436</v>
      </c>
      <c r="B8324" s="246">
        <v>32.619999999999997</v>
      </c>
    </row>
    <row r="8325" spans="1:2" x14ac:dyDescent="0.2">
      <c r="A8325" s="245" t="s">
        <v>2302</v>
      </c>
      <c r="B8325" s="246">
        <v>88.13</v>
      </c>
    </row>
    <row r="8326" spans="1:2" x14ac:dyDescent="0.2">
      <c r="A8326" s="245" t="s">
        <v>15437</v>
      </c>
      <c r="B8326" s="246">
        <v>88.13</v>
      </c>
    </row>
    <row r="8327" spans="1:2" x14ac:dyDescent="0.2">
      <c r="A8327" s="245" t="s">
        <v>2303</v>
      </c>
      <c r="B8327" s="246">
        <v>101.79</v>
      </c>
    </row>
    <row r="8328" spans="1:2" x14ac:dyDescent="0.2">
      <c r="A8328" s="245" t="s">
        <v>15438</v>
      </c>
      <c r="B8328" s="246">
        <v>101.79</v>
      </c>
    </row>
    <row r="8329" spans="1:2" x14ac:dyDescent="0.2">
      <c r="A8329" s="245" t="s">
        <v>2304</v>
      </c>
      <c r="B8329" s="246">
        <v>1.57</v>
      </c>
    </row>
    <row r="8330" spans="1:2" x14ac:dyDescent="0.2">
      <c r="A8330" s="245" t="s">
        <v>15439</v>
      </c>
      <c r="B8330" s="246">
        <v>1.57</v>
      </c>
    </row>
    <row r="8331" spans="1:2" x14ac:dyDescent="0.2">
      <c r="A8331" s="245" t="s">
        <v>2305</v>
      </c>
      <c r="B8331" s="246">
        <v>1.83</v>
      </c>
    </row>
    <row r="8332" spans="1:2" x14ac:dyDescent="0.2">
      <c r="A8332" s="245" t="s">
        <v>15440</v>
      </c>
      <c r="B8332" s="246">
        <v>1.83</v>
      </c>
    </row>
    <row r="8333" spans="1:2" x14ac:dyDescent="0.2">
      <c r="A8333" s="245" t="s">
        <v>2306</v>
      </c>
      <c r="B8333" s="246">
        <v>4.66</v>
      </c>
    </row>
    <row r="8334" spans="1:2" x14ac:dyDescent="0.2">
      <c r="A8334" s="245" t="s">
        <v>15441</v>
      </c>
      <c r="B8334" s="246">
        <v>4.66</v>
      </c>
    </row>
    <row r="8335" spans="1:2" x14ac:dyDescent="0.2">
      <c r="A8335" s="245" t="s">
        <v>2307</v>
      </c>
      <c r="B8335" s="246">
        <v>7.2</v>
      </c>
    </row>
    <row r="8336" spans="1:2" x14ac:dyDescent="0.2">
      <c r="A8336" s="245" t="s">
        <v>15442</v>
      </c>
      <c r="B8336" s="246">
        <v>7.2</v>
      </c>
    </row>
    <row r="8337" spans="1:2" x14ac:dyDescent="0.2">
      <c r="A8337" s="245" t="s">
        <v>2308</v>
      </c>
      <c r="B8337" s="246">
        <v>7.27</v>
      </c>
    </row>
    <row r="8338" spans="1:2" x14ac:dyDescent="0.2">
      <c r="A8338" s="245" t="s">
        <v>15443</v>
      </c>
      <c r="B8338" s="246">
        <v>7.27</v>
      </c>
    </row>
    <row r="8339" spans="1:2" x14ac:dyDescent="0.2">
      <c r="A8339" s="245" t="s">
        <v>2309</v>
      </c>
      <c r="B8339" s="246">
        <v>12.3</v>
      </c>
    </row>
    <row r="8340" spans="1:2" x14ac:dyDescent="0.2">
      <c r="A8340" s="245" t="s">
        <v>15444</v>
      </c>
      <c r="B8340" s="246">
        <v>12.3</v>
      </c>
    </row>
    <row r="8341" spans="1:2" x14ac:dyDescent="0.2">
      <c r="A8341" s="245" t="s">
        <v>2310</v>
      </c>
      <c r="B8341" s="246">
        <v>22.57</v>
      </c>
    </row>
    <row r="8342" spans="1:2" x14ac:dyDescent="0.2">
      <c r="A8342" s="245" t="s">
        <v>15445</v>
      </c>
      <c r="B8342" s="246">
        <v>22.57</v>
      </c>
    </row>
    <row r="8343" spans="1:2" x14ac:dyDescent="0.2">
      <c r="A8343" s="245" t="s">
        <v>2311</v>
      </c>
      <c r="B8343" s="246">
        <v>28.32</v>
      </c>
    </row>
    <row r="8344" spans="1:2" x14ac:dyDescent="0.2">
      <c r="A8344" s="245" t="s">
        <v>15446</v>
      </c>
      <c r="B8344" s="246">
        <v>28.32</v>
      </c>
    </row>
    <row r="8345" spans="1:2" x14ac:dyDescent="0.2">
      <c r="A8345" s="245" t="s">
        <v>2312</v>
      </c>
      <c r="B8345" s="246">
        <v>40.57</v>
      </c>
    </row>
    <row r="8346" spans="1:2" x14ac:dyDescent="0.2">
      <c r="A8346" s="245" t="s">
        <v>15447</v>
      </c>
      <c r="B8346" s="246">
        <v>40.57</v>
      </c>
    </row>
    <row r="8347" spans="1:2" x14ac:dyDescent="0.2">
      <c r="A8347" s="245" t="s">
        <v>2313</v>
      </c>
      <c r="B8347" s="246">
        <v>14.15</v>
      </c>
    </row>
    <row r="8348" spans="1:2" x14ac:dyDescent="0.2">
      <c r="A8348" s="245" t="s">
        <v>15448</v>
      </c>
      <c r="B8348" s="246">
        <v>14.15</v>
      </c>
    </row>
    <row r="8349" spans="1:2" x14ac:dyDescent="0.2">
      <c r="A8349" s="245" t="s">
        <v>2314</v>
      </c>
      <c r="B8349" s="246">
        <v>31.5</v>
      </c>
    </row>
    <row r="8350" spans="1:2" x14ac:dyDescent="0.2">
      <c r="A8350" s="245" t="s">
        <v>15449</v>
      </c>
      <c r="B8350" s="246">
        <v>31.5</v>
      </c>
    </row>
    <row r="8351" spans="1:2" x14ac:dyDescent="0.2">
      <c r="A8351" s="245" t="s">
        <v>2315</v>
      </c>
      <c r="B8351" s="246">
        <v>49.56</v>
      </c>
    </row>
    <row r="8352" spans="1:2" x14ac:dyDescent="0.2">
      <c r="A8352" s="245" t="s">
        <v>15450</v>
      </c>
      <c r="B8352" s="246">
        <v>49.56</v>
      </c>
    </row>
    <row r="8353" spans="1:2" x14ac:dyDescent="0.2">
      <c r="A8353" s="245" t="s">
        <v>2316</v>
      </c>
      <c r="B8353" s="246">
        <v>138.28</v>
      </c>
    </row>
    <row r="8354" spans="1:2" x14ac:dyDescent="0.2">
      <c r="A8354" s="245" t="s">
        <v>15451</v>
      </c>
      <c r="B8354" s="246">
        <v>138.28</v>
      </c>
    </row>
    <row r="8355" spans="1:2" x14ac:dyDescent="0.2">
      <c r="A8355" s="245" t="s">
        <v>2317</v>
      </c>
      <c r="B8355" s="246">
        <v>221.26</v>
      </c>
    </row>
    <row r="8356" spans="1:2" x14ac:dyDescent="0.2">
      <c r="A8356" s="245" t="s">
        <v>15452</v>
      </c>
      <c r="B8356" s="246">
        <v>221.26</v>
      </c>
    </row>
    <row r="8357" spans="1:2" x14ac:dyDescent="0.2">
      <c r="A8357" s="245" t="s">
        <v>8195</v>
      </c>
      <c r="B8357" s="246">
        <v>314.14999999999998</v>
      </c>
    </row>
    <row r="8358" spans="1:2" x14ac:dyDescent="0.2">
      <c r="A8358" s="245" t="s">
        <v>15453</v>
      </c>
      <c r="B8358" s="246">
        <v>314.14999999999998</v>
      </c>
    </row>
    <row r="8359" spans="1:2" x14ac:dyDescent="0.2">
      <c r="A8359" s="245" t="s">
        <v>8196</v>
      </c>
      <c r="B8359" s="246">
        <v>375.55</v>
      </c>
    </row>
    <row r="8360" spans="1:2" x14ac:dyDescent="0.2">
      <c r="A8360" s="245" t="s">
        <v>15454</v>
      </c>
      <c r="B8360" s="246">
        <v>375.55</v>
      </c>
    </row>
    <row r="8361" spans="1:2" x14ac:dyDescent="0.2">
      <c r="A8361" s="245" t="s">
        <v>8197</v>
      </c>
      <c r="B8361" s="246">
        <v>21.3</v>
      </c>
    </row>
    <row r="8362" spans="1:2" x14ac:dyDescent="0.2">
      <c r="A8362" s="245" t="s">
        <v>15455</v>
      </c>
      <c r="B8362" s="246">
        <v>21.3</v>
      </c>
    </row>
    <row r="8363" spans="1:2" x14ac:dyDescent="0.2">
      <c r="A8363" s="245" t="s">
        <v>8198</v>
      </c>
      <c r="B8363" s="246">
        <v>78.540000000000006</v>
      </c>
    </row>
    <row r="8364" spans="1:2" x14ac:dyDescent="0.2">
      <c r="A8364" s="245" t="s">
        <v>15456</v>
      </c>
      <c r="B8364" s="246">
        <v>78.540000000000006</v>
      </c>
    </row>
    <row r="8365" spans="1:2" x14ac:dyDescent="0.2">
      <c r="A8365" s="245" t="s">
        <v>8199</v>
      </c>
      <c r="B8365" s="246">
        <v>13.75</v>
      </c>
    </row>
    <row r="8366" spans="1:2" x14ac:dyDescent="0.2">
      <c r="A8366" s="245" t="s">
        <v>15457</v>
      </c>
      <c r="B8366" s="246">
        <v>13.75</v>
      </c>
    </row>
    <row r="8367" spans="1:2" x14ac:dyDescent="0.2">
      <c r="A8367" s="245" t="s">
        <v>8200</v>
      </c>
      <c r="B8367" s="246">
        <v>158.77000000000001</v>
      </c>
    </row>
    <row r="8368" spans="1:2" x14ac:dyDescent="0.2">
      <c r="A8368" s="245" t="s">
        <v>15458</v>
      </c>
      <c r="B8368" s="246">
        <v>158.77000000000001</v>
      </c>
    </row>
    <row r="8369" spans="1:2" x14ac:dyDescent="0.2">
      <c r="A8369" s="245" t="s">
        <v>8201</v>
      </c>
      <c r="B8369" s="246">
        <v>41.19</v>
      </c>
    </row>
    <row r="8370" spans="1:2" x14ac:dyDescent="0.2">
      <c r="A8370" s="245" t="s">
        <v>15459</v>
      </c>
      <c r="B8370" s="246">
        <v>41.19</v>
      </c>
    </row>
    <row r="8371" spans="1:2" x14ac:dyDescent="0.2">
      <c r="A8371" s="245" t="s">
        <v>8202</v>
      </c>
      <c r="B8371" s="246">
        <v>64.27</v>
      </c>
    </row>
    <row r="8372" spans="1:2" x14ac:dyDescent="0.2">
      <c r="A8372" s="245" t="s">
        <v>15460</v>
      </c>
      <c r="B8372" s="246">
        <v>64.27</v>
      </c>
    </row>
    <row r="8373" spans="1:2" x14ac:dyDescent="0.2">
      <c r="A8373" s="245" t="s">
        <v>8203</v>
      </c>
      <c r="B8373" s="246">
        <v>31.75</v>
      </c>
    </row>
    <row r="8374" spans="1:2" x14ac:dyDescent="0.2">
      <c r="A8374" s="245" t="s">
        <v>15461</v>
      </c>
      <c r="B8374" s="246">
        <v>31.75</v>
      </c>
    </row>
    <row r="8375" spans="1:2" x14ac:dyDescent="0.2">
      <c r="A8375" s="245" t="s">
        <v>8204</v>
      </c>
      <c r="B8375" s="246">
        <v>71.88</v>
      </c>
    </row>
    <row r="8376" spans="1:2" x14ac:dyDescent="0.2">
      <c r="A8376" s="245" t="s">
        <v>15462</v>
      </c>
      <c r="B8376" s="246">
        <v>71.88</v>
      </c>
    </row>
    <row r="8377" spans="1:2" x14ac:dyDescent="0.2">
      <c r="A8377" s="245" t="s">
        <v>8205</v>
      </c>
      <c r="B8377" s="246">
        <v>25.52</v>
      </c>
    </row>
    <row r="8378" spans="1:2" x14ac:dyDescent="0.2">
      <c r="A8378" s="245" t="s">
        <v>15463</v>
      </c>
      <c r="B8378" s="246">
        <v>25.52</v>
      </c>
    </row>
    <row r="8379" spans="1:2" x14ac:dyDescent="0.2">
      <c r="A8379" s="245" t="s">
        <v>8206</v>
      </c>
      <c r="B8379" s="246">
        <v>36.200000000000003</v>
      </c>
    </row>
    <row r="8380" spans="1:2" x14ac:dyDescent="0.2">
      <c r="A8380" s="245" t="s">
        <v>15464</v>
      </c>
      <c r="B8380" s="246">
        <v>36.200000000000003</v>
      </c>
    </row>
    <row r="8381" spans="1:2" x14ac:dyDescent="0.2">
      <c r="A8381" s="245" t="s">
        <v>8207</v>
      </c>
      <c r="B8381" s="246">
        <v>1379.55</v>
      </c>
    </row>
    <row r="8382" spans="1:2" x14ac:dyDescent="0.2">
      <c r="A8382" s="245" t="s">
        <v>15465</v>
      </c>
      <c r="B8382" s="246">
        <v>1379.55</v>
      </c>
    </row>
    <row r="8383" spans="1:2" x14ac:dyDescent="0.2">
      <c r="A8383" s="245" t="s">
        <v>8208</v>
      </c>
      <c r="B8383" s="246">
        <v>76.12</v>
      </c>
    </row>
    <row r="8384" spans="1:2" x14ac:dyDescent="0.2">
      <c r="A8384" s="245" t="s">
        <v>15466</v>
      </c>
      <c r="B8384" s="246">
        <v>76.12</v>
      </c>
    </row>
    <row r="8385" spans="1:2" x14ac:dyDescent="0.2">
      <c r="A8385" s="245" t="s">
        <v>8209</v>
      </c>
      <c r="B8385" s="246">
        <v>116.85</v>
      </c>
    </row>
    <row r="8386" spans="1:2" x14ac:dyDescent="0.2">
      <c r="A8386" s="245" t="s">
        <v>15467</v>
      </c>
      <c r="B8386" s="246">
        <v>116.85</v>
      </c>
    </row>
    <row r="8387" spans="1:2" x14ac:dyDescent="0.2">
      <c r="A8387" s="245" t="s">
        <v>2318</v>
      </c>
      <c r="B8387" s="246">
        <v>78.38</v>
      </c>
    </row>
    <row r="8388" spans="1:2" x14ac:dyDescent="0.2">
      <c r="A8388" s="245" t="s">
        <v>15468</v>
      </c>
      <c r="B8388" s="246">
        <v>78.38</v>
      </c>
    </row>
    <row r="8389" spans="1:2" x14ac:dyDescent="0.2">
      <c r="A8389" s="245" t="s">
        <v>2319</v>
      </c>
      <c r="B8389" s="246">
        <v>104.52</v>
      </c>
    </row>
    <row r="8390" spans="1:2" x14ac:dyDescent="0.2">
      <c r="A8390" s="245" t="s">
        <v>15469</v>
      </c>
      <c r="B8390" s="246">
        <v>104.52</v>
      </c>
    </row>
    <row r="8391" spans="1:2" x14ac:dyDescent="0.2">
      <c r="A8391" s="245" t="s">
        <v>2320</v>
      </c>
      <c r="B8391" s="246">
        <v>157.05000000000001</v>
      </c>
    </row>
    <row r="8392" spans="1:2" x14ac:dyDescent="0.2">
      <c r="A8392" s="245" t="s">
        <v>15470</v>
      </c>
      <c r="B8392" s="246">
        <v>157.05000000000001</v>
      </c>
    </row>
    <row r="8393" spans="1:2" x14ac:dyDescent="0.2">
      <c r="A8393" s="245" t="s">
        <v>2321</v>
      </c>
      <c r="B8393" s="246">
        <v>188.45</v>
      </c>
    </row>
    <row r="8394" spans="1:2" x14ac:dyDescent="0.2">
      <c r="A8394" s="245" t="s">
        <v>15471</v>
      </c>
      <c r="B8394" s="246">
        <v>188.45</v>
      </c>
    </row>
    <row r="8395" spans="1:2" x14ac:dyDescent="0.2">
      <c r="A8395" s="245" t="s">
        <v>2322</v>
      </c>
      <c r="B8395" s="246">
        <v>262.72000000000003</v>
      </c>
    </row>
    <row r="8396" spans="1:2" x14ac:dyDescent="0.2">
      <c r="A8396" s="245" t="s">
        <v>15472</v>
      </c>
      <c r="B8396" s="246">
        <v>262.72000000000003</v>
      </c>
    </row>
    <row r="8397" spans="1:2" x14ac:dyDescent="0.2">
      <c r="A8397" s="245" t="s">
        <v>2323</v>
      </c>
      <c r="B8397" s="246">
        <v>300.25</v>
      </c>
    </row>
    <row r="8398" spans="1:2" x14ac:dyDescent="0.2">
      <c r="A8398" s="245" t="s">
        <v>15473</v>
      </c>
      <c r="B8398" s="246">
        <v>300.25</v>
      </c>
    </row>
    <row r="8399" spans="1:2" x14ac:dyDescent="0.2">
      <c r="A8399" s="245" t="s">
        <v>2324</v>
      </c>
      <c r="B8399" s="246">
        <v>470.73</v>
      </c>
    </row>
    <row r="8400" spans="1:2" x14ac:dyDescent="0.2">
      <c r="A8400" s="245" t="s">
        <v>15474</v>
      </c>
      <c r="B8400" s="246">
        <v>470.73</v>
      </c>
    </row>
    <row r="8401" spans="1:2" x14ac:dyDescent="0.2">
      <c r="A8401" s="245" t="s">
        <v>2325</v>
      </c>
      <c r="B8401" s="246">
        <v>523.04</v>
      </c>
    </row>
    <row r="8402" spans="1:2" x14ac:dyDescent="0.2">
      <c r="A8402" s="245" t="s">
        <v>15475</v>
      </c>
      <c r="B8402" s="246">
        <v>523.04</v>
      </c>
    </row>
    <row r="8403" spans="1:2" x14ac:dyDescent="0.2">
      <c r="A8403" s="245" t="s">
        <v>2326</v>
      </c>
      <c r="B8403" s="246">
        <v>575.34</v>
      </c>
    </row>
    <row r="8404" spans="1:2" x14ac:dyDescent="0.2">
      <c r="A8404" s="245" t="s">
        <v>15476</v>
      </c>
      <c r="B8404" s="246">
        <v>575.34</v>
      </c>
    </row>
    <row r="8405" spans="1:2" x14ac:dyDescent="0.2">
      <c r="A8405" s="245" t="s">
        <v>2327</v>
      </c>
      <c r="B8405" s="246">
        <v>627.66</v>
      </c>
    </row>
    <row r="8406" spans="1:2" x14ac:dyDescent="0.2">
      <c r="A8406" s="245" t="s">
        <v>15477</v>
      </c>
      <c r="B8406" s="246">
        <v>627.66</v>
      </c>
    </row>
    <row r="8407" spans="1:2" x14ac:dyDescent="0.2">
      <c r="A8407" s="245" t="s">
        <v>2328</v>
      </c>
      <c r="B8407" s="246">
        <v>1029.28</v>
      </c>
    </row>
    <row r="8408" spans="1:2" x14ac:dyDescent="0.2">
      <c r="A8408" s="245" t="s">
        <v>15478</v>
      </c>
      <c r="B8408" s="246">
        <v>1029.28</v>
      </c>
    </row>
    <row r="8409" spans="1:2" x14ac:dyDescent="0.2">
      <c r="A8409" s="245" t="s">
        <v>2329</v>
      </c>
      <c r="B8409" s="246">
        <v>1418.08</v>
      </c>
    </row>
    <row r="8410" spans="1:2" x14ac:dyDescent="0.2">
      <c r="A8410" s="245" t="s">
        <v>15479</v>
      </c>
      <c r="B8410" s="246">
        <v>1418.08</v>
      </c>
    </row>
    <row r="8411" spans="1:2" x14ac:dyDescent="0.2">
      <c r="A8411" s="245" t="s">
        <v>2330</v>
      </c>
      <c r="B8411" s="246">
        <v>1575.62</v>
      </c>
    </row>
    <row r="8412" spans="1:2" x14ac:dyDescent="0.2">
      <c r="A8412" s="245" t="s">
        <v>15480</v>
      </c>
      <c r="B8412" s="246">
        <v>1575.62</v>
      </c>
    </row>
    <row r="8413" spans="1:2" x14ac:dyDescent="0.2">
      <c r="A8413" s="245" t="s">
        <v>2331</v>
      </c>
      <c r="B8413" s="246">
        <v>2003.94</v>
      </c>
    </row>
    <row r="8414" spans="1:2" x14ac:dyDescent="0.2">
      <c r="A8414" s="245" t="s">
        <v>15481</v>
      </c>
      <c r="B8414" s="246">
        <v>2003.94</v>
      </c>
    </row>
    <row r="8415" spans="1:2" x14ac:dyDescent="0.2">
      <c r="A8415" s="245" t="s">
        <v>2332</v>
      </c>
      <c r="B8415" s="246">
        <v>2776.82</v>
      </c>
    </row>
    <row r="8416" spans="1:2" x14ac:dyDescent="0.2">
      <c r="A8416" s="245" t="s">
        <v>15482</v>
      </c>
      <c r="B8416" s="246">
        <v>2776.82</v>
      </c>
    </row>
    <row r="8417" spans="1:2" x14ac:dyDescent="0.2">
      <c r="A8417" s="245" t="s">
        <v>2333</v>
      </c>
      <c r="B8417" s="246">
        <v>13.07</v>
      </c>
    </row>
    <row r="8418" spans="1:2" x14ac:dyDescent="0.2">
      <c r="A8418" s="245" t="s">
        <v>15483</v>
      </c>
      <c r="B8418" s="246">
        <v>13.07</v>
      </c>
    </row>
    <row r="8419" spans="1:2" x14ac:dyDescent="0.2">
      <c r="A8419" s="245" t="s">
        <v>2334</v>
      </c>
      <c r="B8419" s="246">
        <v>30.43</v>
      </c>
    </row>
    <row r="8420" spans="1:2" x14ac:dyDescent="0.2">
      <c r="A8420" s="245" t="s">
        <v>15484</v>
      </c>
      <c r="B8420" s="246">
        <v>30.43</v>
      </c>
    </row>
    <row r="8421" spans="1:2" x14ac:dyDescent="0.2">
      <c r="A8421" s="245" t="s">
        <v>2335</v>
      </c>
      <c r="B8421" s="246">
        <v>46.69</v>
      </c>
    </row>
    <row r="8422" spans="1:2" x14ac:dyDescent="0.2">
      <c r="A8422" s="245" t="s">
        <v>15485</v>
      </c>
      <c r="B8422" s="246">
        <v>46.69</v>
      </c>
    </row>
    <row r="8423" spans="1:2" x14ac:dyDescent="0.2">
      <c r="A8423" s="245" t="s">
        <v>2336</v>
      </c>
      <c r="B8423" s="246">
        <v>12.65</v>
      </c>
    </row>
    <row r="8424" spans="1:2" x14ac:dyDescent="0.2">
      <c r="A8424" s="245" t="s">
        <v>15486</v>
      </c>
      <c r="B8424" s="246">
        <v>12.65</v>
      </c>
    </row>
    <row r="8425" spans="1:2" x14ac:dyDescent="0.2">
      <c r="A8425" s="245" t="s">
        <v>2337</v>
      </c>
      <c r="B8425" s="246">
        <v>28.9</v>
      </c>
    </row>
    <row r="8426" spans="1:2" x14ac:dyDescent="0.2">
      <c r="A8426" s="245" t="s">
        <v>15487</v>
      </c>
      <c r="B8426" s="246">
        <v>28.9</v>
      </c>
    </row>
    <row r="8427" spans="1:2" x14ac:dyDescent="0.2">
      <c r="A8427" s="245" t="s">
        <v>2338</v>
      </c>
      <c r="B8427" s="246">
        <v>45.35</v>
      </c>
    </row>
    <row r="8428" spans="1:2" x14ac:dyDescent="0.2">
      <c r="A8428" s="245" t="s">
        <v>15488</v>
      </c>
      <c r="B8428" s="246">
        <v>45.35</v>
      </c>
    </row>
    <row r="8429" spans="1:2" x14ac:dyDescent="0.2">
      <c r="A8429" s="245" t="s">
        <v>2339</v>
      </c>
      <c r="B8429" s="246">
        <v>9.9600000000000009</v>
      </c>
    </row>
    <row r="8430" spans="1:2" x14ac:dyDescent="0.2">
      <c r="A8430" s="245" t="s">
        <v>15489</v>
      </c>
      <c r="B8430" s="246">
        <v>9.9600000000000009</v>
      </c>
    </row>
    <row r="8431" spans="1:2" x14ac:dyDescent="0.2">
      <c r="A8431" s="245" t="s">
        <v>2340</v>
      </c>
      <c r="B8431" s="246">
        <v>14.47</v>
      </c>
    </row>
    <row r="8432" spans="1:2" x14ac:dyDescent="0.2">
      <c r="A8432" s="245" t="s">
        <v>15490</v>
      </c>
      <c r="B8432" s="246">
        <v>14.47</v>
      </c>
    </row>
    <row r="8433" spans="1:2" x14ac:dyDescent="0.2">
      <c r="A8433" s="245" t="s">
        <v>2341</v>
      </c>
      <c r="B8433" s="246">
        <v>24.87</v>
      </c>
    </row>
    <row r="8434" spans="1:2" x14ac:dyDescent="0.2">
      <c r="A8434" s="245" t="s">
        <v>15491</v>
      </c>
      <c r="B8434" s="246">
        <v>24.87</v>
      </c>
    </row>
    <row r="8435" spans="1:2" x14ac:dyDescent="0.2">
      <c r="A8435" s="245" t="s">
        <v>2342</v>
      </c>
      <c r="B8435" s="246">
        <v>44.02</v>
      </c>
    </row>
    <row r="8436" spans="1:2" x14ac:dyDescent="0.2">
      <c r="A8436" s="245" t="s">
        <v>15492</v>
      </c>
      <c r="B8436" s="246">
        <v>44.02</v>
      </c>
    </row>
    <row r="8437" spans="1:2" x14ac:dyDescent="0.2">
      <c r="A8437" s="245" t="s">
        <v>2343</v>
      </c>
      <c r="B8437" s="246">
        <v>60.72</v>
      </c>
    </row>
    <row r="8438" spans="1:2" x14ac:dyDescent="0.2">
      <c r="A8438" s="245" t="s">
        <v>15493</v>
      </c>
      <c r="B8438" s="246">
        <v>60.72</v>
      </c>
    </row>
    <row r="8439" spans="1:2" x14ac:dyDescent="0.2">
      <c r="A8439" s="245" t="s">
        <v>2344</v>
      </c>
      <c r="B8439" s="246">
        <v>289.08</v>
      </c>
    </row>
    <row r="8440" spans="1:2" x14ac:dyDescent="0.2">
      <c r="A8440" s="245" t="s">
        <v>15494</v>
      </c>
      <c r="B8440" s="246">
        <v>258.72000000000003</v>
      </c>
    </row>
    <row r="8441" spans="1:2" x14ac:dyDescent="0.2">
      <c r="A8441" s="245" t="s">
        <v>2345</v>
      </c>
      <c r="B8441" s="246">
        <v>329.7</v>
      </c>
    </row>
    <row r="8442" spans="1:2" x14ac:dyDescent="0.2">
      <c r="A8442" s="245" t="s">
        <v>15495</v>
      </c>
      <c r="B8442" s="246">
        <v>293.91000000000003</v>
      </c>
    </row>
    <row r="8443" spans="1:2" x14ac:dyDescent="0.2">
      <c r="A8443" s="245" t="s">
        <v>2346</v>
      </c>
      <c r="B8443" s="246">
        <v>1451.4</v>
      </c>
    </row>
    <row r="8444" spans="1:2" x14ac:dyDescent="0.2">
      <c r="A8444" s="245" t="s">
        <v>15496</v>
      </c>
      <c r="B8444" s="246">
        <v>1265.9100000000001</v>
      </c>
    </row>
    <row r="8445" spans="1:2" x14ac:dyDescent="0.2">
      <c r="A8445" s="245" t="s">
        <v>2347</v>
      </c>
      <c r="B8445" s="246">
        <v>1734.57</v>
      </c>
    </row>
    <row r="8446" spans="1:2" x14ac:dyDescent="0.2">
      <c r="A8446" s="245" t="s">
        <v>15497</v>
      </c>
      <c r="B8446" s="246">
        <v>1511.29</v>
      </c>
    </row>
    <row r="8447" spans="1:2" x14ac:dyDescent="0.2">
      <c r="A8447" s="245" t="s">
        <v>2348</v>
      </c>
      <c r="B8447" s="246">
        <v>1857.84</v>
      </c>
    </row>
    <row r="8448" spans="1:2" x14ac:dyDescent="0.2">
      <c r="A8448" s="245" t="s">
        <v>15498</v>
      </c>
      <c r="B8448" s="246">
        <v>1618.1</v>
      </c>
    </row>
    <row r="8449" spans="1:2" x14ac:dyDescent="0.2">
      <c r="A8449" s="245" t="s">
        <v>2349</v>
      </c>
      <c r="B8449" s="246">
        <v>1917.8</v>
      </c>
    </row>
    <row r="8450" spans="1:2" x14ac:dyDescent="0.2">
      <c r="A8450" s="245" t="s">
        <v>15499</v>
      </c>
      <c r="B8450" s="246">
        <v>1670.07</v>
      </c>
    </row>
    <row r="8451" spans="1:2" x14ac:dyDescent="0.2">
      <c r="A8451" s="245" t="s">
        <v>2350</v>
      </c>
      <c r="B8451" s="246">
        <v>128.01</v>
      </c>
    </row>
    <row r="8452" spans="1:2" x14ac:dyDescent="0.2">
      <c r="A8452" s="245" t="s">
        <v>15500</v>
      </c>
      <c r="B8452" s="246">
        <v>110.95</v>
      </c>
    </row>
    <row r="8453" spans="1:2" x14ac:dyDescent="0.2">
      <c r="A8453" s="245" t="s">
        <v>2351</v>
      </c>
      <c r="B8453" s="246">
        <v>153.43</v>
      </c>
    </row>
    <row r="8454" spans="1:2" x14ac:dyDescent="0.2">
      <c r="A8454" s="245" t="s">
        <v>15501</v>
      </c>
      <c r="B8454" s="246">
        <v>132.97999999999999</v>
      </c>
    </row>
    <row r="8455" spans="1:2" x14ac:dyDescent="0.2">
      <c r="A8455" s="245" t="s">
        <v>2352</v>
      </c>
      <c r="B8455" s="246">
        <v>524.20000000000005</v>
      </c>
    </row>
    <row r="8456" spans="1:2" x14ac:dyDescent="0.2">
      <c r="A8456" s="245" t="s">
        <v>15502</v>
      </c>
      <c r="B8456" s="246">
        <v>454.34</v>
      </c>
    </row>
    <row r="8457" spans="1:2" x14ac:dyDescent="0.2">
      <c r="A8457" s="245" t="s">
        <v>2353</v>
      </c>
      <c r="B8457" s="246">
        <v>632.96</v>
      </c>
    </row>
    <row r="8458" spans="1:2" x14ac:dyDescent="0.2">
      <c r="A8458" s="245" t="s">
        <v>15503</v>
      </c>
      <c r="B8458" s="246">
        <v>548.6</v>
      </c>
    </row>
    <row r="8459" spans="1:2" x14ac:dyDescent="0.2">
      <c r="A8459" s="245" t="s">
        <v>2354</v>
      </c>
      <c r="B8459" s="246">
        <v>680.15</v>
      </c>
    </row>
    <row r="8460" spans="1:2" x14ac:dyDescent="0.2">
      <c r="A8460" s="245" t="s">
        <v>15504</v>
      </c>
      <c r="B8460" s="246">
        <v>589.51</v>
      </c>
    </row>
    <row r="8461" spans="1:2" x14ac:dyDescent="0.2">
      <c r="A8461" s="245" t="s">
        <v>2355</v>
      </c>
      <c r="B8461" s="246">
        <v>703.16</v>
      </c>
    </row>
    <row r="8462" spans="1:2" x14ac:dyDescent="0.2">
      <c r="A8462" s="245" t="s">
        <v>15505</v>
      </c>
      <c r="B8462" s="246">
        <v>609.45000000000005</v>
      </c>
    </row>
    <row r="8463" spans="1:2" x14ac:dyDescent="0.2">
      <c r="A8463" s="245" t="s">
        <v>2356</v>
      </c>
      <c r="B8463" s="246">
        <v>1028.74</v>
      </c>
    </row>
    <row r="8464" spans="1:2" x14ac:dyDescent="0.2">
      <c r="A8464" s="245" t="s">
        <v>15506</v>
      </c>
      <c r="B8464" s="246">
        <v>904.14</v>
      </c>
    </row>
    <row r="8465" spans="1:2" x14ac:dyDescent="0.2">
      <c r="A8465" s="245" t="s">
        <v>2357</v>
      </c>
      <c r="B8465" s="246">
        <v>1731</v>
      </c>
    </row>
    <row r="8466" spans="1:2" x14ac:dyDescent="0.2">
      <c r="A8466" s="245" t="s">
        <v>15507</v>
      </c>
      <c r="B8466" s="246">
        <v>1731</v>
      </c>
    </row>
    <row r="8467" spans="1:2" x14ac:dyDescent="0.2">
      <c r="A8467" s="245" t="s">
        <v>2358</v>
      </c>
      <c r="B8467" s="246">
        <v>997.04</v>
      </c>
    </row>
    <row r="8468" spans="1:2" x14ac:dyDescent="0.2">
      <c r="A8468" s="245" t="s">
        <v>15508</v>
      </c>
      <c r="B8468" s="246">
        <v>997.04</v>
      </c>
    </row>
    <row r="8469" spans="1:2" x14ac:dyDescent="0.2">
      <c r="A8469" s="245" t="s">
        <v>2359</v>
      </c>
      <c r="B8469" s="246">
        <v>1102.5</v>
      </c>
    </row>
    <row r="8470" spans="1:2" x14ac:dyDescent="0.2">
      <c r="A8470" s="245" t="s">
        <v>15509</v>
      </c>
      <c r="B8470" s="246">
        <v>1102.5</v>
      </c>
    </row>
    <row r="8471" spans="1:2" x14ac:dyDescent="0.2">
      <c r="A8471" s="245" t="s">
        <v>8210</v>
      </c>
      <c r="B8471" s="246">
        <v>1102.5</v>
      </c>
    </row>
    <row r="8472" spans="1:2" x14ac:dyDescent="0.2">
      <c r="A8472" s="245" t="s">
        <v>15510</v>
      </c>
      <c r="B8472" s="246">
        <v>1102.5</v>
      </c>
    </row>
    <row r="8473" spans="1:2" x14ac:dyDescent="0.2">
      <c r="A8473" s="245" t="s">
        <v>8211</v>
      </c>
      <c r="B8473" s="246">
        <v>1029</v>
      </c>
    </row>
    <row r="8474" spans="1:2" x14ac:dyDescent="0.2">
      <c r="A8474" s="245" t="s">
        <v>15511</v>
      </c>
      <c r="B8474" s="246">
        <v>1029</v>
      </c>
    </row>
    <row r="8475" spans="1:2" x14ac:dyDescent="0.2">
      <c r="A8475" s="245" t="s">
        <v>8212</v>
      </c>
      <c r="B8475" s="246">
        <v>1029</v>
      </c>
    </row>
    <row r="8476" spans="1:2" x14ac:dyDescent="0.2">
      <c r="A8476" s="245" t="s">
        <v>15512</v>
      </c>
      <c r="B8476" s="246">
        <v>1029</v>
      </c>
    </row>
    <row r="8477" spans="1:2" x14ac:dyDescent="0.2">
      <c r="A8477" s="245" t="s">
        <v>2360</v>
      </c>
      <c r="B8477" s="246">
        <v>567.88</v>
      </c>
    </row>
    <row r="8478" spans="1:2" x14ac:dyDescent="0.2">
      <c r="A8478" s="245" t="s">
        <v>15513</v>
      </c>
      <c r="B8478" s="246">
        <v>549.99</v>
      </c>
    </row>
    <row r="8479" spans="1:2" x14ac:dyDescent="0.2">
      <c r="A8479" s="245" t="s">
        <v>2361</v>
      </c>
      <c r="B8479" s="246">
        <v>2434.13</v>
      </c>
    </row>
    <row r="8480" spans="1:2" x14ac:dyDescent="0.2">
      <c r="A8480" s="245" t="s">
        <v>15514</v>
      </c>
      <c r="B8480" s="246">
        <v>2416.2399999999998</v>
      </c>
    </row>
    <row r="8481" spans="1:2" x14ac:dyDescent="0.2">
      <c r="A8481" s="245" t="s">
        <v>2362</v>
      </c>
      <c r="B8481" s="246">
        <v>570.23</v>
      </c>
    </row>
    <row r="8482" spans="1:2" x14ac:dyDescent="0.2">
      <c r="A8482" s="245" t="s">
        <v>15515</v>
      </c>
      <c r="B8482" s="246">
        <v>552.34</v>
      </c>
    </row>
    <row r="8483" spans="1:2" x14ac:dyDescent="0.2">
      <c r="A8483" s="245" t="s">
        <v>2364</v>
      </c>
      <c r="B8483" s="246">
        <v>1116.23</v>
      </c>
    </row>
    <row r="8484" spans="1:2" x14ac:dyDescent="0.2">
      <c r="A8484" s="245" t="s">
        <v>15516</v>
      </c>
      <c r="B8484" s="246">
        <v>1098.3399999999999</v>
      </c>
    </row>
    <row r="8485" spans="1:2" x14ac:dyDescent="0.2">
      <c r="A8485" s="245" t="s">
        <v>2366</v>
      </c>
      <c r="B8485" s="246">
        <v>1502.18</v>
      </c>
    </row>
    <row r="8486" spans="1:2" x14ac:dyDescent="0.2">
      <c r="A8486" s="245" t="s">
        <v>15517</v>
      </c>
      <c r="B8486" s="246">
        <v>1484.29</v>
      </c>
    </row>
    <row r="8487" spans="1:2" x14ac:dyDescent="0.2">
      <c r="A8487" s="245" t="s">
        <v>2367</v>
      </c>
      <c r="B8487" s="246">
        <v>483.28</v>
      </c>
    </row>
    <row r="8488" spans="1:2" x14ac:dyDescent="0.2">
      <c r="A8488" s="245" t="s">
        <v>15518</v>
      </c>
      <c r="B8488" s="246">
        <v>461.41</v>
      </c>
    </row>
    <row r="8489" spans="1:2" x14ac:dyDescent="0.2">
      <c r="A8489" s="245" t="s">
        <v>2368</v>
      </c>
      <c r="B8489" s="246">
        <v>453.13</v>
      </c>
    </row>
    <row r="8490" spans="1:2" x14ac:dyDescent="0.2">
      <c r="A8490" s="245" t="s">
        <v>15519</v>
      </c>
      <c r="B8490" s="246">
        <v>431.26</v>
      </c>
    </row>
    <row r="8491" spans="1:2" x14ac:dyDescent="0.2">
      <c r="A8491" s="245" t="s">
        <v>2369</v>
      </c>
      <c r="B8491" s="246">
        <v>427.1</v>
      </c>
    </row>
    <row r="8492" spans="1:2" x14ac:dyDescent="0.2">
      <c r="A8492" s="245" t="s">
        <v>15520</v>
      </c>
      <c r="B8492" s="246">
        <v>405.23</v>
      </c>
    </row>
    <row r="8493" spans="1:2" x14ac:dyDescent="0.2">
      <c r="A8493" s="245" t="s">
        <v>2370</v>
      </c>
      <c r="B8493" s="246">
        <v>386.57</v>
      </c>
    </row>
    <row r="8494" spans="1:2" x14ac:dyDescent="0.2">
      <c r="A8494" s="245" t="s">
        <v>15521</v>
      </c>
      <c r="B8494" s="246">
        <v>364.71</v>
      </c>
    </row>
    <row r="8495" spans="1:2" x14ac:dyDescent="0.2">
      <c r="A8495" s="245" t="s">
        <v>2371</v>
      </c>
      <c r="B8495" s="246">
        <v>365.88</v>
      </c>
    </row>
    <row r="8496" spans="1:2" x14ac:dyDescent="0.2">
      <c r="A8496" s="245" t="s">
        <v>15522</v>
      </c>
      <c r="B8496" s="246">
        <v>344.01</v>
      </c>
    </row>
    <row r="8497" spans="1:2" x14ac:dyDescent="0.2">
      <c r="A8497" s="245" t="s">
        <v>2372</v>
      </c>
      <c r="B8497" s="246">
        <v>347.99</v>
      </c>
    </row>
    <row r="8498" spans="1:2" x14ac:dyDescent="0.2">
      <c r="A8498" s="245" t="s">
        <v>15523</v>
      </c>
      <c r="B8498" s="246">
        <v>326.13</v>
      </c>
    </row>
    <row r="8499" spans="1:2" x14ac:dyDescent="0.2">
      <c r="A8499" s="245" t="s">
        <v>2373</v>
      </c>
      <c r="B8499" s="246">
        <v>335.66</v>
      </c>
    </row>
    <row r="8500" spans="1:2" x14ac:dyDescent="0.2">
      <c r="A8500" s="245" t="s">
        <v>15524</v>
      </c>
      <c r="B8500" s="246">
        <v>313.79000000000002</v>
      </c>
    </row>
    <row r="8501" spans="1:2" x14ac:dyDescent="0.2">
      <c r="A8501" s="245" t="s">
        <v>2374</v>
      </c>
      <c r="B8501" s="246">
        <v>319.02999999999997</v>
      </c>
    </row>
    <row r="8502" spans="1:2" x14ac:dyDescent="0.2">
      <c r="A8502" s="245" t="s">
        <v>15525</v>
      </c>
      <c r="B8502" s="246">
        <v>297.16000000000003</v>
      </c>
    </row>
    <row r="8503" spans="1:2" x14ac:dyDescent="0.2">
      <c r="A8503" s="245" t="s">
        <v>2375</v>
      </c>
      <c r="B8503" s="246">
        <v>359.95</v>
      </c>
    </row>
    <row r="8504" spans="1:2" x14ac:dyDescent="0.2">
      <c r="A8504" s="245" t="s">
        <v>15526</v>
      </c>
      <c r="B8504" s="246">
        <v>338.08</v>
      </c>
    </row>
    <row r="8505" spans="1:2" x14ac:dyDescent="0.2">
      <c r="A8505" s="245" t="s">
        <v>2376</v>
      </c>
      <c r="B8505" s="246">
        <v>336.34</v>
      </c>
    </row>
    <row r="8506" spans="1:2" x14ac:dyDescent="0.2">
      <c r="A8506" s="245" t="s">
        <v>15527</v>
      </c>
      <c r="B8506" s="246">
        <v>314.47000000000003</v>
      </c>
    </row>
    <row r="8507" spans="1:2" x14ac:dyDescent="0.2">
      <c r="A8507" s="245" t="s">
        <v>2377</v>
      </c>
      <c r="B8507" s="246">
        <v>440.64</v>
      </c>
    </row>
    <row r="8508" spans="1:2" x14ac:dyDescent="0.2">
      <c r="A8508" s="245" t="s">
        <v>15528</v>
      </c>
      <c r="B8508" s="246">
        <v>418.78</v>
      </c>
    </row>
    <row r="8509" spans="1:2" x14ac:dyDescent="0.2">
      <c r="A8509" s="245" t="s">
        <v>2378</v>
      </c>
      <c r="B8509" s="246">
        <v>406.75</v>
      </c>
    </row>
    <row r="8510" spans="1:2" x14ac:dyDescent="0.2">
      <c r="A8510" s="245" t="s">
        <v>15529</v>
      </c>
      <c r="B8510" s="246">
        <v>384.88</v>
      </c>
    </row>
    <row r="8511" spans="1:2" x14ac:dyDescent="0.2">
      <c r="A8511" s="245" t="s">
        <v>2379</v>
      </c>
      <c r="B8511" s="246">
        <v>797.19</v>
      </c>
    </row>
    <row r="8512" spans="1:2" x14ac:dyDescent="0.2">
      <c r="A8512" s="245" t="s">
        <v>15530</v>
      </c>
      <c r="B8512" s="246">
        <v>775.32</v>
      </c>
    </row>
    <row r="8513" spans="1:2" x14ac:dyDescent="0.2">
      <c r="A8513" s="245" t="s">
        <v>2380</v>
      </c>
      <c r="B8513" s="246">
        <v>403.98</v>
      </c>
    </row>
    <row r="8514" spans="1:2" x14ac:dyDescent="0.2">
      <c r="A8514" s="245" t="s">
        <v>15531</v>
      </c>
      <c r="B8514" s="246">
        <v>382.11</v>
      </c>
    </row>
    <row r="8515" spans="1:2" x14ac:dyDescent="0.2">
      <c r="A8515" s="245" t="s">
        <v>2381</v>
      </c>
      <c r="B8515" s="246">
        <v>343.24</v>
      </c>
    </row>
    <row r="8516" spans="1:2" x14ac:dyDescent="0.2">
      <c r="A8516" s="245" t="s">
        <v>15532</v>
      </c>
      <c r="B8516" s="246">
        <v>321.37</v>
      </c>
    </row>
    <row r="8517" spans="1:2" x14ac:dyDescent="0.2">
      <c r="A8517" s="245" t="s">
        <v>2382</v>
      </c>
      <c r="B8517" s="246">
        <v>314.99</v>
      </c>
    </row>
    <row r="8518" spans="1:2" x14ac:dyDescent="0.2">
      <c r="A8518" s="245" t="s">
        <v>15533</v>
      </c>
      <c r="B8518" s="246">
        <v>293.12</v>
      </c>
    </row>
    <row r="8519" spans="1:2" x14ac:dyDescent="0.2">
      <c r="A8519" s="245" t="s">
        <v>2383</v>
      </c>
      <c r="B8519" s="246">
        <v>299.86</v>
      </c>
    </row>
    <row r="8520" spans="1:2" x14ac:dyDescent="0.2">
      <c r="A8520" s="245" t="s">
        <v>15534</v>
      </c>
      <c r="B8520" s="246">
        <v>277.99</v>
      </c>
    </row>
    <row r="8521" spans="1:2" x14ac:dyDescent="0.2">
      <c r="A8521" s="245" t="s">
        <v>2384</v>
      </c>
      <c r="B8521" s="246">
        <v>325.88</v>
      </c>
    </row>
    <row r="8522" spans="1:2" x14ac:dyDescent="0.2">
      <c r="A8522" s="245" t="s">
        <v>15535</v>
      </c>
      <c r="B8522" s="246">
        <v>304.01</v>
      </c>
    </row>
    <row r="8523" spans="1:2" x14ac:dyDescent="0.2">
      <c r="A8523" s="245" t="s">
        <v>2385</v>
      </c>
      <c r="B8523" s="246">
        <v>346.75</v>
      </c>
    </row>
    <row r="8524" spans="1:2" x14ac:dyDescent="0.2">
      <c r="A8524" s="245" t="s">
        <v>15536</v>
      </c>
      <c r="B8524" s="246">
        <v>324.88</v>
      </c>
    </row>
    <row r="8525" spans="1:2" x14ac:dyDescent="0.2">
      <c r="A8525" s="245" t="s">
        <v>2386</v>
      </c>
      <c r="B8525" s="246">
        <v>335.96</v>
      </c>
    </row>
    <row r="8526" spans="1:2" x14ac:dyDescent="0.2">
      <c r="A8526" s="245" t="s">
        <v>15537</v>
      </c>
      <c r="B8526" s="246">
        <v>314.08999999999997</v>
      </c>
    </row>
    <row r="8527" spans="1:2" x14ac:dyDescent="0.2">
      <c r="A8527" s="245" t="s">
        <v>2387</v>
      </c>
      <c r="B8527" s="246">
        <v>340.26</v>
      </c>
    </row>
    <row r="8528" spans="1:2" x14ac:dyDescent="0.2">
      <c r="A8528" s="245" t="s">
        <v>15538</v>
      </c>
      <c r="B8528" s="246">
        <v>318.39</v>
      </c>
    </row>
    <row r="8529" spans="1:2" x14ac:dyDescent="0.2">
      <c r="A8529" s="245" t="s">
        <v>2388</v>
      </c>
      <c r="B8529" s="246">
        <v>366.88</v>
      </c>
    </row>
    <row r="8530" spans="1:2" x14ac:dyDescent="0.2">
      <c r="A8530" s="245" t="s">
        <v>15539</v>
      </c>
      <c r="B8530" s="246">
        <v>345.01</v>
      </c>
    </row>
    <row r="8531" spans="1:2" x14ac:dyDescent="0.2">
      <c r="A8531" s="245" t="s">
        <v>2389</v>
      </c>
      <c r="B8531" s="246">
        <v>441.04</v>
      </c>
    </row>
    <row r="8532" spans="1:2" x14ac:dyDescent="0.2">
      <c r="A8532" s="245" t="s">
        <v>15540</v>
      </c>
      <c r="B8532" s="246">
        <v>419.17</v>
      </c>
    </row>
    <row r="8533" spans="1:2" x14ac:dyDescent="0.2">
      <c r="A8533" s="245" t="s">
        <v>2390</v>
      </c>
      <c r="B8533" s="246">
        <v>368.17</v>
      </c>
    </row>
    <row r="8534" spans="1:2" x14ac:dyDescent="0.2">
      <c r="A8534" s="245" t="s">
        <v>15541</v>
      </c>
      <c r="B8534" s="246">
        <v>346.3</v>
      </c>
    </row>
    <row r="8535" spans="1:2" x14ac:dyDescent="0.2">
      <c r="A8535" s="245" t="s">
        <v>2391</v>
      </c>
      <c r="B8535" s="246">
        <v>340.69</v>
      </c>
    </row>
    <row r="8536" spans="1:2" x14ac:dyDescent="0.2">
      <c r="A8536" s="245" t="s">
        <v>15542</v>
      </c>
      <c r="B8536" s="246">
        <v>318.82</v>
      </c>
    </row>
    <row r="8537" spans="1:2" x14ac:dyDescent="0.2">
      <c r="A8537" s="245" t="s">
        <v>8215</v>
      </c>
      <c r="B8537" s="246">
        <v>550.07000000000005</v>
      </c>
    </row>
    <row r="8538" spans="1:2" x14ac:dyDescent="0.2">
      <c r="A8538" s="245" t="s">
        <v>15543</v>
      </c>
      <c r="B8538" s="246">
        <v>528.20000000000005</v>
      </c>
    </row>
    <row r="8539" spans="1:2" x14ac:dyDescent="0.2">
      <c r="A8539" s="245" t="s">
        <v>2392</v>
      </c>
      <c r="B8539" s="246">
        <v>354.95</v>
      </c>
    </row>
    <row r="8540" spans="1:2" x14ac:dyDescent="0.2">
      <c r="A8540" s="245" t="s">
        <v>15544</v>
      </c>
      <c r="B8540" s="246">
        <v>350.98</v>
      </c>
    </row>
    <row r="8541" spans="1:2" x14ac:dyDescent="0.2">
      <c r="A8541" s="245" t="s">
        <v>2393</v>
      </c>
      <c r="B8541" s="246">
        <v>328.98</v>
      </c>
    </row>
    <row r="8542" spans="1:2" x14ac:dyDescent="0.2">
      <c r="A8542" s="245" t="s">
        <v>15545</v>
      </c>
      <c r="B8542" s="246">
        <v>324.45</v>
      </c>
    </row>
    <row r="8543" spans="1:2" x14ac:dyDescent="0.2">
      <c r="A8543" s="245" t="s">
        <v>2394</v>
      </c>
      <c r="B8543" s="246">
        <v>306.97000000000003</v>
      </c>
    </row>
    <row r="8544" spans="1:2" x14ac:dyDescent="0.2">
      <c r="A8544" s="245" t="s">
        <v>15546</v>
      </c>
      <c r="B8544" s="246">
        <v>301.89999999999998</v>
      </c>
    </row>
    <row r="8545" spans="1:2" x14ac:dyDescent="0.2">
      <c r="A8545" s="245" t="s">
        <v>2395</v>
      </c>
      <c r="B8545" s="246">
        <v>274.64</v>
      </c>
    </row>
    <row r="8546" spans="1:2" x14ac:dyDescent="0.2">
      <c r="A8546" s="245" t="s">
        <v>15547</v>
      </c>
      <c r="B8546" s="246">
        <v>268.48</v>
      </c>
    </row>
    <row r="8547" spans="1:2" x14ac:dyDescent="0.2">
      <c r="A8547" s="245" t="s">
        <v>2396</v>
      </c>
      <c r="B8547" s="246">
        <v>262.14</v>
      </c>
    </row>
    <row r="8548" spans="1:2" x14ac:dyDescent="0.2">
      <c r="A8548" s="245" t="s">
        <v>15548</v>
      </c>
      <c r="B8548" s="246">
        <v>254.89</v>
      </c>
    </row>
    <row r="8549" spans="1:2" x14ac:dyDescent="0.2">
      <c r="A8549" s="245" t="s">
        <v>2397</v>
      </c>
      <c r="B8549" s="246">
        <v>252.46</v>
      </c>
    </row>
    <row r="8550" spans="1:2" x14ac:dyDescent="0.2">
      <c r="A8550" s="245" t="s">
        <v>15549</v>
      </c>
      <c r="B8550" s="246">
        <v>244.11</v>
      </c>
    </row>
    <row r="8551" spans="1:2" x14ac:dyDescent="0.2">
      <c r="A8551" s="245" t="s">
        <v>2398</v>
      </c>
      <c r="B8551" s="246">
        <v>247.57</v>
      </c>
    </row>
    <row r="8552" spans="1:2" x14ac:dyDescent="0.2">
      <c r="A8552" s="245" t="s">
        <v>15550</v>
      </c>
      <c r="B8552" s="246">
        <v>238.23</v>
      </c>
    </row>
    <row r="8553" spans="1:2" x14ac:dyDescent="0.2">
      <c r="A8553" s="245" t="s">
        <v>2399</v>
      </c>
      <c r="B8553" s="246">
        <v>247.34</v>
      </c>
    </row>
    <row r="8554" spans="1:2" x14ac:dyDescent="0.2">
      <c r="A8554" s="245" t="s">
        <v>15551</v>
      </c>
      <c r="B8554" s="246">
        <v>235.81</v>
      </c>
    </row>
    <row r="8555" spans="1:2" x14ac:dyDescent="0.2">
      <c r="A8555" s="245" t="s">
        <v>2400</v>
      </c>
      <c r="B8555" s="246">
        <v>248.02</v>
      </c>
    </row>
    <row r="8556" spans="1:2" x14ac:dyDescent="0.2">
      <c r="A8556" s="245" t="s">
        <v>15552</v>
      </c>
      <c r="B8556" s="246">
        <v>241.86</v>
      </c>
    </row>
    <row r="8557" spans="1:2" x14ac:dyDescent="0.2">
      <c r="A8557" s="245" t="s">
        <v>2401</v>
      </c>
      <c r="B8557" s="246">
        <v>232.6</v>
      </c>
    </row>
    <row r="8558" spans="1:2" x14ac:dyDescent="0.2">
      <c r="A8558" s="245" t="s">
        <v>15553</v>
      </c>
      <c r="B8558" s="246">
        <v>225.35</v>
      </c>
    </row>
    <row r="8559" spans="1:2" x14ac:dyDescent="0.2">
      <c r="A8559" s="245" t="s">
        <v>2402</v>
      </c>
      <c r="B8559" s="246">
        <v>369.7</v>
      </c>
    </row>
    <row r="8560" spans="1:2" x14ac:dyDescent="0.2">
      <c r="A8560" s="245" t="s">
        <v>15554</v>
      </c>
      <c r="B8560" s="246">
        <v>358.07</v>
      </c>
    </row>
    <row r="8561" spans="1:2" x14ac:dyDescent="0.2">
      <c r="A8561" s="245" t="s">
        <v>2403</v>
      </c>
      <c r="B8561" s="246">
        <v>360.4</v>
      </c>
    </row>
    <row r="8562" spans="1:2" x14ac:dyDescent="0.2">
      <c r="A8562" s="245" t="s">
        <v>15555</v>
      </c>
      <c r="B8562" s="246">
        <v>345.49</v>
      </c>
    </row>
    <row r="8563" spans="1:2" x14ac:dyDescent="0.2">
      <c r="A8563" s="245" t="s">
        <v>2404</v>
      </c>
      <c r="B8563" s="246">
        <v>693.46</v>
      </c>
    </row>
    <row r="8564" spans="1:2" x14ac:dyDescent="0.2">
      <c r="A8564" s="245" t="s">
        <v>15556</v>
      </c>
      <c r="B8564" s="246">
        <v>686.2</v>
      </c>
    </row>
    <row r="8565" spans="1:2" x14ac:dyDescent="0.2">
      <c r="A8565" s="245" t="s">
        <v>8216</v>
      </c>
      <c r="B8565" s="246">
        <v>263.26</v>
      </c>
    </row>
    <row r="8566" spans="1:2" x14ac:dyDescent="0.2">
      <c r="A8566" s="245" t="s">
        <v>15557</v>
      </c>
      <c r="B8566" s="246">
        <v>253.91</v>
      </c>
    </row>
    <row r="8567" spans="1:2" x14ac:dyDescent="0.2">
      <c r="A8567" s="245" t="s">
        <v>8217</v>
      </c>
      <c r="B8567" s="246">
        <v>290.23</v>
      </c>
    </row>
    <row r="8568" spans="1:2" x14ac:dyDescent="0.2">
      <c r="A8568" s="245" t="s">
        <v>15558</v>
      </c>
      <c r="B8568" s="246">
        <v>281.49</v>
      </c>
    </row>
    <row r="8569" spans="1:2" x14ac:dyDescent="0.2">
      <c r="A8569" s="245" t="s">
        <v>8218</v>
      </c>
      <c r="B8569" s="246">
        <v>242.24</v>
      </c>
    </row>
    <row r="8570" spans="1:2" x14ac:dyDescent="0.2">
      <c r="A8570" s="245" t="s">
        <v>15559</v>
      </c>
      <c r="B8570" s="246">
        <v>231.5</v>
      </c>
    </row>
    <row r="8571" spans="1:2" x14ac:dyDescent="0.2">
      <c r="A8571" s="245" t="s">
        <v>2405</v>
      </c>
      <c r="B8571" s="246">
        <v>283.85000000000002</v>
      </c>
    </row>
    <row r="8572" spans="1:2" x14ac:dyDescent="0.2">
      <c r="A8572" s="245" t="s">
        <v>15560</v>
      </c>
      <c r="B8572" s="246">
        <v>278.77999999999997</v>
      </c>
    </row>
    <row r="8573" spans="1:2" x14ac:dyDescent="0.2">
      <c r="A8573" s="245" t="s">
        <v>2406</v>
      </c>
      <c r="B8573" s="246">
        <v>239.51</v>
      </c>
    </row>
    <row r="8574" spans="1:2" x14ac:dyDescent="0.2">
      <c r="A8574" s="245" t="s">
        <v>15561</v>
      </c>
      <c r="B8574" s="246">
        <v>232.25</v>
      </c>
    </row>
    <row r="8575" spans="1:2" x14ac:dyDescent="0.2">
      <c r="A8575" s="245" t="s">
        <v>2407</v>
      </c>
      <c r="B8575" s="246">
        <v>226.35</v>
      </c>
    </row>
    <row r="8576" spans="1:2" x14ac:dyDescent="0.2">
      <c r="A8576" s="245" t="s">
        <v>15562</v>
      </c>
      <c r="B8576" s="246">
        <v>217.01</v>
      </c>
    </row>
    <row r="8577" spans="1:2" x14ac:dyDescent="0.2">
      <c r="A8577" s="245" t="s">
        <v>2408</v>
      </c>
      <c r="B8577" s="246">
        <v>228.17</v>
      </c>
    </row>
    <row r="8578" spans="1:2" x14ac:dyDescent="0.2">
      <c r="A8578" s="245" t="s">
        <v>15563</v>
      </c>
      <c r="B8578" s="246">
        <v>216.64</v>
      </c>
    </row>
    <row r="8579" spans="1:2" x14ac:dyDescent="0.2">
      <c r="A8579" s="245" t="s">
        <v>2409</v>
      </c>
      <c r="B8579" s="246">
        <v>256.83999999999997</v>
      </c>
    </row>
    <row r="8580" spans="1:2" x14ac:dyDescent="0.2">
      <c r="A8580" s="245" t="s">
        <v>15564</v>
      </c>
      <c r="B8580" s="246">
        <v>249.59</v>
      </c>
    </row>
    <row r="8581" spans="1:2" x14ac:dyDescent="0.2">
      <c r="A8581" s="245" t="s">
        <v>2410</v>
      </c>
      <c r="B8581" s="246">
        <v>251.21</v>
      </c>
    </row>
    <row r="8582" spans="1:2" x14ac:dyDescent="0.2">
      <c r="A8582" s="245" t="s">
        <v>15565</v>
      </c>
      <c r="B8582" s="246">
        <v>242.86</v>
      </c>
    </row>
    <row r="8583" spans="1:2" x14ac:dyDescent="0.2">
      <c r="A8583" s="245" t="s">
        <v>2411</v>
      </c>
      <c r="B8583" s="246">
        <v>247.87</v>
      </c>
    </row>
    <row r="8584" spans="1:2" x14ac:dyDescent="0.2">
      <c r="A8584" s="245" t="s">
        <v>15566</v>
      </c>
      <c r="B8584" s="246">
        <v>238.53</v>
      </c>
    </row>
    <row r="8585" spans="1:2" x14ac:dyDescent="0.2">
      <c r="A8585" s="245" t="s">
        <v>2412</v>
      </c>
      <c r="B8585" s="246">
        <v>251.22</v>
      </c>
    </row>
    <row r="8586" spans="1:2" x14ac:dyDescent="0.2">
      <c r="A8586" s="245" t="s">
        <v>15567</v>
      </c>
      <c r="B8586" s="246">
        <v>239.69</v>
      </c>
    </row>
    <row r="8587" spans="1:2" x14ac:dyDescent="0.2">
      <c r="A8587" s="245" t="s">
        <v>2413</v>
      </c>
      <c r="B8587" s="246">
        <v>311.58</v>
      </c>
    </row>
    <row r="8588" spans="1:2" x14ac:dyDescent="0.2">
      <c r="A8588" s="245" t="s">
        <v>15568</v>
      </c>
      <c r="B8588" s="246">
        <v>297.87</v>
      </c>
    </row>
    <row r="8589" spans="1:2" x14ac:dyDescent="0.2">
      <c r="A8589" s="245" t="s">
        <v>2414</v>
      </c>
      <c r="B8589" s="246">
        <v>320.91000000000003</v>
      </c>
    </row>
    <row r="8590" spans="1:2" x14ac:dyDescent="0.2">
      <c r="A8590" s="245" t="s">
        <v>15569</v>
      </c>
      <c r="B8590" s="246">
        <v>315.83999999999997</v>
      </c>
    </row>
    <row r="8591" spans="1:2" x14ac:dyDescent="0.2">
      <c r="A8591" s="245" t="s">
        <v>2415</v>
      </c>
      <c r="B8591" s="246">
        <v>264.44</v>
      </c>
    </row>
    <row r="8592" spans="1:2" x14ac:dyDescent="0.2">
      <c r="A8592" s="245" t="s">
        <v>15570</v>
      </c>
      <c r="B8592" s="246">
        <v>257.18</v>
      </c>
    </row>
    <row r="8593" spans="1:2" x14ac:dyDescent="0.2">
      <c r="A8593" s="245" t="s">
        <v>2416</v>
      </c>
      <c r="B8593" s="246">
        <v>252.61</v>
      </c>
    </row>
    <row r="8594" spans="1:2" x14ac:dyDescent="0.2">
      <c r="A8594" s="245" t="s">
        <v>15571</v>
      </c>
      <c r="B8594" s="246">
        <v>243.26</v>
      </c>
    </row>
    <row r="8595" spans="1:2" x14ac:dyDescent="0.2">
      <c r="A8595" s="245" t="s">
        <v>2417</v>
      </c>
      <c r="B8595" s="246">
        <v>123.04</v>
      </c>
    </row>
    <row r="8596" spans="1:2" x14ac:dyDescent="0.2">
      <c r="A8596" s="245" t="s">
        <v>15572</v>
      </c>
      <c r="B8596" s="246">
        <v>118.52</v>
      </c>
    </row>
    <row r="8597" spans="1:2" x14ac:dyDescent="0.2">
      <c r="A8597" s="245" t="s">
        <v>2418</v>
      </c>
      <c r="B8597" s="246">
        <v>50.2</v>
      </c>
    </row>
    <row r="8598" spans="1:2" x14ac:dyDescent="0.2">
      <c r="A8598" s="245" t="s">
        <v>15573</v>
      </c>
      <c r="B8598" s="246">
        <v>45.85</v>
      </c>
    </row>
    <row r="8599" spans="1:2" x14ac:dyDescent="0.2">
      <c r="A8599" s="245" t="s">
        <v>2420</v>
      </c>
      <c r="B8599" s="246">
        <v>83.01</v>
      </c>
    </row>
    <row r="8600" spans="1:2" x14ac:dyDescent="0.2">
      <c r="A8600" s="245" t="s">
        <v>15574</v>
      </c>
      <c r="B8600" s="246">
        <v>74.3</v>
      </c>
    </row>
    <row r="8601" spans="1:2" x14ac:dyDescent="0.2">
      <c r="A8601" s="245" t="s">
        <v>2421</v>
      </c>
      <c r="B8601" s="246">
        <v>148.59</v>
      </c>
    </row>
    <row r="8602" spans="1:2" x14ac:dyDescent="0.2">
      <c r="A8602" s="245" t="s">
        <v>15575</v>
      </c>
      <c r="B8602" s="246">
        <v>131.16</v>
      </c>
    </row>
    <row r="8603" spans="1:2" x14ac:dyDescent="0.2">
      <c r="A8603" s="245" t="s">
        <v>2422</v>
      </c>
      <c r="B8603" s="246">
        <v>376.04</v>
      </c>
    </row>
    <row r="8604" spans="1:2" x14ac:dyDescent="0.2">
      <c r="A8604" s="245" t="s">
        <v>15576</v>
      </c>
      <c r="B8604" s="246">
        <v>353.19</v>
      </c>
    </row>
    <row r="8605" spans="1:2" x14ac:dyDescent="0.2">
      <c r="A8605" s="245" t="s">
        <v>2423</v>
      </c>
      <c r="B8605" s="246">
        <v>389.71</v>
      </c>
    </row>
    <row r="8606" spans="1:2" x14ac:dyDescent="0.2">
      <c r="A8606" s="245" t="s">
        <v>15577</v>
      </c>
      <c r="B8606" s="246">
        <v>365.32</v>
      </c>
    </row>
    <row r="8607" spans="1:2" x14ac:dyDescent="0.2">
      <c r="A8607" s="245" t="s">
        <v>2424</v>
      </c>
      <c r="B8607" s="246">
        <v>422.18</v>
      </c>
    </row>
    <row r="8608" spans="1:2" x14ac:dyDescent="0.2">
      <c r="A8608" s="245" t="s">
        <v>15578</v>
      </c>
      <c r="B8608" s="246">
        <v>394</v>
      </c>
    </row>
    <row r="8609" spans="1:2" x14ac:dyDescent="0.2">
      <c r="A8609" s="245" t="s">
        <v>2425</v>
      </c>
      <c r="B8609" s="246">
        <v>792.44</v>
      </c>
    </row>
    <row r="8610" spans="1:2" x14ac:dyDescent="0.2">
      <c r="A8610" s="245" t="s">
        <v>15579</v>
      </c>
      <c r="B8610" s="246">
        <v>750.28</v>
      </c>
    </row>
    <row r="8611" spans="1:2" x14ac:dyDescent="0.2">
      <c r="A8611" s="245" t="s">
        <v>2426</v>
      </c>
      <c r="B8611" s="246">
        <v>410.21</v>
      </c>
    </row>
    <row r="8612" spans="1:2" x14ac:dyDescent="0.2">
      <c r="A8612" s="245" t="s">
        <v>15580</v>
      </c>
      <c r="B8612" s="246">
        <v>387.85</v>
      </c>
    </row>
    <row r="8613" spans="1:2" x14ac:dyDescent="0.2">
      <c r="A8613" s="245" t="s">
        <v>2427</v>
      </c>
      <c r="B8613" s="246">
        <v>43.39</v>
      </c>
    </row>
    <row r="8614" spans="1:2" x14ac:dyDescent="0.2">
      <c r="A8614" s="245" t="s">
        <v>15581</v>
      </c>
      <c r="B8614" s="246">
        <v>39.61</v>
      </c>
    </row>
    <row r="8615" spans="1:2" x14ac:dyDescent="0.2">
      <c r="A8615" s="245" t="s">
        <v>2428</v>
      </c>
      <c r="B8615" s="246">
        <v>15.37</v>
      </c>
    </row>
    <row r="8616" spans="1:2" x14ac:dyDescent="0.2">
      <c r="A8616" s="245" t="s">
        <v>15582</v>
      </c>
      <c r="B8616" s="246">
        <v>13.32</v>
      </c>
    </row>
    <row r="8617" spans="1:2" x14ac:dyDescent="0.2">
      <c r="A8617" s="245" t="s">
        <v>2429</v>
      </c>
      <c r="B8617" s="246">
        <v>129.24</v>
      </c>
    </row>
    <row r="8618" spans="1:2" x14ac:dyDescent="0.2">
      <c r="A8618" s="245" t="s">
        <v>15583</v>
      </c>
      <c r="B8618" s="246">
        <v>126.7</v>
      </c>
    </row>
    <row r="8619" spans="1:2" x14ac:dyDescent="0.2">
      <c r="A8619" s="245" t="s">
        <v>2430</v>
      </c>
      <c r="B8619" s="246">
        <v>56.37</v>
      </c>
    </row>
    <row r="8620" spans="1:2" x14ac:dyDescent="0.2">
      <c r="A8620" s="245" t="s">
        <v>15584</v>
      </c>
      <c r="B8620" s="246">
        <v>54.32</v>
      </c>
    </row>
    <row r="8621" spans="1:2" x14ac:dyDescent="0.2">
      <c r="A8621" s="245" t="s">
        <v>2431</v>
      </c>
      <c r="B8621" s="246">
        <v>440.46</v>
      </c>
    </row>
    <row r="8622" spans="1:2" x14ac:dyDescent="0.2">
      <c r="A8622" s="245" t="s">
        <v>15585</v>
      </c>
      <c r="B8622" s="246">
        <v>418.6</v>
      </c>
    </row>
    <row r="8623" spans="1:2" x14ac:dyDescent="0.2">
      <c r="A8623" s="245" t="s">
        <v>8219</v>
      </c>
      <c r="B8623" s="246">
        <v>1651.35</v>
      </c>
    </row>
    <row r="8624" spans="1:2" x14ac:dyDescent="0.2">
      <c r="A8624" s="245" t="s">
        <v>15586</v>
      </c>
      <c r="B8624" s="246">
        <v>1629.48</v>
      </c>
    </row>
    <row r="8625" spans="1:2" x14ac:dyDescent="0.2">
      <c r="A8625" s="245" t="s">
        <v>2432</v>
      </c>
      <c r="B8625" s="246">
        <v>97.86</v>
      </c>
    </row>
    <row r="8626" spans="1:2" x14ac:dyDescent="0.2">
      <c r="A8626" s="245" t="s">
        <v>15587</v>
      </c>
      <c r="B8626" s="246">
        <v>97.56</v>
      </c>
    </row>
    <row r="8627" spans="1:2" x14ac:dyDescent="0.2">
      <c r="A8627" s="245" t="s">
        <v>8220</v>
      </c>
      <c r="B8627" s="246">
        <v>106.67</v>
      </c>
    </row>
    <row r="8628" spans="1:2" x14ac:dyDescent="0.2">
      <c r="A8628" s="245" t="s">
        <v>15588</v>
      </c>
      <c r="B8628" s="246">
        <v>106.16</v>
      </c>
    </row>
    <row r="8629" spans="1:2" x14ac:dyDescent="0.2">
      <c r="A8629" s="245" t="s">
        <v>8221</v>
      </c>
      <c r="B8629" s="246">
        <v>129.16</v>
      </c>
    </row>
    <row r="8630" spans="1:2" x14ac:dyDescent="0.2">
      <c r="A8630" s="245" t="s">
        <v>15589</v>
      </c>
      <c r="B8630" s="246">
        <v>128.63999999999999</v>
      </c>
    </row>
    <row r="8631" spans="1:2" x14ac:dyDescent="0.2">
      <c r="A8631" s="245" t="s">
        <v>8222</v>
      </c>
      <c r="B8631" s="246">
        <v>65.8</v>
      </c>
    </row>
    <row r="8632" spans="1:2" x14ac:dyDescent="0.2">
      <c r="A8632" s="245" t="s">
        <v>15590</v>
      </c>
      <c r="B8632" s="246">
        <v>65.28</v>
      </c>
    </row>
    <row r="8633" spans="1:2" x14ac:dyDescent="0.2">
      <c r="A8633" s="245" t="s">
        <v>2433</v>
      </c>
      <c r="B8633" s="246">
        <v>65.069999999999993</v>
      </c>
    </row>
    <row r="8634" spans="1:2" x14ac:dyDescent="0.2">
      <c r="A8634" s="245" t="s">
        <v>15591</v>
      </c>
      <c r="B8634" s="246">
        <v>64.680000000000007</v>
      </c>
    </row>
    <row r="8635" spans="1:2" x14ac:dyDescent="0.2">
      <c r="A8635" s="245" t="s">
        <v>8223</v>
      </c>
      <c r="B8635" s="246">
        <v>65.069999999999993</v>
      </c>
    </row>
    <row r="8636" spans="1:2" x14ac:dyDescent="0.2">
      <c r="A8636" s="245" t="s">
        <v>15592</v>
      </c>
      <c r="B8636" s="246">
        <v>64.680000000000007</v>
      </c>
    </row>
    <row r="8637" spans="1:2" x14ac:dyDescent="0.2">
      <c r="A8637" s="245" t="s">
        <v>2434</v>
      </c>
      <c r="B8637" s="246">
        <v>139.49</v>
      </c>
    </row>
    <row r="8638" spans="1:2" x14ac:dyDescent="0.2">
      <c r="A8638" s="245" t="s">
        <v>15593</v>
      </c>
      <c r="B8638" s="246">
        <v>137.28</v>
      </c>
    </row>
    <row r="8639" spans="1:2" x14ac:dyDescent="0.2">
      <c r="A8639" s="245" t="s">
        <v>2435</v>
      </c>
      <c r="B8639" s="246">
        <v>10.130000000000001</v>
      </c>
    </row>
    <row r="8640" spans="1:2" x14ac:dyDescent="0.2">
      <c r="A8640" s="245" t="s">
        <v>15594</v>
      </c>
      <c r="B8640" s="246">
        <v>9.7200000000000006</v>
      </c>
    </row>
    <row r="8641" spans="1:2" x14ac:dyDescent="0.2">
      <c r="A8641" s="245" t="s">
        <v>2436</v>
      </c>
      <c r="B8641" s="246">
        <v>8.7100000000000009</v>
      </c>
    </row>
    <row r="8642" spans="1:2" x14ac:dyDescent="0.2">
      <c r="A8642" s="245" t="s">
        <v>15595</v>
      </c>
      <c r="B8642" s="246">
        <v>8.36</v>
      </c>
    </row>
    <row r="8643" spans="1:2" x14ac:dyDescent="0.2">
      <c r="A8643" s="245" t="s">
        <v>8224</v>
      </c>
      <c r="B8643" s="246">
        <v>95.2</v>
      </c>
    </row>
    <row r="8644" spans="1:2" x14ac:dyDescent="0.2">
      <c r="A8644" s="245" t="s">
        <v>15596</v>
      </c>
      <c r="B8644" s="246">
        <v>94.85</v>
      </c>
    </row>
    <row r="8645" spans="1:2" x14ac:dyDescent="0.2">
      <c r="A8645" s="245" t="s">
        <v>8225</v>
      </c>
      <c r="B8645" s="246">
        <v>75.09</v>
      </c>
    </row>
    <row r="8646" spans="1:2" x14ac:dyDescent="0.2">
      <c r="A8646" s="245" t="s">
        <v>23223</v>
      </c>
      <c r="B8646" s="246">
        <v>73.67</v>
      </c>
    </row>
    <row r="8647" spans="1:2" x14ac:dyDescent="0.2">
      <c r="A8647" s="245" t="s">
        <v>8226</v>
      </c>
      <c r="B8647" s="246">
        <v>83.74</v>
      </c>
    </row>
    <row r="8648" spans="1:2" x14ac:dyDescent="0.2">
      <c r="A8648" s="245" t="s">
        <v>23224</v>
      </c>
      <c r="B8648" s="246">
        <v>82.03</v>
      </c>
    </row>
    <row r="8649" spans="1:2" x14ac:dyDescent="0.2">
      <c r="A8649" s="245" t="s">
        <v>8227</v>
      </c>
      <c r="B8649" s="246">
        <v>44.35</v>
      </c>
    </row>
    <row r="8650" spans="1:2" x14ac:dyDescent="0.2">
      <c r="A8650" s="245" t="s">
        <v>15597</v>
      </c>
      <c r="B8650" s="246">
        <v>43.98</v>
      </c>
    </row>
    <row r="8651" spans="1:2" x14ac:dyDescent="0.2">
      <c r="A8651" s="245" t="s">
        <v>8228</v>
      </c>
      <c r="B8651" s="246">
        <v>35.770000000000003</v>
      </c>
    </row>
    <row r="8652" spans="1:2" x14ac:dyDescent="0.2">
      <c r="A8652" s="245" t="s">
        <v>15598</v>
      </c>
      <c r="B8652" s="246">
        <v>35.4</v>
      </c>
    </row>
    <row r="8653" spans="1:2" x14ac:dyDescent="0.2">
      <c r="A8653" s="245" t="s">
        <v>2437</v>
      </c>
      <c r="B8653" s="246">
        <v>7.92</v>
      </c>
    </row>
    <row r="8654" spans="1:2" x14ac:dyDescent="0.2">
      <c r="A8654" s="245" t="s">
        <v>15599</v>
      </c>
      <c r="B8654" s="246">
        <v>7.49</v>
      </c>
    </row>
    <row r="8655" spans="1:2" x14ac:dyDescent="0.2">
      <c r="A8655" s="245" t="s">
        <v>2438</v>
      </c>
      <c r="B8655" s="246">
        <v>9.5399999999999991</v>
      </c>
    </row>
    <row r="8656" spans="1:2" x14ac:dyDescent="0.2">
      <c r="A8656" s="245" t="s">
        <v>15600</v>
      </c>
      <c r="B8656" s="246">
        <v>9.1</v>
      </c>
    </row>
    <row r="8657" spans="1:2" x14ac:dyDescent="0.2">
      <c r="A8657" s="245" t="s">
        <v>2439</v>
      </c>
      <c r="B8657" s="246">
        <v>13.14</v>
      </c>
    </row>
    <row r="8658" spans="1:2" x14ac:dyDescent="0.2">
      <c r="A8658" s="245" t="s">
        <v>15601</v>
      </c>
      <c r="B8658" s="246">
        <v>12.59</v>
      </c>
    </row>
    <row r="8659" spans="1:2" x14ac:dyDescent="0.2">
      <c r="A8659" s="245" t="s">
        <v>8229</v>
      </c>
      <c r="B8659" s="246">
        <v>287.86</v>
      </c>
    </row>
    <row r="8660" spans="1:2" x14ac:dyDescent="0.2">
      <c r="A8660" s="245" t="s">
        <v>15602</v>
      </c>
      <c r="B8660" s="246">
        <v>287.42</v>
      </c>
    </row>
    <row r="8661" spans="1:2" x14ac:dyDescent="0.2">
      <c r="A8661" s="245" t="s">
        <v>2440</v>
      </c>
      <c r="B8661" s="246">
        <v>441.82</v>
      </c>
    </row>
    <row r="8662" spans="1:2" x14ac:dyDescent="0.2">
      <c r="A8662" s="245" t="s">
        <v>15603</v>
      </c>
      <c r="B8662" s="246">
        <v>417.91</v>
      </c>
    </row>
    <row r="8663" spans="1:2" x14ac:dyDescent="0.2">
      <c r="A8663" s="245" t="s">
        <v>2441</v>
      </c>
      <c r="B8663" s="246">
        <v>427.09</v>
      </c>
    </row>
    <row r="8664" spans="1:2" x14ac:dyDescent="0.2">
      <c r="A8664" s="245" t="s">
        <v>15604</v>
      </c>
      <c r="B8664" s="246">
        <v>403.24</v>
      </c>
    </row>
    <row r="8665" spans="1:2" x14ac:dyDescent="0.2">
      <c r="A8665" s="245" t="s">
        <v>2442</v>
      </c>
      <c r="B8665" s="246">
        <v>416.44</v>
      </c>
    </row>
    <row r="8666" spans="1:2" x14ac:dyDescent="0.2">
      <c r="A8666" s="245" t="s">
        <v>15605</v>
      </c>
      <c r="B8666" s="246">
        <v>392.68</v>
      </c>
    </row>
    <row r="8667" spans="1:2" x14ac:dyDescent="0.2">
      <c r="A8667" s="245" t="s">
        <v>8230</v>
      </c>
      <c r="B8667" s="246">
        <v>71.77</v>
      </c>
    </row>
    <row r="8668" spans="1:2" x14ac:dyDescent="0.2">
      <c r="A8668" s="245" t="s">
        <v>15606</v>
      </c>
      <c r="B8668" s="246">
        <v>65.5</v>
      </c>
    </row>
    <row r="8669" spans="1:2" x14ac:dyDescent="0.2">
      <c r="A8669" s="245" t="s">
        <v>2443</v>
      </c>
      <c r="B8669" s="246">
        <v>70.540000000000006</v>
      </c>
    </row>
    <row r="8670" spans="1:2" x14ac:dyDescent="0.2">
      <c r="A8670" s="245" t="s">
        <v>15607</v>
      </c>
      <c r="B8670" s="246">
        <v>64.27</v>
      </c>
    </row>
    <row r="8671" spans="1:2" x14ac:dyDescent="0.2">
      <c r="A8671" s="245" t="s">
        <v>2444</v>
      </c>
      <c r="B8671" s="246">
        <v>51.16</v>
      </c>
    </row>
    <row r="8672" spans="1:2" x14ac:dyDescent="0.2">
      <c r="A8672" s="245" t="s">
        <v>15608</v>
      </c>
      <c r="B8672" s="246">
        <v>47.48</v>
      </c>
    </row>
    <row r="8673" spans="1:2" x14ac:dyDescent="0.2">
      <c r="A8673" s="245" t="s">
        <v>8231</v>
      </c>
      <c r="B8673" s="246">
        <v>52.4</v>
      </c>
    </row>
    <row r="8674" spans="1:2" x14ac:dyDescent="0.2">
      <c r="A8674" s="245" t="s">
        <v>15609</v>
      </c>
      <c r="B8674" s="246">
        <v>48.71</v>
      </c>
    </row>
    <row r="8675" spans="1:2" x14ac:dyDescent="0.2">
      <c r="A8675" s="245" t="s">
        <v>8232</v>
      </c>
      <c r="B8675" s="246">
        <v>8.01</v>
      </c>
    </row>
    <row r="8676" spans="1:2" x14ac:dyDescent="0.2">
      <c r="A8676" s="245" t="s">
        <v>15610</v>
      </c>
      <c r="B8676" s="246">
        <v>7.01</v>
      </c>
    </row>
    <row r="8677" spans="1:2" x14ac:dyDescent="0.2">
      <c r="A8677" s="245" t="s">
        <v>2445</v>
      </c>
      <c r="B8677" s="246">
        <v>8.6</v>
      </c>
    </row>
    <row r="8678" spans="1:2" x14ac:dyDescent="0.2">
      <c r="A8678" s="245" t="s">
        <v>15611</v>
      </c>
      <c r="B8678" s="246">
        <v>7.6</v>
      </c>
    </row>
    <row r="8679" spans="1:2" x14ac:dyDescent="0.2">
      <c r="A8679" s="245" t="s">
        <v>2446</v>
      </c>
      <c r="B8679" s="246">
        <v>26.64</v>
      </c>
    </row>
    <row r="8680" spans="1:2" x14ac:dyDescent="0.2">
      <c r="A8680" s="245" t="s">
        <v>15612</v>
      </c>
      <c r="B8680" s="246">
        <v>25.65</v>
      </c>
    </row>
    <row r="8681" spans="1:2" x14ac:dyDescent="0.2">
      <c r="A8681" s="245" t="s">
        <v>8233</v>
      </c>
      <c r="B8681" s="246">
        <v>19.37</v>
      </c>
    </row>
    <row r="8682" spans="1:2" x14ac:dyDescent="0.2">
      <c r="A8682" s="245" t="s">
        <v>15613</v>
      </c>
      <c r="B8682" s="246">
        <v>17.59</v>
      </c>
    </row>
    <row r="8683" spans="1:2" x14ac:dyDescent="0.2">
      <c r="A8683" s="245" t="s">
        <v>2447</v>
      </c>
      <c r="B8683" s="246">
        <v>56.83</v>
      </c>
    </row>
    <row r="8684" spans="1:2" x14ac:dyDescent="0.2">
      <c r="A8684" s="245" t="s">
        <v>15614</v>
      </c>
      <c r="B8684" s="246">
        <v>50.44</v>
      </c>
    </row>
    <row r="8685" spans="1:2" x14ac:dyDescent="0.2">
      <c r="A8685" s="245" t="s">
        <v>2448</v>
      </c>
      <c r="B8685" s="246">
        <v>37.46</v>
      </c>
    </row>
    <row r="8686" spans="1:2" x14ac:dyDescent="0.2">
      <c r="A8686" s="245" t="s">
        <v>15615</v>
      </c>
      <c r="B8686" s="246">
        <v>33.65</v>
      </c>
    </row>
    <row r="8687" spans="1:2" x14ac:dyDescent="0.2">
      <c r="A8687" s="245" t="s">
        <v>2449</v>
      </c>
      <c r="B8687" s="246">
        <v>43.89</v>
      </c>
    </row>
    <row r="8688" spans="1:2" x14ac:dyDescent="0.2">
      <c r="A8688" s="245" t="s">
        <v>15616</v>
      </c>
      <c r="B8688" s="246">
        <v>38.61</v>
      </c>
    </row>
    <row r="8689" spans="1:2" x14ac:dyDescent="0.2">
      <c r="A8689" s="245" t="s">
        <v>2450</v>
      </c>
      <c r="B8689" s="246">
        <v>30.48</v>
      </c>
    </row>
    <row r="8690" spans="1:2" x14ac:dyDescent="0.2">
      <c r="A8690" s="245" t="s">
        <v>15617</v>
      </c>
      <c r="B8690" s="246">
        <v>26.99</v>
      </c>
    </row>
    <row r="8691" spans="1:2" x14ac:dyDescent="0.2">
      <c r="A8691" s="245" t="s">
        <v>2451</v>
      </c>
      <c r="B8691" s="246">
        <v>82.46</v>
      </c>
    </row>
    <row r="8692" spans="1:2" x14ac:dyDescent="0.2">
      <c r="A8692" s="245" t="s">
        <v>15618</v>
      </c>
      <c r="B8692" s="246">
        <v>78.44</v>
      </c>
    </row>
    <row r="8693" spans="1:2" x14ac:dyDescent="0.2">
      <c r="A8693" s="245" t="s">
        <v>2452</v>
      </c>
      <c r="B8693" s="246">
        <v>96.17</v>
      </c>
    </row>
    <row r="8694" spans="1:2" x14ac:dyDescent="0.2">
      <c r="A8694" s="245" t="s">
        <v>15619</v>
      </c>
      <c r="B8694" s="246">
        <v>92.26</v>
      </c>
    </row>
    <row r="8695" spans="1:2" x14ac:dyDescent="0.2">
      <c r="A8695" s="245" t="s">
        <v>2453</v>
      </c>
      <c r="B8695" s="246">
        <v>77.89</v>
      </c>
    </row>
    <row r="8696" spans="1:2" x14ac:dyDescent="0.2">
      <c r="A8696" s="245" t="s">
        <v>15620</v>
      </c>
      <c r="B8696" s="246">
        <v>73.989999999999995</v>
      </c>
    </row>
    <row r="8697" spans="1:2" x14ac:dyDescent="0.2">
      <c r="A8697" s="245" t="s">
        <v>2454</v>
      </c>
      <c r="B8697" s="246">
        <v>124.7</v>
      </c>
    </row>
    <row r="8698" spans="1:2" x14ac:dyDescent="0.2">
      <c r="A8698" s="245" t="s">
        <v>15621</v>
      </c>
      <c r="B8698" s="246">
        <v>119.68</v>
      </c>
    </row>
    <row r="8699" spans="1:2" x14ac:dyDescent="0.2">
      <c r="A8699" s="245" t="s">
        <v>2455</v>
      </c>
      <c r="B8699" s="246">
        <v>24.15</v>
      </c>
    </row>
    <row r="8700" spans="1:2" x14ac:dyDescent="0.2">
      <c r="A8700" s="245" t="s">
        <v>15622</v>
      </c>
      <c r="B8700" s="246">
        <v>22.09</v>
      </c>
    </row>
    <row r="8701" spans="1:2" x14ac:dyDescent="0.2">
      <c r="A8701" s="245" t="s">
        <v>2456</v>
      </c>
      <c r="B8701" s="246">
        <v>52.1</v>
      </c>
    </row>
    <row r="8702" spans="1:2" x14ac:dyDescent="0.2">
      <c r="A8702" s="245" t="s">
        <v>15623</v>
      </c>
      <c r="B8702" s="246">
        <v>49.76</v>
      </c>
    </row>
    <row r="8703" spans="1:2" x14ac:dyDescent="0.2">
      <c r="A8703" s="245" t="s">
        <v>2457</v>
      </c>
      <c r="B8703" s="246">
        <v>49.7</v>
      </c>
    </row>
    <row r="8704" spans="1:2" x14ac:dyDescent="0.2">
      <c r="A8704" s="245" t="s">
        <v>15624</v>
      </c>
      <c r="B8704" s="246">
        <v>43.1</v>
      </c>
    </row>
    <row r="8705" spans="1:2" x14ac:dyDescent="0.2">
      <c r="A8705" s="245" t="s">
        <v>2458</v>
      </c>
      <c r="B8705" s="246">
        <v>42.25</v>
      </c>
    </row>
    <row r="8706" spans="1:2" x14ac:dyDescent="0.2">
      <c r="A8706" s="245" t="s">
        <v>15625</v>
      </c>
      <c r="B8706" s="246">
        <v>36.64</v>
      </c>
    </row>
    <row r="8707" spans="1:2" x14ac:dyDescent="0.2">
      <c r="A8707" s="245" t="s">
        <v>2459</v>
      </c>
      <c r="B8707" s="246">
        <v>39.270000000000003</v>
      </c>
    </row>
    <row r="8708" spans="1:2" x14ac:dyDescent="0.2">
      <c r="A8708" s="245" t="s">
        <v>15626</v>
      </c>
      <c r="B8708" s="246">
        <v>34.06</v>
      </c>
    </row>
    <row r="8709" spans="1:2" x14ac:dyDescent="0.2">
      <c r="A8709" s="245" t="s">
        <v>2461</v>
      </c>
      <c r="B8709" s="246">
        <v>34.799999999999997</v>
      </c>
    </row>
    <row r="8710" spans="1:2" x14ac:dyDescent="0.2">
      <c r="A8710" s="245" t="s">
        <v>15627</v>
      </c>
      <c r="B8710" s="246">
        <v>30.18</v>
      </c>
    </row>
    <row r="8711" spans="1:2" x14ac:dyDescent="0.2">
      <c r="A8711" s="245" t="s">
        <v>2462</v>
      </c>
      <c r="B8711" s="246">
        <v>41.96</v>
      </c>
    </row>
    <row r="8712" spans="1:2" x14ac:dyDescent="0.2">
      <c r="A8712" s="245" t="s">
        <v>15628</v>
      </c>
      <c r="B8712" s="246">
        <v>39.39</v>
      </c>
    </row>
    <row r="8713" spans="1:2" x14ac:dyDescent="0.2">
      <c r="A8713" s="245" t="s">
        <v>8235</v>
      </c>
      <c r="B8713" s="246">
        <v>85.98</v>
      </c>
    </row>
    <row r="8714" spans="1:2" x14ac:dyDescent="0.2">
      <c r="A8714" s="245" t="s">
        <v>15629</v>
      </c>
      <c r="B8714" s="246">
        <v>82.94</v>
      </c>
    </row>
    <row r="8715" spans="1:2" x14ac:dyDescent="0.2">
      <c r="A8715" s="245" t="s">
        <v>8236</v>
      </c>
      <c r="B8715" s="246">
        <v>85.98</v>
      </c>
    </row>
    <row r="8716" spans="1:2" x14ac:dyDescent="0.2">
      <c r="A8716" s="245" t="s">
        <v>15630</v>
      </c>
      <c r="B8716" s="246">
        <v>82.94</v>
      </c>
    </row>
    <row r="8717" spans="1:2" x14ac:dyDescent="0.2">
      <c r="A8717" s="245" t="s">
        <v>2464</v>
      </c>
      <c r="B8717" s="246">
        <v>4.83</v>
      </c>
    </row>
    <row r="8718" spans="1:2" x14ac:dyDescent="0.2">
      <c r="A8718" s="245" t="s">
        <v>15631</v>
      </c>
      <c r="B8718" s="246">
        <v>4.75</v>
      </c>
    </row>
    <row r="8719" spans="1:2" x14ac:dyDescent="0.2">
      <c r="A8719" s="245" t="s">
        <v>2465</v>
      </c>
      <c r="B8719" s="246">
        <v>12.01</v>
      </c>
    </row>
    <row r="8720" spans="1:2" x14ac:dyDescent="0.2">
      <c r="A8720" s="245" t="s">
        <v>15632</v>
      </c>
      <c r="B8720" s="246">
        <v>11.88</v>
      </c>
    </row>
    <row r="8721" spans="1:2" x14ac:dyDescent="0.2">
      <c r="A8721" s="245" t="s">
        <v>8237</v>
      </c>
      <c r="B8721" s="246">
        <v>16.05</v>
      </c>
    </row>
    <row r="8722" spans="1:2" x14ac:dyDescent="0.2">
      <c r="A8722" s="245" t="s">
        <v>15633</v>
      </c>
      <c r="B8722" s="246">
        <v>15.85</v>
      </c>
    </row>
    <row r="8723" spans="1:2" x14ac:dyDescent="0.2">
      <c r="A8723" s="245" t="s">
        <v>2466</v>
      </c>
      <c r="B8723" s="246">
        <v>405.5</v>
      </c>
    </row>
    <row r="8724" spans="1:2" x14ac:dyDescent="0.2">
      <c r="A8724" s="245" t="s">
        <v>15634</v>
      </c>
      <c r="B8724" s="246">
        <v>403.86</v>
      </c>
    </row>
    <row r="8725" spans="1:2" x14ac:dyDescent="0.2">
      <c r="A8725" s="245" t="s">
        <v>2467</v>
      </c>
      <c r="B8725" s="246">
        <v>566.65</v>
      </c>
    </row>
    <row r="8726" spans="1:2" x14ac:dyDescent="0.2">
      <c r="A8726" s="245" t="s">
        <v>15635</v>
      </c>
      <c r="B8726" s="246">
        <v>563.01</v>
      </c>
    </row>
    <row r="8727" spans="1:2" x14ac:dyDescent="0.2">
      <c r="A8727" s="245" t="s">
        <v>2470</v>
      </c>
      <c r="B8727" s="246">
        <v>4.71</v>
      </c>
    </row>
    <row r="8728" spans="1:2" x14ac:dyDescent="0.2">
      <c r="A8728" s="245" t="s">
        <v>15636</v>
      </c>
      <c r="B8728" s="246">
        <v>4.68</v>
      </c>
    </row>
    <row r="8729" spans="1:2" x14ac:dyDescent="0.2">
      <c r="A8729" s="245" t="s">
        <v>2471</v>
      </c>
      <c r="B8729" s="246">
        <v>404.26</v>
      </c>
    </row>
    <row r="8730" spans="1:2" x14ac:dyDescent="0.2">
      <c r="A8730" s="245" t="s">
        <v>15637</v>
      </c>
      <c r="B8730" s="246">
        <v>392.76</v>
      </c>
    </row>
    <row r="8731" spans="1:2" x14ac:dyDescent="0.2">
      <c r="A8731" s="245" t="s">
        <v>8238</v>
      </c>
      <c r="B8731" s="246">
        <v>5.95</v>
      </c>
    </row>
    <row r="8732" spans="1:2" x14ac:dyDescent="0.2">
      <c r="A8732" s="245" t="s">
        <v>15638</v>
      </c>
      <c r="B8732" s="246">
        <v>5.9</v>
      </c>
    </row>
    <row r="8733" spans="1:2" x14ac:dyDescent="0.2">
      <c r="A8733" s="245" t="s">
        <v>8239</v>
      </c>
      <c r="B8733" s="246">
        <v>9.44</v>
      </c>
    </row>
    <row r="8734" spans="1:2" x14ac:dyDescent="0.2">
      <c r="A8734" s="245" t="s">
        <v>15639</v>
      </c>
      <c r="B8734" s="246">
        <v>9.1199999999999992</v>
      </c>
    </row>
    <row r="8735" spans="1:2" x14ac:dyDescent="0.2">
      <c r="A8735" s="245" t="s">
        <v>8240</v>
      </c>
      <c r="B8735" s="246">
        <v>25.31</v>
      </c>
    </row>
    <row r="8736" spans="1:2" x14ac:dyDescent="0.2">
      <c r="A8736" s="245" t="s">
        <v>15640</v>
      </c>
      <c r="B8736" s="246">
        <v>25.26</v>
      </c>
    </row>
    <row r="8737" spans="1:2" x14ac:dyDescent="0.2">
      <c r="A8737" s="245" t="s">
        <v>2468</v>
      </c>
      <c r="B8737" s="246">
        <v>60.99</v>
      </c>
    </row>
    <row r="8738" spans="1:2" x14ac:dyDescent="0.2">
      <c r="A8738" s="245" t="s">
        <v>15641</v>
      </c>
      <c r="B8738" s="246">
        <v>60.47</v>
      </c>
    </row>
    <row r="8739" spans="1:2" x14ac:dyDescent="0.2">
      <c r="A8739" s="245" t="s">
        <v>2469</v>
      </c>
      <c r="B8739" s="246">
        <v>74.69</v>
      </c>
    </row>
    <row r="8740" spans="1:2" x14ac:dyDescent="0.2">
      <c r="A8740" s="245" t="s">
        <v>15642</v>
      </c>
      <c r="B8740" s="246">
        <v>74.010000000000005</v>
      </c>
    </row>
    <row r="8741" spans="1:2" x14ac:dyDescent="0.2">
      <c r="A8741" s="245" t="s">
        <v>8241</v>
      </c>
      <c r="B8741" s="246">
        <v>66.44</v>
      </c>
    </row>
    <row r="8742" spans="1:2" x14ac:dyDescent="0.2">
      <c r="A8742" s="245" t="s">
        <v>23225</v>
      </c>
      <c r="B8742" s="246">
        <v>65.69</v>
      </c>
    </row>
    <row r="8743" spans="1:2" x14ac:dyDescent="0.2">
      <c r="A8743" s="245" t="s">
        <v>2472</v>
      </c>
      <c r="B8743" s="246">
        <v>40.31</v>
      </c>
    </row>
    <row r="8744" spans="1:2" x14ac:dyDescent="0.2">
      <c r="A8744" s="245" t="s">
        <v>15643</v>
      </c>
      <c r="B8744" s="246">
        <v>39.49</v>
      </c>
    </row>
    <row r="8745" spans="1:2" x14ac:dyDescent="0.2">
      <c r="A8745" s="245" t="s">
        <v>2473</v>
      </c>
      <c r="B8745" s="246">
        <v>37.01</v>
      </c>
    </row>
    <row r="8746" spans="1:2" x14ac:dyDescent="0.2">
      <c r="A8746" s="245" t="s">
        <v>15644</v>
      </c>
      <c r="B8746" s="246">
        <v>36.43</v>
      </c>
    </row>
    <row r="8747" spans="1:2" x14ac:dyDescent="0.2">
      <c r="A8747" s="245" t="s">
        <v>2474</v>
      </c>
      <c r="B8747" s="246">
        <v>35.369999999999997</v>
      </c>
    </row>
    <row r="8748" spans="1:2" x14ac:dyDescent="0.2">
      <c r="A8748" s="245" t="s">
        <v>15645</v>
      </c>
      <c r="B8748" s="246">
        <v>34.909999999999997</v>
      </c>
    </row>
    <row r="8749" spans="1:2" x14ac:dyDescent="0.2">
      <c r="A8749" s="245" t="s">
        <v>2475</v>
      </c>
      <c r="B8749" s="246">
        <v>34.03</v>
      </c>
    </row>
    <row r="8750" spans="1:2" x14ac:dyDescent="0.2">
      <c r="A8750" s="245" t="s">
        <v>15646</v>
      </c>
      <c r="B8750" s="246">
        <v>33.69</v>
      </c>
    </row>
    <row r="8751" spans="1:2" x14ac:dyDescent="0.2">
      <c r="A8751" s="245" t="s">
        <v>2476</v>
      </c>
      <c r="B8751" s="246">
        <v>33.159999999999997</v>
      </c>
    </row>
    <row r="8752" spans="1:2" x14ac:dyDescent="0.2">
      <c r="A8752" s="245" t="s">
        <v>15647</v>
      </c>
      <c r="B8752" s="246">
        <v>32.880000000000003</v>
      </c>
    </row>
    <row r="8753" spans="1:2" x14ac:dyDescent="0.2">
      <c r="A8753" s="245" t="s">
        <v>2477</v>
      </c>
      <c r="B8753" s="246">
        <v>32.64</v>
      </c>
    </row>
    <row r="8754" spans="1:2" x14ac:dyDescent="0.2">
      <c r="A8754" s="245" t="s">
        <v>15648</v>
      </c>
      <c r="B8754" s="246">
        <v>32.409999999999997</v>
      </c>
    </row>
    <row r="8755" spans="1:2" x14ac:dyDescent="0.2">
      <c r="A8755" s="245" t="s">
        <v>2478</v>
      </c>
      <c r="B8755" s="246">
        <v>32.229999999999997</v>
      </c>
    </row>
    <row r="8756" spans="1:2" x14ac:dyDescent="0.2">
      <c r="A8756" s="245" t="s">
        <v>15649</v>
      </c>
      <c r="B8756" s="246">
        <v>31.58</v>
      </c>
    </row>
    <row r="8757" spans="1:2" x14ac:dyDescent="0.2">
      <c r="A8757" s="245" t="s">
        <v>2479</v>
      </c>
      <c r="B8757" s="246">
        <v>29.59</v>
      </c>
    </row>
    <row r="8758" spans="1:2" x14ac:dyDescent="0.2">
      <c r="A8758" s="245" t="s">
        <v>15650</v>
      </c>
      <c r="B8758" s="246">
        <v>29.13</v>
      </c>
    </row>
    <row r="8759" spans="1:2" x14ac:dyDescent="0.2">
      <c r="A8759" s="245" t="s">
        <v>2480</v>
      </c>
      <c r="B8759" s="246">
        <v>28.28</v>
      </c>
    </row>
    <row r="8760" spans="1:2" x14ac:dyDescent="0.2">
      <c r="A8760" s="245" t="s">
        <v>15651</v>
      </c>
      <c r="B8760" s="246">
        <v>27.92</v>
      </c>
    </row>
    <row r="8761" spans="1:2" x14ac:dyDescent="0.2">
      <c r="A8761" s="245" t="s">
        <v>2481</v>
      </c>
      <c r="B8761" s="246">
        <v>27.21</v>
      </c>
    </row>
    <row r="8762" spans="1:2" x14ac:dyDescent="0.2">
      <c r="A8762" s="245" t="s">
        <v>15652</v>
      </c>
      <c r="B8762" s="246">
        <v>26.94</v>
      </c>
    </row>
    <row r="8763" spans="1:2" x14ac:dyDescent="0.2">
      <c r="A8763" s="245" t="s">
        <v>2482</v>
      </c>
      <c r="B8763" s="246">
        <v>26.51</v>
      </c>
    </row>
    <row r="8764" spans="1:2" x14ac:dyDescent="0.2">
      <c r="A8764" s="245" t="s">
        <v>15653</v>
      </c>
      <c r="B8764" s="246">
        <v>26.3</v>
      </c>
    </row>
    <row r="8765" spans="1:2" x14ac:dyDescent="0.2">
      <c r="A8765" s="245" t="s">
        <v>2483</v>
      </c>
      <c r="B8765" s="246">
        <v>26.1</v>
      </c>
    </row>
    <row r="8766" spans="1:2" x14ac:dyDescent="0.2">
      <c r="A8766" s="245" t="s">
        <v>15654</v>
      </c>
      <c r="B8766" s="246">
        <v>25.92</v>
      </c>
    </row>
    <row r="8767" spans="1:2" x14ac:dyDescent="0.2">
      <c r="A8767" s="245" t="s">
        <v>8242</v>
      </c>
      <c r="B8767" s="246">
        <v>24.17</v>
      </c>
    </row>
    <row r="8768" spans="1:2" x14ac:dyDescent="0.2">
      <c r="A8768" s="245" t="s">
        <v>15655</v>
      </c>
      <c r="B8768" s="246">
        <v>23.68</v>
      </c>
    </row>
    <row r="8769" spans="1:2" x14ac:dyDescent="0.2">
      <c r="A8769" s="245" t="s">
        <v>8243</v>
      </c>
      <c r="B8769" s="246">
        <v>22.19</v>
      </c>
    </row>
    <row r="8770" spans="1:2" x14ac:dyDescent="0.2">
      <c r="A8770" s="245" t="s">
        <v>15656</v>
      </c>
      <c r="B8770" s="246">
        <v>21.85</v>
      </c>
    </row>
    <row r="8771" spans="1:2" x14ac:dyDescent="0.2">
      <c r="A8771" s="245" t="s">
        <v>8244</v>
      </c>
      <c r="B8771" s="246">
        <v>21.21</v>
      </c>
    </row>
    <row r="8772" spans="1:2" x14ac:dyDescent="0.2">
      <c r="A8772" s="245" t="s">
        <v>15657</v>
      </c>
      <c r="B8772" s="246">
        <v>20.95</v>
      </c>
    </row>
    <row r="8773" spans="1:2" x14ac:dyDescent="0.2">
      <c r="A8773" s="245" t="s">
        <v>8245</v>
      </c>
      <c r="B8773" s="246">
        <v>20.350000000000001</v>
      </c>
    </row>
    <row r="8774" spans="1:2" x14ac:dyDescent="0.2">
      <c r="A8774" s="245" t="s">
        <v>15658</v>
      </c>
      <c r="B8774" s="246">
        <v>20.149999999999999</v>
      </c>
    </row>
    <row r="8775" spans="1:2" x14ac:dyDescent="0.2">
      <c r="A8775" s="245" t="s">
        <v>8246</v>
      </c>
      <c r="B8775" s="246">
        <v>19.88</v>
      </c>
    </row>
    <row r="8776" spans="1:2" x14ac:dyDescent="0.2">
      <c r="A8776" s="245" t="s">
        <v>15659</v>
      </c>
      <c r="B8776" s="246">
        <v>19.72</v>
      </c>
    </row>
    <row r="8777" spans="1:2" x14ac:dyDescent="0.2">
      <c r="A8777" s="245" t="s">
        <v>8247</v>
      </c>
      <c r="B8777" s="246">
        <v>19.579999999999998</v>
      </c>
    </row>
    <row r="8778" spans="1:2" x14ac:dyDescent="0.2">
      <c r="A8778" s="245" t="s">
        <v>15660</v>
      </c>
      <c r="B8778" s="246">
        <v>19.43</v>
      </c>
    </row>
    <row r="8779" spans="1:2" x14ac:dyDescent="0.2">
      <c r="A8779" s="245" t="s">
        <v>8248</v>
      </c>
      <c r="B8779" s="246">
        <v>55.68</v>
      </c>
    </row>
    <row r="8780" spans="1:2" x14ac:dyDescent="0.2">
      <c r="A8780" s="245" t="s">
        <v>15661</v>
      </c>
      <c r="B8780" s="246">
        <v>55.39</v>
      </c>
    </row>
    <row r="8781" spans="1:2" x14ac:dyDescent="0.2">
      <c r="A8781" s="245" t="s">
        <v>8249</v>
      </c>
      <c r="B8781" s="246">
        <v>63.82</v>
      </c>
    </row>
    <row r="8782" spans="1:2" x14ac:dyDescent="0.2">
      <c r="A8782" s="245" t="s">
        <v>15662</v>
      </c>
      <c r="B8782" s="246">
        <v>63.53</v>
      </c>
    </row>
    <row r="8783" spans="1:2" x14ac:dyDescent="0.2">
      <c r="A8783" s="245" t="s">
        <v>8250</v>
      </c>
      <c r="B8783" s="246">
        <v>262.55</v>
      </c>
    </row>
    <row r="8784" spans="1:2" x14ac:dyDescent="0.2">
      <c r="A8784" s="245" t="s">
        <v>15663</v>
      </c>
      <c r="B8784" s="246">
        <v>259.72000000000003</v>
      </c>
    </row>
    <row r="8785" spans="1:2" x14ac:dyDescent="0.2">
      <c r="A8785" s="245" t="s">
        <v>8251</v>
      </c>
      <c r="B8785" s="246">
        <v>14.8</v>
      </c>
    </row>
    <row r="8786" spans="1:2" x14ac:dyDescent="0.2">
      <c r="A8786" s="245" t="s">
        <v>15664</v>
      </c>
      <c r="B8786" s="246">
        <v>14.72</v>
      </c>
    </row>
    <row r="8787" spans="1:2" x14ac:dyDescent="0.2">
      <c r="A8787" s="245" t="s">
        <v>8252</v>
      </c>
      <c r="B8787" s="246">
        <v>2.2999999999999998</v>
      </c>
    </row>
    <row r="8788" spans="1:2" x14ac:dyDescent="0.2">
      <c r="A8788" s="245" t="s">
        <v>15665</v>
      </c>
      <c r="B8788" s="246">
        <v>2.25</v>
      </c>
    </row>
    <row r="8789" spans="1:2" x14ac:dyDescent="0.2">
      <c r="A8789" s="245" t="s">
        <v>8253</v>
      </c>
      <c r="B8789" s="246">
        <v>9.9499999999999993</v>
      </c>
    </row>
    <row r="8790" spans="1:2" x14ac:dyDescent="0.2">
      <c r="A8790" s="245" t="s">
        <v>15666</v>
      </c>
      <c r="B8790" s="246">
        <v>9.92</v>
      </c>
    </row>
    <row r="8791" spans="1:2" x14ac:dyDescent="0.2">
      <c r="A8791" s="245" t="s">
        <v>8254</v>
      </c>
      <c r="B8791" s="246">
        <v>41.02</v>
      </c>
    </row>
    <row r="8792" spans="1:2" x14ac:dyDescent="0.2">
      <c r="A8792" s="245" t="s">
        <v>15667</v>
      </c>
      <c r="B8792" s="246">
        <v>40.72</v>
      </c>
    </row>
    <row r="8793" spans="1:2" x14ac:dyDescent="0.2">
      <c r="A8793" s="245" t="s">
        <v>8255</v>
      </c>
      <c r="B8793" s="246">
        <v>56.14</v>
      </c>
    </row>
    <row r="8794" spans="1:2" x14ac:dyDescent="0.2">
      <c r="A8794" s="245" t="s">
        <v>15668</v>
      </c>
      <c r="B8794" s="246">
        <v>55.79</v>
      </c>
    </row>
    <row r="8795" spans="1:2" x14ac:dyDescent="0.2">
      <c r="A8795" s="245" t="s">
        <v>8256</v>
      </c>
      <c r="B8795" s="246">
        <v>5.16</v>
      </c>
    </row>
    <row r="8796" spans="1:2" x14ac:dyDescent="0.2">
      <c r="A8796" s="245" t="s">
        <v>15669</v>
      </c>
      <c r="B8796" s="246">
        <v>4.8600000000000003</v>
      </c>
    </row>
    <row r="8797" spans="1:2" x14ac:dyDescent="0.2">
      <c r="A8797" s="245" t="s">
        <v>8257</v>
      </c>
      <c r="B8797" s="246">
        <v>7.44</v>
      </c>
    </row>
    <row r="8798" spans="1:2" x14ac:dyDescent="0.2">
      <c r="A8798" s="245" t="s">
        <v>15670</v>
      </c>
      <c r="B8798" s="246">
        <v>7.04</v>
      </c>
    </row>
    <row r="8799" spans="1:2" x14ac:dyDescent="0.2">
      <c r="A8799" s="245" t="s">
        <v>8258</v>
      </c>
      <c r="B8799" s="246">
        <v>296.70999999999998</v>
      </c>
    </row>
    <row r="8800" spans="1:2" x14ac:dyDescent="0.2">
      <c r="A8800" s="245" t="s">
        <v>15671</v>
      </c>
      <c r="B8800" s="246">
        <v>294.55</v>
      </c>
    </row>
    <row r="8801" spans="1:2" x14ac:dyDescent="0.2">
      <c r="A8801" s="245" t="s">
        <v>2484</v>
      </c>
      <c r="B8801" s="246">
        <v>334.07</v>
      </c>
    </row>
    <row r="8802" spans="1:2" x14ac:dyDescent="0.2">
      <c r="A8802" s="245" t="s">
        <v>15672</v>
      </c>
      <c r="B8802" s="246">
        <v>328.73</v>
      </c>
    </row>
    <row r="8803" spans="1:2" x14ac:dyDescent="0.2">
      <c r="A8803" s="245" t="s">
        <v>2485</v>
      </c>
      <c r="B8803" s="246">
        <v>312.33</v>
      </c>
    </row>
    <row r="8804" spans="1:2" x14ac:dyDescent="0.2">
      <c r="A8804" s="245" t="s">
        <v>15673</v>
      </c>
      <c r="B8804" s="246">
        <v>308.76</v>
      </c>
    </row>
    <row r="8805" spans="1:2" x14ac:dyDescent="0.2">
      <c r="A8805" s="245" t="s">
        <v>2486</v>
      </c>
      <c r="B8805" s="246">
        <v>301.42</v>
      </c>
    </row>
    <row r="8806" spans="1:2" x14ac:dyDescent="0.2">
      <c r="A8806" s="245" t="s">
        <v>15674</v>
      </c>
      <c r="B8806" s="246">
        <v>298.75</v>
      </c>
    </row>
    <row r="8807" spans="1:2" x14ac:dyDescent="0.2">
      <c r="A8807" s="245" t="s">
        <v>2487</v>
      </c>
      <c r="B8807" s="246">
        <v>290.58</v>
      </c>
    </row>
    <row r="8808" spans="1:2" x14ac:dyDescent="0.2">
      <c r="A8808" s="245" t="s">
        <v>15675</v>
      </c>
      <c r="B8808" s="246">
        <v>288.79000000000002</v>
      </c>
    </row>
    <row r="8809" spans="1:2" x14ac:dyDescent="0.2">
      <c r="A8809" s="245" t="s">
        <v>2488</v>
      </c>
      <c r="B8809" s="246">
        <v>285.08999999999997</v>
      </c>
    </row>
    <row r="8810" spans="1:2" x14ac:dyDescent="0.2">
      <c r="A8810" s="245" t="s">
        <v>15676</v>
      </c>
      <c r="B8810" s="246">
        <v>283.76</v>
      </c>
    </row>
    <row r="8811" spans="1:2" x14ac:dyDescent="0.2">
      <c r="A8811" s="245" t="s">
        <v>2489</v>
      </c>
      <c r="B8811" s="246">
        <v>281.87</v>
      </c>
    </row>
    <row r="8812" spans="1:2" x14ac:dyDescent="0.2">
      <c r="A8812" s="245" t="s">
        <v>15677</v>
      </c>
      <c r="B8812" s="246">
        <v>280.8</v>
      </c>
    </row>
    <row r="8813" spans="1:2" x14ac:dyDescent="0.2">
      <c r="A8813" s="245" t="s">
        <v>2490</v>
      </c>
      <c r="B8813" s="246">
        <v>308.98</v>
      </c>
    </row>
    <row r="8814" spans="1:2" x14ac:dyDescent="0.2">
      <c r="A8814" s="245" t="s">
        <v>15678</v>
      </c>
      <c r="B8814" s="246">
        <v>303.63</v>
      </c>
    </row>
    <row r="8815" spans="1:2" x14ac:dyDescent="0.2">
      <c r="A8815" s="245" t="s">
        <v>2491</v>
      </c>
      <c r="B8815" s="246">
        <v>287.12</v>
      </c>
    </row>
    <row r="8816" spans="1:2" x14ac:dyDescent="0.2">
      <c r="A8816" s="245" t="s">
        <v>15679</v>
      </c>
      <c r="B8816" s="246">
        <v>283.55</v>
      </c>
    </row>
    <row r="8817" spans="1:2" x14ac:dyDescent="0.2">
      <c r="A8817" s="245" t="s">
        <v>2492</v>
      </c>
      <c r="B8817" s="246">
        <v>276.20999999999998</v>
      </c>
    </row>
    <row r="8818" spans="1:2" x14ac:dyDescent="0.2">
      <c r="A8818" s="245" t="s">
        <v>15680</v>
      </c>
      <c r="B8818" s="246">
        <v>273.54000000000002</v>
      </c>
    </row>
    <row r="8819" spans="1:2" x14ac:dyDescent="0.2">
      <c r="A8819" s="245" t="s">
        <v>2493</v>
      </c>
      <c r="B8819" s="246">
        <v>265.37</v>
      </c>
    </row>
    <row r="8820" spans="1:2" x14ac:dyDescent="0.2">
      <c r="A8820" s="245" t="s">
        <v>15681</v>
      </c>
      <c r="B8820" s="246">
        <v>263.58999999999997</v>
      </c>
    </row>
    <row r="8821" spans="1:2" x14ac:dyDescent="0.2">
      <c r="A8821" s="245" t="s">
        <v>2494</v>
      </c>
      <c r="B8821" s="246">
        <v>259.89</v>
      </c>
    </row>
    <row r="8822" spans="1:2" x14ac:dyDescent="0.2">
      <c r="A8822" s="245" t="s">
        <v>15682</v>
      </c>
      <c r="B8822" s="246">
        <v>258.55</v>
      </c>
    </row>
    <row r="8823" spans="1:2" x14ac:dyDescent="0.2">
      <c r="A8823" s="245" t="s">
        <v>2495</v>
      </c>
      <c r="B8823" s="246">
        <v>256.66000000000003</v>
      </c>
    </row>
    <row r="8824" spans="1:2" x14ac:dyDescent="0.2">
      <c r="A8824" s="245" t="s">
        <v>15683</v>
      </c>
      <c r="B8824" s="246">
        <v>255.59</v>
      </c>
    </row>
    <row r="8825" spans="1:2" x14ac:dyDescent="0.2">
      <c r="A8825" s="245" t="s">
        <v>2496</v>
      </c>
      <c r="B8825" s="246">
        <v>262.87</v>
      </c>
    </row>
    <row r="8826" spans="1:2" x14ac:dyDescent="0.2">
      <c r="A8826" s="245" t="s">
        <v>15684</v>
      </c>
      <c r="B8826" s="246">
        <v>257.52</v>
      </c>
    </row>
    <row r="8827" spans="1:2" x14ac:dyDescent="0.2">
      <c r="A8827" s="245" t="s">
        <v>2497</v>
      </c>
      <c r="B8827" s="246">
        <v>241.12</v>
      </c>
    </row>
    <row r="8828" spans="1:2" x14ac:dyDescent="0.2">
      <c r="A8828" s="245" t="s">
        <v>15685</v>
      </c>
      <c r="B8828" s="246">
        <v>237.55</v>
      </c>
    </row>
    <row r="8829" spans="1:2" x14ac:dyDescent="0.2">
      <c r="A8829" s="245" t="s">
        <v>2498</v>
      </c>
      <c r="B8829" s="246">
        <v>230.21</v>
      </c>
    </row>
    <row r="8830" spans="1:2" x14ac:dyDescent="0.2">
      <c r="A8830" s="245" t="s">
        <v>15686</v>
      </c>
      <c r="B8830" s="246">
        <v>227.54</v>
      </c>
    </row>
    <row r="8831" spans="1:2" x14ac:dyDescent="0.2">
      <c r="A8831" s="245" t="s">
        <v>2499</v>
      </c>
      <c r="B8831" s="246">
        <v>219.37</v>
      </c>
    </row>
    <row r="8832" spans="1:2" x14ac:dyDescent="0.2">
      <c r="A8832" s="245" t="s">
        <v>15687</v>
      </c>
      <c r="B8832" s="246">
        <v>217.59</v>
      </c>
    </row>
    <row r="8833" spans="1:2" x14ac:dyDescent="0.2">
      <c r="A8833" s="245" t="s">
        <v>2500</v>
      </c>
      <c r="B8833" s="246">
        <v>213.89</v>
      </c>
    </row>
    <row r="8834" spans="1:2" x14ac:dyDescent="0.2">
      <c r="A8834" s="245" t="s">
        <v>15688</v>
      </c>
      <c r="B8834" s="246">
        <v>212.55</v>
      </c>
    </row>
    <row r="8835" spans="1:2" x14ac:dyDescent="0.2">
      <c r="A8835" s="245" t="s">
        <v>2501</v>
      </c>
      <c r="B8835" s="246">
        <v>210.66</v>
      </c>
    </row>
    <row r="8836" spans="1:2" x14ac:dyDescent="0.2">
      <c r="A8836" s="245" t="s">
        <v>15689</v>
      </c>
      <c r="B8836" s="246">
        <v>209.59</v>
      </c>
    </row>
    <row r="8837" spans="1:2" x14ac:dyDescent="0.2">
      <c r="A8837" s="245" t="s">
        <v>2502</v>
      </c>
      <c r="B8837" s="246">
        <v>48.82</v>
      </c>
    </row>
    <row r="8838" spans="1:2" x14ac:dyDescent="0.2">
      <c r="A8838" s="245" t="s">
        <v>15690</v>
      </c>
      <c r="B8838" s="246">
        <v>47.86</v>
      </c>
    </row>
    <row r="8839" spans="1:2" x14ac:dyDescent="0.2">
      <c r="A8839" s="245" t="s">
        <v>2503</v>
      </c>
      <c r="B8839" s="246">
        <v>44.95</v>
      </c>
    </row>
    <row r="8840" spans="1:2" x14ac:dyDescent="0.2">
      <c r="A8840" s="245" t="s">
        <v>15691</v>
      </c>
      <c r="B8840" s="246">
        <v>44.28</v>
      </c>
    </row>
    <row r="8841" spans="1:2" x14ac:dyDescent="0.2">
      <c r="A8841" s="245" t="s">
        <v>2504</v>
      </c>
      <c r="B8841" s="246">
        <v>43.02</v>
      </c>
    </row>
    <row r="8842" spans="1:2" x14ac:dyDescent="0.2">
      <c r="A8842" s="245" t="s">
        <v>15692</v>
      </c>
      <c r="B8842" s="246">
        <v>42.49</v>
      </c>
    </row>
    <row r="8843" spans="1:2" x14ac:dyDescent="0.2">
      <c r="A8843" s="245" t="s">
        <v>2505</v>
      </c>
      <c r="B8843" s="246">
        <v>41.4</v>
      </c>
    </row>
    <row r="8844" spans="1:2" x14ac:dyDescent="0.2">
      <c r="A8844" s="245" t="s">
        <v>15693</v>
      </c>
      <c r="B8844" s="246">
        <v>41.01</v>
      </c>
    </row>
    <row r="8845" spans="1:2" x14ac:dyDescent="0.2">
      <c r="A8845" s="245" t="s">
        <v>2506</v>
      </c>
      <c r="B8845" s="246">
        <v>40.380000000000003</v>
      </c>
    </row>
    <row r="8846" spans="1:2" x14ac:dyDescent="0.2">
      <c r="A8846" s="245" t="s">
        <v>15694</v>
      </c>
      <c r="B8846" s="246">
        <v>40.07</v>
      </c>
    </row>
    <row r="8847" spans="1:2" x14ac:dyDescent="0.2">
      <c r="A8847" s="245" t="s">
        <v>2507</v>
      </c>
      <c r="B8847" s="246">
        <v>39.78</v>
      </c>
    </row>
    <row r="8848" spans="1:2" x14ac:dyDescent="0.2">
      <c r="A8848" s="245" t="s">
        <v>15695</v>
      </c>
      <c r="B8848" s="246">
        <v>39.51</v>
      </c>
    </row>
    <row r="8849" spans="1:2" x14ac:dyDescent="0.2">
      <c r="A8849" s="245" t="s">
        <v>2508</v>
      </c>
      <c r="B8849" s="246">
        <v>39.04</v>
      </c>
    </row>
    <row r="8850" spans="1:2" x14ac:dyDescent="0.2">
      <c r="A8850" s="245" t="s">
        <v>15696</v>
      </c>
      <c r="B8850" s="246">
        <v>38.270000000000003</v>
      </c>
    </row>
    <row r="8851" spans="1:2" x14ac:dyDescent="0.2">
      <c r="A8851" s="245" t="s">
        <v>2509</v>
      </c>
      <c r="B8851" s="246">
        <v>35.94</v>
      </c>
    </row>
    <row r="8852" spans="1:2" x14ac:dyDescent="0.2">
      <c r="A8852" s="245" t="s">
        <v>15697</v>
      </c>
      <c r="B8852" s="246">
        <v>35.4</v>
      </c>
    </row>
    <row r="8853" spans="1:2" x14ac:dyDescent="0.2">
      <c r="A8853" s="245" t="s">
        <v>2510</v>
      </c>
      <c r="B8853" s="246">
        <v>34.4</v>
      </c>
    </row>
    <row r="8854" spans="1:2" x14ac:dyDescent="0.2">
      <c r="A8854" s="245" t="s">
        <v>15698</v>
      </c>
      <c r="B8854" s="246">
        <v>33.979999999999997</v>
      </c>
    </row>
    <row r="8855" spans="1:2" x14ac:dyDescent="0.2">
      <c r="A8855" s="245" t="s">
        <v>2511</v>
      </c>
      <c r="B8855" s="246">
        <v>33.1</v>
      </c>
    </row>
    <row r="8856" spans="1:2" x14ac:dyDescent="0.2">
      <c r="A8856" s="245" t="s">
        <v>15699</v>
      </c>
      <c r="B8856" s="246">
        <v>32.79</v>
      </c>
    </row>
    <row r="8857" spans="1:2" x14ac:dyDescent="0.2">
      <c r="A8857" s="245" t="s">
        <v>2512</v>
      </c>
      <c r="B8857" s="246">
        <v>32.29</v>
      </c>
    </row>
    <row r="8858" spans="1:2" x14ac:dyDescent="0.2">
      <c r="A8858" s="245" t="s">
        <v>15700</v>
      </c>
      <c r="B8858" s="246">
        <v>32.04</v>
      </c>
    </row>
    <row r="8859" spans="1:2" x14ac:dyDescent="0.2">
      <c r="A8859" s="245" t="s">
        <v>2513</v>
      </c>
      <c r="B8859" s="246">
        <v>31.81</v>
      </c>
    </row>
    <row r="8860" spans="1:2" x14ac:dyDescent="0.2">
      <c r="A8860" s="245" t="s">
        <v>15701</v>
      </c>
      <c r="B8860" s="246">
        <v>31.6</v>
      </c>
    </row>
    <row r="8861" spans="1:2" x14ac:dyDescent="0.2">
      <c r="A8861" s="245" t="s">
        <v>2514</v>
      </c>
      <c r="B8861" s="246">
        <v>410.91</v>
      </c>
    </row>
    <row r="8862" spans="1:2" x14ac:dyDescent="0.2">
      <c r="A8862" s="245" t="s">
        <v>15702</v>
      </c>
      <c r="B8862" s="246">
        <v>404.33</v>
      </c>
    </row>
    <row r="8863" spans="1:2" x14ac:dyDescent="0.2">
      <c r="A8863" s="245" t="s">
        <v>2515</v>
      </c>
      <c r="B8863" s="246">
        <v>384.16</v>
      </c>
    </row>
    <row r="8864" spans="1:2" x14ac:dyDescent="0.2">
      <c r="A8864" s="245" t="s">
        <v>15703</v>
      </c>
      <c r="B8864" s="246">
        <v>379.78</v>
      </c>
    </row>
    <row r="8865" spans="1:2" x14ac:dyDescent="0.2">
      <c r="A8865" s="245" t="s">
        <v>2516</v>
      </c>
      <c r="B8865" s="246">
        <v>370.75</v>
      </c>
    </row>
    <row r="8866" spans="1:2" x14ac:dyDescent="0.2">
      <c r="A8866" s="245" t="s">
        <v>15704</v>
      </c>
      <c r="B8866" s="246">
        <v>367.46</v>
      </c>
    </row>
    <row r="8867" spans="1:2" x14ac:dyDescent="0.2">
      <c r="A8867" s="245" t="s">
        <v>2517</v>
      </c>
      <c r="B8867" s="246">
        <v>357.41</v>
      </c>
    </row>
    <row r="8868" spans="1:2" x14ac:dyDescent="0.2">
      <c r="A8868" s="245" t="s">
        <v>15705</v>
      </c>
      <c r="B8868" s="246">
        <v>355.22</v>
      </c>
    </row>
    <row r="8869" spans="1:2" x14ac:dyDescent="0.2">
      <c r="A8869" s="245" t="s">
        <v>2518</v>
      </c>
      <c r="B8869" s="246">
        <v>350.67</v>
      </c>
    </row>
    <row r="8870" spans="1:2" x14ac:dyDescent="0.2">
      <c r="A8870" s="245" t="s">
        <v>15706</v>
      </c>
      <c r="B8870" s="246">
        <v>349.02</v>
      </c>
    </row>
    <row r="8871" spans="1:2" x14ac:dyDescent="0.2">
      <c r="A8871" s="245" t="s">
        <v>2519</v>
      </c>
      <c r="B8871" s="246">
        <v>346.7</v>
      </c>
    </row>
    <row r="8872" spans="1:2" x14ac:dyDescent="0.2">
      <c r="A8872" s="245" t="s">
        <v>15707</v>
      </c>
      <c r="B8872" s="246">
        <v>345.38</v>
      </c>
    </row>
    <row r="8873" spans="1:2" x14ac:dyDescent="0.2">
      <c r="A8873" s="245" t="s">
        <v>2520</v>
      </c>
      <c r="B8873" s="246">
        <v>380.05</v>
      </c>
    </row>
    <row r="8874" spans="1:2" x14ac:dyDescent="0.2">
      <c r="A8874" s="245" t="s">
        <v>15708</v>
      </c>
      <c r="B8874" s="246">
        <v>373.46</v>
      </c>
    </row>
    <row r="8875" spans="1:2" x14ac:dyDescent="0.2">
      <c r="A8875" s="245" t="s">
        <v>2521</v>
      </c>
      <c r="B8875" s="246">
        <v>353.16</v>
      </c>
    </row>
    <row r="8876" spans="1:2" x14ac:dyDescent="0.2">
      <c r="A8876" s="245" t="s">
        <v>15709</v>
      </c>
      <c r="B8876" s="246">
        <v>348.77</v>
      </c>
    </row>
    <row r="8877" spans="1:2" x14ac:dyDescent="0.2">
      <c r="A8877" s="245" t="s">
        <v>2522</v>
      </c>
      <c r="B8877" s="246">
        <v>339.74</v>
      </c>
    </row>
    <row r="8878" spans="1:2" x14ac:dyDescent="0.2">
      <c r="A8878" s="245" t="s">
        <v>15710</v>
      </c>
      <c r="B8878" s="246">
        <v>336.46</v>
      </c>
    </row>
    <row r="8879" spans="1:2" x14ac:dyDescent="0.2">
      <c r="A8879" s="245" t="s">
        <v>2523</v>
      </c>
      <c r="B8879" s="246">
        <v>326.41000000000003</v>
      </c>
    </row>
    <row r="8880" spans="1:2" x14ac:dyDescent="0.2">
      <c r="A8880" s="245" t="s">
        <v>15711</v>
      </c>
      <c r="B8880" s="246">
        <v>324.20999999999998</v>
      </c>
    </row>
    <row r="8881" spans="1:2" x14ac:dyDescent="0.2">
      <c r="A8881" s="245" t="s">
        <v>2524</v>
      </c>
      <c r="B8881" s="246">
        <v>319.66000000000003</v>
      </c>
    </row>
    <row r="8882" spans="1:2" x14ac:dyDescent="0.2">
      <c r="A8882" s="245" t="s">
        <v>15712</v>
      </c>
      <c r="B8882" s="246">
        <v>318.02</v>
      </c>
    </row>
    <row r="8883" spans="1:2" x14ac:dyDescent="0.2">
      <c r="A8883" s="245" t="s">
        <v>2525</v>
      </c>
      <c r="B8883" s="246">
        <v>315.69</v>
      </c>
    </row>
    <row r="8884" spans="1:2" x14ac:dyDescent="0.2">
      <c r="A8884" s="245" t="s">
        <v>15713</v>
      </c>
      <c r="B8884" s="246">
        <v>314.38</v>
      </c>
    </row>
    <row r="8885" spans="1:2" x14ac:dyDescent="0.2">
      <c r="A8885" s="245" t="s">
        <v>2526</v>
      </c>
      <c r="B8885" s="246">
        <v>323.33</v>
      </c>
    </row>
    <row r="8886" spans="1:2" x14ac:dyDescent="0.2">
      <c r="A8886" s="245" t="s">
        <v>15714</v>
      </c>
      <c r="B8886" s="246">
        <v>316.75</v>
      </c>
    </row>
    <row r="8887" spans="1:2" x14ac:dyDescent="0.2">
      <c r="A8887" s="245" t="s">
        <v>2527</v>
      </c>
      <c r="B8887" s="246">
        <v>296.58</v>
      </c>
    </row>
    <row r="8888" spans="1:2" x14ac:dyDescent="0.2">
      <c r="A8888" s="245" t="s">
        <v>15715</v>
      </c>
      <c r="B8888" s="246">
        <v>292.19</v>
      </c>
    </row>
    <row r="8889" spans="1:2" x14ac:dyDescent="0.2">
      <c r="A8889" s="245" t="s">
        <v>2528</v>
      </c>
      <c r="B8889" s="246">
        <v>283.16000000000003</v>
      </c>
    </row>
    <row r="8890" spans="1:2" x14ac:dyDescent="0.2">
      <c r="A8890" s="245" t="s">
        <v>15716</v>
      </c>
      <c r="B8890" s="246">
        <v>279.88</v>
      </c>
    </row>
    <row r="8891" spans="1:2" x14ac:dyDescent="0.2">
      <c r="A8891" s="245" t="s">
        <v>2529</v>
      </c>
      <c r="B8891" s="246">
        <v>269.83</v>
      </c>
    </row>
    <row r="8892" spans="1:2" x14ac:dyDescent="0.2">
      <c r="A8892" s="245" t="s">
        <v>15717</v>
      </c>
      <c r="B8892" s="246">
        <v>267.63</v>
      </c>
    </row>
    <row r="8893" spans="1:2" x14ac:dyDescent="0.2">
      <c r="A8893" s="245" t="s">
        <v>2530</v>
      </c>
      <c r="B8893" s="246">
        <v>263.08</v>
      </c>
    </row>
    <row r="8894" spans="1:2" x14ac:dyDescent="0.2">
      <c r="A8894" s="245" t="s">
        <v>15718</v>
      </c>
      <c r="B8894" s="246">
        <v>261.44</v>
      </c>
    </row>
    <row r="8895" spans="1:2" x14ac:dyDescent="0.2">
      <c r="A8895" s="245" t="s">
        <v>2531</v>
      </c>
      <c r="B8895" s="246">
        <v>259.11</v>
      </c>
    </row>
    <row r="8896" spans="1:2" x14ac:dyDescent="0.2">
      <c r="A8896" s="245" t="s">
        <v>15719</v>
      </c>
      <c r="B8896" s="246">
        <v>257.8</v>
      </c>
    </row>
    <row r="8897" spans="1:2" x14ac:dyDescent="0.2">
      <c r="A8897" s="245" t="s">
        <v>8259</v>
      </c>
      <c r="B8897" s="246">
        <v>12.06</v>
      </c>
    </row>
    <row r="8898" spans="1:2" x14ac:dyDescent="0.2">
      <c r="A8898" s="245" t="s">
        <v>15720</v>
      </c>
      <c r="B8898" s="246">
        <v>11.63</v>
      </c>
    </row>
    <row r="8899" spans="1:2" x14ac:dyDescent="0.2">
      <c r="A8899" s="245" t="s">
        <v>8260</v>
      </c>
      <c r="B8899" s="246">
        <v>13.4</v>
      </c>
    </row>
    <row r="8900" spans="1:2" x14ac:dyDescent="0.2">
      <c r="A8900" s="245" t="s">
        <v>15721</v>
      </c>
      <c r="B8900" s="246">
        <v>12.97</v>
      </c>
    </row>
    <row r="8901" spans="1:2" x14ac:dyDescent="0.2">
      <c r="A8901" s="245" t="s">
        <v>8261</v>
      </c>
      <c r="B8901" s="246">
        <v>55.63</v>
      </c>
    </row>
    <row r="8902" spans="1:2" x14ac:dyDescent="0.2">
      <c r="A8902" s="245" t="s">
        <v>15722</v>
      </c>
      <c r="B8902" s="246">
        <v>55.19</v>
      </c>
    </row>
    <row r="8903" spans="1:2" x14ac:dyDescent="0.2">
      <c r="A8903" s="245" t="s">
        <v>8262</v>
      </c>
      <c r="B8903" s="246">
        <v>56.54</v>
      </c>
    </row>
    <row r="8904" spans="1:2" x14ac:dyDescent="0.2">
      <c r="A8904" s="245" t="s">
        <v>15723</v>
      </c>
      <c r="B8904" s="246">
        <v>56.1</v>
      </c>
    </row>
    <row r="8905" spans="1:2" x14ac:dyDescent="0.2">
      <c r="A8905" s="245" t="s">
        <v>8263</v>
      </c>
      <c r="B8905" s="246">
        <v>68.91</v>
      </c>
    </row>
    <row r="8906" spans="1:2" x14ac:dyDescent="0.2">
      <c r="A8906" s="245" t="s">
        <v>15724</v>
      </c>
      <c r="B8906" s="246">
        <v>66.92</v>
      </c>
    </row>
    <row r="8907" spans="1:2" x14ac:dyDescent="0.2">
      <c r="A8907" s="245" t="s">
        <v>8264</v>
      </c>
      <c r="B8907" s="246">
        <v>3048.04</v>
      </c>
    </row>
    <row r="8908" spans="1:2" x14ac:dyDescent="0.2">
      <c r="A8908" s="245" t="s">
        <v>15725</v>
      </c>
      <c r="B8908" s="246">
        <v>3047.2</v>
      </c>
    </row>
    <row r="8909" spans="1:2" x14ac:dyDescent="0.2">
      <c r="A8909" s="245" t="s">
        <v>8265</v>
      </c>
      <c r="B8909" s="246">
        <v>3092.5</v>
      </c>
    </row>
    <row r="8910" spans="1:2" x14ac:dyDescent="0.2">
      <c r="A8910" s="245" t="s">
        <v>15726</v>
      </c>
      <c r="B8910" s="246">
        <v>3091.65</v>
      </c>
    </row>
    <row r="8911" spans="1:2" x14ac:dyDescent="0.2">
      <c r="A8911" s="245" t="s">
        <v>8266</v>
      </c>
      <c r="B8911" s="246">
        <v>3749.09</v>
      </c>
    </row>
    <row r="8912" spans="1:2" x14ac:dyDescent="0.2">
      <c r="A8912" s="245" t="s">
        <v>15727</v>
      </c>
      <c r="B8912" s="246">
        <v>3748.05</v>
      </c>
    </row>
    <row r="8913" spans="1:2" x14ac:dyDescent="0.2">
      <c r="A8913" s="245" t="s">
        <v>8267</v>
      </c>
      <c r="B8913" s="246">
        <v>376.8</v>
      </c>
    </row>
    <row r="8914" spans="1:2" x14ac:dyDescent="0.2">
      <c r="A8914" s="245" t="s">
        <v>15728</v>
      </c>
      <c r="B8914" s="246">
        <v>375.46</v>
      </c>
    </row>
    <row r="8915" spans="1:2" x14ac:dyDescent="0.2">
      <c r="A8915" s="245" t="s">
        <v>8268</v>
      </c>
      <c r="B8915" s="246">
        <v>8472.06</v>
      </c>
    </row>
    <row r="8916" spans="1:2" x14ac:dyDescent="0.2">
      <c r="A8916" s="245" t="s">
        <v>15729</v>
      </c>
      <c r="B8916" s="246">
        <v>7846.62</v>
      </c>
    </row>
    <row r="8917" spans="1:2" x14ac:dyDescent="0.2">
      <c r="A8917" s="245" t="s">
        <v>2532</v>
      </c>
      <c r="B8917" s="246">
        <v>827</v>
      </c>
    </row>
    <row r="8918" spans="1:2" x14ac:dyDescent="0.2">
      <c r="A8918" s="245" t="s">
        <v>15730</v>
      </c>
      <c r="B8918" s="246">
        <v>818.84</v>
      </c>
    </row>
    <row r="8919" spans="1:2" x14ac:dyDescent="0.2">
      <c r="A8919" s="245" t="s">
        <v>2533</v>
      </c>
      <c r="B8919" s="246">
        <v>678.84</v>
      </c>
    </row>
    <row r="8920" spans="1:2" x14ac:dyDescent="0.2">
      <c r="A8920" s="245" t="s">
        <v>15731</v>
      </c>
      <c r="B8920" s="246">
        <v>674.19</v>
      </c>
    </row>
    <row r="8921" spans="1:2" x14ac:dyDescent="0.2">
      <c r="A8921" s="245" t="s">
        <v>2534</v>
      </c>
      <c r="B8921" s="246">
        <v>300.38</v>
      </c>
    </row>
    <row r="8922" spans="1:2" x14ac:dyDescent="0.2">
      <c r="A8922" s="245" t="s">
        <v>15732</v>
      </c>
      <c r="B8922" s="246">
        <v>297.58</v>
      </c>
    </row>
    <row r="8923" spans="1:2" x14ac:dyDescent="0.2">
      <c r="A8923" s="245" t="s">
        <v>2535</v>
      </c>
      <c r="B8923" s="246">
        <v>359.28</v>
      </c>
    </row>
    <row r="8924" spans="1:2" x14ac:dyDescent="0.2">
      <c r="A8924" s="245" t="s">
        <v>15733</v>
      </c>
      <c r="B8924" s="246">
        <v>357.45</v>
      </c>
    </row>
    <row r="8925" spans="1:2" x14ac:dyDescent="0.2">
      <c r="A8925" s="245" t="s">
        <v>8269</v>
      </c>
      <c r="B8925" s="246">
        <v>231.08</v>
      </c>
    </row>
    <row r="8926" spans="1:2" x14ac:dyDescent="0.2">
      <c r="A8926" s="245" t="s">
        <v>15734</v>
      </c>
      <c r="B8926" s="246">
        <v>212.22</v>
      </c>
    </row>
    <row r="8927" spans="1:2" x14ac:dyDescent="0.2">
      <c r="A8927" s="245" t="s">
        <v>2536</v>
      </c>
      <c r="B8927" s="246">
        <v>10.23</v>
      </c>
    </row>
    <row r="8928" spans="1:2" x14ac:dyDescent="0.2">
      <c r="A8928" s="245" t="s">
        <v>15735</v>
      </c>
      <c r="B8928" s="246">
        <v>9.61</v>
      </c>
    </row>
    <row r="8929" spans="1:2" x14ac:dyDescent="0.2">
      <c r="A8929" s="245" t="s">
        <v>8270</v>
      </c>
      <c r="B8929" s="246">
        <v>81.19</v>
      </c>
    </row>
    <row r="8930" spans="1:2" x14ac:dyDescent="0.2">
      <c r="A8930" s="245" t="s">
        <v>15736</v>
      </c>
      <c r="B8930" s="246">
        <v>80.56</v>
      </c>
    </row>
    <row r="8931" spans="1:2" x14ac:dyDescent="0.2">
      <c r="A8931" s="245" t="s">
        <v>8271</v>
      </c>
      <c r="B8931" s="246">
        <v>81.5</v>
      </c>
    </row>
    <row r="8932" spans="1:2" x14ac:dyDescent="0.2">
      <c r="A8932" s="245" t="s">
        <v>15737</v>
      </c>
      <c r="B8932" s="246">
        <v>80.88</v>
      </c>
    </row>
    <row r="8933" spans="1:2" x14ac:dyDescent="0.2">
      <c r="A8933" s="245" t="s">
        <v>8272</v>
      </c>
      <c r="B8933" s="246">
        <v>40.229999999999997</v>
      </c>
    </row>
    <row r="8934" spans="1:2" x14ac:dyDescent="0.2">
      <c r="A8934" s="245" t="s">
        <v>15738</v>
      </c>
      <c r="B8934" s="246">
        <v>35.15</v>
      </c>
    </row>
    <row r="8935" spans="1:2" x14ac:dyDescent="0.2">
      <c r="A8935" s="245" t="s">
        <v>8273</v>
      </c>
      <c r="B8935" s="246">
        <v>111.18</v>
      </c>
    </row>
    <row r="8936" spans="1:2" x14ac:dyDescent="0.2">
      <c r="A8936" s="245" t="s">
        <v>15739</v>
      </c>
      <c r="B8936" s="246">
        <v>106.1</v>
      </c>
    </row>
    <row r="8937" spans="1:2" x14ac:dyDescent="0.2">
      <c r="A8937" s="245" t="s">
        <v>8274</v>
      </c>
      <c r="B8937" s="246">
        <v>15.23</v>
      </c>
    </row>
    <row r="8938" spans="1:2" x14ac:dyDescent="0.2">
      <c r="A8938" s="245" t="s">
        <v>15740</v>
      </c>
      <c r="B8938" s="246">
        <v>15.17</v>
      </c>
    </row>
    <row r="8939" spans="1:2" x14ac:dyDescent="0.2">
      <c r="A8939" s="245" t="s">
        <v>2537</v>
      </c>
      <c r="B8939" s="246">
        <v>19.59</v>
      </c>
    </row>
    <row r="8940" spans="1:2" x14ac:dyDescent="0.2">
      <c r="A8940" s="245" t="s">
        <v>15741</v>
      </c>
      <c r="B8940" s="246">
        <v>17.100000000000001</v>
      </c>
    </row>
    <row r="8941" spans="1:2" x14ac:dyDescent="0.2">
      <c r="A8941" s="245" t="s">
        <v>2538</v>
      </c>
      <c r="B8941" s="246">
        <v>6.55</v>
      </c>
    </row>
    <row r="8942" spans="1:2" x14ac:dyDescent="0.2">
      <c r="A8942" s="245" t="s">
        <v>15742</v>
      </c>
      <c r="B8942" s="246">
        <v>5.76</v>
      </c>
    </row>
    <row r="8943" spans="1:2" x14ac:dyDescent="0.2">
      <c r="A8943" s="245" t="s">
        <v>2539</v>
      </c>
      <c r="B8943" s="246">
        <v>34.06</v>
      </c>
    </row>
    <row r="8944" spans="1:2" x14ac:dyDescent="0.2">
      <c r="A8944" s="245" t="s">
        <v>15743</v>
      </c>
      <c r="B8944" s="246">
        <v>30.02</v>
      </c>
    </row>
    <row r="8945" spans="1:2" x14ac:dyDescent="0.2">
      <c r="A8945" s="245" t="s">
        <v>2540</v>
      </c>
      <c r="B8945" s="246">
        <v>28.39</v>
      </c>
    </row>
    <row r="8946" spans="1:2" x14ac:dyDescent="0.2">
      <c r="A8946" s="245" t="s">
        <v>15744</v>
      </c>
      <c r="B8946" s="246">
        <v>27.4</v>
      </c>
    </row>
    <row r="8947" spans="1:2" x14ac:dyDescent="0.2">
      <c r="A8947" s="245" t="s">
        <v>2566</v>
      </c>
      <c r="B8947" s="246">
        <v>13.32</v>
      </c>
    </row>
    <row r="8948" spans="1:2" x14ac:dyDescent="0.2">
      <c r="A8948" s="245" t="s">
        <v>15745</v>
      </c>
      <c r="B8948" s="246">
        <v>11.99</v>
      </c>
    </row>
    <row r="8949" spans="1:2" x14ac:dyDescent="0.2">
      <c r="A8949" s="245" t="s">
        <v>8275</v>
      </c>
      <c r="B8949" s="246">
        <v>4.1399999999999997</v>
      </c>
    </row>
    <row r="8950" spans="1:2" x14ac:dyDescent="0.2">
      <c r="A8950" s="245" t="s">
        <v>15746</v>
      </c>
      <c r="B8950" s="246">
        <v>3.74</v>
      </c>
    </row>
    <row r="8951" spans="1:2" x14ac:dyDescent="0.2">
      <c r="A8951" s="245" t="s">
        <v>2541</v>
      </c>
      <c r="B8951" s="246">
        <v>67.13</v>
      </c>
    </row>
    <row r="8952" spans="1:2" x14ac:dyDescent="0.2">
      <c r="A8952" s="245" t="s">
        <v>15747</v>
      </c>
      <c r="B8952" s="246">
        <v>64.400000000000006</v>
      </c>
    </row>
    <row r="8953" spans="1:2" x14ac:dyDescent="0.2">
      <c r="A8953" s="245" t="s">
        <v>2542</v>
      </c>
      <c r="B8953" s="246">
        <v>76.41</v>
      </c>
    </row>
    <row r="8954" spans="1:2" x14ac:dyDescent="0.2">
      <c r="A8954" s="245" t="s">
        <v>15748</v>
      </c>
      <c r="B8954" s="246">
        <v>73.64</v>
      </c>
    </row>
    <row r="8955" spans="1:2" x14ac:dyDescent="0.2">
      <c r="A8955" s="245" t="s">
        <v>2543</v>
      </c>
      <c r="B8955" s="246">
        <v>89.8</v>
      </c>
    </row>
    <row r="8956" spans="1:2" x14ac:dyDescent="0.2">
      <c r="A8956" s="245" t="s">
        <v>15749</v>
      </c>
      <c r="B8956" s="246">
        <v>86.89</v>
      </c>
    </row>
    <row r="8957" spans="1:2" x14ac:dyDescent="0.2">
      <c r="A8957" s="245" t="s">
        <v>8276</v>
      </c>
      <c r="B8957" s="246">
        <v>97.26</v>
      </c>
    </row>
    <row r="8958" spans="1:2" x14ac:dyDescent="0.2">
      <c r="A8958" s="245" t="s">
        <v>15750</v>
      </c>
      <c r="B8958" s="246">
        <v>94.35</v>
      </c>
    </row>
    <row r="8959" spans="1:2" x14ac:dyDescent="0.2">
      <c r="A8959" s="245" t="s">
        <v>8277</v>
      </c>
      <c r="B8959" s="246">
        <v>73.17</v>
      </c>
    </row>
    <row r="8960" spans="1:2" x14ac:dyDescent="0.2">
      <c r="A8960" s="245" t="s">
        <v>15751</v>
      </c>
      <c r="B8960" s="246">
        <v>70.44</v>
      </c>
    </row>
    <row r="8961" spans="1:2" x14ac:dyDescent="0.2">
      <c r="A8961" s="245" t="s">
        <v>8278</v>
      </c>
      <c r="B8961" s="246">
        <v>79.63</v>
      </c>
    </row>
    <row r="8962" spans="1:2" x14ac:dyDescent="0.2">
      <c r="A8962" s="245" t="s">
        <v>15752</v>
      </c>
      <c r="B8962" s="246">
        <v>76.86</v>
      </c>
    </row>
    <row r="8963" spans="1:2" x14ac:dyDescent="0.2">
      <c r="A8963" s="245" t="s">
        <v>8279</v>
      </c>
      <c r="B8963" s="246">
        <v>95.65</v>
      </c>
    </row>
    <row r="8964" spans="1:2" x14ac:dyDescent="0.2">
      <c r="A8964" s="245" t="s">
        <v>15753</v>
      </c>
      <c r="B8964" s="246">
        <v>92.74</v>
      </c>
    </row>
    <row r="8965" spans="1:2" x14ac:dyDescent="0.2">
      <c r="A8965" s="245" t="s">
        <v>8280</v>
      </c>
      <c r="B8965" s="246">
        <v>49.07</v>
      </c>
    </row>
    <row r="8966" spans="1:2" x14ac:dyDescent="0.2">
      <c r="A8966" s="245" t="s">
        <v>15754</v>
      </c>
      <c r="B8966" s="246">
        <v>46.47</v>
      </c>
    </row>
    <row r="8967" spans="1:2" x14ac:dyDescent="0.2">
      <c r="A8967" s="245" t="s">
        <v>8281</v>
      </c>
      <c r="B8967" s="246">
        <v>56.52</v>
      </c>
    </row>
    <row r="8968" spans="1:2" x14ac:dyDescent="0.2">
      <c r="A8968" s="245" t="s">
        <v>15755</v>
      </c>
      <c r="B8968" s="246">
        <v>52.93</v>
      </c>
    </row>
    <row r="8969" spans="1:2" x14ac:dyDescent="0.2">
      <c r="A8969" s="245" t="s">
        <v>8282</v>
      </c>
      <c r="B8969" s="246">
        <v>39.89</v>
      </c>
    </row>
    <row r="8970" spans="1:2" x14ac:dyDescent="0.2">
      <c r="A8970" s="245" t="s">
        <v>15756</v>
      </c>
      <c r="B8970" s="246">
        <v>36.619999999999997</v>
      </c>
    </row>
    <row r="8971" spans="1:2" x14ac:dyDescent="0.2">
      <c r="A8971" s="245" t="s">
        <v>2544</v>
      </c>
      <c r="B8971" s="246">
        <v>1.08</v>
      </c>
    </row>
    <row r="8972" spans="1:2" x14ac:dyDescent="0.2">
      <c r="A8972" s="245" t="s">
        <v>15757</v>
      </c>
      <c r="B8972" s="246">
        <v>1.03</v>
      </c>
    </row>
    <row r="8973" spans="1:2" x14ac:dyDescent="0.2">
      <c r="A8973" s="245" t="s">
        <v>2545</v>
      </c>
      <c r="B8973" s="246">
        <v>4.5199999999999996</v>
      </c>
    </row>
    <row r="8974" spans="1:2" x14ac:dyDescent="0.2">
      <c r="A8974" s="245" t="s">
        <v>15758</v>
      </c>
      <c r="B8974" s="246">
        <v>4.33</v>
      </c>
    </row>
    <row r="8975" spans="1:2" x14ac:dyDescent="0.2">
      <c r="A8975" s="245" t="s">
        <v>2546</v>
      </c>
      <c r="B8975" s="246">
        <v>2.2799999999999998</v>
      </c>
    </row>
    <row r="8976" spans="1:2" x14ac:dyDescent="0.2">
      <c r="A8976" s="245" t="s">
        <v>15759</v>
      </c>
      <c r="B8976" s="246">
        <v>2.2200000000000002</v>
      </c>
    </row>
    <row r="8977" spans="1:2" x14ac:dyDescent="0.2">
      <c r="A8977" s="245" t="s">
        <v>2463</v>
      </c>
      <c r="B8977" s="246">
        <v>747.71</v>
      </c>
    </row>
    <row r="8978" spans="1:2" x14ac:dyDescent="0.2">
      <c r="A8978" s="245" t="s">
        <v>15760</v>
      </c>
      <c r="B8978" s="246">
        <v>740.51</v>
      </c>
    </row>
    <row r="8979" spans="1:2" x14ac:dyDescent="0.2">
      <c r="A8979" s="245" t="s">
        <v>2547</v>
      </c>
      <c r="B8979" s="246">
        <v>37.71</v>
      </c>
    </row>
    <row r="8980" spans="1:2" x14ac:dyDescent="0.2">
      <c r="A8980" s="245" t="s">
        <v>15761</v>
      </c>
      <c r="B8980" s="246">
        <v>32.68</v>
      </c>
    </row>
    <row r="8981" spans="1:2" x14ac:dyDescent="0.2">
      <c r="A8981" s="245" t="s">
        <v>2548</v>
      </c>
      <c r="B8981" s="246">
        <v>8.2899999999999991</v>
      </c>
    </row>
    <row r="8982" spans="1:2" x14ac:dyDescent="0.2">
      <c r="A8982" s="245" t="s">
        <v>15762</v>
      </c>
      <c r="B8982" s="246">
        <v>8.27</v>
      </c>
    </row>
    <row r="8983" spans="1:2" x14ac:dyDescent="0.2">
      <c r="A8983" s="245" t="s">
        <v>2549</v>
      </c>
      <c r="B8983" s="246">
        <v>1.56</v>
      </c>
    </row>
    <row r="8984" spans="1:2" x14ac:dyDescent="0.2">
      <c r="A8984" s="245" t="s">
        <v>15763</v>
      </c>
      <c r="B8984" s="246">
        <v>1.55</v>
      </c>
    </row>
    <row r="8985" spans="1:2" x14ac:dyDescent="0.2">
      <c r="A8985" s="245" t="s">
        <v>8283</v>
      </c>
      <c r="B8985" s="246">
        <v>2.63</v>
      </c>
    </row>
    <row r="8986" spans="1:2" x14ac:dyDescent="0.2">
      <c r="A8986" s="245" t="s">
        <v>15764</v>
      </c>
      <c r="B8986" s="246">
        <v>2.62</v>
      </c>
    </row>
    <row r="8987" spans="1:2" x14ac:dyDescent="0.2">
      <c r="A8987" s="245" t="s">
        <v>8284</v>
      </c>
      <c r="B8987" s="246">
        <v>1.57</v>
      </c>
    </row>
    <row r="8988" spans="1:2" x14ac:dyDescent="0.2">
      <c r="A8988" s="245" t="s">
        <v>15765</v>
      </c>
      <c r="B8988" s="246">
        <v>1.56</v>
      </c>
    </row>
    <row r="8989" spans="1:2" x14ac:dyDescent="0.2">
      <c r="A8989" s="245" t="s">
        <v>2550</v>
      </c>
      <c r="B8989" s="246">
        <v>80.349999999999994</v>
      </c>
    </row>
    <row r="8990" spans="1:2" x14ac:dyDescent="0.2">
      <c r="A8990" s="245" t="s">
        <v>15766</v>
      </c>
      <c r="B8990" s="246">
        <v>73.459999999999994</v>
      </c>
    </row>
    <row r="8991" spans="1:2" x14ac:dyDescent="0.2">
      <c r="A8991" s="245" t="s">
        <v>2551</v>
      </c>
      <c r="B8991" s="246">
        <v>88.38</v>
      </c>
    </row>
    <row r="8992" spans="1:2" x14ac:dyDescent="0.2">
      <c r="A8992" s="245" t="s">
        <v>15767</v>
      </c>
      <c r="B8992" s="246">
        <v>80.81</v>
      </c>
    </row>
    <row r="8993" spans="1:2" x14ac:dyDescent="0.2">
      <c r="A8993" s="245" t="s">
        <v>2552</v>
      </c>
      <c r="B8993" s="246">
        <v>80.48</v>
      </c>
    </row>
    <row r="8994" spans="1:2" x14ac:dyDescent="0.2">
      <c r="A8994" s="245" t="s">
        <v>15768</v>
      </c>
      <c r="B8994" s="246">
        <v>72.2</v>
      </c>
    </row>
    <row r="8995" spans="1:2" x14ac:dyDescent="0.2">
      <c r="A8995" s="245" t="s">
        <v>2553</v>
      </c>
      <c r="B8995" s="246">
        <v>54.88</v>
      </c>
    </row>
    <row r="8996" spans="1:2" x14ac:dyDescent="0.2">
      <c r="A8996" s="245" t="s">
        <v>15769</v>
      </c>
      <c r="B8996" s="246">
        <v>50.16</v>
      </c>
    </row>
    <row r="8997" spans="1:2" x14ac:dyDescent="0.2">
      <c r="A8997" s="245" t="s">
        <v>2554</v>
      </c>
      <c r="B8997" s="246">
        <v>60.37</v>
      </c>
    </row>
    <row r="8998" spans="1:2" x14ac:dyDescent="0.2">
      <c r="A8998" s="245" t="s">
        <v>15770</v>
      </c>
      <c r="B8998" s="246">
        <v>55.17</v>
      </c>
    </row>
    <row r="8999" spans="1:2" x14ac:dyDescent="0.2">
      <c r="A8999" s="245" t="s">
        <v>2555</v>
      </c>
      <c r="B8999" s="246">
        <v>54.67</v>
      </c>
    </row>
    <row r="9000" spans="1:2" x14ac:dyDescent="0.2">
      <c r="A9000" s="245" t="s">
        <v>15771</v>
      </c>
      <c r="B9000" s="246">
        <v>49.05</v>
      </c>
    </row>
    <row r="9001" spans="1:2" x14ac:dyDescent="0.2">
      <c r="A9001" s="245" t="s">
        <v>8285</v>
      </c>
      <c r="B9001" s="246">
        <v>107.84</v>
      </c>
    </row>
    <row r="9002" spans="1:2" x14ac:dyDescent="0.2">
      <c r="A9002" s="245" t="s">
        <v>15772</v>
      </c>
      <c r="B9002" s="246">
        <v>99.39</v>
      </c>
    </row>
    <row r="9003" spans="1:2" x14ac:dyDescent="0.2">
      <c r="A9003" s="245" t="s">
        <v>2556</v>
      </c>
      <c r="B9003" s="246">
        <v>97.97</v>
      </c>
    </row>
    <row r="9004" spans="1:2" x14ac:dyDescent="0.2">
      <c r="A9004" s="245" t="s">
        <v>15773</v>
      </c>
      <c r="B9004" s="246">
        <v>90.3</v>
      </c>
    </row>
    <row r="9005" spans="1:2" x14ac:dyDescent="0.2">
      <c r="A9005" s="245" t="s">
        <v>2557</v>
      </c>
      <c r="B9005" s="246">
        <v>96.48</v>
      </c>
    </row>
    <row r="9006" spans="1:2" x14ac:dyDescent="0.2">
      <c r="A9006" s="245" t="s">
        <v>15774</v>
      </c>
      <c r="B9006" s="246">
        <v>88.17</v>
      </c>
    </row>
    <row r="9007" spans="1:2" x14ac:dyDescent="0.2">
      <c r="A9007" s="245" t="s">
        <v>8286</v>
      </c>
      <c r="B9007" s="246">
        <v>106.13</v>
      </c>
    </row>
    <row r="9008" spans="1:2" x14ac:dyDescent="0.2">
      <c r="A9008" s="245" t="s">
        <v>15775</v>
      </c>
      <c r="B9008" s="246">
        <v>96.98</v>
      </c>
    </row>
    <row r="9009" spans="1:2" x14ac:dyDescent="0.2">
      <c r="A9009" s="245" t="s">
        <v>8287</v>
      </c>
      <c r="B9009" s="246">
        <v>119.18</v>
      </c>
    </row>
    <row r="9010" spans="1:2" x14ac:dyDescent="0.2">
      <c r="A9010" s="245" t="s">
        <v>15776</v>
      </c>
      <c r="B9010" s="246">
        <v>110.74</v>
      </c>
    </row>
    <row r="9011" spans="1:2" x14ac:dyDescent="0.2">
      <c r="A9011" s="245" t="s">
        <v>8288</v>
      </c>
      <c r="B9011" s="246">
        <v>108.35</v>
      </c>
    </row>
    <row r="9012" spans="1:2" x14ac:dyDescent="0.2">
      <c r="A9012" s="245" t="s">
        <v>15777</v>
      </c>
      <c r="B9012" s="246">
        <v>100.67</v>
      </c>
    </row>
    <row r="9013" spans="1:2" x14ac:dyDescent="0.2">
      <c r="A9013" s="245" t="s">
        <v>8289</v>
      </c>
      <c r="B9013" s="246">
        <v>106.86</v>
      </c>
    </row>
    <row r="9014" spans="1:2" x14ac:dyDescent="0.2">
      <c r="A9014" s="245" t="s">
        <v>15778</v>
      </c>
      <c r="B9014" s="246">
        <v>98.54</v>
      </c>
    </row>
    <row r="9015" spans="1:2" x14ac:dyDescent="0.2">
      <c r="A9015" s="245" t="s">
        <v>8290</v>
      </c>
      <c r="B9015" s="246">
        <v>117.54</v>
      </c>
    </row>
    <row r="9016" spans="1:2" x14ac:dyDescent="0.2">
      <c r="A9016" s="245" t="s">
        <v>15779</v>
      </c>
      <c r="B9016" s="246">
        <v>108.4</v>
      </c>
    </row>
    <row r="9017" spans="1:2" x14ac:dyDescent="0.2">
      <c r="A9017" s="245" t="s">
        <v>8291</v>
      </c>
      <c r="B9017" s="246">
        <v>135.97999999999999</v>
      </c>
    </row>
    <row r="9018" spans="1:2" x14ac:dyDescent="0.2">
      <c r="A9018" s="245" t="s">
        <v>15780</v>
      </c>
      <c r="B9018" s="246">
        <v>127.53</v>
      </c>
    </row>
    <row r="9019" spans="1:2" x14ac:dyDescent="0.2">
      <c r="A9019" s="245" t="s">
        <v>8292</v>
      </c>
      <c r="B9019" s="246">
        <v>123.62</v>
      </c>
    </row>
    <row r="9020" spans="1:2" x14ac:dyDescent="0.2">
      <c r="A9020" s="245" t="s">
        <v>15781</v>
      </c>
      <c r="B9020" s="246">
        <v>115.94</v>
      </c>
    </row>
    <row r="9021" spans="1:2" x14ac:dyDescent="0.2">
      <c r="A9021" s="245" t="s">
        <v>8293</v>
      </c>
      <c r="B9021" s="246">
        <v>126.24</v>
      </c>
    </row>
    <row r="9022" spans="1:2" x14ac:dyDescent="0.2">
      <c r="A9022" s="245" t="s">
        <v>15782</v>
      </c>
      <c r="B9022" s="246">
        <v>117.37</v>
      </c>
    </row>
    <row r="9023" spans="1:2" x14ac:dyDescent="0.2">
      <c r="A9023" s="245" t="s">
        <v>8294</v>
      </c>
      <c r="B9023" s="246">
        <v>134.34</v>
      </c>
    </row>
    <row r="9024" spans="1:2" x14ac:dyDescent="0.2">
      <c r="A9024" s="245" t="s">
        <v>15783</v>
      </c>
      <c r="B9024" s="246">
        <v>125.19</v>
      </c>
    </row>
    <row r="9025" spans="1:2" x14ac:dyDescent="0.2">
      <c r="A9025" s="245" t="s">
        <v>8295</v>
      </c>
      <c r="B9025" s="246">
        <v>85.28</v>
      </c>
    </row>
    <row r="9026" spans="1:2" x14ac:dyDescent="0.2">
      <c r="A9026" s="245" t="s">
        <v>15784</v>
      </c>
      <c r="B9026" s="246">
        <v>78.459999999999994</v>
      </c>
    </row>
    <row r="9027" spans="1:2" x14ac:dyDescent="0.2">
      <c r="A9027" s="245" t="s">
        <v>2558</v>
      </c>
      <c r="B9027" s="246">
        <v>77.53</v>
      </c>
    </row>
    <row r="9028" spans="1:2" x14ac:dyDescent="0.2">
      <c r="A9028" s="245" t="s">
        <v>15785</v>
      </c>
      <c r="B9028" s="246">
        <v>71.33</v>
      </c>
    </row>
    <row r="9029" spans="1:2" x14ac:dyDescent="0.2">
      <c r="A9029" s="245" t="s">
        <v>8296</v>
      </c>
      <c r="B9029" s="246">
        <v>77.930000000000007</v>
      </c>
    </row>
    <row r="9030" spans="1:2" x14ac:dyDescent="0.2">
      <c r="A9030" s="245" t="s">
        <v>15786</v>
      </c>
      <c r="B9030" s="246">
        <v>71.16</v>
      </c>
    </row>
    <row r="9031" spans="1:2" x14ac:dyDescent="0.2">
      <c r="A9031" s="245" t="s">
        <v>2559</v>
      </c>
      <c r="B9031" s="246">
        <v>70.849999999999994</v>
      </c>
    </row>
    <row r="9032" spans="1:2" x14ac:dyDescent="0.2">
      <c r="A9032" s="245" t="s">
        <v>15787</v>
      </c>
      <c r="B9032" s="246">
        <v>64.69</v>
      </c>
    </row>
    <row r="9033" spans="1:2" x14ac:dyDescent="0.2">
      <c r="A9033" s="245" t="s">
        <v>8297</v>
      </c>
      <c r="B9033" s="246">
        <v>90.45</v>
      </c>
    </row>
    <row r="9034" spans="1:2" x14ac:dyDescent="0.2">
      <c r="A9034" s="245" t="s">
        <v>15788</v>
      </c>
      <c r="B9034" s="246">
        <v>83.63</v>
      </c>
    </row>
    <row r="9035" spans="1:2" x14ac:dyDescent="0.2">
      <c r="A9035" s="245" t="s">
        <v>8298</v>
      </c>
      <c r="B9035" s="246">
        <v>82.23</v>
      </c>
    </row>
    <row r="9036" spans="1:2" x14ac:dyDescent="0.2">
      <c r="A9036" s="245" t="s">
        <v>15789</v>
      </c>
      <c r="B9036" s="246">
        <v>76.03</v>
      </c>
    </row>
    <row r="9037" spans="1:2" x14ac:dyDescent="0.2">
      <c r="A9037" s="245" t="s">
        <v>8299</v>
      </c>
      <c r="B9037" s="246">
        <v>83.1</v>
      </c>
    </row>
    <row r="9038" spans="1:2" x14ac:dyDescent="0.2">
      <c r="A9038" s="245" t="s">
        <v>15790</v>
      </c>
      <c r="B9038" s="246">
        <v>76.33</v>
      </c>
    </row>
    <row r="9039" spans="1:2" x14ac:dyDescent="0.2">
      <c r="A9039" s="245" t="s">
        <v>8300</v>
      </c>
      <c r="B9039" s="246">
        <v>75.540000000000006</v>
      </c>
    </row>
    <row r="9040" spans="1:2" x14ac:dyDescent="0.2">
      <c r="A9040" s="245" t="s">
        <v>15791</v>
      </c>
      <c r="B9040" s="246">
        <v>69.39</v>
      </c>
    </row>
    <row r="9041" spans="1:2" x14ac:dyDescent="0.2">
      <c r="A9041" s="245" t="s">
        <v>8301</v>
      </c>
      <c r="B9041" s="246">
        <v>102.42</v>
      </c>
    </row>
    <row r="9042" spans="1:2" x14ac:dyDescent="0.2">
      <c r="A9042" s="245" t="s">
        <v>15792</v>
      </c>
      <c r="B9042" s="246">
        <v>95.6</v>
      </c>
    </row>
    <row r="9043" spans="1:2" x14ac:dyDescent="0.2">
      <c r="A9043" s="245" t="s">
        <v>8302</v>
      </c>
      <c r="B9043" s="246">
        <v>93.11</v>
      </c>
    </row>
    <row r="9044" spans="1:2" x14ac:dyDescent="0.2">
      <c r="A9044" s="245" t="s">
        <v>15793</v>
      </c>
      <c r="B9044" s="246">
        <v>86.91</v>
      </c>
    </row>
    <row r="9045" spans="1:2" x14ac:dyDescent="0.2">
      <c r="A9045" s="245" t="s">
        <v>8303</v>
      </c>
      <c r="B9045" s="246">
        <v>95.07</v>
      </c>
    </row>
    <row r="9046" spans="1:2" x14ac:dyDescent="0.2">
      <c r="A9046" s="245" t="s">
        <v>15794</v>
      </c>
      <c r="B9046" s="246">
        <v>88.3</v>
      </c>
    </row>
    <row r="9047" spans="1:2" x14ac:dyDescent="0.2">
      <c r="A9047" s="245" t="s">
        <v>8304</v>
      </c>
      <c r="B9047" s="246">
        <v>86.42</v>
      </c>
    </row>
    <row r="9048" spans="1:2" x14ac:dyDescent="0.2">
      <c r="A9048" s="245" t="s">
        <v>15795</v>
      </c>
      <c r="B9048" s="246">
        <v>80.27</v>
      </c>
    </row>
    <row r="9049" spans="1:2" x14ac:dyDescent="0.2">
      <c r="A9049" s="245" t="s">
        <v>8305</v>
      </c>
      <c r="B9049" s="246">
        <v>162.69999999999999</v>
      </c>
    </row>
    <row r="9050" spans="1:2" x14ac:dyDescent="0.2">
      <c r="A9050" s="245" t="s">
        <v>15796</v>
      </c>
      <c r="B9050" s="246">
        <v>150.51</v>
      </c>
    </row>
    <row r="9051" spans="1:2" x14ac:dyDescent="0.2">
      <c r="A9051" s="245" t="s">
        <v>8306</v>
      </c>
      <c r="B9051" s="246">
        <v>25.22</v>
      </c>
    </row>
    <row r="9052" spans="1:2" x14ac:dyDescent="0.2">
      <c r="A9052" s="245" t="s">
        <v>15797</v>
      </c>
      <c r="B9052" s="246">
        <v>23.11</v>
      </c>
    </row>
    <row r="9053" spans="1:2" x14ac:dyDescent="0.2">
      <c r="A9053" s="245" t="s">
        <v>2563</v>
      </c>
      <c r="B9053" s="246">
        <v>1101.44</v>
      </c>
    </row>
    <row r="9054" spans="1:2" x14ac:dyDescent="0.2">
      <c r="A9054" s="245" t="s">
        <v>15798</v>
      </c>
      <c r="B9054" s="246">
        <v>1065.3599999999999</v>
      </c>
    </row>
    <row r="9055" spans="1:2" x14ac:dyDescent="0.2">
      <c r="A9055" s="245" t="s">
        <v>2564</v>
      </c>
      <c r="B9055" s="246">
        <v>1460.24</v>
      </c>
    </row>
    <row r="9056" spans="1:2" x14ac:dyDescent="0.2">
      <c r="A9056" s="245" t="s">
        <v>15799</v>
      </c>
      <c r="B9056" s="246">
        <v>1391.98</v>
      </c>
    </row>
    <row r="9057" spans="1:2" x14ac:dyDescent="0.2">
      <c r="A9057" s="245" t="s">
        <v>2565</v>
      </c>
      <c r="B9057" s="246">
        <v>1401.65</v>
      </c>
    </row>
    <row r="9058" spans="1:2" x14ac:dyDescent="0.2">
      <c r="A9058" s="245" t="s">
        <v>15800</v>
      </c>
      <c r="B9058" s="246">
        <v>1333.74</v>
      </c>
    </row>
    <row r="9059" spans="1:2" x14ac:dyDescent="0.2">
      <c r="A9059" s="245" t="s">
        <v>2145</v>
      </c>
      <c r="B9059" s="246">
        <v>5.01</v>
      </c>
    </row>
    <row r="9060" spans="1:2" x14ac:dyDescent="0.2">
      <c r="A9060" s="245" t="s">
        <v>15801</v>
      </c>
      <c r="B9060" s="246">
        <v>4.8099999999999996</v>
      </c>
    </row>
    <row r="9061" spans="1:2" x14ac:dyDescent="0.2">
      <c r="A9061" s="245" t="s">
        <v>2567</v>
      </c>
      <c r="B9061" s="246">
        <v>41.96</v>
      </c>
    </row>
    <row r="9062" spans="1:2" x14ac:dyDescent="0.2">
      <c r="A9062" s="245" t="s">
        <v>15802</v>
      </c>
      <c r="B9062" s="246">
        <v>39.14</v>
      </c>
    </row>
    <row r="9063" spans="1:2" x14ac:dyDescent="0.2">
      <c r="A9063" s="245" t="s">
        <v>8307</v>
      </c>
      <c r="B9063" s="246">
        <v>144.47</v>
      </c>
    </row>
    <row r="9064" spans="1:2" x14ac:dyDescent="0.2">
      <c r="A9064" s="245" t="s">
        <v>15803</v>
      </c>
      <c r="B9064" s="246">
        <v>132.05000000000001</v>
      </c>
    </row>
    <row r="9065" spans="1:2" x14ac:dyDescent="0.2">
      <c r="A9065" s="245" t="s">
        <v>2568</v>
      </c>
      <c r="B9065" s="246">
        <v>207.38</v>
      </c>
    </row>
    <row r="9066" spans="1:2" x14ac:dyDescent="0.2">
      <c r="A9066" s="245" t="s">
        <v>15804</v>
      </c>
      <c r="B9066" s="246">
        <v>192.35</v>
      </c>
    </row>
    <row r="9067" spans="1:2" x14ac:dyDescent="0.2">
      <c r="A9067" s="245" t="s">
        <v>2569</v>
      </c>
      <c r="B9067" s="246">
        <v>207.38</v>
      </c>
    </row>
    <row r="9068" spans="1:2" x14ac:dyDescent="0.2">
      <c r="A9068" s="245" t="s">
        <v>15805</v>
      </c>
      <c r="B9068" s="246">
        <v>192.35</v>
      </c>
    </row>
    <row r="9069" spans="1:2" x14ac:dyDescent="0.2">
      <c r="A9069" s="245" t="s">
        <v>8308</v>
      </c>
      <c r="B9069" s="246">
        <v>531.15</v>
      </c>
    </row>
    <row r="9070" spans="1:2" x14ac:dyDescent="0.2">
      <c r="A9070" s="245" t="s">
        <v>15806</v>
      </c>
      <c r="B9070" s="246">
        <v>482.05</v>
      </c>
    </row>
    <row r="9071" spans="1:2" x14ac:dyDescent="0.2">
      <c r="A9071" s="245" t="s">
        <v>8309</v>
      </c>
      <c r="B9071" s="246">
        <v>502.05</v>
      </c>
    </row>
    <row r="9072" spans="1:2" x14ac:dyDescent="0.2">
      <c r="A9072" s="245" t="s">
        <v>15807</v>
      </c>
      <c r="B9072" s="246">
        <v>454.34</v>
      </c>
    </row>
    <row r="9073" spans="1:2" x14ac:dyDescent="0.2">
      <c r="A9073" s="245" t="s">
        <v>2570</v>
      </c>
      <c r="B9073" s="246">
        <v>61.21</v>
      </c>
    </row>
    <row r="9074" spans="1:2" x14ac:dyDescent="0.2">
      <c r="A9074" s="245" t="s">
        <v>15808</v>
      </c>
      <c r="B9074" s="246">
        <v>60.98</v>
      </c>
    </row>
    <row r="9075" spans="1:2" x14ac:dyDescent="0.2">
      <c r="A9075" s="245" t="s">
        <v>8310</v>
      </c>
      <c r="B9075" s="246">
        <v>94.04</v>
      </c>
    </row>
    <row r="9076" spans="1:2" x14ac:dyDescent="0.2">
      <c r="A9076" s="245" t="s">
        <v>15809</v>
      </c>
      <c r="B9076" s="246">
        <v>89.07</v>
      </c>
    </row>
    <row r="9077" spans="1:2" x14ac:dyDescent="0.2">
      <c r="A9077" s="245" t="s">
        <v>2571</v>
      </c>
      <c r="B9077" s="246">
        <v>77.23</v>
      </c>
    </row>
    <row r="9078" spans="1:2" x14ac:dyDescent="0.2">
      <c r="A9078" s="245" t="s">
        <v>15810</v>
      </c>
      <c r="B9078" s="246">
        <v>77</v>
      </c>
    </row>
    <row r="9079" spans="1:2" x14ac:dyDescent="0.2">
      <c r="A9079" s="245" t="s">
        <v>8311</v>
      </c>
      <c r="B9079" s="246">
        <v>110.06</v>
      </c>
    </row>
    <row r="9080" spans="1:2" x14ac:dyDescent="0.2">
      <c r="A9080" s="245" t="s">
        <v>15811</v>
      </c>
      <c r="B9080" s="246">
        <v>105.09</v>
      </c>
    </row>
    <row r="9081" spans="1:2" x14ac:dyDescent="0.2">
      <c r="A9081" s="245" t="s">
        <v>2572</v>
      </c>
      <c r="B9081" s="246">
        <v>5.76</v>
      </c>
    </row>
    <row r="9082" spans="1:2" x14ac:dyDescent="0.2">
      <c r="A9082" s="245" t="s">
        <v>15812</v>
      </c>
      <c r="B9082" s="246">
        <v>5.4</v>
      </c>
    </row>
    <row r="9083" spans="1:2" x14ac:dyDescent="0.2">
      <c r="A9083" s="245" t="s">
        <v>2573</v>
      </c>
      <c r="B9083" s="246">
        <v>4.3499999999999996</v>
      </c>
    </row>
    <row r="9084" spans="1:2" x14ac:dyDescent="0.2">
      <c r="A9084" s="245" t="s">
        <v>15813</v>
      </c>
      <c r="B9084" s="246">
        <v>4.0599999999999996</v>
      </c>
    </row>
    <row r="9085" spans="1:2" x14ac:dyDescent="0.2">
      <c r="A9085" s="245" t="s">
        <v>2574</v>
      </c>
      <c r="B9085" s="246">
        <v>3.68</v>
      </c>
    </row>
    <row r="9086" spans="1:2" x14ac:dyDescent="0.2">
      <c r="A9086" s="245" t="s">
        <v>15814</v>
      </c>
      <c r="B9086" s="246">
        <v>3.42</v>
      </c>
    </row>
    <row r="9087" spans="1:2" x14ac:dyDescent="0.2">
      <c r="A9087" s="245" t="s">
        <v>2575</v>
      </c>
      <c r="B9087" s="246">
        <v>3.52</v>
      </c>
    </row>
    <row r="9088" spans="1:2" x14ac:dyDescent="0.2">
      <c r="A9088" s="245" t="s">
        <v>15815</v>
      </c>
      <c r="B9088" s="246">
        <v>3.29</v>
      </c>
    </row>
    <row r="9089" spans="1:2" x14ac:dyDescent="0.2">
      <c r="A9089" s="245" t="s">
        <v>2576</v>
      </c>
      <c r="B9089" s="246">
        <v>3.09</v>
      </c>
    </row>
    <row r="9090" spans="1:2" x14ac:dyDescent="0.2">
      <c r="A9090" s="245" t="s">
        <v>15816</v>
      </c>
      <c r="B9090" s="246">
        <v>2.88</v>
      </c>
    </row>
    <row r="9091" spans="1:2" x14ac:dyDescent="0.2">
      <c r="A9091" s="245" t="s">
        <v>2577</v>
      </c>
      <c r="B9091" s="246">
        <v>2.85</v>
      </c>
    </row>
    <row r="9092" spans="1:2" x14ac:dyDescent="0.2">
      <c r="A9092" s="245" t="s">
        <v>15817</v>
      </c>
      <c r="B9092" s="246">
        <v>2.65</v>
      </c>
    </row>
    <row r="9093" spans="1:2" x14ac:dyDescent="0.2">
      <c r="A9093" s="245" t="s">
        <v>8312</v>
      </c>
      <c r="B9093" s="246">
        <v>6.41</v>
      </c>
    </row>
    <row r="9094" spans="1:2" x14ac:dyDescent="0.2">
      <c r="A9094" s="245" t="s">
        <v>15818</v>
      </c>
      <c r="B9094" s="246">
        <v>6</v>
      </c>
    </row>
    <row r="9095" spans="1:2" x14ac:dyDescent="0.2">
      <c r="A9095" s="245" t="s">
        <v>8313</v>
      </c>
      <c r="B9095" s="246">
        <v>4.95</v>
      </c>
    </row>
    <row r="9096" spans="1:2" x14ac:dyDescent="0.2">
      <c r="A9096" s="245" t="s">
        <v>15819</v>
      </c>
      <c r="B9096" s="246">
        <v>4.6100000000000003</v>
      </c>
    </row>
    <row r="9097" spans="1:2" x14ac:dyDescent="0.2">
      <c r="A9097" s="245" t="s">
        <v>8314</v>
      </c>
      <c r="B9097" s="246">
        <v>4.24</v>
      </c>
    </row>
    <row r="9098" spans="1:2" x14ac:dyDescent="0.2">
      <c r="A9098" s="245" t="s">
        <v>15820</v>
      </c>
      <c r="B9098" s="246">
        <v>3.95</v>
      </c>
    </row>
    <row r="9099" spans="1:2" x14ac:dyDescent="0.2">
      <c r="A9099" s="245" t="s">
        <v>8315</v>
      </c>
      <c r="B9099" s="246">
        <v>3.5</v>
      </c>
    </row>
    <row r="9100" spans="1:2" x14ac:dyDescent="0.2">
      <c r="A9100" s="245" t="s">
        <v>15821</v>
      </c>
      <c r="B9100" s="246">
        <v>3.24</v>
      </c>
    </row>
    <row r="9101" spans="1:2" x14ac:dyDescent="0.2">
      <c r="A9101" s="245" t="s">
        <v>8316</v>
      </c>
      <c r="B9101" s="246">
        <v>2.99</v>
      </c>
    </row>
    <row r="9102" spans="1:2" x14ac:dyDescent="0.2">
      <c r="A9102" s="245" t="s">
        <v>15822</v>
      </c>
      <c r="B9102" s="246">
        <v>2.76</v>
      </c>
    </row>
    <row r="9103" spans="1:2" x14ac:dyDescent="0.2">
      <c r="A9103" s="245" t="s">
        <v>8317</v>
      </c>
      <c r="B9103" s="246">
        <v>2.79</v>
      </c>
    </row>
    <row r="9104" spans="1:2" x14ac:dyDescent="0.2">
      <c r="A9104" s="245" t="s">
        <v>15823</v>
      </c>
      <c r="B9104" s="246">
        <v>2.57</v>
      </c>
    </row>
    <row r="9105" spans="1:2" x14ac:dyDescent="0.2">
      <c r="A9105" s="245" t="s">
        <v>8318</v>
      </c>
      <c r="B9105" s="246">
        <v>8.26</v>
      </c>
    </row>
    <row r="9106" spans="1:2" x14ac:dyDescent="0.2">
      <c r="A9106" s="245" t="s">
        <v>15824</v>
      </c>
      <c r="B9106" s="246">
        <v>7.73</v>
      </c>
    </row>
    <row r="9107" spans="1:2" x14ac:dyDescent="0.2">
      <c r="A9107" s="245" t="s">
        <v>8319</v>
      </c>
      <c r="B9107" s="246">
        <v>6.23</v>
      </c>
    </row>
    <row r="9108" spans="1:2" x14ac:dyDescent="0.2">
      <c r="A9108" s="245" t="s">
        <v>15825</v>
      </c>
      <c r="B9108" s="246">
        <v>5.82</v>
      </c>
    </row>
    <row r="9109" spans="1:2" x14ac:dyDescent="0.2">
      <c r="A9109" s="245" t="s">
        <v>8320</v>
      </c>
      <c r="B9109" s="246">
        <v>5.27</v>
      </c>
    </row>
    <row r="9110" spans="1:2" x14ac:dyDescent="0.2">
      <c r="A9110" s="245" t="s">
        <v>15826</v>
      </c>
      <c r="B9110" s="246">
        <v>4.9000000000000004</v>
      </c>
    </row>
    <row r="9111" spans="1:2" x14ac:dyDescent="0.2">
      <c r="A9111" s="245" t="s">
        <v>8321</v>
      </c>
      <c r="B9111" s="246">
        <v>5.04</v>
      </c>
    </row>
    <row r="9112" spans="1:2" x14ac:dyDescent="0.2">
      <c r="A9112" s="245" t="s">
        <v>15827</v>
      </c>
      <c r="B9112" s="246">
        <v>4.71</v>
      </c>
    </row>
    <row r="9113" spans="1:2" x14ac:dyDescent="0.2">
      <c r="A9113" s="245" t="s">
        <v>8322</v>
      </c>
      <c r="B9113" s="246">
        <v>4.43</v>
      </c>
    </row>
    <row r="9114" spans="1:2" x14ac:dyDescent="0.2">
      <c r="A9114" s="245" t="s">
        <v>15828</v>
      </c>
      <c r="B9114" s="246">
        <v>4.13</v>
      </c>
    </row>
    <row r="9115" spans="1:2" x14ac:dyDescent="0.2">
      <c r="A9115" s="245" t="s">
        <v>8323</v>
      </c>
      <c r="B9115" s="246">
        <v>4.08</v>
      </c>
    </row>
    <row r="9116" spans="1:2" x14ac:dyDescent="0.2">
      <c r="A9116" s="245" t="s">
        <v>15829</v>
      </c>
      <c r="B9116" s="246">
        <v>3.8</v>
      </c>
    </row>
    <row r="9117" spans="1:2" x14ac:dyDescent="0.2">
      <c r="A9117" s="245" t="s">
        <v>2578</v>
      </c>
      <c r="B9117" s="246">
        <v>6.68</v>
      </c>
    </row>
    <row r="9118" spans="1:2" x14ac:dyDescent="0.2">
      <c r="A9118" s="245" t="s">
        <v>15830</v>
      </c>
      <c r="B9118" s="246">
        <v>6.08</v>
      </c>
    </row>
    <row r="9119" spans="1:2" x14ac:dyDescent="0.2">
      <c r="A9119" s="245" t="s">
        <v>8324</v>
      </c>
      <c r="B9119" s="246">
        <v>6.1</v>
      </c>
    </row>
    <row r="9120" spans="1:2" x14ac:dyDescent="0.2">
      <c r="A9120" s="245" t="s">
        <v>15831</v>
      </c>
      <c r="B9120" s="246">
        <v>5.52</v>
      </c>
    </row>
    <row r="9121" spans="1:2" x14ac:dyDescent="0.2">
      <c r="A9121" s="245" t="s">
        <v>2579</v>
      </c>
      <c r="B9121" s="246">
        <v>5.54</v>
      </c>
    </row>
    <row r="9122" spans="1:2" x14ac:dyDescent="0.2">
      <c r="A9122" s="245" t="s">
        <v>15832</v>
      </c>
      <c r="B9122" s="246">
        <v>4.97</v>
      </c>
    </row>
    <row r="9123" spans="1:2" x14ac:dyDescent="0.2">
      <c r="A9123" s="245" t="s">
        <v>2580</v>
      </c>
      <c r="B9123" s="246">
        <v>5</v>
      </c>
    </row>
    <row r="9124" spans="1:2" x14ac:dyDescent="0.2">
      <c r="A9124" s="245" t="s">
        <v>15833</v>
      </c>
      <c r="B9124" s="246">
        <v>4.45</v>
      </c>
    </row>
    <row r="9125" spans="1:2" x14ac:dyDescent="0.2">
      <c r="A9125" s="245" t="s">
        <v>2581</v>
      </c>
      <c r="B9125" s="246">
        <v>4.87</v>
      </c>
    </row>
    <row r="9126" spans="1:2" x14ac:dyDescent="0.2">
      <c r="A9126" s="245" t="s">
        <v>15834</v>
      </c>
      <c r="B9126" s="246">
        <v>4.32</v>
      </c>
    </row>
    <row r="9127" spans="1:2" x14ac:dyDescent="0.2">
      <c r="A9127" s="245" t="s">
        <v>2582</v>
      </c>
      <c r="B9127" s="246">
        <v>4.7</v>
      </c>
    </row>
    <row r="9128" spans="1:2" x14ac:dyDescent="0.2">
      <c r="A9128" s="245" t="s">
        <v>15835</v>
      </c>
      <c r="B9128" s="246">
        <v>4.16</v>
      </c>
    </row>
    <row r="9129" spans="1:2" x14ac:dyDescent="0.2">
      <c r="A9129" s="245" t="s">
        <v>2583</v>
      </c>
      <c r="B9129" s="246">
        <v>114.18</v>
      </c>
    </row>
    <row r="9130" spans="1:2" x14ac:dyDescent="0.2">
      <c r="A9130" s="245" t="s">
        <v>15836</v>
      </c>
      <c r="B9130" s="246">
        <v>106.69</v>
      </c>
    </row>
    <row r="9131" spans="1:2" x14ac:dyDescent="0.2">
      <c r="A9131" s="245" t="s">
        <v>2584</v>
      </c>
      <c r="B9131" s="246">
        <v>35.54</v>
      </c>
    </row>
    <row r="9132" spans="1:2" x14ac:dyDescent="0.2">
      <c r="A9132" s="245" t="s">
        <v>15837</v>
      </c>
      <c r="B9132" s="246">
        <v>34.28</v>
      </c>
    </row>
    <row r="9133" spans="1:2" x14ac:dyDescent="0.2">
      <c r="A9133" s="245" t="s">
        <v>2585</v>
      </c>
      <c r="B9133" s="246">
        <v>29.79</v>
      </c>
    </row>
    <row r="9134" spans="1:2" x14ac:dyDescent="0.2">
      <c r="A9134" s="245" t="s">
        <v>15838</v>
      </c>
      <c r="B9134" s="246">
        <v>28.73</v>
      </c>
    </row>
    <row r="9135" spans="1:2" x14ac:dyDescent="0.2">
      <c r="A9135" s="245" t="s">
        <v>2586</v>
      </c>
      <c r="B9135" s="246">
        <v>21.75</v>
      </c>
    </row>
    <row r="9136" spans="1:2" x14ac:dyDescent="0.2">
      <c r="A9136" s="245" t="s">
        <v>15839</v>
      </c>
      <c r="B9136" s="246">
        <v>20.97</v>
      </c>
    </row>
    <row r="9137" spans="1:2" x14ac:dyDescent="0.2">
      <c r="A9137" s="245" t="s">
        <v>2587</v>
      </c>
      <c r="B9137" s="246">
        <v>17.8</v>
      </c>
    </row>
    <row r="9138" spans="1:2" x14ac:dyDescent="0.2">
      <c r="A9138" s="245" t="s">
        <v>15840</v>
      </c>
      <c r="B9138" s="246">
        <v>17.170000000000002</v>
      </c>
    </row>
    <row r="9139" spans="1:2" x14ac:dyDescent="0.2">
      <c r="A9139" s="245" t="s">
        <v>2588</v>
      </c>
      <c r="B9139" s="246">
        <v>17.420000000000002</v>
      </c>
    </row>
    <row r="9140" spans="1:2" x14ac:dyDescent="0.2">
      <c r="A9140" s="245" t="s">
        <v>15841</v>
      </c>
      <c r="B9140" s="246">
        <v>16.8</v>
      </c>
    </row>
    <row r="9141" spans="1:2" x14ac:dyDescent="0.2">
      <c r="A9141" s="245" t="s">
        <v>2589</v>
      </c>
      <c r="B9141" s="246">
        <v>7.77</v>
      </c>
    </row>
    <row r="9142" spans="1:2" x14ac:dyDescent="0.2">
      <c r="A9142" s="245" t="s">
        <v>15842</v>
      </c>
      <c r="B9142" s="246">
        <v>7.49</v>
      </c>
    </row>
    <row r="9143" spans="1:2" x14ac:dyDescent="0.2">
      <c r="A9143" s="245" t="s">
        <v>8325</v>
      </c>
      <c r="B9143" s="246">
        <v>65.75</v>
      </c>
    </row>
    <row r="9144" spans="1:2" x14ac:dyDescent="0.2">
      <c r="A9144" s="245" t="s">
        <v>15843</v>
      </c>
      <c r="B9144" s="246">
        <v>64.319999999999993</v>
      </c>
    </row>
    <row r="9145" spans="1:2" x14ac:dyDescent="0.2">
      <c r="A9145" s="245" t="s">
        <v>8326</v>
      </c>
      <c r="B9145" s="246">
        <v>63.17</v>
      </c>
    </row>
    <row r="9146" spans="1:2" x14ac:dyDescent="0.2">
      <c r="A9146" s="245" t="s">
        <v>15844</v>
      </c>
      <c r="B9146" s="246">
        <v>61.73</v>
      </c>
    </row>
    <row r="9147" spans="1:2" x14ac:dyDescent="0.2">
      <c r="A9147" s="245" t="s">
        <v>2590</v>
      </c>
      <c r="B9147" s="246">
        <v>11.71</v>
      </c>
    </row>
    <row r="9148" spans="1:2" x14ac:dyDescent="0.2">
      <c r="A9148" s="245" t="s">
        <v>15845</v>
      </c>
      <c r="B9148" s="246">
        <v>10.85</v>
      </c>
    </row>
    <row r="9149" spans="1:2" x14ac:dyDescent="0.2">
      <c r="A9149" s="245" t="s">
        <v>2591</v>
      </c>
      <c r="B9149" s="246">
        <v>14.91</v>
      </c>
    </row>
    <row r="9150" spans="1:2" x14ac:dyDescent="0.2">
      <c r="A9150" s="245" t="s">
        <v>15846</v>
      </c>
      <c r="B9150" s="246">
        <v>13.63</v>
      </c>
    </row>
    <row r="9151" spans="1:2" x14ac:dyDescent="0.2">
      <c r="A9151" s="245" t="s">
        <v>2592</v>
      </c>
      <c r="B9151" s="246">
        <v>11.2</v>
      </c>
    </row>
    <row r="9152" spans="1:2" x14ac:dyDescent="0.2">
      <c r="A9152" s="245" t="s">
        <v>15847</v>
      </c>
      <c r="B9152" s="246">
        <v>10.34</v>
      </c>
    </row>
    <row r="9153" spans="1:2" x14ac:dyDescent="0.2">
      <c r="A9153" s="245" t="s">
        <v>2593</v>
      </c>
      <c r="B9153" s="246">
        <v>13.5</v>
      </c>
    </row>
    <row r="9154" spans="1:2" x14ac:dyDescent="0.2">
      <c r="A9154" s="245" t="s">
        <v>15848</v>
      </c>
      <c r="B9154" s="246">
        <v>12.41</v>
      </c>
    </row>
    <row r="9155" spans="1:2" x14ac:dyDescent="0.2">
      <c r="A9155" s="245" t="s">
        <v>2594</v>
      </c>
      <c r="B9155" s="246">
        <v>9.07</v>
      </c>
    </row>
    <row r="9156" spans="1:2" x14ac:dyDescent="0.2">
      <c r="A9156" s="245" t="s">
        <v>15849</v>
      </c>
      <c r="B9156" s="246">
        <v>8.4700000000000006</v>
      </c>
    </row>
    <row r="9157" spans="1:2" x14ac:dyDescent="0.2">
      <c r="A9157" s="245" t="s">
        <v>2595</v>
      </c>
      <c r="B9157" s="246">
        <v>13.55</v>
      </c>
    </row>
    <row r="9158" spans="1:2" x14ac:dyDescent="0.2">
      <c r="A9158" s="245" t="s">
        <v>15850</v>
      </c>
      <c r="B9158" s="246">
        <v>12.36</v>
      </c>
    </row>
    <row r="9159" spans="1:2" x14ac:dyDescent="0.2">
      <c r="A9159" s="245" t="s">
        <v>2596</v>
      </c>
      <c r="B9159" s="246">
        <v>9.9700000000000006</v>
      </c>
    </row>
    <row r="9160" spans="1:2" x14ac:dyDescent="0.2">
      <c r="A9160" s="245" t="s">
        <v>15851</v>
      </c>
      <c r="B9160" s="246">
        <v>9.25</v>
      </c>
    </row>
    <row r="9161" spans="1:2" x14ac:dyDescent="0.2">
      <c r="A9161" s="245" t="s">
        <v>2597</v>
      </c>
      <c r="B9161" s="246">
        <v>8.56</v>
      </c>
    </row>
    <row r="9162" spans="1:2" x14ac:dyDescent="0.2">
      <c r="A9162" s="245" t="s">
        <v>15852</v>
      </c>
      <c r="B9162" s="246">
        <v>7.96</v>
      </c>
    </row>
    <row r="9163" spans="1:2" x14ac:dyDescent="0.2">
      <c r="A9163" s="245" t="s">
        <v>2598</v>
      </c>
      <c r="B9163" s="246">
        <v>4.67</v>
      </c>
    </row>
    <row r="9164" spans="1:2" x14ac:dyDescent="0.2">
      <c r="A9164" s="245" t="s">
        <v>15853</v>
      </c>
      <c r="B9164" s="246">
        <v>4.58</v>
      </c>
    </row>
    <row r="9165" spans="1:2" x14ac:dyDescent="0.2">
      <c r="A9165" s="245" t="s">
        <v>2599</v>
      </c>
      <c r="B9165" s="246">
        <v>8.7799999999999994</v>
      </c>
    </row>
    <row r="9166" spans="1:2" x14ac:dyDescent="0.2">
      <c r="A9166" s="245" t="s">
        <v>15854</v>
      </c>
      <c r="B9166" s="246">
        <v>7.95</v>
      </c>
    </row>
    <row r="9167" spans="1:2" x14ac:dyDescent="0.2">
      <c r="A9167" s="245" t="s">
        <v>2600</v>
      </c>
      <c r="B9167" s="246">
        <v>14.33</v>
      </c>
    </row>
    <row r="9168" spans="1:2" x14ac:dyDescent="0.2">
      <c r="A9168" s="245" t="s">
        <v>15855</v>
      </c>
      <c r="B9168" s="246">
        <v>13.59</v>
      </c>
    </row>
    <row r="9169" spans="1:2" x14ac:dyDescent="0.2">
      <c r="A9169" s="245" t="s">
        <v>2601</v>
      </c>
      <c r="B9169" s="246">
        <v>10.11</v>
      </c>
    </row>
    <row r="9170" spans="1:2" x14ac:dyDescent="0.2">
      <c r="A9170" s="245" t="s">
        <v>15856</v>
      </c>
      <c r="B9170" s="246">
        <v>9.19</v>
      </c>
    </row>
    <row r="9171" spans="1:2" x14ac:dyDescent="0.2">
      <c r="A9171" s="245" t="s">
        <v>2602</v>
      </c>
      <c r="B9171" s="246">
        <v>19.690000000000001</v>
      </c>
    </row>
    <row r="9172" spans="1:2" x14ac:dyDescent="0.2">
      <c r="A9172" s="245" t="s">
        <v>15857</v>
      </c>
      <c r="B9172" s="246">
        <v>17.95</v>
      </c>
    </row>
    <row r="9173" spans="1:2" x14ac:dyDescent="0.2">
      <c r="A9173" s="245" t="s">
        <v>2603</v>
      </c>
      <c r="B9173" s="246">
        <v>30.35</v>
      </c>
    </row>
    <row r="9174" spans="1:2" x14ac:dyDescent="0.2">
      <c r="A9174" s="245" t="s">
        <v>15858</v>
      </c>
      <c r="B9174" s="246">
        <v>28.6</v>
      </c>
    </row>
    <row r="9175" spans="1:2" x14ac:dyDescent="0.2">
      <c r="A9175" s="245" t="s">
        <v>2604</v>
      </c>
      <c r="B9175" s="246">
        <v>5.26</v>
      </c>
    </row>
    <row r="9176" spans="1:2" x14ac:dyDescent="0.2">
      <c r="A9176" s="245" t="s">
        <v>15859</v>
      </c>
      <c r="B9176" s="246">
        <v>4.57</v>
      </c>
    </row>
    <row r="9177" spans="1:2" x14ac:dyDescent="0.2">
      <c r="A9177" s="245" t="s">
        <v>2605</v>
      </c>
      <c r="B9177" s="246">
        <v>5.26</v>
      </c>
    </row>
    <row r="9178" spans="1:2" x14ac:dyDescent="0.2">
      <c r="A9178" s="245" t="s">
        <v>15860</v>
      </c>
      <c r="B9178" s="246">
        <v>4.57</v>
      </c>
    </row>
    <row r="9179" spans="1:2" x14ac:dyDescent="0.2">
      <c r="A9179" s="245" t="s">
        <v>2611</v>
      </c>
      <c r="B9179" s="246">
        <v>18.2</v>
      </c>
    </row>
    <row r="9180" spans="1:2" x14ac:dyDescent="0.2">
      <c r="A9180" s="245" t="s">
        <v>15861</v>
      </c>
      <c r="B9180" s="246">
        <v>17.77</v>
      </c>
    </row>
    <row r="9181" spans="1:2" x14ac:dyDescent="0.2">
      <c r="A9181" s="245" t="s">
        <v>8327</v>
      </c>
      <c r="B9181" s="246">
        <v>102.04</v>
      </c>
    </row>
    <row r="9182" spans="1:2" x14ac:dyDescent="0.2">
      <c r="A9182" s="245" t="s">
        <v>15862</v>
      </c>
      <c r="B9182" s="246">
        <v>102</v>
      </c>
    </row>
    <row r="9183" spans="1:2" x14ac:dyDescent="0.2">
      <c r="A9183" s="245" t="s">
        <v>35339</v>
      </c>
      <c r="B9183" s="246">
        <v>31.27</v>
      </c>
    </row>
    <row r="9184" spans="1:2" x14ac:dyDescent="0.2">
      <c r="A9184" s="245" t="s">
        <v>35340</v>
      </c>
      <c r="B9184" s="246">
        <v>31.27</v>
      </c>
    </row>
    <row r="9185" spans="1:2" x14ac:dyDescent="0.2">
      <c r="A9185" s="245" t="s">
        <v>2606</v>
      </c>
      <c r="B9185" s="246">
        <v>42.3</v>
      </c>
    </row>
    <row r="9186" spans="1:2" x14ac:dyDescent="0.2">
      <c r="A9186" s="245" t="s">
        <v>15863</v>
      </c>
      <c r="B9186" s="246">
        <v>38.75</v>
      </c>
    </row>
    <row r="9187" spans="1:2" x14ac:dyDescent="0.2">
      <c r="A9187" s="245" t="s">
        <v>2607</v>
      </c>
      <c r="B9187" s="246">
        <v>6.4</v>
      </c>
    </row>
    <row r="9188" spans="1:2" x14ac:dyDescent="0.2">
      <c r="A9188" s="245" t="s">
        <v>15864</v>
      </c>
      <c r="B9188" s="246">
        <v>5.55</v>
      </c>
    </row>
    <row r="9189" spans="1:2" x14ac:dyDescent="0.2">
      <c r="A9189" s="245" t="s">
        <v>2608</v>
      </c>
      <c r="B9189" s="246">
        <v>5.76</v>
      </c>
    </row>
    <row r="9190" spans="1:2" x14ac:dyDescent="0.2">
      <c r="A9190" s="245" t="s">
        <v>15865</v>
      </c>
      <c r="B9190" s="246">
        <v>4.99</v>
      </c>
    </row>
    <row r="9191" spans="1:2" x14ac:dyDescent="0.2">
      <c r="A9191" s="245" t="s">
        <v>2609</v>
      </c>
      <c r="B9191" s="246">
        <v>4.4800000000000004</v>
      </c>
    </row>
    <row r="9192" spans="1:2" x14ac:dyDescent="0.2">
      <c r="A9192" s="245" t="s">
        <v>15866</v>
      </c>
      <c r="B9192" s="246">
        <v>3.88</v>
      </c>
    </row>
    <row r="9193" spans="1:2" x14ac:dyDescent="0.2">
      <c r="A9193" s="245" t="s">
        <v>8328</v>
      </c>
      <c r="B9193" s="246">
        <v>2.0499999999999998</v>
      </c>
    </row>
    <row r="9194" spans="1:2" x14ac:dyDescent="0.2">
      <c r="A9194" s="245" t="s">
        <v>15867</v>
      </c>
      <c r="B9194" s="246">
        <v>1.77</v>
      </c>
    </row>
    <row r="9195" spans="1:2" x14ac:dyDescent="0.2">
      <c r="A9195" s="245" t="s">
        <v>8329</v>
      </c>
      <c r="B9195" s="246">
        <v>2.8</v>
      </c>
    </row>
    <row r="9196" spans="1:2" x14ac:dyDescent="0.2">
      <c r="A9196" s="245" t="s">
        <v>15868</v>
      </c>
      <c r="B9196" s="246">
        <v>2.8</v>
      </c>
    </row>
    <row r="9197" spans="1:2" x14ac:dyDescent="0.2">
      <c r="A9197" s="245" t="s">
        <v>8330</v>
      </c>
      <c r="B9197" s="246">
        <v>5.6</v>
      </c>
    </row>
    <row r="9198" spans="1:2" x14ac:dyDescent="0.2">
      <c r="A9198" s="245" t="s">
        <v>15869</v>
      </c>
      <c r="B9198" s="246">
        <v>5.6</v>
      </c>
    </row>
    <row r="9199" spans="1:2" x14ac:dyDescent="0.2">
      <c r="A9199" s="245" t="s">
        <v>8331</v>
      </c>
      <c r="B9199" s="246">
        <v>8.4</v>
      </c>
    </row>
    <row r="9200" spans="1:2" x14ac:dyDescent="0.2">
      <c r="A9200" s="245" t="s">
        <v>15870</v>
      </c>
      <c r="B9200" s="246">
        <v>8.4</v>
      </c>
    </row>
    <row r="9201" spans="1:2" x14ac:dyDescent="0.2">
      <c r="A9201" s="245" t="s">
        <v>8332</v>
      </c>
      <c r="B9201" s="246">
        <v>11.2</v>
      </c>
    </row>
    <row r="9202" spans="1:2" x14ac:dyDescent="0.2">
      <c r="A9202" s="245" t="s">
        <v>15871</v>
      </c>
      <c r="B9202" s="246">
        <v>11.2</v>
      </c>
    </row>
    <row r="9203" spans="1:2" x14ac:dyDescent="0.2">
      <c r="A9203" s="245" t="s">
        <v>8333</v>
      </c>
      <c r="B9203" s="246">
        <v>17.5</v>
      </c>
    </row>
    <row r="9204" spans="1:2" x14ac:dyDescent="0.2">
      <c r="A9204" s="245" t="s">
        <v>15872</v>
      </c>
      <c r="B9204" s="246">
        <v>17.5</v>
      </c>
    </row>
    <row r="9205" spans="1:2" x14ac:dyDescent="0.2">
      <c r="A9205" s="245" t="s">
        <v>8334</v>
      </c>
      <c r="B9205" s="246">
        <v>19.690000000000001</v>
      </c>
    </row>
    <row r="9206" spans="1:2" x14ac:dyDescent="0.2">
      <c r="A9206" s="245" t="s">
        <v>15873</v>
      </c>
      <c r="B9206" s="246">
        <v>18.53</v>
      </c>
    </row>
    <row r="9207" spans="1:2" x14ac:dyDescent="0.2">
      <c r="A9207" s="245" t="s">
        <v>2627</v>
      </c>
      <c r="B9207" s="246">
        <v>6.4</v>
      </c>
    </row>
    <row r="9208" spans="1:2" x14ac:dyDescent="0.2">
      <c r="A9208" s="245" t="s">
        <v>15874</v>
      </c>
      <c r="B9208" s="246">
        <v>5.55</v>
      </c>
    </row>
    <row r="9209" spans="1:2" x14ac:dyDescent="0.2">
      <c r="A9209" s="245" t="s">
        <v>8335</v>
      </c>
      <c r="B9209" s="246">
        <v>0.64</v>
      </c>
    </row>
    <row r="9210" spans="1:2" x14ac:dyDescent="0.2">
      <c r="A9210" s="245" t="s">
        <v>15875</v>
      </c>
      <c r="B9210" s="246">
        <v>0.55000000000000004</v>
      </c>
    </row>
    <row r="9211" spans="1:2" x14ac:dyDescent="0.2">
      <c r="A9211" s="245" t="s">
        <v>2610</v>
      </c>
      <c r="B9211" s="246">
        <v>20</v>
      </c>
    </row>
    <row r="9212" spans="1:2" x14ac:dyDescent="0.2">
      <c r="A9212" s="245" t="s">
        <v>15876</v>
      </c>
      <c r="B9212" s="246">
        <v>20</v>
      </c>
    </row>
    <row r="9213" spans="1:2" x14ac:dyDescent="0.2">
      <c r="A9213" s="245" t="s">
        <v>2612</v>
      </c>
      <c r="B9213" s="246">
        <v>9</v>
      </c>
    </row>
    <row r="9214" spans="1:2" x14ac:dyDescent="0.2">
      <c r="A9214" s="245" t="s">
        <v>15877</v>
      </c>
      <c r="B9214" s="246">
        <v>9</v>
      </c>
    </row>
    <row r="9215" spans="1:2" x14ac:dyDescent="0.2">
      <c r="A9215" s="245" t="s">
        <v>2613</v>
      </c>
      <c r="B9215" s="246">
        <v>10</v>
      </c>
    </row>
    <row r="9216" spans="1:2" x14ac:dyDescent="0.2">
      <c r="A9216" s="245" t="s">
        <v>15878</v>
      </c>
      <c r="B9216" s="246">
        <v>10</v>
      </c>
    </row>
    <row r="9217" spans="1:2" x14ac:dyDescent="0.2">
      <c r="A9217" s="245" t="s">
        <v>8336</v>
      </c>
      <c r="B9217" s="246">
        <v>3</v>
      </c>
    </row>
    <row r="9218" spans="1:2" x14ac:dyDescent="0.2">
      <c r="A9218" s="245" t="s">
        <v>15879</v>
      </c>
      <c r="B9218" s="246">
        <v>3</v>
      </c>
    </row>
    <row r="9219" spans="1:2" x14ac:dyDescent="0.2">
      <c r="A9219" s="245" t="s">
        <v>8337</v>
      </c>
      <c r="B9219" s="246">
        <v>3</v>
      </c>
    </row>
    <row r="9220" spans="1:2" x14ac:dyDescent="0.2">
      <c r="A9220" s="245" t="s">
        <v>15880</v>
      </c>
      <c r="B9220" s="246">
        <v>3</v>
      </c>
    </row>
    <row r="9221" spans="1:2" x14ac:dyDescent="0.2">
      <c r="A9221" s="245" t="s">
        <v>8338</v>
      </c>
      <c r="B9221" s="246">
        <v>280</v>
      </c>
    </row>
    <row r="9222" spans="1:2" x14ac:dyDescent="0.2">
      <c r="A9222" s="245" t="s">
        <v>15881</v>
      </c>
      <c r="B9222" s="246">
        <v>280</v>
      </c>
    </row>
    <row r="9223" spans="1:2" x14ac:dyDescent="0.2">
      <c r="A9223" s="245" t="s">
        <v>8339</v>
      </c>
      <c r="B9223" s="246">
        <v>350</v>
      </c>
    </row>
    <row r="9224" spans="1:2" x14ac:dyDescent="0.2">
      <c r="A9224" s="245" t="s">
        <v>15882</v>
      </c>
      <c r="B9224" s="246">
        <v>350</v>
      </c>
    </row>
    <row r="9225" spans="1:2" x14ac:dyDescent="0.2">
      <c r="A9225" s="245" t="s">
        <v>8340</v>
      </c>
      <c r="B9225" s="246">
        <v>380</v>
      </c>
    </row>
    <row r="9226" spans="1:2" x14ac:dyDescent="0.2">
      <c r="A9226" s="245" t="s">
        <v>15883</v>
      </c>
      <c r="B9226" s="246">
        <v>380</v>
      </c>
    </row>
    <row r="9227" spans="1:2" x14ac:dyDescent="0.2">
      <c r="A9227" s="245" t="s">
        <v>8341</v>
      </c>
      <c r="B9227" s="246">
        <v>2.5</v>
      </c>
    </row>
    <row r="9228" spans="1:2" x14ac:dyDescent="0.2">
      <c r="A9228" s="245" t="s">
        <v>15884</v>
      </c>
      <c r="B9228" s="246">
        <v>2.5</v>
      </c>
    </row>
    <row r="9229" spans="1:2" x14ac:dyDescent="0.2">
      <c r="A9229" s="245" t="s">
        <v>8342</v>
      </c>
      <c r="B9229" s="246">
        <v>4.5</v>
      </c>
    </row>
    <row r="9230" spans="1:2" x14ac:dyDescent="0.2">
      <c r="A9230" s="245" t="s">
        <v>15885</v>
      </c>
      <c r="B9230" s="246">
        <v>4.5</v>
      </c>
    </row>
    <row r="9231" spans="1:2" x14ac:dyDescent="0.2">
      <c r="A9231" s="245" t="s">
        <v>8343</v>
      </c>
      <c r="B9231" s="246">
        <v>14</v>
      </c>
    </row>
    <row r="9232" spans="1:2" x14ac:dyDescent="0.2">
      <c r="A9232" s="245" t="s">
        <v>15886</v>
      </c>
      <c r="B9232" s="246">
        <v>14</v>
      </c>
    </row>
    <row r="9233" spans="1:2" x14ac:dyDescent="0.2">
      <c r="A9233" s="245" t="s">
        <v>8344</v>
      </c>
      <c r="B9233" s="246">
        <v>12</v>
      </c>
    </row>
    <row r="9234" spans="1:2" x14ac:dyDescent="0.2">
      <c r="A9234" s="245" t="s">
        <v>15887</v>
      </c>
      <c r="B9234" s="246">
        <v>12</v>
      </c>
    </row>
    <row r="9235" spans="1:2" x14ac:dyDescent="0.2">
      <c r="A9235" s="245" t="s">
        <v>8345</v>
      </c>
      <c r="B9235" s="246">
        <v>24</v>
      </c>
    </row>
    <row r="9236" spans="1:2" x14ac:dyDescent="0.2">
      <c r="A9236" s="245" t="s">
        <v>15888</v>
      </c>
      <c r="B9236" s="246">
        <v>24</v>
      </c>
    </row>
    <row r="9237" spans="1:2" x14ac:dyDescent="0.2">
      <c r="A9237" s="245" t="s">
        <v>8346</v>
      </c>
      <c r="B9237" s="246">
        <v>28</v>
      </c>
    </row>
    <row r="9238" spans="1:2" x14ac:dyDescent="0.2">
      <c r="A9238" s="245" t="s">
        <v>15889</v>
      </c>
      <c r="B9238" s="246">
        <v>28</v>
      </c>
    </row>
    <row r="9239" spans="1:2" x14ac:dyDescent="0.2">
      <c r="A9239" s="245" t="s">
        <v>8347</v>
      </c>
      <c r="B9239" s="246">
        <v>13.2</v>
      </c>
    </row>
    <row r="9240" spans="1:2" x14ac:dyDescent="0.2">
      <c r="A9240" s="245" t="s">
        <v>15890</v>
      </c>
      <c r="B9240" s="246">
        <v>13.2</v>
      </c>
    </row>
    <row r="9241" spans="1:2" x14ac:dyDescent="0.2">
      <c r="A9241" s="245" t="s">
        <v>8348</v>
      </c>
      <c r="B9241" s="246">
        <v>42</v>
      </c>
    </row>
    <row r="9242" spans="1:2" x14ac:dyDescent="0.2">
      <c r="A9242" s="245" t="s">
        <v>15891</v>
      </c>
      <c r="B9242" s="246">
        <v>42</v>
      </c>
    </row>
    <row r="9243" spans="1:2" x14ac:dyDescent="0.2">
      <c r="A9243" s="245" t="s">
        <v>8349</v>
      </c>
      <c r="B9243" s="246">
        <v>8</v>
      </c>
    </row>
    <row r="9244" spans="1:2" x14ac:dyDescent="0.2">
      <c r="A9244" s="245" t="s">
        <v>15892</v>
      </c>
      <c r="B9244" s="246">
        <v>8</v>
      </c>
    </row>
    <row r="9245" spans="1:2" x14ac:dyDescent="0.2">
      <c r="A9245" s="245" t="s">
        <v>8350</v>
      </c>
      <c r="B9245" s="246">
        <v>17.600000000000001</v>
      </c>
    </row>
    <row r="9246" spans="1:2" x14ac:dyDescent="0.2">
      <c r="A9246" s="245" t="s">
        <v>15893</v>
      </c>
      <c r="B9246" s="246">
        <v>17.600000000000001</v>
      </c>
    </row>
    <row r="9247" spans="1:2" x14ac:dyDescent="0.2">
      <c r="A9247" s="245" t="s">
        <v>8351</v>
      </c>
      <c r="B9247" s="246">
        <v>27.5</v>
      </c>
    </row>
    <row r="9248" spans="1:2" x14ac:dyDescent="0.2">
      <c r="A9248" s="245" t="s">
        <v>15894</v>
      </c>
      <c r="B9248" s="246">
        <v>27.5</v>
      </c>
    </row>
    <row r="9249" spans="1:2" x14ac:dyDescent="0.2">
      <c r="A9249" s="245" t="s">
        <v>8352</v>
      </c>
      <c r="B9249" s="246">
        <v>27.5</v>
      </c>
    </row>
    <row r="9250" spans="1:2" x14ac:dyDescent="0.2">
      <c r="A9250" s="245" t="s">
        <v>15895</v>
      </c>
      <c r="B9250" s="246">
        <v>27.5</v>
      </c>
    </row>
    <row r="9251" spans="1:2" x14ac:dyDescent="0.2">
      <c r="A9251" s="245" t="s">
        <v>8353</v>
      </c>
      <c r="B9251" s="246">
        <v>27.5</v>
      </c>
    </row>
    <row r="9252" spans="1:2" x14ac:dyDescent="0.2">
      <c r="A9252" s="245" t="s">
        <v>15896</v>
      </c>
      <c r="B9252" s="246">
        <v>27.5</v>
      </c>
    </row>
    <row r="9253" spans="1:2" x14ac:dyDescent="0.2">
      <c r="A9253" s="245" t="s">
        <v>8354</v>
      </c>
      <c r="B9253" s="246">
        <v>27.5</v>
      </c>
    </row>
    <row r="9254" spans="1:2" x14ac:dyDescent="0.2">
      <c r="A9254" s="245" t="s">
        <v>15897</v>
      </c>
      <c r="B9254" s="246">
        <v>27.5</v>
      </c>
    </row>
    <row r="9255" spans="1:2" x14ac:dyDescent="0.2">
      <c r="A9255" s="245" t="s">
        <v>2614</v>
      </c>
      <c r="B9255" s="246">
        <v>124.28</v>
      </c>
    </row>
    <row r="9256" spans="1:2" x14ac:dyDescent="0.2">
      <c r="A9256" s="245" t="s">
        <v>15898</v>
      </c>
      <c r="B9256" s="246">
        <v>117.78</v>
      </c>
    </row>
    <row r="9257" spans="1:2" x14ac:dyDescent="0.2">
      <c r="A9257" s="245" t="s">
        <v>2615</v>
      </c>
      <c r="B9257" s="246">
        <v>219.57</v>
      </c>
    </row>
    <row r="9258" spans="1:2" x14ac:dyDescent="0.2">
      <c r="A9258" s="245" t="s">
        <v>15899</v>
      </c>
      <c r="B9258" s="246">
        <v>207.21</v>
      </c>
    </row>
    <row r="9259" spans="1:2" x14ac:dyDescent="0.2">
      <c r="A9259" s="245" t="s">
        <v>8355</v>
      </c>
      <c r="B9259" s="246">
        <v>420</v>
      </c>
    </row>
    <row r="9260" spans="1:2" x14ac:dyDescent="0.2">
      <c r="A9260" s="245" t="s">
        <v>15900</v>
      </c>
      <c r="B9260" s="246">
        <v>420</v>
      </c>
    </row>
    <row r="9261" spans="1:2" x14ac:dyDescent="0.2">
      <c r="A9261" s="245" t="s">
        <v>8356</v>
      </c>
      <c r="B9261" s="246">
        <v>860.83</v>
      </c>
    </row>
    <row r="9262" spans="1:2" x14ac:dyDescent="0.2">
      <c r="A9262" s="245" t="s">
        <v>15901</v>
      </c>
      <c r="B9262" s="246">
        <v>860.83</v>
      </c>
    </row>
    <row r="9263" spans="1:2" x14ac:dyDescent="0.2">
      <c r="A9263" s="245" t="s">
        <v>2616</v>
      </c>
      <c r="B9263" s="246">
        <v>457.25</v>
      </c>
    </row>
    <row r="9264" spans="1:2" x14ac:dyDescent="0.2">
      <c r="A9264" s="245" t="s">
        <v>15902</v>
      </c>
      <c r="B9264" s="246">
        <v>436.23</v>
      </c>
    </row>
    <row r="9265" spans="1:2" x14ac:dyDescent="0.2">
      <c r="A9265" s="245" t="s">
        <v>2617</v>
      </c>
      <c r="B9265" s="246">
        <v>35.770000000000003</v>
      </c>
    </row>
    <row r="9266" spans="1:2" x14ac:dyDescent="0.2">
      <c r="A9266" s="245" t="s">
        <v>15903</v>
      </c>
      <c r="B9266" s="246">
        <v>33.57</v>
      </c>
    </row>
    <row r="9267" spans="1:2" x14ac:dyDescent="0.2">
      <c r="A9267" s="245" t="s">
        <v>2618</v>
      </c>
      <c r="B9267" s="246">
        <v>67.209999999999994</v>
      </c>
    </row>
    <row r="9268" spans="1:2" x14ac:dyDescent="0.2">
      <c r="A9268" s="245" t="s">
        <v>15904</v>
      </c>
      <c r="B9268" s="246">
        <v>62.58</v>
      </c>
    </row>
    <row r="9269" spans="1:2" x14ac:dyDescent="0.2">
      <c r="A9269" s="245" t="s">
        <v>2620</v>
      </c>
      <c r="B9269" s="246">
        <v>325.8</v>
      </c>
    </row>
    <row r="9270" spans="1:2" x14ac:dyDescent="0.2">
      <c r="A9270" s="245" t="s">
        <v>15905</v>
      </c>
      <c r="B9270" s="246">
        <v>306.70999999999998</v>
      </c>
    </row>
    <row r="9271" spans="1:2" x14ac:dyDescent="0.2">
      <c r="A9271" s="245" t="s">
        <v>8357</v>
      </c>
      <c r="B9271" s="246">
        <v>56.46</v>
      </c>
    </row>
    <row r="9272" spans="1:2" x14ac:dyDescent="0.2">
      <c r="A9272" s="245" t="s">
        <v>15906</v>
      </c>
      <c r="B9272" s="246">
        <v>49.62</v>
      </c>
    </row>
    <row r="9273" spans="1:2" x14ac:dyDescent="0.2">
      <c r="A9273" s="245" t="s">
        <v>8358</v>
      </c>
      <c r="B9273" s="246">
        <v>65.459999999999994</v>
      </c>
    </row>
    <row r="9274" spans="1:2" x14ac:dyDescent="0.2">
      <c r="A9274" s="245" t="s">
        <v>15907</v>
      </c>
      <c r="B9274" s="246">
        <v>61.29</v>
      </c>
    </row>
    <row r="9275" spans="1:2" x14ac:dyDescent="0.2">
      <c r="A9275" s="245" t="s">
        <v>8359</v>
      </c>
      <c r="B9275" s="246">
        <v>99.03</v>
      </c>
    </row>
    <row r="9276" spans="1:2" x14ac:dyDescent="0.2">
      <c r="A9276" s="245" t="s">
        <v>15908</v>
      </c>
      <c r="B9276" s="246">
        <v>90.98</v>
      </c>
    </row>
    <row r="9277" spans="1:2" x14ac:dyDescent="0.2">
      <c r="A9277" s="245" t="s">
        <v>8360</v>
      </c>
      <c r="B9277" s="246">
        <v>74.89</v>
      </c>
    </row>
    <row r="9278" spans="1:2" x14ac:dyDescent="0.2">
      <c r="A9278" s="245" t="s">
        <v>15909</v>
      </c>
      <c r="B9278" s="246">
        <v>69.67</v>
      </c>
    </row>
    <row r="9279" spans="1:2" x14ac:dyDescent="0.2">
      <c r="A9279" s="245" t="s">
        <v>8361</v>
      </c>
      <c r="B9279" s="246">
        <v>5.32</v>
      </c>
    </row>
    <row r="9280" spans="1:2" x14ac:dyDescent="0.2">
      <c r="A9280" s="245" t="s">
        <v>15910</v>
      </c>
      <c r="B9280" s="246">
        <v>4.8600000000000003</v>
      </c>
    </row>
    <row r="9281" spans="1:2" x14ac:dyDescent="0.2">
      <c r="A9281" s="245" t="s">
        <v>8362</v>
      </c>
      <c r="B9281" s="246">
        <v>5.48</v>
      </c>
    </row>
    <row r="9282" spans="1:2" x14ac:dyDescent="0.2">
      <c r="A9282" s="245" t="s">
        <v>15911</v>
      </c>
      <c r="B9282" s="246">
        <v>5.0199999999999996</v>
      </c>
    </row>
    <row r="9283" spans="1:2" x14ac:dyDescent="0.2">
      <c r="A9283" s="245" t="s">
        <v>8363</v>
      </c>
      <c r="B9283" s="246">
        <v>64.56</v>
      </c>
    </row>
    <row r="9284" spans="1:2" x14ac:dyDescent="0.2">
      <c r="A9284" s="245" t="s">
        <v>15912</v>
      </c>
      <c r="B9284" s="246">
        <v>62.77</v>
      </c>
    </row>
    <row r="9285" spans="1:2" x14ac:dyDescent="0.2">
      <c r="A9285" s="245" t="s">
        <v>2619</v>
      </c>
      <c r="B9285" s="246">
        <v>175.05</v>
      </c>
    </row>
    <row r="9286" spans="1:2" x14ac:dyDescent="0.2">
      <c r="A9286" s="245" t="s">
        <v>15913</v>
      </c>
      <c r="B9286" s="246">
        <v>154.80000000000001</v>
      </c>
    </row>
    <row r="9287" spans="1:2" x14ac:dyDescent="0.2">
      <c r="A9287" s="245" t="s">
        <v>8364</v>
      </c>
      <c r="B9287" s="246">
        <v>207.89</v>
      </c>
    </row>
    <row r="9288" spans="1:2" x14ac:dyDescent="0.2">
      <c r="A9288" s="245" t="s">
        <v>15914</v>
      </c>
      <c r="B9288" s="246">
        <v>183.87</v>
      </c>
    </row>
    <row r="9289" spans="1:2" x14ac:dyDescent="0.2">
      <c r="A9289" s="245" t="s">
        <v>8365</v>
      </c>
      <c r="B9289" s="246">
        <v>167.44</v>
      </c>
    </row>
    <row r="9290" spans="1:2" x14ac:dyDescent="0.2">
      <c r="A9290" s="245" t="s">
        <v>15915</v>
      </c>
      <c r="B9290" s="246">
        <v>148.21</v>
      </c>
    </row>
    <row r="9291" spans="1:2" x14ac:dyDescent="0.2">
      <c r="A9291" s="245" t="s">
        <v>8366</v>
      </c>
      <c r="B9291" s="246">
        <v>188.68</v>
      </c>
    </row>
    <row r="9292" spans="1:2" x14ac:dyDescent="0.2">
      <c r="A9292" s="245" t="s">
        <v>15916</v>
      </c>
      <c r="B9292" s="246">
        <v>166.92</v>
      </c>
    </row>
    <row r="9293" spans="1:2" x14ac:dyDescent="0.2">
      <c r="A9293" s="245" t="s">
        <v>8367</v>
      </c>
      <c r="B9293" s="246">
        <v>275.88</v>
      </c>
    </row>
    <row r="9294" spans="1:2" x14ac:dyDescent="0.2">
      <c r="A9294" s="245" t="s">
        <v>15917</v>
      </c>
      <c r="B9294" s="246">
        <v>272.75</v>
      </c>
    </row>
    <row r="9295" spans="1:2" x14ac:dyDescent="0.2">
      <c r="A9295" s="245" t="s">
        <v>2621</v>
      </c>
      <c r="B9295" s="246">
        <v>2.0499999999999998</v>
      </c>
    </row>
    <row r="9296" spans="1:2" x14ac:dyDescent="0.2">
      <c r="A9296" s="245" t="s">
        <v>15918</v>
      </c>
      <c r="B9296" s="246">
        <v>1.77</v>
      </c>
    </row>
    <row r="9297" spans="1:2" x14ac:dyDescent="0.2">
      <c r="A9297" s="245" t="s">
        <v>2622</v>
      </c>
      <c r="B9297" s="246">
        <v>1.28</v>
      </c>
    </row>
    <row r="9298" spans="1:2" x14ac:dyDescent="0.2">
      <c r="A9298" s="245" t="s">
        <v>15919</v>
      </c>
      <c r="B9298" s="246">
        <v>1.1100000000000001</v>
      </c>
    </row>
    <row r="9299" spans="1:2" x14ac:dyDescent="0.2">
      <c r="A9299" s="245" t="s">
        <v>2623</v>
      </c>
      <c r="B9299" s="246">
        <v>1.92</v>
      </c>
    </row>
    <row r="9300" spans="1:2" x14ac:dyDescent="0.2">
      <c r="A9300" s="245" t="s">
        <v>15920</v>
      </c>
      <c r="B9300" s="246">
        <v>1.66</v>
      </c>
    </row>
    <row r="9301" spans="1:2" x14ac:dyDescent="0.2">
      <c r="A9301" s="245" t="s">
        <v>8370</v>
      </c>
      <c r="B9301" s="246">
        <v>17.8</v>
      </c>
    </row>
    <row r="9302" spans="1:2" x14ac:dyDescent="0.2">
      <c r="A9302" s="245" t="s">
        <v>15921</v>
      </c>
      <c r="B9302" s="246">
        <v>17.37</v>
      </c>
    </row>
    <row r="9303" spans="1:2" x14ac:dyDescent="0.2">
      <c r="A9303" s="245" t="s">
        <v>8371</v>
      </c>
      <c r="B9303" s="246">
        <v>18.71</v>
      </c>
    </row>
    <row r="9304" spans="1:2" x14ac:dyDescent="0.2">
      <c r="A9304" s="245" t="s">
        <v>15922</v>
      </c>
      <c r="B9304" s="246">
        <v>18.28</v>
      </c>
    </row>
    <row r="9305" spans="1:2" x14ac:dyDescent="0.2">
      <c r="A9305" s="245" t="s">
        <v>8372</v>
      </c>
      <c r="B9305" s="246">
        <v>31.54</v>
      </c>
    </row>
    <row r="9306" spans="1:2" x14ac:dyDescent="0.2">
      <c r="A9306" s="245" t="s">
        <v>15923</v>
      </c>
      <c r="B9306" s="246">
        <v>31.11</v>
      </c>
    </row>
    <row r="9307" spans="1:2" x14ac:dyDescent="0.2">
      <c r="A9307" s="245" t="s">
        <v>2652</v>
      </c>
      <c r="B9307" s="246">
        <v>2.56</v>
      </c>
    </row>
    <row r="9308" spans="1:2" x14ac:dyDescent="0.2">
      <c r="A9308" s="245" t="s">
        <v>15924</v>
      </c>
      <c r="B9308" s="246">
        <v>2.2200000000000002</v>
      </c>
    </row>
    <row r="9309" spans="1:2" x14ac:dyDescent="0.2">
      <c r="A9309" s="245" t="s">
        <v>2624</v>
      </c>
      <c r="B9309" s="246">
        <v>5151.0200000000004</v>
      </c>
    </row>
    <row r="9310" spans="1:2" x14ac:dyDescent="0.2">
      <c r="A9310" s="245" t="s">
        <v>15925</v>
      </c>
      <c r="B9310" s="246">
        <v>4465.76</v>
      </c>
    </row>
    <row r="9311" spans="1:2" x14ac:dyDescent="0.2">
      <c r="A9311" s="245" t="s">
        <v>2625</v>
      </c>
      <c r="B9311" s="246">
        <v>3.2</v>
      </c>
    </row>
    <row r="9312" spans="1:2" x14ac:dyDescent="0.2">
      <c r="A9312" s="245" t="s">
        <v>15926</v>
      </c>
      <c r="B9312" s="246">
        <v>2.77</v>
      </c>
    </row>
    <row r="9313" spans="1:2" x14ac:dyDescent="0.2">
      <c r="A9313" s="245" t="s">
        <v>2628</v>
      </c>
      <c r="B9313" s="246">
        <v>115.87</v>
      </c>
    </row>
    <row r="9314" spans="1:2" x14ac:dyDescent="0.2">
      <c r="A9314" s="245" t="s">
        <v>15927</v>
      </c>
      <c r="B9314" s="246">
        <v>110.45</v>
      </c>
    </row>
    <row r="9315" spans="1:2" x14ac:dyDescent="0.2">
      <c r="A9315" s="245" t="s">
        <v>2629</v>
      </c>
      <c r="B9315" s="246">
        <v>3166.92</v>
      </c>
    </row>
    <row r="9316" spans="1:2" x14ac:dyDescent="0.2">
      <c r="A9316" s="245" t="s">
        <v>15928</v>
      </c>
      <c r="B9316" s="246">
        <v>2970.33</v>
      </c>
    </row>
    <row r="9317" spans="1:2" x14ac:dyDescent="0.2">
      <c r="A9317" s="245" t="s">
        <v>2636</v>
      </c>
      <c r="B9317" s="246">
        <v>20.5</v>
      </c>
    </row>
    <row r="9318" spans="1:2" x14ac:dyDescent="0.2">
      <c r="A9318" s="245" t="s">
        <v>15929</v>
      </c>
      <c r="B9318" s="246">
        <v>17.760000000000002</v>
      </c>
    </row>
    <row r="9319" spans="1:2" x14ac:dyDescent="0.2">
      <c r="A9319" s="245" t="s">
        <v>2637</v>
      </c>
      <c r="B9319" s="246">
        <v>20.5</v>
      </c>
    </row>
    <row r="9320" spans="1:2" x14ac:dyDescent="0.2">
      <c r="A9320" s="245" t="s">
        <v>15930</v>
      </c>
      <c r="B9320" s="246">
        <v>17.760000000000002</v>
      </c>
    </row>
    <row r="9321" spans="1:2" x14ac:dyDescent="0.2">
      <c r="A9321" s="245" t="s">
        <v>2638</v>
      </c>
      <c r="B9321" s="246">
        <v>20.5</v>
      </c>
    </row>
    <row r="9322" spans="1:2" x14ac:dyDescent="0.2">
      <c r="A9322" s="245" t="s">
        <v>15931</v>
      </c>
      <c r="B9322" s="246">
        <v>17.760000000000002</v>
      </c>
    </row>
    <row r="9323" spans="1:2" x14ac:dyDescent="0.2">
      <c r="A9323" s="245" t="s">
        <v>2639</v>
      </c>
      <c r="B9323" s="246">
        <v>20.5</v>
      </c>
    </row>
    <row r="9324" spans="1:2" x14ac:dyDescent="0.2">
      <c r="A9324" s="245" t="s">
        <v>15932</v>
      </c>
      <c r="B9324" s="246">
        <v>17.760000000000002</v>
      </c>
    </row>
    <row r="9325" spans="1:2" x14ac:dyDescent="0.2">
      <c r="A9325" s="245" t="s">
        <v>2640</v>
      </c>
      <c r="B9325" s="246">
        <v>333.2</v>
      </c>
    </row>
    <row r="9326" spans="1:2" x14ac:dyDescent="0.2">
      <c r="A9326" s="245" t="s">
        <v>15933</v>
      </c>
      <c r="B9326" s="246">
        <v>289.77999999999997</v>
      </c>
    </row>
    <row r="9327" spans="1:2" x14ac:dyDescent="0.2">
      <c r="A9327" s="245" t="s">
        <v>2641</v>
      </c>
      <c r="B9327" s="246">
        <v>265.01</v>
      </c>
    </row>
    <row r="9328" spans="1:2" x14ac:dyDescent="0.2">
      <c r="A9328" s="245" t="s">
        <v>15934</v>
      </c>
      <c r="B9328" s="246">
        <v>230.36</v>
      </c>
    </row>
    <row r="9329" spans="1:2" x14ac:dyDescent="0.2">
      <c r="A9329" s="245" t="s">
        <v>2642</v>
      </c>
      <c r="B9329" s="246">
        <v>288.32</v>
      </c>
    </row>
    <row r="9330" spans="1:2" x14ac:dyDescent="0.2">
      <c r="A9330" s="245" t="s">
        <v>15935</v>
      </c>
      <c r="B9330" s="246">
        <v>250.37</v>
      </c>
    </row>
    <row r="9331" spans="1:2" x14ac:dyDescent="0.2">
      <c r="A9331" s="245" t="s">
        <v>2643</v>
      </c>
      <c r="B9331" s="246">
        <v>265.01</v>
      </c>
    </row>
    <row r="9332" spans="1:2" x14ac:dyDescent="0.2">
      <c r="A9332" s="245" t="s">
        <v>15936</v>
      </c>
      <c r="B9332" s="246">
        <v>230.36</v>
      </c>
    </row>
    <row r="9333" spans="1:2" x14ac:dyDescent="0.2">
      <c r="A9333" s="245" t="s">
        <v>2644</v>
      </c>
      <c r="B9333" s="246">
        <v>1640.56</v>
      </c>
    </row>
    <row r="9334" spans="1:2" x14ac:dyDescent="0.2">
      <c r="A9334" s="245" t="s">
        <v>15937</v>
      </c>
      <c r="B9334" s="246">
        <v>1430.04</v>
      </c>
    </row>
    <row r="9335" spans="1:2" x14ac:dyDescent="0.2">
      <c r="A9335" s="245" t="s">
        <v>2645</v>
      </c>
      <c r="B9335" s="246">
        <v>3.84</v>
      </c>
    </row>
    <row r="9336" spans="1:2" x14ac:dyDescent="0.2">
      <c r="A9336" s="245" t="s">
        <v>15938</v>
      </c>
      <c r="B9336" s="246">
        <v>3.33</v>
      </c>
    </row>
    <row r="9337" spans="1:2" x14ac:dyDescent="0.2">
      <c r="A9337" s="245" t="s">
        <v>2646</v>
      </c>
      <c r="B9337" s="246">
        <v>128.13</v>
      </c>
    </row>
    <row r="9338" spans="1:2" x14ac:dyDescent="0.2">
      <c r="A9338" s="245" t="s">
        <v>15939</v>
      </c>
      <c r="B9338" s="246">
        <v>111.03</v>
      </c>
    </row>
    <row r="9339" spans="1:2" x14ac:dyDescent="0.2">
      <c r="A9339" s="245" t="s">
        <v>2647</v>
      </c>
      <c r="B9339" s="246">
        <v>73.05</v>
      </c>
    </row>
    <row r="9340" spans="1:2" x14ac:dyDescent="0.2">
      <c r="A9340" s="245" t="s">
        <v>15940</v>
      </c>
      <c r="B9340" s="246">
        <v>63.72</v>
      </c>
    </row>
    <row r="9341" spans="1:2" x14ac:dyDescent="0.2">
      <c r="A9341" s="245" t="s">
        <v>2648</v>
      </c>
      <c r="B9341" s="246">
        <v>11.84</v>
      </c>
    </row>
    <row r="9342" spans="1:2" x14ac:dyDescent="0.2">
      <c r="A9342" s="245" t="s">
        <v>15941</v>
      </c>
      <c r="B9342" s="246">
        <v>10.28</v>
      </c>
    </row>
    <row r="9343" spans="1:2" x14ac:dyDescent="0.2">
      <c r="A9343" s="245" t="s">
        <v>2649</v>
      </c>
      <c r="B9343" s="246">
        <v>26.65</v>
      </c>
    </row>
    <row r="9344" spans="1:2" x14ac:dyDescent="0.2">
      <c r="A9344" s="245" t="s">
        <v>15942</v>
      </c>
      <c r="B9344" s="246">
        <v>23.18</v>
      </c>
    </row>
    <row r="9345" spans="1:2" x14ac:dyDescent="0.2">
      <c r="A9345" s="245" t="s">
        <v>2650</v>
      </c>
      <c r="B9345" s="246">
        <v>4.01</v>
      </c>
    </row>
    <row r="9346" spans="1:2" x14ac:dyDescent="0.2">
      <c r="A9346" s="245" t="s">
        <v>15943</v>
      </c>
      <c r="B9346" s="246">
        <v>3.49</v>
      </c>
    </row>
    <row r="9347" spans="1:2" x14ac:dyDescent="0.2">
      <c r="A9347" s="245" t="s">
        <v>2651</v>
      </c>
      <c r="B9347" s="246">
        <v>25.2</v>
      </c>
    </row>
    <row r="9348" spans="1:2" x14ac:dyDescent="0.2">
      <c r="A9348" s="245" t="s">
        <v>15944</v>
      </c>
      <c r="B9348" s="246">
        <v>24.28</v>
      </c>
    </row>
    <row r="9349" spans="1:2" x14ac:dyDescent="0.2">
      <c r="A9349" s="245" t="s">
        <v>8373</v>
      </c>
      <c r="B9349" s="246">
        <v>0.72</v>
      </c>
    </row>
    <row r="9350" spans="1:2" x14ac:dyDescent="0.2">
      <c r="A9350" s="245" t="s">
        <v>15945</v>
      </c>
      <c r="B9350" s="246">
        <v>0.69</v>
      </c>
    </row>
    <row r="9351" spans="1:2" x14ac:dyDescent="0.2">
      <c r="A9351" s="245" t="s">
        <v>2654</v>
      </c>
      <c r="B9351" s="246">
        <v>0.49</v>
      </c>
    </row>
    <row r="9352" spans="1:2" x14ac:dyDescent="0.2">
      <c r="A9352" s="245" t="s">
        <v>15946</v>
      </c>
      <c r="B9352" s="246">
        <v>0.46</v>
      </c>
    </row>
    <row r="9353" spans="1:2" x14ac:dyDescent="0.2">
      <c r="A9353" s="245" t="s">
        <v>8374</v>
      </c>
      <c r="B9353" s="246">
        <v>0.08</v>
      </c>
    </row>
    <row r="9354" spans="1:2" x14ac:dyDescent="0.2">
      <c r="A9354" s="245" t="s">
        <v>15947</v>
      </c>
      <c r="B9354" s="246">
        <v>7.0000000000000007E-2</v>
      </c>
    </row>
    <row r="9355" spans="1:2" x14ac:dyDescent="0.2">
      <c r="A9355" s="245" t="s">
        <v>2653</v>
      </c>
      <c r="B9355" s="246">
        <v>26.28</v>
      </c>
    </row>
    <row r="9356" spans="1:2" x14ac:dyDescent="0.2">
      <c r="A9356" s="245" t="s">
        <v>15948</v>
      </c>
      <c r="B9356" s="246">
        <v>25.64</v>
      </c>
    </row>
    <row r="9357" spans="1:2" x14ac:dyDescent="0.2">
      <c r="A9357" s="245" t="s">
        <v>2655</v>
      </c>
      <c r="B9357" s="246">
        <v>175.93</v>
      </c>
    </row>
    <row r="9358" spans="1:2" x14ac:dyDescent="0.2">
      <c r="A9358" s="245" t="s">
        <v>15949</v>
      </c>
      <c r="B9358" s="246">
        <v>161.19</v>
      </c>
    </row>
    <row r="9359" spans="1:2" x14ac:dyDescent="0.2">
      <c r="A9359" s="245" t="s">
        <v>2656</v>
      </c>
      <c r="B9359" s="246">
        <v>251.7</v>
      </c>
    </row>
    <row r="9360" spans="1:2" x14ac:dyDescent="0.2">
      <c r="A9360" s="245" t="s">
        <v>15950</v>
      </c>
      <c r="B9360" s="246">
        <v>230.59</v>
      </c>
    </row>
    <row r="9361" spans="1:2" x14ac:dyDescent="0.2">
      <c r="A9361" s="245" t="s">
        <v>2657</v>
      </c>
      <c r="B9361" s="246">
        <v>400.62</v>
      </c>
    </row>
    <row r="9362" spans="1:2" x14ac:dyDescent="0.2">
      <c r="A9362" s="245" t="s">
        <v>15951</v>
      </c>
      <c r="B9362" s="246">
        <v>365.87</v>
      </c>
    </row>
    <row r="9363" spans="1:2" x14ac:dyDescent="0.2">
      <c r="A9363" s="245" t="s">
        <v>2658</v>
      </c>
      <c r="B9363" s="246">
        <v>0.76</v>
      </c>
    </row>
    <row r="9364" spans="1:2" x14ac:dyDescent="0.2">
      <c r="A9364" s="245" t="s">
        <v>15952</v>
      </c>
      <c r="B9364" s="246">
        <v>0.66</v>
      </c>
    </row>
    <row r="9365" spans="1:2" x14ac:dyDescent="0.2">
      <c r="A9365" s="245" t="s">
        <v>2659</v>
      </c>
      <c r="B9365" s="246">
        <v>1.92</v>
      </c>
    </row>
    <row r="9366" spans="1:2" x14ac:dyDescent="0.2">
      <c r="A9366" s="245" t="s">
        <v>15953</v>
      </c>
      <c r="B9366" s="246">
        <v>1.67</v>
      </c>
    </row>
    <row r="9367" spans="1:2" x14ac:dyDescent="0.2">
      <c r="A9367" s="245" t="s">
        <v>8375</v>
      </c>
      <c r="B9367" s="246">
        <v>25.9</v>
      </c>
    </row>
    <row r="9368" spans="1:2" x14ac:dyDescent="0.2">
      <c r="A9368" s="245" t="s">
        <v>15954</v>
      </c>
      <c r="B9368" s="246">
        <v>22.48</v>
      </c>
    </row>
    <row r="9369" spans="1:2" x14ac:dyDescent="0.2">
      <c r="A9369" s="245" t="s">
        <v>2630</v>
      </c>
      <c r="B9369" s="246">
        <v>2619.27</v>
      </c>
    </row>
    <row r="9370" spans="1:2" x14ac:dyDescent="0.2">
      <c r="A9370" s="245" t="s">
        <v>15955</v>
      </c>
      <c r="B9370" s="246">
        <v>2274.38</v>
      </c>
    </row>
    <row r="9371" spans="1:2" x14ac:dyDescent="0.2">
      <c r="A9371" s="245" t="s">
        <v>2631</v>
      </c>
      <c r="B9371" s="246">
        <v>1056.06</v>
      </c>
    </row>
    <row r="9372" spans="1:2" x14ac:dyDescent="0.2">
      <c r="A9372" s="245" t="s">
        <v>15956</v>
      </c>
      <c r="B9372" s="246">
        <v>919.76</v>
      </c>
    </row>
    <row r="9373" spans="1:2" x14ac:dyDescent="0.2">
      <c r="A9373" s="245" t="s">
        <v>2632</v>
      </c>
      <c r="B9373" s="246">
        <v>3.2</v>
      </c>
    </row>
    <row r="9374" spans="1:2" x14ac:dyDescent="0.2">
      <c r="A9374" s="245" t="s">
        <v>15957</v>
      </c>
      <c r="B9374" s="246">
        <v>2.77</v>
      </c>
    </row>
    <row r="9375" spans="1:2" x14ac:dyDescent="0.2">
      <c r="A9375" s="245" t="s">
        <v>2633</v>
      </c>
      <c r="B9375" s="246">
        <v>65.66</v>
      </c>
    </row>
    <row r="9376" spans="1:2" x14ac:dyDescent="0.2">
      <c r="A9376" s="245" t="s">
        <v>15958</v>
      </c>
      <c r="B9376" s="246">
        <v>57.03</v>
      </c>
    </row>
    <row r="9377" spans="1:2" x14ac:dyDescent="0.2">
      <c r="A9377" s="245" t="s">
        <v>2634</v>
      </c>
      <c r="B9377" s="246">
        <v>1042.68</v>
      </c>
    </row>
    <row r="9378" spans="1:2" x14ac:dyDescent="0.2">
      <c r="A9378" s="245" t="s">
        <v>15959</v>
      </c>
      <c r="B9378" s="246">
        <v>905.9</v>
      </c>
    </row>
    <row r="9379" spans="1:2" x14ac:dyDescent="0.2">
      <c r="A9379" s="245" t="s">
        <v>2635</v>
      </c>
      <c r="B9379" s="246">
        <v>265.01</v>
      </c>
    </row>
    <row r="9380" spans="1:2" x14ac:dyDescent="0.2">
      <c r="A9380" s="245" t="s">
        <v>15960</v>
      </c>
      <c r="B9380" s="246">
        <v>230.36</v>
      </c>
    </row>
    <row r="9381" spans="1:2" x14ac:dyDescent="0.2">
      <c r="A9381" s="245" t="s">
        <v>8377</v>
      </c>
      <c r="B9381" s="246">
        <v>0.25</v>
      </c>
    </row>
    <row r="9382" spans="1:2" x14ac:dyDescent="0.2">
      <c r="A9382" s="245" t="s">
        <v>15961</v>
      </c>
      <c r="B9382" s="246">
        <v>0.22</v>
      </c>
    </row>
    <row r="9383" spans="1:2" x14ac:dyDescent="0.2">
      <c r="A9383" s="245" t="s">
        <v>8378</v>
      </c>
      <c r="B9383" s="246">
        <v>1.28</v>
      </c>
    </row>
    <row r="9384" spans="1:2" x14ac:dyDescent="0.2">
      <c r="A9384" s="245" t="s">
        <v>15962</v>
      </c>
      <c r="B9384" s="246">
        <v>1.1100000000000001</v>
      </c>
    </row>
    <row r="9385" spans="1:2" x14ac:dyDescent="0.2">
      <c r="A9385" s="245" t="s">
        <v>8379</v>
      </c>
      <c r="B9385" s="246">
        <v>1.02</v>
      </c>
    </row>
    <row r="9386" spans="1:2" x14ac:dyDescent="0.2">
      <c r="A9386" s="245" t="s">
        <v>15963</v>
      </c>
      <c r="B9386" s="246">
        <v>0.88</v>
      </c>
    </row>
    <row r="9387" spans="1:2" x14ac:dyDescent="0.2">
      <c r="A9387" s="245" t="s">
        <v>8380</v>
      </c>
      <c r="B9387" s="246">
        <v>3.2</v>
      </c>
    </row>
    <row r="9388" spans="1:2" x14ac:dyDescent="0.2">
      <c r="A9388" s="245" t="s">
        <v>15964</v>
      </c>
      <c r="B9388" s="246">
        <v>2.77</v>
      </c>
    </row>
    <row r="9389" spans="1:2" x14ac:dyDescent="0.2">
      <c r="A9389" s="245" t="s">
        <v>8381</v>
      </c>
      <c r="B9389" s="246">
        <v>0.15</v>
      </c>
    </row>
    <row r="9390" spans="1:2" x14ac:dyDescent="0.2">
      <c r="A9390" s="245" t="s">
        <v>15965</v>
      </c>
      <c r="B9390" s="246">
        <v>0.13</v>
      </c>
    </row>
    <row r="9391" spans="1:2" x14ac:dyDescent="0.2">
      <c r="A9391" s="245" t="s">
        <v>8382</v>
      </c>
      <c r="B9391" s="246">
        <v>2.56</v>
      </c>
    </row>
    <row r="9392" spans="1:2" x14ac:dyDescent="0.2">
      <c r="A9392" s="245" t="s">
        <v>15966</v>
      </c>
      <c r="B9392" s="246">
        <v>2.2200000000000002</v>
      </c>
    </row>
    <row r="9393" spans="1:2" x14ac:dyDescent="0.2">
      <c r="A9393" s="245" t="s">
        <v>2661</v>
      </c>
      <c r="B9393" s="246">
        <v>48.95</v>
      </c>
    </row>
    <row r="9394" spans="1:2" x14ac:dyDescent="0.2">
      <c r="A9394" s="245" t="s">
        <v>15967</v>
      </c>
      <c r="B9394" s="246">
        <v>48.1</v>
      </c>
    </row>
    <row r="9395" spans="1:2" x14ac:dyDescent="0.2">
      <c r="A9395" s="245" t="s">
        <v>2664</v>
      </c>
      <c r="B9395" s="246">
        <v>759.77</v>
      </c>
    </row>
    <row r="9396" spans="1:2" x14ac:dyDescent="0.2">
      <c r="A9396" s="245" t="s">
        <v>15968</v>
      </c>
      <c r="B9396" s="246">
        <v>694.38</v>
      </c>
    </row>
    <row r="9397" spans="1:2" x14ac:dyDescent="0.2">
      <c r="A9397" s="245" t="s">
        <v>2665</v>
      </c>
      <c r="B9397" s="246">
        <v>341.26</v>
      </c>
    </row>
    <row r="9398" spans="1:2" x14ac:dyDescent="0.2">
      <c r="A9398" s="245" t="s">
        <v>15969</v>
      </c>
      <c r="B9398" s="246">
        <v>307.06</v>
      </c>
    </row>
    <row r="9399" spans="1:2" x14ac:dyDescent="0.2">
      <c r="A9399" s="245" t="s">
        <v>2666</v>
      </c>
      <c r="B9399" s="246">
        <v>357.01</v>
      </c>
    </row>
    <row r="9400" spans="1:2" x14ac:dyDescent="0.2">
      <c r="A9400" s="245" t="s">
        <v>15970</v>
      </c>
      <c r="B9400" s="246">
        <v>329.65</v>
      </c>
    </row>
    <row r="9401" spans="1:2" x14ac:dyDescent="0.2">
      <c r="A9401" s="245" t="s">
        <v>2667</v>
      </c>
      <c r="B9401" s="246">
        <v>51.25</v>
      </c>
    </row>
    <row r="9402" spans="1:2" x14ac:dyDescent="0.2">
      <c r="A9402" s="245" t="s">
        <v>15971</v>
      </c>
      <c r="B9402" s="246">
        <v>44.41</v>
      </c>
    </row>
    <row r="9403" spans="1:2" x14ac:dyDescent="0.2">
      <c r="A9403" s="245" t="s">
        <v>2662</v>
      </c>
      <c r="B9403" s="246">
        <v>1280.27</v>
      </c>
    </row>
    <row r="9404" spans="1:2" x14ac:dyDescent="0.2">
      <c r="A9404" s="245" t="s">
        <v>15972</v>
      </c>
      <c r="B9404" s="246">
        <v>1214.8800000000001</v>
      </c>
    </row>
    <row r="9405" spans="1:2" x14ac:dyDescent="0.2">
      <c r="A9405" s="245" t="s">
        <v>2663</v>
      </c>
      <c r="B9405" s="246">
        <v>899.57</v>
      </c>
    </row>
    <row r="9406" spans="1:2" x14ac:dyDescent="0.2">
      <c r="A9406" s="245" t="s">
        <v>15973</v>
      </c>
      <c r="B9406" s="246">
        <v>834.18</v>
      </c>
    </row>
    <row r="9407" spans="1:2" x14ac:dyDescent="0.2">
      <c r="A9407" s="245" t="s">
        <v>8383</v>
      </c>
      <c r="B9407" s="246">
        <v>296.13</v>
      </c>
    </row>
    <row r="9408" spans="1:2" x14ac:dyDescent="0.2">
      <c r="A9408" s="245" t="s">
        <v>15974</v>
      </c>
      <c r="B9408" s="246">
        <v>296.13</v>
      </c>
    </row>
    <row r="9409" spans="1:2" x14ac:dyDescent="0.2">
      <c r="A9409" s="245" t="s">
        <v>2660</v>
      </c>
      <c r="B9409" s="246">
        <v>166.13</v>
      </c>
    </row>
    <row r="9410" spans="1:2" x14ac:dyDescent="0.2">
      <c r="A9410" s="245" t="s">
        <v>15975</v>
      </c>
      <c r="B9410" s="246">
        <v>161.69</v>
      </c>
    </row>
    <row r="9411" spans="1:2" x14ac:dyDescent="0.2">
      <c r="A9411" s="245" t="s">
        <v>8384</v>
      </c>
      <c r="B9411" s="246">
        <v>108</v>
      </c>
    </row>
    <row r="9412" spans="1:2" x14ac:dyDescent="0.2">
      <c r="A9412" s="245" t="s">
        <v>15976</v>
      </c>
      <c r="B9412" s="246">
        <v>108</v>
      </c>
    </row>
    <row r="9413" spans="1:2" x14ac:dyDescent="0.2">
      <c r="A9413" s="245" t="s">
        <v>35341</v>
      </c>
      <c r="B9413" s="246">
        <v>84.53</v>
      </c>
    </row>
    <row r="9414" spans="1:2" x14ac:dyDescent="0.2">
      <c r="A9414" s="245" t="s">
        <v>35342</v>
      </c>
      <c r="B9414" s="246">
        <v>84.53</v>
      </c>
    </row>
    <row r="9415" spans="1:2" x14ac:dyDescent="0.2">
      <c r="A9415" s="245" t="s">
        <v>2668</v>
      </c>
      <c r="B9415" s="246">
        <v>102.5</v>
      </c>
    </row>
    <row r="9416" spans="1:2" x14ac:dyDescent="0.2">
      <c r="A9416" s="245" t="s">
        <v>15977</v>
      </c>
      <c r="B9416" s="246">
        <v>88.82</v>
      </c>
    </row>
    <row r="9417" spans="1:2" x14ac:dyDescent="0.2">
      <c r="A9417" s="245" t="s">
        <v>2669</v>
      </c>
      <c r="B9417" s="246">
        <v>134.53</v>
      </c>
    </row>
    <row r="9418" spans="1:2" x14ac:dyDescent="0.2">
      <c r="A9418" s="245" t="s">
        <v>15978</v>
      </c>
      <c r="B9418" s="246">
        <v>116.58</v>
      </c>
    </row>
    <row r="9419" spans="1:2" x14ac:dyDescent="0.2">
      <c r="A9419" s="245" t="s">
        <v>2670</v>
      </c>
      <c r="B9419" s="246">
        <v>155.68</v>
      </c>
    </row>
    <row r="9420" spans="1:2" x14ac:dyDescent="0.2">
      <c r="A9420" s="245" t="s">
        <v>15979</v>
      </c>
      <c r="B9420" s="246">
        <v>134.9</v>
      </c>
    </row>
    <row r="9421" spans="1:2" x14ac:dyDescent="0.2">
      <c r="A9421" s="245" t="s">
        <v>8385</v>
      </c>
      <c r="B9421" s="246">
        <v>1.34</v>
      </c>
    </row>
    <row r="9422" spans="1:2" x14ac:dyDescent="0.2">
      <c r="A9422" s="245" t="s">
        <v>15980</v>
      </c>
      <c r="B9422" s="246">
        <v>1.18</v>
      </c>
    </row>
    <row r="9423" spans="1:2" x14ac:dyDescent="0.2">
      <c r="A9423" s="245" t="s">
        <v>8386</v>
      </c>
      <c r="B9423" s="246">
        <v>19.21</v>
      </c>
    </row>
    <row r="9424" spans="1:2" x14ac:dyDescent="0.2">
      <c r="A9424" s="245" t="s">
        <v>15981</v>
      </c>
      <c r="B9424" s="246">
        <v>16.649999999999999</v>
      </c>
    </row>
    <row r="9425" spans="1:2" x14ac:dyDescent="0.2">
      <c r="A9425" s="245" t="s">
        <v>8388</v>
      </c>
      <c r="B9425" s="246">
        <v>9.6</v>
      </c>
    </row>
    <row r="9426" spans="1:2" x14ac:dyDescent="0.2">
      <c r="A9426" s="245" t="s">
        <v>15982</v>
      </c>
      <c r="B9426" s="246">
        <v>8.32</v>
      </c>
    </row>
    <row r="9427" spans="1:2" x14ac:dyDescent="0.2">
      <c r="A9427" s="245" t="s">
        <v>8389</v>
      </c>
      <c r="B9427" s="246">
        <v>64.06</v>
      </c>
    </row>
    <row r="9428" spans="1:2" x14ac:dyDescent="0.2">
      <c r="A9428" s="245" t="s">
        <v>15983</v>
      </c>
      <c r="B9428" s="246">
        <v>55.51</v>
      </c>
    </row>
    <row r="9429" spans="1:2" x14ac:dyDescent="0.2">
      <c r="A9429" s="245" t="s">
        <v>8391</v>
      </c>
      <c r="B9429" s="246">
        <v>93.63</v>
      </c>
    </row>
    <row r="9430" spans="1:2" x14ac:dyDescent="0.2">
      <c r="A9430" s="245" t="s">
        <v>15984</v>
      </c>
      <c r="B9430" s="246">
        <v>89.35</v>
      </c>
    </row>
    <row r="9431" spans="1:2" x14ac:dyDescent="0.2">
      <c r="A9431" s="245" t="s">
        <v>2671</v>
      </c>
      <c r="B9431" s="246">
        <v>14.05</v>
      </c>
    </row>
    <row r="9432" spans="1:2" x14ac:dyDescent="0.2">
      <c r="A9432" s="245" t="s">
        <v>15985</v>
      </c>
      <c r="B9432" s="246">
        <v>13.16</v>
      </c>
    </row>
    <row r="9433" spans="1:2" x14ac:dyDescent="0.2">
      <c r="A9433" s="245" t="s">
        <v>2672</v>
      </c>
      <c r="B9433" s="246">
        <v>19.8</v>
      </c>
    </row>
    <row r="9434" spans="1:2" x14ac:dyDescent="0.2">
      <c r="A9434" s="245" t="s">
        <v>15986</v>
      </c>
      <c r="B9434" s="246">
        <v>18.600000000000001</v>
      </c>
    </row>
    <row r="9435" spans="1:2" x14ac:dyDescent="0.2">
      <c r="A9435" s="245" t="s">
        <v>2673</v>
      </c>
      <c r="B9435" s="246">
        <v>12.05</v>
      </c>
    </row>
    <row r="9436" spans="1:2" x14ac:dyDescent="0.2">
      <c r="A9436" s="245" t="s">
        <v>15987</v>
      </c>
      <c r="B9436" s="246">
        <v>11.37</v>
      </c>
    </row>
    <row r="9437" spans="1:2" x14ac:dyDescent="0.2">
      <c r="A9437" s="245" t="s">
        <v>2674</v>
      </c>
      <c r="B9437" s="246">
        <v>80.08</v>
      </c>
    </row>
    <row r="9438" spans="1:2" x14ac:dyDescent="0.2">
      <c r="A9438" s="245" t="s">
        <v>15988</v>
      </c>
      <c r="B9438" s="246">
        <v>75.8</v>
      </c>
    </row>
    <row r="9439" spans="1:2" x14ac:dyDescent="0.2">
      <c r="A9439" s="245" t="s">
        <v>8392</v>
      </c>
      <c r="B9439" s="246">
        <v>3166.92</v>
      </c>
    </row>
    <row r="9440" spans="1:2" x14ac:dyDescent="0.2">
      <c r="A9440" s="245" t="s">
        <v>15989</v>
      </c>
      <c r="B9440" s="246">
        <v>2970.33</v>
      </c>
    </row>
    <row r="9441" spans="1:2" x14ac:dyDescent="0.2">
      <c r="A9441" s="245" t="s">
        <v>2675</v>
      </c>
      <c r="B9441" s="246">
        <v>38.03</v>
      </c>
    </row>
    <row r="9442" spans="1:2" x14ac:dyDescent="0.2">
      <c r="A9442" s="245" t="s">
        <v>15990</v>
      </c>
      <c r="B9442" s="246">
        <v>34.75</v>
      </c>
    </row>
    <row r="9443" spans="1:2" x14ac:dyDescent="0.2">
      <c r="A9443" s="245" t="s">
        <v>2676</v>
      </c>
      <c r="B9443" s="246">
        <v>23.09</v>
      </c>
    </row>
    <row r="9444" spans="1:2" x14ac:dyDescent="0.2">
      <c r="A9444" s="245" t="s">
        <v>15991</v>
      </c>
      <c r="B9444" s="246">
        <v>20.84</v>
      </c>
    </row>
    <row r="9445" spans="1:2" x14ac:dyDescent="0.2">
      <c r="A9445" s="245" t="s">
        <v>2677</v>
      </c>
      <c r="B9445" s="246">
        <v>32.93</v>
      </c>
    </row>
    <row r="9446" spans="1:2" x14ac:dyDescent="0.2">
      <c r="A9446" s="245" t="s">
        <v>15992</v>
      </c>
      <c r="B9446" s="246">
        <v>31.71</v>
      </c>
    </row>
    <row r="9447" spans="1:2" x14ac:dyDescent="0.2">
      <c r="A9447" s="245" t="s">
        <v>2678</v>
      </c>
      <c r="B9447" s="246">
        <v>248.73</v>
      </c>
    </row>
    <row r="9448" spans="1:2" x14ac:dyDescent="0.2">
      <c r="A9448" s="245" t="s">
        <v>15993</v>
      </c>
      <c r="B9448" s="246">
        <v>223.39</v>
      </c>
    </row>
    <row r="9449" spans="1:2" x14ac:dyDescent="0.2">
      <c r="A9449" s="245" t="s">
        <v>2679</v>
      </c>
      <c r="B9449" s="246">
        <v>178.99</v>
      </c>
    </row>
    <row r="9450" spans="1:2" x14ac:dyDescent="0.2">
      <c r="A9450" s="245" t="s">
        <v>15994</v>
      </c>
      <c r="B9450" s="246">
        <v>160.68</v>
      </c>
    </row>
    <row r="9451" spans="1:2" x14ac:dyDescent="0.2">
      <c r="A9451" s="245" t="s">
        <v>2680</v>
      </c>
      <c r="B9451" s="246">
        <v>483.08</v>
      </c>
    </row>
    <row r="9452" spans="1:2" x14ac:dyDescent="0.2">
      <c r="A9452" s="245" t="s">
        <v>15995</v>
      </c>
      <c r="B9452" s="246">
        <v>440.47</v>
      </c>
    </row>
    <row r="9453" spans="1:2" x14ac:dyDescent="0.2">
      <c r="A9453" s="245" t="s">
        <v>2681</v>
      </c>
      <c r="B9453" s="246">
        <v>840.5</v>
      </c>
    </row>
    <row r="9454" spans="1:2" x14ac:dyDescent="0.2">
      <c r="A9454" s="245" t="s">
        <v>15996</v>
      </c>
      <c r="B9454" s="246">
        <v>763.54</v>
      </c>
    </row>
    <row r="9455" spans="1:2" x14ac:dyDescent="0.2">
      <c r="A9455" s="245" t="s">
        <v>8393</v>
      </c>
      <c r="B9455" s="246">
        <v>888.24</v>
      </c>
    </row>
    <row r="9456" spans="1:2" x14ac:dyDescent="0.2">
      <c r="A9456" s="245" t="s">
        <v>15997</v>
      </c>
      <c r="B9456" s="246">
        <v>888.24</v>
      </c>
    </row>
    <row r="9457" spans="1:2" x14ac:dyDescent="0.2">
      <c r="A9457" s="245" t="s">
        <v>8394</v>
      </c>
      <c r="B9457" s="246">
        <v>290.11</v>
      </c>
    </row>
    <row r="9458" spans="1:2" x14ac:dyDescent="0.2">
      <c r="A9458" s="245" t="s">
        <v>15998</v>
      </c>
      <c r="B9458" s="246">
        <v>281.49</v>
      </c>
    </row>
    <row r="9459" spans="1:2" x14ac:dyDescent="0.2">
      <c r="A9459" s="245" t="s">
        <v>2682</v>
      </c>
      <c r="B9459" s="246">
        <v>371.17</v>
      </c>
    </row>
    <row r="9460" spans="1:2" x14ac:dyDescent="0.2">
      <c r="A9460" s="245" t="s">
        <v>15999</v>
      </c>
      <c r="B9460" s="246">
        <v>353.26</v>
      </c>
    </row>
    <row r="9461" spans="1:2" x14ac:dyDescent="0.2">
      <c r="A9461" s="245" t="s">
        <v>2683</v>
      </c>
      <c r="B9461" s="246">
        <v>1328.7</v>
      </c>
    </row>
    <row r="9462" spans="1:2" x14ac:dyDescent="0.2">
      <c r="A9462" s="245" t="s">
        <v>16000</v>
      </c>
      <c r="B9462" s="246">
        <v>1200.33</v>
      </c>
    </row>
    <row r="9463" spans="1:2" x14ac:dyDescent="0.2">
      <c r="A9463" s="245" t="s">
        <v>2684</v>
      </c>
      <c r="B9463" s="246">
        <v>682.16</v>
      </c>
    </row>
    <row r="9464" spans="1:2" x14ac:dyDescent="0.2">
      <c r="A9464" s="245" t="s">
        <v>16001</v>
      </c>
      <c r="B9464" s="246">
        <v>604</v>
      </c>
    </row>
    <row r="9465" spans="1:2" x14ac:dyDescent="0.2">
      <c r="A9465" s="245" t="s">
        <v>2685</v>
      </c>
      <c r="B9465" s="246">
        <v>811.17</v>
      </c>
    </row>
    <row r="9466" spans="1:2" x14ac:dyDescent="0.2">
      <c r="A9466" s="245" t="s">
        <v>16002</v>
      </c>
      <c r="B9466" s="246">
        <v>763.96</v>
      </c>
    </row>
    <row r="9467" spans="1:2" x14ac:dyDescent="0.2">
      <c r="A9467" s="245" t="s">
        <v>2686</v>
      </c>
      <c r="B9467" s="246">
        <v>337.15</v>
      </c>
    </row>
    <row r="9468" spans="1:2" x14ac:dyDescent="0.2">
      <c r="A9468" s="245" t="s">
        <v>16003</v>
      </c>
      <c r="B9468" s="246">
        <v>316.45999999999998</v>
      </c>
    </row>
    <row r="9469" spans="1:2" x14ac:dyDescent="0.2">
      <c r="A9469" s="245" t="s">
        <v>8395</v>
      </c>
      <c r="B9469" s="246">
        <v>974.85</v>
      </c>
    </row>
    <row r="9470" spans="1:2" x14ac:dyDescent="0.2">
      <c r="A9470" s="245" t="s">
        <v>16004</v>
      </c>
      <c r="B9470" s="246">
        <v>958.1</v>
      </c>
    </row>
    <row r="9471" spans="1:2" x14ac:dyDescent="0.2">
      <c r="A9471" s="245" t="s">
        <v>8396</v>
      </c>
      <c r="B9471" s="246">
        <v>112.28</v>
      </c>
    </row>
    <row r="9472" spans="1:2" x14ac:dyDescent="0.2">
      <c r="A9472" s="245" t="s">
        <v>16005</v>
      </c>
      <c r="B9472" s="246">
        <v>104.96</v>
      </c>
    </row>
    <row r="9473" spans="1:2" x14ac:dyDescent="0.2">
      <c r="A9473" s="245" t="s">
        <v>8397</v>
      </c>
      <c r="B9473" s="246">
        <v>46.71</v>
      </c>
    </row>
    <row r="9474" spans="1:2" x14ac:dyDescent="0.2">
      <c r="A9474" s="245" t="s">
        <v>16006</v>
      </c>
      <c r="B9474" s="246">
        <v>41.1</v>
      </c>
    </row>
    <row r="9475" spans="1:2" x14ac:dyDescent="0.2">
      <c r="A9475" s="245" t="s">
        <v>8398</v>
      </c>
      <c r="B9475" s="246">
        <v>85.05</v>
      </c>
    </row>
    <row r="9476" spans="1:2" x14ac:dyDescent="0.2">
      <c r="A9476" s="245" t="s">
        <v>16007</v>
      </c>
      <c r="B9476" s="246">
        <v>74.14</v>
      </c>
    </row>
    <row r="9477" spans="1:2" x14ac:dyDescent="0.2">
      <c r="A9477" s="245" t="s">
        <v>8399</v>
      </c>
      <c r="B9477" s="246">
        <v>1237</v>
      </c>
    </row>
    <row r="9478" spans="1:2" x14ac:dyDescent="0.2">
      <c r="A9478" s="245" t="s">
        <v>16008</v>
      </c>
      <c r="B9478" s="246">
        <v>1150.52</v>
      </c>
    </row>
    <row r="9479" spans="1:2" x14ac:dyDescent="0.2">
      <c r="A9479" s="245" t="s">
        <v>2687</v>
      </c>
      <c r="B9479" s="246">
        <v>164.54</v>
      </c>
    </row>
    <row r="9480" spans="1:2" x14ac:dyDescent="0.2">
      <c r="A9480" s="245" t="s">
        <v>16009</v>
      </c>
      <c r="B9480" s="246">
        <v>157.16</v>
      </c>
    </row>
    <row r="9481" spans="1:2" x14ac:dyDescent="0.2">
      <c r="A9481" s="245" t="s">
        <v>2688</v>
      </c>
      <c r="B9481" s="246">
        <v>132.01</v>
      </c>
    </row>
    <row r="9482" spans="1:2" x14ac:dyDescent="0.2">
      <c r="A9482" s="245" t="s">
        <v>16010</v>
      </c>
      <c r="B9482" s="246">
        <v>123.45</v>
      </c>
    </row>
    <row r="9483" spans="1:2" x14ac:dyDescent="0.2">
      <c r="A9483" s="245" t="s">
        <v>2689</v>
      </c>
      <c r="B9483" s="246">
        <v>182.36</v>
      </c>
    </row>
    <row r="9484" spans="1:2" x14ac:dyDescent="0.2">
      <c r="A9484" s="245" t="s">
        <v>16011</v>
      </c>
      <c r="B9484" s="246">
        <v>168.39</v>
      </c>
    </row>
    <row r="9485" spans="1:2" x14ac:dyDescent="0.2">
      <c r="A9485" s="245" t="s">
        <v>2690</v>
      </c>
      <c r="B9485" s="246">
        <v>192.89</v>
      </c>
    </row>
    <row r="9486" spans="1:2" x14ac:dyDescent="0.2">
      <c r="A9486" s="245" t="s">
        <v>16012</v>
      </c>
      <c r="B9486" s="246">
        <v>182.08</v>
      </c>
    </row>
    <row r="9487" spans="1:2" x14ac:dyDescent="0.2">
      <c r="A9487" s="245" t="s">
        <v>2691</v>
      </c>
      <c r="B9487" s="246">
        <v>168.33</v>
      </c>
    </row>
    <row r="9488" spans="1:2" x14ac:dyDescent="0.2">
      <c r="A9488" s="245" t="s">
        <v>16013</v>
      </c>
      <c r="B9488" s="246">
        <v>159.59</v>
      </c>
    </row>
    <row r="9489" spans="1:2" x14ac:dyDescent="0.2">
      <c r="A9489" s="245" t="s">
        <v>2692</v>
      </c>
      <c r="B9489" s="246">
        <v>139.76</v>
      </c>
    </row>
    <row r="9490" spans="1:2" x14ac:dyDescent="0.2">
      <c r="A9490" s="245" t="s">
        <v>16014</v>
      </c>
      <c r="B9490" s="246">
        <v>132.36000000000001</v>
      </c>
    </row>
    <row r="9491" spans="1:2" x14ac:dyDescent="0.2">
      <c r="A9491" s="245" t="s">
        <v>2693</v>
      </c>
      <c r="B9491" s="246">
        <v>124.33</v>
      </c>
    </row>
    <row r="9492" spans="1:2" x14ac:dyDescent="0.2">
      <c r="A9492" s="245" t="s">
        <v>16015</v>
      </c>
      <c r="B9492" s="246">
        <v>121.37</v>
      </c>
    </row>
    <row r="9493" spans="1:2" x14ac:dyDescent="0.2">
      <c r="A9493" s="245" t="s">
        <v>2694</v>
      </c>
      <c r="B9493" s="246">
        <v>221.62</v>
      </c>
    </row>
    <row r="9494" spans="1:2" x14ac:dyDescent="0.2">
      <c r="A9494" s="245" t="s">
        <v>16016</v>
      </c>
      <c r="B9494" s="246">
        <v>209</v>
      </c>
    </row>
    <row r="9495" spans="1:2" x14ac:dyDescent="0.2">
      <c r="A9495" s="245" t="s">
        <v>2695</v>
      </c>
      <c r="B9495" s="246">
        <v>120.24</v>
      </c>
    </row>
    <row r="9496" spans="1:2" x14ac:dyDescent="0.2">
      <c r="A9496" s="245" t="s">
        <v>16017</v>
      </c>
      <c r="B9496" s="246">
        <v>110.96</v>
      </c>
    </row>
    <row r="9497" spans="1:2" x14ac:dyDescent="0.2">
      <c r="A9497" s="245" t="s">
        <v>2696</v>
      </c>
      <c r="B9497" s="246">
        <v>149.02000000000001</v>
      </c>
    </row>
    <row r="9498" spans="1:2" x14ac:dyDescent="0.2">
      <c r="A9498" s="245" t="s">
        <v>16018</v>
      </c>
      <c r="B9498" s="246">
        <v>140.30000000000001</v>
      </c>
    </row>
    <row r="9499" spans="1:2" x14ac:dyDescent="0.2">
      <c r="A9499" s="245" t="s">
        <v>2697</v>
      </c>
      <c r="B9499" s="246">
        <v>132.36000000000001</v>
      </c>
    </row>
    <row r="9500" spans="1:2" x14ac:dyDescent="0.2">
      <c r="A9500" s="245" t="s">
        <v>16019</v>
      </c>
      <c r="B9500" s="246">
        <v>124.17</v>
      </c>
    </row>
    <row r="9501" spans="1:2" x14ac:dyDescent="0.2">
      <c r="A9501" s="245" t="s">
        <v>2698</v>
      </c>
      <c r="B9501" s="246">
        <v>120.64</v>
      </c>
    </row>
    <row r="9502" spans="1:2" x14ac:dyDescent="0.2">
      <c r="A9502" s="245" t="s">
        <v>16020</v>
      </c>
      <c r="B9502" s="246">
        <v>113.07</v>
      </c>
    </row>
    <row r="9503" spans="1:2" x14ac:dyDescent="0.2">
      <c r="A9503" s="245" t="s">
        <v>2699</v>
      </c>
      <c r="B9503" s="246">
        <v>110.08</v>
      </c>
    </row>
    <row r="9504" spans="1:2" x14ac:dyDescent="0.2">
      <c r="A9504" s="245" t="s">
        <v>16021</v>
      </c>
      <c r="B9504" s="246">
        <v>103.55</v>
      </c>
    </row>
    <row r="9505" spans="1:2" x14ac:dyDescent="0.2">
      <c r="A9505" s="245" t="s">
        <v>8400</v>
      </c>
      <c r="B9505" s="246">
        <v>183.36</v>
      </c>
    </row>
    <row r="9506" spans="1:2" x14ac:dyDescent="0.2">
      <c r="A9506" s="245" t="s">
        <v>16022</v>
      </c>
      <c r="B9506" s="246">
        <v>175.56</v>
      </c>
    </row>
    <row r="9507" spans="1:2" x14ac:dyDescent="0.2">
      <c r="A9507" s="245" t="s">
        <v>8401</v>
      </c>
      <c r="B9507" s="246">
        <v>177.69</v>
      </c>
    </row>
    <row r="9508" spans="1:2" x14ac:dyDescent="0.2">
      <c r="A9508" s="245" t="s">
        <v>16023</v>
      </c>
      <c r="B9508" s="246">
        <v>170.39</v>
      </c>
    </row>
    <row r="9509" spans="1:2" x14ac:dyDescent="0.2">
      <c r="A9509" s="245" t="s">
        <v>8402</v>
      </c>
      <c r="B9509" s="246">
        <v>202.08</v>
      </c>
    </row>
    <row r="9510" spans="1:2" x14ac:dyDescent="0.2">
      <c r="A9510" s="245" t="s">
        <v>16024</v>
      </c>
      <c r="B9510" s="246">
        <v>194.63</v>
      </c>
    </row>
    <row r="9511" spans="1:2" x14ac:dyDescent="0.2">
      <c r="A9511" s="245" t="s">
        <v>8403</v>
      </c>
      <c r="B9511" s="246">
        <v>212.67</v>
      </c>
    </row>
    <row r="9512" spans="1:2" x14ac:dyDescent="0.2">
      <c r="A9512" s="245" t="s">
        <v>16025</v>
      </c>
      <c r="B9512" s="246">
        <v>205.94</v>
      </c>
    </row>
    <row r="9513" spans="1:2" x14ac:dyDescent="0.2">
      <c r="A9513" s="245" t="s">
        <v>8404</v>
      </c>
      <c r="B9513" s="246">
        <v>180.58</v>
      </c>
    </row>
    <row r="9514" spans="1:2" x14ac:dyDescent="0.2">
      <c r="A9514" s="245" t="s">
        <v>16026</v>
      </c>
      <c r="B9514" s="246">
        <v>175.14</v>
      </c>
    </row>
    <row r="9515" spans="1:2" x14ac:dyDescent="0.2">
      <c r="A9515" s="245" t="s">
        <v>8405</v>
      </c>
      <c r="B9515" s="246">
        <v>180.9</v>
      </c>
    </row>
    <row r="9516" spans="1:2" x14ac:dyDescent="0.2">
      <c r="A9516" s="245" t="s">
        <v>16027</v>
      </c>
      <c r="B9516" s="246">
        <v>173.8</v>
      </c>
    </row>
    <row r="9517" spans="1:2" x14ac:dyDescent="0.2">
      <c r="A9517" s="245" t="s">
        <v>8406</v>
      </c>
      <c r="B9517" s="246">
        <v>200.69</v>
      </c>
    </row>
    <row r="9518" spans="1:2" x14ac:dyDescent="0.2">
      <c r="A9518" s="245" t="s">
        <v>16028</v>
      </c>
      <c r="B9518" s="246">
        <v>193.59</v>
      </c>
    </row>
    <row r="9519" spans="1:2" x14ac:dyDescent="0.2">
      <c r="A9519" s="245" t="s">
        <v>8407</v>
      </c>
      <c r="B9519" s="246">
        <v>218.95</v>
      </c>
    </row>
    <row r="9520" spans="1:2" x14ac:dyDescent="0.2">
      <c r="A9520" s="245" t="s">
        <v>16029</v>
      </c>
      <c r="B9520" s="246">
        <v>211.81</v>
      </c>
    </row>
    <row r="9521" spans="1:2" x14ac:dyDescent="0.2">
      <c r="A9521" s="245" t="s">
        <v>8408</v>
      </c>
      <c r="B9521" s="246">
        <v>209.66</v>
      </c>
    </row>
    <row r="9522" spans="1:2" x14ac:dyDescent="0.2">
      <c r="A9522" s="245" t="s">
        <v>16030</v>
      </c>
      <c r="B9522" s="246">
        <v>202.54</v>
      </c>
    </row>
    <row r="9523" spans="1:2" x14ac:dyDescent="0.2">
      <c r="A9523" s="245" t="s">
        <v>8409</v>
      </c>
      <c r="B9523" s="246">
        <v>238.62</v>
      </c>
    </row>
    <row r="9524" spans="1:2" x14ac:dyDescent="0.2">
      <c r="A9524" s="245" t="s">
        <v>16031</v>
      </c>
      <c r="B9524" s="246">
        <v>231.24</v>
      </c>
    </row>
    <row r="9525" spans="1:2" x14ac:dyDescent="0.2">
      <c r="A9525" s="245" t="s">
        <v>8410</v>
      </c>
      <c r="B9525" s="246">
        <v>273.73</v>
      </c>
    </row>
    <row r="9526" spans="1:2" x14ac:dyDescent="0.2">
      <c r="A9526" s="245" t="s">
        <v>16032</v>
      </c>
      <c r="B9526" s="246">
        <v>265.62</v>
      </c>
    </row>
    <row r="9527" spans="1:2" x14ac:dyDescent="0.2">
      <c r="A9527" s="245" t="s">
        <v>8411</v>
      </c>
      <c r="B9527" s="246">
        <v>132.01</v>
      </c>
    </row>
    <row r="9528" spans="1:2" x14ac:dyDescent="0.2">
      <c r="A9528" s="245" t="s">
        <v>16033</v>
      </c>
      <c r="B9528" s="246">
        <v>123.45</v>
      </c>
    </row>
    <row r="9529" spans="1:2" x14ac:dyDescent="0.2">
      <c r="A9529" s="245" t="s">
        <v>8412</v>
      </c>
      <c r="B9529" s="246">
        <v>191.44</v>
      </c>
    </row>
    <row r="9530" spans="1:2" x14ac:dyDescent="0.2">
      <c r="A9530" s="245" t="s">
        <v>16034</v>
      </c>
      <c r="B9530" s="246">
        <v>186.82</v>
      </c>
    </row>
    <row r="9531" spans="1:2" x14ac:dyDescent="0.2">
      <c r="A9531" s="245" t="s">
        <v>8413</v>
      </c>
      <c r="B9531" s="246">
        <v>167.19</v>
      </c>
    </row>
    <row r="9532" spans="1:2" x14ac:dyDescent="0.2">
      <c r="A9532" s="245" t="s">
        <v>16035</v>
      </c>
      <c r="B9532" s="246">
        <v>155.93</v>
      </c>
    </row>
    <row r="9533" spans="1:2" x14ac:dyDescent="0.2">
      <c r="A9533" s="245" t="s">
        <v>8414</v>
      </c>
      <c r="B9533" s="246">
        <v>163.6</v>
      </c>
    </row>
    <row r="9534" spans="1:2" x14ac:dyDescent="0.2">
      <c r="A9534" s="245" t="s">
        <v>16036</v>
      </c>
      <c r="B9534" s="246">
        <v>152.34</v>
      </c>
    </row>
    <row r="9535" spans="1:2" x14ac:dyDescent="0.2">
      <c r="A9535" s="245" t="s">
        <v>8415</v>
      </c>
      <c r="B9535" s="246">
        <v>224.44</v>
      </c>
    </row>
    <row r="9536" spans="1:2" x14ac:dyDescent="0.2">
      <c r="A9536" s="245" t="s">
        <v>16037</v>
      </c>
      <c r="B9536" s="246">
        <v>211.77</v>
      </c>
    </row>
    <row r="9537" spans="1:2" x14ac:dyDescent="0.2">
      <c r="A9537" s="245" t="s">
        <v>8416</v>
      </c>
      <c r="B9537" s="246">
        <v>82.7</v>
      </c>
    </row>
    <row r="9538" spans="1:2" x14ac:dyDescent="0.2">
      <c r="A9538" s="245" t="s">
        <v>16038</v>
      </c>
      <c r="B9538" s="246">
        <v>80.23</v>
      </c>
    </row>
    <row r="9539" spans="1:2" x14ac:dyDescent="0.2">
      <c r="A9539" s="245" t="s">
        <v>8417</v>
      </c>
      <c r="B9539" s="246">
        <v>96.48</v>
      </c>
    </row>
    <row r="9540" spans="1:2" x14ac:dyDescent="0.2">
      <c r="A9540" s="245" t="s">
        <v>16039</v>
      </c>
      <c r="B9540" s="246">
        <v>94.01</v>
      </c>
    </row>
    <row r="9541" spans="1:2" x14ac:dyDescent="0.2">
      <c r="A9541" s="245" t="s">
        <v>8418</v>
      </c>
      <c r="B9541" s="246">
        <v>112.55</v>
      </c>
    </row>
    <row r="9542" spans="1:2" x14ac:dyDescent="0.2">
      <c r="A9542" s="245" t="s">
        <v>16040</v>
      </c>
      <c r="B9542" s="246">
        <v>109.59</v>
      </c>
    </row>
    <row r="9543" spans="1:2" x14ac:dyDescent="0.2">
      <c r="A9543" s="245" t="s">
        <v>8419</v>
      </c>
      <c r="B9543" s="246">
        <v>412.55</v>
      </c>
    </row>
    <row r="9544" spans="1:2" x14ac:dyDescent="0.2">
      <c r="A9544" s="245" t="s">
        <v>16041</v>
      </c>
      <c r="B9544" s="246">
        <v>383.43</v>
      </c>
    </row>
    <row r="9545" spans="1:2" x14ac:dyDescent="0.2">
      <c r="A9545" s="245" t="s">
        <v>8420</v>
      </c>
      <c r="B9545" s="246">
        <v>1303.3699999999999</v>
      </c>
    </row>
    <row r="9546" spans="1:2" x14ac:dyDescent="0.2">
      <c r="A9546" s="245" t="s">
        <v>16042</v>
      </c>
      <c r="B9546" s="246">
        <v>1274.26</v>
      </c>
    </row>
    <row r="9547" spans="1:2" x14ac:dyDescent="0.2">
      <c r="A9547" s="245" t="s">
        <v>8421</v>
      </c>
      <c r="B9547" s="246">
        <v>1038.28</v>
      </c>
    </row>
    <row r="9548" spans="1:2" x14ac:dyDescent="0.2">
      <c r="A9548" s="245" t="s">
        <v>16043</v>
      </c>
      <c r="B9548" s="246">
        <v>1007.11</v>
      </c>
    </row>
    <row r="9549" spans="1:2" x14ac:dyDescent="0.2">
      <c r="A9549" s="245" t="s">
        <v>8422</v>
      </c>
      <c r="B9549" s="246">
        <v>1361.13</v>
      </c>
    </row>
    <row r="9550" spans="1:2" x14ac:dyDescent="0.2">
      <c r="A9550" s="245" t="s">
        <v>16044</v>
      </c>
      <c r="B9550" s="246">
        <v>1339.94</v>
      </c>
    </row>
    <row r="9551" spans="1:2" x14ac:dyDescent="0.2">
      <c r="A9551" s="245" t="s">
        <v>8423</v>
      </c>
      <c r="B9551" s="246">
        <v>928.88</v>
      </c>
    </row>
    <row r="9552" spans="1:2" x14ac:dyDescent="0.2">
      <c r="A9552" s="245" t="s">
        <v>16045</v>
      </c>
      <c r="B9552" s="246">
        <v>909.69</v>
      </c>
    </row>
    <row r="9553" spans="1:2" x14ac:dyDescent="0.2">
      <c r="A9553" s="245" t="s">
        <v>8424</v>
      </c>
      <c r="B9553" s="246">
        <v>7197.81</v>
      </c>
    </row>
    <row r="9554" spans="1:2" x14ac:dyDescent="0.2">
      <c r="A9554" s="245" t="s">
        <v>16046</v>
      </c>
      <c r="B9554" s="246">
        <v>6755.89</v>
      </c>
    </row>
    <row r="9555" spans="1:2" x14ac:dyDescent="0.2">
      <c r="A9555" s="245" t="s">
        <v>8425</v>
      </c>
      <c r="B9555" s="246">
        <v>2074.62</v>
      </c>
    </row>
    <row r="9556" spans="1:2" x14ac:dyDescent="0.2">
      <c r="A9556" s="245" t="s">
        <v>16047</v>
      </c>
      <c r="B9556" s="246">
        <v>1933.02</v>
      </c>
    </row>
    <row r="9557" spans="1:2" x14ac:dyDescent="0.2">
      <c r="A9557" s="245" t="s">
        <v>8426</v>
      </c>
      <c r="B9557" s="246">
        <v>2296.48</v>
      </c>
    </row>
    <row r="9558" spans="1:2" x14ac:dyDescent="0.2">
      <c r="A9558" s="245" t="s">
        <v>16048</v>
      </c>
      <c r="B9558" s="246">
        <v>2154.2800000000002</v>
      </c>
    </row>
    <row r="9559" spans="1:2" x14ac:dyDescent="0.2">
      <c r="A9559" s="245" t="s">
        <v>8427</v>
      </c>
      <c r="B9559" s="246">
        <v>303.83</v>
      </c>
    </row>
    <row r="9560" spans="1:2" x14ac:dyDescent="0.2">
      <c r="A9560" s="245" t="s">
        <v>16049</v>
      </c>
      <c r="B9560" s="246">
        <v>277.86</v>
      </c>
    </row>
    <row r="9561" spans="1:2" x14ac:dyDescent="0.2">
      <c r="A9561" s="245" t="s">
        <v>8428</v>
      </c>
      <c r="B9561" s="246">
        <v>727.91</v>
      </c>
    </row>
    <row r="9562" spans="1:2" x14ac:dyDescent="0.2">
      <c r="A9562" s="245" t="s">
        <v>16050</v>
      </c>
      <c r="B9562" s="246">
        <v>684.25</v>
      </c>
    </row>
    <row r="9563" spans="1:2" x14ac:dyDescent="0.2">
      <c r="A9563" s="245" t="s">
        <v>8429</v>
      </c>
      <c r="B9563" s="246">
        <v>984.77</v>
      </c>
    </row>
    <row r="9564" spans="1:2" x14ac:dyDescent="0.2">
      <c r="A9564" s="245" t="s">
        <v>16051</v>
      </c>
      <c r="B9564" s="246">
        <v>968.02</v>
      </c>
    </row>
    <row r="9565" spans="1:2" x14ac:dyDescent="0.2">
      <c r="A9565" s="245" t="s">
        <v>8430</v>
      </c>
      <c r="B9565" s="246">
        <v>1994.43</v>
      </c>
    </row>
    <row r="9566" spans="1:2" x14ac:dyDescent="0.2">
      <c r="A9566" s="245" t="s">
        <v>16052</v>
      </c>
      <c r="B9566" s="246">
        <v>1854.58</v>
      </c>
    </row>
    <row r="9567" spans="1:2" x14ac:dyDescent="0.2">
      <c r="A9567" s="245" t="s">
        <v>8431</v>
      </c>
      <c r="B9567" s="246">
        <v>2511.16</v>
      </c>
    </row>
    <row r="9568" spans="1:2" x14ac:dyDescent="0.2">
      <c r="A9568" s="245" t="s">
        <v>16053</v>
      </c>
      <c r="B9568" s="246">
        <v>2369.58</v>
      </c>
    </row>
    <row r="9569" spans="1:2" x14ac:dyDescent="0.2">
      <c r="A9569" s="245" t="s">
        <v>8432</v>
      </c>
      <c r="B9569" s="246">
        <v>712.13</v>
      </c>
    </row>
    <row r="9570" spans="1:2" x14ac:dyDescent="0.2">
      <c r="A9570" s="245" t="s">
        <v>16054</v>
      </c>
      <c r="B9570" s="246">
        <v>680.24</v>
      </c>
    </row>
    <row r="9571" spans="1:2" x14ac:dyDescent="0.2">
      <c r="A9571" s="245" t="s">
        <v>8433</v>
      </c>
      <c r="B9571" s="246">
        <v>1578.89</v>
      </c>
    </row>
    <row r="9572" spans="1:2" x14ac:dyDescent="0.2">
      <c r="A9572" s="245" t="s">
        <v>16055</v>
      </c>
      <c r="B9572" s="246">
        <v>1436.53</v>
      </c>
    </row>
    <row r="9573" spans="1:2" x14ac:dyDescent="0.2">
      <c r="A9573" s="245" t="s">
        <v>8434</v>
      </c>
      <c r="B9573" s="246">
        <v>1934.07</v>
      </c>
    </row>
    <row r="9574" spans="1:2" x14ac:dyDescent="0.2">
      <c r="A9574" s="245" t="s">
        <v>16056</v>
      </c>
      <c r="B9574" s="246">
        <v>1786.16</v>
      </c>
    </row>
    <row r="9575" spans="1:2" x14ac:dyDescent="0.2">
      <c r="A9575" s="245" t="s">
        <v>8435</v>
      </c>
      <c r="B9575" s="246">
        <v>4775.58</v>
      </c>
    </row>
    <row r="9576" spans="1:2" x14ac:dyDescent="0.2">
      <c r="A9576" s="245" t="s">
        <v>16057</v>
      </c>
      <c r="B9576" s="246">
        <v>4524.62</v>
      </c>
    </row>
    <row r="9577" spans="1:2" x14ac:dyDescent="0.2">
      <c r="A9577" s="245" t="s">
        <v>8436</v>
      </c>
      <c r="B9577" s="246">
        <v>417.87</v>
      </c>
    </row>
    <row r="9578" spans="1:2" x14ac:dyDescent="0.2">
      <c r="A9578" s="245" t="s">
        <v>16058</v>
      </c>
      <c r="B9578" s="246">
        <v>395.91</v>
      </c>
    </row>
    <row r="9579" spans="1:2" x14ac:dyDescent="0.2">
      <c r="A9579" s="245" t="s">
        <v>8437</v>
      </c>
      <c r="B9579" s="246">
        <v>493.79</v>
      </c>
    </row>
    <row r="9580" spans="1:2" x14ac:dyDescent="0.2">
      <c r="A9580" s="245" t="s">
        <v>16059</v>
      </c>
      <c r="B9580" s="246">
        <v>456.74</v>
      </c>
    </row>
    <row r="9581" spans="1:2" x14ac:dyDescent="0.2">
      <c r="A9581" s="245" t="s">
        <v>8438</v>
      </c>
      <c r="B9581" s="246">
        <v>453.59</v>
      </c>
    </row>
    <row r="9582" spans="1:2" x14ac:dyDescent="0.2">
      <c r="A9582" s="245" t="s">
        <v>16060</v>
      </c>
      <c r="B9582" s="246">
        <v>423.37</v>
      </c>
    </row>
    <row r="9583" spans="1:2" x14ac:dyDescent="0.2">
      <c r="A9583" s="245" t="s">
        <v>8439</v>
      </c>
      <c r="B9583" s="246">
        <v>558.04</v>
      </c>
    </row>
    <row r="9584" spans="1:2" x14ac:dyDescent="0.2">
      <c r="A9584" s="245" t="s">
        <v>16061</v>
      </c>
      <c r="B9584" s="246">
        <v>521.97</v>
      </c>
    </row>
    <row r="9585" spans="1:2" x14ac:dyDescent="0.2">
      <c r="A9585" s="245" t="s">
        <v>8440</v>
      </c>
      <c r="B9585" s="246">
        <v>767.7</v>
      </c>
    </row>
    <row r="9586" spans="1:2" x14ac:dyDescent="0.2">
      <c r="A9586" s="245" t="s">
        <v>16062</v>
      </c>
      <c r="B9586" s="246">
        <v>714.46</v>
      </c>
    </row>
    <row r="9587" spans="1:2" x14ac:dyDescent="0.2">
      <c r="A9587" s="245" t="s">
        <v>35343</v>
      </c>
      <c r="B9587" s="246">
        <v>52.06</v>
      </c>
    </row>
    <row r="9588" spans="1:2" x14ac:dyDescent="0.2">
      <c r="A9588" s="245" t="s">
        <v>35344</v>
      </c>
      <c r="B9588" s="246">
        <v>52.06</v>
      </c>
    </row>
    <row r="9589" spans="1:2" x14ac:dyDescent="0.2">
      <c r="A9589" s="245" t="s">
        <v>35345</v>
      </c>
      <c r="B9589" s="246">
        <v>80.98</v>
      </c>
    </row>
    <row r="9590" spans="1:2" x14ac:dyDescent="0.2">
      <c r="A9590" s="245" t="s">
        <v>35346</v>
      </c>
      <c r="B9590" s="246">
        <v>80.98</v>
      </c>
    </row>
    <row r="9591" spans="1:2" x14ac:dyDescent="0.2">
      <c r="A9591" s="245" t="s">
        <v>35347</v>
      </c>
      <c r="B9591" s="246">
        <v>20.55</v>
      </c>
    </row>
    <row r="9592" spans="1:2" x14ac:dyDescent="0.2">
      <c r="A9592" s="245" t="s">
        <v>35348</v>
      </c>
      <c r="B9592" s="246">
        <v>20.55</v>
      </c>
    </row>
    <row r="9593" spans="1:2" x14ac:dyDescent="0.2">
      <c r="A9593" s="245" t="s">
        <v>35349</v>
      </c>
      <c r="B9593" s="246">
        <v>61.49</v>
      </c>
    </row>
    <row r="9594" spans="1:2" x14ac:dyDescent="0.2">
      <c r="A9594" s="245" t="s">
        <v>35350</v>
      </c>
      <c r="B9594" s="246">
        <v>61.49</v>
      </c>
    </row>
    <row r="9595" spans="1:2" x14ac:dyDescent="0.2">
      <c r="A9595" s="245" t="s">
        <v>35351</v>
      </c>
      <c r="B9595" s="246">
        <v>32.01</v>
      </c>
    </row>
    <row r="9596" spans="1:2" x14ac:dyDescent="0.2">
      <c r="A9596" s="245" t="s">
        <v>35352</v>
      </c>
      <c r="B9596" s="246">
        <v>32.01</v>
      </c>
    </row>
    <row r="9597" spans="1:2" x14ac:dyDescent="0.2">
      <c r="A9597" s="245" t="s">
        <v>35353</v>
      </c>
      <c r="B9597" s="246">
        <v>39.4</v>
      </c>
    </row>
    <row r="9598" spans="1:2" x14ac:dyDescent="0.2">
      <c r="A9598" s="245" t="s">
        <v>35354</v>
      </c>
      <c r="B9598" s="246">
        <v>39.4</v>
      </c>
    </row>
    <row r="9599" spans="1:2" x14ac:dyDescent="0.2">
      <c r="A9599" s="245" t="s">
        <v>35355</v>
      </c>
      <c r="B9599" s="246">
        <v>28.28</v>
      </c>
    </row>
    <row r="9600" spans="1:2" x14ac:dyDescent="0.2">
      <c r="A9600" s="245" t="s">
        <v>35356</v>
      </c>
      <c r="B9600" s="246">
        <v>28.28</v>
      </c>
    </row>
    <row r="9601" spans="1:2" x14ac:dyDescent="0.2">
      <c r="A9601" s="245" t="s">
        <v>35357</v>
      </c>
      <c r="B9601" s="246">
        <v>9.7899999999999991</v>
      </c>
    </row>
    <row r="9602" spans="1:2" x14ac:dyDescent="0.2">
      <c r="A9602" s="245" t="s">
        <v>35358</v>
      </c>
      <c r="B9602" s="246">
        <v>9.7899999999999991</v>
      </c>
    </row>
    <row r="9603" spans="1:2" x14ac:dyDescent="0.2">
      <c r="A9603" s="245" t="s">
        <v>35359</v>
      </c>
      <c r="B9603" s="246">
        <v>7.07</v>
      </c>
    </row>
    <row r="9604" spans="1:2" x14ac:dyDescent="0.2">
      <c r="A9604" s="245" t="s">
        <v>35360</v>
      </c>
      <c r="B9604" s="246">
        <v>7.07</v>
      </c>
    </row>
    <row r="9605" spans="1:2" x14ac:dyDescent="0.2">
      <c r="A9605" s="245" t="s">
        <v>8441</v>
      </c>
      <c r="B9605" s="246">
        <v>1176</v>
      </c>
    </row>
    <row r="9606" spans="1:2" x14ac:dyDescent="0.2">
      <c r="A9606" s="245" t="s">
        <v>16063</v>
      </c>
      <c r="B9606" s="246">
        <v>1176</v>
      </c>
    </row>
    <row r="9607" spans="1:2" x14ac:dyDescent="0.2">
      <c r="A9607" s="245" t="s">
        <v>8442</v>
      </c>
      <c r="B9607" s="246">
        <v>241.8</v>
      </c>
    </row>
    <row r="9608" spans="1:2" x14ac:dyDescent="0.2">
      <c r="A9608" s="245" t="s">
        <v>16064</v>
      </c>
      <c r="B9608" s="246">
        <v>241.8</v>
      </c>
    </row>
    <row r="9609" spans="1:2" x14ac:dyDescent="0.2">
      <c r="A9609" s="245" t="s">
        <v>8443</v>
      </c>
      <c r="B9609" s="246">
        <v>5.39</v>
      </c>
    </row>
    <row r="9610" spans="1:2" x14ac:dyDescent="0.2">
      <c r="A9610" s="245" t="s">
        <v>16065</v>
      </c>
      <c r="B9610" s="246">
        <v>5.39</v>
      </c>
    </row>
    <row r="9611" spans="1:2" x14ac:dyDescent="0.2">
      <c r="A9611" s="245" t="s">
        <v>8444</v>
      </c>
      <c r="B9611" s="246">
        <v>176.28</v>
      </c>
    </row>
    <row r="9612" spans="1:2" x14ac:dyDescent="0.2">
      <c r="A9612" s="245" t="s">
        <v>16066</v>
      </c>
      <c r="B9612" s="246">
        <v>175.94</v>
      </c>
    </row>
    <row r="9613" spans="1:2" x14ac:dyDescent="0.2">
      <c r="A9613" s="245" t="s">
        <v>8445</v>
      </c>
      <c r="B9613" s="246">
        <v>34.35</v>
      </c>
    </row>
    <row r="9614" spans="1:2" x14ac:dyDescent="0.2">
      <c r="A9614" s="245" t="s">
        <v>16067</v>
      </c>
      <c r="B9614" s="246">
        <v>34.35</v>
      </c>
    </row>
    <row r="9615" spans="1:2" x14ac:dyDescent="0.2">
      <c r="A9615" s="245" t="s">
        <v>8446</v>
      </c>
      <c r="B9615" s="246">
        <v>28</v>
      </c>
    </row>
    <row r="9616" spans="1:2" x14ac:dyDescent="0.2">
      <c r="A9616" s="245" t="s">
        <v>16068</v>
      </c>
      <c r="B9616" s="246">
        <v>28</v>
      </c>
    </row>
    <row r="9617" spans="1:2" x14ac:dyDescent="0.2">
      <c r="A9617" s="245" t="s">
        <v>8447</v>
      </c>
      <c r="B9617" s="246">
        <v>60.92</v>
      </c>
    </row>
    <row r="9618" spans="1:2" x14ac:dyDescent="0.2">
      <c r="A9618" s="245" t="s">
        <v>16069</v>
      </c>
      <c r="B9618" s="246">
        <v>60.92</v>
      </c>
    </row>
    <row r="9619" spans="1:2" x14ac:dyDescent="0.2">
      <c r="A9619" s="245" t="s">
        <v>8448</v>
      </c>
      <c r="B9619" s="246">
        <v>34.6</v>
      </c>
    </row>
    <row r="9620" spans="1:2" x14ac:dyDescent="0.2">
      <c r="A9620" s="245" t="s">
        <v>16070</v>
      </c>
      <c r="B9620" s="246">
        <v>32.61</v>
      </c>
    </row>
    <row r="9621" spans="1:2" x14ac:dyDescent="0.2">
      <c r="A9621" s="245" t="s">
        <v>2700</v>
      </c>
      <c r="B9621" s="246">
        <v>113.65</v>
      </c>
    </row>
    <row r="9622" spans="1:2" x14ac:dyDescent="0.2">
      <c r="A9622" s="245" t="s">
        <v>16071</v>
      </c>
      <c r="B9622" s="246">
        <v>108.56</v>
      </c>
    </row>
    <row r="9623" spans="1:2" x14ac:dyDescent="0.2">
      <c r="A9623" s="245" t="s">
        <v>8449</v>
      </c>
      <c r="B9623" s="246">
        <v>398.39</v>
      </c>
    </row>
    <row r="9624" spans="1:2" x14ac:dyDescent="0.2">
      <c r="A9624" s="245" t="s">
        <v>16072</v>
      </c>
      <c r="B9624" s="246">
        <v>361.62</v>
      </c>
    </row>
    <row r="9625" spans="1:2" x14ac:dyDescent="0.2">
      <c r="A9625" s="245" t="s">
        <v>8450</v>
      </c>
      <c r="B9625" s="246">
        <v>486.68</v>
      </c>
    </row>
    <row r="9626" spans="1:2" x14ac:dyDescent="0.2">
      <c r="A9626" s="245" t="s">
        <v>16073</v>
      </c>
      <c r="B9626" s="246">
        <v>439.33</v>
      </c>
    </row>
    <row r="9627" spans="1:2" x14ac:dyDescent="0.2">
      <c r="A9627" s="245" t="s">
        <v>2701</v>
      </c>
      <c r="B9627" s="246">
        <v>259.37</v>
      </c>
    </row>
    <row r="9628" spans="1:2" x14ac:dyDescent="0.2">
      <c r="A9628" s="245" t="s">
        <v>16074</v>
      </c>
      <c r="B9628" s="246">
        <v>255.41</v>
      </c>
    </row>
    <row r="9629" spans="1:2" x14ac:dyDescent="0.2">
      <c r="A9629" s="245" t="s">
        <v>2702</v>
      </c>
      <c r="B9629" s="246">
        <v>74.03</v>
      </c>
    </row>
    <row r="9630" spans="1:2" x14ac:dyDescent="0.2">
      <c r="A9630" s="245" t="s">
        <v>16075</v>
      </c>
      <c r="B9630" s="246">
        <v>71.34</v>
      </c>
    </row>
    <row r="9631" spans="1:2" x14ac:dyDescent="0.2">
      <c r="A9631" s="245" t="s">
        <v>2703</v>
      </c>
      <c r="B9631" s="246">
        <v>190.98</v>
      </c>
    </row>
    <row r="9632" spans="1:2" x14ac:dyDescent="0.2">
      <c r="A9632" s="245" t="s">
        <v>16076</v>
      </c>
      <c r="B9632" s="246">
        <v>183.58</v>
      </c>
    </row>
    <row r="9633" spans="1:2" x14ac:dyDescent="0.2">
      <c r="A9633" s="245" t="s">
        <v>2704</v>
      </c>
      <c r="B9633" s="246">
        <v>272.49</v>
      </c>
    </row>
    <row r="9634" spans="1:2" x14ac:dyDescent="0.2">
      <c r="A9634" s="245" t="s">
        <v>16077</v>
      </c>
      <c r="B9634" s="246">
        <v>262.20999999999998</v>
      </c>
    </row>
    <row r="9635" spans="1:2" x14ac:dyDescent="0.2">
      <c r="A9635" s="245" t="s">
        <v>2705</v>
      </c>
      <c r="B9635" s="246">
        <v>94.59</v>
      </c>
    </row>
    <row r="9636" spans="1:2" x14ac:dyDescent="0.2">
      <c r="A9636" s="245" t="s">
        <v>16078</v>
      </c>
      <c r="B9636" s="246">
        <v>91.12</v>
      </c>
    </row>
    <row r="9637" spans="1:2" x14ac:dyDescent="0.2">
      <c r="A9637" s="245" t="s">
        <v>2706</v>
      </c>
      <c r="B9637" s="246">
        <v>229.82</v>
      </c>
    </row>
    <row r="9638" spans="1:2" x14ac:dyDescent="0.2">
      <c r="A9638" s="245" t="s">
        <v>16079</v>
      </c>
      <c r="B9638" s="246">
        <v>221.27</v>
      </c>
    </row>
    <row r="9639" spans="1:2" x14ac:dyDescent="0.2">
      <c r="A9639" s="245" t="s">
        <v>2707</v>
      </c>
      <c r="B9639" s="246">
        <v>325.93</v>
      </c>
    </row>
    <row r="9640" spans="1:2" x14ac:dyDescent="0.2">
      <c r="A9640" s="245" t="s">
        <v>16080</v>
      </c>
      <c r="B9640" s="246">
        <v>314.33</v>
      </c>
    </row>
    <row r="9641" spans="1:2" x14ac:dyDescent="0.2">
      <c r="A9641" s="245" t="s">
        <v>2708</v>
      </c>
      <c r="B9641" s="246">
        <v>110.61</v>
      </c>
    </row>
    <row r="9642" spans="1:2" x14ac:dyDescent="0.2">
      <c r="A9642" s="245" t="s">
        <v>16081</v>
      </c>
      <c r="B9642" s="246">
        <v>106.5</v>
      </c>
    </row>
    <row r="9643" spans="1:2" x14ac:dyDescent="0.2">
      <c r="A9643" s="245" t="s">
        <v>2709</v>
      </c>
      <c r="B9643" s="246">
        <v>253.16</v>
      </c>
    </row>
    <row r="9644" spans="1:2" x14ac:dyDescent="0.2">
      <c r="A9644" s="245" t="s">
        <v>16082</v>
      </c>
      <c r="B9644" s="246">
        <v>244.16</v>
      </c>
    </row>
    <row r="9645" spans="1:2" x14ac:dyDescent="0.2">
      <c r="A9645" s="245" t="s">
        <v>2710</v>
      </c>
      <c r="B9645" s="246">
        <v>361.6</v>
      </c>
    </row>
    <row r="9646" spans="1:2" x14ac:dyDescent="0.2">
      <c r="A9646" s="245" t="s">
        <v>16083</v>
      </c>
      <c r="B9646" s="246">
        <v>349.26</v>
      </c>
    </row>
    <row r="9647" spans="1:2" x14ac:dyDescent="0.2">
      <c r="A9647" s="245" t="s">
        <v>2711</v>
      </c>
      <c r="B9647" s="246">
        <v>133.25</v>
      </c>
    </row>
    <row r="9648" spans="1:2" x14ac:dyDescent="0.2">
      <c r="A9648" s="245" t="s">
        <v>16084</v>
      </c>
      <c r="B9648" s="246">
        <v>128.35</v>
      </c>
    </row>
    <row r="9649" spans="1:2" x14ac:dyDescent="0.2">
      <c r="A9649" s="245" t="s">
        <v>2712</v>
      </c>
      <c r="B9649" s="246">
        <v>296.01</v>
      </c>
    </row>
    <row r="9650" spans="1:2" x14ac:dyDescent="0.2">
      <c r="A9650" s="245" t="s">
        <v>16085</v>
      </c>
      <c r="B9650" s="246">
        <v>285.83999999999997</v>
      </c>
    </row>
    <row r="9651" spans="1:2" x14ac:dyDescent="0.2">
      <c r="A9651" s="245" t="s">
        <v>2713</v>
      </c>
      <c r="B9651" s="246">
        <v>419.6</v>
      </c>
    </row>
    <row r="9652" spans="1:2" x14ac:dyDescent="0.2">
      <c r="A9652" s="245" t="s">
        <v>16086</v>
      </c>
      <c r="B9652" s="246">
        <v>405.99</v>
      </c>
    </row>
    <row r="9653" spans="1:2" x14ac:dyDescent="0.2">
      <c r="A9653" s="245" t="s">
        <v>2714</v>
      </c>
      <c r="B9653" s="246">
        <v>148.96</v>
      </c>
    </row>
    <row r="9654" spans="1:2" x14ac:dyDescent="0.2">
      <c r="A9654" s="245" t="s">
        <v>16087</v>
      </c>
      <c r="B9654" s="246">
        <v>143.43</v>
      </c>
    </row>
    <row r="9655" spans="1:2" x14ac:dyDescent="0.2">
      <c r="A9655" s="245" t="s">
        <v>2715</v>
      </c>
      <c r="B9655" s="246">
        <v>324.38</v>
      </c>
    </row>
    <row r="9656" spans="1:2" x14ac:dyDescent="0.2">
      <c r="A9656" s="245" t="s">
        <v>16088</v>
      </c>
      <c r="B9656" s="246">
        <v>313.32</v>
      </c>
    </row>
    <row r="9657" spans="1:2" x14ac:dyDescent="0.2">
      <c r="A9657" s="245" t="s">
        <v>2716</v>
      </c>
      <c r="B9657" s="246">
        <v>455.81</v>
      </c>
    </row>
    <row r="9658" spans="1:2" x14ac:dyDescent="0.2">
      <c r="A9658" s="245" t="s">
        <v>16089</v>
      </c>
      <c r="B9658" s="246">
        <v>441.43</v>
      </c>
    </row>
    <row r="9659" spans="1:2" x14ac:dyDescent="0.2">
      <c r="A9659" s="245" t="s">
        <v>2717</v>
      </c>
      <c r="B9659" s="246">
        <v>168.93</v>
      </c>
    </row>
    <row r="9660" spans="1:2" x14ac:dyDescent="0.2">
      <c r="A9660" s="245" t="s">
        <v>16090</v>
      </c>
      <c r="B9660" s="246">
        <v>162.75</v>
      </c>
    </row>
    <row r="9661" spans="1:2" x14ac:dyDescent="0.2">
      <c r="A9661" s="245" t="s">
        <v>2718</v>
      </c>
      <c r="B9661" s="246">
        <v>356.25</v>
      </c>
    </row>
    <row r="9662" spans="1:2" x14ac:dyDescent="0.2">
      <c r="A9662" s="245" t="s">
        <v>16091</v>
      </c>
      <c r="B9662" s="246">
        <v>344.69</v>
      </c>
    </row>
    <row r="9663" spans="1:2" x14ac:dyDescent="0.2">
      <c r="A9663" s="245" t="s">
        <v>2719</v>
      </c>
      <c r="B9663" s="246">
        <v>513.07000000000005</v>
      </c>
    </row>
    <row r="9664" spans="1:2" x14ac:dyDescent="0.2">
      <c r="A9664" s="245" t="s">
        <v>16092</v>
      </c>
      <c r="B9664" s="246">
        <v>496.95</v>
      </c>
    </row>
    <row r="9665" spans="1:2" x14ac:dyDescent="0.2">
      <c r="A9665" s="245" t="s">
        <v>2720</v>
      </c>
      <c r="B9665" s="246">
        <v>38.56</v>
      </c>
    </row>
    <row r="9666" spans="1:2" x14ac:dyDescent="0.2">
      <c r="A9666" s="245" t="s">
        <v>16093</v>
      </c>
      <c r="B9666" s="246">
        <v>36.32</v>
      </c>
    </row>
    <row r="9667" spans="1:2" x14ac:dyDescent="0.2">
      <c r="A9667" s="245" t="s">
        <v>2721</v>
      </c>
      <c r="B9667" s="246">
        <v>17.190000000000001</v>
      </c>
    </row>
    <row r="9668" spans="1:2" x14ac:dyDescent="0.2">
      <c r="A9668" s="245" t="s">
        <v>16094</v>
      </c>
      <c r="B9668" s="246">
        <v>14.95</v>
      </c>
    </row>
    <row r="9669" spans="1:2" x14ac:dyDescent="0.2">
      <c r="A9669" s="245" t="s">
        <v>2722</v>
      </c>
      <c r="B9669" s="246">
        <v>40.47</v>
      </c>
    </row>
    <row r="9670" spans="1:2" x14ac:dyDescent="0.2">
      <c r="A9670" s="245" t="s">
        <v>16095</v>
      </c>
      <c r="B9670" s="246">
        <v>38.119999999999997</v>
      </c>
    </row>
    <row r="9671" spans="1:2" x14ac:dyDescent="0.2">
      <c r="A9671" s="245" t="s">
        <v>2723</v>
      </c>
      <c r="B9671" s="246">
        <v>18.05</v>
      </c>
    </row>
    <row r="9672" spans="1:2" x14ac:dyDescent="0.2">
      <c r="A9672" s="245" t="s">
        <v>16096</v>
      </c>
      <c r="B9672" s="246">
        <v>15.7</v>
      </c>
    </row>
    <row r="9673" spans="1:2" x14ac:dyDescent="0.2">
      <c r="A9673" s="245" t="s">
        <v>2724</v>
      </c>
      <c r="B9673" s="246">
        <v>42.39</v>
      </c>
    </row>
    <row r="9674" spans="1:2" x14ac:dyDescent="0.2">
      <c r="A9674" s="245" t="s">
        <v>16097</v>
      </c>
      <c r="B9674" s="246">
        <v>39.92</v>
      </c>
    </row>
    <row r="9675" spans="1:2" x14ac:dyDescent="0.2">
      <c r="A9675" s="245" t="s">
        <v>2725</v>
      </c>
      <c r="B9675" s="246">
        <v>18.899999999999999</v>
      </c>
    </row>
    <row r="9676" spans="1:2" x14ac:dyDescent="0.2">
      <c r="A9676" s="245" t="s">
        <v>16098</v>
      </c>
      <c r="B9676" s="246">
        <v>16.440000000000001</v>
      </c>
    </row>
    <row r="9677" spans="1:2" x14ac:dyDescent="0.2">
      <c r="A9677" s="245" t="s">
        <v>2726</v>
      </c>
      <c r="B9677" s="246">
        <v>45.8</v>
      </c>
    </row>
    <row r="9678" spans="1:2" x14ac:dyDescent="0.2">
      <c r="A9678" s="245" t="s">
        <v>16099</v>
      </c>
      <c r="B9678" s="246">
        <v>43.14</v>
      </c>
    </row>
    <row r="9679" spans="1:2" x14ac:dyDescent="0.2">
      <c r="A9679" s="245" t="s">
        <v>2727</v>
      </c>
      <c r="B9679" s="246">
        <v>20.58</v>
      </c>
    </row>
    <row r="9680" spans="1:2" x14ac:dyDescent="0.2">
      <c r="A9680" s="245" t="s">
        <v>16100</v>
      </c>
      <c r="B9680" s="246">
        <v>17.920000000000002</v>
      </c>
    </row>
    <row r="9681" spans="1:2" x14ac:dyDescent="0.2">
      <c r="A9681" s="245" t="s">
        <v>2728</v>
      </c>
      <c r="B9681" s="246">
        <v>58.25</v>
      </c>
    </row>
    <row r="9682" spans="1:2" x14ac:dyDescent="0.2">
      <c r="A9682" s="245" t="s">
        <v>16101</v>
      </c>
      <c r="B9682" s="246">
        <v>54.86</v>
      </c>
    </row>
    <row r="9683" spans="1:2" x14ac:dyDescent="0.2">
      <c r="A9683" s="245" t="s">
        <v>2729</v>
      </c>
      <c r="B9683" s="246">
        <v>26.33</v>
      </c>
    </row>
    <row r="9684" spans="1:2" x14ac:dyDescent="0.2">
      <c r="A9684" s="245" t="s">
        <v>16102</v>
      </c>
      <c r="B9684" s="246">
        <v>22.95</v>
      </c>
    </row>
    <row r="9685" spans="1:2" x14ac:dyDescent="0.2">
      <c r="A9685" s="245" t="s">
        <v>2730</v>
      </c>
      <c r="B9685" s="246">
        <v>71.08</v>
      </c>
    </row>
    <row r="9686" spans="1:2" x14ac:dyDescent="0.2">
      <c r="A9686" s="245" t="s">
        <v>16103</v>
      </c>
      <c r="B9686" s="246">
        <v>67.209999999999994</v>
      </c>
    </row>
    <row r="9687" spans="1:2" x14ac:dyDescent="0.2">
      <c r="A9687" s="245" t="s">
        <v>2731</v>
      </c>
      <c r="B9687" s="246">
        <v>34.39</v>
      </c>
    </row>
    <row r="9688" spans="1:2" x14ac:dyDescent="0.2">
      <c r="A9688" s="245" t="s">
        <v>16104</v>
      </c>
      <c r="B9688" s="246">
        <v>30.03</v>
      </c>
    </row>
    <row r="9689" spans="1:2" x14ac:dyDescent="0.2">
      <c r="A9689" s="245" t="s">
        <v>2732</v>
      </c>
      <c r="B9689" s="246">
        <v>73.22</v>
      </c>
    </row>
    <row r="9690" spans="1:2" x14ac:dyDescent="0.2">
      <c r="A9690" s="245" t="s">
        <v>16105</v>
      </c>
      <c r="B9690" s="246">
        <v>69.25</v>
      </c>
    </row>
    <row r="9691" spans="1:2" x14ac:dyDescent="0.2">
      <c r="A9691" s="245" t="s">
        <v>2733</v>
      </c>
      <c r="B9691" s="246">
        <v>35.25</v>
      </c>
    </row>
    <row r="9692" spans="1:2" x14ac:dyDescent="0.2">
      <c r="A9692" s="245" t="s">
        <v>16106</v>
      </c>
      <c r="B9692" s="246">
        <v>30.77</v>
      </c>
    </row>
    <row r="9693" spans="1:2" x14ac:dyDescent="0.2">
      <c r="A9693" s="245" t="s">
        <v>2734</v>
      </c>
      <c r="B9693" s="246">
        <v>75.89</v>
      </c>
    </row>
    <row r="9694" spans="1:2" x14ac:dyDescent="0.2">
      <c r="A9694" s="245" t="s">
        <v>16107</v>
      </c>
      <c r="B9694" s="246">
        <v>71.77</v>
      </c>
    </row>
    <row r="9695" spans="1:2" x14ac:dyDescent="0.2">
      <c r="A9695" s="245" t="s">
        <v>2735</v>
      </c>
      <c r="B9695" s="246">
        <v>36.54</v>
      </c>
    </row>
    <row r="9696" spans="1:2" x14ac:dyDescent="0.2">
      <c r="A9696" s="245" t="s">
        <v>16108</v>
      </c>
      <c r="B9696" s="246">
        <v>31.89</v>
      </c>
    </row>
    <row r="9697" spans="1:2" x14ac:dyDescent="0.2">
      <c r="A9697" s="245" t="s">
        <v>2736</v>
      </c>
      <c r="B9697" s="246">
        <v>94.37</v>
      </c>
    </row>
    <row r="9698" spans="1:2" x14ac:dyDescent="0.2">
      <c r="A9698" s="245" t="s">
        <v>16109</v>
      </c>
      <c r="B9698" s="246">
        <v>89.24</v>
      </c>
    </row>
    <row r="9699" spans="1:2" x14ac:dyDescent="0.2">
      <c r="A9699" s="245" t="s">
        <v>2737</v>
      </c>
      <c r="B9699" s="246">
        <v>45.71</v>
      </c>
    </row>
    <row r="9700" spans="1:2" x14ac:dyDescent="0.2">
      <c r="A9700" s="245" t="s">
        <v>16110</v>
      </c>
      <c r="B9700" s="246">
        <v>39.97</v>
      </c>
    </row>
    <row r="9701" spans="1:2" x14ac:dyDescent="0.2">
      <c r="A9701" s="245" t="s">
        <v>8451</v>
      </c>
      <c r="B9701" s="246">
        <v>148.68</v>
      </c>
    </row>
    <row r="9702" spans="1:2" x14ac:dyDescent="0.2">
      <c r="A9702" s="245" t="s">
        <v>16111</v>
      </c>
      <c r="B9702" s="246">
        <v>140.1</v>
      </c>
    </row>
    <row r="9703" spans="1:2" x14ac:dyDescent="0.2">
      <c r="A9703" s="245" t="s">
        <v>8452</v>
      </c>
      <c r="B9703" s="246">
        <v>68.36</v>
      </c>
    </row>
    <row r="9704" spans="1:2" x14ac:dyDescent="0.2">
      <c r="A9704" s="245" t="s">
        <v>16112</v>
      </c>
      <c r="B9704" s="246">
        <v>59.77</v>
      </c>
    </row>
    <row r="9705" spans="1:2" x14ac:dyDescent="0.2">
      <c r="A9705" s="245" t="s">
        <v>8453</v>
      </c>
      <c r="B9705" s="246">
        <v>259.31</v>
      </c>
    </row>
    <row r="9706" spans="1:2" x14ac:dyDescent="0.2">
      <c r="A9706" s="245" t="s">
        <v>16113</v>
      </c>
      <c r="B9706" s="246">
        <v>244.23</v>
      </c>
    </row>
    <row r="9707" spans="1:2" x14ac:dyDescent="0.2">
      <c r="A9707" s="245" t="s">
        <v>8454</v>
      </c>
      <c r="B9707" s="246">
        <v>120.04</v>
      </c>
    </row>
    <row r="9708" spans="1:2" x14ac:dyDescent="0.2">
      <c r="A9708" s="245" t="s">
        <v>16114</v>
      </c>
      <c r="B9708" s="246">
        <v>104.96</v>
      </c>
    </row>
    <row r="9709" spans="1:2" x14ac:dyDescent="0.2">
      <c r="A9709" s="245" t="s">
        <v>8455</v>
      </c>
      <c r="B9709" s="246">
        <v>249.99</v>
      </c>
    </row>
    <row r="9710" spans="1:2" x14ac:dyDescent="0.2">
      <c r="A9710" s="245" t="s">
        <v>16115</v>
      </c>
      <c r="B9710" s="246">
        <v>239</v>
      </c>
    </row>
    <row r="9711" spans="1:2" x14ac:dyDescent="0.2">
      <c r="A9711" s="245" t="s">
        <v>8456</v>
      </c>
      <c r="B9711" s="246">
        <v>298.85000000000002</v>
      </c>
    </row>
    <row r="9712" spans="1:2" x14ac:dyDescent="0.2">
      <c r="A9712" s="245" t="s">
        <v>16116</v>
      </c>
      <c r="B9712" s="246">
        <v>287.12</v>
      </c>
    </row>
    <row r="9713" spans="1:2" x14ac:dyDescent="0.2">
      <c r="A9713" s="245" t="s">
        <v>8457</v>
      </c>
      <c r="B9713" s="246">
        <v>424.78</v>
      </c>
    </row>
    <row r="9714" spans="1:2" x14ac:dyDescent="0.2">
      <c r="A9714" s="245" t="s">
        <v>16117</v>
      </c>
      <c r="B9714" s="246">
        <v>408.71</v>
      </c>
    </row>
    <row r="9715" spans="1:2" x14ac:dyDescent="0.2">
      <c r="A9715" s="245" t="s">
        <v>2738</v>
      </c>
      <c r="B9715" s="246">
        <v>30</v>
      </c>
    </row>
    <row r="9716" spans="1:2" x14ac:dyDescent="0.2">
      <c r="A9716" s="245" t="s">
        <v>16118</v>
      </c>
      <c r="B9716" s="246">
        <v>30</v>
      </c>
    </row>
    <row r="9717" spans="1:2" x14ac:dyDescent="0.2">
      <c r="A9717" s="245" t="s">
        <v>2739</v>
      </c>
      <c r="B9717" s="246">
        <v>41</v>
      </c>
    </row>
    <row r="9718" spans="1:2" x14ac:dyDescent="0.2">
      <c r="A9718" s="245" t="s">
        <v>16119</v>
      </c>
      <c r="B9718" s="246">
        <v>41</v>
      </c>
    </row>
    <row r="9719" spans="1:2" x14ac:dyDescent="0.2">
      <c r="A9719" s="245" t="s">
        <v>2740</v>
      </c>
      <c r="B9719" s="246">
        <v>54</v>
      </c>
    </row>
    <row r="9720" spans="1:2" x14ac:dyDescent="0.2">
      <c r="A9720" s="245" t="s">
        <v>16120</v>
      </c>
      <c r="B9720" s="246">
        <v>54</v>
      </c>
    </row>
    <row r="9721" spans="1:2" x14ac:dyDescent="0.2">
      <c r="A9721" s="245" t="s">
        <v>2741</v>
      </c>
      <c r="B9721" s="246">
        <v>69.34</v>
      </c>
    </row>
    <row r="9722" spans="1:2" x14ac:dyDescent="0.2">
      <c r="A9722" s="245" t="s">
        <v>16121</v>
      </c>
      <c r="B9722" s="246">
        <v>69.34</v>
      </c>
    </row>
    <row r="9723" spans="1:2" x14ac:dyDescent="0.2">
      <c r="A9723" s="245" t="s">
        <v>2742</v>
      </c>
      <c r="B9723" s="246">
        <v>77</v>
      </c>
    </row>
    <row r="9724" spans="1:2" x14ac:dyDescent="0.2">
      <c r="A9724" s="245" t="s">
        <v>16122</v>
      </c>
      <c r="B9724" s="246">
        <v>77</v>
      </c>
    </row>
    <row r="9725" spans="1:2" x14ac:dyDescent="0.2">
      <c r="A9725" s="245" t="s">
        <v>2743</v>
      </c>
      <c r="B9725" s="246">
        <v>95</v>
      </c>
    </row>
    <row r="9726" spans="1:2" x14ac:dyDescent="0.2">
      <c r="A9726" s="245" t="s">
        <v>16123</v>
      </c>
      <c r="B9726" s="246">
        <v>95</v>
      </c>
    </row>
    <row r="9727" spans="1:2" x14ac:dyDescent="0.2">
      <c r="A9727" s="245" t="s">
        <v>2744</v>
      </c>
      <c r="B9727" s="246">
        <v>157.82</v>
      </c>
    </row>
    <row r="9728" spans="1:2" x14ac:dyDescent="0.2">
      <c r="A9728" s="245" t="s">
        <v>16124</v>
      </c>
      <c r="B9728" s="246">
        <v>157.82</v>
      </c>
    </row>
    <row r="9729" spans="1:2" x14ac:dyDescent="0.2">
      <c r="A9729" s="245" t="s">
        <v>2745</v>
      </c>
      <c r="B9729" s="246">
        <v>189.74</v>
      </c>
    </row>
    <row r="9730" spans="1:2" x14ac:dyDescent="0.2">
      <c r="A9730" s="245" t="s">
        <v>16125</v>
      </c>
      <c r="B9730" s="246">
        <v>189.74</v>
      </c>
    </row>
    <row r="9731" spans="1:2" x14ac:dyDescent="0.2">
      <c r="A9731" s="245" t="s">
        <v>8458</v>
      </c>
      <c r="B9731" s="246">
        <v>84.37</v>
      </c>
    </row>
    <row r="9732" spans="1:2" x14ac:dyDescent="0.2">
      <c r="A9732" s="245" t="s">
        <v>16126</v>
      </c>
      <c r="B9732" s="246">
        <v>84.37</v>
      </c>
    </row>
    <row r="9733" spans="1:2" x14ac:dyDescent="0.2">
      <c r="A9733" s="245" t="s">
        <v>8459</v>
      </c>
      <c r="B9733" s="246">
        <v>105.45</v>
      </c>
    </row>
    <row r="9734" spans="1:2" x14ac:dyDescent="0.2">
      <c r="A9734" s="245" t="s">
        <v>16127</v>
      </c>
      <c r="B9734" s="246">
        <v>105.45</v>
      </c>
    </row>
    <row r="9735" spans="1:2" x14ac:dyDescent="0.2">
      <c r="A9735" s="245" t="s">
        <v>8460</v>
      </c>
      <c r="B9735" s="246">
        <v>125.09</v>
      </c>
    </row>
    <row r="9736" spans="1:2" x14ac:dyDescent="0.2">
      <c r="A9736" s="245" t="s">
        <v>16128</v>
      </c>
      <c r="B9736" s="246">
        <v>125.09</v>
      </c>
    </row>
    <row r="9737" spans="1:2" x14ac:dyDescent="0.2">
      <c r="A9737" s="245" t="s">
        <v>8461</v>
      </c>
      <c r="B9737" s="246">
        <v>153.04</v>
      </c>
    </row>
    <row r="9738" spans="1:2" x14ac:dyDescent="0.2">
      <c r="A9738" s="245" t="s">
        <v>16129</v>
      </c>
      <c r="B9738" s="246">
        <v>153.04</v>
      </c>
    </row>
    <row r="9739" spans="1:2" x14ac:dyDescent="0.2">
      <c r="A9739" s="245" t="s">
        <v>8462</v>
      </c>
      <c r="B9739" s="246">
        <v>196.46</v>
      </c>
    </row>
    <row r="9740" spans="1:2" x14ac:dyDescent="0.2">
      <c r="A9740" s="245" t="s">
        <v>16130</v>
      </c>
      <c r="B9740" s="246">
        <v>196.46</v>
      </c>
    </row>
    <row r="9741" spans="1:2" x14ac:dyDescent="0.2">
      <c r="A9741" s="245" t="s">
        <v>8463</v>
      </c>
      <c r="B9741" s="246">
        <v>293</v>
      </c>
    </row>
    <row r="9742" spans="1:2" x14ac:dyDescent="0.2">
      <c r="A9742" s="245" t="s">
        <v>16131</v>
      </c>
      <c r="B9742" s="246">
        <v>293</v>
      </c>
    </row>
    <row r="9743" spans="1:2" x14ac:dyDescent="0.2">
      <c r="A9743" s="245" t="s">
        <v>8464</v>
      </c>
      <c r="B9743" s="246">
        <v>395</v>
      </c>
    </row>
    <row r="9744" spans="1:2" x14ac:dyDescent="0.2">
      <c r="A9744" s="245" t="s">
        <v>16132</v>
      </c>
      <c r="B9744" s="246">
        <v>395</v>
      </c>
    </row>
    <row r="9745" spans="1:2" x14ac:dyDescent="0.2">
      <c r="A9745" s="245" t="s">
        <v>8465</v>
      </c>
      <c r="B9745" s="246">
        <v>520</v>
      </c>
    </row>
    <row r="9746" spans="1:2" x14ac:dyDescent="0.2">
      <c r="A9746" s="245" t="s">
        <v>16133</v>
      </c>
      <c r="B9746" s="246">
        <v>520</v>
      </c>
    </row>
    <row r="9747" spans="1:2" x14ac:dyDescent="0.2">
      <c r="A9747" s="245" t="s">
        <v>2746</v>
      </c>
      <c r="B9747" s="246">
        <v>41</v>
      </c>
    </row>
    <row r="9748" spans="1:2" x14ac:dyDescent="0.2">
      <c r="A9748" s="245" t="s">
        <v>16134</v>
      </c>
      <c r="B9748" s="246">
        <v>41</v>
      </c>
    </row>
    <row r="9749" spans="1:2" x14ac:dyDescent="0.2">
      <c r="A9749" s="245" t="s">
        <v>2747</v>
      </c>
      <c r="B9749" s="246">
        <v>43</v>
      </c>
    </row>
    <row r="9750" spans="1:2" x14ac:dyDescent="0.2">
      <c r="A9750" s="245" t="s">
        <v>16135</v>
      </c>
      <c r="B9750" s="246">
        <v>43</v>
      </c>
    </row>
    <row r="9751" spans="1:2" x14ac:dyDescent="0.2">
      <c r="A9751" s="245" t="s">
        <v>2748</v>
      </c>
      <c r="B9751" s="246">
        <v>48</v>
      </c>
    </row>
    <row r="9752" spans="1:2" x14ac:dyDescent="0.2">
      <c r="A9752" s="245" t="s">
        <v>16136</v>
      </c>
      <c r="B9752" s="246">
        <v>48</v>
      </c>
    </row>
    <row r="9753" spans="1:2" x14ac:dyDescent="0.2">
      <c r="A9753" s="245" t="s">
        <v>2749</v>
      </c>
      <c r="B9753" s="246">
        <v>50</v>
      </c>
    </row>
    <row r="9754" spans="1:2" x14ac:dyDescent="0.2">
      <c r="A9754" s="245" t="s">
        <v>16137</v>
      </c>
      <c r="B9754" s="246">
        <v>50</v>
      </c>
    </row>
    <row r="9755" spans="1:2" x14ac:dyDescent="0.2">
      <c r="A9755" s="245" t="s">
        <v>2750</v>
      </c>
      <c r="B9755" s="246">
        <v>50</v>
      </c>
    </row>
    <row r="9756" spans="1:2" x14ac:dyDescent="0.2">
      <c r="A9756" s="245" t="s">
        <v>16138</v>
      </c>
      <c r="B9756" s="246">
        <v>50</v>
      </c>
    </row>
    <row r="9757" spans="1:2" x14ac:dyDescent="0.2">
      <c r="A9757" s="245" t="s">
        <v>2751</v>
      </c>
      <c r="B9757" s="246">
        <v>79.959999999999994</v>
      </c>
    </row>
    <row r="9758" spans="1:2" x14ac:dyDescent="0.2">
      <c r="A9758" s="245" t="s">
        <v>16139</v>
      </c>
      <c r="B9758" s="246">
        <v>79.959999999999994</v>
      </c>
    </row>
    <row r="9759" spans="1:2" x14ac:dyDescent="0.2">
      <c r="A9759" s="245" t="s">
        <v>2752</v>
      </c>
      <c r="B9759" s="246">
        <v>115</v>
      </c>
    </row>
    <row r="9760" spans="1:2" x14ac:dyDescent="0.2">
      <c r="A9760" s="245" t="s">
        <v>16140</v>
      </c>
      <c r="B9760" s="246">
        <v>115</v>
      </c>
    </row>
    <row r="9761" spans="1:2" x14ac:dyDescent="0.2">
      <c r="A9761" s="245" t="s">
        <v>2753</v>
      </c>
      <c r="B9761" s="246">
        <v>120</v>
      </c>
    </row>
    <row r="9762" spans="1:2" x14ac:dyDescent="0.2">
      <c r="A9762" s="245" t="s">
        <v>16141</v>
      </c>
      <c r="B9762" s="246">
        <v>120</v>
      </c>
    </row>
    <row r="9763" spans="1:2" x14ac:dyDescent="0.2">
      <c r="A9763" s="245" t="s">
        <v>2754</v>
      </c>
      <c r="B9763" s="246">
        <v>38</v>
      </c>
    </row>
    <row r="9764" spans="1:2" x14ac:dyDescent="0.2">
      <c r="A9764" s="245" t="s">
        <v>16142</v>
      </c>
      <c r="B9764" s="246">
        <v>38</v>
      </c>
    </row>
    <row r="9765" spans="1:2" x14ac:dyDescent="0.2">
      <c r="A9765" s="245" t="s">
        <v>2755</v>
      </c>
      <c r="B9765" s="246">
        <v>44</v>
      </c>
    </row>
    <row r="9766" spans="1:2" x14ac:dyDescent="0.2">
      <c r="A9766" s="245" t="s">
        <v>16143</v>
      </c>
      <c r="B9766" s="246">
        <v>44</v>
      </c>
    </row>
    <row r="9767" spans="1:2" x14ac:dyDescent="0.2">
      <c r="A9767" s="245" t="s">
        <v>2756</v>
      </c>
      <c r="B9767" s="246">
        <v>47</v>
      </c>
    </row>
    <row r="9768" spans="1:2" x14ac:dyDescent="0.2">
      <c r="A9768" s="245" t="s">
        <v>16144</v>
      </c>
      <c r="B9768" s="246">
        <v>47</v>
      </c>
    </row>
    <row r="9769" spans="1:2" x14ac:dyDescent="0.2">
      <c r="A9769" s="245" t="s">
        <v>2757</v>
      </c>
      <c r="B9769" s="246">
        <v>52</v>
      </c>
    </row>
    <row r="9770" spans="1:2" x14ac:dyDescent="0.2">
      <c r="A9770" s="245" t="s">
        <v>16145</v>
      </c>
      <c r="B9770" s="246">
        <v>52</v>
      </c>
    </row>
    <row r="9771" spans="1:2" x14ac:dyDescent="0.2">
      <c r="A9771" s="245" t="s">
        <v>2758</v>
      </c>
      <c r="B9771" s="246">
        <v>52</v>
      </c>
    </row>
    <row r="9772" spans="1:2" x14ac:dyDescent="0.2">
      <c r="A9772" s="245" t="s">
        <v>16146</v>
      </c>
      <c r="B9772" s="246">
        <v>52</v>
      </c>
    </row>
    <row r="9773" spans="1:2" x14ac:dyDescent="0.2">
      <c r="A9773" s="245" t="s">
        <v>2759</v>
      </c>
      <c r="B9773" s="246">
        <v>53</v>
      </c>
    </row>
    <row r="9774" spans="1:2" x14ac:dyDescent="0.2">
      <c r="A9774" s="245" t="s">
        <v>16147</v>
      </c>
      <c r="B9774" s="246">
        <v>53</v>
      </c>
    </row>
    <row r="9775" spans="1:2" x14ac:dyDescent="0.2">
      <c r="A9775" s="245" t="s">
        <v>2760</v>
      </c>
      <c r="B9775" s="246">
        <v>80</v>
      </c>
    </row>
    <row r="9776" spans="1:2" x14ac:dyDescent="0.2">
      <c r="A9776" s="245" t="s">
        <v>16148</v>
      </c>
      <c r="B9776" s="246">
        <v>80</v>
      </c>
    </row>
    <row r="9777" spans="1:2" x14ac:dyDescent="0.2">
      <c r="A9777" s="245" t="s">
        <v>2761</v>
      </c>
      <c r="B9777" s="246">
        <v>84</v>
      </c>
    </row>
    <row r="9778" spans="1:2" x14ac:dyDescent="0.2">
      <c r="A9778" s="245" t="s">
        <v>16149</v>
      </c>
      <c r="B9778" s="246">
        <v>84</v>
      </c>
    </row>
    <row r="9779" spans="1:2" x14ac:dyDescent="0.2">
      <c r="A9779" s="245" t="s">
        <v>2762</v>
      </c>
      <c r="B9779" s="246">
        <v>193.76</v>
      </c>
    </row>
    <row r="9780" spans="1:2" x14ac:dyDescent="0.2">
      <c r="A9780" s="245" t="s">
        <v>16150</v>
      </c>
      <c r="B9780" s="246">
        <v>185.44</v>
      </c>
    </row>
    <row r="9781" spans="1:2" x14ac:dyDescent="0.2">
      <c r="A9781" s="245" t="s">
        <v>2763</v>
      </c>
      <c r="B9781" s="246">
        <v>210.16</v>
      </c>
    </row>
    <row r="9782" spans="1:2" x14ac:dyDescent="0.2">
      <c r="A9782" s="245" t="s">
        <v>16151</v>
      </c>
      <c r="B9782" s="246">
        <v>201.49</v>
      </c>
    </row>
    <row r="9783" spans="1:2" x14ac:dyDescent="0.2">
      <c r="A9783" s="245" t="s">
        <v>2764</v>
      </c>
      <c r="B9783" s="246">
        <v>249.69</v>
      </c>
    </row>
    <row r="9784" spans="1:2" x14ac:dyDescent="0.2">
      <c r="A9784" s="245" t="s">
        <v>16152</v>
      </c>
      <c r="B9784" s="246">
        <v>240.3</v>
      </c>
    </row>
    <row r="9785" spans="1:2" x14ac:dyDescent="0.2">
      <c r="A9785" s="245" t="s">
        <v>2765</v>
      </c>
      <c r="B9785" s="246">
        <v>290.64999999999998</v>
      </c>
    </row>
    <row r="9786" spans="1:2" x14ac:dyDescent="0.2">
      <c r="A9786" s="245" t="s">
        <v>16153</v>
      </c>
      <c r="B9786" s="246">
        <v>280.62</v>
      </c>
    </row>
    <row r="9787" spans="1:2" x14ac:dyDescent="0.2">
      <c r="A9787" s="245" t="s">
        <v>2766</v>
      </c>
      <c r="B9787" s="246">
        <v>334.14</v>
      </c>
    </row>
    <row r="9788" spans="1:2" x14ac:dyDescent="0.2">
      <c r="A9788" s="245" t="s">
        <v>16154</v>
      </c>
      <c r="B9788" s="246">
        <v>322.56</v>
      </c>
    </row>
    <row r="9789" spans="1:2" x14ac:dyDescent="0.2">
      <c r="A9789" s="245" t="s">
        <v>2767</v>
      </c>
      <c r="B9789" s="246">
        <v>198</v>
      </c>
    </row>
    <row r="9790" spans="1:2" x14ac:dyDescent="0.2">
      <c r="A9790" s="245" t="s">
        <v>16155</v>
      </c>
      <c r="B9790" s="246">
        <v>189.13</v>
      </c>
    </row>
    <row r="9791" spans="1:2" x14ac:dyDescent="0.2">
      <c r="A9791" s="245" t="s">
        <v>2768</v>
      </c>
      <c r="B9791" s="246">
        <v>214.03</v>
      </c>
    </row>
    <row r="9792" spans="1:2" x14ac:dyDescent="0.2">
      <c r="A9792" s="245" t="s">
        <v>16156</v>
      </c>
      <c r="B9792" s="246">
        <v>204.85</v>
      </c>
    </row>
    <row r="9793" spans="1:2" x14ac:dyDescent="0.2">
      <c r="A9793" s="245" t="s">
        <v>2769</v>
      </c>
      <c r="B9793" s="246">
        <v>253.86</v>
      </c>
    </row>
    <row r="9794" spans="1:2" x14ac:dyDescent="0.2">
      <c r="A9794" s="245" t="s">
        <v>16157</v>
      </c>
      <c r="B9794" s="246">
        <v>243.91</v>
      </c>
    </row>
    <row r="9795" spans="1:2" x14ac:dyDescent="0.2">
      <c r="A9795" s="245" t="s">
        <v>2770</v>
      </c>
      <c r="B9795" s="246">
        <v>295.12</v>
      </c>
    </row>
    <row r="9796" spans="1:2" x14ac:dyDescent="0.2">
      <c r="A9796" s="245" t="s">
        <v>16158</v>
      </c>
      <c r="B9796" s="246">
        <v>284.5</v>
      </c>
    </row>
    <row r="9797" spans="1:2" x14ac:dyDescent="0.2">
      <c r="A9797" s="245" t="s">
        <v>2771</v>
      </c>
      <c r="B9797" s="246">
        <v>333.76</v>
      </c>
    </row>
    <row r="9798" spans="1:2" x14ac:dyDescent="0.2">
      <c r="A9798" s="245" t="s">
        <v>16159</v>
      </c>
      <c r="B9798" s="246">
        <v>322.05</v>
      </c>
    </row>
    <row r="9799" spans="1:2" x14ac:dyDescent="0.2">
      <c r="A9799" s="245" t="s">
        <v>2772</v>
      </c>
      <c r="B9799" s="246">
        <v>110.21</v>
      </c>
    </row>
    <row r="9800" spans="1:2" x14ac:dyDescent="0.2">
      <c r="A9800" s="245" t="s">
        <v>16160</v>
      </c>
      <c r="B9800" s="246">
        <v>106.01</v>
      </c>
    </row>
    <row r="9801" spans="1:2" x14ac:dyDescent="0.2">
      <c r="A9801" s="245" t="s">
        <v>2773</v>
      </c>
      <c r="B9801" s="246">
        <v>119.6</v>
      </c>
    </row>
    <row r="9802" spans="1:2" x14ac:dyDescent="0.2">
      <c r="A9802" s="245" t="s">
        <v>16161</v>
      </c>
      <c r="B9802" s="246">
        <v>115.11</v>
      </c>
    </row>
    <row r="9803" spans="1:2" x14ac:dyDescent="0.2">
      <c r="A9803" s="245" t="s">
        <v>2774</v>
      </c>
      <c r="B9803" s="246">
        <v>147.62</v>
      </c>
    </row>
    <row r="9804" spans="1:2" x14ac:dyDescent="0.2">
      <c r="A9804" s="245" t="s">
        <v>16162</v>
      </c>
      <c r="B9804" s="246">
        <v>142.79</v>
      </c>
    </row>
    <row r="9805" spans="1:2" x14ac:dyDescent="0.2">
      <c r="A9805" s="245" t="s">
        <v>2775</v>
      </c>
      <c r="B9805" s="246">
        <v>171.09</v>
      </c>
    </row>
    <row r="9806" spans="1:2" x14ac:dyDescent="0.2">
      <c r="A9806" s="245" t="s">
        <v>16163</v>
      </c>
      <c r="B9806" s="246">
        <v>166.02</v>
      </c>
    </row>
    <row r="9807" spans="1:2" x14ac:dyDescent="0.2">
      <c r="A9807" s="245" t="s">
        <v>2776</v>
      </c>
      <c r="B9807" s="246">
        <v>181.52</v>
      </c>
    </row>
    <row r="9808" spans="1:2" x14ac:dyDescent="0.2">
      <c r="A9808" s="245" t="s">
        <v>16164</v>
      </c>
      <c r="B9808" s="246">
        <v>175.94</v>
      </c>
    </row>
    <row r="9809" spans="1:2" x14ac:dyDescent="0.2">
      <c r="A9809" s="245" t="s">
        <v>2777</v>
      </c>
      <c r="B9809" s="246">
        <v>193.76</v>
      </c>
    </row>
    <row r="9810" spans="1:2" x14ac:dyDescent="0.2">
      <c r="A9810" s="245" t="s">
        <v>16165</v>
      </c>
      <c r="B9810" s="246">
        <v>185.44</v>
      </c>
    </row>
    <row r="9811" spans="1:2" x14ac:dyDescent="0.2">
      <c r="A9811" s="245" t="s">
        <v>2778</v>
      </c>
      <c r="B9811" s="246">
        <v>219.55</v>
      </c>
    </row>
    <row r="9812" spans="1:2" x14ac:dyDescent="0.2">
      <c r="A9812" s="245" t="s">
        <v>16166</v>
      </c>
      <c r="B9812" s="246">
        <v>210.13</v>
      </c>
    </row>
    <row r="9813" spans="1:2" x14ac:dyDescent="0.2">
      <c r="A9813" s="245" t="s">
        <v>2779</v>
      </c>
      <c r="B9813" s="246">
        <v>270.08999999999997</v>
      </c>
    </row>
    <row r="9814" spans="1:2" x14ac:dyDescent="0.2">
      <c r="A9814" s="245" t="s">
        <v>16167</v>
      </c>
      <c r="B9814" s="246">
        <v>258.5</v>
      </c>
    </row>
    <row r="9815" spans="1:2" x14ac:dyDescent="0.2">
      <c r="A9815" s="245" t="s">
        <v>2780</v>
      </c>
      <c r="B9815" s="246">
        <v>325.57</v>
      </c>
    </row>
    <row r="9816" spans="1:2" x14ac:dyDescent="0.2">
      <c r="A9816" s="245" t="s">
        <v>16168</v>
      </c>
      <c r="B9816" s="246">
        <v>311.60000000000002</v>
      </c>
    </row>
    <row r="9817" spans="1:2" x14ac:dyDescent="0.2">
      <c r="A9817" s="245" t="s">
        <v>2781</v>
      </c>
      <c r="B9817" s="246">
        <v>388.23</v>
      </c>
    </row>
    <row r="9818" spans="1:2" x14ac:dyDescent="0.2">
      <c r="A9818" s="245" t="s">
        <v>16169</v>
      </c>
      <c r="B9818" s="246">
        <v>371.57</v>
      </c>
    </row>
    <row r="9819" spans="1:2" x14ac:dyDescent="0.2">
      <c r="A9819" s="245" t="s">
        <v>2782</v>
      </c>
      <c r="B9819" s="246">
        <v>213.55</v>
      </c>
    </row>
    <row r="9820" spans="1:2" x14ac:dyDescent="0.2">
      <c r="A9820" s="245" t="s">
        <v>16170</v>
      </c>
      <c r="B9820" s="246">
        <v>204.68</v>
      </c>
    </row>
    <row r="9821" spans="1:2" x14ac:dyDescent="0.2">
      <c r="A9821" s="245" t="s">
        <v>2783</v>
      </c>
      <c r="B9821" s="246">
        <v>277.61</v>
      </c>
    </row>
    <row r="9822" spans="1:2" x14ac:dyDescent="0.2">
      <c r="A9822" s="245" t="s">
        <v>16171</v>
      </c>
      <c r="B9822" s="246">
        <v>266.08</v>
      </c>
    </row>
    <row r="9823" spans="1:2" x14ac:dyDescent="0.2">
      <c r="A9823" s="245" t="s">
        <v>2784</v>
      </c>
      <c r="B9823" s="246">
        <v>288.29000000000002</v>
      </c>
    </row>
    <row r="9824" spans="1:2" x14ac:dyDescent="0.2">
      <c r="A9824" s="245" t="s">
        <v>16172</v>
      </c>
      <c r="B9824" s="246">
        <v>276.31</v>
      </c>
    </row>
    <row r="9825" spans="1:2" x14ac:dyDescent="0.2">
      <c r="A9825" s="245" t="s">
        <v>2785</v>
      </c>
      <c r="B9825" s="246">
        <v>234.9</v>
      </c>
    </row>
    <row r="9826" spans="1:2" x14ac:dyDescent="0.2">
      <c r="A9826" s="245" t="s">
        <v>16173</v>
      </c>
      <c r="B9826" s="246">
        <v>225.14</v>
      </c>
    </row>
    <row r="9827" spans="1:2" x14ac:dyDescent="0.2">
      <c r="A9827" s="245" t="s">
        <v>2786</v>
      </c>
      <c r="B9827" s="246">
        <v>305.37</v>
      </c>
    </row>
    <row r="9828" spans="1:2" x14ac:dyDescent="0.2">
      <c r="A9828" s="245" t="s">
        <v>16174</v>
      </c>
      <c r="B9828" s="246">
        <v>292.69</v>
      </c>
    </row>
    <row r="9829" spans="1:2" x14ac:dyDescent="0.2">
      <c r="A9829" s="245" t="s">
        <v>2787</v>
      </c>
      <c r="B9829" s="246">
        <v>317.12</v>
      </c>
    </row>
    <row r="9830" spans="1:2" x14ac:dyDescent="0.2">
      <c r="A9830" s="245" t="s">
        <v>16175</v>
      </c>
      <c r="B9830" s="246">
        <v>303.95</v>
      </c>
    </row>
    <row r="9831" spans="1:2" x14ac:dyDescent="0.2">
      <c r="A9831" s="245" t="s">
        <v>2788</v>
      </c>
      <c r="B9831" s="246">
        <v>304.08</v>
      </c>
    </row>
    <row r="9832" spans="1:2" x14ac:dyDescent="0.2">
      <c r="A9832" s="245" t="s">
        <v>16176</v>
      </c>
      <c r="B9832" s="246">
        <v>292.07</v>
      </c>
    </row>
    <row r="9833" spans="1:2" x14ac:dyDescent="0.2">
      <c r="A9833" s="245" t="s">
        <v>2789</v>
      </c>
      <c r="B9833" s="246">
        <v>395.3</v>
      </c>
    </row>
    <row r="9834" spans="1:2" x14ac:dyDescent="0.2">
      <c r="A9834" s="245" t="s">
        <v>16177</v>
      </c>
      <c r="B9834" s="246">
        <v>379.69</v>
      </c>
    </row>
    <row r="9835" spans="1:2" x14ac:dyDescent="0.2">
      <c r="A9835" s="245" t="s">
        <v>2790</v>
      </c>
      <c r="B9835" s="246">
        <v>410.51</v>
      </c>
    </row>
    <row r="9836" spans="1:2" x14ac:dyDescent="0.2">
      <c r="A9836" s="245" t="s">
        <v>16178</v>
      </c>
      <c r="B9836" s="246">
        <v>394.3</v>
      </c>
    </row>
    <row r="9837" spans="1:2" x14ac:dyDescent="0.2">
      <c r="A9837" s="245" t="s">
        <v>2791</v>
      </c>
      <c r="B9837" s="246">
        <v>334.49</v>
      </c>
    </row>
    <row r="9838" spans="1:2" x14ac:dyDescent="0.2">
      <c r="A9838" s="245" t="s">
        <v>16179</v>
      </c>
      <c r="B9838" s="246">
        <v>321.27999999999997</v>
      </c>
    </row>
    <row r="9839" spans="1:2" x14ac:dyDescent="0.2">
      <c r="A9839" s="245" t="s">
        <v>2792</v>
      </c>
      <c r="B9839" s="246">
        <v>434.83</v>
      </c>
    </row>
    <row r="9840" spans="1:2" x14ac:dyDescent="0.2">
      <c r="A9840" s="245" t="s">
        <v>16180</v>
      </c>
      <c r="B9840" s="246">
        <v>417.66</v>
      </c>
    </row>
    <row r="9841" spans="1:2" x14ac:dyDescent="0.2">
      <c r="A9841" s="245" t="s">
        <v>2793</v>
      </c>
      <c r="B9841" s="246">
        <v>451.56</v>
      </c>
    </row>
    <row r="9842" spans="1:2" x14ac:dyDescent="0.2">
      <c r="A9842" s="245" t="s">
        <v>16181</v>
      </c>
      <c r="B9842" s="246">
        <v>433.73</v>
      </c>
    </row>
    <row r="9843" spans="1:2" x14ac:dyDescent="0.2">
      <c r="A9843" s="245" t="s">
        <v>2794</v>
      </c>
      <c r="B9843" s="246">
        <v>436.29</v>
      </c>
    </row>
    <row r="9844" spans="1:2" x14ac:dyDescent="0.2">
      <c r="A9844" s="245" t="s">
        <v>16182</v>
      </c>
      <c r="B9844" s="246">
        <v>419.88</v>
      </c>
    </row>
    <row r="9845" spans="1:2" x14ac:dyDescent="0.2">
      <c r="A9845" s="245" t="s">
        <v>2795</v>
      </c>
      <c r="B9845" s="246">
        <v>567.17999999999995</v>
      </c>
    </row>
    <row r="9846" spans="1:2" x14ac:dyDescent="0.2">
      <c r="A9846" s="245" t="s">
        <v>16183</v>
      </c>
      <c r="B9846" s="246">
        <v>545.85</v>
      </c>
    </row>
    <row r="9847" spans="1:2" x14ac:dyDescent="0.2">
      <c r="A9847" s="245" t="s">
        <v>2796</v>
      </c>
      <c r="B9847" s="246">
        <v>589</v>
      </c>
    </row>
    <row r="9848" spans="1:2" x14ac:dyDescent="0.2">
      <c r="A9848" s="245" t="s">
        <v>16184</v>
      </c>
      <c r="B9848" s="246">
        <v>566.84</v>
      </c>
    </row>
    <row r="9849" spans="1:2" x14ac:dyDescent="0.2">
      <c r="A9849" s="245" t="s">
        <v>2797</v>
      </c>
      <c r="B9849" s="246">
        <v>479.92</v>
      </c>
    </row>
    <row r="9850" spans="1:2" x14ac:dyDescent="0.2">
      <c r="A9850" s="245" t="s">
        <v>16185</v>
      </c>
      <c r="B9850" s="246">
        <v>461.87</v>
      </c>
    </row>
    <row r="9851" spans="1:2" x14ac:dyDescent="0.2">
      <c r="A9851" s="245" t="s">
        <v>2798</v>
      </c>
      <c r="B9851" s="246">
        <v>623.9</v>
      </c>
    </row>
    <row r="9852" spans="1:2" x14ac:dyDescent="0.2">
      <c r="A9852" s="245" t="s">
        <v>16186</v>
      </c>
      <c r="B9852" s="246">
        <v>600.42999999999995</v>
      </c>
    </row>
    <row r="9853" spans="1:2" x14ac:dyDescent="0.2">
      <c r="A9853" s="245" t="s">
        <v>2799</v>
      </c>
      <c r="B9853" s="246">
        <v>647.9</v>
      </c>
    </row>
    <row r="9854" spans="1:2" x14ac:dyDescent="0.2">
      <c r="A9854" s="245" t="s">
        <v>16187</v>
      </c>
      <c r="B9854" s="246">
        <v>623.53</v>
      </c>
    </row>
    <row r="9855" spans="1:2" x14ac:dyDescent="0.2">
      <c r="A9855" s="245" t="s">
        <v>2800</v>
      </c>
      <c r="B9855" s="246">
        <v>658.75</v>
      </c>
    </row>
    <row r="9856" spans="1:2" x14ac:dyDescent="0.2">
      <c r="A9856" s="245" t="s">
        <v>16188</v>
      </c>
      <c r="B9856" s="246">
        <v>637.33000000000004</v>
      </c>
    </row>
    <row r="9857" spans="1:2" x14ac:dyDescent="0.2">
      <c r="A9857" s="245" t="s">
        <v>2801</v>
      </c>
      <c r="B9857" s="246">
        <v>856.38</v>
      </c>
    </row>
    <row r="9858" spans="1:2" x14ac:dyDescent="0.2">
      <c r="A9858" s="245" t="s">
        <v>16189</v>
      </c>
      <c r="B9858" s="246">
        <v>828.53</v>
      </c>
    </row>
    <row r="9859" spans="1:2" x14ac:dyDescent="0.2">
      <c r="A9859" s="245" t="s">
        <v>2802</v>
      </c>
      <c r="B9859" s="246">
        <v>889.32</v>
      </c>
    </row>
    <row r="9860" spans="1:2" x14ac:dyDescent="0.2">
      <c r="A9860" s="245" t="s">
        <v>16190</v>
      </c>
      <c r="B9860" s="246">
        <v>860.4</v>
      </c>
    </row>
    <row r="9861" spans="1:2" x14ac:dyDescent="0.2">
      <c r="A9861" s="245" t="s">
        <v>2803</v>
      </c>
      <c r="B9861" s="246">
        <v>724.63</v>
      </c>
    </row>
    <row r="9862" spans="1:2" x14ac:dyDescent="0.2">
      <c r="A9862" s="245" t="s">
        <v>16191</v>
      </c>
      <c r="B9862" s="246">
        <v>701.07</v>
      </c>
    </row>
    <row r="9863" spans="1:2" x14ac:dyDescent="0.2">
      <c r="A9863" s="245" t="s">
        <v>2804</v>
      </c>
      <c r="B9863" s="246">
        <v>942.02</v>
      </c>
    </row>
    <row r="9864" spans="1:2" x14ac:dyDescent="0.2">
      <c r="A9864" s="245" t="s">
        <v>16192</v>
      </c>
      <c r="B9864" s="246">
        <v>911.39</v>
      </c>
    </row>
    <row r="9865" spans="1:2" x14ac:dyDescent="0.2">
      <c r="A9865" s="245" t="s">
        <v>2805</v>
      </c>
      <c r="B9865" s="246">
        <v>978.25</v>
      </c>
    </row>
    <row r="9866" spans="1:2" x14ac:dyDescent="0.2">
      <c r="A9866" s="245" t="s">
        <v>16193</v>
      </c>
      <c r="B9866" s="246">
        <v>946.44</v>
      </c>
    </row>
    <row r="9867" spans="1:2" x14ac:dyDescent="0.2">
      <c r="A9867" s="245" t="s">
        <v>2806</v>
      </c>
      <c r="B9867" s="246">
        <v>3786.91</v>
      </c>
    </row>
    <row r="9868" spans="1:2" x14ac:dyDescent="0.2">
      <c r="A9868" s="245" t="s">
        <v>16194</v>
      </c>
      <c r="B9868" s="246">
        <v>3552.68</v>
      </c>
    </row>
    <row r="9869" spans="1:2" x14ac:dyDescent="0.2">
      <c r="A9869" s="245" t="s">
        <v>2807</v>
      </c>
      <c r="B9869" s="246">
        <v>5301.67</v>
      </c>
    </row>
    <row r="9870" spans="1:2" x14ac:dyDescent="0.2">
      <c r="A9870" s="245" t="s">
        <v>16195</v>
      </c>
      <c r="B9870" s="246">
        <v>4973.75</v>
      </c>
    </row>
    <row r="9871" spans="1:2" x14ac:dyDescent="0.2">
      <c r="A9871" s="245" t="s">
        <v>2808</v>
      </c>
      <c r="B9871" s="246">
        <v>5869.71</v>
      </c>
    </row>
    <row r="9872" spans="1:2" x14ac:dyDescent="0.2">
      <c r="A9872" s="245" t="s">
        <v>16196</v>
      </c>
      <c r="B9872" s="246">
        <v>5506.65</v>
      </c>
    </row>
    <row r="9873" spans="1:2" x14ac:dyDescent="0.2">
      <c r="A9873" s="245" t="s">
        <v>2809</v>
      </c>
      <c r="B9873" s="246">
        <v>4922.9799999999996</v>
      </c>
    </row>
    <row r="9874" spans="1:2" x14ac:dyDescent="0.2">
      <c r="A9874" s="245" t="s">
        <v>16197</v>
      </c>
      <c r="B9874" s="246">
        <v>4618.4799999999996</v>
      </c>
    </row>
    <row r="9875" spans="1:2" x14ac:dyDescent="0.2">
      <c r="A9875" s="245" t="s">
        <v>2810</v>
      </c>
      <c r="B9875" s="246">
        <v>6892.17</v>
      </c>
    </row>
    <row r="9876" spans="1:2" x14ac:dyDescent="0.2">
      <c r="A9876" s="245" t="s">
        <v>16198</v>
      </c>
      <c r="B9876" s="246">
        <v>6465.88</v>
      </c>
    </row>
    <row r="9877" spans="1:2" x14ac:dyDescent="0.2">
      <c r="A9877" s="245" t="s">
        <v>2811</v>
      </c>
      <c r="B9877" s="246">
        <v>7630.62</v>
      </c>
    </row>
    <row r="9878" spans="1:2" x14ac:dyDescent="0.2">
      <c r="A9878" s="245" t="s">
        <v>16199</v>
      </c>
      <c r="B9878" s="246">
        <v>7158.65</v>
      </c>
    </row>
    <row r="9879" spans="1:2" x14ac:dyDescent="0.2">
      <c r="A9879" s="245" t="s">
        <v>2812</v>
      </c>
      <c r="B9879" s="246">
        <v>4409.59</v>
      </c>
    </row>
    <row r="9880" spans="1:2" x14ac:dyDescent="0.2">
      <c r="A9880" s="245" t="s">
        <v>16200</v>
      </c>
      <c r="B9880" s="246">
        <v>4136.8599999999997</v>
      </c>
    </row>
    <row r="9881" spans="1:2" x14ac:dyDescent="0.2">
      <c r="A9881" s="245" t="s">
        <v>2813</v>
      </c>
      <c r="B9881" s="246">
        <v>6173.42</v>
      </c>
    </row>
    <row r="9882" spans="1:2" x14ac:dyDescent="0.2">
      <c r="A9882" s="245" t="s">
        <v>16201</v>
      </c>
      <c r="B9882" s="246">
        <v>5791.6</v>
      </c>
    </row>
    <row r="9883" spans="1:2" x14ac:dyDescent="0.2">
      <c r="A9883" s="245" t="s">
        <v>2814</v>
      </c>
      <c r="B9883" s="246">
        <v>6834.86</v>
      </c>
    </row>
    <row r="9884" spans="1:2" x14ac:dyDescent="0.2">
      <c r="A9884" s="245" t="s">
        <v>16202</v>
      </c>
      <c r="B9884" s="246">
        <v>6412.13</v>
      </c>
    </row>
    <row r="9885" spans="1:2" x14ac:dyDescent="0.2">
      <c r="A9885" s="245" t="s">
        <v>2815</v>
      </c>
      <c r="B9885" s="246">
        <v>5732.46</v>
      </c>
    </row>
    <row r="9886" spans="1:2" x14ac:dyDescent="0.2">
      <c r="A9886" s="245" t="s">
        <v>16203</v>
      </c>
      <c r="B9886" s="246">
        <v>5377.91</v>
      </c>
    </row>
    <row r="9887" spans="1:2" x14ac:dyDescent="0.2">
      <c r="A9887" s="245" t="s">
        <v>2816</v>
      </c>
      <c r="B9887" s="246">
        <v>8025.45</v>
      </c>
    </row>
    <row r="9888" spans="1:2" x14ac:dyDescent="0.2">
      <c r="A9888" s="245" t="s">
        <v>16204</v>
      </c>
      <c r="B9888" s="246">
        <v>7529.08</v>
      </c>
    </row>
    <row r="9889" spans="1:2" x14ac:dyDescent="0.2">
      <c r="A9889" s="245" t="s">
        <v>2817</v>
      </c>
      <c r="B9889" s="246">
        <v>8885.32</v>
      </c>
    </row>
    <row r="9890" spans="1:2" x14ac:dyDescent="0.2">
      <c r="A9890" s="245" t="s">
        <v>16205</v>
      </c>
      <c r="B9890" s="246">
        <v>8335.77</v>
      </c>
    </row>
    <row r="9891" spans="1:2" x14ac:dyDescent="0.2">
      <c r="A9891" s="245" t="s">
        <v>2818</v>
      </c>
      <c r="B9891" s="246">
        <v>5187.75</v>
      </c>
    </row>
    <row r="9892" spans="1:2" x14ac:dyDescent="0.2">
      <c r="A9892" s="245" t="s">
        <v>16206</v>
      </c>
      <c r="B9892" s="246">
        <v>4866.8900000000003</v>
      </c>
    </row>
    <row r="9893" spans="1:2" x14ac:dyDescent="0.2">
      <c r="A9893" s="245" t="s">
        <v>2819</v>
      </c>
      <c r="B9893" s="246">
        <v>7262.85</v>
      </c>
    </row>
    <row r="9894" spans="1:2" x14ac:dyDescent="0.2">
      <c r="A9894" s="245" t="s">
        <v>16207</v>
      </c>
      <c r="B9894" s="246">
        <v>6813.65</v>
      </c>
    </row>
    <row r="9895" spans="1:2" x14ac:dyDescent="0.2">
      <c r="A9895" s="245" t="s">
        <v>2820</v>
      </c>
      <c r="B9895" s="246">
        <v>8041.02</v>
      </c>
    </row>
    <row r="9896" spans="1:2" x14ac:dyDescent="0.2">
      <c r="A9896" s="245" t="s">
        <v>16208</v>
      </c>
      <c r="B9896" s="246">
        <v>7543.68</v>
      </c>
    </row>
    <row r="9897" spans="1:2" x14ac:dyDescent="0.2">
      <c r="A9897" s="245" t="s">
        <v>2821</v>
      </c>
      <c r="B9897" s="246">
        <v>6744.08</v>
      </c>
    </row>
    <row r="9898" spans="1:2" x14ac:dyDescent="0.2">
      <c r="A9898" s="245" t="s">
        <v>16209</v>
      </c>
      <c r="B9898" s="246">
        <v>6326.96</v>
      </c>
    </row>
    <row r="9899" spans="1:2" x14ac:dyDescent="0.2">
      <c r="A9899" s="245" t="s">
        <v>2822</v>
      </c>
      <c r="B9899" s="246">
        <v>9441.7099999999991</v>
      </c>
    </row>
    <row r="9900" spans="1:2" x14ac:dyDescent="0.2">
      <c r="A9900" s="245" t="s">
        <v>16210</v>
      </c>
      <c r="B9900" s="246">
        <v>8857.74</v>
      </c>
    </row>
    <row r="9901" spans="1:2" x14ac:dyDescent="0.2">
      <c r="A9901" s="245" t="s">
        <v>2823</v>
      </c>
      <c r="B9901" s="246">
        <v>10453.32</v>
      </c>
    </row>
    <row r="9902" spans="1:2" x14ac:dyDescent="0.2">
      <c r="A9902" s="245" t="s">
        <v>16211</v>
      </c>
      <c r="B9902" s="246">
        <v>9806.7900000000009</v>
      </c>
    </row>
    <row r="9903" spans="1:2" x14ac:dyDescent="0.2">
      <c r="A9903" s="245" t="s">
        <v>2824</v>
      </c>
      <c r="B9903" s="246">
        <v>5550.89</v>
      </c>
    </row>
    <row r="9904" spans="1:2" x14ac:dyDescent="0.2">
      <c r="A9904" s="245" t="s">
        <v>16212</v>
      </c>
      <c r="B9904" s="246">
        <v>5207.57</v>
      </c>
    </row>
    <row r="9905" spans="1:2" x14ac:dyDescent="0.2">
      <c r="A9905" s="245" t="s">
        <v>2825</v>
      </c>
      <c r="B9905" s="246">
        <v>7771.25</v>
      </c>
    </row>
    <row r="9906" spans="1:2" x14ac:dyDescent="0.2">
      <c r="A9906" s="245" t="s">
        <v>16213</v>
      </c>
      <c r="B9906" s="246">
        <v>7290.6</v>
      </c>
    </row>
    <row r="9907" spans="1:2" x14ac:dyDescent="0.2">
      <c r="A9907" s="245" t="s">
        <v>2826</v>
      </c>
      <c r="B9907" s="246">
        <v>8603.89</v>
      </c>
    </row>
    <row r="9908" spans="1:2" x14ac:dyDescent="0.2">
      <c r="A9908" s="245" t="s">
        <v>16214</v>
      </c>
      <c r="B9908" s="246">
        <v>8071.74</v>
      </c>
    </row>
    <row r="9909" spans="1:2" x14ac:dyDescent="0.2">
      <c r="A9909" s="245" t="s">
        <v>2827</v>
      </c>
      <c r="B9909" s="246">
        <v>7216.16</v>
      </c>
    </row>
    <row r="9910" spans="1:2" x14ac:dyDescent="0.2">
      <c r="A9910" s="245" t="s">
        <v>16215</v>
      </c>
      <c r="B9910" s="246">
        <v>6769.85</v>
      </c>
    </row>
    <row r="9911" spans="1:2" x14ac:dyDescent="0.2">
      <c r="A9911" s="245" t="s">
        <v>2828</v>
      </c>
      <c r="B9911" s="246">
        <v>10102.629999999999</v>
      </c>
    </row>
    <row r="9912" spans="1:2" x14ac:dyDescent="0.2">
      <c r="A9912" s="245" t="s">
        <v>16216</v>
      </c>
      <c r="B9912" s="246">
        <v>9477.7900000000009</v>
      </c>
    </row>
    <row r="9913" spans="1:2" x14ac:dyDescent="0.2">
      <c r="A9913" s="245" t="s">
        <v>2829</v>
      </c>
      <c r="B9913" s="246">
        <v>11185.06</v>
      </c>
    </row>
    <row r="9914" spans="1:2" x14ac:dyDescent="0.2">
      <c r="A9914" s="245" t="s">
        <v>16217</v>
      </c>
      <c r="B9914" s="246">
        <v>10493.26</v>
      </c>
    </row>
    <row r="9915" spans="1:2" x14ac:dyDescent="0.2">
      <c r="A9915" s="245" t="s">
        <v>2830</v>
      </c>
      <c r="B9915" s="246">
        <v>5914.04</v>
      </c>
    </row>
    <row r="9916" spans="1:2" x14ac:dyDescent="0.2">
      <c r="A9916" s="245" t="s">
        <v>16218</v>
      </c>
      <c r="B9916" s="246">
        <v>5548.26</v>
      </c>
    </row>
    <row r="9917" spans="1:2" x14ac:dyDescent="0.2">
      <c r="A9917" s="245" t="s">
        <v>2831</v>
      </c>
      <c r="B9917" s="246">
        <v>8279.65</v>
      </c>
    </row>
    <row r="9918" spans="1:2" x14ac:dyDescent="0.2">
      <c r="A9918" s="245" t="s">
        <v>16219</v>
      </c>
      <c r="B9918" s="246">
        <v>7767.56</v>
      </c>
    </row>
    <row r="9919" spans="1:2" x14ac:dyDescent="0.2">
      <c r="A9919" s="245" t="s">
        <v>2832</v>
      </c>
      <c r="B9919" s="246">
        <v>9166.76</v>
      </c>
    </row>
    <row r="9920" spans="1:2" x14ac:dyDescent="0.2">
      <c r="A9920" s="245" t="s">
        <v>16220</v>
      </c>
      <c r="B9920" s="246">
        <v>8599.7999999999993</v>
      </c>
    </row>
    <row r="9921" spans="1:2" x14ac:dyDescent="0.2">
      <c r="A9921" s="245" t="s">
        <v>2833</v>
      </c>
      <c r="B9921" s="246">
        <v>7688.25</v>
      </c>
    </row>
    <row r="9922" spans="1:2" x14ac:dyDescent="0.2">
      <c r="A9922" s="245" t="s">
        <v>16221</v>
      </c>
      <c r="B9922" s="246">
        <v>7212.73</v>
      </c>
    </row>
    <row r="9923" spans="1:2" x14ac:dyDescent="0.2">
      <c r="A9923" s="245" t="s">
        <v>2834</v>
      </c>
      <c r="B9923" s="246">
        <v>10763.55</v>
      </c>
    </row>
    <row r="9924" spans="1:2" x14ac:dyDescent="0.2">
      <c r="A9924" s="245" t="s">
        <v>16222</v>
      </c>
      <c r="B9924" s="246">
        <v>10097.83</v>
      </c>
    </row>
    <row r="9925" spans="1:2" x14ac:dyDescent="0.2">
      <c r="A9925" s="245" t="s">
        <v>2835</v>
      </c>
      <c r="B9925" s="246">
        <v>11916.79</v>
      </c>
    </row>
    <row r="9926" spans="1:2" x14ac:dyDescent="0.2">
      <c r="A9926" s="245" t="s">
        <v>16223</v>
      </c>
      <c r="B9926" s="246">
        <v>11179.74</v>
      </c>
    </row>
    <row r="9927" spans="1:2" x14ac:dyDescent="0.2">
      <c r="A9927" s="245" t="s">
        <v>2836</v>
      </c>
      <c r="B9927" s="246">
        <v>6588.45</v>
      </c>
    </row>
    <row r="9928" spans="1:2" x14ac:dyDescent="0.2">
      <c r="A9928" s="245" t="s">
        <v>16224</v>
      </c>
      <c r="B9928" s="246">
        <v>6180.95</v>
      </c>
    </row>
    <row r="9929" spans="1:2" x14ac:dyDescent="0.2">
      <c r="A9929" s="245" t="s">
        <v>2837</v>
      </c>
      <c r="B9929" s="246">
        <v>9223.83</v>
      </c>
    </row>
    <row r="9930" spans="1:2" x14ac:dyDescent="0.2">
      <c r="A9930" s="245" t="s">
        <v>16225</v>
      </c>
      <c r="B9930" s="246">
        <v>8653.34</v>
      </c>
    </row>
    <row r="9931" spans="1:2" x14ac:dyDescent="0.2">
      <c r="A9931" s="245" t="s">
        <v>2838</v>
      </c>
      <c r="B9931" s="246">
        <v>10212.09</v>
      </c>
    </row>
    <row r="9932" spans="1:2" x14ac:dyDescent="0.2">
      <c r="A9932" s="245" t="s">
        <v>16226</v>
      </c>
      <c r="B9932" s="246">
        <v>9580.48</v>
      </c>
    </row>
    <row r="9933" spans="1:2" x14ac:dyDescent="0.2">
      <c r="A9933" s="245" t="s">
        <v>2839</v>
      </c>
      <c r="B9933" s="246">
        <v>8564.98</v>
      </c>
    </row>
    <row r="9934" spans="1:2" x14ac:dyDescent="0.2">
      <c r="A9934" s="245" t="s">
        <v>16227</v>
      </c>
      <c r="B9934" s="246">
        <v>8035.24</v>
      </c>
    </row>
    <row r="9935" spans="1:2" x14ac:dyDescent="0.2">
      <c r="A9935" s="245" t="s">
        <v>2840</v>
      </c>
      <c r="B9935" s="246">
        <v>11990.97</v>
      </c>
    </row>
    <row r="9936" spans="1:2" x14ac:dyDescent="0.2">
      <c r="A9936" s="245" t="s">
        <v>16228</v>
      </c>
      <c r="B9936" s="246">
        <v>11249.34</v>
      </c>
    </row>
    <row r="9937" spans="1:2" x14ac:dyDescent="0.2">
      <c r="A9937" s="245" t="s">
        <v>2841</v>
      </c>
      <c r="B9937" s="246">
        <v>13275.72</v>
      </c>
    </row>
    <row r="9938" spans="1:2" x14ac:dyDescent="0.2">
      <c r="A9938" s="245" t="s">
        <v>16229</v>
      </c>
      <c r="B9938" s="246">
        <v>12454.62</v>
      </c>
    </row>
    <row r="9939" spans="1:2" x14ac:dyDescent="0.2">
      <c r="A9939" s="245" t="s">
        <v>2842</v>
      </c>
      <c r="B9939" s="246">
        <v>7159.1</v>
      </c>
    </row>
    <row r="9940" spans="1:2" x14ac:dyDescent="0.2">
      <c r="A9940" s="245" t="s">
        <v>16230</v>
      </c>
      <c r="B9940" s="246">
        <v>6716.31</v>
      </c>
    </row>
    <row r="9941" spans="1:2" x14ac:dyDescent="0.2">
      <c r="A9941" s="245" t="s">
        <v>2843</v>
      </c>
      <c r="B9941" s="246">
        <v>10022.74</v>
      </c>
    </row>
    <row r="9942" spans="1:2" x14ac:dyDescent="0.2">
      <c r="A9942" s="245" t="s">
        <v>16231</v>
      </c>
      <c r="B9942" s="246">
        <v>9402.84</v>
      </c>
    </row>
    <row r="9943" spans="1:2" x14ac:dyDescent="0.2">
      <c r="A9943" s="245" t="s">
        <v>2844</v>
      </c>
      <c r="B9943" s="246">
        <v>11096.61</v>
      </c>
    </row>
    <row r="9944" spans="1:2" x14ac:dyDescent="0.2">
      <c r="A9944" s="245" t="s">
        <v>16232</v>
      </c>
      <c r="B9944" s="246">
        <v>10410.280000000001</v>
      </c>
    </row>
    <row r="9945" spans="1:2" x14ac:dyDescent="0.2">
      <c r="A9945" s="245" t="s">
        <v>2845</v>
      </c>
      <c r="B9945" s="246">
        <v>9306.83</v>
      </c>
    </row>
    <row r="9946" spans="1:2" x14ac:dyDescent="0.2">
      <c r="A9946" s="245" t="s">
        <v>16233</v>
      </c>
      <c r="B9946" s="246">
        <v>8731.2099999999991</v>
      </c>
    </row>
    <row r="9947" spans="1:2" x14ac:dyDescent="0.2">
      <c r="A9947" s="245" t="s">
        <v>2846</v>
      </c>
      <c r="B9947" s="246">
        <v>13029.56</v>
      </c>
    </row>
    <row r="9948" spans="1:2" x14ac:dyDescent="0.2">
      <c r="A9948" s="245" t="s">
        <v>16234</v>
      </c>
      <c r="B9948" s="246">
        <v>12223.69</v>
      </c>
    </row>
    <row r="9949" spans="1:2" x14ac:dyDescent="0.2">
      <c r="A9949" s="245" t="s">
        <v>2847</v>
      </c>
      <c r="B9949" s="246">
        <v>14425.59</v>
      </c>
    </row>
    <row r="9950" spans="1:2" x14ac:dyDescent="0.2">
      <c r="A9950" s="245" t="s">
        <v>16235</v>
      </c>
      <c r="B9950" s="246">
        <v>13533.37</v>
      </c>
    </row>
    <row r="9951" spans="1:2" x14ac:dyDescent="0.2">
      <c r="A9951" s="245" t="s">
        <v>2848</v>
      </c>
      <c r="B9951" s="246">
        <v>7677.87</v>
      </c>
    </row>
    <row r="9952" spans="1:2" x14ac:dyDescent="0.2">
      <c r="A9952" s="245" t="s">
        <v>16236</v>
      </c>
      <c r="B9952" s="246">
        <v>7203</v>
      </c>
    </row>
    <row r="9953" spans="1:2" x14ac:dyDescent="0.2">
      <c r="A9953" s="245" t="s">
        <v>2849</v>
      </c>
      <c r="B9953" s="246">
        <v>10749.03</v>
      </c>
    </row>
    <row r="9954" spans="1:2" x14ac:dyDescent="0.2">
      <c r="A9954" s="245" t="s">
        <v>16237</v>
      </c>
      <c r="B9954" s="246">
        <v>10084.200000000001</v>
      </c>
    </row>
    <row r="9955" spans="1:2" x14ac:dyDescent="0.2">
      <c r="A9955" s="245" t="s">
        <v>2850</v>
      </c>
      <c r="B9955" s="246">
        <v>11900.71</v>
      </c>
    </row>
    <row r="9956" spans="1:2" x14ac:dyDescent="0.2">
      <c r="A9956" s="245" t="s">
        <v>16238</v>
      </c>
      <c r="B9956" s="246">
        <v>11164.65</v>
      </c>
    </row>
    <row r="9957" spans="1:2" x14ac:dyDescent="0.2">
      <c r="A9957" s="245" t="s">
        <v>2851</v>
      </c>
      <c r="B9957" s="246">
        <v>9981.24</v>
      </c>
    </row>
    <row r="9958" spans="1:2" x14ac:dyDescent="0.2">
      <c r="A9958" s="245" t="s">
        <v>16239</v>
      </c>
      <c r="B9958" s="246">
        <v>9363.9</v>
      </c>
    </row>
    <row r="9959" spans="1:2" x14ac:dyDescent="0.2">
      <c r="A9959" s="245" t="s">
        <v>2852</v>
      </c>
      <c r="B9959" s="246">
        <v>13973.74</v>
      </c>
    </row>
    <row r="9960" spans="1:2" x14ac:dyDescent="0.2">
      <c r="A9960" s="245" t="s">
        <v>16240</v>
      </c>
      <c r="B9960" s="246">
        <v>13109.47</v>
      </c>
    </row>
    <row r="9961" spans="1:2" x14ac:dyDescent="0.2">
      <c r="A9961" s="245" t="s">
        <v>2853</v>
      </c>
      <c r="B9961" s="246">
        <v>15470.92</v>
      </c>
    </row>
    <row r="9962" spans="1:2" x14ac:dyDescent="0.2">
      <c r="A9962" s="245" t="s">
        <v>16241</v>
      </c>
      <c r="B9962" s="246">
        <v>14514.05</v>
      </c>
    </row>
    <row r="9963" spans="1:2" x14ac:dyDescent="0.2">
      <c r="A9963" s="245" t="s">
        <v>2854</v>
      </c>
      <c r="B9963" s="246">
        <v>982.72</v>
      </c>
    </row>
    <row r="9964" spans="1:2" x14ac:dyDescent="0.2">
      <c r="A9964" s="245" t="s">
        <v>16242</v>
      </c>
      <c r="B9964" s="246">
        <v>931.53</v>
      </c>
    </row>
    <row r="9965" spans="1:2" x14ac:dyDescent="0.2">
      <c r="A9965" s="245" t="s">
        <v>2855</v>
      </c>
      <c r="B9965" s="246">
        <v>1523.22</v>
      </c>
    </row>
    <row r="9966" spans="1:2" x14ac:dyDescent="0.2">
      <c r="A9966" s="245" t="s">
        <v>16243</v>
      </c>
      <c r="B9966" s="246">
        <v>1443.87</v>
      </c>
    </row>
    <row r="9967" spans="1:2" x14ac:dyDescent="0.2">
      <c r="A9967" s="245" t="s">
        <v>2856</v>
      </c>
      <c r="B9967" s="246">
        <v>1719.76</v>
      </c>
    </row>
    <row r="9968" spans="1:2" x14ac:dyDescent="0.2">
      <c r="A9968" s="245" t="s">
        <v>16244</v>
      </c>
      <c r="B9968" s="246">
        <v>1630.18</v>
      </c>
    </row>
    <row r="9969" spans="1:2" x14ac:dyDescent="0.2">
      <c r="A9969" s="245" t="s">
        <v>2857</v>
      </c>
      <c r="B9969" s="246">
        <v>1326.67</v>
      </c>
    </row>
    <row r="9970" spans="1:2" x14ac:dyDescent="0.2">
      <c r="A9970" s="245" t="s">
        <v>16245</v>
      </c>
      <c r="B9970" s="246">
        <v>1257.56</v>
      </c>
    </row>
    <row r="9971" spans="1:2" x14ac:dyDescent="0.2">
      <c r="A9971" s="245" t="s">
        <v>2858</v>
      </c>
      <c r="B9971" s="246">
        <v>2056.34</v>
      </c>
    </row>
    <row r="9972" spans="1:2" x14ac:dyDescent="0.2">
      <c r="A9972" s="245" t="s">
        <v>16246</v>
      </c>
      <c r="B9972" s="246">
        <v>1949.23</v>
      </c>
    </row>
    <row r="9973" spans="1:2" x14ac:dyDescent="0.2">
      <c r="A9973" s="245" t="s">
        <v>2859</v>
      </c>
      <c r="B9973" s="246">
        <v>2321.6799999999998</v>
      </c>
    </row>
    <row r="9974" spans="1:2" x14ac:dyDescent="0.2">
      <c r="A9974" s="245" t="s">
        <v>16247</v>
      </c>
      <c r="B9974" s="246">
        <v>2200.7399999999998</v>
      </c>
    </row>
    <row r="9975" spans="1:2" x14ac:dyDescent="0.2">
      <c r="A9975" s="245" t="s">
        <v>2860</v>
      </c>
      <c r="B9975" s="246">
        <v>184.7</v>
      </c>
    </row>
    <row r="9976" spans="1:2" x14ac:dyDescent="0.2">
      <c r="A9976" s="245" t="s">
        <v>16248</v>
      </c>
      <c r="B9976" s="246">
        <v>160.07</v>
      </c>
    </row>
    <row r="9977" spans="1:2" x14ac:dyDescent="0.2">
      <c r="A9977" s="245" t="s">
        <v>2861</v>
      </c>
      <c r="B9977" s="246">
        <v>284.25</v>
      </c>
    </row>
    <row r="9978" spans="1:2" x14ac:dyDescent="0.2">
      <c r="A9978" s="245" t="s">
        <v>16249</v>
      </c>
      <c r="B9978" s="246">
        <v>246.33</v>
      </c>
    </row>
    <row r="9979" spans="1:2" x14ac:dyDescent="0.2">
      <c r="A9979" s="245" t="s">
        <v>2862</v>
      </c>
      <c r="B9979" s="246">
        <v>212.95</v>
      </c>
    </row>
    <row r="9980" spans="1:2" x14ac:dyDescent="0.2">
      <c r="A9980" s="245" t="s">
        <v>16250</v>
      </c>
      <c r="B9980" s="246">
        <v>184.55</v>
      </c>
    </row>
    <row r="9981" spans="1:2" x14ac:dyDescent="0.2">
      <c r="A9981" s="245" t="s">
        <v>2863</v>
      </c>
      <c r="B9981" s="246">
        <v>325.83</v>
      </c>
    </row>
    <row r="9982" spans="1:2" x14ac:dyDescent="0.2">
      <c r="A9982" s="245" t="s">
        <v>16251</v>
      </c>
      <c r="B9982" s="246">
        <v>282.37</v>
      </c>
    </row>
    <row r="9983" spans="1:2" x14ac:dyDescent="0.2">
      <c r="A9983" s="245" t="s">
        <v>2864</v>
      </c>
      <c r="B9983" s="246">
        <v>242.29</v>
      </c>
    </row>
    <row r="9984" spans="1:2" x14ac:dyDescent="0.2">
      <c r="A9984" s="245" t="s">
        <v>16252</v>
      </c>
      <c r="B9984" s="246">
        <v>209.97</v>
      </c>
    </row>
    <row r="9985" spans="1:2" x14ac:dyDescent="0.2">
      <c r="A9985" s="245" t="s">
        <v>2865</v>
      </c>
      <c r="B9985" s="246">
        <v>371.01</v>
      </c>
    </row>
    <row r="9986" spans="1:2" x14ac:dyDescent="0.2">
      <c r="A9986" s="245" t="s">
        <v>16253</v>
      </c>
      <c r="B9986" s="246">
        <v>321.52</v>
      </c>
    </row>
    <row r="9987" spans="1:2" x14ac:dyDescent="0.2">
      <c r="A9987" s="245" t="s">
        <v>2866</v>
      </c>
      <c r="B9987" s="246">
        <v>307.11</v>
      </c>
    </row>
    <row r="9988" spans="1:2" x14ac:dyDescent="0.2">
      <c r="A9988" s="245" t="s">
        <v>16254</v>
      </c>
      <c r="B9988" s="246">
        <v>266.14999999999998</v>
      </c>
    </row>
    <row r="9989" spans="1:2" x14ac:dyDescent="0.2">
      <c r="A9989" s="245" t="s">
        <v>2867</v>
      </c>
      <c r="B9989" s="246">
        <v>469.62</v>
      </c>
    </row>
    <row r="9990" spans="1:2" x14ac:dyDescent="0.2">
      <c r="A9990" s="245" t="s">
        <v>16255</v>
      </c>
      <c r="B9990" s="246">
        <v>406.99</v>
      </c>
    </row>
    <row r="9991" spans="1:2" x14ac:dyDescent="0.2">
      <c r="A9991" s="245" t="s">
        <v>2868</v>
      </c>
      <c r="B9991" s="246">
        <v>378.82</v>
      </c>
    </row>
    <row r="9992" spans="1:2" x14ac:dyDescent="0.2">
      <c r="A9992" s="245" t="s">
        <v>16256</v>
      </c>
      <c r="B9992" s="246">
        <v>328.3</v>
      </c>
    </row>
    <row r="9993" spans="1:2" x14ac:dyDescent="0.2">
      <c r="A9993" s="245" t="s">
        <v>2869</v>
      </c>
      <c r="B9993" s="246">
        <v>579.52</v>
      </c>
    </row>
    <row r="9994" spans="1:2" x14ac:dyDescent="0.2">
      <c r="A9994" s="245" t="s">
        <v>16257</v>
      </c>
      <c r="B9994" s="246">
        <v>502.22</v>
      </c>
    </row>
    <row r="9995" spans="1:2" x14ac:dyDescent="0.2">
      <c r="A9995" s="245" t="s">
        <v>2870</v>
      </c>
      <c r="B9995" s="246">
        <v>258.58</v>
      </c>
    </row>
    <row r="9996" spans="1:2" x14ac:dyDescent="0.2">
      <c r="A9996" s="245" t="s">
        <v>16258</v>
      </c>
      <c r="B9996" s="246">
        <v>224.09</v>
      </c>
    </row>
    <row r="9997" spans="1:2" x14ac:dyDescent="0.2">
      <c r="A9997" s="245" t="s">
        <v>2871</v>
      </c>
      <c r="B9997" s="246">
        <v>517.33000000000004</v>
      </c>
    </row>
    <row r="9998" spans="1:2" x14ac:dyDescent="0.2">
      <c r="A9998" s="245" t="s">
        <v>16259</v>
      </c>
      <c r="B9998" s="246">
        <v>448.33</v>
      </c>
    </row>
    <row r="9999" spans="1:2" x14ac:dyDescent="0.2">
      <c r="A9999" s="245" t="s">
        <v>2872</v>
      </c>
      <c r="B9999" s="246">
        <v>298.13</v>
      </c>
    </row>
    <row r="10000" spans="1:2" x14ac:dyDescent="0.2">
      <c r="A10000" s="245" t="s">
        <v>16260</v>
      </c>
      <c r="B10000" s="246">
        <v>258.37</v>
      </c>
    </row>
    <row r="10001" spans="1:2" x14ac:dyDescent="0.2">
      <c r="A10001" s="245" t="s">
        <v>2873</v>
      </c>
      <c r="B10001" s="246">
        <v>593.02</v>
      </c>
    </row>
    <row r="10002" spans="1:2" x14ac:dyDescent="0.2">
      <c r="A10002" s="245" t="s">
        <v>16261</v>
      </c>
      <c r="B10002" s="246">
        <v>513.91999999999996</v>
      </c>
    </row>
    <row r="10003" spans="1:2" x14ac:dyDescent="0.2">
      <c r="A10003" s="245" t="s">
        <v>2874</v>
      </c>
      <c r="B10003" s="246">
        <v>339.2</v>
      </c>
    </row>
    <row r="10004" spans="1:2" x14ac:dyDescent="0.2">
      <c r="A10004" s="245" t="s">
        <v>16262</v>
      </c>
      <c r="B10004" s="246">
        <v>293.95999999999998</v>
      </c>
    </row>
    <row r="10005" spans="1:2" x14ac:dyDescent="0.2">
      <c r="A10005" s="245" t="s">
        <v>2875</v>
      </c>
      <c r="B10005" s="246">
        <v>675.24</v>
      </c>
    </row>
    <row r="10006" spans="1:2" x14ac:dyDescent="0.2">
      <c r="A10006" s="245" t="s">
        <v>16263</v>
      </c>
      <c r="B10006" s="246">
        <v>585.17999999999995</v>
      </c>
    </row>
    <row r="10007" spans="1:2" x14ac:dyDescent="0.2">
      <c r="A10007" s="245" t="s">
        <v>2876</v>
      </c>
      <c r="B10007" s="246">
        <v>429.96</v>
      </c>
    </row>
    <row r="10008" spans="1:2" x14ac:dyDescent="0.2">
      <c r="A10008" s="245" t="s">
        <v>16264</v>
      </c>
      <c r="B10008" s="246">
        <v>372.61</v>
      </c>
    </row>
    <row r="10009" spans="1:2" x14ac:dyDescent="0.2">
      <c r="A10009" s="245" t="s">
        <v>2877</v>
      </c>
      <c r="B10009" s="246">
        <v>854.72</v>
      </c>
    </row>
    <row r="10010" spans="1:2" x14ac:dyDescent="0.2">
      <c r="A10010" s="245" t="s">
        <v>16265</v>
      </c>
      <c r="B10010" s="246">
        <v>740.72</v>
      </c>
    </row>
    <row r="10011" spans="1:2" x14ac:dyDescent="0.2">
      <c r="A10011" s="245" t="s">
        <v>2878</v>
      </c>
      <c r="B10011" s="246">
        <v>530.36</v>
      </c>
    </row>
    <row r="10012" spans="1:2" x14ac:dyDescent="0.2">
      <c r="A10012" s="245" t="s">
        <v>16266</v>
      </c>
      <c r="B10012" s="246">
        <v>459.62</v>
      </c>
    </row>
    <row r="10013" spans="1:2" x14ac:dyDescent="0.2">
      <c r="A10013" s="245" t="s">
        <v>2879</v>
      </c>
      <c r="B10013" s="246">
        <v>1054.73</v>
      </c>
    </row>
    <row r="10014" spans="1:2" x14ac:dyDescent="0.2">
      <c r="A10014" s="245" t="s">
        <v>16267</v>
      </c>
      <c r="B10014" s="246">
        <v>914.05</v>
      </c>
    </row>
    <row r="10015" spans="1:2" x14ac:dyDescent="0.2">
      <c r="A10015" s="245" t="s">
        <v>2880</v>
      </c>
      <c r="B10015" s="246">
        <v>286.29000000000002</v>
      </c>
    </row>
    <row r="10016" spans="1:2" x14ac:dyDescent="0.2">
      <c r="A10016" s="245" t="s">
        <v>16268</v>
      </c>
      <c r="B10016" s="246">
        <v>248.1</v>
      </c>
    </row>
    <row r="10017" spans="1:2" x14ac:dyDescent="0.2">
      <c r="A10017" s="245" t="s">
        <v>2881</v>
      </c>
      <c r="B10017" s="246">
        <v>572.76</v>
      </c>
    </row>
    <row r="10018" spans="1:2" x14ac:dyDescent="0.2">
      <c r="A10018" s="245" t="s">
        <v>16269</v>
      </c>
      <c r="B10018" s="246">
        <v>496.37</v>
      </c>
    </row>
    <row r="10019" spans="1:2" x14ac:dyDescent="0.2">
      <c r="A10019" s="245" t="s">
        <v>2882</v>
      </c>
      <c r="B10019" s="246">
        <v>330.08</v>
      </c>
    </row>
    <row r="10020" spans="1:2" x14ac:dyDescent="0.2">
      <c r="A10020" s="245" t="s">
        <v>16270</v>
      </c>
      <c r="B10020" s="246">
        <v>286.05</v>
      </c>
    </row>
    <row r="10021" spans="1:2" x14ac:dyDescent="0.2">
      <c r="A10021" s="245" t="s">
        <v>2883</v>
      </c>
      <c r="B10021" s="246">
        <v>656.56</v>
      </c>
    </row>
    <row r="10022" spans="1:2" x14ac:dyDescent="0.2">
      <c r="A10022" s="245" t="s">
        <v>16271</v>
      </c>
      <c r="B10022" s="246">
        <v>568.99</v>
      </c>
    </row>
    <row r="10023" spans="1:2" x14ac:dyDescent="0.2">
      <c r="A10023" s="245" t="s">
        <v>2884</v>
      </c>
      <c r="B10023" s="246">
        <v>375.55</v>
      </c>
    </row>
    <row r="10024" spans="1:2" x14ac:dyDescent="0.2">
      <c r="A10024" s="245" t="s">
        <v>16272</v>
      </c>
      <c r="B10024" s="246">
        <v>325.45999999999998</v>
      </c>
    </row>
    <row r="10025" spans="1:2" x14ac:dyDescent="0.2">
      <c r="A10025" s="245" t="s">
        <v>2885</v>
      </c>
      <c r="B10025" s="246">
        <v>747.59</v>
      </c>
    </row>
    <row r="10026" spans="1:2" x14ac:dyDescent="0.2">
      <c r="A10026" s="245" t="s">
        <v>16273</v>
      </c>
      <c r="B10026" s="246">
        <v>647.87</v>
      </c>
    </row>
    <row r="10027" spans="1:2" x14ac:dyDescent="0.2">
      <c r="A10027" s="245" t="s">
        <v>2886</v>
      </c>
      <c r="B10027" s="246">
        <v>476.03</v>
      </c>
    </row>
    <row r="10028" spans="1:2" x14ac:dyDescent="0.2">
      <c r="A10028" s="245" t="s">
        <v>16274</v>
      </c>
      <c r="B10028" s="246">
        <v>412.54</v>
      </c>
    </row>
    <row r="10029" spans="1:2" x14ac:dyDescent="0.2">
      <c r="A10029" s="245" t="s">
        <v>2887</v>
      </c>
      <c r="B10029" s="246">
        <v>946.3</v>
      </c>
    </row>
    <row r="10030" spans="1:2" x14ac:dyDescent="0.2">
      <c r="A10030" s="245" t="s">
        <v>16275</v>
      </c>
      <c r="B10030" s="246">
        <v>820.08</v>
      </c>
    </row>
    <row r="10031" spans="1:2" x14ac:dyDescent="0.2">
      <c r="A10031" s="245" t="s">
        <v>2888</v>
      </c>
      <c r="B10031" s="246">
        <v>587.17999999999995</v>
      </c>
    </row>
    <row r="10032" spans="1:2" x14ac:dyDescent="0.2">
      <c r="A10032" s="245" t="s">
        <v>16276</v>
      </c>
      <c r="B10032" s="246">
        <v>508.86</v>
      </c>
    </row>
    <row r="10033" spans="1:2" x14ac:dyDescent="0.2">
      <c r="A10033" s="245" t="s">
        <v>2889</v>
      </c>
      <c r="B10033" s="246">
        <v>1167.74</v>
      </c>
    </row>
    <row r="10034" spans="1:2" x14ac:dyDescent="0.2">
      <c r="A10034" s="245" t="s">
        <v>16277</v>
      </c>
      <c r="B10034" s="246">
        <v>1011.98</v>
      </c>
    </row>
    <row r="10035" spans="1:2" x14ac:dyDescent="0.2">
      <c r="A10035" s="245" t="s">
        <v>2890</v>
      </c>
      <c r="B10035" s="246">
        <v>121.07</v>
      </c>
    </row>
    <row r="10036" spans="1:2" x14ac:dyDescent="0.2">
      <c r="A10036" s="245" t="s">
        <v>16278</v>
      </c>
      <c r="B10036" s="246">
        <v>104.92</v>
      </c>
    </row>
    <row r="10037" spans="1:2" x14ac:dyDescent="0.2">
      <c r="A10037" s="245" t="s">
        <v>2891</v>
      </c>
      <c r="B10037" s="246">
        <v>234.73</v>
      </c>
    </row>
    <row r="10038" spans="1:2" x14ac:dyDescent="0.2">
      <c r="A10038" s="245" t="s">
        <v>16279</v>
      </c>
      <c r="B10038" s="246">
        <v>203.42</v>
      </c>
    </row>
    <row r="10039" spans="1:2" x14ac:dyDescent="0.2">
      <c r="A10039" s="245" t="s">
        <v>2892</v>
      </c>
      <c r="B10039" s="246">
        <v>169.5</v>
      </c>
    </row>
    <row r="10040" spans="1:2" x14ac:dyDescent="0.2">
      <c r="A10040" s="245" t="s">
        <v>16280</v>
      </c>
      <c r="B10040" s="246">
        <v>146.88999999999999</v>
      </c>
    </row>
    <row r="10041" spans="1:2" x14ac:dyDescent="0.2">
      <c r="A10041" s="245" t="s">
        <v>2893</v>
      </c>
      <c r="B10041" s="246">
        <v>427.22</v>
      </c>
    </row>
    <row r="10042" spans="1:2" x14ac:dyDescent="0.2">
      <c r="A10042" s="245" t="s">
        <v>16281</v>
      </c>
      <c r="B10042" s="246">
        <v>370.24</v>
      </c>
    </row>
    <row r="10043" spans="1:2" x14ac:dyDescent="0.2">
      <c r="A10043" s="245" t="s">
        <v>2894</v>
      </c>
      <c r="B10043" s="246">
        <v>187.66</v>
      </c>
    </row>
    <row r="10044" spans="1:2" x14ac:dyDescent="0.2">
      <c r="A10044" s="245" t="s">
        <v>16282</v>
      </c>
      <c r="B10044" s="246">
        <v>162.63</v>
      </c>
    </row>
    <row r="10045" spans="1:2" x14ac:dyDescent="0.2">
      <c r="A10045" s="245" t="s">
        <v>2895</v>
      </c>
      <c r="B10045" s="246">
        <v>472.99</v>
      </c>
    </row>
    <row r="10046" spans="1:2" x14ac:dyDescent="0.2">
      <c r="A10046" s="245" t="s">
        <v>16283</v>
      </c>
      <c r="B10046" s="246">
        <v>409.91</v>
      </c>
    </row>
    <row r="10047" spans="1:2" x14ac:dyDescent="0.2">
      <c r="A10047" s="245" t="s">
        <v>2896</v>
      </c>
      <c r="B10047" s="246">
        <v>1365.48</v>
      </c>
    </row>
    <row r="10048" spans="1:2" x14ac:dyDescent="0.2">
      <c r="A10048" s="245" t="s">
        <v>16284</v>
      </c>
      <c r="B10048" s="246">
        <v>1329.9</v>
      </c>
    </row>
    <row r="10049" spans="1:2" x14ac:dyDescent="0.2">
      <c r="A10049" s="245" t="s">
        <v>2897</v>
      </c>
      <c r="B10049" s="246">
        <v>1638.58</v>
      </c>
    </row>
    <row r="10050" spans="1:2" x14ac:dyDescent="0.2">
      <c r="A10050" s="245" t="s">
        <v>16285</v>
      </c>
      <c r="B10050" s="246">
        <v>1595.88</v>
      </c>
    </row>
    <row r="10051" spans="1:2" x14ac:dyDescent="0.2">
      <c r="A10051" s="245" t="s">
        <v>2898</v>
      </c>
      <c r="B10051" s="246">
        <v>1911.68</v>
      </c>
    </row>
    <row r="10052" spans="1:2" x14ac:dyDescent="0.2">
      <c r="A10052" s="245" t="s">
        <v>16286</v>
      </c>
      <c r="B10052" s="246">
        <v>1861.86</v>
      </c>
    </row>
    <row r="10053" spans="1:2" x14ac:dyDescent="0.2">
      <c r="A10053" s="245" t="s">
        <v>2899</v>
      </c>
      <c r="B10053" s="246">
        <v>2048.2199999999998</v>
      </c>
    </row>
    <row r="10054" spans="1:2" x14ac:dyDescent="0.2">
      <c r="A10054" s="245" t="s">
        <v>16287</v>
      </c>
      <c r="B10054" s="246">
        <v>1994.85</v>
      </c>
    </row>
    <row r="10055" spans="1:2" x14ac:dyDescent="0.2">
      <c r="A10055" s="245" t="s">
        <v>2900</v>
      </c>
      <c r="B10055" s="246">
        <v>2184.77</v>
      </c>
    </row>
    <row r="10056" spans="1:2" x14ac:dyDescent="0.2">
      <c r="A10056" s="245" t="s">
        <v>16288</v>
      </c>
      <c r="B10056" s="246">
        <v>2127.84</v>
      </c>
    </row>
    <row r="10057" spans="1:2" x14ac:dyDescent="0.2">
      <c r="A10057" s="245" t="s">
        <v>2901</v>
      </c>
      <c r="B10057" s="246">
        <v>2457.87</v>
      </c>
    </row>
    <row r="10058" spans="1:2" x14ac:dyDescent="0.2">
      <c r="A10058" s="245" t="s">
        <v>16289</v>
      </c>
      <c r="B10058" s="246">
        <v>2393.8200000000002</v>
      </c>
    </row>
    <row r="10059" spans="1:2" x14ac:dyDescent="0.2">
      <c r="A10059" s="245" t="s">
        <v>2902</v>
      </c>
      <c r="B10059" s="246">
        <v>2730.97</v>
      </c>
    </row>
    <row r="10060" spans="1:2" x14ac:dyDescent="0.2">
      <c r="A10060" s="245" t="s">
        <v>16290</v>
      </c>
      <c r="B10060" s="246">
        <v>2659.8</v>
      </c>
    </row>
    <row r="10061" spans="1:2" x14ac:dyDescent="0.2">
      <c r="A10061" s="245" t="s">
        <v>2903</v>
      </c>
      <c r="B10061" s="246">
        <v>3004.06</v>
      </c>
    </row>
    <row r="10062" spans="1:2" x14ac:dyDescent="0.2">
      <c r="A10062" s="245" t="s">
        <v>16291</v>
      </c>
      <c r="B10062" s="246">
        <v>2925.78</v>
      </c>
    </row>
    <row r="10063" spans="1:2" x14ac:dyDescent="0.2">
      <c r="A10063" s="245" t="s">
        <v>2904</v>
      </c>
      <c r="B10063" s="246">
        <v>888.8</v>
      </c>
    </row>
    <row r="10064" spans="1:2" x14ac:dyDescent="0.2">
      <c r="A10064" s="245" t="s">
        <v>16292</v>
      </c>
      <c r="B10064" s="246">
        <v>865.85</v>
      </c>
    </row>
    <row r="10065" spans="1:2" x14ac:dyDescent="0.2">
      <c r="A10065" s="245" t="s">
        <v>2905</v>
      </c>
      <c r="B10065" s="246">
        <v>198.31</v>
      </c>
    </row>
    <row r="10066" spans="1:2" x14ac:dyDescent="0.2">
      <c r="A10066" s="245" t="s">
        <v>16293</v>
      </c>
      <c r="B10066" s="246">
        <v>187.78</v>
      </c>
    </row>
    <row r="10067" spans="1:2" x14ac:dyDescent="0.2">
      <c r="A10067" s="245" t="s">
        <v>2906</v>
      </c>
      <c r="B10067" s="246">
        <v>190.11</v>
      </c>
    </row>
    <row r="10068" spans="1:2" x14ac:dyDescent="0.2">
      <c r="A10068" s="245" t="s">
        <v>16294</v>
      </c>
      <c r="B10068" s="246">
        <v>180.3</v>
      </c>
    </row>
    <row r="10069" spans="1:2" x14ac:dyDescent="0.2">
      <c r="A10069" s="245" t="s">
        <v>2907</v>
      </c>
      <c r="B10069" s="246">
        <v>215.67</v>
      </c>
    </row>
    <row r="10070" spans="1:2" x14ac:dyDescent="0.2">
      <c r="A10070" s="245" t="s">
        <v>16295</v>
      </c>
      <c r="B10070" s="246">
        <v>204.29</v>
      </c>
    </row>
    <row r="10071" spans="1:2" x14ac:dyDescent="0.2">
      <c r="A10071" s="245" t="s">
        <v>2908</v>
      </c>
      <c r="B10071" s="246">
        <v>432.92</v>
      </c>
    </row>
    <row r="10072" spans="1:2" x14ac:dyDescent="0.2">
      <c r="A10072" s="245" t="s">
        <v>16296</v>
      </c>
      <c r="B10072" s="246">
        <v>407.35</v>
      </c>
    </row>
    <row r="10073" spans="1:2" x14ac:dyDescent="0.2">
      <c r="A10073" s="245" t="s">
        <v>2909</v>
      </c>
      <c r="B10073" s="246">
        <v>494.51</v>
      </c>
    </row>
    <row r="10074" spans="1:2" x14ac:dyDescent="0.2">
      <c r="A10074" s="245" t="s">
        <v>16297</v>
      </c>
      <c r="B10074" s="246">
        <v>465.27</v>
      </c>
    </row>
    <row r="10075" spans="1:2" x14ac:dyDescent="0.2">
      <c r="A10075" s="245" t="s">
        <v>8466</v>
      </c>
      <c r="B10075" s="246">
        <v>230.92</v>
      </c>
    </row>
    <row r="10076" spans="1:2" x14ac:dyDescent="0.2">
      <c r="A10076" s="245" t="s">
        <v>16298</v>
      </c>
      <c r="B10076" s="246">
        <v>216.86</v>
      </c>
    </row>
    <row r="10077" spans="1:2" x14ac:dyDescent="0.2">
      <c r="A10077" s="245" t="s">
        <v>8467</v>
      </c>
      <c r="B10077" s="246">
        <v>333.93</v>
      </c>
    </row>
    <row r="10078" spans="1:2" x14ac:dyDescent="0.2">
      <c r="A10078" s="245" t="s">
        <v>16299</v>
      </c>
      <c r="B10078" s="246">
        <v>316.06</v>
      </c>
    </row>
    <row r="10079" spans="1:2" x14ac:dyDescent="0.2">
      <c r="A10079" s="245" t="s">
        <v>2910</v>
      </c>
      <c r="B10079" s="246">
        <v>579.6</v>
      </c>
    </row>
    <row r="10080" spans="1:2" x14ac:dyDescent="0.2">
      <c r="A10080" s="245" t="s">
        <v>16300</v>
      </c>
      <c r="B10080" s="246">
        <v>545.17999999999995</v>
      </c>
    </row>
    <row r="10081" spans="1:2" x14ac:dyDescent="0.2">
      <c r="A10081" s="245" t="s">
        <v>2911</v>
      </c>
      <c r="B10081" s="246">
        <v>1130.82</v>
      </c>
    </row>
    <row r="10082" spans="1:2" x14ac:dyDescent="0.2">
      <c r="A10082" s="245" t="s">
        <v>16301</v>
      </c>
      <c r="B10082" s="246">
        <v>1056.8800000000001</v>
      </c>
    </row>
    <row r="10083" spans="1:2" x14ac:dyDescent="0.2">
      <c r="A10083" s="245" t="s">
        <v>2912</v>
      </c>
      <c r="B10083" s="246">
        <v>124.02</v>
      </c>
    </row>
    <row r="10084" spans="1:2" x14ac:dyDescent="0.2">
      <c r="A10084" s="245" t="s">
        <v>16302</v>
      </c>
      <c r="B10084" s="246">
        <v>116.68</v>
      </c>
    </row>
    <row r="10085" spans="1:2" x14ac:dyDescent="0.2">
      <c r="A10085" s="245" t="s">
        <v>2913</v>
      </c>
      <c r="B10085" s="246">
        <v>220.48</v>
      </c>
    </row>
    <row r="10086" spans="1:2" x14ac:dyDescent="0.2">
      <c r="A10086" s="245" t="s">
        <v>16303</v>
      </c>
      <c r="B10086" s="246">
        <v>207.58</v>
      </c>
    </row>
    <row r="10087" spans="1:2" x14ac:dyDescent="0.2">
      <c r="A10087" s="245" t="s">
        <v>2914</v>
      </c>
      <c r="B10087" s="246">
        <v>295.52999999999997</v>
      </c>
    </row>
    <row r="10088" spans="1:2" x14ac:dyDescent="0.2">
      <c r="A10088" s="245" t="s">
        <v>16304</v>
      </c>
      <c r="B10088" s="246">
        <v>276.58</v>
      </c>
    </row>
    <row r="10089" spans="1:2" x14ac:dyDescent="0.2">
      <c r="A10089" s="245" t="s">
        <v>2915</v>
      </c>
      <c r="B10089" s="246">
        <v>127.72</v>
      </c>
    </row>
    <row r="10090" spans="1:2" x14ac:dyDescent="0.2">
      <c r="A10090" s="245" t="s">
        <v>16305</v>
      </c>
      <c r="B10090" s="246">
        <v>119.89</v>
      </c>
    </row>
    <row r="10091" spans="1:2" x14ac:dyDescent="0.2">
      <c r="A10091" s="245" t="s">
        <v>2916</v>
      </c>
      <c r="B10091" s="246">
        <v>227.15</v>
      </c>
    </row>
    <row r="10092" spans="1:2" x14ac:dyDescent="0.2">
      <c r="A10092" s="245" t="s">
        <v>16306</v>
      </c>
      <c r="B10092" s="246">
        <v>213.36</v>
      </c>
    </row>
    <row r="10093" spans="1:2" x14ac:dyDescent="0.2">
      <c r="A10093" s="245" t="s">
        <v>2917</v>
      </c>
      <c r="B10093" s="246">
        <v>305.16000000000003</v>
      </c>
    </row>
    <row r="10094" spans="1:2" x14ac:dyDescent="0.2">
      <c r="A10094" s="245" t="s">
        <v>16307</v>
      </c>
      <c r="B10094" s="246">
        <v>284.93</v>
      </c>
    </row>
    <row r="10095" spans="1:2" x14ac:dyDescent="0.2">
      <c r="A10095" s="245" t="s">
        <v>2918</v>
      </c>
      <c r="B10095" s="246">
        <v>133.65</v>
      </c>
    </row>
    <row r="10096" spans="1:2" x14ac:dyDescent="0.2">
      <c r="A10096" s="245" t="s">
        <v>16308</v>
      </c>
      <c r="B10096" s="246">
        <v>125.03</v>
      </c>
    </row>
    <row r="10097" spans="1:2" x14ac:dyDescent="0.2">
      <c r="A10097" s="245" t="s">
        <v>2919</v>
      </c>
      <c r="B10097" s="246">
        <v>230.48</v>
      </c>
    </row>
    <row r="10098" spans="1:2" x14ac:dyDescent="0.2">
      <c r="A10098" s="245" t="s">
        <v>16309</v>
      </c>
      <c r="B10098" s="246">
        <v>216.24</v>
      </c>
    </row>
    <row r="10099" spans="1:2" x14ac:dyDescent="0.2">
      <c r="A10099" s="245" t="s">
        <v>2920</v>
      </c>
      <c r="B10099" s="246">
        <v>310.72000000000003</v>
      </c>
    </row>
    <row r="10100" spans="1:2" x14ac:dyDescent="0.2">
      <c r="A10100" s="245" t="s">
        <v>16310</v>
      </c>
      <c r="B10100" s="246">
        <v>289.74</v>
      </c>
    </row>
    <row r="10101" spans="1:2" x14ac:dyDescent="0.2">
      <c r="A10101" s="245" t="s">
        <v>2921</v>
      </c>
      <c r="B10101" s="246">
        <v>200.19</v>
      </c>
    </row>
    <row r="10102" spans="1:2" x14ac:dyDescent="0.2">
      <c r="A10102" s="245" t="s">
        <v>16311</v>
      </c>
      <c r="B10102" s="246">
        <v>186.42</v>
      </c>
    </row>
    <row r="10103" spans="1:2" x14ac:dyDescent="0.2">
      <c r="A10103" s="245" t="s">
        <v>2922</v>
      </c>
      <c r="B10103" s="246">
        <v>353.97</v>
      </c>
    </row>
    <row r="10104" spans="1:2" x14ac:dyDescent="0.2">
      <c r="A10104" s="245" t="s">
        <v>16312</v>
      </c>
      <c r="B10104" s="246">
        <v>329.84</v>
      </c>
    </row>
    <row r="10105" spans="1:2" x14ac:dyDescent="0.2">
      <c r="A10105" s="245" t="s">
        <v>2923</v>
      </c>
      <c r="B10105" s="246">
        <v>473.78</v>
      </c>
    </row>
    <row r="10106" spans="1:2" x14ac:dyDescent="0.2">
      <c r="A10106" s="245" t="s">
        <v>16313</v>
      </c>
      <c r="B10106" s="246">
        <v>439.44</v>
      </c>
    </row>
    <row r="10107" spans="1:2" x14ac:dyDescent="0.2">
      <c r="A10107" s="245" t="s">
        <v>2924</v>
      </c>
      <c r="B10107" s="246">
        <v>210.19</v>
      </c>
    </row>
    <row r="10108" spans="1:2" x14ac:dyDescent="0.2">
      <c r="A10108" s="245" t="s">
        <v>16314</v>
      </c>
      <c r="B10108" s="246">
        <v>195.09</v>
      </c>
    </row>
    <row r="10109" spans="1:2" x14ac:dyDescent="0.2">
      <c r="A10109" s="245" t="s">
        <v>2925</v>
      </c>
      <c r="B10109" s="246">
        <v>365.83</v>
      </c>
    </row>
    <row r="10110" spans="1:2" x14ac:dyDescent="0.2">
      <c r="A10110" s="245" t="s">
        <v>16315</v>
      </c>
      <c r="B10110" s="246">
        <v>340.11</v>
      </c>
    </row>
    <row r="10111" spans="1:2" x14ac:dyDescent="0.2">
      <c r="A10111" s="245" t="s">
        <v>2926</v>
      </c>
      <c r="B10111" s="246">
        <v>490.82</v>
      </c>
    </row>
    <row r="10112" spans="1:2" x14ac:dyDescent="0.2">
      <c r="A10112" s="245" t="s">
        <v>16316</v>
      </c>
      <c r="B10112" s="246">
        <v>454.21</v>
      </c>
    </row>
    <row r="10113" spans="1:2" x14ac:dyDescent="0.2">
      <c r="A10113" s="245" t="s">
        <v>2927</v>
      </c>
      <c r="B10113" s="246">
        <v>217.6</v>
      </c>
    </row>
    <row r="10114" spans="1:2" x14ac:dyDescent="0.2">
      <c r="A10114" s="245" t="s">
        <v>16317</v>
      </c>
      <c r="B10114" s="246">
        <v>201.51</v>
      </c>
    </row>
    <row r="10115" spans="1:2" x14ac:dyDescent="0.2">
      <c r="A10115" s="245" t="s">
        <v>2928</v>
      </c>
      <c r="B10115" s="246">
        <v>380.64</v>
      </c>
    </row>
    <row r="10116" spans="1:2" x14ac:dyDescent="0.2">
      <c r="A10116" s="245" t="s">
        <v>16318</v>
      </c>
      <c r="B10116" s="246">
        <v>352.95</v>
      </c>
    </row>
    <row r="10117" spans="1:2" x14ac:dyDescent="0.2">
      <c r="A10117" s="245" t="s">
        <v>2929</v>
      </c>
      <c r="B10117" s="246">
        <v>522.66999999999996</v>
      </c>
    </row>
    <row r="10118" spans="1:2" x14ac:dyDescent="0.2">
      <c r="A10118" s="245" t="s">
        <v>16319</v>
      </c>
      <c r="B10118" s="246">
        <v>481.82</v>
      </c>
    </row>
    <row r="10119" spans="1:2" x14ac:dyDescent="0.2">
      <c r="A10119" s="245" t="s">
        <v>2930</v>
      </c>
      <c r="B10119" s="246">
        <v>82.21</v>
      </c>
    </row>
    <row r="10120" spans="1:2" x14ac:dyDescent="0.2">
      <c r="A10120" s="245" t="s">
        <v>16320</v>
      </c>
      <c r="B10120" s="246">
        <v>76.319999999999993</v>
      </c>
    </row>
    <row r="10121" spans="1:2" x14ac:dyDescent="0.2">
      <c r="A10121" s="245" t="s">
        <v>2931</v>
      </c>
      <c r="B10121" s="246">
        <v>110.99</v>
      </c>
    </row>
    <row r="10122" spans="1:2" x14ac:dyDescent="0.2">
      <c r="A10122" s="245" t="s">
        <v>16321</v>
      </c>
      <c r="B10122" s="246">
        <v>103.04</v>
      </c>
    </row>
    <row r="10123" spans="1:2" x14ac:dyDescent="0.2">
      <c r="A10123" s="245" t="s">
        <v>2932</v>
      </c>
      <c r="B10123" s="246">
        <v>131.54</v>
      </c>
    </row>
    <row r="10124" spans="1:2" x14ac:dyDescent="0.2">
      <c r="A10124" s="245" t="s">
        <v>16322</v>
      </c>
      <c r="B10124" s="246">
        <v>122.12</v>
      </c>
    </row>
    <row r="10125" spans="1:2" x14ac:dyDescent="0.2">
      <c r="A10125" s="245" t="s">
        <v>2933</v>
      </c>
      <c r="B10125" s="246">
        <v>139.77000000000001</v>
      </c>
    </row>
    <row r="10126" spans="1:2" x14ac:dyDescent="0.2">
      <c r="A10126" s="245" t="s">
        <v>16323</v>
      </c>
      <c r="B10126" s="246">
        <v>129.75</v>
      </c>
    </row>
    <row r="10127" spans="1:2" x14ac:dyDescent="0.2">
      <c r="A10127" s="245" t="s">
        <v>2934</v>
      </c>
      <c r="B10127" s="246">
        <v>188.69</v>
      </c>
    </row>
    <row r="10128" spans="1:2" x14ac:dyDescent="0.2">
      <c r="A10128" s="245" t="s">
        <v>16324</v>
      </c>
      <c r="B10128" s="246">
        <v>175.17</v>
      </c>
    </row>
    <row r="10129" spans="1:2" x14ac:dyDescent="0.2">
      <c r="A10129" s="245" t="s">
        <v>2935</v>
      </c>
      <c r="B10129" s="246">
        <v>223.63</v>
      </c>
    </row>
    <row r="10130" spans="1:2" x14ac:dyDescent="0.2">
      <c r="A10130" s="245" t="s">
        <v>16325</v>
      </c>
      <c r="B10130" s="246">
        <v>207.6</v>
      </c>
    </row>
    <row r="10131" spans="1:2" x14ac:dyDescent="0.2">
      <c r="A10131" s="245" t="s">
        <v>8468</v>
      </c>
      <c r="B10131" s="246">
        <v>11.75</v>
      </c>
    </row>
    <row r="10132" spans="1:2" x14ac:dyDescent="0.2">
      <c r="A10132" s="245" t="s">
        <v>16326</v>
      </c>
      <c r="B10132" s="246">
        <v>10.91</v>
      </c>
    </row>
    <row r="10133" spans="1:2" x14ac:dyDescent="0.2">
      <c r="A10133" s="245" t="s">
        <v>2936</v>
      </c>
      <c r="B10133" s="246">
        <v>123.41</v>
      </c>
    </row>
    <row r="10134" spans="1:2" x14ac:dyDescent="0.2">
      <c r="A10134" s="245" t="s">
        <v>16327</v>
      </c>
      <c r="B10134" s="246">
        <v>106.91</v>
      </c>
    </row>
    <row r="10135" spans="1:2" x14ac:dyDescent="0.2">
      <c r="A10135" s="245" t="s">
        <v>2937</v>
      </c>
      <c r="B10135" s="246">
        <v>160.43</v>
      </c>
    </row>
    <row r="10136" spans="1:2" x14ac:dyDescent="0.2">
      <c r="A10136" s="245" t="s">
        <v>16328</v>
      </c>
      <c r="B10136" s="246">
        <v>138.97999999999999</v>
      </c>
    </row>
    <row r="10137" spans="1:2" x14ac:dyDescent="0.2">
      <c r="A10137" s="245" t="s">
        <v>2938</v>
      </c>
      <c r="B10137" s="246">
        <v>283.85000000000002</v>
      </c>
    </row>
    <row r="10138" spans="1:2" x14ac:dyDescent="0.2">
      <c r="A10138" s="245" t="s">
        <v>16329</v>
      </c>
      <c r="B10138" s="246">
        <v>245.9</v>
      </c>
    </row>
    <row r="10139" spans="1:2" x14ac:dyDescent="0.2">
      <c r="A10139" s="245" t="s">
        <v>2939</v>
      </c>
      <c r="B10139" s="246">
        <v>333.21</v>
      </c>
    </row>
    <row r="10140" spans="1:2" x14ac:dyDescent="0.2">
      <c r="A10140" s="245" t="s">
        <v>16330</v>
      </c>
      <c r="B10140" s="246">
        <v>288.66000000000003</v>
      </c>
    </row>
    <row r="10141" spans="1:2" x14ac:dyDescent="0.2">
      <c r="A10141" s="245" t="s">
        <v>2940</v>
      </c>
      <c r="B10141" s="246">
        <v>300.97000000000003</v>
      </c>
    </row>
    <row r="10142" spans="1:2" x14ac:dyDescent="0.2">
      <c r="A10142" s="245" t="s">
        <v>16331</v>
      </c>
      <c r="B10142" s="246">
        <v>286.75</v>
      </c>
    </row>
    <row r="10143" spans="1:2" x14ac:dyDescent="0.2">
      <c r="A10143" s="245" t="s">
        <v>2941</v>
      </c>
      <c r="B10143" s="246">
        <v>451.45</v>
      </c>
    </row>
    <row r="10144" spans="1:2" x14ac:dyDescent="0.2">
      <c r="A10144" s="245" t="s">
        <v>16332</v>
      </c>
      <c r="B10144" s="246">
        <v>430.13</v>
      </c>
    </row>
    <row r="10145" spans="1:2" x14ac:dyDescent="0.2">
      <c r="A10145" s="245" t="s">
        <v>2942</v>
      </c>
      <c r="B10145" s="246">
        <v>521.67999999999995</v>
      </c>
    </row>
    <row r="10146" spans="1:2" x14ac:dyDescent="0.2">
      <c r="A10146" s="245" t="s">
        <v>16333</v>
      </c>
      <c r="B10146" s="246">
        <v>497.04</v>
      </c>
    </row>
    <row r="10147" spans="1:2" x14ac:dyDescent="0.2">
      <c r="A10147" s="245" t="s">
        <v>2943</v>
      </c>
      <c r="B10147" s="246">
        <v>601.94000000000005</v>
      </c>
    </row>
    <row r="10148" spans="1:2" x14ac:dyDescent="0.2">
      <c r="A10148" s="245" t="s">
        <v>16334</v>
      </c>
      <c r="B10148" s="246">
        <v>573.51</v>
      </c>
    </row>
    <row r="10149" spans="1:2" x14ac:dyDescent="0.2">
      <c r="A10149" s="245" t="s">
        <v>2944</v>
      </c>
      <c r="B10149" s="246">
        <v>752.42</v>
      </c>
    </row>
    <row r="10150" spans="1:2" x14ac:dyDescent="0.2">
      <c r="A10150" s="245" t="s">
        <v>16335</v>
      </c>
      <c r="B10150" s="246">
        <v>716.89</v>
      </c>
    </row>
    <row r="10151" spans="1:2" x14ac:dyDescent="0.2">
      <c r="A10151" s="245" t="s">
        <v>2945</v>
      </c>
      <c r="B10151" s="246">
        <v>933.01</v>
      </c>
    </row>
    <row r="10152" spans="1:2" x14ac:dyDescent="0.2">
      <c r="A10152" s="245" t="s">
        <v>16336</v>
      </c>
      <c r="B10152" s="246">
        <v>888.94</v>
      </c>
    </row>
    <row r="10153" spans="1:2" x14ac:dyDescent="0.2">
      <c r="A10153" s="245" t="s">
        <v>8469</v>
      </c>
      <c r="B10153" s="246">
        <v>129.78</v>
      </c>
    </row>
    <row r="10154" spans="1:2" x14ac:dyDescent="0.2">
      <c r="A10154" s="245" t="s">
        <v>16337</v>
      </c>
      <c r="B10154" s="246">
        <v>113.17</v>
      </c>
    </row>
    <row r="10155" spans="1:2" x14ac:dyDescent="0.2">
      <c r="A10155" s="245" t="s">
        <v>8470</v>
      </c>
      <c r="B10155" s="246">
        <v>204.3</v>
      </c>
    </row>
    <row r="10156" spans="1:2" x14ac:dyDescent="0.2">
      <c r="A10156" s="245" t="s">
        <v>16338</v>
      </c>
      <c r="B10156" s="246">
        <v>178</v>
      </c>
    </row>
    <row r="10157" spans="1:2" x14ac:dyDescent="0.2">
      <c r="A10157" s="245" t="s">
        <v>8471</v>
      </c>
      <c r="B10157" s="246">
        <v>222.35</v>
      </c>
    </row>
    <row r="10158" spans="1:2" x14ac:dyDescent="0.2">
      <c r="A10158" s="245" t="s">
        <v>16339</v>
      </c>
      <c r="B10158" s="246">
        <v>193.96</v>
      </c>
    </row>
    <row r="10159" spans="1:2" x14ac:dyDescent="0.2">
      <c r="A10159" s="245" t="s">
        <v>8472</v>
      </c>
      <c r="B10159" s="246">
        <v>259.19</v>
      </c>
    </row>
    <row r="10160" spans="1:2" x14ac:dyDescent="0.2">
      <c r="A10160" s="245" t="s">
        <v>16340</v>
      </c>
      <c r="B10160" s="246">
        <v>226.11</v>
      </c>
    </row>
    <row r="10161" spans="1:2" x14ac:dyDescent="0.2">
      <c r="A10161" s="245" t="s">
        <v>8473</v>
      </c>
      <c r="B10161" s="246">
        <v>277.74</v>
      </c>
    </row>
    <row r="10162" spans="1:2" x14ac:dyDescent="0.2">
      <c r="A10162" s="245" t="s">
        <v>16341</v>
      </c>
      <c r="B10162" s="246">
        <v>242.44</v>
      </c>
    </row>
    <row r="10163" spans="1:2" x14ac:dyDescent="0.2">
      <c r="A10163" s="245" t="s">
        <v>8474</v>
      </c>
      <c r="B10163" s="246">
        <v>299.66000000000003</v>
      </c>
    </row>
    <row r="10164" spans="1:2" x14ac:dyDescent="0.2">
      <c r="A10164" s="245" t="s">
        <v>16342</v>
      </c>
      <c r="B10164" s="246">
        <v>261.88</v>
      </c>
    </row>
    <row r="10165" spans="1:2" x14ac:dyDescent="0.2">
      <c r="A10165" s="245" t="s">
        <v>8475</v>
      </c>
      <c r="B10165" s="246">
        <v>155.6</v>
      </c>
    </row>
    <row r="10166" spans="1:2" x14ac:dyDescent="0.2">
      <c r="A10166" s="245" t="s">
        <v>16343</v>
      </c>
      <c r="B10166" s="246">
        <v>135.74</v>
      </c>
    </row>
    <row r="10167" spans="1:2" x14ac:dyDescent="0.2">
      <c r="A10167" s="245" t="s">
        <v>8476</v>
      </c>
      <c r="B10167" s="246">
        <v>229.28</v>
      </c>
    </row>
    <row r="10168" spans="1:2" x14ac:dyDescent="0.2">
      <c r="A10168" s="245" t="s">
        <v>16344</v>
      </c>
      <c r="B10168" s="246">
        <v>200.08</v>
      </c>
    </row>
    <row r="10169" spans="1:2" x14ac:dyDescent="0.2">
      <c r="A10169" s="245" t="s">
        <v>8477</v>
      </c>
      <c r="B10169" s="246">
        <v>130.66999999999999</v>
      </c>
    </row>
    <row r="10170" spans="1:2" x14ac:dyDescent="0.2">
      <c r="A10170" s="245" t="s">
        <v>16345</v>
      </c>
      <c r="B10170" s="246">
        <v>114.03</v>
      </c>
    </row>
    <row r="10171" spans="1:2" x14ac:dyDescent="0.2">
      <c r="A10171" s="245" t="s">
        <v>8478</v>
      </c>
      <c r="B10171" s="246">
        <v>195.41</v>
      </c>
    </row>
    <row r="10172" spans="1:2" x14ac:dyDescent="0.2">
      <c r="A10172" s="245" t="s">
        <v>16346</v>
      </c>
      <c r="B10172" s="246">
        <v>170.34</v>
      </c>
    </row>
    <row r="10173" spans="1:2" x14ac:dyDescent="0.2">
      <c r="A10173" s="245" t="s">
        <v>8479</v>
      </c>
      <c r="B10173" s="246">
        <v>270.43</v>
      </c>
    </row>
    <row r="10174" spans="1:2" x14ac:dyDescent="0.2">
      <c r="A10174" s="245" t="s">
        <v>16347</v>
      </c>
      <c r="B10174" s="246">
        <v>240.18</v>
      </c>
    </row>
    <row r="10175" spans="1:2" x14ac:dyDescent="0.2">
      <c r="A10175" s="245" t="s">
        <v>2946</v>
      </c>
      <c r="B10175" s="246">
        <v>30.73</v>
      </c>
    </row>
    <row r="10176" spans="1:2" x14ac:dyDescent="0.2">
      <c r="A10176" s="245" t="s">
        <v>16348</v>
      </c>
      <c r="B10176" s="246">
        <v>28.18</v>
      </c>
    </row>
    <row r="10177" spans="1:2" x14ac:dyDescent="0.2">
      <c r="A10177" s="245" t="s">
        <v>2947</v>
      </c>
      <c r="B10177" s="246">
        <v>27.09</v>
      </c>
    </row>
    <row r="10178" spans="1:2" x14ac:dyDescent="0.2">
      <c r="A10178" s="245" t="s">
        <v>16349</v>
      </c>
      <c r="B10178" s="246">
        <v>24.55</v>
      </c>
    </row>
    <row r="10179" spans="1:2" x14ac:dyDescent="0.2">
      <c r="A10179" s="245" t="s">
        <v>2948</v>
      </c>
      <c r="B10179" s="246">
        <v>5.78</v>
      </c>
    </row>
    <row r="10180" spans="1:2" x14ac:dyDescent="0.2">
      <c r="A10180" s="245" t="s">
        <v>16350</v>
      </c>
      <c r="B10180" s="246">
        <v>5.78</v>
      </c>
    </row>
    <row r="10181" spans="1:2" x14ac:dyDescent="0.2">
      <c r="A10181" s="245" t="s">
        <v>2949</v>
      </c>
      <c r="B10181" s="246">
        <v>5.85</v>
      </c>
    </row>
    <row r="10182" spans="1:2" x14ac:dyDescent="0.2">
      <c r="A10182" s="245" t="s">
        <v>16351</v>
      </c>
      <c r="B10182" s="246">
        <v>5.85</v>
      </c>
    </row>
    <row r="10183" spans="1:2" x14ac:dyDescent="0.2">
      <c r="A10183" s="245" t="s">
        <v>2950</v>
      </c>
      <c r="B10183" s="246">
        <v>15.29</v>
      </c>
    </row>
    <row r="10184" spans="1:2" x14ac:dyDescent="0.2">
      <c r="A10184" s="245" t="s">
        <v>16352</v>
      </c>
      <c r="B10184" s="246">
        <v>15.1</v>
      </c>
    </row>
    <row r="10185" spans="1:2" x14ac:dyDescent="0.2">
      <c r="A10185" s="245" t="s">
        <v>2951</v>
      </c>
      <c r="B10185" s="246">
        <v>13.81</v>
      </c>
    </row>
    <row r="10186" spans="1:2" x14ac:dyDescent="0.2">
      <c r="A10186" s="245" t="s">
        <v>16353</v>
      </c>
      <c r="B10186" s="246">
        <v>13.75</v>
      </c>
    </row>
    <row r="10187" spans="1:2" x14ac:dyDescent="0.2">
      <c r="A10187" s="245" t="s">
        <v>8480</v>
      </c>
      <c r="B10187" s="246">
        <v>5.04</v>
      </c>
    </row>
    <row r="10188" spans="1:2" x14ac:dyDescent="0.2">
      <c r="A10188" s="245" t="s">
        <v>16354</v>
      </c>
      <c r="B10188" s="246">
        <v>5.04</v>
      </c>
    </row>
    <row r="10189" spans="1:2" x14ac:dyDescent="0.2">
      <c r="A10189" s="245" t="s">
        <v>8481</v>
      </c>
      <c r="B10189" s="246">
        <v>5.35</v>
      </c>
    </row>
    <row r="10190" spans="1:2" x14ac:dyDescent="0.2">
      <c r="A10190" s="245" t="s">
        <v>16355</v>
      </c>
      <c r="B10190" s="246">
        <v>5.35</v>
      </c>
    </row>
    <row r="10191" spans="1:2" x14ac:dyDescent="0.2">
      <c r="A10191" s="245" t="s">
        <v>8482</v>
      </c>
      <c r="B10191" s="246">
        <v>5.13</v>
      </c>
    </row>
    <row r="10192" spans="1:2" x14ac:dyDescent="0.2">
      <c r="A10192" s="245" t="s">
        <v>16356</v>
      </c>
      <c r="B10192" s="246">
        <v>5.13</v>
      </c>
    </row>
    <row r="10193" spans="1:2" x14ac:dyDescent="0.2">
      <c r="A10193" s="245" t="s">
        <v>2952</v>
      </c>
      <c r="B10193" s="246">
        <v>1.77</v>
      </c>
    </row>
    <row r="10194" spans="1:2" x14ac:dyDescent="0.2">
      <c r="A10194" s="245" t="s">
        <v>16357</v>
      </c>
      <c r="B10194" s="246">
        <v>1.77</v>
      </c>
    </row>
    <row r="10195" spans="1:2" x14ac:dyDescent="0.2">
      <c r="A10195" s="245" t="s">
        <v>2953</v>
      </c>
      <c r="B10195" s="246">
        <v>6.1</v>
      </c>
    </row>
    <row r="10196" spans="1:2" x14ac:dyDescent="0.2">
      <c r="A10196" s="245" t="s">
        <v>16358</v>
      </c>
      <c r="B10196" s="246">
        <v>5.93</v>
      </c>
    </row>
    <row r="10197" spans="1:2" x14ac:dyDescent="0.2">
      <c r="A10197" s="245" t="s">
        <v>2954</v>
      </c>
      <c r="B10197" s="246">
        <v>8.52</v>
      </c>
    </row>
    <row r="10198" spans="1:2" x14ac:dyDescent="0.2">
      <c r="A10198" s="245" t="s">
        <v>16359</v>
      </c>
      <c r="B10198" s="246">
        <v>8.3000000000000007</v>
      </c>
    </row>
    <row r="10199" spans="1:2" x14ac:dyDescent="0.2">
      <c r="A10199" s="245" t="s">
        <v>2955</v>
      </c>
      <c r="B10199" s="246">
        <v>11.04</v>
      </c>
    </row>
    <row r="10200" spans="1:2" x14ac:dyDescent="0.2">
      <c r="A10200" s="245" t="s">
        <v>16360</v>
      </c>
      <c r="B10200" s="246">
        <v>10.78</v>
      </c>
    </row>
    <row r="10201" spans="1:2" x14ac:dyDescent="0.2">
      <c r="A10201" s="245" t="s">
        <v>2956</v>
      </c>
      <c r="B10201" s="246">
        <v>222.31</v>
      </c>
    </row>
    <row r="10202" spans="1:2" x14ac:dyDescent="0.2">
      <c r="A10202" s="245" t="s">
        <v>16361</v>
      </c>
      <c r="B10202" s="246">
        <v>208.93</v>
      </c>
    </row>
    <row r="10203" spans="1:2" x14ac:dyDescent="0.2">
      <c r="A10203" s="245" t="s">
        <v>2957</v>
      </c>
      <c r="B10203" s="246">
        <v>46.97</v>
      </c>
    </row>
    <row r="10204" spans="1:2" x14ac:dyDescent="0.2">
      <c r="A10204" s="245" t="s">
        <v>16362</v>
      </c>
      <c r="B10204" s="246">
        <v>42.89</v>
      </c>
    </row>
    <row r="10205" spans="1:2" x14ac:dyDescent="0.2">
      <c r="A10205" s="245" t="s">
        <v>2958</v>
      </c>
      <c r="B10205" s="246">
        <v>61.99</v>
      </c>
    </row>
    <row r="10206" spans="1:2" x14ac:dyDescent="0.2">
      <c r="A10206" s="245" t="s">
        <v>16363</v>
      </c>
      <c r="B10206" s="246">
        <v>56.87</v>
      </c>
    </row>
    <row r="10207" spans="1:2" x14ac:dyDescent="0.2">
      <c r="A10207" s="245" t="s">
        <v>2959</v>
      </c>
      <c r="B10207" s="246">
        <v>94.41</v>
      </c>
    </row>
    <row r="10208" spans="1:2" x14ac:dyDescent="0.2">
      <c r="A10208" s="245" t="s">
        <v>16364</v>
      </c>
      <c r="B10208" s="246">
        <v>86.65</v>
      </c>
    </row>
    <row r="10209" spans="1:2" x14ac:dyDescent="0.2">
      <c r="A10209" s="245" t="s">
        <v>8483</v>
      </c>
      <c r="B10209" s="246">
        <v>65.45</v>
      </c>
    </row>
    <row r="10210" spans="1:2" x14ac:dyDescent="0.2">
      <c r="A10210" s="245" t="s">
        <v>16365</v>
      </c>
      <c r="B10210" s="246">
        <v>59.83</v>
      </c>
    </row>
    <row r="10211" spans="1:2" x14ac:dyDescent="0.2">
      <c r="A10211" s="245" t="s">
        <v>2960</v>
      </c>
      <c r="B10211" s="246">
        <v>82.55</v>
      </c>
    </row>
    <row r="10212" spans="1:2" x14ac:dyDescent="0.2">
      <c r="A10212" s="245" t="s">
        <v>16366</v>
      </c>
      <c r="B10212" s="246">
        <v>75.94</v>
      </c>
    </row>
    <row r="10213" spans="1:2" x14ac:dyDescent="0.2">
      <c r="A10213" s="245" t="s">
        <v>2961</v>
      </c>
      <c r="B10213" s="246">
        <v>96.13</v>
      </c>
    </row>
    <row r="10214" spans="1:2" x14ac:dyDescent="0.2">
      <c r="A10214" s="245" t="s">
        <v>16367</v>
      </c>
      <c r="B10214" s="246">
        <v>88.41</v>
      </c>
    </row>
    <row r="10215" spans="1:2" x14ac:dyDescent="0.2">
      <c r="A10215" s="245" t="s">
        <v>2962</v>
      </c>
      <c r="B10215" s="246">
        <v>45.92</v>
      </c>
    </row>
    <row r="10216" spans="1:2" x14ac:dyDescent="0.2">
      <c r="A10216" s="245" t="s">
        <v>16368</v>
      </c>
      <c r="B10216" s="246">
        <v>42.54</v>
      </c>
    </row>
    <row r="10217" spans="1:2" x14ac:dyDescent="0.2">
      <c r="A10217" s="245" t="s">
        <v>2963</v>
      </c>
      <c r="B10217" s="246">
        <v>62.31</v>
      </c>
    </row>
    <row r="10218" spans="1:2" x14ac:dyDescent="0.2">
      <c r="A10218" s="245" t="s">
        <v>16369</v>
      </c>
      <c r="B10218" s="246">
        <v>57.87</v>
      </c>
    </row>
    <row r="10219" spans="1:2" x14ac:dyDescent="0.2">
      <c r="A10219" s="245" t="s">
        <v>2964</v>
      </c>
      <c r="B10219" s="246">
        <v>79.55</v>
      </c>
    </row>
    <row r="10220" spans="1:2" x14ac:dyDescent="0.2">
      <c r="A10220" s="245" t="s">
        <v>16370</v>
      </c>
      <c r="B10220" s="246">
        <v>73.84</v>
      </c>
    </row>
    <row r="10221" spans="1:2" x14ac:dyDescent="0.2">
      <c r="A10221" s="245" t="s">
        <v>2965</v>
      </c>
      <c r="B10221" s="246">
        <v>60</v>
      </c>
    </row>
    <row r="10222" spans="1:2" x14ac:dyDescent="0.2">
      <c r="A10222" s="245" t="s">
        <v>16371</v>
      </c>
      <c r="B10222" s="246">
        <v>55.62</v>
      </c>
    </row>
    <row r="10223" spans="1:2" x14ac:dyDescent="0.2">
      <c r="A10223" s="245" t="s">
        <v>2966</v>
      </c>
      <c r="B10223" s="246">
        <v>77.14</v>
      </c>
    </row>
    <row r="10224" spans="1:2" x14ac:dyDescent="0.2">
      <c r="A10224" s="245" t="s">
        <v>16372</v>
      </c>
      <c r="B10224" s="246">
        <v>72.040000000000006</v>
      </c>
    </row>
    <row r="10225" spans="1:2" x14ac:dyDescent="0.2">
      <c r="A10225" s="245" t="s">
        <v>2967</v>
      </c>
      <c r="B10225" s="246">
        <v>101.39</v>
      </c>
    </row>
    <row r="10226" spans="1:2" x14ac:dyDescent="0.2">
      <c r="A10226" s="245" t="s">
        <v>16373</v>
      </c>
      <c r="B10226" s="246">
        <v>95.08</v>
      </c>
    </row>
    <row r="10227" spans="1:2" x14ac:dyDescent="0.2">
      <c r="A10227" s="245" t="s">
        <v>2968</v>
      </c>
      <c r="B10227" s="246">
        <v>116.08</v>
      </c>
    </row>
    <row r="10228" spans="1:2" x14ac:dyDescent="0.2">
      <c r="A10228" s="245" t="s">
        <v>16374</v>
      </c>
      <c r="B10228" s="246">
        <v>111.78</v>
      </c>
    </row>
    <row r="10229" spans="1:2" x14ac:dyDescent="0.2">
      <c r="A10229" s="245" t="s">
        <v>2969</v>
      </c>
      <c r="B10229" s="246">
        <v>193.02</v>
      </c>
    </row>
    <row r="10230" spans="1:2" x14ac:dyDescent="0.2">
      <c r="A10230" s="245" t="s">
        <v>16375</v>
      </c>
      <c r="B10230" s="246">
        <v>186.65</v>
      </c>
    </row>
    <row r="10231" spans="1:2" x14ac:dyDescent="0.2">
      <c r="A10231" s="245" t="s">
        <v>2970</v>
      </c>
      <c r="B10231" s="246">
        <v>268.42</v>
      </c>
    </row>
    <row r="10232" spans="1:2" x14ac:dyDescent="0.2">
      <c r="A10232" s="245" t="s">
        <v>16376</v>
      </c>
      <c r="B10232" s="246">
        <v>260.60000000000002</v>
      </c>
    </row>
    <row r="10233" spans="1:2" x14ac:dyDescent="0.2">
      <c r="A10233" s="245" t="s">
        <v>2971</v>
      </c>
      <c r="B10233" s="246">
        <v>114.44</v>
      </c>
    </row>
    <row r="10234" spans="1:2" x14ac:dyDescent="0.2">
      <c r="A10234" s="245" t="s">
        <v>16377</v>
      </c>
      <c r="B10234" s="246">
        <v>103.43</v>
      </c>
    </row>
    <row r="10235" spans="1:2" x14ac:dyDescent="0.2">
      <c r="A10235" s="245" t="s">
        <v>2972</v>
      </c>
      <c r="B10235" s="246">
        <v>747.77</v>
      </c>
    </row>
    <row r="10236" spans="1:2" x14ac:dyDescent="0.2">
      <c r="A10236" s="245" t="s">
        <v>16378</v>
      </c>
      <c r="B10236" s="246">
        <v>693.19</v>
      </c>
    </row>
    <row r="10237" spans="1:2" x14ac:dyDescent="0.2">
      <c r="A10237" s="245" t="s">
        <v>2973</v>
      </c>
      <c r="B10237" s="246">
        <v>912.32</v>
      </c>
    </row>
    <row r="10238" spans="1:2" x14ac:dyDescent="0.2">
      <c r="A10238" s="245" t="s">
        <v>16379</v>
      </c>
      <c r="B10238" s="246">
        <v>845.85</v>
      </c>
    </row>
    <row r="10239" spans="1:2" x14ac:dyDescent="0.2">
      <c r="A10239" s="245" t="s">
        <v>2974</v>
      </c>
      <c r="B10239" s="246">
        <v>1495.55</v>
      </c>
    </row>
    <row r="10240" spans="1:2" x14ac:dyDescent="0.2">
      <c r="A10240" s="245" t="s">
        <v>16380</v>
      </c>
      <c r="B10240" s="246">
        <v>1386.39</v>
      </c>
    </row>
    <row r="10241" spans="1:2" x14ac:dyDescent="0.2">
      <c r="A10241" s="245" t="s">
        <v>2975</v>
      </c>
      <c r="B10241" s="246">
        <v>2017.73</v>
      </c>
    </row>
    <row r="10242" spans="1:2" x14ac:dyDescent="0.2">
      <c r="A10242" s="245" t="s">
        <v>16381</v>
      </c>
      <c r="B10242" s="246">
        <v>1870.37</v>
      </c>
    </row>
    <row r="10243" spans="1:2" x14ac:dyDescent="0.2">
      <c r="A10243" s="245" t="s">
        <v>2976</v>
      </c>
      <c r="B10243" s="246">
        <v>9.7799999999999994</v>
      </c>
    </row>
    <row r="10244" spans="1:2" x14ac:dyDescent="0.2">
      <c r="A10244" s="245" t="s">
        <v>16382</v>
      </c>
      <c r="B10244" s="246">
        <v>9.3800000000000008</v>
      </c>
    </row>
    <row r="10245" spans="1:2" x14ac:dyDescent="0.2">
      <c r="A10245" s="245" t="s">
        <v>2977</v>
      </c>
      <c r="B10245" s="246">
        <v>74.52</v>
      </c>
    </row>
    <row r="10246" spans="1:2" x14ac:dyDescent="0.2">
      <c r="A10246" s="245" t="s">
        <v>16383</v>
      </c>
      <c r="B10246" s="246">
        <v>64.58</v>
      </c>
    </row>
    <row r="10247" spans="1:2" x14ac:dyDescent="0.2">
      <c r="A10247" s="245" t="s">
        <v>2978</v>
      </c>
      <c r="B10247" s="246">
        <v>196.03</v>
      </c>
    </row>
    <row r="10248" spans="1:2" x14ac:dyDescent="0.2">
      <c r="A10248" s="245" t="s">
        <v>16384</v>
      </c>
      <c r="B10248" s="246">
        <v>196.03</v>
      </c>
    </row>
    <row r="10249" spans="1:2" x14ac:dyDescent="0.2">
      <c r="A10249" s="245" t="s">
        <v>2979</v>
      </c>
      <c r="B10249" s="246">
        <v>209.75</v>
      </c>
    </row>
    <row r="10250" spans="1:2" x14ac:dyDescent="0.2">
      <c r="A10250" s="245" t="s">
        <v>16385</v>
      </c>
      <c r="B10250" s="246">
        <v>209.75</v>
      </c>
    </row>
    <row r="10251" spans="1:2" x14ac:dyDescent="0.2">
      <c r="A10251" s="245" t="s">
        <v>2980</v>
      </c>
      <c r="B10251" s="246">
        <v>224.85</v>
      </c>
    </row>
    <row r="10252" spans="1:2" x14ac:dyDescent="0.2">
      <c r="A10252" s="245" t="s">
        <v>16386</v>
      </c>
      <c r="B10252" s="246">
        <v>224.85</v>
      </c>
    </row>
    <row r="10253" spans="1:2" x14ac:dyDescent="0.2">
      <c r="A10253" s="245" t="s">
        <v>2981</v>
      </c>
      <c r="B10253" s="246">
        <v>237.24</v>
      </c>
    </row>
    <row r="10254" spans="1:2" x14ac:dyDescent="0.2">
      <c r="A10254" s="245" t="s">
        <v>16387</v>
      </c>
      <c r="B10254" s="246">
        <v>237.24</v>
      </c>
    </row>
    <row r="10255" spans="1:2" x14ac:dyDescent="0.2">
      <c r="A10255" s="245" t="s">
        <v>2982</v>
      </c>
      <c r="B10255" s="246">
        <v>255.42</v>
      </c>
    </row>
    <row r="10256" spans="1:2" x14ac:dyDescent="0.2">
      <c r="A10256" s="245" t="s">
        <v>16388</v>
      </c>
      <c r="B10256" s="246">
        <v>255.42</v>
      </c>
    </row>
    <row r="10257" spans="1:2" x14ac:dyDescent="0.2">
      <c r="A10257" s="245" t="s">
        <v>2983</v>
      </c>
      <c r="B10257" s="246">
        <v>260.79000000000002</v>
      </c>
    </row>
    <row r="10258" spans="1:2" x14ac:dyDescent="0.2">
      <c r="A10258" s="245" t="s">
        <v>16389</v>
      </c>
      <c r="B10258" s="246">
        <v>260.79000000000002</v>
      </c>
    </row>
    <row r="10259" spans="1:2" x14ac:dyDescent="0.2">
      <c r="A10259" s="245" t="s">
        <v>8484</v>
      </c>
      <c r="B10259" s="246">
        <v>262.27</v>
      </c>
    </row>
    <row r="10260" spans="1:2" x14ac:dyDescent="0.2">
      <c r="A10260" s="245" t="s">
        <v>16390</v>
      </c>
      <c r="B10260" s="246">
        <v>262.27</v>
      </c>
    </row>
    <row r="10261" spans="1:2" x14ac:dyDescent="0.2">
      <c r="A10261" s="245" t="s">
        <v>23775</v>
      </c>
      <c r="B10261" s="246">
        <v>243.06</v>
      </c>
    </row>
    <row r="10262" spans="1:2" x14ac:dyDescent="0.2">
      <c r="A10262" s="245" t="s">
        <v>23776</v>
      </c>
      <c r="B10262" s="246">
        <v>243.06</v>
      </c>
    </row>
    <row r="10263" spans="1:2" x14ac:dyDescent="0.2">
      <c r="A10263" s="245" t="s">
        <v>2984</v>
      </c>
      <c r="B10263" s="246">
        <v>664.91</v>
      </c>
    </row>
    <row r="10264" spans="1:2" x14ac:dyDescent="0.2">
      <c r="A10264" s="245" t="s">
        <v>16391</v>
      </c>
      <c r="B10264" s="246">
        <v>664.91</v>
      </c>
    </row>
    <row r="10265" spans="1:2" x14ac:dyDescent="0.2">
      <c r="A10265" s="245" t="s">
        <v>8485</v>
      </c>
      <c r="B10265" s="246">
        <v>250.81</v>
      </c>
    </row>
    <row r="10266" spans="1:2" x14ac:dyDescent="0.2">
      <c r="A10266" s="245" t="s">
        <v>16392</v>
      </c>
      <c r="B10266" s="246">
        <v>250.81</v>
      </c>
    </row>
    <row r="10267" spans="1:2" x14ac:dyDescent="0.2">
      <c r="A10267" s="245" t="s">
        <v>2985</v>
      </c>
      <c r="B10267" s="246">
        <v>170.15</v>
      </c>
    </row>
    <row r="10268" spans="1:2" x14ac:dyDescent="0.2">
      <c r="A10268" s="245" t="s">
        <v>16393</v>
      </c>
      <c r="B10268" s="246">
        <v>170.15</v>
      </c>
    </row>
    <row r="10269" spans="1:2" x14ac:dyDescent="0.2">
      <c r="A10269" s="245" t="s">
        <v>8486</v>
      </c>
      <c r="B10269" s="246">
        <v>248.86</v>
      </c>
    </row>
    <row r="10270" spans="1:2" x14ac:dyDescent="0.2">
      <c r="A10270" s="245" t="s">
        <v>16394</v>
      </c>
      <c r="B10270" s="246">
        <v>248.86</v>
      </c>
    </row>
    <row r="10271" spans="1:2" x14ac:dyDescent="0.2">
      <c r="A10271" s="245" t="s">
        <v>23777</v>
      </c>
      <c r="B10271" s="246">
        <v>314.20999999999998</v>
      </c>
    </row>
    <row r="10272" spans="1:2" x14ac:dyDescent="0.2">
      <c r="A10272" s="245" t="s">
        <v>23778</v>
      </c>
      <c r="B10272" s="246">
        <v>314.20999999999998</v>
      </c>
    </row>
    <row r="10273" spans="1:2" x14ac:dyDescent="0.2">
      <c r="A10273" s="245" t="s">
        <v>23779</v>
      </c>
      <c r="B10273" s="246">
        <v>275.73</v>
      </c>
    </row>
    <row r="10274" spans="1:2" x14ac:dyDescent="0.2">
      <c r="A10274" s="245" t="s">
        <v>23780</v>
      </c>
      <c r="B10274" s="246">
        <v>275.73</v>
      </c>
    </row>
    <row r="10275" spans="1:2" x14ac:dyDescent="0.2">
      <c r="A10275" s="245" t="s">
        <v>23781</v>
      </c>
      <c r="B10275" s="246">
        <v>299.35000000000002</v>
      </c>
    </row>
    <row r="10276" spans="1:2" x14ac:dyDescent="0.2">
      <c r="A10276" s="245" t="s">
        <v>23782</v>
      </c>
      <c r="B10276" s="246">
        <v>299.35000000000002</v>
      </c>
    </row>
    <row r="10277" spans="1:2" x14ac:dyDescent="0.2">
      <c r="A10277" s="245" t="s">
        <v>23783</v>
      </c>
      <c r="B10277" s="246">
        <v>320.14999999999998</v>
      </c>
    </row>
    <row r="10278" spans="1:2" x14ac:dyDescent="0.2">
      <c r="A10278" s="245" t="s">
        <v>23784</v>
      </c>
      <c r="B10278" s="246">
        <v>320.14999999999998</v>
      </c>
    </row>
    <row r="10279" spans="1:2" x14ac:dyDescent="0.2">
      <c r="A10279" s="245" t="s">
        <v>2986</v>
      </c>
      <c r="B10279" s="246">
        <v>119.23</v>
      </c>
    </row>
    <row r="10280" spans="1:2" x14ac:dyDescent="0.2">
      <c r="A10280" s="245" t="s">
        <v>16395</v>
      </c>
      <c r="B10280" s="246">
        <v>103.32</v>
      </c>
    </row>
    <row r="10281" spans="1:2" x14ac:dyDescent="0.2">
      <c r="A10281" s="245" t="s">
        <v>2987</v>
      </c>
      <c r="B10281" s="246">
        <v>43.59</v>
      </c>
    </row>
    <row r="10282" spans="1:2" x14ac:dyDescent="0.2">
      <c r="A10282" s="245" t="s">
        <v>16396</v>
      </c>
      <c r="B10282" s="246">
        <v>39.020000000000003</v>
      </c>
    </row>
    <row r="10283" spans="1:2" x14ac:dyDescent="0.2">
      <c r="A10283" s="245" t="s">
        <v>2988</v>
      </c>
      <c r="B10283" s="246">
        <v>55.33</v>
      </c>
    </row>
    <row r="10284" spans="1:2" x14ac:dyDescent="0.2">
      <c r="A10284" s="245" t="s">
        <v>16397</v>
      </c>
      <c r="B10284" s="246">
        <v>48.57</v>
      </c>
    </row>
    <row r="10285" spans="1:2" x14ac:dyDescent="0.2">
      <c r="A10285" s="245" t="s">
        <v>2989</v>
      </c>
      <c r="B10285" s="246">
        <v>71.459999999999994</v>
      </c>
    </row>
    <row r="10286" spans="1:2" x14ac:dyDescent="0.2">
      <c r="A10286" s="245" t="s">
        <v>16398</v>
      </c>
      <c r="B10286" s="246">
        <v>62.51</v>
      </c>
    </row>
    <row r="10287" spans="1:2" x14ac:dyDescent="0.2">
      <c r="A10287" s="245" t="s">
        <v>2990</v>
      </c>
      <c r="B10287" s="246">
        <v>85.59</v>
      </c>
    </row>
    <row r="10288" spans="1:2" x14ac:dyDescent="0.2">
      <c r="A10288" s="245" t="s">
        <v>16399</v>
      </c>
      <c r="B10288" s="246">
        <v>74.989999999999995</v>
      </c>
    </row>
    <row r="10289" spans="1:2" x14ac:dyDescent="0.2">
      <c r="A10289" s="245" t="s">
        <v>2991</v>
      </c>
      <c r="B10289" s="246">
        <v>98.21</v>
      </c>
    </row>
    <row r="10290" spans="1:2" x14ac:dyDescent="0.2">
      <c r="A10290" s="245" t="s">
        <v>16400</v>
      </c>
      <c r="B10290" s="246">
        <v>86.28</v>
      </c>
    </row>
    <row r="10291" spans="1:2" x14ac:dyDescent="0.2">
      <c r="A10291" s="245" t="s">
        <v>2992</v>
      </c>
      <c r="B10291" s="246">
        <v>30.06</v>
      </c>
    </row>
    <row r="10292" spans="1:2" x14ac:dyDescent="0.2">
      <c r="A10292" s="245" t="s">
        <v>16401</v>
      </c>
      <c r="B10292" s="246">
        <v>27.34</v>
      </c>
    </row>
    <row r="10293" spans="1:2" x14ac:dyDescent="0.2">
      <c r="A10293" s="245" t="s">
        <v>2993</v>
      </c>
      <c r="B10293" s="246">
        <v>37.64</v>
      </c>
    </row>
    <row r="10294" spans="1:2" x14ac:dyDescent="0.2">
      <c r="A10294" s="245" t="s">
        <v>16402</v>
      </c>
      <c r="B10294" s="246">
        <v>33.82</v>
      </c>
    </row>
    <row r="10295" spans="1:2" x14ac:dyDescent="0.2">
      <c r="A10295" s="245" t="s">
        <v>2994</v>
      </c>
      <c r="B10295" s="246">
        <v>83.47</v>
      </c>
    </row>
    <row r="10296" spans="1:2" x14ac:dyDescent="0.2">
      <c r="A10296" s="245" t="s">
        <v>16403</v>
      </c>
      <c r="B10296" s="246">
        <v>72.540000000000006</v>
      </c>
    </row>
    <row r="10297" spans="1:2" x14ac:dyDescent="0.2">
      <c r="A10297" s="245" t="s">
        <v>2995</v>
      </c>
      <c r="B10297" s="246">
        <v>86.8</v>
      </c>
    </row>
    <row r="10298" spans="1:2" x14ac:dyDescent="0.2">
      <c r="A10298" s="245" t="s">
        <v>16404</v>
      </c>
      <c r="B10298" s="246">
        <v>75.459999999999994</v>
      </c>
    </row>
    <row r="10299" spans="1:2" x14ac:dyDescent="0.2">
      <c r="A10299" s="245" t="s">
        <v>2996</v>
      </c>
      <c r="B10299" s="246">
        <v>103.48</v>
      </c>
    </row>
    <row r="10300" spans="1:2" x14ac:dyDescent="0.2">
      <c r="A10300" s="245" t="s">
        <v>16405</v>
      </c>
      <c r="B10300" s="246">
        <v>90.03</v>
      </c>
    </row>
    <row r="10301" spans="1:2" x14ac:dyDescent="0.2">
      <c r="A10301" s="245" t="s">
        <v>2997</v>
      </c>
      <c r="B10301" s="246">
        <v>114.28</v>
      </c>
    </row>
    <row r="10302" spans="1:2" x14ac:dyDescent="0.2">
      <c r="A10302" s="245" t="s">
        <v>16406</v>
      </c>
      <c r="B10302" s="246">
        <v>99.41</v>
      </c>
    </row>
    <row r="10303" spans="1:2" x14ac:dyDescent="0.2">
      <c r="A10303" s="245" t="s">
        <v>2998</v>
      </c>
      <c r="B10303" s="246">
        <v>153.63</v>
      </c>
    </row>
    <row r="10304" spans="1:2" x14ac:dyDescent="0.2">
      <c r="A10304" s="245" t="s">
        <v>16407</v>
      </c>
      <c r="B10304" s="246">
        <v>133.44999999999999</v>
      </c>
    </row>
    <row r="10305" spans="1:2" x14ac:dyDescent="0.2">
      <c r="A10305" s="245" t="s">
        <v>2999</v>
      </c>
      <c r="B10305" s="246">
        <v>73.06</v>
      </c>
    </row>
    <row r="10306" spans="1:2" x14ac:dyDescent="0.2">
      <c r="A10306" s="245" t="s">
        <v>16408</v>
      </c>
      <c r="B10306" s="246">
        <v>63.5</v>
      </c>
    </row>
    <row r="10307" spans="1:2" x14ac:dyDescent="0.2">
      <c r="A10307" s="245" t="s">
        <v>3000</v>
      </c>
      <c r="B10307" s="246">
        <v>85.09</v>
      </c>
    </row>
    <row r="10308" spans="1:2" x14ac:dyDescent="0.2">
      <c r="A10308" s="245" t="s">
        <v>16409</v>
      </c>
      <c r="B10308" s="246">
        <v>73.92</v>
      </c>
    </row>
    <row r="10309" spans="1:2" x14ac:dyDescent="0.2">
      <c r="A10309" s="245" t="s">
        <v>3001</v>
      </c>
      <c r="B10309" s="246">
        <v>93.1</v>
      </c>
    </row>
    <row r="10310" spans="1:2" x14ac:dyDescent="0.2">
      <c r="A10310" s="245" t="s">
        <v>16410</v>
      </c>
      <c r="B10310" s="246">
        <v>81.03</v>
      </c>
    </row>
    <row r="10311" spans="1:2" x14ac:dyDescent="0.2">
      <c r="A10311" s="245" t="s">
        <v>3002</v>
      </c>
      <c r="B10311" s="246">
        <v>103.75</v>
      </c>
    </row>
    <row r="10312" spans="1:2" x14ac:dyDescent="0.2">
      <c r="A10312" s="245" t="s">
        <v>16411</v>
      </c>
      <c r="B10312" s="246">
        <v>90.27</v>
      </c>
    </row>
    <row r="10313" spans="1:2" x14ac:dyDescent="0.2">
      <c r="A10313" s="245" t="s">
        <v>3003</v>
      </c>
      <c r="B10313" s="246">
        <v>138.68</v>
      </c>
    </row>
    <row r="10314" spans="1:2" x14ac:dyDescent="0.2">
      <c r="A10314" s="245" t="s">
        <v>16412</v>
      </c>
      <c r="B10314" s="246">
        <v>120.49</v>
      </c>
    </row>
    <row r="10315" spans="1:2" x14ac:dyDescent="0.2">
      <c r="A10315" s="245" t="s">
        <v>3004</v>
      </c>
      <c r="B10315" s="246">
        <v>64.78</v>
      </c>
    </row>
    <row r="10316" spans="1:2" x14ac:dyDescent="0.2">
      <c r="A10316" s="245" t="s">
        <v>16413</v>
      </c>
      <c r="B10316" s="246">
        <v>56.22</v>
      </c>
    </row>
    <row r="10317" spans="1:2" x14ac:dyDescent="0.2">
      <c r="A10317" s="245" t="s">
        <v>3005</v>
      </c>
      <c r="B10317" s="246">
        <v>65.17</v>
      </c>
    </row>
    <row r="10318" spans="1:2" x14ac:dyDescent="0.2">
      <c r="A10318" s="245" t="s">
        <v>16414</v>
      </c>
      <c r="B10318" s="246">
        <v>56.55</v>
      </c>
    </row>
    <row r="10319" spans="1:2" x14ac:dyDescent="0.2">
      <c r="A10319" s="245" t="s">
        <v>3006</v>
      </c>
      <c r="B10319" s="246">
        <v>65.77</v>
      </c>
    </row>
    <row r="10320" spans="1:2" x14ac:dyDescent="0.2">
      <c r="A10320" s="245" t="s">
        <v>16415</v>
      </c>
      <c r="B10320" s="246">
        <v>57.06</v>
      </c>
    </row>
    <row r="10321" spans="1:2" x14ac:dyDescent="0.2">
      <c r="A10321" s="245" t="s">
        <v>3007</v>
      </c>
      <c r="B10321" s="246">
        <v>68.2</v>
      </c>
    </row>
    <row r="10322" spans="1:2" x14ac:dyDescent="0.2">
      <c r="A10322" s="245" t="s">
        <v>16416</v>
      </c>
      <c r="B10322" s="246">
        <v>59.15</v>
      </c>
    </row>
    <row r="10323" spans="1:2" x14ac:dyDescent="0.2">
      <c r="A10323" s="245" t="s">
        <v>3008</v>
      </c>
      <c r="B10323" s="246">
        <v>78.709999999999994</v>
      </c>
    </row>
    <row r="10324" spans="1:2" x14ac:dyDescent="0.2">
      <c r="A10324" s="245" t="s">
        <v>16417</v>
      </c>
      <c r="B10324" s="246">
        <v>68.239999999999995</v>
      </c>
    </row>
    <row r="10325" spans="1:2" x14ac:dyDescent="0.2">
      <c r="A10325" s="245" t="s">
        <v>3009</v>
      </c>
      <c r="B10325" s="246">
        <v>6.12</v>
      </c>
    </row>
    <row r="10326" spans="1:2" x14ac:dyDescent="0.2">
      <c r="A10326" s="245" t="s">
        <v>16418</v>
      </c>
      <c r="B10326" s="246">
        <v>5.31</v>
      </c>
    </row>
    <row r="10327" spans="1:2" x14ac:dyDescent="0.2">
      <c r="A10327" s="245" t="s">
        <v>3010</v>
      </c>
      <c r="B10327" s="246">
        <v>3.32</v>
      </c>
    </row>
    <row r="10328" spans="1:2" x14ac:dyDescent="0.2">
      <c r="A10328" s="245" t="s">
        <v>16419</v>
      </c>
      <c r="B10328" s="246">
        <v>2.91</v>
      </c>
    </row>
    <row r="10329" spans="1:2" x14ac:dyDescent="0.2">
      <c r="A10329" s="245" t="s">
        <v>3011</v>
      </c>
      <c r="B10329" s="246">
        <v>74.41</v>
      </c>
    </row>
    <row r="10330" spans="1:2" x14ac:dyDescent="0.2">
      <c r="A10330" s="245" t="s">
        <v>16420</v>
      </c>
      <c r="B10330" s="246">
        <v>64.58</v>
      </c>
    </row>
    <row r="10331" spans="1:2" x14ac:dyDescent="0.2">
      <c r="A10331" s="245" t="s">
        <v>3012</v>
      </c>
      <c r="B10331" s="246">
        <v>74.849999999999994</v>
      </c>
    </row>
    <row r="10332" spans="1:2" x14ac:dyDescent="0.2">
      <c r="A10332" s="245" t="s">
        <v>16421</v>
      </c>
      <c r="B10332" s="246">
        <v>64.95</v>
      </c>
    </row>
    <row r="10333" spans="1:2" x14ac:dyDescent="0.2">
      <c r="A10333" s="245" t="s">
        <v>3013</v>
      </c>
      <c r="B10333" s="246">
        <v>75.64</v>
      </c>
    </row>
    <row r="10334" spans="1:2" x14ac:dyDescent="0.2">
      <c r="A10334" s="245" t="s">
        <v>16422</v>
      </c>
      <c r="B10334" s="246">
        <v>65.62</v>
      </c>
    </row>
    <row r="10335" spans="1:2" x14ac:dyDescent="0.2">
      <c r="A10335" s="245" t="s">
        <v>3014</v>
      </c>
      <c r="B10335" s="246">
        <v>78.34</v>
      </c>
    </row>
    <row r="10336" spans="1:2" x14ac:dyDescent="0.2">
      <c r="A10336" s="245" t="s">
        <v>16423</v>
      </c>
      <c r="B10336" s="246">
        <v>67.94</v>
      </c>
    </row>
    <row r="10337" spans="1:2" x14ac:dyDescent="0.2">
      <c r="A10337" s="245" t="s">
        <v>3015</v>
      </c>
      <c r="B10337" s="246">
        <v>90.44</v>
      </c>
    </row>
    <row r="10338" spans="1:2" x14ac:dyDescent="0.2">
      <c r="A10338" s="245" t="s">
        <v>16424</v>
      </c>
      <c r="B10338" s="246">
        <v>78.41</v>
      </c>
    </row>
    <row r="10339" spans="1:2" x14ac:dyDescent="0.2">
      <c r="A10339" s="245" t="s">
        <v>3016</v>
      </c>
      <c r="B10339" s="246">
        <v>128.13999999999999</v>
      </c>
    </row>
    <row r="10340" spans="1:2" x14ac:dyDescent="0.2">
      <c r="A10340" s="245" t="s">
        <v>16425</v>
      </c>
      <c r="B10340" s="246">
        <v>112.27</v>
      </c>
    </row>
    <row r="10341" spans="1:2" x14ac:dyDescent="0.2">
      <c r="A10341" s="245" t="s">
        <v>3017</v>
      </c>
      <c r="B10341" s="246">
        <v>370.97</v>
      </c>
    </row>
    <row r="10342" spans="1:2" x14ac:dyDescent="0.2">
      <c r="A10342" s="245" t="s">
        <v>16426</v>
      </c>
      <c r="B10342" s="246">
        <v>348.58</v>
      </c>
    </row>
    <row r="10343" spans="1:2" x14ac:dyDescent="0.2">
      <c r="A10343" s="245" t="s">
        <v>3018</v>
      </c>
      <c r="B10343" s="246">
        <v>384.7</v>
      </c>
    </row>
    <row r="10344" spans="1:2" x14ac:dyDescent="0.2">
      <c r="A10344" s="245" t="s">
        <v>16427</v>
      </c>
      <c r="B10344" s="246">
        <v>362.3</v>
      </c>
    </row>
    <row r="10345" spans="1:2" x14ac:dyDescent="0.2">
      <c r="A10345" s="245" t="s">
        <v>3019</v>
      </c>
      <c r="B10345" s="246">
        <v>399.8</v>
      </c>
    </row>
    <row r="10346" spans="1:2" x14ac:dyDescent="0.2">
      <c r="A10346" s="245" t="s">
        <v>16428</v>
      </c>
      <c r="B10346" s="246">
        <v>377.4</v>
      </c>
    </row>
    <row r="10347" spans="1:2" x14ac:dyDescent="0.2">
      <c r="A10347" s="245" t="s">
        <v>3020</v>
      </c>
      <c r="B10347" s="246">
        <v>412.19</v>
      </c>
    </row>
    <row r="10348" spans="1:2" x14ac:dyDescent="0.2">
      <c r="A10348" s="245" t="s">
        <v>16429</v>
      </c>
      <c r="B10348" s="246">
        <v>389.79</v>
      </c>
    </row>
    <row r="10349" spans="1:2" x14ac:dyDescent="0.2">
      <c r="A10349" s="245" t="s">
        <v>8487</v>
      </c>
      <c r="B10349" s="246">
        <v>430.37</v>
      </c>
    </row>
    <row r="10350" spans="1:2" x14ac:dyDescent="0.2">
      <c r="A10350" s="245" t="s">
        <v>16430</v>
      </c>
      <c r="B10350" s="246">
        <v>407.97</v>
      </c>
    </row>
    <row r="10351" spans="1:2" x14ac:dyDescent="0.2">
      <c r="A10351" s="245" t="s">
        <v>8488</v>
      </c>
      <c r="B10351" s="246">
        <v>435.74</v>
      </c>
    </row>
    <row r="10352" spans="1:2" x14ac:dyDescent="0.2">
      <c r="A10352" s="245" t="s">
        <v>16431</v>
      </c>
      <c r="B10352" s="246">
        <v>413.34</v>
      </c>
    </row>
    <row r="10353" spans="1:2" x14ac:dyDescent="0.2">
      <c r="A10353" s="245" t="s">
        <v>8489</v>
      </c>
      <c r="B10353" s="246">
        <v>437.22</v>
      </c>
    </row>
    <row r="10354" spans="1:2" x14ac:dyDescent="0.2">
      <c r="A10354" s="245" t="s">
        <v>16432</v>
      </c>
      <c r="B10354" s="246">
        <v>414.83</v>
      </c>
    </row>
    <row r="10355" spans="1:2" x14ac:dyDescent="0.2">
      <c r="A10355" s="245" t="s">
        <v>3021</v>
      </c>
      <c r="B10355" s="246">
        <v>417.42</v>
      </c>
    </row>
    <row r="10356" spans="1:2" x14ac:dyDescent="0.2">
      <c r="A10356" s="245" t="s">
        <v>16433</v>
      </c>
      <c r="B10356" s="246">
        <v>395.02</v>
      </c>
    </row>
    <row r="10357" spans="1:2" x14ac:dyDescent="0.2">
      <c r="A10357" s="245" t="s">
        <v>3022</v>
      </c>
      <c r="B10357" s="246">
        <v>333.34</v>
      </c>
    </row>
    <row r="10358" spans="1:2" x14ac:dyDescent="0.2">
      <c r="A10358" s="245" t="s">
        <v>16434</v>
      </c>
      <c r="B10358" s="246">
        <v>314.02</v>
      </c>
    </row>
    <row r="10359" spans="1:2" x14ac:dyDescent="0.2">
      <c r="A10359" s="245" t="s">
        <v>8490</v>
      </c>
      <c r="B10359" s="246">
        <v>286.61</v>
      </c>
    </row>
    <row r="10360" spans="1:2" x14ac:dyDescent="0.2">
      <c r="A10360" s="245" t="s">
        <v>16435</v>
      </c>
      <c r="B10360" s="246">
        <v>267.29000000000002</v>
      </c>
    </row>
    <row r="10361" spans="1:2" x14ac:dyDescent="0.2">
      <c r="A10361" s="245" t="s">
        <v>8491</v>
      </c>
      <c r="B10361" s="246">
        <v>323.95</v>
      </c>
    </row>
    <row r="10362" spans="1:2" x14ac:dyDescent="0.2">
      <c r="A10362" s="245" t="s">
        <v>16436</v>
      </c>
      <c r="B10362" s="246">
        <v>304.3</v>
      </c>
    </row>
    <row r="10363" spans="1:2" x14ac:dyDescent="0.2">
      <c r="A10363" s="245" t="s">
        <v>8492</v>
      </c>
      <c r="B10363" s="246">
        <v>39.909999999999997</v>
      </c>
    </row>
    <row r="10364" spans="1:2" x14ac:dyDescent="0.2">
      <c r="A10364" s="245" t="s">
        <v>16437</v>
      </c>
      <c r="B10364" s="246">
        <v>36.119999999999997</v>
      </c>
    </row>
    <row r="10365" spans="1:2" x14ac:dyDescent="0.2">
      <c r="A10365" s="245" t="s">
        <v>8493</v>
      </c>
      <c r="B10365" s="246">
        <v>40.74</v>
      </c>
    </row>
    <row r="10366" spans="1:2" x14ac:dyDescent="0.2">
      <c r="A10366" s="245" t="s">
        <v>16438</v>
      </c>
      <c r="B10366" s="246">
        <v>36.950000000000003</v>
      </c>
    </row>
    <row r="10367" spans="1:2" x14ac:dyDescent="0.2">
      <c r="A10367" s="245" t="s">
        <v>8494</v>
      </c>
      <c r="B10367" s="246">
        <v>41.42</v>
      </c>
    </row>
    <row r="10368" spans="1:2" x14ac:dyDescent="0.2">
      <c r="A10368" s="245" t="s">
        <v>16439</v>
      </c>
      <c r="B10368" s="246">
        <v>37.630000000000003</v>
      </c>
    </row>
    <row r="10369" spans="1:2" x14ac:dyDescent="0.2">
      <c r="A10369" s="245" t="s">
        <v>8495</v>
      </c>
      <c r="B10369" s="246">
        <v>42.42</v>
      </c>
    </row>
    <row r="10370" spans="1:2" x14ac:dyDescent="0.2">
      <c r="A10370" s="245" t="s">
        <v>16440</v>
      </c>
      <c r="B10370" s="246">
        <v>38.630000000000003</v>
      </c>
    </row>
    <row r="10371" spans="1:2" x14ac:dyDescent="0.2">
      <c r="A10371" s="245" t="s">
        <v>8496</v>
      </c>
      <c r="B10371" s="246">
        <v>45.15</v>
      </c>
    </row>
    <row r="10372" spans="1:2" x14ac:dyDescent="0.2">
      <c r="A10372" s="245" t="s">
        <v>16441</v>
      </c>
      <c r="B10372" s="246">
        <v>41.36</v>
      </c>
    </row>
    <row r="10373" spans="1:2" x14ac:dyDescent="0.2">
      <c r="A10373" s="245" t="s">
        <v>8497</v>
      </c>
      <c r="B10373" s="246">
        <v>46.36</v>
      </c>
    </row>
    <row r="10374" spans="1:2" x14ac:dyDescent="0.2">
      <c r="A10374" s="245" t="s">
        <v>16442</v>
      </c>
      <c r="B10374" s="246">
        <v>42.57</v>
      </c>
    </row>
    <row r="10375" spans="1:2" x14ac:dyDescent="0.2">
      <c r="A10375" s="245" t="s">
        <v>8498</v>
      </c>
      <c r="B10375" s="246">
        <v>47.35</v>
      </c>
    </row>
    <row r="10376" spans="1:2" x14ac:dyDescent="0.2">
      <c r="A10376" s="245" t="s">
        <v>16443</v>
      </c>
      <c r="B10376" s="246">
        <v>43.56</v>
      </c>
    </row>
    <row r="10377" spans="1:2" x14ac:dyDescent="0.2">
      <c r="A10377" s="245" t="s">
        <v>8499</v>
      </c>
      <c r="B10377" s="246">
        <v>48.81</v>
      </c>
    </row>
    <row r="10378" spans="1:2" x14ac:dyDescent="0.2">
      <c r="A10378" s="245" t="s">
        <v>16444</v>
      </c>
      <c r="B10378" s="246">
        <v>45.02</v>
      </c>
    </row>
    <row r="10379" spans="1:2" x14ac:dyDescent="0.2">
      <c r="A10379" s="245" t="s">
        <v>8500</v>
      </c>
      <c r="B10379" s="246">
        <v>51.45</v>
      </c>
    </row>
    <row r="10380" spans="1:2" x14ac:dyDescent="0.2">
      <c r="A10380" s="245" t="s">
        <v>16445</v>
      </c>
      <c r="B10380" s="246">
        <v>47.66</v>
      </c>
    </row>
    <row r="10381" spans="1:2" x14ac:dyDescent="0.2">
      <c r="A10381" s="245" t="s">
        <v>8501</v>
      </c>
      <c r="B10381" s="246">
        <v>53.11</v>
      </c>
    </row>
    <row r="10382" spans="1:2" x14ac:dyDescent="0.2">
      <c r="A10382" s="245" t="s">
        <v>16446</v>
      </c>
      <c r="B10382" s="246">
        <v>49.32</v>
      </c>
    </row>
    <row r="10383" spans="1:2" x14ac:dyDescent="0.2">
      <c r="A10383" s="245" t="s">
        <v>8502</v>
      </c>
      <c r="B10383" s="246">
        <v>54.47</v>
      </c>
    </row>
    <row r="10384" spans="1:2" x14ac:dyDescent="0.2">
      <c r="A10384" s="245" t="s">
        <v>16447</v>
      </c>
      <c r="B10384" s="246">
        <v>50.68</v>
      </c>
    </row>
    <row r="10385" spans="1:2" x14ac:dyDescent="0.2">
      <c r="A10385" s="245" t="s">
        <v>8503</v>
      </c>
      <c r="B10385" s="246">
        <v>56.47</v>
      </c>
    </row>
    <row r="10386" spans="1:2" x14ac:dyDescent="0.2">
      <c r="A10386" s="245" t="s">
        <v>16448</v>
      </c>
      <c r="B10386" s="246">
        <v>52.68</v>
      </c>
    </row>
    <row r="10387" spans="1:2" x14ac:dyDescent="0.2">
      <c r="A10387" s="245" t="s">
        <v>3023</v>
      </c>
      <c r="B10387" s="246">
        <v>27.17</v>
      </c>
    </row>
    <row r="10388" spans="1:2" x14ac:dyDescent="0.2">
      <c r="A10388" s="245" t="s">
        <v>16449</v>
      </c>
      <c r="B10388" s="246">
        <v>24.2</v>
      </c>
    </row>
    <row r="10389" spans="1:2" x14ac:dyDescent="0.2">
      <c r="A10389" s="245" t="s">
        <v>3024</v>
      </c>
      <c r="B10389" s="246">
        <v>219.23</v>
      </c>
    </row>
    <row r="10390" spans="1:2" x14ac:dyDescent="0.2">
      <c r="A10390" s="245" t="s">
        <v>16450</v>
      </c>
      <c r="B10390" s="246">
        <v>194.48</v>
      </c>
    </row>
    <row r="10391" spans="1:2" x14ac:dyDescent="0.2">
      <c r="A10391" s="245" t="s">
        <v>3025</v>
      </c>
      <c r="B10391" s="246">
        <v>272.52999999999997</v>
      </c>
    </row>
    <row r="10392" spans="1:2" x14ac:dyDescent="0.2">
      <c r="A10392" s="245" t="s">
        <v>16451</v>
      </c>
      <c r="B10392" s="246">
        <v>247.78</v>
      </c>
    </row>
    <row r="10393" spans="1:2" x14ac:dyDescent="0.2">
      <c r="A10393" s="245" t="s">
        <v>3026</v>
      </c>
      <c r="B10393" s="246">
        <v>50.75</v>
      </c>
    </row>
    <row r="10394" spans="1:2" x14ac:dyDescent="0.2">
      <c r="A10394" s="245" t="s">
        <v>16452</v>
      </c>
      <c r="B10394" s="246">
        <v>45.48</v>
      </c>
    </row>
    <row r="10395" spans="1:2" x14ac:dyDescent="0.2">
      <c r="A10395" s="245" t="s">
        <v>3027</v>
      </c>
      <c r="B10395" s="246">
        <v>55.54</v>
      </c>
    </row>
    <row r="10396" spans="1:2" x14ac:dyDescent="0.2">
      <c r="A10396" s="245" t="s">
        <v>16453</v>
      </c>
      <c r="B10396" s="246">
        <v>50.27</v>
      </c>
    </row>
    <row r="10397" spans="1:2" x14ac:dyDescent="0.2">
      <c r="A10397" s="245" t="s">
        <v>3028</v>
      </c>
      <c r="B10397" s="246">
        <v>61.86</v>
      </c>
    </row>
    <row r="10398" spans="1:2" x14ac:dyDescent="0.2">
      <c r="A10398" s="245" t="s">
        <v>16454</v>
      </c>
      <c r="B10398" s="246">
        <v>56.59</v>
      </c>
    </row>
    <row r="10399" spans="1:2" x14ac:dyDescent="0.2">
      <c r="A10399" s="245" t="s">
        <v>3029</v>
      </c>
      <c r="B10399" s="246">
        <v>70.180000000000007</v>
      </c>
    </row>
    <row r="10400" spans="1:2" x14ac:dyDescent="0.2">
      <c r="A10400" s="245" t="s">
        <v>16455</v>
      </c>
      <c r="B10400" s="246">
        <v>64.900000000000006</v>
      </c>
    </row>
    <row r="10401" spans="1:2" x14ac:dyDescent="0.2">
      <c r="A10401" s="245" t="s">
        <v>3030</v>
      </c>
      <c r="B10401" s="246">
        <v>92.36</v>
      </c>
    </row>
    <row r="10402" spans="1:2" x14ac:dyDescent="0.2">
      <c r="A10402" s="245" t="s">
        <v>16456</v>
      </c>
      <c r="B10402" s="246">
        <v>83.53</v>
      </c>
    </row>
    <row r="10403" spans="1:2" x14ac:dyDescent="0.2">
      <c r="A10403" s="245" t="s">
        <v>3031</v>
      </c>
      <c r="B10403" s="246">
        <v>84.59</v>
      </c>
    </row>
    <row r="10404" spans="1:2" x14ac:dyDescent="0.2">
      <c r="A10404" s="245" t="s">
        <v>16457</v>
      </c>
      <c r="B10404" s="246">
        <v>75.77</v>
      </c>
    </row>
    <row r="10405" spans="1:2" x14ac:dyDescent="0.2">
      <c r="A10405" s="245" t="s">
        <v>3032</v>
      </c>
      <c r="B10405" s="246">
        <v>52.29</v>
      </c>
    </row>
    <row r="10406" spans="1:2" x14ac:dyDescent="0.2">
      <c r="A10406" s="245" t="s">
        <v>16458</v>
      </c>
      <c r="B10406" s="246">
        <v>47.26</v>
      </c>
    </row>
    <row r="10407" spans="1:2" x14ac:dyDescent="0.2">
      <c r="A10407" s="245" t="s">
        <v>3033</v>
      </c>
      <c r="B10407" s="246">
        <v>127.99</v>
      </c>
    </row>
    <row r="10408" spans="1:2" x14ac:dyDescent="0.2">
      <c r="A10408" s="245" t="s">
        <v>16459</v>
      </c>
      <c r="B10408" s="246">
        <v>120.29</v>
      </c>
    </row>
    <row r="10409" spans="1:2" x14ac:dyDescent="0.2">
      <c r="A10409" s="245" t="s">
        <v>3034</v>
      </c>
      <c r="B10409" s="246">
        <v>103.23</v>
      </c>
    </row>
    <row r="10410" spans="1:2" x14ac:dyDescent="0.2">
      <c r="A10410" s="245" t="s">
        <v>16460</v>
      </c>
      <c r="B10410" s="246">
        <v>94.39</v>
      </c>
    </row>
    <row r="10411" spans="1:2" x14ac:dyDescent="0.2">
      <c r="A10411" s="245" t="s">
        <v>3035</v>
      </c>
      <c r="B10411" s="246">
        <v>26.06</v>
      </c>
    </row>
    <row r="10412" spans="1:2" x14ac:dyDescent="0.2">
      <c r="A10412" s="245" t="s">
        <v>16461</v>
      </c>
      <c r="B10412" s="246">
        <v>23.66</v>
      </c>
    </row>
    <row r="10413" spans="1:2" x14ac:dyDescent="0.2">
      <c r="A10413" s="245" t="s">
        <v>3036</v>
      </c>
      <c r="B10413" s="246">
        <v>44.15</v>
      </c>
    </row>
    <row r="10414" spans="1:2" x14ac:dyDescent="0.2">
      <c r="A10414" s="245" t="s">
        <v>16462</v>
      </c>
      <c r="B10414" s="246">
        <v>40.98</v>
      </c>
    </row>
    <row r="10415" spans="1:2" x14ac:dyDescent="0.2">
      <c r="A10415" s="245" t="s">
        <v>3037</v>
      </c>
      <c r="B10415" s="246">
        <v>8.67</v>
      </c>
    </row>
    <row r="10416" spans="1:2" x14ac:dyDescent="0.2">
      <c r="A10416" s="245" t="s">
        <v>16463</v>
      </c>
      <c r="B10416" s="246">
        <v>7.86</v>
      </c>
    </row>
    <row r="10417" spans="1:2" x14ac:dyDescent="0.2">
      <c r="A10417" s="245" t="s">
        <v>3038</v>
      </c>
      <c r="B10417" s="246">
        <v>10.83</v>
      </c>
    </row>
    <row r="10418" spans="1:2" x14ac:dyDescent="0.2">
      <c r="A10418" s="245" t="s">
        <v>16464</v>
      </c>
      <c r="B10418" s="246">
        <v>9.9499999999999993</v>
      </c>
    </row>
    <row r="10419" spans="1:2" x14ac:dyDescent="0.2">
      <c r="A10419" s="245" t="s">
        <v>3039</v>
      </c>
      <c r="B10419" s="246">
        <v>12.51</v>
      </c>
    </row>
    <row r="10420" spans="1:2" x14ac:dyDescent="0.2">
      <c r="A10420" s="245" t="s">
        <v>16465</v>
      </c>
      <c r="B10420" s="246">
        <v>11.49</v>
      </c>
    </row>
    <row r="10421" spans="1:2" x14ac:dyDescent="0.2">
      <c r="A10421" s="245" t="s">
        <v>3040</v>
      </c>
      <c r="B10421" s="246">
        <v>16.670000000000002</v>
      </c>
    </row>
    <row r="10422" spans="1:2" x14ac:dyDescent="0.2">
      <c r="A10422" s="245" t="s">
        <v>16466</v>
      </c>
      <c r="B10422" s="246">
        <v>15.32</v>
      </c>
    </row>
    <row r="10423" spans="1:2" x14ac:dyDescent="0.2">
      <c r="A10423" s="245" t="s">
        <v>3041</v>
      </c>
      <c r="B10423" s="246">
        <v>67.75</v>
      </c>
    </row>
    <row r="10424" spans="1:2" x14ac:dyDescent="0.2">
      <c r="A10424" s="245" t="s">
        <v>16467</v>
      </c>
      <c r="B10424" s="246">
        <v>61.87</v>
      </c>
    </row>
    <row r="10425" spans="1:2" x14ac:dyDescent="0.2">
      <c r="A10425" s="245" t="s">
        <v>3042</v>
      </c>
      <c r="B10425" s="246">
        <v>1991.53</v>
      </c>
    </row>
    <row r="10426" spans="1:2" x14ac:dyDescent="0.2">
      <c r="A10426" s="245" t="s">
        <v>16468</v>
      </c>
      <c r="B10426" s="246">
        <v>1944.15</v>
      </c>
    </row>
    <row r="10427" spans="1:2" x14ac:dyDescent="0.2">
      <c r="A10427" s="245" t="s">
        <v>3043</v>
      </c>
      <c r="B10427" s="246">
        <v>113.53</v>
      </c>
    </row>
    <row r="10428" spans="1:2" x14ac:dyDescent="0.2">
      <c r="A10428" s="245" t="s">
        <v>16469</v>
      </c>
      <c r="B10428" s="246">
        <v>105.82</v>
      </c>
    </row>
    <row r="10429" spans="1:2" x14ac:dyDescent="0.2">
      <c r="A10429" s="245" t="s">
        <v>3044</v>
      </c>
      <c r="B10429" s="246">
        <v>10.06</v>
      </c>
    </row>
    <row r="10430" spans="1:2" x14ac:dyDescent="0.2">
      <c r="A10430" s="245" t="s">
        <v>16470</v>
      </c>
      <c r="B10430" s="246">
        <v>9.35</v>
      </c>
    </row>
    <row r="10431" spans="1:2" x14ac:dyDescent="0.2">
      <c r="A10431" s="245" t="s">
        <v>3045</v>
      </c>
      <c r="B10431" s="246">
        <v>9.35</v>
      </c>
    </row>
    <row r="10432" spans="1:2" x14ac:dyDescent="0.2">
      <c r="A10432" s="245" t="s">
        <v>16471</v>
      </c>
      <c r="B10432" s="246">
        <v>8.64</v>
      </c>
    </row>
    <row r="10433" spans="1:2" x14ac:dyDescent="0.2">
      <c r="A10433" s="245" t="s">
        <v>3046</v>
      </c>
      <c r="B10433" s="246">
        <v>26.95</v>
      </c>
    </row>
    <row r="10434" spans="1:2" x14ac:dyDescent="0.2">
      <c r="A10434" s="245" t="s">
        <v>16472</v>
      </c>
      <c r="B10434" s="246">
        <v>24.58</v>
      </c>
    </row>
    <row r="10435" spans="1:2" x14ac:dyDescent="0.2">
      <c r="A10435" s="245" t="s">
        <v>3047</v>
      </c>
      <c r="B10435" s="246">
        <v>24.25</v>
      </c>
    </row>
    <row r="10436" spans="1:2" x14ac:dyDescent="0.2">
      <c r="A10436" s="245" t="s">
        <v>16473</v>
      </c>
      <c r="B10436" s="246">
        <v>21.88</v>
      </c>
    </row>
    <row r="10437" spans="1:2" x14ac:dyDescent="0.2">
      <c r="A10437" s="245" t="s">
        <v>3048</v>
      </c>
      <c r="B10437" s="246">
        <v>35.799999999999997</v>
      </c>
    </row>
    <row r="10438" spans="1:2" x14ac:dyDescent="0.2">
      <c r="A10438" s="245" t="s">
        <v>16474</v>
      </c>
      <c r="B10438" s="246">
        <v>32.479999999999997</v>
      </c>
    </row>
    <row r="10439" spans="1:2" x14ac:dyDescent="0.2">
      <c r="A10439" s="245" t="s">
        <v>3049</v>
      </c>
      <c r="B10439" s="246">
        <v>32.74</v>
      </c>
    </row>
    <row r="10440" spans="1:2" x14ac:dyDescent="0.2">
      <c r="A10440" s="245" t="s">
        <v>16475</v>
      </c>
      <c r="B10440" s="246">
        <v>29.42</v>
      </c>
    </row>
    <row r="10441" spans="1:2" x14ac:dyDescent="0.2">
      <c r="A10441" s="245" t="s">
        <v>3050</v>
      </c>
      <c r="B10441" s="246">
        <v>55.67</v>
      </c>
    </row>
    <row r="10442" spans="1:2" x14ac:dyDescent="0.2">
      <c r="A10442" s="245" t="s">
        <v>16476</v>
      </c>
      <c r="B10442" s="246">
        <v>50.46</v>
      </c>
    </row>
    <row r="10443" spans="1:2" x14ac:dyDescent="0.2">
      <c r="A10443" s="245" t="s">
        <v>3051</v>
      </c>
      <c r="B10443" s="246">
        <v>51.09</v>
      </c>
    </row>
    <row r="10444" spans="1:2" x14ac:dyDescent="0.2">
      <c r="A10444" s="245" t="s">
        <v>16477</v>
      </c>
      <c r="B10444" s="246">
        <v>45.88</v>
      </c>
    </row>
    <row r="10445" spans="1:2" x14ac:dyDescent="0.2">
      <c r="A10445" s="245" t="s">
        <v>3052</v>
      </c>
      <c r="B10445" s="246">
        <v>64.290000000000006</v>
      </c>
    </row>
    <row r="10446" spans="1:2" x14ac:dyDescent="0.2">
      <c r="A10446" s="245" t="s">
        <v>16478</v>
      </c>
      <c r="B10446" s="246">
        <v>58.13</v>
      </c>
    </row>
    <row r="10447" spans="1:2" x14ac:dyDescent="0.2">
      <c r="A10447" s="245" t="s">
        <v>3053</v>
      </c>
      <c r="B10447" s="246">
        <v>59.06</v>
      </c>
    </row>
    <row r="10448" spans="1:2" x14ac:dyDescent="0.2">
      <c r="A10448" s="245" t="s">
        <v>16479</v>
      </c>
      <c r="B10448" s="246">
        <v>52.9</v>
      </c>
    </row>
    <row r="10449" spans="1:2" x14ac:dyDescent="0.2">
      <c r="A10449" s="245" t="s">
        <v>3054</v>
      </c>
      <c r="B10449" s="246">
        <v>3.08</v>
      </c>
    </row>
    <row r="10450" spans="1:2" x14ac:dyDescent="0.2">
      <c r="A10450" s="245" t="s">
        <v>16480</v>
      </c>
      <c r="B10450" s="246">
        <v>2.79</v>
      </c>
    </row>
    <row r="10451" spans="1:2" x14ac:dyDescent="0.2">
      <c r="A10451" s="245" t="s">
        <v>8504</v>
      </c>
      <c r="B10451" s="246">
        <v>57.7</v>
      </c>
    </row>
    <row r="10452" spans="1:2" x14ac:dyDescent="0.2">
      <c r="A10452" s="245" t="s">
        <v>16481</v>
      </c>
      <c r="B10452" s="246">
        <v>54.77</v>
      </c>
    </row>
    <row r="10453" spans="1:2" x14ac:dyDescent="0.2">
      <c r="A10453" s="245" t="s">
        <v>8505</v>
      </c>
      <c r="B10453" s="246">
        <v>688.59</v>
      </c>
    </row>
    <row r="10454" spans="1:2" x14ac:dyDescent="0.2">
      <c r="A10454" s="245" t="s">
        <v>16482</v>
      </c>
      <c r="B10454" s="246">
        <v>645.99</v>
      </c>
    </row>
    <row r="10455" spans="1:2" x14ac:dyDescent="0.2">
      <c r="A10455" s="245" t="s">
        <v>3055</v>
      </c>
      <c r="B10455" s="246">
        <v>69.22</v>
      </c>
    </row>
    <row r="10456" spans="1:2" x14ac:dyDescent="0.2">
      <c r="A10456" s="245" t="s">
        <v>16483</v>
      </c>
      <c r="B10456" s="246">
        <v>61.43</v>
      </c>
    </row>
    <row r="10457" spans="1:2" x14ac:dyDescent="0.2">
      <c r="A10457" s="245" t="s">
        <v>3056</v>
      </c>
      <c r="B10457" s="246">
        <v>92.04</v>
      </c>
    </row>
    <row r="10458" spans="1:2" x14ac:dyDescent="0.2">
      <c r="A10458" s="245" t="s">
        <v>16484</v>
      </c>
      <c r="B10458" s="246">
        <v>84.26</v>
      </c>
    </row>
    <row r="10459" spans="1:2" x14ac:dyDescent="0.2">
      <c r="A10459" s="245" t="s">
        <v>3057</v>
      </c>
      <c r="B10459" s="246">
        <v>146.5</v>
      </c>
    </row>
    <row r="10460" spans="1:2" x14ac:dyDescent="0.2">
      <c r="A10460" s="245" t="s">
        <v>16485</v>
      </c>
      <c r="B10460" s="246">
        <v>135.78</v>
      </c>
    </row>
    <row r="10461" spans="1:2" x14ac:dyDescent="0.2">
      <c r="A10461" s="245" t="s">
        <v>3058</v>
      </c>
      <c r="B10461" s="246">
        <v>120.15</v>
      </c>
    </row>
    <row r="10462" spans="1:2" x14ac:dyDescent="0.2">
      <c r="A10462" s="245" t="s">
        <v>16486</v>
      </c>
      <c r="B10462" s="246">
        <v>108.72</v>
      </c>
    </row>
    <row r="10463" spans="1:2" x14ac:dyDescent="0.2">
      <c r="A10463" s="245" t="s">
        <v>3059</v>
      </c>
      <c r="B10463" s="246">
        <v>54.2</v>
      </c>
    </row>
    <row r="10464" spans="1:2" x14ac:dyDescent="0.2">
      <c r="A10464" s="245" t="s">
        <v>16487</v>
      </c>
      <c r="B10464" s="246">
        <v>48.22</v>
      </c>
    </row>
    <row r="10465" spans="1:2" x14ac:dyDescent="0.2">
      <c r="A10465" s="245" t="s">
        <v>3060</v>
      </c>
      <c r="B10465" s="246">
        <v>64.91</v>
      </c>
    </row>
    <row r="10466" spans="1:2" x14ac:dyDescent="0.2">
      <c r="A10466" s="245" t="s">
        <v>16488</v>
      </c>
      <c r="B10466" s="246">
        <v>58.92</v>
      </c>
    </row>
    <row r="10467" spans="1:2" x14ac:dyDescent="0.2">
      <c r="A10467" s="245" t="s">
        <v>3061</v>
      </c>
      <c r="B10467" s="246">
        <v>82.79</v>
      </c>
    </row>
    <row r="10468" spans="1:2" x14ac:dyDescent="0.2">
      <c r="A10468" s="245" t="s">
        <v>16489</v>
      </c>
      <c r="B10468" s="246">
        <v>75.010000000000005</v>
      </c>
    </row>
    <row r="10469" spans="1:2" x14ac:dyDescent="0.2">
      <c r="A10469" s="245" t="s">
        <v>3062</v>
      </c>
      <c r="B10469" s="246">
        <v>32.07</v>
      </c>
    </row>
    <row r="10470" spans="1:2" x14ac:dyDescent="0.2">
      <c r="A10470" s="245" t="s">
        <v>16490</v>
      </c>
      <c r="B10470" s="246">
        <v>29.7</v>
      </c>
    </row>
    <row r="10471" spans="1:2" x14ac:dyDescent="0.2">
      <c r="A10471" s="245" t="s">
        <v>3063</v>
      </c>
      <c r="B10471" s="246">
        <v>224.84</v>
      </c>
    </row>
    <row r="10472" spans="1:2" x14ac:dyDescent="0.2">
      <c r="A10472" s="245" t="s">
        <v>16491</v>
      </c>
      <c r="B10472" s="246">
        <v>202.7</v>
      </c>
    </row>
    <row r="10473" spans="1:2" x14ac:dyDescent="0.2">
      <c r="A10473" s="245" t="s">
        <v>3064</v>
      </c>
      <c r="B10473" s="246">
        <v>189.39</v>
      </c>
    </row>
    <row r="10474" spans="1:2" x14ac:dyDescent="0.2">
      <c r="A10474" s="245" t="s">
        <v>16492</v>
      </c>
      <c r="B10474" s="246">
        <v>168.92</v>
      </c>
    </row>
    <row r="10475" spans="1:2" x14ac:dyDescent="0.2">
      <c r="A10475" s="245" t="s">
        <v>35361</v>
      </c>
      <c r="B10475" s="246">
        <v>6.27</v>
      </c>
    </row>
    <row r="10476" spans="1:2" x14ac:dyDescent="0.2">
      <c r="A10476" s="245" t="s">
        <v>35362</v>
      </c>
      <c r="B10476" s="246">
        <v>6.27</v>
      </c>
    </row>
    <row r="10477" spans="1:2" x14ac:dyDescent="0.2">
      <c r="A10477" s="245" t="s">
        <v>35363</v>
      </c>
      <c r="B10477" s="246">
        <v>7.42</v>
      </c>
    </row>
    <row r="10478" spans="1:2" x14ac:dyDescent="0.2">
      <c r="A10478" s="245" t="s">
        <v>35364</v>
      </c>
      <c r="B10478" s="246">
        <v>7.42</v>
      </c>
    </row>
    <row r="10479" spans="1:2" x14ac:dyDescent="0.2">
      <c r="A10479" s="245" t="s">
        <v>35365</v>
      </c>
      <c r="B10479" s="246">
        <v>8.2100000000000009</v>
      </c>
    </row>
    <row r="10480" spans="1:2" x14ac:dyDescent="0.2">
      <c r="A10480" s="245" t="s">
        <v>35366</v>
      </c>
      <c r="B10480" s="246">
        <v>8.2100000000000009</v>
      </c>
    </row>
    <row r="10481" spans="1:2" x14ac:dyDescent="0.2">
      <c r="A10481" s="245" t="s">
        <v>35367</v>
      </c>
      <c r="B10481" s="246">
        <v>9.1199999999999992</v>
      </c>
    </row>
    <row r="10482" spans="1:2" x14ac:dyDescent="0.2">
      <c r="A10482" s="245" t="s">
        <v>35368</v>
      </c>
      <c r="B10482" s="246">
        <v>9.1199999999999992</v>
      </c>
    </row>
    <row r="10483" spans="1:2" x14ac:dyDescent="0.2">
      <c r="A10483" s="245" t="s">
        <v>35369</v>
      </c>
      <c r="B10483" s="246">
        <v>11.36</v>
      </c>
    </row>
    <row r="10484" spans="1:2" x14ac:dyDescent="0.2">
      <c r="A10484" s="245" t="s">
        <v>35370</v>
      </c>
      <c r="B10484" s="246">
        <v>11.36</v>
      </c>
    </row>
    <row r="10485" spans="1:2" x14ac:dyDescent="0.2">
      <c r="A10485" s="245" t="s">
        <v>35371</v>
      </c>
      <c r="B10485" s="246">
        <v>12.28</v>
      </c>
    </row>
    <row r="10486" spans="1:2" x14ac:dyDescent="0.2">
      <c r="A10486" s="245" t="s">
        <v>35372</v>
      </c>
      <c r="B10486" s="246">
        <v>12.28</v>
      </c>
    </row>
    <row r="10487" spans="1:2" x14ac:dyDescent="0.2">
      <c r="A10487" s="245" t="s">
        <v>35373</v>
      </c>
      <c r="B10487" s="246">
        <v>0.14000000000000001</v>
      </c>
    </row>
    <row r="10488" spans="1:2" x14ac:dyDescent="0.2">
      <c r="A10488" s="245" t="s">
        <v>35374</v>
      </c>
      <c r="B10488" s="246">
        <v>0.14000000000000001</v>
      </c>
    </row>
    <row r="10489" spans="1:2" x14ac:dyDescent="0.2">
      <c r="A10489" s="245" t="s">
        <v>35375</v>
      </c>
      <c r="B10489" s="246">
        <v>15.11</v>
      </c>
    </row>
    <row r="10490" spans="1:2" x14ac:dyDescent="0.2">
      <c r="A10490" s="245" t="s">
        <v>35376</v>
      </c>
      <c r="B10490" s="246">
        <v>13.09</v>
      </c>
    </row>
    <row r="10491" spans="1:2" x14ac:dyDescent="0.2">
      <c r="A10491" s="245" t="s">
        <v>35377</v>
      </c>
      <c r="B10491" s="246">
        <v>5.18</v>
      </c>
    </row>
    <row r="10492" spans="1:2" x14ac:dyDescent="0.2">
      <c r="A10492" s="245" t="s">
        <v>35378</v>
      </c>
      <c r="B10492" s="246">
        <v>4.49</v>
      </c>
    </row>
    <row r="10493" spans="1:2" x14ac:dyDescent="0.2">
      <c r="A10493" s="245" t="s">
        <v>35379</v>
      </c>
      <c r="B10493" s="246">
        <v>3.91</v>
      </c>
    </row>
    <row r="10494" spans="1:2" x14ac:dyDescent="0.2">
      <c r="A10494" s="245" t="s">
        <v>35380</v>
      </c>
      <c r="B10494" s="246">
        <v>3.39</v>
      </c>
    </row>
    <row r="10495" spans="1:2" x14ac:dyDescent="0.2">
      <c r="A10495" s="245" t="s">
        <v>3065</v>
      </c>
      <c r="B10495" s="246">
        <v>4.43</v>
      </c>
    </row>
    <row r="10496" spans="1:2" x14ac:dyDescent="0.2">
      <c r="A10496" s="245" t="s">
        <v>16493</v>
      </c>
      <c r="B10496" s="246">
        <v>4.43</v>
      </c>
    </row>
    <row r="10497" spans="1:2" x14ac:dyDescent="0.2">
      <c r="A10497" s="245" t="s">
        <v>3066</v>
      </c>
      <c r="B10497" s="246">
        <v>3.87</v>
      </c>
    </row>
    <row r="10498" spans="1:2" x14ac:dyDescent="0.2">
      <c r="A10498" s="245" t="s">
        <v>16494</v>
      </c>
      <c r="B10498" s="246">
        <v>3.87</v>
      </c>
    </row>
    <row r="10499" spans="1:2" x14ac:dyDescent="0.2">
      <c r="A10499" s="245" t="s">
        <v>3067</v>
      </c>
      <c r="B10499" s="246">
        <v>3.92</v>
      </c>
    </row>
    <row r="10500" spans="1:2" x14ac:dyDescent="0.2">
      <c r="A10500" s="245" t="s">
        <v>16495</v>
      </c>
      <c r="B10500" s="246">
        <v>3.92</v>
      </c>
    </row>
    <row r="10501" spans="1:2" x14ac:dyDescent="0.2">
      <c r="A10501" s="245" t="s">
        <v>3068</v>
      </c>
      <c r="B10501" s="246">
        <v>3.99</v>
      </c>
    </row>
    <row r="10502" spans="1:2" x14ac:dyDescent="0.2">
      <c r="A10502" s="245" t="s">
        <v>16496</v>
      </c>
      <c r="B10502" s="246">
        <v>3.99</v>
      </c>
    </row>
    <row r="10503" spans="1:2" x14ac:dyDescent="0.2">
      <c r="A10503" s="245" t="s">
        <v>8506</v>
      </c>
      <c r="B10503" s="246">
        <v>4.25</v>
      </c>
    </row>
    <row r="10504" spans="1:2" x14ac:dyDescent="0.2">
      <c r="A10504" s="245" t="s">
        <v>16497</v>
      </c>
      <c r="B10504" s="246">
        <v>4.25</v>
      </c>
    </row>
    <row r="10505" spans="1:2" x14ac:dyDescent="0.2">
      <c r="A10505" s="245" t="s">
        <v>3069</v>
      </c>
      <c r="B10505" s="246">
        <v>3.72</v>
      </c>
    </row>
    <row r="10506" spans="1:2" x14ac:dyDescent="0.2">
      <c r="A10506" s="245" t="s">
        <v>16498</v>
      </c>
      <c r="B10506" s="246">
        <v>3.72</v>
      </c>
    </row>
    <row r="10507" spans="1:2" x14ac:dyDescent="0.2">
      <c r="A10507" s="245" t="s">
        <v>3070</v>
      </c>
      <c r="B10507" s="246">
        <v>3.76</v>
      </c>
    </row>
    <row r="10508" spans="1:2" x14ac:dyDescent="0.2">
      <c r="A10508" s="245" t="s">
        <v>16499</v>
      </c>
      <c r="B10508" s="246">
        <v>3.76</v>
      </c>
    </row>
    <row r="10509" spans="1:2" x14ac:dyDescent="0.2">
      <c r="A10509" s="245" t="s">
        <v>3071</v>
      </c>
      <c r="B10509" s="246">
        <v>3.17</v>
      </c>
    </row>
    <row r="10510" spans="1:2" x14ac:dyDescent="0.2">
      <c r="A10510" s="245" t="s">
        <v>16500</v>
      </c>
      <c r="B10510" s="246">
        <v>3.17</v>
      </c>
    </row>
    <row r="10511" spans="1:2" x14ac:dyDescent="0.2">
      <c r="A10511" s="245" t="s">
        <v>23787</v>
      </c>
      <c r="B10511" s="246">
        <v>8.69</v>
      </c>
    </row>
    <row r="10512" spans="1:2" x14ac:dyDescent="0.2">
      <c r="A10512" s="245" t="s">
        <v>23788</v>
      </c>
      <c r="B10512" s="246">
        <v>8.1199999999999992</v>
      </c>
    </row>
    <row r="10513" spans="1:2" x14ac:dyDescent="0.2">
      <c r="A10513" s="245" t="s">
        <v>23789</v>
      </c>
      <c r="B10513" s="246">
        <v>7.41</v>
      </c>
    </row>
    <row r="10514" spans="1:2" x14ac:dyDescent="0.2">
      <c r="A10514" s="245" t="s">
        <v>23790</v>
      </c>
      <c r="B10514" s="246">
        <v>6.94</v>
      </c>
    </row>
    <row r="10515" spans="1:2" x14ac:dyDescent="0.2">
      <c r="A10515" s="245" t="s">
        <v>23791</v>
      </c>
      <c r="B10515" s="246">
        <v>6.76</v>
      </c>
    </row>
    <row r="10516" spans="1:2" x14ac:dyDescent="0.2">
      <c r="A10516" s="245" t="s">
        <v>23792</v>
      </c>
      <c r="B10516" s="246">
        <v>6.38</v>
      </c>
    </row>
    <row r="10517" spans="1:2" x14ac:dyDescent="0.2">
      <c r="A10517" s="245" t="s">
        <v>23793</v>
      </c>
      <c r="B10517" s="246">
        <v>7.89</v>
      </c>
    </row>
    <row r="10518" spans="1:2" x14ac:dyDescent="0.2">
      <c r="A10518" s="245" t="s">
        <v>23794</v>
      </c>
      <c r="B10518" s="246">
        <v>7.37</v>
      </c>
    </row>
    <row r="10519" spans="1:2" x14ac:dyDescent="0.2">
      <c r="A10519" s="245" t="s">
        <v>23795</v>
      </c>
      <c r="B10519" s="246">
        <v>7.8</v>
      </c>
    </row>
    <row r="10520" spans="1:2" x14ac:dyDescent="0.2">
      <c r="A10520" s="245" t="s">
        <v>23796</v>
      </c>
      <c r="B10520" s="246">
        <v>7.33</v>
      </c>
    </row>
    <row r="10521" spans="1:2" x14ac:dyDescent="0.2">
      <c r="A10521" s="245" t="s">
        <v>23797</v>
      </c>
      <c r="B10521" s="246">
        <v>7.98</v>
      </c>
    </row>
    <row r="10522" spans="1:2" x14ac:dyDescent="0.2">
      <c r="A10522" s="245" t="s">
        <v>23798</v>
      </c>
      <c r="B10522" s="246">
        <v>7.41</v>
      </c>
    </row>
    <row r="10523" spans="1:2" x14ac:dyDescent="0.2">
      <c r="A10523" s="245" t="s">
        <v>23799</v>
      </c>
      <c r="B10523" s="246">
        <v>7.49</v>
      </c>
    </row>
    <row r="10524" spans="1:2" x14ac:dyDescent="0.2">
      <c r="A10524" s="245" t="s">
        <v>23800</v>
      </c>
      <c r="B10524" s="246">
        <v>6.99</v>
      </c>
    </row>
    <row r="10525" spans="1:2" x14ac:dyDescent="0.2">
      <c r="A10525" s="245" t="s">
        <v>23801</v>
      </c>
      <c r="B10525" s="246">
        <v>6.36</v>
      </c>
    </row>
    <row r="10526" spans="1:2" x14ac:dyDescent="0.2">
      <c r="A10526" s="245" t="s">
        <v>23802</v>
      </c>
      <c r="B10526" s="246">
        <v>5.94</v>
      </c>
    </row>
    <row r="10527" spans="1:2" x14ac:dyDescent="0.2">
      <c r="A10527" s="245" t="s">
        <v>23803</v>
      </c>
      <c r="B10527" s="246">
        <v>9.2100000000000009</v>
      </c>
    </row>
    <row r="10528" spans="1:2" x14ac:dyDescent="0.2">
      <c r="A10528" s="245" t="s">
        <v>23804</v>
      </c>
      <c r="B10528" s="246">
        <v>8.6300000000000008</v>
      </c>
    </row>
    <row r="10529" spans="1:2" x14ac:dyDescent="0.2">
      <c r="A10529" s="245" t="s">
        <v>23805</v>
      </c>
      <c r="B10529" s="246">
        <v>8.1199999999999992</v>
      </c>
    </row>
    <row r="10530" spans="1:2" x14ac:dyDescent="0.2">
      <c r="A10530" s="245" t="s">
        <v>23806</v>
      </c>
      <c r="B10530" s="246">
        <v>7.61</v>
      </c>
    </row>
    <row r="10531" spans="1:2" x14ac:dyDescent="0.2">
      <c r="A10531" s="245" t="s">
        <v>23807</v>
      </c>
      <c r="B10531" s="246">
        <v>7.64</v>
      </c>
    </row>
    <row r="10532" spans="1:2" x14ac:dyDescent="0.2">
      <c r="A10532" s="245" t="s">
        <v>23808</v>
      </c>
      <c r="B10532" s="246">
        <v>7.2</v>
      </c>
    </row>
    <row r="10533" spans="1:2" x14ac:dyDescent="0.2">
      <c r="A10533" s="245" t="s">
        <v>23809</v>
      </c>
      <c r="B10533" s="246">
        <v>8.77</v>
      </c>
    </row>
    <row r="10534" spans="1:2" x14ac:dyDescent="0.2">
      <c r="A10534" s="245" t="s">
        <v>23810</v>
      </c>
      <c r="B10534" s="246">
        <v>8.19</v>
      </c>
    </row>
    <row r="10535" spans="1:2" x14ac:dyDescent="0.2">
      <c r="A10535" s="245" t="s">
        <v>23811</v>
      </c>
      <c r="B10535" s="246">
        <v>8.5</v>
      </c>
    </row>
    <row r="10536" spans="1:2" x14ac:dyDescent="0.2">
      <c r="A10536" s="245" t="s">
        <v>23812</v>
      </c>
      <c r="B10536" s="246">
        <v>7.99</v>
      </c>
    </row>
    <row r="10537" spans="1:2" x14ac:dyDescent="0.2">
      <c r="A10537" s="245" t="s">
        <v>23813</v>
      </c>
      <c r="B10537" s="246">
        <v>8.51</v>
      </c>
    </row>
    <row r="10538" spans="1:2" x14ac:dyDescent="0.2">
      <c r="A10538" s="245" t="s">
        <v>23814</v>
      </c>
      <c r="B10538" s="246">
        <v>7.93</v>
      </c>
    </row>
    <row r="10539" spans="1:2" x14ac:dyDescent="0.2">
      <c r="A10539" s="245" t="s">
        <v>23815</v>
      </c>
      <c r="B10539" s="246">
        <v>8.01</v>
      </c>
    </row>
    <row r="10540" spans="1:2" x14ac:dyDescent="0.2">
      <c r="A10540" s="245" t="s">
        <v>23816</v>
      </c>
      <c r="B10540" s="246">
        <v>7.5</v>
      </c>
    </row>
    <row r="10541" spans="1:2" x14ac:dyDescent="0.2">
      <c r="A10541" s="245" t="s">
        <v>23817</v>
      </c>
      <c r="B10541" s="246">
        <v>6.89</v>
      </c>
    </row>
    <row r="10542" spans="1:2" x14ac:dyDescent="0.2">
      <c r="A10542" s="245" t="s">
        <v>23818</v>
      </c>
      <c r="B10542" s="246">
        <v>6.45</v>
      </c>
    </row>
    <row r="10543" spans="1:2" x14ac:dyDescent="0.2">
      <c r="A10543" s="245" t="s">
        <v>3072</v>
      </c>
      <c r="B10543" s="246">
        <v>9.1999999999999993</v>
      </c>
    </row>
    <row r="10544" spans="1:2" x14ac:dyDescent="0.2">
      <c r="A10544" s="245" t="s">
        <v>16501</v>
      </c>
      <c r="B10544" s="246">
        <v>9.1999999999999993</v>
      </c>
    </row>
    <row r="10545" spans="1:2" x14ac:dyDescent="0.2">
      <c r="A10545" s="245" t="s">
        <v>3073</v>
      </c>
      <c r="B10545" s="246">
        <v>21.61</v>
      </c>
    </row>
    <row r="10546" spans="1:2" x14ac:dyDescent="0.2">
      <c r="A10546" s="245" t="s">
        <v>16502</v>
      </c>
      <c r="B10546" s="246">
        <v>21.61</v>
      </c>
    </row>
    <row r="10547" spans="1:2" x14ac:dyDescent="0.2">
      <c r="A10547" s="245" t="s">
        <v>3074</v>
      </c>
      <c r="B10547" s="246">
        <v>17.48</v>
      </c>
    </row>
    <row r="10548" spans="1:2" x14ac:dyDescent="0.2">
      <c r="A10548" s="245" t="s">
        <v>16503</v>
      </c>
      <c r="B10548" s="246">
        <v>17.48</v>
      </c>
    </row>
    <row r="10549" spans="1:2" x14ac:dyDescent="0.2">
      <c r="A10549" s="245" t="s">
        <v>3075</v>
      </c>
      <c r="B10549" s="246">
        <v>17.309999999999999</v>
      </c>
    </row>
    <row r="10550" spans="1:2" x14ac:dyDescent="0.2">
      <c r="A10550" s="245" t="s">
        <v>16504</v>
      </c>
      <c r="B10550" s="246">
        <v>17.309999999999999</v>
      </c>
    </row>
    <row r="10551" spans="1:2" x14ac:dyDescent="0.2">
      <c r="A10551" s="245" t="s">
        <v>3076</v>
      </c>
      <c r="B10551" s="246">
        <v>16.559999999999999</v>
      </c>
    </row>
    <row r="10552" spans="1:2" x14ac:dyDescent="0.2">
      <c r="A10552" s="245" t="s">
        <v>16505</v>
      </c>
      <c r="B10552" s="246">
        <v>16.559999999999999</v>
      </c>
    </row>
    <row r="10553" spans="1:2" x14ac:dyDescent="0.2">
      <c r="A10553" s="245" t="s">
        <v>3077</v>
      </c>
      <c r="B10553" s="246">
        <v>16.079999999999998</v>
      </c>
    </row>
    <row r="10554" spans="1:2" x14ac:dyDescent="0.2">
      <c r="A10554" s="245" t="s">
        <v>16506</v>
      </c>
      <c r="B10554" s="246">
        <v>16.079999999999998</v>
      </c>
    </row>
    <row r="10555" spans="1:2" x14ac:dyDescent="0.2">
      <c r="A10555" s="245" t="s">
        <v>3078</v>
      </c>
      <c r="B10555" s="246">
        <v>15.69</v>
      </c>
    </row>
    <row r="10556" spans="1:2" x14ac:dyDescent="0.2">
      <c r="A10556" s="245" t="s">
        <v>16507</v>
      </c>
      <c r="B10556" s="246">
        <v>15.69</v>
      </c>
    </row>
    <row r="10557" spans="1:2" x14ac:dyDescent="0.2">
      <c r="A10557" s="245" t="s">
        <v>3079</v>
      </c>
      <c r="B10557" s="246">
        <v>13.89</v>
      </c>
    </row>
    <row r="10558" spans="1:2" x14ac:dyDescent="0.2">
      <c r="A10558" s="245" t="s">
        <v>16508</v>
      </c>
      <c r="B10558" s="246">
        <v>13.89</v>
      </c>
    </row>
    <row r="10559" spans="1:2" x14ac:dyDescent="0.2">
      <c r="A10559" s="245" t="s">
        <v>3080</v>
      </c>
      <c r="B10559" s="246">
        <v>12.53</v>
      </c>
    </row>
    <row r="10560" spans="1:2" x14ac:dyDescent="0.2">
      <c r="A10560" s="245" t="s">
        <v>16509</v>
      </c>
      <c r="B10560" s="246">
        <v>12.53</v>
      </c>
    </row>
    <row r="10561" spans="1:2" x14ac:dyDescent="0.2">
      <c r="A10561" s="245" t="s">
        <v>3081</v>
      </c>
      <c r="B10561" s="246">
        <v>12.41</v>
      </c>
    </row>
    <row r="10562" spans="1:2" x14ac:dyDescent="0.2">
      <c r="A10562" s="245" t="s">
        <v>16510</v>
      </c>
      <c r="B10562" s="246">
        <v>12.41</v>
      </c>
    </row>
    <row r="10563" spans="1:2" x14ac:dyDescent="0.2">
      <c r="A10563" s="245" t="s">
        <v>3082</v>
      </c>
      <c r="B10563" s="246">
        <v>12</v>
      </c>
    </row>
    <row r="10564" spans="1:2" x14ac:dyDescent="0.2">
      <c r="A10564" s="245" t="s">
        <v>16511</v>
      </c>
      <c r="B10564" s="246">
        <v>12</v>
      </c>
    </row>
    <row r="10565" spans="1:2" x14ac:dyDescent="0.2">
      <c r="A10565" s="245" t="s">
        <v>8507</v>
      </c>
      <c r="B10565" s="246">
        <v>11.56</v>
      </c>
    </row>
    <row r="10566" spans="1:2" x14ac:dyDescent="0.2">
      <c r="A10566" s="245" t="s">
        <v>16512</v>
      </c>
      <c r="B10566" s="246">
        <v>11.56</v>
      </c>
    </row>
    <row r="10567" spans="1:2" x14ac:dyDescent="0.2">
      <c r="A10567" s="245" t="s">
        <v>8508</v>
      </c>
      <c r="B10567" s="246">
        <v>11.29</v>
      </c>
    </row>
    <row r="10568" spans="1:2" x14ac:dyDescent="0.2">
      <c r="A10568" s="245" t="s">
        <v>16513</v>
      </c>
      <c r="B10568" s="246">
        <v>11.29</v>
      </c>
    </row>
    <row r="10569" spans="1:2" x14ac:dyDescent="0.2">
      <c r="A10569" s="245" t="s">
        <v>8509</v>
      </c>
      <c r="B10569" s="246">
        <v>6.76</v>
      </c>
    </row>
    <row r="10570" spans="1:2" x14ac:dyDescent="0.2">
      <c r="A10570" s="245" t="s">
        <v>16514</v>
      </c>
      <c r="B10570" s="246">
        <v>6.76</v>
      </c>
    </row>
    <row r="10571" spans="1:2" x14ac:dyDescent="0.2">
      <c r="A10571" s="245" t="s">
        <v>8510</v>
      </c>
      <c r="B10571" s="246">
        <v>18.53</v>
      </c>
    </row>
    <row r="10572" spans="1:2" x14ac:dyDescent="0.2">
      <c r="A10572" s="245" t="s">
        <v>16515</v>
      </c>
      <c r="B10572" s="246">
        <v>18.53</v>
      </c>
    </row>
    <row r="10573" spans="1:2" x14ac:dyDescent="0.2">
      <c r="A10573" s="245" t="s">
        <v>8511</v>
      </c>
      <c r="B10573" s="246">
        <v>15.48</v>
      </c>
    </row>
    <row r="10574" spans="1:2" x14ac:dyDescent="0.2">
      <c r="A10574" s="245" t="s">
        <v>16516</v>
      </c>
      <c r="B10574" s="246">
        <v>15.48</v>
      </c>
    </row>
    <row r="10575" spans="1:2" x14ac:dyDescent="0.2">
      <c r="A10575" s="245" t="s">
        <v>8512</v>
      </c>
      <c r="B10575" s="246">
        <v>13.96</v>
      </c>
    </row>
    <row r="10576" spans="1:2" x14ac:dyDescent="0.2">
      <c r="A10576" s="245" t="s">
        <v>16517</v>
      </c>
      <c r="B10576" s="246">
        <v>13.96</v>
      </c>
    </row>
    <row r="10577" spans="1:2" x14ac:dyDescent="0.2">
      <c r="A10577" s="245" t="s">
        <v>8513</v>
      </c>
      <c r="B10577" s="246">
        <v>12.65</v>
      </c>
    </row>
    <row r="10578" spans="1:2" x14ac:dyDescent="0.2">
      <c r="A10578" s="245" t="s">
        <v>16518</v>
      </c>
      <c r="B10578" s="246">
        <v>12.65</v>
      </c>
    </row>
    <row r="10579" spans="1:2" x14ac:dyDescent="0.2">
      <c r="A10579" s="245" t="s">
        <v>8514</v>
      </c>
      <c r="B10579" s="246">
        <v>13.15</v>
      </c>
    </row>
    <row r="10580" spans="1:2" x14ac:dyDescent="0.2">
      <c r="A10580" s="245" t="s">
        <v>16519</v>
      </c>
      <c r="B10580" s="246">
        <v>13.15</v>
      </c>
    </row>
    <row r="10581" spans="1:2" x14ac:dyDescent="0.2">
      <c r="A10581" s="245" t="s">
        <v>8515</v>
      </c>
      <c r="B10581" s="246">
        <v>12.3</v>
      </c>
    </row>
    <row r="10582" spans="1:2" x14ac:dyDescent="0.2">
      <c r="A10582" s="245" t="s">
        <v>16520</v>
      </c>
      <c r="B10582" s="246">
        <v>12.3</v>
      </c>
    </row>
    <row r="10583" spans="1:2" x14ac:dyDescent="0.2">
      <c r="A10583" s="245" t="s">
        <v>8516</v>
      </c>
      <c r="B10583" s="246">
        <v>10.28</v>
      </c>
    </row>
    <row r="10584" spans="1:2" x14ac:dyDescent="0.2">
      <c r="A10584" s="245" t="s">
        <v>16521</v>
      </c>
      <c r="B10584" s="246">
        <v>10.28</v>
      </c>
    </row>
    <row r="10585" spans="1:2" x14ac:dyDescent="0.2">
      <c r="A10585" s="245" t="s">
        <v>8517</v>
      </c>
      <c r="B10585" s="246">
        <v>9.2799999999999994</v>
      </c>
    </row>
    <row r="10586" spans="1:2" x14ac:dyDescent="0.2">
      <c r="A10586" s="245" t="s">
        <v>16522</v>
      </c>
      <c r="B10586" s="246">
        <v>9.2799999999999994</v>
      </c>
    </row>
    <row r="10587" spans="1:2" x14ac:dyDescent="0.2">
      <c r="A10587" s="245" t="s">
        <v>8518</v>
      </c>
      <c r="B10587" s="246">
        <v>9</v>
      </c>
    </row>
    <row r="10588" spans="1:2" x14ac:dyDescent="0.2">
      <c r="A10588" s="245" t="s">
        <v>16523</v>
      </c>
      <c r="B10588" s="246">
        <v>9</v>
      </c>
    </row>
    <row r="10589" spans="1:2" x14ac:dyDescent="0.2">
      <c r="A10589" s="245" t="s">
        <v>8519</v>
      </c>
      <c r="B10589" s="246">
        <v>9.06</v>
      </c>
    </row>
    <row r="10590" spans="1:2" x14ac:dyDescent="0.2">
      <c r="A10590" s="245" t="s">
        <v>16524</v>
      </c>
      <c r="B10590" s="246">
        <v>9.06</v>
      </c>
    </row>
    <row r="10591" spans="1:2" x14ac:dyDescent="0.2">
      <c r="A10591" s="245" t="s">
        <v>8520</v>
      </c>
      <c r="B10591" s="246">
        <v>8.7899999999999991</v>
      </c>
    </row>
    <row r="10592" spans="1:2" x14ac:dyDescent="0.2">
      <c r="A10592" s="245" t="s">
        <v>16525</v>
      </c>
      <c r="B10592" s="246">
        <v>8.7899999999999991</v>
      </c>
    </row>
    <row r="10593" spans="1:2" x14ac:dyDescent="0.2">
      <c r="A10593" s="245" t="s">
        <v>8521</v>
      </c>
      <c r="B10593" s="246">
        <v>8.18</v>
      </c>
    </row>
    <row r="10594" spans="1:2" x14ac:dyDescent="0.2">
      <c r="A10594" s="245" t="s">
        <v>16526</v>
      </c>
      <c r="B10594" s="246">
        <v>8.18</v>
      </c>
    </row>
    <row r="10595" spans="1:2" x14ac:dyDescent="0.2">
      <c r="A10595" s="245" t="s">
        <v>35381</v>
      </c>
      <c r="B10595" s="246">
        <v>4.5</v>
      </c>
    </row>
    <row r="10596" spans="1:2" x14ac:dyDescent="0.2">
      <c r="A10596" s="245" t="s">
        <v>35382</v>
      </c>
      <c r="B10596" s="246">
        <v>4.5</v>
      </c>
    </row>
    <row r="10597" spans="1:2" x14ac:dyDescent="0.2">
      <c r="A10597" s="245" t="s">
        <v>35383</v>
      </c>
      <c r="B10597" s="246">
        <v>5.39</v>
      </c>
    </row>
    <row r="10598" spans="1:2" x14ac:dyDescent="0.2">
      <c r="A10598" s="245" t="s">
        <v>35384</v>
      </c>
      <c r="B10598" s="246">
        <v>5.39</v>
      </c>
    </row>
    <row r="10599" spans="1:2" x14ac:dyDescent="0.2">
      <c r="A10599" s="245" t="s">
        <v>35385</v>
      </c>
      <c r="B10599" s="246">
        <v>3.55</v>
      </c>
    </row>
    <row r="10600" spans="1:2" x14ac:dyDescent="0.2">
      <c r="A10600" s="245" t="s">
        <v>35386</v>
      </c>
      <c r="B10600" s="246">
        <v>3.55</v>
      </c>
    </row>
    <row r="10601" spans="1:2" x14ac:dyDescent="0.2">
      <c r="A10601" s="245" t="s">
        <v>35387</v>
      </c>
      <c r="B10601" s="246">
        <v>4.6500000000000004</v>
      </c>
    </row>
    <row r="10602" spans="1:2" x14ac:dyDescent="0.2">
      <c r="A10602" s="245" t="s">
        <v>35388</v>
      </c>
      <c r="B10602" s="246">
        <v>4.6500000000000004</v>
      </c>
    </row>
    <row r="10603" spans="1:2" x14ac:dyDescent="0.2">
      <c r="A10603" s="245" t="s">
        <v>3083</v>
      </c>
      <c r="B10603" s="246">
        <v>3.12</v>
      </c>
    </row>
    <row r="10604" spans="1:2" x14ac:dyDescent="0.2">
      <c r="A10604" s="245" t="s">
        <v>16527</v>
      </c>
      <c r="B10604" s="246">
        <v>2.91</v>
      </c>
    </row>
    <row r="10605" spans="1:2" x14ac:dyDescent="0.2">
      <c r="A10605" s="245" t="s">
        <v>3084</v>
      </c>
      <c r="B10605" s="246">
        <v>3.27</v>
      </c>
    </row>
    <row r="10606" spans="1:2" x14ac:dyDescent="0.2">
      <c r="A10606" s="245" t="s">
        <v>16528</v>
      </c>
      <c r="B10606" s="246">
        <v>3.04</v>
      </c>
    </row>
    <row r="10607" spans="1:2" x14ac:dyDescent="0.2">
      <c r="A10607" s="245" t="s">
        <v>3085</v>
      </c>
      <c r="B10607" s="246">
        <v>3.46</v>
      </c>
    </row>
    <row r="10608" spans="1:2" x14ac:dyDescent="0.2">
      <c r="A10608" s="245" t="s">
        <v>16529</v>
      </c>
      <c r="B10608" s="246">
        <v>3.2</v>
      </c>
    </row>
    <row r="10609" spans="1:2" x14ac:dyDescent="0.2">
      <c r="A10609" s="245" t="s">
        <v>3086</v>
      </c>
      <c r="B10609" s="246">
        <v>3.6</v>
      </c>
    </row>
    <row r="10610" spans="1:2" x14ac:dyDescent="0.2">
      <c r="A10610" s="245" t="s">
        <v>16530</v>
      </c>
      <c r="B10610" s="246">
        <v>3.33</v>
      </c>
    </row>
    <row r="10611" spans="1:2" x14ac:dyDescent="0.2">
      <c r="A10611" s="245" t="s">
        <v>3087</v>
      </c>
      <c r="B10611" s="246">
        <v>3.69</v>
      </c>
    </row>
    <row r="10612" spans="1:2" x14ac:dyDescent="0.2">
      <c r="A10612" s="245" t="s">
        <v>16531</v>
      </c>
      <c r="B10612" s="246">
        <v>3.4</v>
      </c>
    </row>
    <row r="10613" spans="1:2" x14ac:dyDescent="0.2">
      <c r="A10613" s="245" t="s">
        <v>3088</v>
      </c>
      <c r="B10613" s="246">
        <v>3.77</v>
      </c>
    </row>
    <row r="10614" spans="1:2" x14ac:dyDescent="0.2">
      <c r="A10614" s="245" t="s">
        <v>16532</v>
      </c>
      <c r="B10614" s="246">
        <v>3.47</v>
      </c>
    </row>
    <row r="10615" spans="1:2" x14ac:dyDescent="0.2">
      <c r="A10615" s="245" t="s">
        <v>3089</v>
      </c>
      <c r="B10615" s="246">
        <v>3.83</v>
      </c>
    </row>
    <row r="10616" spans="1:2" x14ac:dyDescent="0.2">
      <c r="A10616" s="245" t="s">
        <v>16533</v>
      </c>
      <c r="B10616" s="246">
        <v>3.52</v>
      </c>
    </row>
    <row r="10617" spans="1:2" x14ac:dyDescent="0.2">
      <c r="A10617" s="245" t="s">
        <v>3090</v>
      </c>
      <c r="B10617" s="246">
        <v>4.22</v>
      </c>
    </row>
    <row r="10618" spans="1:2" x14ac:dyDescent="0.2">
      <c r="A10618" s="245" t="s">
        <v>16534</v>
      </c>
      <c r="B10618" s="246">
        <v>3.88</v>
      </c>
    </row>
    <row r="10619" spans="1:2" x14ac:dyDescent="0.2">
      <c r="A10619" s="245" t="s">
        <v>3091</v>
      </c>
      <c r="B10619" s="246">
        <v>4.51</v>
      </c>
    </row>
    <row r="10620" spans="1:2" x14ac:dyDescent="0.2">
      <c r="A10620" s="245" t="s">
        <v>16535</v>
      </c>
      <c r="B10620" s="246">
        <v>4.13</v>
      </c>
    </row>
    <row r="10621" spans="1:2" x14ac:dyDescent="0.2">
      <c r="A10621" s="245" t="s">
        <v>3092</v>
      </c>
      <c r="B10621" s="246">
        <v>4.67</v>
      </c>
    </row>
    <row r="10622" spans="1:2" x14ac:dyDescent="0.2">
      <c r="A10622" s="245" t="s">
        <v>16536</v>
      </c>
      <c r="B10622" s="246">
        <v>4.26</v>
      </c>
    </row>
    <row r="10623" spans="1:2" x14ac:dyDescent="0.2">
      <c r="A10623" s="245" t="s">
        <v>3093</v>
      </c>
      <c r="B10623" s="246">
        <v>4.95</v>
      </c>
    </row>
    <row r="10624" spans="1:2" x14ac:dyDescent="0.2">
      <c r="A10624" s="245" t="s">
        <v>16537</v>
      </c>
      <c r="B10624" s="246">
        <v>4.51</v>
      </c>
    </row>
    <row r="10625" spans="1:2" x14ac:dyDescent="0.2">
      <c r="A10625" s="245" t="s">
        <v>3094</v>
      </c>
      <c r="B10625" s="246">
        <v>5.07</v>
      </c>
    </row>
    <row r="10626" spans="1:2" x14ac:dyDescent="0.2">
      <c r="A10626" s="245" t="s">
        <v>16538</v>
      </c>
      <c r="B10626" s="246">
        <v>4.6100000000000003</v>
      </c>
    </row>
    <row r="10627" spans="1:2" x14ac:dyDescent="0.2">
      <c r="A10627" s="245" t="s">
        <v>3095</v>
      </c>
      <c r="B10627" s="246">
        <v>5.41</v>
      </c>
    </row>
    <row r="10628" spans="1:2" x14ac:dyDescent="0.2">
      <c r="A10628" s="245" t="s">
        <v>16539</v>
      </c>
      <c r="B10628" s="246">
        <v>4.91</v>
      </c>
    </row>
    <row r="10629" spans="1:2" x14ac:dyDescent="0.2">
      <c r="A10629" s="245" t="s">
        <v>3096</v>
      </c>
      <c r="B10629" s="246">
        <v>4.25</v>
      </c>
    </row>
    <row r="10630" spans="1:2" x14ac:dyDescent="0.2">
      <c r="A10630" s="245" t="s">
        <v>16540</v>
      </c>
      <c r="B10630" s="246">
        <v>3.68</v>
      </c>
    </row>
    <row r="10631" spans="1:2" x14ac:dyDescent="0.2">
      <c r="A10631" s="245" t="s">
        <v>3097</v>
      </c>
      <c r="B10631" s="246">
        <v>3.54</v>
      </c>
    </row>
    <row r="10632" spans="1:2" x14ac:dyDescent="0.2">
      <c r="A10632" s="245" t="s">
        <v>16541</v>
      </c>
      <c r="B10632" s="246">
        <v>3.07</v>
      </c>
    </row>
    <row r="10633" spans="1:2" x14ac:dyDescent="0.2">
      <c r="A10633" s="245" t="s">
        <v>3098</v>
      </c>
      <c r="B10633" s="246">
        <v>2.83</v>
      </c>
    </row>
    <row r="10634" spans="1:2" x14ac:dyDescent="0.2">
      <c r="A10634" s="245" t="s">
        <v>16542</v>
      </c>
      <c r="B10634" s="246">
        <v>2.4500000000000002</v>
      </c>
    </row>
    <row r="10635" spans="1:2" x14ac:dyDescent="0.2">
      <c r="A10635" s="245" t="s">
        <v>3099</v>
      </c>
      <c r="B10635" s="246">
        <v>3.9</v>
      </c>
    </row>
    <row r="10636" spans="1:2" x14ac:dyDescent="0.2">
      <c r="A10636" s="245" t="s">
        <v>16543</v>
      </c>
      <c r="B10636" s="246">
        <v>3.38</v>
      </c>
    </row>
    <row r="10637" spans="1:2" x14ac:dyDescent="0.2">
      <c r="A10637" s="245" t="s">
        <v>8522</v>
      </c>
      <c r="B10637" s="246">
        <v>3.54</v>
      </c>
    </row>
    <row r="10638" spans="1:2" x14ac:dyDescent="0.2">
      <c r="A10638" s="245" t="s">
        <v>16544</v>
      </c>
      <c r="B10638" s="246">
        <v>3.07</v>
      </c>
    </row>
    <row r="10639" spans="1:2" x14ac:dyDescent="0.2">
      <c r="A10639" s="245" t="s">
        <v>3100</v>
      </c>
      <c r="B10639" s="246">
        <v>4.25</v>
      </c>
    </row>
    <row r="10640" spans="1:2" x14ac:dyDescent="0.2">
      <c r="A10640" s="245" t="s">
        <v>16545</v>
      </c>
      <c r="B10640" s="246">
        <v>3.68</v>
      </c>
    </row>
    <row r="10641" spans="1:2" x14ac:dyDescent="0.2">
      <c r="A10641" s="245" t="s">
        <v>3101</v>
      </c>
      <c r="B10641" s="246">
        <v>3.72</v>
      </c>
    </row>
    <row r="10642" spans="1:2" x14ac:dyDescent="0.2">
      <c r="A10642" s="245" t="s">
        <v>16546</v>
      </c>
      <c r="B10642" s="246">
        <v>3.22</v>
      </c>
    </row>
    <row r="10643" spans="1:2" x14ac:dyDescent="0.2">
      <c r="A10643" s="245" t="s">
        <v>3102</v>
      </c>
      <c r="B10643" s="246">
        <v>3.19</v>
      </c>
    </row>
    <row r="10644" spans="1:2" x14ac:dyDescent="0.2">
      <c r="A10644" s="245" t="s">
        <v>16547</v>
      </c>
      <c r="B10644" s="246">
        <v>2.76</v>
      </c>
    </row>
    <row r="10645" spans="1:2" x14ac:dyDescent="0.2">
      <c r="A10645" s="245" t="s">
        <v>3103</v>
      </c>
      <c r="B10645" s="246">
        <v>4.78</v>
      </c>
    </row>
    <row r="10646" spans="1:2" x14ac:dyDescent="0.2">
      <c r="A10646" s="245" t="s">
        <v>16548</v>
      </c>
      <c r="B10646" s="246">
        <v>4.2</v>
      </c>
    </row>
    <row r="10647" spans="1:2" x14ac:dyDescent="0.2">
      <c r="A10647" s="245" t="s">
        <v>3104</v>
      </c>
      <c r="B10647" s="246">
        <v>4.25</v>
      </c>
    </row>
    <row r="10648" spans="1:2" x14ac:dyDescent="0.2">
      <c r="A10648" s="245" t="s">
        <v>16549</v>
      </c>
      <c r="B10648" s="246">
        <v>3.74</v>
      </c>
    </row>
    <row r="10649" spans="1:2" x14ac:dyDescent="0.2">
      <c r="A10649" s="245" t="s">
        <v>3105</v>
      </c>
      <c r="B10649" s="246">
        <v>3.71</v>
      </c>
    </row>
    <row r="10650" spans="1:2" x14ac:dyDescent="0.2">
      <c r="A10650" s="245" t="s">
        <v>16550</v>
      </c>
      <c r="B10650" s="246">
        <v>3.28</v>
      </c>
    </row>
    <row r="10651" spans="1:2" x14ac:dyDescent="0.2">
      <c r="A10651" s="245" t="s">
        <v>3106</v>
      </c>
      <c r="B10651" s="246">
        <v>1.77</v>
      </c>
    </row>
    <row r="10652" spans="1:2" x14ac:dyDescent="0.2">
      <c r="A10652" s="245" t="s">
        <v>16551</v>
      </c>
      <c r="B10652" s="246">
        <v>1.53</v>
      </c>
    </row>
    <row r="10653" spans="1:2" x14ac:dyDescent="0.2">
      <c r="A10653" s="245" t="s">
        <v>8523</v>
      </c>
      <c r="B10653" s="246">
        <v>346.75</v>
      </c>
    </row>
    <row r="10654" spans="1:2" x14ac:dyDescent="0.2">
      <c r="A10654" s="245" t="s">
        <v>16552</v>
      </c>
      <c r="B10654" s="246">
        <v>341.23</v>
      </c>
    </row>
    <row r="10655" spans="1:2" x14ac:dyDescent="0.2">
      <c r="A10655" s="245" t="s">
        <v>8524</v>
      </c>
      <c r="B10655" s="246">
        <v>519.04999999999995</v>
      </c>
    </row>
    <row r="10656" spans="1:2" x14ac:dyDescent="0.2">
      <c r="A10656" s="245" t="s">
        <v>16553</v>
      </c>
      <c r="B10656" s="246">
        <v>507.81</v>
      </c>
    </row>
    <row r="10657" spans="1:2" x14ac:dyDescent="0.2">
      <c r="A10657" s="245" t="s">
        <v>8525</v>
      </c>
      <c r="B10657" s="246">
        <v>677.04</v>
      </c>
    </row>
    <row r="10658" spans="1:2" x14ac:dyDescent="0.2">
      <c r="A10658" s="245" t="s">
        <v>16554</v>
      </c>
      <c r="B10658" s="246">
        <v>660.29</v>
      </c>
    </row>
    <row r="10659" spans="1:2" x14ac:dyDescent="0.2">
      <c r="A10659" s="245" t="s">
        <v>3107</v>
      </c>
      <c r="B10659" s="246">
        <v>771.68</v>
      </c>
    </row>
    <row r="10660" spans="1:2" x14ac:dyDescent="0.2">
      <c r="A10660" s="245" t="s">
        <v>16555</v>
      </c>
      <c r="B10660" s="246">
        <v>749.62</v>
      </c>
    </row>
    <row r="10661" spans="1:2" x14ac:dyDescent="0.2">
      <c r="A10661" s="245" t="s">
        <v>8526</v>
      </c>
      <c r="B10661" s="246">
        <v>932.65</v>
      </c>
    </row>
    <row r="10662" spans="1:2" x14ac:dyDescent="0.2">
      <c r="A10662" s="245" t="s">
        <v>16556</v>
      </c>
      <c r="B10662" s="246">
        <v>909.57</v>
      </c>
    </row>
    <row r="10663" spans="1:2" x14ac:dyDescent="0.2">
      <c r="A10663" s="245" t="s">
        <v>3108</v>
      </c>
      <c r="B10663" s="246">
        <v>945.25</v>
      </c>
    </row>
    <row r="10664" spans="1:2" x14ac:dyDescent="0.2">
      <c r="A10664" s="245" t="s">
        <v>16557</v>
      </c>
      <c r="B10664" s="246">
        <v>921.29</v>
      </c>
    </row>
    <row r="10665" spans="1:2" x14ac:dyDescent="0.2">
      <c r="A10665" s="245" t="s">
        <v>8527</v>
      </c>
      <c r="B10665" s="246">
        <v>1001.45</v>
      </c>
    </row>
    <row r="10666" spans="1:2" x14ac:dyDescent="0.2">
      <c r="A10666" s="245" t="s">
        <v>16558</v>
      </c>
      <c r="B10666" s="246">
        <v>976.7</v>
      </c>
    </row>
    <row r="10667" spans="1:2" x14ac:dyDescent="0.2">
      <c r="A10667" s="245" t="s">
        <v>3109</v>
      </c>
      <c r="B10667" s="246">
        <v>1348.12</v>
      </c>
    </row>
    <row r="10668" spans="1:2" x14ac:dyDescent="0.2">
      <c r="A10668" s="245" t="s">
        <v>16559</v>
      </c>
      <c r="B10668" s="246">
        <v>1320.77</v>
      </c>
    </row>
    <row r="10669" spans="1:2" x14ac:dyDescent="0.2">
      <c r="A10669" s="245" t="s">
        <v>3110</v>
      </c>
      <c r="B10669" s="246">
        <v>2258.52</v>
      </c>
    </row>
    <row r="10670" spans="1:2" x14ac:dyDescent="0.2">
      <c r="A10670" s="245" t="s">
        <v>16560</v>
      </c>
      <c r="B10670" s="246">
        <v>2226.02</v>
      </c>
    </row>
    <row r="10671" spans="1:2" x14ac:dyDescent="0.2">
      <c r="A10671" s="245" t="s">
        <v>3111</v>
      </c>
      <c r="B10671" s="246">
        <v>3369.83</v>
      </c>
    </row>
    <row r="10672" spans="1:2" x14ac:dyDescent="0.2">
      <c r="A10672" s="245" t="s">
        <v>16561</v>
      </c>
      <c r="B10672" s="246">
        <v>3333.78</v>
      </c>
    </row>
    <row r="10673" spans="1:2" x14ac:dyDescent="0.2">
      <c r="A10673" s="245" t="s">
        <v>8528</v>
      </c>
      <c r="B10673" s="246">
        <v>4794.8900000000003</v>
      </c>
    </row>
    <row r="10674" spans="1:2" x14ac:dyDescent="0.2">
      <c r="A10674" s="245" t="s">
        <v>16562</v>
      </c>
      <c r="B10674" s="246">
        <v>4756.16</v>
      </c>
    </row>
    <row r="10675" spans="1:2" x14ac:dyDescent="0.2">
      <c r="A10675" s="245" t="s">
        <v>3112</v>
      </c>
      <c r="B10675" s="246">
        <v>5532.34</v>
      </c>
    </row>
    <row r="10676" spans="1:2" x14ac:dyDescent="0.2">
      <c r="A10676" s="245" t="s">
        <v>16563</v>
      </c>
      <c r="B10676" s="246">
        <v>5491.22</v>
      </c>
    </row>
    <row r="10677" spans="1:2" x14ac:dyDescent="0.2">
      <c r="A10677" s="245" t="s">
        <v>3113</v>
      </c>
      <c r="B10677" s="246">
        <v>8516.64</v>
      </c>
    </row>
    <row r="10678" spans="1:2" x14ac:dyDescent="0.2">
      <c r="A10678" s="245" t="s">
        <v>16564</v>
      </c>
      <c r="B10678" s="246">
        <v>8470.1299999999992</v>
      </c>
    </row>
    <row r="10679" spans="1:2" x14ac:dyDescent="0.2">
      <c r="A10679" s="245" t="s">
        <v>8529</v>
      </c>
      <c r="B10679" s="246">
        <v>367.75</v>
      </c>
    </row>
    <row r="10680" spans="1:2" x14ac:dyDescent="0.2">
      <c r="A10680" s="245" t="s">
        <v>16565</v>
      </c>
      <c r="B10680" s="246">
        <v>362.23</v>
      </c>
    </row>
    <row r="10681" spans="1:2" x14ac:dyDescent="0.2">
      <c r="A10681" s="245" t="s">
        <v>8530</v>
      </c>
      <c r="B10681" s="246">
        <v>606.04999999999995</v>
      </c>
    </row>
    <row r="10682" spans="1:2" x14ac:dyDescent="0.2">
      <c r="A10682" s="245" t="s">
        <v>16566</v>
      </c>
      <c r="B10682" s="246">
        <v>594.80999999999995</v>
      </c>
    </row>
    <row r="10683" spans="1:2" x14ac:dyDescent="0.2">
      <c r="A10683" s="245" t="s">
        <v>8531</v>
      </c>
      <c r="B10683" s="246">
        <v>720.24</v>
      </c>
    </row>
    <row r="10684" spans="1:2" x14ac:dyDescent="0.2">
      <c r="A10684" s="245" t="s">
        <v>16567</v>
      </c>
      <c r="B10684" s="246">
        <v>703.49</v>
      </c>
    </row>
    <row r="10685" spans="1:2" x14ac:dyDescent="0.2">
      <c r="A10685" s="245" t="s">
        <v>8532</v>
      </c>
      <c r="B10685" s="246">
        <v>842.68</v>
      </c>
    </row>
    <row r="10686" spans="1:2" x14ac:dyDescent="0.2">
      <c r="A10686" s="245" t="s">
        <v>16568</v>
      </c>
      <c r="B10686" s="246">
        <v>820.62</v>
      </c>
    </row>
    <row r="10687" spans="1:2" x14ac:dyDescent="0.2">
      <c r="A10687" s="245" t="s">
        <v>8533</v>
      </c>
      <c r="B10687" s="246">
        <v>1099.6500000000001</v>
      </c>
    </row>
    <row r="10688" spans="1:2" x14ac:dyDescent="0.2">
      <c r="A10688" s="245" t="s">
        <v>16569</v>
      </c>
      <c r="B10688" s="246">
        <v>1076.57</v>
      </c>
    </row>
    <row r="10689" spans="1:2" x14ac:dyDescent="0.2">
      <c r="A10689" s="245" t="s">
        <v>8534</v>
      </c>
      <c r="B10689" s="246">
        <v>1118.25</v>
      </c>
    </row>
    <row r="10690" spans="1:2" x14ac:dyDescent="0.2">
      <c r="A10690" s="245" t="s">
        <v>16570</v>
      </c>
      <c r="B10690" s="246">
        <v>1094.29</v>
      </c>
    </row>
    <row r="10691" spans="1:2" x14ac:dyDescent="0.2">
      <c r="A10691" s="245" t="s">
        <v>8535</v>
      </c>
      <c r="B10691" s="246">
        <v>1138.45</v>
      </c>
    </row>
    <row r="10692" spans="1:2" x14ac:dyDescent="0.2">
      <c r="A10692" s="245" t="s">
        <v>16571</v>
      </c>
      <c r="B10692" s="246">
        <v>1113.7</v>
      </c>
    </row>
    <row r="10693" spans="1:2" x14ac:dyDescent="0.2">
      <c r="A10693" s="245" t="s">
        <v>8536</v>
      </c>
      <c r="B10693" s="246">
        <v>1849.12</v>
      </c>
    </row>
    <row r="10694" spans="1:2" x14ac:dyDescent="0.2">
      <c r="A10694" s="245" t="s">
        <v>16572</v>
      </c>
      <c r="B10694" s="246">
        <v>1821.77</v>
      </c>
    </row>
    <row r="10695" spans="1:2" x14ac:dyDescent="0.2">
      <c r="A10695" s="245" t="s">
        <v>8537</v>
      </c>
      <c r="B10695" s="246">
        <v>3342.2</v>
      </c>
    </row>
    <row r="10696" spans="1:2" x14ac:dyDescent="0.2">
      <c r="A10696" s="245" t="s">
        <v>16573</v>
      </c>
      <c r="B10696" s="246">
        <v>3309.7</v>
      </c>
    </row>
    <row r="10697" spans="1:2" x14ac:dyDescent="0.2">
      <c r="A10697" s="245" t="s">
        <v>8538</v>
      </c>
      <c r="B10697" s="246">
        <v>3961.49</v>
      </c>
    </row>
    <row r="10698" spans="1:2" x14ac:dyDescent="0.2">
      <c r="A10698" s="245" t="s">
        <v>16574</v>
      </c>
      <c r="B10698" s="246">
        <v>3925.44</v>
      </c>
    </row>
    <row r="10699" spans="1:2" x14ac:dyDescent="0.2">
      <c r="A10699" s="245" t="s">
        <v>8539</v>
      </c>
      <c r="B10699" s="246">
        <v>5735.26</v>
      </c>
    </row>
    <row r="10700" spans="1:2" x14ac:dyDescent="0.2">
      <c r="A10700" s="245" t="s">
        <v>16575</v>
      </c>
      <c r="B10700" s="246">
        <v>5696.53</v>
      </c>
    </row>
    <row r="10701" spans="1:2" x14ac:dyDescent="0.2">
      <c r="A10701" s="245" t="s">
        <v>8540</v>
      </c>
      <c r="B10701" s="246">
        <v>6616.28</v>
      </c>
    </row>
    <row r="10702" spans="1:2" x14ac:dyDescent="0.2">
      <c r="A10702" s="245" t="s">
        <v>16576</v>
      </c>
      <c r="B10702" s="246">
        <v>6575.16</v>
      </c>
    </row>
    <row r="10703" spans="1:2" x14ac:dyDescent="0.2">
      <c r="A10703" s="245" t="s">
        <v>8541</v>
      </c>
      <c r="B10703" s="246">
        <v>7807.64</v>
      </c>
    </row>
    <row r="10704" spans="1:2" x14ac:dyDescent="0.2">
      <c r="A10704" s="245" t="s">
        <v>16577</v>
      </c>
      <c r="B10704" s="246">
        <v>7761.13</v>
      </c>
    </row>
    <row r="10705" spans="1:2" x14ac:dyDescent="0.2">
      <c r="A10705" s="245" t="s">
        <v>3114</v>
      </c>
      <c r="B10705" s="246">
        <v>1510.78</v>
      </c>
    </row>
    <row r="10706" spans="1:2" x14ac:dyDescent="0.2">
      <c r="A10706" s="245" t="s">
        <v>16578</v>
      </c>
      <c r="B10706" s="246">
        <v>1382.39</v>
      </c>
    </row>
    <row r="10707" spans="1:2" x14ac:dyDescent="0.2">
      <c r="A10707" s="245" t="s">
        <v>3115</v>
      </c>
      <c r="B10707" s="246">
        <v>239.4</v>
      </c>
    </row>
    <row r="10708" spans="1:2" x14ac:dyDescent="0.2">
      <c r="A10708" s="245" t="s">
        <v>16579</v>
      </c>
      <c r="B10708" s="246">
        <v>220.46</v>
      </c>
    </row>
    <row r="10709" spans="1:2" x14ac:dyDescent="0.2">
      <c r="A10709" s="245" t="s">
        <v>3116</v>
      </c>
      <c r="B10709" s="246">
        <v>24.04</v>
      </c>
    </row>
    <row r="10710" spans="1:2" x14ac:dyDescent="0.2">
      <c r="A10710" s="245" t="s">
        <v>16580</v>
      </c>
      <c r="B10710" s="246">
        <v>21.97</v>
      </c>
    </row>
    <row r="10711" spans="1:2" x14ac:dyDescent="0.2">
      <c r="A10711" s="245" t="s">
        <v>3117</v>
      </c>
      <c r="B10711" s="246">
        <v>31.52</v>
      </c>
    </row>
    <row r="10712" spans="1:2" x14ac:dyDescent="0.2">
      <c r="A10712" s="245" t="s">
        <v>16581</v>
      </c>
      <c r="B10712" s="246">
        <v>29.26</v>
      </c>
    </row>
    <row r="10713" spans="1:2" x14ac:dyDescent="0.2">
      <c r="A10713" s="245" t="s">
        <v>3121</v>
      </c>
      <c r="B10713" s="246">
        <v>1881.48</v>
      </c>
    </row>
    <row r="10714" spans="1:2" x14ac:dyDescent="0.2">
      <c r="A10714" s="245" t="s">
        <v>16582</v>
      </c>
      <c r="B10714" s="246">
        <v>1753.7</v>
      </c>
    </row>
    <row r="10715" spans="1:2" x14ac:dyDescent="0.2">
      <c r="A10715" s="245" t="s">
        <v>8542</v>
      </c>
      <c r="B10715" s="246">
        <v>1901.48</v>
      </c>
    </row>
    <row r="10716" spans="1:2" x14ac:dyDescent="0.2">
      <c r="A10716" s="245" t="s">
        <v>16583</v>
      </c>
      <c r="B10716" s="246">
        <v>1773.7</v>
      </c>
    </row>
    <row r="10717" spans="1:2" x14ac:dyDescent="0.2">
      <c r="A10717" s="245" t="s">
        <v>8543</v>
      </c>
      <c r="B10717" s="246">
        <v>1909.91</v>
      </c>
    </row>
    <row r="10718" spans="1:2" x14ac:dyDescent="0.2">
      <c r="A10718" s="245" t="s">
        <v>16584</v>
      </c>
      <c r="B10718" s="246">
        <v>1782.13</v>
      </c>
    </row>
    <row r="10719" spans="1:2" x14ac:dyDescent="0.2">
      <c r="A10719" s="245" t="s">
        <v>8544</v>
      </c>
      <c r="B10719" s="246">
        <v>139.41</v>
      </c>
    </row>
    <row r="10720" spans="1:2" x14ac:dyDescent="0.2">
      <c r="A10720" s="245" t="s">
        <v>16585</v>
      </c>
      <c r="B10720" s="246">
        <v>127.45</v>
      </c>
    </row>
    <row r="10721" spans="1:2" x14ac:dyDescent="0.2">
      <c r="A10721" s="245" t="s">
        <v>8545</v>
      </c>
      <c r="B10721" s="246">
        <v>166.3</v>
      </c>
    </row>
    <row r="10722" spans="1:2" x14ac:dyDescent="0.2">
      <c r="A10722" s="245" t="s">
        <v>16586</v>
      </c>
      <c r="B10722" s="246">
        <v>155.24</v>
      </c>
    </row>
    <row r="10723" spans="1:2" x14ac:dyDescent="0.2">
      <c r="A10723" s="245" t="s">
        <v>8546</v>
      </c>
      <c r="B10723" s="246">
        <v>159.05000000000001</v>
      </c>
    </row>
    <row r="10724" spans="1:2" x14ac:dyDescent="0.2">
      <c r="A10724" s="245" t="s">
        <v>16587</v>
      </c>
      <c r="B10724" s="246">
        <v>145.88</v>
      </c>
    </row>
    <row r="10725" spans="1:2" x14ac:dyDescent="0.2">
      <c r="A10725" s="245" t="s">
        <v>8547</v>
      </c>
      <c r="B10725" s="246">
        <v>195.29</v>
      </c>
    </row>
    <row r="10726" spans="1:2" x14ac:dyDescent="0.2">
      <c r="A10726" s="245" t="s">
        <v>16588</v>
      </c>
      <c r="B10726" s="246">
        <v>182.45</v>
      </c>
    </row>
    <row r="10727" spans="1:2" x14ac:dyDescent="0.2">
      <c r="A10727" s="245" t="s">
        <v>8548</v>
      </c>
      <c r="B10727" s="246">
        <v>187.27</v>
      </c>
    </row>
    <row r="10728" spans="1:2" x14ac:dyDescent="0.2">
      <c r="A10728" s="245" t="s">
        <v>16589</v>
      </c>
      <c r="B10728" s="246">
        <v>171.93</v>
      </c>
    </row>
    <row r="10729" spans="1:2" x14ac:dyDescent="0.2">
      <c r="A10729" s="245" t="s">
        <v>8549</v>
      </c>
      <c r="B10729" s="246">
        <v>217.28</v>
      </c>
    </row>
    <row r="10730" spans="1:2" x14ac:dyDescent="0.2">
      <c r="A10730" s="245" t="s">
        <v>16590</v>
      </c>
      <c r="B10730" s="246">
        <v>202.93</v>
      </c>
    </row>
    <row r="10731" spans="1:2" x14ac:dyDescent="0.2">
      <c r="A10731" s="245" t="s">
        <v>8550</v>
      </c>
      <c r="B10731" s="246">
        <v>559.42999999999995</v>
      </c>
    </row>
    <row r="10732" spans="1:2" x14ac:dyDescent="0.2">
      <c r="A10732" s="245" t="s">
        <v>16591</v>
      </c>
      <c r="B10732" s="246">
        <v>502.92</v>
      </c>
    </row>
    <row r="10733" spans="1:2" x14ac:dyDescent="0.2">
      <c r="A10733" s="245" t="s">
        <v>8551</v>
      </c>
      <c r="B10733" s="246">
        <v>213.91</v>
      </c>
    </row>
    <row r="10734" spans="1:2" x14ac:dyDescent="0.2">
      <c r="A10734" s="245" t="s">
        <v>16592</v>
      </c>
      <c r="B10734" s="246">
        <v>199.25</v>
      </c>
    </row>
    <row r="10735" spans="1:2" x14ac:dyDescent="0.2">
      <c r="A10735" s="245" t="s">
        <v>8552</v>
      </c>
      <c r="B10735" s="246">
        <v>560.28</v>
      </c>
    </row>
    <row r="10736" spans="1:2" x14ac:dyDescent="0.2">
      <c r="A10736" s="245" t="s">
        <v>16593</v>
      </c>
      <c r="B10736" s="246">
        <v>503.46</v>
      </c>
    </row>
    <row r="10737" spans="1:2" x14ac:dyDescent="0.2">
      <c r="A10737" s="245" t="s">
        <v>8553</v>
      </c>
      <c r="B10737" s="246">
        <v>245.21</v>
      </c>
    </row>
    <row r="10738" spans="1:2" x14ac:dyDescent="0.2">
      <c r="A10738" s="245" t="s">
        <v>16594</v>
      </c>
      <c r="B10738" s="246">
        <v>228.46</v>
      </c>
    </row>
    <row r="10739" spans="1:2" x14ac:dyDescent="0.2">
      <c r="A10739" s="245" t="s">
        <v>8554</v>
      </c>
      <c r="B10739" s="246">
        <v>597.86</v>
      </c>
    </row>
    <row r="10740" spans="1:2" x14ac:dyDescent="0.2">
      <c r="A10740" s="245" t="s">
        <v>16595</v>
      </c>
      <c r="B10740" s="246">
        <v>538.92999999999995</v>
      </c>
    </row>
    <row r="10741" spans="1:2" x14ac:dyDescent="0.2">
      <c r="A10741" s="245" t="s">
        <v>3118</v>
      </c>
      <c r="B10741" s="246">
        <v>1943</v>
      </c>
    </row>
    <row r="10742" spans="1:2" x14ac:dyDescent="0.2">
      <c r="A10742" s="245" t="s">
        <v>16596</v>
      </c>
      <c r="B10742" s="246">
        <v>1811.03</v>
      </c>
    </row>
    <row r="10743" spans="1:2" x14ac:dyDescent="0.2">
      <c r="A10743" s="245" t="s">
        <v>8555</v>
      </c>
      <c r="B10743" s="246">
        <v>1963</v>
      </c>
    </row>
    <row r="10744" spans="1:2" x14ac:dyDescent="0.2">
      <c r="A10744" s="245" t="s">
        <v>16597</v>
      </c>
      <c r="B10744" s="246">
        <v>1831.03</v>
      </c>
    </row>
    <row r="10745" spans="1:2" x14ac:dyDescent="0.2">
      <c r="A10745" s="245" t="s">
        <v>8556</v>
      </c>
      <c r="B10745" s="246">
        <v>1971.43</v>
      </c>
    </row>
    <row r="10746" spans="1:2" x14ac:dyDescent="0.2">
      <c r="A10746" s="245" t="s">
        <v>16598</v>
      </c>
      <c r="B10746" s="246">
        <v>1839.46</v>
      </c>
    </row>
    <row r="10747" spans="1:2" x14ac:dyDescent="0.2">
      <c r="A10747" s="245" t="s">
        <v>3119</v>
      </c>
      <c r="B10747" s="246">
        <v>1997.06</v>
      </c>
    </row>
    <row r="10748" spans="1:2" x14ac:dyDescent="0.2">
      <c r="A10748" s="245" t="s">
        <v>16599</v>
      </c>
      <c r="B10748" s="246">
        <v>1863.5</v>
      </c>
    </row>
    <row r="10749" spans="1:2" x14ac:dyDescent="0.2">
      <c r="A10749" s="245" t="s">
        <v>8557</v>
      </c>
      <c r="B10749" s="246">
        <v>1971.19</v>
      </c>
    </row>
    <row r="10750" spans="1:2" x14ac:dyDescent="0.2">
      <c r="A10750" s="245" t="s">
        <v>16600</v>
      </c>
      <c r="B10750" s="246">
        <v>1843.75</v>
      </c>
    </row>
    <row r="10751" spans="1:2" x14ac:dyDescent="0.2">
      <c r="A10751" s="245" t="s">
        <v>8558</v>
      </c>
      <c r="B10751" s="246">
        <v>1981.86</v>
      </c>
    </row>
    <row r="10752" spans="1:2" x14ac:dyDescent="0.2">
      <c r="A10752" s="245" t="s">
        <v>16601</v>
      </c>
      <c r="B10752" s="246">
        <v>1854.43</v>
      </c>
    </row>
    <row r="10753" spans="1:2" x14ac:dyDescent="0.2">
      <c r="A10753" s="245" t="s">
        <v>3120</v>
      </c>
      <c r="B10753" s="246">
        <v>1600.75</v>
      </c>
    </row>
    <row r="10754" spans="1:2" x14ac:dyDescent="0.2">
      <c r="A10754" s="245" t="s">
        <v>16602</v>
      </c>
      <c r="B10754" s="246">
        <v>1499.62</v>
      </c>
    </row>
    <row r="10755" spans="1:2" x14ac:dyDescent="0.2">
      <c r="A10755" s="245" t="s">
        <v>8559</v>
      </c>
      <c r="B10755" s="246">
        <v>1620.75</v>
      </c>
    </row>
    <row r="10756" spans="1:2" x14ac:dyDescent="0.2">
      <c r="A10756" s="245" t="s">
        <v>16603</v>
      </c>
      <c r="B10756" s="246">
        <v>1519.62</v>
      </c>
    </row>
    <row r="10757" spans="1:2" x14ac:dyDescent="0.2">
      <c r="A10757" s="245" t="s">
        <v>8560</v>
      </c>
      <c r="B10757" s="246">
        <v>1629.18</v>
      </c>
    </row>
    <row r="10758" spans="1:2" x14ac:dyDescent="0.2">
      <c r="A10758" s="245" t="s">
        <v>16604</v>
      </c>
      <c r="B10758" s="246">
        <v>1528.05</v>
      </c>
    </row>
    <row r="10759" spans="1:2" x14ac:dyDescent="0.2">
      <c r="A10759" s="245" t="s">
        <v>3122</v>
      </c>
      <c r="B10759" s="246">
        <v>4.16</v>
      </c>
    </row>
    <row r="10760" spans="1:2" x14ac:dyDescent="0.2">
      <c r="A10760" s="245" t="s">
        <v>16605</v>
      </c>
      <c r="B10760" s="246">
        <v>4.16</v>
      </c>
    </row>
    <row r="10761" spans="1:2" x14ac:dyDescent="0.2">
      <c r="A10761" s="245" t="s">
        <v>3123</v>
      </c>
      <c r="B10761" s="246">
        <v>4.78</v>
      </c>
    </row>
    <row r="10762" spans="1:2" x14ac:dyDescent="0.2">
      <c r="A10762" s="245" t="s">
        <v>16606</v>
      </c>
      <c r="B10762" s="246">
        <v>4.78</v>
      </c>
    </row>
    <row r="10763" spans="1:2" x14ac:dyDescent="0.2">
      <c r="A10763" s="245" t="s">
        <v>3124</v>
      </c>
      <c r="B10763" s="246">
        <v>4.03</v>
      </c>
    </row>
    <row r="10764" spans="1:2" x14ac:dyDescent="0.2">
      <c r="A10764" s="245" t="s">
        <v>16607</v>
      </c>
      <c r="B10764" s="246">
        <v>4.03</v>
      </c>
    </row>
    <row r="10765" spans="1:2" x14ac:dyDescent="0.2">
      <c r="A10765" s="245" t="s">
        <v>8561</v>
      </c>
      <c r="B10765" s="246">
        <v>2527.9</v>
      </c>
    </row>
    <row r="10766" spans="1:2" x14ac:dyDescent="0.2">
      <c r="A10766" s="245" t="s">
        <v>16608</v>
      </c>
      <c r="B10766" s="246">
        <v>2497.7800000000002</v>
      </c>
    </row>
    <row r="10767" spans="1:2" x14ac:dyDescent="0.2">
      <c r="A10767" s="245" t="s">
        <v>3125</v>
      </c>
      <c r="B10767" s="246">
        <v>2280.08</v>
      </c>
    </row>
    <row r="10768" spans="1:2" x14ac:dyDescent="0.2">
      <c r="A10768" s="245" t="s">
        <v>16609</v>
      </c>
      <c r="B10768" s="246">
        <v>2249.96</v>
      </c>
    </row>
    <row r="10769" spans="1:2" x14ac:dyDescent="0.2">
      <c r="A10769" s="245" t="s">
        <v>8562</v>
      </c>
      <c r="B10769" s="246">
        <v>12.06</v>
      </c>
    </row>
    <row r="10770" spans="1:2" x14ac:dyDescent="0.2">
      <c r="A10770" s="245" t="s">
        <v>16610</v>
      </c>
      <c r="B10770" s="246">
        <v>10.68</v>
      </c>
    </row>
    <row r="10771" spans="1:2" x14ac:dyDescent="0.2">
      <c r="A10771" s="245" t="s">
        <v>8563</v>
      </c>
      <c r="B10771" s="246">
        <v>23</v>
      </c>
    </row>
    <row r="10772" spans="1:2" x14ac:dyDescent="0.2">
      <c r="A10772" s="245" t="s">
        <v>16611</v>
      </c>
      <c r="B10772" s="246">
        <v>20.25</v>
      </c>
    </row>
    <row r="10773" spans="1:2" x14ac:dyDescent="0.2">
      <c r="A10773" s="245" t="s">
        <v>8564</v>
      </c>
      <c r="B10773" s="246">
        <v>54.25</v>
      </c>
    </row>
    <row r="10774" spans="1:2" x14ac:dyDescent="0.2">
      <c r="A10774" s="245" t="s">
        <v>16612</v>
      </c>
      <c r="B10774" s="246">
        <v>53.25</v>
      </c>
    </row>
    <row r="10775" spans="1:2" x14ac:dyDescent="0.2">
      <c r="A10775" s="245" t="s">
        <v>3126</v>
      </c>
      <c r="B10775" s="246">
        <v>10.33</v>
      </c>
    </row>
    <row r="10776" spans="1:2" x14ac:dyDescent="0.2">
      <c r="A10776" s="245" t="s">
        <v>16613</v>
      </c>
      <c r="B10776" s="246">
        <v>9.67</v>
      </c>
    </row>
    <row r="10777" spans="1:2" x14ac:dyDescent="0.2">
      <c r="A10777" s="245" t="s">
        <v>3127</v>
      </c>
      <c r="B10777" s="246">
        <v>16735.09</v>
      </c>
    </row>
    <row r="10778" spans="1:2" x14ac:dyDescent="0.2">
      <c r="A10778" s="245" t="s">
        <v>16614</v>
      </c>
      <c r="B10778" s="246">
        <v>15391.96</v>
      </c>
    </row>
    <row r="10779" spans="1:2" x14ac:dyDescent="0.2">
      <c r="A10779" s="245" t="s">
        <v>3128</v>
      </c>
      <c r="B10779" s="246">
        <v>129.19</v>
      </c>
    </row>
    <row r="10780" spans="1:2" x14ac:dyDescent="0.2">
      <c r="A10780" s="245" t="s">
        <v>16615</v>
      </c>
      <c r="B10780" s="246">
        <v>120.98</v>
      </c>
    </row>
    <row r="10781" spans="1:2" x14ac:dyDescent="0.2">
      <c r="A10781" s="245" t="s">
        <v>3129</v>
      </c>
      <c r="B10781" s="246">
        <v>139.96</v>
      </c>
    </row>
    <row r="10782" spans="1:2" x14ac:dyDescent="0.2">
      <c r="A10782" s="245" t="s">
        <v>16616</v>
      </c>
      <c r="B10782" s="246">
        <v>131.06</v>
      </c>
    </row>
    <row r="10783" spans="1:2" x14ac:dyDescent="0.2">
      <c r="A10783" s="245" t="s">
        <v>3130</v>
      </c>
      <c r="B10783" s="246">
        <v>177.22</v>
      </c>
    </row>
    <row r="10784" spans="1:2" x14ac:dyDescent="0.2">
      <c r="A10784" s="245" t="s">
        <v>16617</v>
      </c>
      <c r="B10784" s="246">
        <v>165.96</v>
      </c>
    </row>
    <row r="10785" spans="1:2" x14ac:dyDescent="0.2">
      <c r="A10785" s="245" t="s">
        <v>3131</v>
      </c>
      <c r="B10785" s="246">
        <v>227.36</v>
      </c>
    </row>
    <row r="10786" spans="1:2" x14ac:dyDescent="0.2">
      <c r="A10786" s="245" t="s">
        <v>16618</v>
      </c>
      <c r="B10786" s="246">
        <v>212.91</v>
      </c>
    </row>
    <row r="10787" spans="1:2" x14ac:dyDescent="0.2">
      <c r="A10787" s="245" t="s">
        <v>8565</v>
      </c>
      <c r="B10787" s="246">
        <v>9.59</v>
      </c>
    </row>
    <row r="10788" spans="1:2" x14ac:dyDescent="0.2">
      <c r="A10788" s="245" t="s">
        <v>16619</v>
      </c>
      <c r="B10788" s="246">
        <v>9.0299999999999994</v>
      </c>
    </row>
    <row r="10789" spans="1:2" x14ac:dyDescent="0.2">
      <c r="A10789" s="245" t="s">
        <v>3132</v>
      </c>
      <c r="B10789" s="246">
        <v>7.43</v>
      </c>
    </row>
    <row r="10790" spans="1:2" x14ac:dyDescent="0.2">
      <c r="A10790" s="245" t="s">
        <v>16620</v>
      </c>
      <c r="B10790" s="246">
        <v>7.22</v>
      </c>
    </row>
    <row r="10791" spans="1:2" x14ac:dyDescent="0.2">
      <c r="A10791" s="245" t="s">
        <v>3133</v>
      </c>
      <c r="B10791" s="246">
        <v>10.47</v>
      </c>
    </row>
    <row r="10792" spans="1:2" x14ac:dyDescent="0.2">
      <c r="A10792" s="245" t="s">
        <v>16621</v>
      </c>
      <c r="B10792" s="246">
        <v>9.86</v>
      </c>
    </row>
    <row r="10793" spans="1:2" x14ac:dyDescent="0.2">
      <c r="A10793" s="245" t="s">
        <v>8566</v>
      </c>
      <c r="B10793" s="246">
        <v>16.239999999999998</v>
      </c>
    </row>
    <row r="10794" spans="1:2" x14ac:dyDescent="0.2">
      <c r="A10794" s="245" t="s">
        <v>16622</v>
      </c>
      <c r="B10794" s="246">
        <v>14.99</v>
      </c>
    </row>
    <row r="10795" spans="1:2" x14ac:dyDescent="0.2">
      <c r="A10795" s="245" t="s">
        <v>8567</v>
      </c>
      <c r="B10795" s="246">
        <v>520.97</v>
      </c>
    </row>
    <row r="10796" spans="1:2" x14ac:dyDescent="0.2">
      <c r="A10796" s="245" t="s">
        <v>16623</v>
      </c>
      <c r="B10796" s="246">
        <v>493.72</v>
      </c>
    </row>
    <row r="10797" spans="1:2" x14ac:dyDescent="0.2">
      <c r="A10797" s="245" t="s">
        <v>8568</v>
      </c>
      <c r="B10797" s="246">
        <v>273.32</v>
      </c>
    </row>
    <row r="10798" spans="1:2" x14ac:dyDescent="0.2">
      <c r="A10798" s="245" t="s">
        <v>16624</v>
      </c>
      <c r="B10798" s="246">
        <v>272.93</v>
      </c>
    </row>
    <row r="10799" spans="1:2" x14ac:dyDescent="0.2">
      <c r="A10799" s="245" t="s">
        <v>8569</v>
      </c>
      <c r="B10799" s="246">
        <v>250.13</v>
      </c>
    </row>
    <row r="10800" spans="1:2" x14ac:dyDescent="0.2">
      <c r="A10800" s="245" t="s">
        <v>16625</v>
      </c>
      <c r="B10800" s="246">
        <v>223.18</v>
      </c>
    </row>
    <row r="10801" spans="1:2" x14ac:dyDescent="0.2">
      <c r="A10801" s="245" t="s">
        <v>8570</v>
      </c>
      <c r="B10801" s="246">
        <v>15.74</v>
      </c>
    </row>
    <row r="10802" spans="1:2" x14ac:dyDescent="0.2">
      <c r="A10802" s="245" t="s">
        <v>16626</v>
      </c>
      <c r="B10802" s="246">
        <v>14.44</v>
      </c>
    </row>
    <row r="10803" spans="1:2" x14ac:dyDescent="0.2">
      <c r="A10803" s="245" t="s">
        <v>8571</v>
      </c>
      <c r="B10803" s="246">
        <v>11.44</v>
      </c>
    </row>
    <row r="10804" spans="1:2" x14ac:dyDescent="0.2">
      <c r="A10804" s="245" t="s">
        <v>16627</v>
      </c>
      <c r="B10804" s="246">
        <v>10.210000000000001</v>
      </c>
    </row>
    <row r="10805" spans="1:2" x14ac:dyDescent="0.2">
      <c r="A10805" s="245" t="s">
        <v>11434</v>
      </c>
      <c r="B10805" s="246">
        <v>4.2300000000000004</v>
      </c>
    </row>
    <row r="10806" spans="1:2" x14ac:dyDescent="0.2">
      <c r="A10806" s="245" t="s">
        <v>16628</v>
      </c>
      <c r="B10806" s="246">
        <v>4.2300000000000004</v>
      </c>
    </row>
    <row r="10807" spans="1:2" x14ac:dyDescent="0.2">
      <c r="A10807" s="245" t="s">
        <v>8572</v>
      </c>
      <c r="B10807" s="246">
        <v>3.61</v>
      </c>
    </row>
    <row r="10808" spans="1:2" x14ac:dyDescent="0.2">
      <c r="A10808" s="245" t="s">
        <v>16629</v>
      </c>
      <c r="B10808" s="246">
        <v>3.61</v>
      </c>
    </row>
    <row r="10809" spans="1:2" x14ac:dyDescent="0.2">
      <c r="A10809" s="245" t="s">
        <v>8573</v>
      </c>
      <c r="B10809" s="246">
        <v>13.76</v>
      </c>
    </row>
    <row r="10810" spans="1:2" x14ac:dyDescent="0.2">
      <c r="A10810" s="245" t="s">
        <v>16630</v>
      </c>
      <c r="B10810" s="246">
        <v>12</v>
      </c>
    </row>
    <row r="10811" spans="1:2" x14ac:dyDescent="0.2">
      <c r="A10811" s="245" t="s">
        <v>3134</v>
      </c>
      <c r="B10811" s="246">
        <v>11.79</v>
      </c>
    </row>
    <row r="10812" spans="1:2" x14ac:dyDescent="0.2">
      <c r="A10812" s="245" t="s">
        <v>16631</v>
      </c>
      <c r="B10812" s="246">
        <v>11.28</v>
      </c>
    </row>
    <row r="10813" spans="1:2" x14ac:dyDescent="0.2">
      <c r="A10813" s="245" t="s">
        <v>3137</v>
      </c>
      <c r="B10813" s="246">
        <v>101.01</v>
      </c>
    </row>
    <row r="10814" spans="1:2" x14ac:dyDescent="0.2">
      <c r="A10814" s="245" t="s">
        <v>16632</v>
      </c>
      <c r="B10814" s="246">
        <v>101.01</v>
      </c>
    </row>
    <row r="10815" spans="1:2" x14ac:dyDescent="0.2">
      <c r="A10815" s="245" t="s">
        <v>3138</v>
      </c>
      <c r="B10815" s="246">
        <v>395.91</v>
      </c>
    </row>
    <row r="10816" spans="1:2" x14ac:dyDescent="0.2">
      <c r="A10816" s="245" t="s">
        <v>16633</v>
      </c>
      <c r="B10816" s="246">
        <v>381.5</v>
      </c>
    </row>
    <row r="10817" spans="1:2" x14ac:dyDescent="0.2">
      <c r="A10817" s="245" t="s">
        <v>3139</v>
      </c>
      <c r="B10817" s="246">
        <v>107.83</v>
      </c>
    </row>
    <row r="10818" spans="1:2" x14ac:dyDescent="0.2">
      <c r="A10818" s="245" t="s">
        <v>16634</v>
      </c>
      <c r="B10818" s="246">
        <v>107.83</v>
      </c>
    </row>
    <row r="10819" spans="1:2" x14ac:dyDescent="0.2">
      <c r="A10819" s="245" t="s">
        <v>3140</v>
      </c>
      <c r="B10819" s="246">
        <v>402.73</v>
      </c>
    </row>
    <row r="10820" spans="1:2" x14ac:dyDescent="0.2">
      <c r="A10820" s="245" t="s">
        <v>16635</v>
      </c>
      <c r="B10820" s="246">
        <v>388.33</v>
      </c>
    </row>
    <row r="10821" spans="1:2" x14ac:dyDescent="0.2">
      <c r="A10821" s="245" t="s">
        <v>3141</v>
      </c>
      <c r="B10821" s="246">
        <v>121.48</v>
      </c>
    </row>
    <row r="10822" spans="1:2" x14ac:dyDescent="0.2">
      <c r="A10822" s="245" t="s">
        <v>16636</v>
      </c>
      <c r="B10822" s="246">
        <v>121.48</v>
      </c>
    </row>
    <row r="10823" spans="1:2" x14ac:dyDescent="0.2">
      <c r="A10823" s="245" t="s">
        <v>3142</v>
      </c>
      <c r="B10823" s="246">
        <v>416.38</v>
      </c>
    </row>
    <row r="10824" spans="1:2" x14ac:dyDescent="0.2">
      <c r="A10824" s="245" t="s">
        <v>16637</v>
      </c>
      <c r="B10824" s="246">
        <v>401.98</v>
      </c>
    </row>
    <row r="10825" spans="1:2" x14ac:dyDescent="0.2">
      <c r="A10825" s="245" t="s">
        <v>3143</v>
      </c>
      <c r="B10825" s="246">
        <v>141.96</v>
      </c>
    </row>
    <row r="10826" spans="1:2" x14ac:dyDescent="0.2">
      <c r="A10826" s="245" t="s">
        <v>16638</v>
      </c>
      <c r="B10826" s="246">
        <v>141.96</v>
      </c>
    </row>
    <row r="10827" spans="1:2" x14ac:dyDescent="0.2">
      <c r="A10827" s="245" t="s">
        <v>3144</v>
      </c>
      <c r="B10827" s="246">
        <v>180.18</v>
      </c>
    </row>
    <row r="10828" spans="1:2" x14ac:dyDescent="0.2">
      <c r="A10828" s="245" t="s">
        <v>16639</v>
      </c>
      <c r="B10828" s="246">
        <v>180.18</v>
      </c>
    </row>
    <row r="10829" spans="1:2" x14ac:dyDescent="0.2">
      <c r="A10829" s="245" t="s">
        <v>3145</v>
      </c>
      <c r="B10829" s="246">
        <v>88.72</v>
      </c>
    </row>
    <row r="10830" spans="1:2" x14ac:dyDescent="0.2">
      <c r="A10830" s="245" t="s">
        <v>16640</v>
      </c>
      <c r="B10830" s="246">
        <v>88.72</v>
      </c>
    </row>
    <row r="10831" spans="1:2" x14ac:dyDescent="0.2">
      <c r="A10831" s="245" t="s">
        <v>3146</v>
      </c>
      <c r="B10831" s="246">
        <v>202.02</v>
      </c>
    </row>
    <row r="10832" spans="1:2" x14ac:dyDescent="0.2">
      <c r="A10832" s="245" t="s">
        <v>16641</v>
      </c>
      <c r="B10832" s="246">
        <v>202.02</v>
      </c>
    </row>
    <row r="10833" spans="1:2" x14ac:dyDescent="0.2">
      <c r="A10833" s="245" t="s">
        <v>3147</v>
      </c>
      <c r="B10833" s="246">
        <v>189.73</v>
      </c>
    </row>
    <row r="10834" spans="1:2" x14ac:dyDescent="0.2">
      <c r="A10834" s="245" t="s">
        <v>16642</v>
      </c>
      <c r="B10834" s="246">
        <v>189.73</v>
      </c>
    </row>
    <row r="10835" spans="1:2" x14ac:dyDescent="0.2">
      <c r="A10835" s="245" t="s">
        <v>3148</v>
      </c>
      <c r="B10835" s="246">
        <v>74.680000000000007</v>
      </c>
    </row>
    <row r="10836" spans="1:2" x14ac:dyDescent="0.2">
      <c r="A10836" s="245" t="s">
        <v>16643</v>
      </c>
      <c r="B10836" s="246">
        <v>74.680000000000007</v>
      </c>
    </row>
    <row r="10837" spans="1:2" x14ac:dyDescent="0.2">
      <c r="A10837" s="245" t="s">
        <v>8574</v>
      </c>
      <c r="B10837" s="246">
        <v>22.92</v>
      </c>
    </row>
    <row r="10838" spans="1:2" x14ac:dyDescent="0.2">
      <c r="A10838" s="245" t="s">
        <v>16644</v>
      </c>
      <c r="B10838" s="246">
        <v>20.55</v>
      </c>
    </row>
    <row r="10839" spans="1:2" x14ac:dyDescent="0.2">
      <c r="A10839" s="245" t="s">
        <v>8575</v>
      </c>
      <c r="B10839" s="246">
        <v>25.2</v>
      </c>
    </row>
    <row r="10840" spans="1:2" x14ac:dyDescent="0.2">
      <c r="A10840" s="245" t="s">
        <v>16645</v>
      </c>
      <c r="B10840" s="246">
        <v>22.83</v>
      </c>
    </row>
    <row r="10841" spans="1:2" x14ac:dyDescent="0.2">
      <c r="A10841" s="245" t="s">
        <v>8576</v>
      </c>
      <c r="B10841" s="246">
        <v>27.38</v>
      </c>
    </row>
    <row r="10842" spans="1:2" x14ac:dyDescent="0.2">
      <c r="A10842" s="245" t="s">
        <v>16646</v>
      </c>
      <c r="B10842" s="246">
        <v>25.01</v>
      </c>
    </row>
    <row r="10843" spans="1:2" x14ac:dyDescent="0.2">
      <c r="A10843" s="245" t="s">
        <v>8577</v>
      </c>
      <c r="B10843" s="246">
        <v>31.32</v>
      </c>
    </row>
    <row r="10844" spans="1:2" x14ac:dyDescent="0.2">
      <c r="A10844" s="245" t="s">
        <v>16647</v>
      </c>
      <c r="B10844" s="246">
        <v>28.95</v>
      </c>
    </row>
    <row r="10845" spans="1:2" x14ac:dyDescent="0.2">
      <c r="A10845" s="245" t="s">
        <v>3149</v>
      </c>
      <c r="B10845" s="246">
        <v>54.8</v>
      </c>
    </row>
    <row r="10846" spans="1:2" x14ac:dyDescent="0.2">
      <c r="A10846" s="245" t="s">
        <v>16648</v>
      </c>
      <c r="B10846" s="246">
        <v>52.21</v>
      </c>
    </row>
    <row r="10847" spans="1:2" x14ac:dyDescent="0.2">
      <c r="A10847" s="245" t="s">
        <v>8578</v>
      </c>
      <c r="B10847" s="246">
        <v>567.87</v>
      </c>
    </row>
    <row r="10848" spans="1:2" x14ac:dyDescent="0.2">
      <c r="A10848" s="245" t="s">
        <v>16649</v>
      </c>
      <c r="B10848" s="246">
        <v>567.87</v>
      </c>
    </row>
    <row r="10849" spans="1:2" x14ac:dyDescent="0.2">
      <c r="A10849" s="245" t="s">
        <v>8579</v>
      </c>
      <c r="B10849" s="246">
        <v>603.87</v>
      </c>
    </row>
    <row r="10850" spans="1:2" x14ac:dyDescent="0.2">
      <c r="A10850" s="245" t="s">
        <v>16650</v>
      </c>
      <c r="B10850" s="246">
        <v>603.87</v>
      </c>
    </row>
    <row r="10851" spans="1:2" x14ac:dyDescent="0.2">
      <c r="A10851" s="245" t="s">
        <v>8580</v>
      </c>
      <c r="B10851" s="246">
        <v>669.87</v>
      </c>
    </row>
    <row r="10852" spans="1:2" x14ac:dyDescent="0.2">
      <c r="A10852" s="245" t="s">
        <v>16651</v>
      </c>
      <c r="B10852" s="246">
        <v>669.87</v>
      </c>
    </row>
    <row r="10853" spans="1:2" x14ac:dyDescent="0.2">
      <c r="A10853" s="245" t="s">
        <v>3150</v>
      </c>
      <c r="B10853" s="246">
        <v>35.590000000000003</v>
      </c>
    </row>
    <row r="10854" spans="1:2" x14ac:dyDescent="0.2">
      <c r="A10854" s="245" t="s">
        <v>16652</v>
      </c>
      <c r="B10854" s="246">
        <v>32.24</v>
      </c>
    </row>
    <row r="10855" spans="1:2" x14ac:dyDescent="0.2">
      <c r="A10855" s="245" t="s">
        <v>3151</v>
      </c>
      <c r="B10855" s="246">
        <v>20.18</v>
      </c>
    </row>
    <row r="10856" spans="1:2" x14ac:dyDescent="0.2">
      <c r="A10856" s="245" t="s">
        <v>16653</v>
      </c>
      <c r="B10856" s="246">
        <v>18.420000000000002</v>
      </c>
    </row>
    <row r="10857" spans="1:2" x14ac:dyDescent="0.2">
      <c r="A10857" s="245" t="s">
        <v>3152</v>
      </c>
      <c r="B10857" s="246">
        <v>77.31</v>
      </c>
    </row>
    <row r="10858" spans="1:2" x14ac:dyDescent="0.2">
      <c r="A10858" s="245" t="s">
        <v>16654</v>
      </c>
      <c r="B10858" s="246">
        <v>71.81</v>
      </c>
    </row>
    <row r="10859" spans="1:2" x14ac:dyDescent="0.2">
      <c r="A10859" s="245" t="s">
        <v>3153</v>
      </c>
      <c r="B10859" s="246">
        <v>130.75</v>
      </c>
    </row>
    <row r="10860" spans="1:2" x14ac:dyDescent="0.2">
      <c r="A10860" s="245" t="s">
        <v>16655</v>
      </c>
      <c r="B10860" s="246">
        <v>121.97</v>
      </c>
    </row>
    <row r="10861" spans="1:2" x14ac:dyDescent="0.2">
      <c r="A10861" s="245" t="s">
        <v>3154</v>
      </c>
      <c r="B10861" s="246">
        <v>59.47</v>
      </c>
    </row>
    <row r="10862" spans="1:2" x14ac:dyDescent="0.2">
      <c r="A10862" s="245" t="s">
        <v>16656</v>
      </c>
      <c r="B10862" s="246">
        <v>55.23</v>
      </c>
    </row>
    <row r="10863" spans="1:2" x14ac:dyDescent="0.2">
      <c r="A10863" s="245" t="s">
        <v>3155</v>
      </c>
      <c r="B10863" s="246">
        <v>100.57</v>
      </c>
    </row>
    <row r="10864" spans="1:2" x14ac:dyDescent="0.2">
      <c r="A10864" s="245" t="s">
        <v>16657</v>
      </c>
      <c r="B10864" s="246">
        <v>93.82</v>
      </c>
    </row>
    <row r="10865" spans="1:2" x14ac:dyDescent="0.2">
      <c r="A10865" s="245" t="s">
        <v>3156</v>
      </c>
      <c r="B10865" s="246">
        <v>50.55</v>
      </c>
    </row>
    <row r="10866" spans="1:2" x14ac:dyDescent="0.2">
      <c r="A10866" s="245" t="s">
        <v>16658</v>
      </c>
      <c r="B10866" s="246">
        <v>46.95</v>
      </c>
    </row>
    <row r="10867" spans="1:2" x14ac:dyDescent="0.2">
      <c r="A10867" s="245" t="s">
        <v>3157</v>
      </c>
      <c r="B10867" s="246">
        <v>85.49</v>
      </c>
    </row>
    <row r="10868" spans="1:2" x14ac:dyDescent="0.2">
      <c r="A10868" s="245" t="s">
        <v>16659</v>
      </c>
      <c r="B10868" s="246">
        <v>79.75</v>
      </c>
    </row>
    <row r="10869" spans="1:2" x14ac:dyDescent="0.2">
      <c r="A10869" s="245" t="s">
        <v>3158</v>
      </c>
      <c r="B10869" s="246">
        <v>21.89</v>
      </c>
    </row>
    <row r="10870" spans="1:2" x14ac:dyDescent="0.2">
      <c r="A10870" s="245" t="s">
        <v>16660</v>
      </c>
      <c r="B10870" s="246">
        <v>18.97</v>
      </c>
    </row>
    <row r="10871" spans="1:2" x14ac:dyDescent="0.2">
      <c r="A10871" s="245" t="s">
        <v>3159</v>
      </c>
      <c r="B10871" s="246">
        <v>31.65</v>
      </c>
    </row>
    <row r="10872" spans="1:2" x14ac:dyDescent="0.2">
      <c r="A10872" s="245" t="s">
        <v>16661</v>
      </c>
      <c r="B10872" s="246">
        <v>30.65</v>
      </c>
    </row>
    <row r="10873" spans="1:2" x14ac:dyDescent="0.2">
      <c r="A10873" s="245" t="s">
        <v>3160</v>
      </c>
      <c r="B10873" s="246">
        <v>4.4800000000000004</v>
      </c>
    </row>
    <row r="10874" spans="1:2" x14ac:dyDescent="0.2">
      <c r="A10874" s="245" t="s">
        <v>16662</v>
      </c>
      <c r="B10874" s="246">
        <v>4.4800000000000004</v>
      </c>
    </row>
    <row r="10875" spans="1:2" x14ac:dyDescent="0.2">
      <c r="A10875" s="245" t="s">
        <v>3161</v>
      </c>
      <c r="B10875" s="246">
        <v>3.55</v>
      </c>
    </row>
    <row r="10876" spans="1:2" x14ac:dyDescent="0.2">
      <c r="A10876" s="245" t="s">
        <v>16663</v>
      </c>
      <c r="B10876" s="246">
        <v>3.55</v>
      </c>
    </row>
    <row r="10877" spans="1:2" x14ac:dyDescent="0.2">
      <c r="A10877" s="245" t="s">
        <v>3162</v>
      </c>
      <c r="B10877" s="246">
        <v>3.86</v>
      </c>
    </row>
    <row r="10878" spans="1:2" x14ac:dyDescent="0.2">
      <c r="A10878" s="245" t="s">
        <v>16664</v>
      </c>
      <c r="B10878" s="246">
        <v>3.86</v>
      </c>
    </row>
    <row r="10879" spans="1:2" x14ac:dyDescent="0.2">
      <c r="A10879" s="245" t="s">
        <v>3163</v>
      </c>
      <c r="B10879" s="246">
        <v>3.47</v>
      </c>
    </row>
    <row r="10880" spans="1:2" x14ac:dyDescent="0.2">
      <c r="A10880" s="245" t="s">
        <v>16665</v>
      </c>
      <c r="B10880" s="246">
        <v>3.47</v>
      </c>
    </row>
    <row r="10881" spans="1:2" x14ac:dyDescent="0.2">
      <c r="A10881" s="245" t="s">
        <v>3164</v>
      </c>
      <c r="B10881" s="246">
        <v>12.65</v>
      </c>
    </row>
    <row r="10882" spans="1:2" x14ac:dyDescent="0.2">
      <c r="A10882" s="245" t="s">
        <v>16666</v>
      </c>
      <c r="B10882" s="246">
        <v>12.65</v>
      </c>
    </row>
    <row r="10883" spans="1:2" x14ac:dyDescent="0.2">
      <c r="A10883" s="245" t="s">
        <v>3165</v>
      </c>
      <c r="B10883" s="246">
        <v>12.88</v>
      </c>
    </row>
    <row r="10884" spans="1:2" x14ac:dyDescent="0.2">
      <c r="A10884" s="245" t="s">
        <v>16667</v>
      </c>
      <c r="B10884" s="246">
        <v>12.88</v>
      </c>
    </row>
    <row r="10885" spans="1:2" x14ac:dyDescent="0.2">
      <c r="A10885" s="245" t="s">
        <v>3166</v>
      </c>
      <c r="B10885" s="246">
        <v>22.52</v>
      </c>
    </row>
    <row r="10886" spans="1:2" x14ac:dyDescent="0.2">
      <c r="A10886" s="245" t="s">
        <v>16668</v>
      </c>
      <c r="B10886" s="246">
        <v>22.52</v>
      </c>
    </row>
    <row r="10887" spans="1:2" x14ac:dyDescent="0.2">
      <c r="A10887" s="245" t="s">
        <v>3167</v>
      </c>
      <c r="B10887" s="246">
        <v>20.059999999999999</v>
      </c>
    </row>
    <row r="10888" spans="1:2" x14ac:dyDescent="0.2">
      <c r="A10888" s="245" t="s">
        <v>16669</v>
      </c>
      <c r="B10888" s="246">
        <v>20.059999999999999</v>
      </c>
    </row>
    <row r="10889" spans="1:2" x14ac:dyDescent="0.2">
      <c r="A10889" s="245" t="s">
        <v>3168</v>
      </c>
      <c r="B10889" s="246">
        <v>33.770000000000003</v>
      </c>
    </row>
    <row r="10890" spans="1:2" x14ac:dyDescent="0.2">
      <c r="A10890" s="245" t="s">
        <v>16670</v>
      </c>
      <c r="B10890" s="246">
        <v>33.770000000000003</v>
      </c>
    </row>
    <row r="10891" spans="1:2" x14ac:dyDescent="0.2">
      <c r="A10891" s="245" t="s">
        <v>3169</v>
      </c>
      <c r="B10891" s="246">
        <v>28.29</v>
      </c>
    </row>
    <row r="10892" spans="1:2" x14ac:dyDescent="0.2">
      <c r="A10892" s="245" t="s">
        <v>16671</v>
      </c>
      <c r="B10892" s="246">
        <v>28.29</v>
      </c>
    </row>
    <row r="10893" spans="1:2" x14ac:dyDescent="0.2">
      <c r="A10893" s="245" t="s">
        <v>3170</v>
      </c>
      <c r="B10893" s="246">
        <v>32.119999999999997</v>
      </c>
    </row>
    <row r="10894" spans="1:2" x14ac:dyDescent="0.2">
      <c r="A10894" s="245" t="s">
        <v>16672</v>
      </c>
      <c r="B10894" s="246">
        <v>32.119999999999997</v>
      </c>
    </row>
    <row r="10895" spans="1:2" x14ac:dyDescent="0.2">
      <c r="A10895" s="245" t="s">
        <v>3172</v>
      </c>
      <c r="B10895" s="246">
        <v>1053.24</v>
      </c>
    </row>
    <row r="10896" spans="1:2" x14ac:dyDescent="0.2">
      <c r="A10896" s="245" t="s">
        <v>16673</v>
      </c>
      <c r="B10896" s="246">
        <v>1018.38</v>
      </c>
    </row>
    <row r="10897" spans="1:2" x14ac:dyDescent="0.2">
      <c r="A10897" s="245" t="s">
        <v>3173</v>
      </c>
      <c r="B10897" s="246">
        <v>842.59</v>
      </c>
    </row>
    <row r="10898" spans="1:2" x14ac:dyDescent="0.2">
      <c r="A10898" s="245" t="s">
        <v>16674</v>
      </c>
      <c r="B10898" s="246">
        <v>814.7</v>
      </c>
    </row>
    <row r="10899" spans="1:2" x14ac:dyDescent="0.2">
      <c r="A10899" s="245" t="s">
        <v>3174</v>
      </c>
      <c r="B10899" s="246">
        <v>737.26</v>
      </c>
    </row>
    <row r="10900" spans="1:2" x14ac:dyDescent="0.2">
      <c r="A10900" s="245" t="s">
        <v>16675</v>
      </c>
      <c r="B10900" s="246">
        <v>712.87</v>
      </c>
    </row>
    <row r="10901" spans="1:2" x14ac:dyDescent="0.2">
      <c r="A10901" s="245" t="s">
        <v>3175</v>
      </c>
      <c r="B10901" s="246">
        <v>589.80999999999995</v>
      </c>
    </row>
    <row r="10902" spans="1:2" x14ac:dyDescent="0.2">
      <c r="A10902" s="245" t="s">
        <v>16676</v>
      </c>
      <c r="B10902" s="246">
        <v>570.29</v>
      </c>
    </row>
    <row r="10903" spans="1:2" x14ac:dyDescent="0.2">
      <c r="A10903" s="245" t="s">
        <v>3176</v>
      </c>
      <c r="B10903" s="246">
        <v>1419.9</v>
      </c>
    </row>
    <row r="10904" spans="1:2" x14ac:dyDescent="0.2">
      <c r="A10904" s="245" t="s">
        <v>16677</v>
      </c>
      <c r="B10904" s="246">
        <v>1385.04</v>
      </c>
    </row>
    <row r="10905" spans="1:2" x14ac:dyDescent="0.2">
      <c r="A10905" s="245" t="s">
        <v>3177</v>
      </c>
      <c r="B10905" s="246">
        <v>1135.92</v>
      </c>
    </row>
    <row r="10906" spans="1:2" x14ac:dyDescent="0.2">
      <c r="A10906" s="245" t="s">
        <v>16678</v>
      </c>
      <c r="B10906" s="246">
        <v>1108.03</v>
      </c>
    </row>
    <row r="10907" spans="1:2" x14ac:dyDescent="0.2">
      <c r="A10907" s="245" t="s">
        <v>3178</v>
      </c>
      <c r="B10907" s="246">
        <v>993.93</v>
      </c>
    </row>
    <row r="10908" spans="1:2" x14ac:dyDescent="0.2">
      <c r="A10908" s="245" t="s">
        <v>16679</v>
      </c>
      <c r="B10908" s="246">
        <v>969.53</v>
      </c>
    </row>
    <row r="10909" spans="1:2" x14ac:dyDescent="0.2">
      <c r="A10909" s="245" t="s">
        <v>3179</v>
      </c>
      <c r="B10909" s="246">
        <v>795.14</v>
      </c>
    </row>
    <row r="10910" spans="1:2" x14ac:dyDescent="0.2">
      <c r="A10910" s="245" t="s">
        <v>16680</v>
      </c>
      <c r="B10910" s="246">
        <v>775.62</v>
      </c>
    </row>
    <row r="10911" spans="1:2" x14ac:dyDescent="0.2">
      <c r="A10911" s="245" t="s">
        <v>3180</v>
      </c>
      <c r="B10911" s="246">
        <v>404.39</v>
      </c>
    </row>
    <row r="10912" spans="1:2" x14ac:dyDescent="0.2">
      <c r="A10912" s="245" t="s">
        <v>16681</v>
      </c>
      <c r="B10912" s="246">
        <v>396.18</v>
      </c>
    </row>
    <row r="10913" spans="1:2" x14ac:dyDescent="0.2">
      <c r="A10913" s="245" t="s">
        <v>3181</v>
      </c>
      <c r="B10913" s="246">
        <v>409.65</v>
      </c>
    </row>
    <row r="10914" spans="1:2" x14ac:dyDescent="0.2">
      <c r="A10914" s="245" t="s">
        <v>16682</v>
      </c>
      <c r="B10914" s="246">
        <v>401.44</v>
      </c>
    </row>
    <row r="10915" spans="1:2" x14ac:dyDescent="0.2">
      <c r="A10915" s="245" t="s">
        <v>3182</v>
      </c>
      <c r="B10915" s="246">
        <v>427.2</v>
      </c>
    </row>
    <row r="10916" spans="1:2" x14ac:dyDescent="0.2">
      <c r="A10916" s="245" t="s">
        <v>16683</v>
      </c>
      <c r="B10916" s="246">
        <v>419</v>
      </c>
    </row>
    <row r="10917" spans="1:2" x14ac:dyDescent="0.2">
      <c r="A10917" s="245" t="s">
        <v>3183</v>
      </c>
      <c r="B10917" s="246">
        <v>433.95</v>
      </c>
    </row>
    <row r="10918" spans="1:2" x14ac:dyDescent="0.2">
      <c r="A10918" s="245" t="s">
        <v>16684</v>
      </c>
      <c r="B10918" s="246">
        <v>425.74</v>
      </c>
    </row>
    <row r="10919" spans="1:2" x14ac:dyDescent="0.2">
      <c r="A10919" s="245" t="s">
        <v>3184</v>
      </c>
      <c r="B10919" s="246">
        <v>447.45</v>
      </c>
    </row>
    <row r="10920" spans="1:2" x14ac:dyDescent="0.2">
      <c r="A10920" s="245" t="s">
        <v>16685</v>
      </c>
      <c r="B10920" s="246">
        <v>439.24</v>
      </c>
    </row>
    <row r="10921" spans="1:2" x14ac:dyDescent="0.2">
      <c r="A10921" s="245" t="s">
        <v>8581</v>
      </c>
      <c r="B10921" s="246">
        <v>456.9</v>
      </c>
    </row>
    <row r="10922" spans="1:2" x14ac:dyDescent="0.2">
      <c r="A10922" s="245" t="s">
        <v>16686</v>
      </c>
      <c r="B10922" s="246">
        <v>448.69</v>
      </c>
    </row>
    <row r="10923" spans="1:2" x14ac:dyDescent="0.2">
      <c r="A10923" s="245" t="s">
        <v>3185</v>
      </c>
      <c r="B10923" s="246">
        <v>45.47</v>
      </c>
    </row>
    <row r="10924" spans="1:2" x14ac:dyDescent="0.2">
      <c r="A10924" s="245" t="s">
        <v>16687</v>
      </c>
      <c r="B10924" s="246">
        <v>41.77</v>
      </c>
    </row>
    <row r="10925" spans="1:2" x14ac:dyDescent="0.2">
      <c r="A10925" s="245" t="s">
        <v>3186</v>
      </c>
      <c r="B10925" s="246">
        <v>2.5299999999999998</v>
      </c>
    </row>
    <row r="10926" spans="1:2" x14ac:dyDescent="0.2">
      <c r="A10926" s="245" t="s">
        <v>16688</v>
      </c>
      <c r="B10926" s="246">
        <v>2.19</v>
      </c>
    </row>
    <row r="10927" spans="1:2" x14ac:dyDescent="0.2">
      <c r="A10927" s="245" t="s">
        <v>3187</v>
      </c>
      <c r="B10927" s="246">
        <v>10.72</v>
      </c>
    </row>
    <row r="10928" spans="1:2" x14ac:dyDescent="0.2">
      <c r="A10928" s="245" t="s">
        <v>16689</v>
      </c>
      <c r="B10928" s="246">
        <v>9.3000000000000007</v>
      </c>
    </row>
    <row r="10929" spans="1:2" x14ac:dyDescent="0.2">
      <c r="A10929" s="245" t="s">
        <v>3188</v>
      </c>
      <c r="B10929" s="246">
        <v>118.12</v>
      </c>
    </row>
    <row r="10930" spans="1:2" x14ac:dyDescent="0.2">
      <c r="A10930" s="245" t="s">
        <v>16690</v>
      </c>
      <c r="B10930" s="246">
        <v>105.51</v>
      </c>
    </row>
    <row r="10931" spans="1:2" x14ac:dyDescent="0.2">
      <c r="A10931" s="245" t="s">
        <v>8582</v>
      </c>
      <c r="B10931" s="246">
        <v>116.8</v>
      </c>
    </row>
    <row r="10932" spans="1:2" x14ac:dyDescent="0.2">
      <c r="A10932" s="245" t="s">
        <v>16691</v>
      </c>
      <c r="B10932" s="246">
        <v>104.45</v>
      </c>
    </row>
    <row r="10933" spans="1:2" x14ac:dyDescent="0.2">
      <c r="A10933" s="245" t="s">
        <v>8583</v>
      </c>
      <c r="B10933" s="246">
        <v>190.03</v>
      </c>
    </row>
    <row r="10934" spans="1:2" x14ac:dyDescent="0.2">
      <c r="A10934" s="245" t="s">
        <v>16692</v>
      </c>
      <c r="B10934" s="246">
        <v>183.03</v>
      </c>
    </row>
    <row r="10935" spans="1:2" x14ac:dyDescent="0.2">
      <c r="A10935" s="245" t="s">
        <v>8584</v>
      </c>
      <c r="B10935" s="246">
        <v>491.71</v>
      </c>
    </row>
    <row r="10936" spans="1:2" x14ac:dyDescent="0.2">
      <c r="A10936" s="245" t="s">
        <v>16693</v>
      </c>
      <c r="B10936" s="246">
        <v>481.62</v>
      </c>
    </row>
    <row r="10937" spans="1:2" x14ac:dyDescent="0.2">
      <c r="A10937" s="245" t="s">
        <v>8585</v>
      </c>
      <c r="B10937" s="246">
        <v>466.43</v>
      </c>
    </row>
    <row r="10938" spans="1:2" x14ac:dyDescent="0.2">
      <c r="A10938" s="245" t="s">
        <v>16694</v>
      </c>
      <c r="B10938" s="246">
        <v>456.34</v>
      </c>
    </row>
    <row r="10939" spans="1:2" x14ac:dyDescent="0.2">
      <c r="A10939" s="245" t="s">
        <v>8586</v>
      </c>
      <c r="B10939" s="246">
        <v>42.84</v>
      </c>
    </row>
    <row r="10940" spans="1:2" x14ac:dyDescent="0.2">
      <c r="A10940" s="245" t="s">
        <v>16695</v>
      </c>
      <c r="B10940" s="246">
        <v>40.33</v>
      </c>
    </row>
    <row r="10941" spans="1:2" x14ac:dyDescent="0.2">
      <c r="A10941" s="245" t="s">
        <v>8587</v>
      </c>
      <c r="B10941" s="246">
        <v>112.12</v>
      </c>
    </row>
    <row r="10942" spans="1:2" x14ac:dyDescent="0.2">
      <c r="A10942" s="245" t="s">
        <v>16696</v>
      </c>
      <c r="B10942" s="246">
        <v>112.12</v>
      </c>
    </row>
    <row r="10943" spans="1:2" x14ac:dyDescent="0.2">
      <c r="A10943" s="245" t="s">
        <v>3189</v>
      </c>
      <c r="B10943" s="246">
        <v>104.64</v>
      </c>
    </row>
    <row r="10944" spans="1:2" x14ac:dyDescent="0.2">
      <c r="A10944" s="245" t="s">
        <v>16697</v>
      </c>
      <c r="B10944" s="246">
        <v>100.48</v>
      </c>
    </row>
    <row r="10945" spans="1:2" x14ac:dyDescent="0.2">
      <c r="A10945" s="245" t="s">
        <v>8588</v>
      </c>
      <c r="B10945" s="246">
        <v>105.34</v>
      </c>
    </row>
    <row r="10946" spans="1:2" x14ac:dyDescent="0.2">
      <c r="A10946" s="245" t="s">
        <v>16698</v>
      </c>
      <c r="B10946" s="246">
        <v>101.18</v>
      </c>
    </row>
    <row r="10947" spans="1:2" x14ac:dyDescent="0.2">
      <c r="A10947" s="245" t="s">
        <v>8589</v>
      </c>
      <c r="B10947" s="246">
        <v>105.63</v>
      </c>
    </row>
    <row r="10948" spans="1:2" x14ac:dyDescent="0.2">
      <c r="A10948" s="245" t="s">
        <v>16699</v>
      </c>
      <c r="B10948" s="246">
        <v>101.48</v>
      </c>
    </row>
    <row r="10949" spans="1:2" x14ac:dyDescent="0.2">
      <c r="A10949" s="245" t="s">
        <v>3190</v>
      </c>
      <c r="B10949" s="246">
        <v>103.88</v>
      </c>
    </row>
    <row r="10950" spans="1:2" x14ac:dyDescent="0.2">
      <c r="A10950" s="245" t="s">
        <v>16700</v>
      </c>
      <c r="B10950" s="246">
        <v>99.32</v>
      </c>
    </row>
    <row r="10951" spans="1:2" x14ac:dyDescent="0.2">
      <c r="A10951" s="245" t="s">
        <v>8590</v>
      </c>
      <c r="B10951" s="246">
        <v>104.78</v>
      </c>
    </row>
    <row r="10952" spans="1:2" x14ac:dyDescent="0.2">
      <c r="A10952" s="245" t="s">
        <v>16701</v>
      </c>
      <c r="B10952" s="246">
        <v>100.22</v>
      </c>
    </row>
    <row r="10953" spans="1:2" x14ac:dyDescent="0.2">
      <c r="A10953" s="245" t="s">
        <v>8591</v>
      </c>
      <c r="B10953" s="246">
        <v>105.16</v>
      </c>
    </row>
    <row r="10954" spans="1:2" x14ac:dyDescent="0.2">
      <c r="A10954" s="245" t="s">
        <v>16702</v>
      </c>
      <c r="B10954" s="246">
        <v>100.6</v>
      </c>
    </row>
    <row r="10955" spans="1:2" x14ac:dyDescent="0.2">
      <c r="A10955" s="245" t="s">
        <v>3191</v>
      </c>
      <c r="B10955" s="246">
        <v>126.49</v>
      </c>
    </row>
    <row r="10956" spans="1:2" x14ac:dyDescent="0.2">
      <c r="A10956" s="245" t="s">
        <v>16703</v>
      </c>
      <c r="B10956" s="246">
        <v>121.53</v>
      </c>
    </row>
    <row r="10957" spans="1:2" x14ac:dyDescent="0.2">
      <c r="A10957" s="245" t="s">
        <v>8592</v>
      </c>
      <c r="B10957" s="246">
        <v>127.39</v>
      </c>
    </row>
    <row r="10958" spans="1:2" x14ac:dyDescent="0.2">
      <c r="A10958" s="245" t="s">
        <v>16704</v>
      </c>
      <c r="B10958" s="246">
        <v>122.43</v>
      </c>
    </row>
    <row r="10959" spans="1:2" x14ac:dyDescent="0.2">
      <c r="A10959" s="245" t="s">
        <v>8593</v>
      </c>
      <c r="B10959" s="246">
        <v>127.77</v>
      </c>
    </row>
    <row r="10960" spans="1:2" x14ac:dyDescent="0.2">
      <c r="A10960" s="245" t="s">
        <v>16705</v>
      </c>
      <c r="B10960" s="246">
        <v>122.81</v>
      </c>
    </row>
    <row r="10961" spans="1:2" x14ac:dyDescent="0.2">
      <c r="A10961" s="245" t="s">
        <v>3192</v>
      </c>
      <c r="B10961" s="246">
        <v>135.02000000000001</v>
      </c>
    </row>
    <row r="10962" spans="1:2" x14ac:dyDescent="0.2">
      <c r="A10962" s="245" t="s">
        <v>16706</v>
      </c>
      <c r="B10962" s="246">
        <v>129.91999999999999</v>
      </c>
    </row>
    <row r="10963" spans="1:2" x14ac:dyDescent="0.2">
      <c r="A10963" s="245" t="s">
        <v>8594</v>
      </c>
      <c r="B10963" s="246">
        <v>135.91999999999999</v>
      </c>
    </row>
    <row r="10964" spans="1:2" x14ac:dyDescent="0.2">
      <c r="A10964" s="245" t="s">
        <v>16707</v>
      </c>
      <c r="B10964" s="246">
        <v>130.82</v>
      </c>
    </row>
    <row r="10965" spans="1:2" x14ac:dyDescent="0.2">
      <c r="A10965" s="245" t="s">
        <v>8595</v>
      </c>
      <c r="B10965" s="246">
        <v>136.30000000000001</v>
      </c>
    </row>
    <row r="10966" spans="1:2" x14ac:dyDescent="0.2">
      <c r="A10966" s="245" t="s">
        <v>16708</v>
      </c>
      <c r="B10966" s="246">
        <v>131.19999999999999</v>
      </c>
    </row>
    <row r="10967" spans="1:2" x14ac:dyDescent="0.2">
      <c r="A10967" s="245" t="s">
        <v>8596</v>
      </c>
      <c r="B10967" s="246">
        <v>278.36</v>
      </c>
    </row>
    <row r="10968" spans="1:2" x14ac:dyDescent="0.2">
      <c r="A10968" s="245" t="s">
        <v>16709</v>
      </c>
      <c r="B10968" s="246">
        <v>272.12</v>
      </c>
    </row>
    <row r="10969" spans="1:2" x14ac:dyDescent="0.2">
      <c r="A10969" s="245" t="s">
        <v>8597</v>
      </c>
      <c r="B10969" s="246">
        <v>160.63999999999999</v>
      </c>
    </row>
    <row r="10970" spans="1:2" x14ac:dyDescent="0.2">
      <c r="A10970" s="245" t="s">
        <v>16710</v>
      </c>
      <c r="B10970" s="246">
        <v>156.69999999999999</v>
      </c>
    </row>
    <row r="10971" spans="1:2" x14ac:dyDescent="0.2">
      <c r="A10971" s="245" t="s">
        <v>8598</v>
      </c>
      <c r="B10971" s="246">
        <v>252.41</v>
      </c>
    </row>
    <row r="10972" spans="1:2" x14ac:dyDescent="0.2">
      <c r="A10972" s="245" t="s">
        <v>16711</v>
      </c>
      <c r="B10972" s="246">
        <v>246.17</v>
      </c>
    </row>
    <row r="10973" spans="1:2" x14ac:dyDescent="0.2">
      <c r="A10973" s="245" t="s">
        <v>8599</v>
      </c>
      <c r="B10973" s="246">
        <v>134.69</v>
      </c>
    </row>
    <row r="10974" spans="1:2" x14ac:dyDescent="0.2">
      <c r="A10974" s="245" t="s">
        <v>16712</v>
      </c>
      <c r="B10974" s="246">
        <v>130.75</v>
      </c>
    </row>
    <row r="10975" spans="1:2" x14ac:dyDescent="0.2">
      <c r="A10975" s="245" t="s">
        <v>8600</v>
      </c>
      <c r="B10975" s="246">
        <v>99.82</v>
      </c>
    </row>
    <row r="10976" spans="1:2" x14ac:dyDescent="0.2">
      <c r="A10976" s="245" t="s">
        <v>16713</v>
      </c>
      <c r="B10976" s="246">
        <v>96.18</v>
      </c>
    </row>
    <row r="10977" spans="1:2" x14ac:dyDescent="0.2">
      <c r="A10977" s="245" t="s">
        <v>8601</v>
      </c>
      <c r="B10977" s="246">
        <v>55.53</v>
      </c>
    </row>
    <row r="10978" spans="1:2" x14ac:dyDescent="0.2">
      <c r="A10978" s="245" t="s">
        <v>16714</v>
      </c>
      <c r="B10978" s="246">
        <v>52.88</v>
      </c>
    </row>
    <row r="10979" spans="1:2" x14ac:dyDescent="0.2">
      <c r="A10979" s="245" t="s">
        <v>8602</v>
      </c>
      <c r="B10979" s="246">
        <v>332.9</v>
      </c>
    </row>
    <row r="10980" spans="1:2" x14ac:dyDescent="0.2">
      <c r="A10980" s="245" t="s">
        <v>16715</v>
      </c>
      <c r="B10980" s="246">
        <v>327.87</v>
      </c>
    </row>
    <row r="10981" spans="1:2" x14ac:dyDescent="0.2">
      <c r="A10981" s="245" t="s">
        <v>3193</v>
      </c>
      <c r="B10981" s="246">
        <v>106.74</v>
      </c>
    </row>
    <row r="10982" spans="1:2" x14ac:dyDescent="0.2">
      <c r="A10982" s="245" t="s">
        <v>16716</v>
      </c>
      <c r="B10982" s="246">
        <v>103.82</v>
      </c>
    </row>
    <row r="10983" spans="1:2" x14ac:dyDescent="0.2">
      <c r="A10983" s="245" t="s">
        <v>3194</v>
      </c>
      <c r="B10983" s="246">
        <v>129.47</v>
      </c>
    </row>
    <row r="10984" spans="1:2" x14ac:dyDescent="0.2">
      <c r="A10984" s="245" t="s">
        <v>16717</v>
      </c>
      <c r="B10984" s="246">
        <v>126.2</v>
      </c>
    </row>
    <row r="10985" spans="1:2" x14ac:dyDescent="0.2">
      <c r="A10985" s="245" t="s">
        <v>3195</v>
      </c>
      <c r="B10985" s="246">
        <v>12.31</v>
      </c>
    </row>
    <row r="10986" spans="1:2" x14ac:dyDescent="0.2">
      <c r="A10986" s="245" t="s">
        <v>16718</v>
      </c>
      <c r="B10986" s="246">
        <v>11.1</v>
      </c>
    </row>
    <row r="10987" spans="1:2" x14ac:dyDescent="0.2">
      <c r="A10987" s="245" t="s">
        <v>3196</v>
      </c>
      <c r="B10987" s="246">
        <v>10.99</v>
      </c>
    </row>
    <row r="10988" spans="1:2" x14ac:dyDescent="0.2">
      <c r="A10988" s="245" t="s">
        <v>16719</v>
      </c>
      <c r="B10988" s="246">
        <v>9.7799999999999994</v>
      </c>
    </row>
    <row r="10989" spans="1:2" x14ac:dyDescent="0.2">
      <c r="A10989" s="245" t="s">
        <v>8603</v>
      </c>
      <c r="B10989" s="246">
        <v>70.3</v>
      </c>
    </row>
    <row r="10990" spans="1:2" x14ac:dyDescent="0.2">
      <c r="A10990" s="245" t="s">
        <v>16720</v>
      </c>
      <c r="B10990" s="246">
        <v>69.319999999999993</v>
      </c>
    </row>
    <row r="10991" spans="1:2" x14ac:dyDescent="0.2">
      <c r="A10991" s="245" t="s">
        <v>8604</v>
      </c>
      <c r="B10991" s="246">
        <v>73.89</v>
      </c>
    </row>
    <row r="10992" spans="1:2" x14ac:dyDescent="0.2">
      <c r="A10992" s="245" t="s">
        <v>16721</v>
      </c>
      <c r="B10992" s="246">
        <v>72.650000000000006</v>
      </c>
    </row>
    <row r="10993" spans="1:2" x14ac:dyDescent="0.2">
      <c r="A10993" s="245" t="s">
        <v>8605</v>
      </c>
      <c r="B10993" s="246">
        <v>88.49</v>
      </c>
    </row>
    <row r="10994" spans="1:2" x14ac:dyDescent="0.2">
      <c r="A10994" s="245" t="s">
        <v>16722</v>
      </c>
      <c r="B10994" s="246">
        <v>86.97</v>
      </c>
    </row>
    <row r="10995" spans="1:2" x14ac:dyDescent="0.2">
      <c r="A10995" s="245" t="s">
        <v>8606</v>
      </c>
      <c r="B10995" s="246">
        <v>108.33</v>
      </c>
    </row>
    <row r="10996" spans="1:2" x14ac:dyDescent="0.2">
      <c r="A10996" s="245" t="s">
        <v>16723</v>
      </c>
      <c r="B10996" s="246">
        <v>106.54</v>
      </c>
    </row>
    <row r="10997" spans="1:2" x14ac:dyDescent="0.2">
      <c r="A10997" s="245" t="s">
        <v>3135</v>
      </c>
      <c r="B10997" s="246">
        <v>63.98</v>
      </c>
    </row>
    <row r="10998" spans="1:2" x14ac:dyDescent="0.2">
      <c r="A10998" s="245" t="s">
        <v>16724</v>
      </c>
      <c r="B10998" s="246">
        <v>63.67</v>
      </c>
    </row>
    <row r="10999" spans="1:2" x14ac:dyDescent="0.2">
      <c r="A10999" s="245" t="s">
        <v>3136</v>
      </c>
      <c r="B10999" s="246">
        <v>83.98</v>
      </c>
    </row>
    <row r="11000" spans="1:2" x14ac:dyDescent="0.2">
      <c r="A11000" s="245" t="s">
        <v>16725</v>
      </c>
      <c r="B11000" s="246">
        <v>83.67</v>
      </c>
    </row>
    <row r="11001" spans="1:2" x14ac:dyDescent="0.2">
      <c r="A11001" s="245" t="s">
        <v>3197</v>
      </c>
      <c r="B11001" s="246">
        <v>54.82</v>
      </c>
    </row>
    <row r="11002" spans="1:2" x14ac:dyDescent="0.2">
      <c r="A11002" s="245" t="s">
        <v>16726</v>
      </c>
      <c r="B11002" s="246">
        <v>51.41</v>
      </c>
    </row>
    <row r="11003" spans="1:2" x14ac:dyDescent="0.2">
      <c r="A11003" s="245" t="s">
        <v>3198</v>
      </c>
      <c r="B11003" s="246">
        <v>10.9</v>
      </c>
    </row>
    <row r="11004" spans="1:2" x14ac:dyDescent="0.2">
      <c r="A11004" s="245" t="s">
        <v>16727</v>
      </c>
      <c r="B11004" s="246">
        <v>9.61</v>
      </c>
    </row>
    <row r="11005" spans="1:2" x14ac:dyDescent="0.2">
      <c r="A11005" s="245" t="s">
        <v>3199</v>
      </c>
      <c r="B11005" s="246">
        <v>125342.34</v>
      </c>
    </row>
    <row r="11006" spans="1:2" x14ac:dyDescent="0.2">
      <c r="A11006" s="245" t="s">
        <v>16728</v>
      </c>
      <c r="B11006" s="246">
        <v>118639.28</v>
      </c>
    </row>
    <row r="11007" spans="1:2" x14ac:dyDescent="0.2">
      <c r="A11007" s="245" t="s">
        <v>8607</v>
      </c>
      <c r="B11007" s="246">
        <v>2321.64</v>
      </c>
    </row>
    <row r="11008" spans="1:2" x14ac:dyDescent="0.2">
      <c r="A11008" s="245" t="s">
        <v>16729</v>
      </c>
      <c r="B11008" s="246">
        <v>2267.0700000000002</v>
      </c>
    </row>
    <row r="11009" spans="1:2" x14ac:dyDescent="0.2">
      <c r="A11009" s="245" t="s">
        <v>8608</v>
      </c>
      <c r="B11009" s="246">
        <v>2893.93</v>
      </c>
    </row>
    <row r="11010" spans="1:2" x14ac:dyDescent="0.2">
      <c r="A11010" s="245" t="s">
        <v>16730</v>
      </c>
      <c r="B11010" s="246">
        <v>2839.36</v>
      </c>
    </row>
    <row r="11011" spans="1:2" x14ac:dyDescent="0.2">
      <c r="A11011" s="245" t="s">
        <v>8609</v>
      </c>
      <c r="B11011" s="246">
        <v>903.24</v>
      </c>
    </row>
    <row r="11012" spans="1:2" x14ac:dyDescent="0.2">
      <c r="A11012" s="245" t="s">
        <v>16731</v>
      </c>
      <c r="B11012" s="246">
        <v>850.26</v>
      </c>
    </row>
    <row r="11013" spans="1:2" x14ac:dyDescent="0.2">
      <c r="A11013" s="245" t="s">
        <v>8610</v>
      </c>
      <c r="B11013" s="246">
        <v>989.09</v>
      </c>
    </row>
    <row r="11014" spans="1:2" x14ac:dyDescent="0.2">
      <c r="A11014" s="245" t="s">
        <v>16732</v>
      </c>
      <c r="B11014" s="246">
        <v>936.11</v>
      </c>
    </row>
    <row r="11015" spans="1:2" x14ac:dyDescent="0.2">
      <c r="A11015" s="245" t="s">
        <v>3200</v>
      </c>
      <c r="B11015" s="246">
        <v>55.62</v>
      </c>
    </row>
    <row r="11016" spans="1:2" x14ac:dyDescent="0.2">
      <c r="A11016" s="245" t="s">
        <v>16733</v>
      </c>
      <c r="B11016" s="246">
        <v>52.35</v>
      </c>
    </row>
    <row r="11017" spans="1:2" x14ac:dyDescent="0.2">
      <c r="A11017" s="245" t="s">
        <v>3201</v>
      </c>
      <c r="B11017" s="246">
        <v>66.010000000000005</v>
      </c>
    </row>
    <row r="11018" spans="1:2" x14ac:dyDescent="0.2">
      <c r="A11018" s="245" t="s">
        <v>16734</v>
      </c>
      <c r="B11018" s="246">
        <v>62.75</v>
      </c>
    </row>
    <row r="11019" spans="1:2" x14ac:dyDescent="0.2">
      <c r="A11019" s="245" t="s">
        <v>3202</v>
      </c>
      <c r="B11019" s="246">
        <v>76.41</v>
      </c>
    </row>
    <row r="11020" spans="1:2" x14ac:dyDescent="0.2">
      <c r="A11020" s="245" t="s">
        <v>16735</v>
      </c>
      <c r="B11020" s="246">
        <v>73.150000000000006</v>
      </c>
    </row>
    <row r="11021" spans="1:2" x14ac:dyDescent="0.2">
      <c r="A11021" s="245" t="s">
        <v>3203</v>
      </c>
      <c r="B11021" s="246">
        <v>86.81</v>
      </c>
    </row>
    <row r="11022" spans="1:2" x14ac:dyDescent="0.2">
      <c r="A11022" s="245" t="s">
        <v>16736</v>
      </c>
      <c r="B11022" s="246">
        <v>83.55</v>
      </c>
    </row>
    <row r="11023" spans="1:2" x14ac:dyDescent="0.2">
      <c r="A11023" s="245" t="s">
        <v>3204</v>
      </c>
      <c r="B11023" s="246">
        <v>72.94</v>
      </c>
    </row>
    <row r="11024" spans="1:2" x14ac:dyDescent="0.2">
      <c r="A11024" s="245" t="s">
        <v>16737</v>
      </c>
      <c r="B11024" s="246">
        <v>68.64</v>
      </c>
    </row>
    <row r="11025" spans="1:2" x14ac:dyDescent="0.2">
      <c r="A11025" s="245" t="s">
        <v>3205</v>
      </c>
      <c r="B11025" s="246">
        <v>93.34</v>
      </c>
    </row>
    <row r="11026" spans="1:2" x14ac:dyDescent="0.2">
      <c r="A11026" s="245" t="s">
        <v>16738</v>
      </c>
      <c r="B11026" s="246">
        <v>89.04</v>
      </c>
    </row>
    <row r="11027" spans="1:2" x14ac:dyDescent="0.2">
      <c r="A11027" s="245" t="s">
        <v>3206</v>
      </c>
      <c r="B11027" s="246">
        <v>113.74</v>
      </c>
    </row>
    <row r="11028" spans="1:2" x14ac:dyDescent="0.2">
      <c r="A11028" s="245" t="s">
        <v>16739</v>
      </c>
      <c r="B11028" s="246">
        <v>109.44</v>
      </c>
    </row>
    <row r="11029" spans="1:2" x14ac:dyDescent="0.2">
      <c r="A11029" s="245" t="s">
        <v>3207</v>
      </c>
      <c r="B11029" s="246">
        <v>134.13999999999999</v>
      </c>
    </row>
    <row r="11030" spans="1:2" x14ac:dyDescent="0.2">
      <c r="A11030" s="245" t="s">
        <v>16740</v>
      </c>
      <c r="B11030" s="246">
        <v>129.85</v>
      </c>
    </row>
    <row r="11031" spans="1:2" x14ac:dyDescent="0.2">
      <c r="A11031" s="245" t="s">
        <v>3208</v>
      </c>
      <c r="B11031" s="246">
        <v>154.55000000000001</v>
      </c>
    </row>
    <row r="11032" spans="1:2" x14ac:dyDescent="0.2">
      <c r="A11032" s="245" t="s">
        <v>16741</v>
      </c>
      <c r="B11032" s="246">
        <v>150.25</v>
      </c>
    </row>
    <row r="11033" spans="1:2" x14ac:dyDescent="0.2">
      <c r="A11033" s="245" t="s">
        <v>3209</v>
      </c>
      <c r="B11033" s="246">
        <v>65.010000000000005</v>
      </c>
    </row>
    <row r="11034" spans="1:2" x14ac:dyDescent="0.2">
      <c r="A11034" s="245" t="s">
        <v>16742</v>
      </c>
      <c r="B11034" s="246">
        <v>60.89</v>
      </c>
    </row>
    <row r="11035" spans="1:2" x14ac:dyDescent="0.2">
      <c r="A11035" s="245" t="s">
        <v>3210</v>
      </c>
      <c r="B11035" s="246">
        <v>75.41</v>
      </c>
    </row>
    <row r="11036" spans="1:2" x14ac:dyDescent="0.2">
      <c r="A11036" s="245" t="s">
        <v>16743</v>
      </c>
      <c r="B11036" s="246">
        <v>71.290000000000006</v>
      </c>
    </row>
    <row r="11037" spans="1:2" x14ac:dyDescent="0.2">
      <c r="A11037" s="245" t="s">
        <v>3211</v>
      </c>
      <c r="B11037" s="246">
        <v>85.81</v>
      </c>
    </row>
    <row r="11038" spans="1:2" x14ac:dyDescent="0.2">
      <c r="A11038" s="245" t="s">
        <v>16744</v>
      </c>
      <c r="B11038" s="246">
        <v>81.680000000000007</v>
      </c>
    </row>
    <row r="11039" spans="1:2" x14ac:dyDescent="0.2">
      <c r="A11039" s="245" t="s">
        <v>3212</v>
      </c>
      <c r="B11039" s="246">
        <v>96.21</v>
      </c>
    </row>
    <row r="11040" spans="1:2" x14ac:dyDescent="0.2">
      <c r="A11040" s="245" t="s">
        <v>16745</v>
      </c>
      <c r="B11040" s="246">
        <v>92.08</v>
      </c>
    </row>
    <row r="11041" spans="1:2" x14ac:dyDescent="0.2">
      <c r="A11041" s="245" t="s">
        <v>3213</v>
      </c>
      <c r="B11041" s="246">
        <v>118.3</v>
      </c>
    </row>
    <row r="11042" spans="1:2" x14ac:dyDescent="0.2">
      <c r="A11042" s="245" t="s">
        <v>16746</v>
      </c>
      <c r="B11042" s="246">
        <v>114.18</v>
      </c>
    </row>
    <row r="11043" spans="1:2" x14ac:dyDescent="0.2">
      <c r="A11043" s="245" t="s">
        <v>3214</v>
      </c>
      <c r="B11043" s="246">
        <v>77.19</v>
      </c>
    </row>
    <row r="11044" spans="1:2" x14ac:dyDescent="0.2">
      <c r="A11044" s="245" t="s">
        <v>16747</v>
      </c>
      <c r="B11044" s="246">
        <v>72.72</v>
      </c>
    </row>
    <row r="11045" spans="1:2" x14ac:dyDescent="0.2">
      <c r="A11045" s="245" t="s">
        <v>3215</v>
      </c>
      <c r="B11045" s="246">
        <v>97.59</v>
      </c>
    </row>
    <row r="11046" spans="1:2" x14ac:dyDescent="0.2">
      <c r="A11046" s="245" t="s">
        <v>16748</v>
      </c>
      <c r="B11046" s="246">
        <v>93.12</v>
      </c>
    </row>
    <row r="11047" spans="1:2" x14ac:dyDescent="0.2">
      <c r="A11047" s="245" t="s">
        <v>3216</v>
      </c>
      <c r="B11047" s="246">
        <v>118</v>
      </c>
    </row>
    <row r="11048" spans="1:2" x14ac:dyDescent="0.2">
      <c r="A11048" s="245" t="s">
        <v>16749</v>
      </c>
      <c r="B11048" s="246">
        <v>113.53</v>
      </c>
    </row>
    <row r="11049" spans="1:2" x14ac:dyDescent="0.2">
      <c r="A11049" s="245" t="s">
        <v>3217</v>
      </c>
      <c r="B11049" s="246">
        <v>143.54</v>
      </c>
    </row>
    <row r="11050" spans="1:2" x14ac:dyDescent="0.2">
      <c r="A11050" s="245" t="s">
        <v>16750</v>
      </c>
      <c r="B11050" s="246">
        <v>138.38</v>
      </c>
    </row>
    <row r="11051" spans="1:2" x14ac:dyDescent="0.2">
      <c r="A11051" s="245" t="s">
        <v>3218</v>
      </c>
      <c r="B11051" s="246">
        <v>163.94</v>
      </c>
    </row>
    <row r="11052" spans="1:2" x14ac:dyDescent="0.2">
      <c r="A11052" s="245" t="s">
        <v>16751</v>
      </c>
      <c r="B11052" s="246">
        <v>158.78</v>
      </c>
    </row>
    <row r="11053" spans="1:2" x14ac:dyDescent="0.2">
      <c r="A11053" s="245" t="s">
        <v>3219</v>
      </c>
      <c r="B11053" s="246">
        <v>117.92</v>
      </c>
    </row>
    <row r="11054" spans="1:2" x14ac:dyDescent="0.2">
      <c r="A11054" s="245" t="s">
        <v>16752</v>
      </c>
      <c r="B11054" s="246">
        <v>106.92</v>
      </c>
    </row>
    <row r="11055" spans="1:2" x14ac:dyDescent="0.2">
      <c r="A11055" s="245" t="s">
        <v>3220</v>
      </c>
      <c r="B11055" s="246">
        <v>128.32</v>
      </c>
    </row>
    <row r="11056" spans="1:2" x14ac:dyDescent="0.2">
      <c r="A11056" s="245" t="s">
        <v>16753</v>
      </c>
      <c r="B11056" s="246">
        <v>117.32</v>
      </c>
    </row>
    <row r="11057" spans="1:2" x14ac:dyDescent="0.2">
      <c r="A11057" s="245" t="s">
        <v>3221</v>
      </c>
      <c r="B11057" s="246">
        <v>138.72</v>
      </c>
    </row>
    <row r="11058" spans="1:2" x14ac:dyDescent="0.2">
      <c r="A11058" s="245" t="s">
        <v>16754</v>
      </c>
      <c r="B11058" s="246">
        <v>127.72</v>
      </c>
    </row>
    <row r="11059" spans="1:2" x14ac:dyDescent="0.2">
      <c r="A11059" s="245" t="s">
        <v>3222</v>
      </c>
      <c r="B11059" s="246">
        <v>149.11000000000001</v>
      </c>
    </row>
    <row r="11060" spans="1:2" x14ac:dyDescent="0.2">
      <c r="A11060" s="245" t="s">
        <v>16755</v>
      </c>
      <c r="B11060" s="246">
        <v>138.11000000000001</v>
      </c>
    </row>
    <row r="11061" spans="1:2" x14ac:dyDescent="0.2">
      <c r="A11061" s="245" t="s">
        <v>3223</v>
      </c>
      <c r="B11061" s="246">
        <v>171.21</v>
      </c>
    </row>
    <row r="11062" spans="1:2" x14ac:dyDescent="0.2">
      <c r="A11062" s="245" t="s">
        <v>16756</v>
      </c>
      <c r="B11062" s="246">
        <v>160.21</v>
      </c>
    </row>
    <row r="11063" spans="1:2" x14ac:dyDescent="0.2">
      <c r="A11063" s="245" t="s">
        <v>3224</v>
      </c>
      <c r="B11063" s="246">
        <v>130.1</v>
      </c>
    </row>
    <row r="11064" spans="1:2" x14ac:dyDescent="0.2">
      <c r="A11064" s="245" t="s">
        <v>16757</v>
      </c>
      <c r="B11064" s="246">
        <v>118.75</v>
      </c>
    </row>
    <row r="11065" spans="1:2" x14ac:dyDescent="0.2">
      <c r="A11065" s="245" t="s">
        <v>3225</v>
      </c>
      <c r="B11065" s="246">
        <v>150.5</v>
      </c>
    </row>
    <row r="11066" spans="1:2" x14ac:dyDescent="0.2">
      <c r="A11066" s="245" t="s">
        <v>16758</v>
      </c>
      <c r="B11066" s="246">
        <v>139.16</v>
      </c>
    </row>
    <row r="11067" spans="1:2" x14ac:dyDescent="0.2">
      <c r="A11067" s="245" t="s">
        <v>3226</v>
      </c>
      <c r="B11067" s="246">
        <v>170.9</v>
      </c>
    </row>
    <row r="11068" spans="1:2" x14ac:dyDescent="0.2">
      <c r="A11068" s="245" t="s">
        <v>16759</v>
      </c>
      <c r="B11068" s="246">
        <v>159.56</v>
      </c>
    </row>
    <row r="11069" spans="1:2" x14ac:dyDescent="0.2">
      <c r="A11069" s="245" t="s">
        <v>3227</v>
      </c>
      <c r="B11069" s="246">
        <v>209.3</v>
      </c>
    </row>
    <row r="11070" spans="1:2" x14ac:dyDescent="0.2">
      <c r="A11070" s="245" t="s">
        <v>16760</v>
      </c>
      <c r="B11070" s="246">
        <v>195.55</v>
      </c>
    </row>
    <row r="11071" spans="1:2" x14ac:dyDescent="0.2">
      <c r="A11071" s="245" t="s">
        <v>3228</v>
      </c>
      <c r="B11071" s="246">
        <v>229.7</v>
      </c>
    </row>
    <row r="11072" spans="1:2" x14ac:dyDescent="0.2">
      <c r="A11072" s="245" t="s">
        <v>16761</v>
      </c>
      <c r="B11072" s="246">
        <v>215.95</v>
      </c>
    </row>
    <row r="11073" spans="1:2" x14ac:dyDescent="0.2">
      <c r="A11073" s="245" t="s">
        <v>3229</v>
      </c>
      <c r="B11073" s="246">
        <v>2266.34</v>
      </c>
    </row>
    <row r="11074" spans="1:2" x14ac:dyDescent="0.2">
      <c r="A11074" s="245" t="s">
        <v>16762</v>
      </c>
      <c r="B11074" s="246">
        <v>2083.88</v>
      </c>
    </row>
    <row r="11075" spans="1:2" x14ac:dyDescent="0.2">
      <c r="A11075" s="245" t="s">
        <v>3230</v>
      </c>
      <c r="B11075" s="246">
        <v>2752.09</v>
      </c>
    </row>
    <row r="11076" spans="1:2" x14ac:dyDescent="0.2">
      <c r="A11076" s="245" t="s">
        <v>16763</v>
      </c>
      <c r="B11076" s="246">
        <v>2539.1999999999998</v>
      </c>
    </row>
    <row r="11077" spans="1:2" x14ac:dyDescent="0.2">
      <c r="A11077" s="245" t="s">
        <v>3231</v>
      </c>
      <c r="B11077" s="246">
        <v>3545.44</v>
      </c>
    </row>
    <row r="11078" spans="1:2" x14ac:dyDescent="0.2">
      <c r="A11078" s="245" t="s">
        <v>16764</v>
      </c>
      <c r="B11078" s="246">
        <v>3313.45</v>
      </c>
    </row>
    <row r="11079" spans="1:2" x14ac:dyDescent="0.2">
      <c r="A11079" s="245" t="s">
        <v>3232</v>
      </c>
      <c r="B11079" s="246">
        <v>4145.5200000000004</v>
      </c>
    </row>
    <row r="11080" spans="1:2" x14ac:dyDescent="0.2">
      <c r="A11080" s="245" t="s">
        <v>16765</v>
      </c>
      <c r="B11080" s="246">
        <v>3833.47</v>
      </c>
    </row>
    <row r="11081" spans="1:2" x14ac:dyDescent="0.2">
      <c r="A11081" s="245" t="s">
        <v>3233</v>
      </c>
      <c r="B11081" s="246">
        <v>4827.43</v>
      </c>
    </row>
    <row r="11082" spans="1:2" x14ac:dyDescent="0.2">
      <c r="A11082" s="245" t="s">
        <v>16766</v>
      </c>
      <c r="B11082" s="246">
        <v>4424.3100000000004</v>
      </c>
    </row>
    <row r="11083" spans="1:2" x14ac:dyDescent="0.2">
      <c r="A11083" s="245" t="s">
        <v>3234</v>
      </c>
      <c r="B11083" s="246">
        <v>735.93</v>
      </c>
    </row>
    <row r="11084" spans="1:2" x14ac:dyDescent="0.2">
      <c r="A11084" s="245" t="s">
        <v>16767</v>
      </c>
      <c r="B11084" s="246">
        <v>659.99</v>
      </c>
    </row>
    <row r="11085" spans="1:2" x14ac:dyDescent="0.2">
      <c r="A11085" s="245" t="s">
        <v>3235</v>
      </c>
      <c r="B11085" s="246">
        <v>858.96</v>
      </c>
    </row>
    <row r="11086" spans="1:2" x14ac:dyDescent="0.2">
      <c r="A11086" s="245" t="s">
        <v>16768</v>
      </c>
      <c r="B11086" s="246">
        <v>770.36</v>
      </c>
    </row>
    <row r="11087" spans="1:2" x14ac:dyDescent="0.2">
      <c r="A11087" s="245" t="s">
        <v>3236</v>
      </c>
      <c r="B11087" s="246">
        <v>1168.3</v>
      </c>
    </row>
    <row r="11088" spans="1:2" x14ac:dyDescent="0.2">
      <c r="A11088" s="245" t="s">
        <v>16769</v>
      </c>
      <c r="B11088" s="246">
        <v>1038.44</v>
      </c>
    </row>
    <row r="11089" spans="1:2" x14ac:dyDescent="0.2">
      <c r="A11089" s="245" t="s">
        <v>3237</v>
      </c>
      <c r="B11089" s="246">
        <v>2323.3000000000002</v>
      </c>
    </row>
    <row r="11090" spans="1:2" x14ac:dyDescent="0.2">
      <c r="A11090" s="245" t="s">
        <v>16770</v>
      </c>
      <c r="B11090" s="246">
        <v>2133.2399999999998</v>
      </c>
    </row>
    <row r="11091" spans="1:2" x14ac:dyDescent="0.2">
      <c r="A11091" s="245" t="s">
        <v>3238</v>
      </c>
      <c r="B11091" s="246">
        <v>2818.57</v>
      </c>
    </row>
    <row r="11092" spans="1:2" x14ac:dyDescent="0.2">
      <c r="A11092" s="245" t="s">
        <v>16771</v>
      </c>
      <c r="B11092" s="246">
        <v>2596.81</v>
      </c>
    </row>
    <row r="11093" spans="1:2" x14ac:dyDescent="0.2">
      <c r="A11093" s="245" t="s">
        <v>3239</v>
      </c>
      <c r="B11093" s="246">
        <v>3617.89</v>
      </c>
    </row>
    <row r="11094" spans="1:2" x14ac:dyDescent="0.2">
      <c r="A11094" s="245" t="s">
        <v>16772</v>
      </c>
      <c r="B11094" s="246">
        <v>3376.22</v>
      </c>
    </row>
    <row r="11095" spans="1:2" x14ac:dyDescent="0.2">
      <c r="A11095" s="245" t="s">
        <v>3240</v>
      </c>
      <c r="B11095" s="246">
        <v>4242.97</v>
      </c>
    </row>
    <row r="11096" spans="1:2" x14ac:dyDescent="0.2">
      <c r="A11096" s="245" t="s">
        <v>16773</v>
      </c>
      <c r="B11096" s="246">
        <v>3917.92</v>
      </c>
    </row>
    <row r="11097" spans="1:2" x14ac:dyDescent="0.2">
      <c r="A11097" s="245" t="s">
        <v>3241</v>
      </c>
      <c r="B11097" s="246">
        <v>4953.29</v>
      </c>
    </row>
    <row r="11098" spans="1:2" x14ac:dyDescent="0.2">
      <c r="A11098" s="245" t="s">
        <v>16774</v>
      </c>
      <c r="B11098" s="246">
        <v>4533.37</v>
      </c>
    </row>
    <row r="11099" spans="1:2" x14ac:dyDescent="0.2">
      <c r="A11099" s="245" t="s">
        <v>3242</v>
      </c>
      <c r="B11099" s="246">
        <v>241.47</v>
      </c>
    </row>
    <row r="11100" spans="1:2" x14ac:dyDescent="0.2">
      <c r="A11100" s="245" t="s">
        <v>16775</v>
      </c>
      <c r="B11100" s="246">
        <v>241.47</v>
      </c>
    </row>
    <row r="11101" spans="1:2" x14ac:dyDescent="0.2">
      <c r="A11101" s="245" t="s">
        <v>3243</v>
      </c>
      <c r="B11101" s="246">
        <v>270</v>
      </c>
    </row>
    <row r="11102" spans="1:2" x14ac:dyDescent="0.2">
      <c r="A11102" s="245" t="s">
        <v>16776</v>
      </c>
      <c r="B11102" s="246">
        <v>270</v>
      </c>
    </row>
    <row r="11103" spans="1:2" x14ac:dyDescent="0.2">
      <c r="A11103" s="245" t="s">
        <v>3244</v>
      </c>
      <c r="B11103" s="246">
        <v>280</v>
      </c>
    </row>
    <row r="11104" spans="1:2" x14ac:dyDescent="0.2">
      <c r="A11104" s="245" t="s">
        <v>16777</v>
      </c>
      <c r="B11104" s="246">
        <v>280</v>
      </c>
    </row>
    <row r="11105" spans="1:2" x14ac:dyDescent="0.2">
      <c r="A11105" s="245" t="s">
        <v>3245</v>
      </c>
      <c r="B11105" s="246">
        <v>300</v>
      </c>
    </row>
    <row r="11106" spans="1:2" x14ac:dyDescent="0.2">
      <c r="A11106" s="245" t="s">
        <v>16778</v>
      </c>
      <c r="B11106" s="246">
        <v>300</v>
      </c>
    </row>
    <row r="11107" spans="1:2" x14ac:dyDescent="0.2">
      <c r="A11107" s="245" t="s">
        <v>3246</v>
      </c>
      <c r="B11107" s="246">
        <v>308.43</v>
      </c>
    </row>
    <row r="11108" spans="1:2" x14ac:dyDescent="0.2">
      <c r="A11108" s="245" t="s">
        <v>16779</v>
      </c>
      <c r="B11108" s="246">
        <v>308.43</v>
      </c>
    </row>
    <row r="11109" spans="1:2" x14ac:dyDescent="0.2">
      <c r="A11109" s="245" t="s">
        <v>3247</v>
      </c>
      <c r="B11109" s="246">
        <v>310.14999999999998</v>
      </c>
    </row>
    <row r="11110" spans="1:2" x14ac:dyDescent="0.2">
      <c r="A11110" s="245" t="s">
        <v>16780</v>
      </c>
      <c r="B11110" s="246">
        <v>310.14999999999998</v>
      </c>
    </row>
    <row r="11111" spans="1:2" x14ac:dyDescent="0.2">
      <c r="A11111" s="245" t="s">
        <v>8611</v>
      </c>
      <c r="B11111" s="246">
        <v>320</v>
      </c>
    </row>
    <row r="11112" spans="1:2" x14ac:dyDescent="0.2">
      <c r="A11112" s="245" t="s">
        <v>16781</v>
      </c>
      <c r="B11112" s="246">
        <v>320</v>
      </c>
    </row>
    <row r="11113" spans="1:2" x14ac:dyDescent="0.2">
      <c r="A11113" s="245" t="s">
        <v>8612</v>
      </c>
      <c r="B11113" s="246">
        <v>310.8</v>
      </c>
    </row>
    <row r="11114" spans="1:2" x14ac:dyDescent="0.2">
      <c r="A11114" s="245" t="s">
        <v>16782</v>
      </c>
      <c r="B11114" s="246">
        <v>310.8</v>
      </c>
    </row>
    <row r="11115" spans="1:2" x14ac:dyDescent="0.2">
      <c r="A11115" s="245" t="s">
        <v>23820</v>
      </c>
      <c r="B11115" s="246">
        <v>415.65</v>
      </c>
    </row>
    <row r="11116" spans="1:2" x14ac:dyDescent="0.2">
      <c r="A11116" s="245" t="s">
        <v>23821</v>
      </c>
      <c r="B11116" s="246">
        <v>395.82</v>
      </c>
    </row>
    <row r="11117" spans="1:2" x14ac:dyDescent="0.2">
      <c r="A11117" s="245" t="s">
        <v>8613</v>
      </c>
      <c r="B11117" s="246">
        <v>448.32</v>
      </c>
    </row>
    <row r="11118" spans="1:2" x14ac:dyDescent="0.2">
      <c r="A11118" s="245" t="s">
        <v>16783</v>
      </c>
      <c r="B11118" s="246">
        <v>428.49</v>
      </c>
    </row>
    <row r="11119" spans="1:2" x14ac:dyDescent="0.2">
      <c r="A11119" s="245" t="s">
        <v>8614</v>
      </c>
      <c r="B11119" s="246">
        <v>471.94</v>
      </c>
    </row>
    <row r="11120" spans="1:2" x14ac:dyDescent="0.2">
      <c r="A11120" s="245" t="s">
        <v>16784</v>
      </c>
      <c r="B11120" s="246">
        <v>452.11</v>
      </c>
    </row>
    <row r="11121" spans="1:2" x14ac:dyDescent="0.2">
      <c r="A11121" s="245" t="s">
        <v>8615</v>
      </c>
      <c r="B11121" s="246">
        <v>492.74</v>
      </c>
    </row>
    <row r="11122" spans="1:2" x14ac:dyDescent="0.2">
      <c r="A11122" s="245" t="s">
        <v>16785</v>
      </c>
      <c r="B11122" s="246">
        <v>472.91</v>
      </c>
    </row>
    <row r="11123" spans="1:2" x14ac:dyDescent="0.2">
      <c r="A11123" s="245" t="s">
        <v>8616</v>
      </c>
      <c r="B11123" s="246">
        <v>30</v>
      </c>
    </row>
    <row r="11124" spans="1:2" x14ac:dyDescent="0.2">
      <c r="A11124" s="245" t="s">
        <v>16786</v>
      </c>
      <c r="B11124" s="246">
        <v>30</v>
      </c>
    </row>
    <row r="11125" spans="1:2" x14ac:dyDescent="0.2">
      <c r="A11125" s="245" t="s">
        <v>3248</v>
      </c>
      <c r="B11125" s="246">
        <v>216.02</v>
      </c>
    </row>
    <row r="11126" spans="1:2" x14ac:dyDescent="0.2">
      <c r="A11126" s="245" t="s">
        <v>16787</v>
      </c>
      <c r="B11126" s="246">
        <v>206.52</v>
      </c>
    </row>
    <row r="11127" spans="1:2" x14ac:dyDescent="0.2">
      <c r="A11127" s="245" t="s">
        <v>3249</v>
      </c>
      <c r="B11127" s="246">
        <v>1545.78</v>
      </c>
    </row>
    <row r="11128" spans="1:2" x14ac:dyDescent="0.2">
      <c r="A11128" s="245" t="s">
        <v>16788</v>
      </c>
      <c r="B11128" s="246">
        <v>1462.44</v>
      </c>
    </row>
    <row r="11129" spans="1:2" x14ac:dyDescent="0.2">
      <c r="A11129" s="245" t="s">
        <v>3250</v>
      </c>
      <c r="B11129" s="246">
        <v>225.51</v>
      </c>
    </row>
    <row r="11130" spans="1:2" x14ac:dyDescent="0.2">
      <c r="A11130" s="245" t="s">
        <v>16789</v>
      </c>
      <c r="B11130" s="246">
        <v>216.02</v>
      </c>
    </row>
    <row r="11131" spans="1:2" x14ac:dyDescent="0.2">
      <c r="A11131" s="245" t="s">
        <v>3251</v>
      </c>
      <c r="B11131" s="246">
        <v>136.62</v>
      </c>
    </row>
    <row r="11132" spans="1:2" x14ac:dyDescent="0.2">
      <c r="A11132" s="245" t="s">
        <v>16790</v>
      </c>
      <c r="B11132" s="246">
        <v>132.16999999999999</v>
      </c>
    </row>
    <row r="11133" spans="1:2" x14ac:dyDescent="0.2">
      <c r="A11133" s="245" t="s">
        <v>3252</v>
      </c>
      <c r="B11133" s="246">
        <v>1206.2</v>
      </c>
    </row>
    <row r="11134" spans="1:2" x14ac:dyDescent="0.2">
      <c r="A11134" s="245" t="s">
        <v>16791</v>
      </c>
      <c r="B11134" s="246">
        <v>1122.8599999999999</v>
      </c>
    </row>
    <row r="11135" spans="1:2" x14ac:dyDescent="0.2">
      <c r="A11135" s="245" t="s">
        <v>3253</v>
      </c>
      <c r="B11135" s="246">
        <v>337.49</v>
      </c>
    </row>
    <row r="11136" spans="1:2" x14ac:dyDescent="0.2">
      <c r="A11136" s="245" t="s">
        <v>16792</v>
      </c>
      <c r="B11136" s="246">
        <v>305.85000000000002</v>
      </c>
    </row>
    <row r="11137" spans="1:2" x14ac:dyDescent="0.2">
      <c r="A11137" s="245" t="s">
        <v>8618</v>
      </c>
      <c r="B11137" s="246">
        <v>307.32</v>
      </c>
    </row>
    <row r="11138" spans="1:2" x14ac:dyDescent="0.2">
      <c r="A11138" s="245" t="s">
        <v>16793</v>
      </c>
      <c r="B11138" s="246">
        <v>298.61</v>
      </c>
    </row>
    <row r="11139" spans="1:2" x14ac:dyDescent="0.2">
      <c r="A11139" s="245" t="s">
        <v>8619</v>
      </c>
      <c r="B11139" s="246">
        <v>335.85</v>
      </c>
    </row>
    <row r="11140" spans="1:2" x14ac:dyDescent="0.2">
      <c r="A11140" s="245" t="s">
        <v>16794</v>
      </c>
      <c r="B11140" s="246">
        <v>327.14</v>
      </c>
    </row>
    <row r="11141" spans="1:2" x14ac:dyDescent="0.2">
      <c r="A11141" s="245" t="s">
        <v>8620</v>
      </c>
      <c r="B11141" s="246">
        <v>345.85</v>
      </c>
    </row>
    <row r="11142" spans="1:2" x14ac:dyDescent="0.2">
      <c r="A11142" s="245" t="s">
        <v>16795</v>
      </c>
      <c r="B11142" s="246">
        <v>337.14</v>
      </c>
    </row>
    <row r="11143" spans="1:2" x14ac:dyDescent="0.2">
      <c r="A11143" s="245" t="s">
        <v>8621</v>
      </c>
      <c r="B11143" s="246">
        <v>365.85</v>
      </c>
    </row>
    <row r="11144" spans="1:2" x14ac:dyDescent="0.2">
      <c r="A11144" s="245" t="s">
        <v>16796</v>
      </c>
      <c r="B11144" s="246">
        <v>357.14</v>
      </c>
    </row>
    <row r="11145" spans="1:2" x14ac:dyDescent="0.2">
      <c r="A11145" s="245" t="s">
        <v>8622</v>
      </c>
      <c r="B11145" s="246">
        <v>374.28</v>
      </c>
    </row>
    <row r="11146" spans="1:2" x14ac:dyDescent="0.2">
      <c r="A11146" s="245" t="s">
        <v>16797</v>
      </c>
      <c r="B11146" s="246">
        <v>365.57</v>
      </c>
    </row>
    <row r="11147" spans="1:2" x14ac:dyDescent="0.2">
      <c r="A11147" s="245" t="s">
        <v>8623</v>
      </c>
      <c r="B11147" s="246">
        <v>376</v>
      </c>
    </row>
    <row r="11148" spans="1:2" x14ac:dyDescent="0.2">
      <c r="A11148" s="245" t="s">
        <v>16798</v>
      </c>
      <c r="B11148" s="246">
        <v>367.29</v>
      </c>
    </row>
    <row r="11149" spans="1:2" x14ac:dyDescent="0.2">
      <c r="A11149" s="245" t="s">
        <v>8624</v>
      </c>
      <c r="B11149" s="246">
        <v>385.85</v>
      </c>
    </row>
    <row r="11150" spans="1:2" x14ac:dyDescent="0.2">
      <c r="A11150" s="245" t="s">
        <v>16799</v>
      </c>
      <c r="B11150" s="246">
        <v>377.14</v>
      </c>
    </row>
    <row r="11151" spans="1:2" x14ac:dyDescent="0.2">
      <c r="A11151" s="245" t="s">
        <v>8625</v>
      </c>
      <c r="B11151" s="246">
        <v>125.61</v>
      </c>
    </row>
    <row r="11152" spans="1:2" x14ac:dyDescent="0.2">
      <c r="A11152" s="245" t="s">
        <v>16800</v>
      </c>
      <c r="B11152" s="246">
        <v>120.06</v>
      </c>
    </row>
    <row r="11153" spans="1:2" x14ac:dyDescent="0.2">
      <c r="A11153" s="245" t="s">
        <v>8626</v>
      </c>
      <c r="B11153" s="246">
        <v>133.91999999999999</v>
      </c>
    </row>
    <row r="11154" spans="1:2" x14ac:dyDescent="0.2">
      <c r="A11154" s="245" t="s">
        <v>16801</v>
      </c>
      <c r="B11154" s="246">
        <v>127.98</v>
      </c>
    </row>
    <row r="11155" spans="1:2" x14ac:dyDescent="0.2">
      <c r="A11155" s="245" t="s">
        <v>8627</v>
      </c>
      <c r="B11155" s="246">
        <v>142.22999999999999</v>
      </c>
    </row>
    <row r="11156" spans="1:2" x14ac:dyDescent="0.2">
      <c r="A11156" s="245" t="s">
        <v>16802</v>
      </c>
      <c r="B11156" s="246">
        <v>135.88999999999999</v>
      </c>
    </row>
    <row r="11157" spans="1:2" x14ac:dyDescent="0.2">
      <c r="A11157" s="245" t="s">
        <v>3254</v>
      </c>
      <c r="B11157" s="246">
        <v>8.25</v>
      </c>
    </row>
    <row r="11158" spans="1:2" x14ac:dyDescent="0.2">
      <c r="A11158" s="245" t="s">
        <v>16803</v>
      </c>
      <c r="B11158" s="246">
        <v>8.25</v>
      </c>
    </row>
    <row r="11159" spans="1:2" x14ac:dyDescent="0.2">
      <c r="A11159" s="245" t="s">
        <v>3255</v>
      </c>
      <c r="B11159" s="246">
        <v>1.65</v>
      </c>
    </row>
    <row r="11160" spans="1:2" x14ac:dyDescent="0.2">
      <c r="A11160" s="245" t="s">
        <v>16804</v>
      </c>
      <c r="B11160" s="246">
        <v>1.65</v>
      </c>
    </row>
    <row r="11161" spans="1:2" x14ac:dyDescent="0.2">
      <c r="A11161" s="245" t="s">
        <v>8628</v>
      </c>
      <c r="B11161" s="246">
        <v>5.2</v>
      </c>
    </row>
    <row r="11162" spans="1:2" x14ac:dyDescent="0.2">
      <c r="A11162" s="245" t="s">
        <v>16805</v>
      </c>
      <c r="B11162" s="246">
        <v>5.2</v>
      </c>
    </row>
    <row r="11163" spans="1:2" x14ac:dyDescent="0.2">
      <c r="A11163" s="245" t="s">
        <v>3256</v>
      </c>
      <c r="B11163" s="246">
        <v>18.09</v>
      </c>
    </row>
    <row r="11164" spans="1:2" x14ac:dyDescent="0.2">
      <c r="A11164" s="245" t="s">
        <v>16806</v>
      </c>
      <c r="B11164" s="246">
        <v>15.87</v>
      </c>
    </row>
    <row r="11165" spans="1:2" x14ac:dyDescent="0.2">
      <c r="A11165" s="245" t="s">
        <v>3257</v>
      </c>
      <c r="B11165" s="246">
        <v>4.22</v>
      </c>
    </row>
    <row r="11166" spans="1:2" x14ac:dyDescent="0.2">
      <c r="A11166" s="245" t="s">
        <v>16807</v>
      </c>
      <c r="B11166" s="246">
        <v>3.69</v>
      </c>
    </row>
    <row r="11167" spans="1:2" x14ac:dyDescent="0.2">
      <c r="A11167" s="245" t="s">
        <v>8629</v>
      </c>
      <c r="B11167" s="246">
        <v>10.07</v>
      </c>
    </row>
    <row r="11168" spans="1:2" x14ac:dyDescent="0.2">
      <c r="A11168" s="245" t="s">
        <v>16808</v>
      </c>
      <c r="B11168" s="246">
        <v>8.92</v>
      </c>
    </row>
    <row r="11169" spans="1:2" x14ac:dyDescent="0.2">
      <c r="A11169" s="245" t="s">
        <v>8630</v>
      </c>
      <c r="B11169" s="246">
        <v>4.26</v>
      </c>
    </row>
    <row r="11170" spans="1:2" x14ac:dyDescent="0.2">
      <c r="A11170" s="245" t="s">
        <v>16809</v>
      </c>
      <c r="B11170" s="246">
        <v>4.26</v>
      </c>
    </row>
    <row r="11171" spans="1:2" x14ac:dyDescent="0.2">
      <c r="A11171" s="245" t="s">
        <v>8631</v>
      </c>
      <c r="B11171" s="246">
        <v>12.88</v>
      </c>
    </row>
    <row r="11172" spans="1:2" x14ac:dyDescent="0.2">
      <c r="A11172" s="245" t="s">
        <v>16810</v>
      </c>
      <c r="B11172" s="246">
        <v>12.88</v>
      </c>
    </row>
    <row r="11173" spans="1:2" x14ac:dyDescent="0.2">
      <c r="A11173" s="245" t="s">
        <v>8632</v>
      </c>
      <c r="B11173" s="246">
        <v>3.8</v>
      </c>
    </row>
    <row r="11174" spans="1:2" x14ac:dyDescent="0.2">
      <c r="A11174" s="245" t="s">
        <v>16811</v>
      </c>
      <c r="B11174" s="246">
        <v>3.29</v>
      </c>
    </row>
    <row r="11175" spans="1:2" x14ac:dyDescent="0.2">
      <c r="A11175" s="245" t="s">
        <v>3258</v>
      </c>
      <c r="B11175" s="246">
        <v>13908.55</v>
      </c>
    </row>
    <row r="11176" spans="1:2" x14ac:dyDescent="0.2">
      <c r="A11176" s="245" t="s">
        <v>16812</v>
      </c>
      <c r="B11176" s="246">
        <v>12620.51</v>
      </c>
    </row>
    <row r="11177" spans="1:2" x14ac:dyDescent="0.2">
      <c r="A11177" s="245" t="s">
        <v>3259</v>
      </c>
      <c r="B11177" s="246">
        <v>25828.18</v>
      </c>
    </row>
    <row r="11178" spans="1:2" x14ac:dyDescent="0.2">
      <c r="A11178" s="245" t="s">
        <v>16813</v>
      </c>
      <c r="B11178" s="246">
        <v>23556.44</v>
      </c>
    </row>
    <row r="11179" spans="1:2" x14ac:dyDescent="0.2">
      <c r="A11179" s="245" t="s">
        <v>3260</v>
      </c>
      <c r="B11179" s="246">
        <v>15849.91</v>
      </c>
    </row>
    <row r="11180" spans="1:2" x14ac:dyDescent="0.2">
      <c r="A11180" s="245" t="s">
        <v>16814</v>
      </c>
      <c r="B11180" s="246">
        <v>14332.7</v>
      </c>
    </row>
    <row r="11181" spans="1:2" x14ac:dyDescent="0.2">
      <c r="A11181" s="245" t="s">
        <v>3261</v>
      </c>
      <c r="B11181" s="246">
        <v>29105.88</v>
      </c>
    </row>
    <row r="11182" spans="1:2" x14ac:dyDescent="0.2">
      <c r="A11182" s="245" t="s">
        <v>16815</v>
      </c>
      <c r="B11182" s="246">
        <v>26593.77</v>
      </c>
    </row>
    <row r="11183" spans="1:2" x14ac:dyDescent="0.2">
      <c r="A11183" s="245" t="s">
        <v>3262</v>
      </c>
      <c r="B11183" s="246">
        <v>33446.400000000001</v>
      </c>
    </row>
    <row r="11184" spans="1:2" x14ac:dyDescent="0.2">
      <c r="A11184" s="245" t="s">
        <v>16816</v>
      </c>
      <c r="B11184" s="246">
        <v>30467.53</v>
      </c>
    </row>
    <row r="11185" spans="1:2" x14ac:dyDescent="0.2">
      <c r="A11185" s="245" t="s">
        <v>3263</v>
      </c>
      <c r="B11185" s="246">
        <v>29334.1</v>
      </c>
    </row>
    <row r="11186" spans="1:2" x14ac:dyDescent="0.2">
      <c r="A11186" s="245" t="s">
        <v>16817</v>
      </c>
      <c r="B11186" s="246">
        <v>26710.61</v>
      </c>
    </row>
    <row r="11187" spans="1:2" x14ac:dyDescent="0.2">
      <c r="A11187" s="245" t="s">
        <v>3264</v>
      </c>
      <c r="B11187" s="246">
        <v>34259.32</v>
      </c>
    </row>
    <row r="11188" spans="1:2" x14ac:dyDescent="0.2">
      <c r="A11188" s="245" t="s">
        <v>16818</v>
      </c>
      <c r="B11188" s="246">
        <v>31265.360000000001</v>
      </c>
    </row>
    <row r="11189" spans="1:2" x14ac:dyDescent="0.2">
      <c r="A11189" s="245" t="s">
        <v>3265</v>
      </c>
      <c r="B11189" s="246">
        <v>38260.83</v>
      </c>
    </row>
    <row r="11190" spans="1:2" x14ac:dyDescent="0.2">
      <c r="A11190" s="245" t="s">
        <v>16819</v>
      </c>
      <c r="B11190" s="246">
        <v>34993.230000000003</v>
      </c>
    </row>
    <row r="11191" spans="1:2" x14ac:dyDescent="0.2">
      <c r="A11191" s="245" t="s">
        <v>8633</v>
      </c>
      <c r="B11191" s="246">
        <v>6059.21</v>
      </c>
    </row>
    <row r="11192" spans="1:2" x14ac:dyDescent="0.2">
      <c r="A11192" s="245" t="s">
        <v>16820</v>
      </c>
      <c r="B11192" s="246">
        <v>5569.16</v>
      </c>
    </row>
    <row r="11193" spans="1:2" x14ac:dyDescent="0.2">
      <c r="A11193" s="245" t="s">
        <v>8634</v>
      </c>
      <c r="B11193" s="246">
        <v>10252.16</v>
      </c>
    </row>
    <row r="11194" spans="1:2" x14ac:dyDescent="0.2">
      <c r="A11194" s="245" t="s">
        <v>16821</v>
      </c>
      <c r="B11194" s="246">
        <v>10252.16</v>
      </c>
    </row>
    <row r="11195" spans="1:2" x14ac:dyDescent="0.2">
      <c r="A11195" s="245" t="s">
        <v>8635</v>
      </c>
      <c r="B11195" s="246">
        <v>369.01</v>
      </c>
    </row>
    <row r="11196" spans="1:2" x14ac:dyDescent="0.2">
      <c r="A11196" s="245" t="s">
        <v>16822</v>
      </c>
      <c r="B11196" s="246">
        <v>353.19</v>
      </c>
    </row>
    <row r="11197" spans="1:2" x14ac:dyDescent="0.2">
      <c r="A11197" s="245" t="s">
        <v>8636</v>
      </c>
      <c r="B11197" s="246">
        <v>131.91999999999999</v>
      </c>
    </row>
    <row r="11198" spans="1:2" x14ac:dyDescent="0.2">
      <c r="A11198" s="245" t="s">
        <v>16823</v>
      </c>
      <c r="B11198" s="246">
        <v>119.54</v>
      </c>
    </row>
    <row r="11199" spans="1:2" x14ac:dyDescent="0.2">
      <c r="A11199" s="245" t="s">
        <v>3266</v>
      </c>
      <c r="B11199" s="246">
        <v>243</v>
      </c>
    </row>
    <row r="11200" spans="1:2" x14ac:dyDescent="0.2">
      <c r="A11200" s="245" t="s">
        <v>16824</v>
      </c>
      <c r="B11200" s="246">
        <v>226.53</v>
      </c>
    </row>
    <row r="11201" spans="1:2" x14ac:dyDescent="0.2">
      <c r="A11201" s="245" t="s">
        <v>3267</v>
      </c>
      <c r="B11201" s="246">
        <v>123.27</v>
      </c>
    </row>
    <row r="11202" spans="1:2" x14ac:dyDescent="0.2">
      <c r="A11202" s="245" t="s">
        <v>16825</v>
      </c>
      <c r="B11202" s="246">
        <v>106.81</v>
      </c>
    </row>
    <row r="11203" spans="1:2" x14ac:dyDescent="0.2">
      <c r="A11203" s="245" t="s">
        <v>8637</v>
      </c>
      <c r="B11203" s="246">
        <v>53.79</v>
      </c>
    </row>
    <row r="11204" spans="1:2" x14ac:dyDescent="0.2">
      <c r="A11204" s="245" t="s">
        <v>16826</v>
      </c>
      <c r="B11204" s="246">
        <v>51.42</v>
      </c>
    </row>
    <row r="11205" spans="1:2" x14ac:dyDescent="0.2">
      <c r="A11205" s="245" t="s">
        <v>3268</v>
      </c>
      <c r="B11205" s="246">
        <v>37.58</v>
      </c>
    </row>
    <row r="11206" spans="1:2" x14ac:dyDescent="0.2">
      <c r="A11206" s="245" t="s">
        <v>16827</v>
      </c>
      <c r="B11206" s="246">
        <v>34.130000000000003</v>
      </c>
    </row>
    <row r="11207" spans="1:2" x14ac:dyDescent="0.2">
      <c r="A11207" s="245" t="s">
        <v>3269</v>
      </c>
      <c r="B11207" s="246">
        <v>67.73</v>
      </c>
    </row>
    <row r="11208" spans="1:2" x14ac:dyDescent="0.2">
      <c r="A11208" s="245" t="s">
        <v>16828</v>
      </c>
      <c r="B11208" s="246">
        <v>64.39</v>
      </c>
    </row>
    <row r="11209" spans="1:2" x14ac:dyDescent="0.2">
      <c r="A11209" s="245" t="s">
        <v>3270</v>
      </c>
      <c r="B11209" s="246">
        <v>22.87</v>
      </c>
    </row>
    <row r="11210" spans="1:2" x14ac:dyDescent="0.2">
      <c r="A11210" s="245" t="s">
        <v>16829</v>
      </c>
      <c r="B11210" s="246">
        <v>20.5</v>
      </c>
    </row>
    <row r="11211" spans="1:2" x14ac:dyDescent="0.2">
      <c r="A11211" s="245" t="s">
        <v>8638</v>
      </c>
      <c r="B11211" s="246">
        <v>34.799999999999997</v>
      </c>
    </row>
    <row r="11212" spans="1:2" x14ac:dyDescent="0.2">
      <c r="A11212" s="245" t="s">
        <v>16830</v>
      </c>
      <c r="B11212" s="246">
        <v>32.82</v>
      </c>
    </row>
    <row r="11213" spans="1:2" x14ac:dyDescent="0.2">
      <c r="A11213" s="245" t="s">
        <v>8639</v>
      </c>
      <c r="B11213" s="246">
        <v>384.35</v>
      </c>
    </row>
    <row r="11214" spans="1:2" x14ac:dyDescent="0.2">
      <c r="A11214" s="245" t="s">
        <v>16831</v>
      </c>
      <c r="B11214" s="246">
        <v>370.13</v>
      </c>
    </row>
    <row r="11215" spans="1:2" x14ac:dyDescent="0.2">
      <c r="A11215" s="245" t="s">
        <v>8640</v>
      </c>
      <c r="B11215" s="246">
        <v>145.09</v>
      </c>
    </row>
    <row r="11216" spans="1:2" x14ac:dyDescent="0.2">
      <c r="A11216" s="245" t="s">
        <v>16832</v>
      </c>
      <c r="B11216" s="246">
        <v>142.74</v>
      </c>
    </row>
    <row r="11217" spans="1:2" x14ac:dyDescent="0.2">
      <c r="A11217" s="245" t="s">
        <v>8641</v>
      </c>
      <c r="B11217" s="246">
        <v>54.19</v>
      </c>
    </row>
    <row r="11218" spans="1:2" x14ac:dyDescent="0.2">
      <c r="A11218" s="245" t="s">
        <v>16833</v>
      </c>
      <c r="B11218" s="246">
        <v>52.69</v>
      </c>
    </row>
    <row r="11219" spans="1:2" x14ac:dyDescent="0.2">
      <c r="A11219" s="245" t="s">
        <v>8642</v>
      </c>
      <c r="B11219" s="246">
        <v>3995.66</v>
      </c>
    </row>
    <row r="11220" spans="1:2" x14ac:dyDescent="0.2">
      <c r="A11220" s="245" t="s">
        <v>16834</v>
      </c>
      <c r="B11220" s="246">
        <v>3957.76</v>
      </c>
    </row>
    <row r="11221" spans="1:2" x14ac:dyDescent="0.2">
      <c r="A11221" s="245" t="s">
        <v>8643</v>
      </c>
      <c r="B11221" s="246">
        <v>1514.42</v>
      </c>
    </row>
    <row r="11222" spans="1:2" x14ac:dyDescent="0.2">
      <c r="A11222" s="245" t="s">
        <v>16835</v>
      </c>
      <c r="B11222" s="246">
        <v>1480.49</v>
      </c>
    </row>
    <row r="11223" spans="1:2" x14ac:dyDescent="0.2">
      <c r="A11223" s="245" t="s">
        <v>8644</v>
      </c>
      <c r="B11223" s="246">
        <v>19.79</v>
      </c>
    </row>
    <row r="11224" spans="1:2" x14ac:dyDescent="0.2">
      <c r="A11224" s="245" t="s">
        <v>16836</v>
      </c>
      <c r="B11224" s="246">
        <v>17.14</v>
      </c>
    </row>
    <row r="11225" spans="1:2" x14ac:dyDescent="0.2">
      <c r="A11225" s="245" t="s">
        <v>8645</v>
      </c>
      <c r="B11225" s="246">
        <v>9.2799999999999994</v>
      </c>
    </row>
    <row r="11226" spans="1:2" x14ac:dyDescent="0.2">
      <c r="A11226" s="245" t="s">
        <v>16837</v>
      </c>
      <c r="B11226" s="246">
        <v>8.1199999999999992</v>
      </c>
    </row>
    <row r="11227" spans="1:2" x14ac:dyDescent="0.2">
      <c r="A11227" s="245" t="s">
        <v>8646</v>
      </c>
      <c r="B11227" s="246">
        <v>934.12</v>
      </c>
    </row>
    <row r="11228" spans="1:2" x14ac:dyDescent="0.2">
      <c r="A11228" s="245" t="s">
        <v>16838</v>
      </c>
      <c r="B11228" s="246">
        <v>833.6</v>
      </c>
    </row>
    <row r="11229" spans="1:2" x14ac:dyDescent="0.2">
      <c r="A11229" s="245" t="s">
        <v>8647</v>
      </c>
      <c r="B11229" s="246">
        <v>508.29</v>
      </c>
    </row>
    <row r="11230" spans="1:2" x14ac:dyDescent="0.2">
      <c r="A11230" s="245" t="s">
        <v>16839</v>
      </c>
      <c r="B11230" s="246">
        <v>485.3</v>
      </c>
    </row>
    <row r="11231" spans="1:2" x14ac:dyDescent="0.2">
      <c r="A11231" s="245" t="s">
        <v>3271</v>
      </c>
      <c r="B11231" s="246">
        <v>379.29</v>
      </c>
    </row>
    <row r="11232" spans="1:2" x14ac:dyDescent="0.2">
      <c r="A11232" s="245" t="s">
        <v>16840</v>
      </c>
      <c r="B11232" s="246">
        <v>345.21</v>
      </c>
    </row>
    <row r="11233" spans="1:2" x14ac:dyDescent="0.2">
      <c r="A11233" s="245" t="s">
        <v>3272</v>
      </c>
      <c r="B11233" s="246">
        <v>462.79</v>
      </c>
    </row>
    <row r="11234" spans="1:2" x14ac:dyDescent="0.2">
      <c r="A11234" s="245" t="s">
        <v>16841</v>
      </c>
      <c r="B11234" s="246">
        <v>418.83</v>
      </c>
    </row>
    <row r="11235" spans="1:2" x14ac:dyDescent="0.2">
      <c r="A11235" s="245" t="s">
        <v>3273</v>
      </c>
      <c r="B11235" s="246">
        <v>328.91</v>
      </c>
    </row>
    <row r="11236" spans="1:2" x14ac:dyDescent="0.2">
      <c r="A11236" s="245" t="s">
        <v>16842</v>
      </c>
      <c r="B11236" s="246">
        <v>301.56</v>
      </c>
    </row>
    <row r="11237" spans="1:2" x14ac:dyDescent="0.2">
      <c r="A11237" s="245" t="s">
        <v>3274</v>
      </c>
      <c r="B11237" s="246">
        <v>411.03</v>
      </c>
    </row>
    <row r="11238" spans="1:2" x14ac:dyDescent="0.2">
      <c r="A11238" s="245" t="s">
        <v>16843</v>
      </c>
      <c r="B11238" s="246">
        <v>372.72</v>
      </c>
    </row>
    <row r="11239" spans="1:2" x14ac:dyDescent="0.2">
      <c r="A11239" s="245" t="s">
        <v>3275</v>
      </c>
      <c r="B11239" s="246">
        <v>500.61</v>
      </c>
    </row>
    <row r="11240" spans="1:2" x14ac:dyDescent="0.2">
      <c r="A11240" s="245" t="s">
        <v>16844</v>
      </c>
      <c r="B11240" s="246">
        <v>450.33</v>
      </c>
    </row>
    <row r="11241" spans="1:2" x14ac:dyDescent="0.2">
      <c r="A11241" s="245" t="s">
        <v>3276</v>
      </c>
      <c r="B11241" s="246">
        <v>592.41999999999996</v>
      </c>
    </row>
    <row r="11242" spans="1:2" x14ac:dyDescent="0.2">
      <c r="A11242" s="245" t="s">
        <v>16845</v>
      </c>
      <c r="B11242" s="246">
        <v>529.89</v>
      </c>
    </row>
    <row r="11243" spans="1:2" x14ac:dyDescent="0.2">
      <c r="A11243" s="245" t="s">
        <v>3277</v>
      </c>
      <c r="B11243" s="246">
        <v>70.33</v>
      </c>
    </row>
    <row r="11244" spans="1:2" x14ac:dyDescent="0.2">
      <c r="A11244" s="245" t="s">
        <v>16846</v>
      </c>
      <c r="B11244" s="246">
        <v>61.16</v>
      </c>
    </row>
    <row r="11245" spans="1:2" x14ac:dyDescent="0.2">
      <c r="A11245" s="245" t="s">
        <v>3278</v>
      </c>
      <c r="B11245" s="246">
        <v>140.66</v>
      </c>
    </row>
    <row r="11246" spans="1:2" x14ac:dyDescent="0.2">
      <c r="A11246" s="245" t="s">
        <v>16847</v>
      </c>
      <c r="B11246" s="246">
        <v>122.33</v>
      </c>
    </row>
    <row r="11247" spans="1:2" x14ac:dyDescent="0.2">
      <c r="A11247" s="245" t="s">
        <v>3279</v>
      </c>
      <c r="B11247" s="246">
        <v>228.18</v>
      </c>
    </row>
    <row r="11248" spans="1:2" x14ac:dyDescent="0.2">
      <c r="A11248" s="245" t="s">
        <v>16848</v>
      </c>
      <c r="B11248" s="246">
        <v>210.21</v>
      </c>
    </row>
    <row r="11249" spans="1:2" x14ac:dyDescent="0.2">
      <c r="A11249" s="245" t="s">
        <v>3280</v>
      </c>
      <c r="B11249" s="246">
        <v>293.07</v>
      </c>
    </row>
    <row r="11250" spans="1:2" x14ac:dyDescent="0.2">
      <c r="A11250" s="245" t="s">
        <v>16849</v>
      </c>
      <c r="B11250" s="246">
        <v>267.39</v>
      </c>
    </row>
    <row r="11251" spans="1:2" x14ac:dyDescent="0.2">
      <c r="A11251" s="245" t="s">
        <v>3281</v>
      </c>
      <c r="B11251" s="246">
        <v>534.04</v>
      </c>
    </row>
    <row r="11252" spans="1:2" x14ac:dyDescent="0.2">
      <c r="A11252" s="245" t="s">
        <v>16850</v>
      </c>
      <c r="B11252" s="246">
        <v>480.26</v>
      </c>
    </row>
    <row r="11253" spans="1:2" x14ac:dyDescent="0.2">
      <c r="A11253" s="245" t="s">
        <v>3282</v>
      </c>
      <c r="B11253" s="246">
        <v>640.46</v>
      </c>
    </row>
    <row r="11254" spans="1:2" x14ac:dyDescent="0.2">
      <c r="A11254" s="245" t="s">
        <v>16851</v>
      </c>
      <c r="B11254" s="246">
        <v>572.46</v>
      </c>
    </row>
    <row r="11255" spans="1:2" x14ac:dyDescent="0.2">
      <c r="A11255" s="245" t="s">
        <v>3283</v>
      </c>
      <c r="B11255" s="246">
        <v>737.92</v>
      </c>
    </row>
    <row r="11256" spans="1:2" x14ac:dyDescent="0.2">
      <c r="A11256" s="245" t="s">
        <v>16852</v>
      </c>
      <c r="B11256" s="246">
        <v>656.12</v>
      </c>
    </row>
    <row r="11257" spans="1:2" x14ac:dyDescent="0.2">
      <c r="A11257" s="245" t="s">
        <v>3284</v>
      </c>
      <c r="B11257" s="246">
        <v>879.81</v>
      </c>
    </row>
    <row r="11258" spans="1:2" x14ac:dyDescent="0.2">
      <c r="A11258" s="245" t="s">
        <v>16853</v>
      </c>
      <c r="B11258" s="246">
        <v>779.06</v>
      </c>
    </row>
    <row r="11259" spans="1:2" x14ac:dyDescent="0.2">
      <c r="A11259" s="245" t="s">
        <v>3285</v>
      </c>
      <c r="B11259" s="246">
        <v>123.54</v>
      </c>
    </row>
    <row r="11260" spans="1:2" x14ac:dyDescent="0.2">
      <c r="A11260" s="245" t="s">
        <v>16854</v>
      </c>
      <c r="B11260" s="246">
        <v>107.27</v>
      </c>
    </row>
    <row r="11261" spans="1:2" x14ac:dyDescent="0.2">
      <c r="A11261" s="245" t="s">
        <v>3286</v>
      </c>
      <c r="B11261" s="246">
        <v>1052.04</v>
      </c>
    </row>
    <row r="11262" spans="1:2" x14ac:dyDescent="0.2">
      <c r="A11262" s="245" t="s">
        <v>16855</v>
      </c>
      <c r="B11262" s="246">
        <v>994.39</v>
      </c>
    </row>
    <row r="11263" spans="1:2" x14ac:dyDescent="0.2">
      <c r="A11263" s="245" t="s">
        <v>3287</v>
      </c>
      <c r="B11263" s="246">
        <v>1029.6199999999999</v>
      </c>
    </row>
    <row r="11264" spans="1:2" x14ac:dyDescent="0.2">
      <c r="A11264" s="245" t="s">
        <v>16856</v>
      </c>
      <c r="B11264" s="246">
        <v>974.97</v>
      </c>
    </row>
    <row r="11265" spans="1:2" x14ac:dyDescent="0.2">
      <c r="A11265" s="245" t="s">
        <v>3288</v>
      </c>
      <c r="B11265" s="246">
        <v>197.51</v>
      </c>
    </row>
    <row r="11266" spans="1:2" x14ac:dyDescent="0.2">
      <c r="A11266" s="245" t="s">
        <v>16857</v>
      </c>
      <c r="B11266" s="246">
        <v>187.71</v>
      </c>
    </row>
    <row r="11267" spans="1:2" x14ac:dyDescent="0.2">
      <c r="A11267" s="245" t="s">
        <v>3289</v>
      </c>
      <c r="B11267" s="246">
        <v>194.15</v>
      </c>
    </row>
    <row r="11268" spans="1:2" x14ac:dyDescent="0.2">
      <c r="A11268" s="245" t="s">
        <v>16858</v>
      </c>
      <c r="B11268" s="246">
        <v>184.79</v>
      </c>
    </row>
    <row r="11269" spans="1:2" x14ac:dyDescent="0.2">
      <c r="A11269" s="245" t="s">
        <v>3290</v>
      </c>
      <c r="B11269" s="246">
        <v>217.33</v>
      </c>
    </row>
    <row r="11270" spans="1:2" x14ac:dyDescent="0.2">
      <c r="A11270" s="245" t="s">
        <v>16859</v>
      </c>
      <c r="B11270" s="246">
        <v>205.55</v>
      </c>
    </row>
    <row r="11271" spans="1:2" x14ac:dyDescent="0.2">
      <c r="A11271" s="245" t="s">
        <v>3291</v>
      </c>
      <c r="B11271" s="246">
        <v>248.54</v>
      </c>
    </row>
    <row r="11272" spans="1:2" x14ac:dyDescent="0.2">
      <c r="A11272" s="245" t="s">
        <v>16860</v>
      </c>
      <c r="B11272" s="246">
        <v>231.92</v>
      </c>
    </row>
    <row r="11273" spans="1:2" x14ac:dyDescent="0.2">
      <c r="A11273" s="245" t="s">
        <v>3292</v>
      </c>
      <c r="B11273" s="246">
        <v>276.64</v>
      </c>
    </row>
    <row r="11274" spans="1:2" x14ac:dyDescent="0.2">
      <c r="A11274" s="245" t="s">
        <v>16861</v>
      </c>
      <c r="B11274" s="246">
        <v>256.94</v>
      </c>
    </row>
    <row r="11275" spans="1:2" x14ac:dyDescent="0.2">
      <c r="A11275" s="245" t="s">
        <v>3293</v>
      </c>
      <c r="B11275" s="246">
        <v>103.3</v>
      </c>
    </row>
    <row r="11276" spans="1:2" x14ac:dyDescent="0.2">
      <c r="A11276" s="245" t="s">
        <v>16862</v>
      </c>
      <c r="B11276" s="246">
        <v>97.62</v>
      </c>
    </row>
    <row r="11277" spans="1:2" x14ac:dyDescent="0.2">
      <c r="A11277" s="245" t="s">
        <v>3294</v>
      </c>
      <c r="B11277" s="246">
        <v>101.05</v>
      </c>
    </row>
    <row r="11278" spans="1:2" x14ac:dyDescent="0.2">
      <c r="A11278" s="245" t="s">
        <v>16863</v>
      </c>
      <c r="B11278" s="246">
        <v>95.68</v>
      </c>
    </row>
    <row r="11279" spans="1:2" x14ac:dyDescent="0.2">
      <c r="A11279" s="245" t="s">
        <v>3295</v>
      </c>
      <c r="B11279" s="246">
        <v>111.22</v>
      </c>
    </row>
    <row r="11280" spans="1:2" x14ac:dyDescent="0.2">
      <c r="A11280" s="245" t="s">
        <v>16864</v>
      </c>
      <c r="B11280" s="246">
        <v>104.87</v>
      </c>
    </row>
    <row r="11281" spans="1:2" x14ac:dyDescent="0.2">
      <c r="A11281" s="245" t="s">
        <v>3296</v>
      </c>
      <c r="B11281" s="246">
        <v>130.34</v>
      </c>
    </row>
    <row r="11282" spans="1:2" x14ac:dyDescent="0.2">
      <c r="A11282" s="245" t="s">
        <v>16865</v>
      </c>
      <c r="B11282" s="246">
        <v>121.06</v>
      </c>
    </row>
    <row r="11283" spans="1:2" x14ac:dyDescent="0.2">
      <c r="A11283" s="245" t="s">
        <v>3297</v>
      </c>
      <c r="B11283" s="246">
        <v>145.63999999999999</v>
      </c>
    </row>
    <row r="11284" spans="1:2" x14ac:dyDescent="0.2">
      <c r="A11284" s="245" t="s">
        <v>16866</v>
      </c>
      <c r="B11284" s="246">
        <v>134.69999999999999</v>
      </c>
    </row>
    <row r="11285" spans="1:2" x14ac:dyDescent="0.2">
      <c r="A11285" s="245" t="s">
        <v>3298</v>
      </c>
      <c r="B11285" s="246">
        <v>111.42</v>
      </c>
    </row>
    <row r="11286" spans="1:2" x14ac:dyDescent="0.2">
      <c r="A11286" s="245" t="s">
        <v>16867</v>
      </c>
      <c r="B11286" s="246">
        <v>105.04</v>
      </c>
    </row>
    <row r="11287" spans="1:2" x14ac:dyDescent="0.2">
      <c r="A11287" s="245" t="s">
        <v>3299</v>
      </c>
      <c r="B11287" s="246">
        <v>217.33</v>
      </c>
    </row>
    <row r="11288" spans="1:2" x14ac:dyDescent="0.2">
      <c r="A11288" s="245" t="s">
        <v>16868</v>
      </c>
      <c r="B11288" s="246">
        <v>205.85</v>
      </c>
    </row>
    <row r="11289" spans="1:2" x14ac:dyDescent="0.2">
      <c r="A11289" s="245" t="s">
        <v>3300</v>
      </c>
      <c r="B11289" s="246">
        <v>240.38</v>
      </c>
    </row>
    <row r="11290" spans="1:2" x14ac:dyDescent="0.2">
      <c r="A11290" s="245" t="s">
        <v>16869</v>
      </c>
      <c r="B11290" s="246">
        <v>226.9</v>
      </c>
    </row>
    <row r="11291" spans="1:2" x14ac:dyDescent="0.2">
      <c r="A11291" s="245" t="s">
        <v>3301</v>
      </c>
      <c r="B11291" s="246">
        <v>42.46</v>
      </c>
    </row>
    <row r="11292" spans="1:2" x14ac:dyDescent="0.2">
      <c r="A11292" s="245" t="s">
        <v>16870</v>
      </c>
      <c r="B11292" s="246">
        <v>40.28</v>
      </c>
    </row>
    <row r="11293" spans="1:2" x14ac:dyDescent="0.2">
      <c r="A11293" s="245" t="s">
        <v>3302</v>
      </c>
      <c r="B11293" s="246">
        <v>25.48</v>
      </c>
    </row>
    <row r="11294" spans="1:2" x14ac:dyDescent="0.2">
      <c r="A11294" s="245" t="s">
        <v>16871</v>
      </c>
      <c r="B11294" s="246">
        <v>23.83</v>
      </c>
    </row>
    <row r="11295" spans="1:2" x14ac:dyDescent="0.2">
      <c r="A11295" s="245" t="s">
        <v>8648</v>
      </c>
      <c r="B11295" s="246">
        <v>624.72</v>
      </c>
    </row>
    <row r="11296" spans="1:2" x14ac:dyDescent="0.2">
      <c r="A11296" s="245" t="s">
        <v>16872</v>
      </c>
      <c r="B11296" s="246">
        <v>591.54999999999995</v>
      </c>
    </row>
    <row r="11297" spans="1:2" x14ac:dyDescent="0.2">
      <c r="A11297" s="245" t="s">
        <v>3303</v>
      </c>
      <c r="B11297" s="246">
        <v>94.22</v>
      </c>
    </row>
    <row r="11298" spans="1:2" x14ac:dyDescent="0.2">
      <c r="A11298" s="245" t="s">
        <v>16873</v>
      </c>
      <c r="B11298" s="246">
        <v>85.95</v>
      </c>
    </row>
    <row r="11299" spans="1:2" x14ac:dyDescent="0.2">
      <c r="A11299" s="245" t="s">
        <v>3304</v>
      </c>
      <c r="B11299" s="246">
        <v>91.42</v>
      </c>
    </row>
    <row r="11300" spans="1:2" x14ac:dyDescent="0.2">
      <c r="A11300" s="245" t="s">
        <v>16874</v>
      </c>
      <c r="B11300" s="246">
        <v>83.53</v>
      </c>
    </row>
    <row r="11301" spans="1:2" x14ac:dyDescent="0.2">
      <c r="A11301" s="245" t="s">
        <v>3305</v>
      </c>
      <c r="B11301" s="246">
        <v>106.9</v>
      </c>
    </row>
    <row r="11302" spans="1:2" x14ac:dyDescent="0.2">
      <c r="A11302" s="245" t="s">
        <v>16875</v>
      </c>
      <c r="B11302" s="246">
        <v>97.13</v>
      </c>
    </row>
    <row r="11303" spans="1:2" x14ac:dyDescent="0.2">
      <c r="A11303" s="245" t="s">
        <v>3306</v>
      </c>
      <c r="B11303" s="246">
        <v>134.4</v>
      </c>
    </row>
    <row r="11304" spans="1:2" x14ac:dyDescent="0.2">
      <c r="A11304" s="245" t="s">
        <v>16876</v>
      </c>
      <c r="B11304" s="246">
        <v>120.77</v>
      </c>
    </row>
    <row r="11305" spans="1:2" x14ac:dyDescent="0.2">
      <c r="A11305" s="245" t="s">
        <v>3307</v>
      </c>
      <c r="B11305" s="246">
        <v>157.15</v>
      </c>
    </row>
    <row r="11306" spans="1:2" x14ac:dyDescent="0.2">
      <c r="A11306" s="245" t="s">
        <v>16877</v>
      </c>
      <c r="B11306" s="246">
        <v>140.68</v>
      </c>
    </row>
    <row r="11307" spans="1:2" x14ac:dyDescent="0.2">
      <c r="A11307" s="245" t="s">
        <v>3308</v>
      </c>
      <c r="B11307" s="246">
        <v>48.18</v>
      </c>
    </row>
    <row r="11308" spans="1:2" x14ac:dyDescent="0.2">
      <c r="A11308" s="245" t="s">
        <v>16878</v>
      </c>
      <c r="B11308" s="246">
        <v>43.79</v>
      </c>
    </row>
    <row r="11309" spans="1:2" x14ac:dyDescent="0.2">
      <c r="A11309" s="245" t="s">
        <v>3309</v>
      </c>
      <c r="B11309" s="246">
        <v>46.35</v>
      </c>
    </row>
    <row r="11310" spans="1:2" x14ac:dyDescent="0.2">
      <c r="A11310" s="245" t="s">
        <v>16879</v>
      </c>
      <c r="B11310" s="246">
        <v>42.21</v>
      </c>
    </row>
    <row r="11311" spans="1:2" x14ac:dyDescent="0.2">
      <c r="A11311" s="245" t="s">
        <v>3310</v>
      </c>
      <c r="B11311" s="246">
        <v>54.4</v>
      </c>
    </row>
    <row r="11312" spans="1:2" x14ac:dyDescent="0.2">
      <c r="A11312" s="245" t="s">
        <v>16880</v>
      </c>
      <c r="B11312" s="246">
        <v>49.18</v>
      </c>
    </row>
    <row r="11313" spans="1:2" x14ac:dyDescent="0.2">
      <c r="A11313" s="245" t="s">
        <v>3311</v>
      </c>
      <c r="B11313" s="246">
        <v>71.63</v>
      </c>
    </row>
    <row r="11314" spans="1:2" x14ac:dyDescent="0.2">
      <c r="A11314" s="245" t="s">
        <v>16881</v>
      </c>
      <c r="B11314" s="246">
        <v>64.11</v>
      </c>
    </row>
    <row r="11315" spans="1:2" x14ac:dyDescent="0.2">
      <c r="A11315" s="245" t="s">
        <v>3312</v>
      </c>
      <c r="B11315" s="246">
        <v>84.05</v>
      </c>
    </row>
    <row r="11316" spans="1:2" x14ac:dyDescent="0.2">
      <c r="A11316" s="245" t="s">
        <v>16882</v>
      </c>
      <c r="B11316" s="246">
        <v>74.87</v>
      </c>
    </row>
    <row r="11317" spans="1:2" x14ac:dyDescent="0.2">
      <c r="A11317" s="245" t="s">
        <v>3313</v>
      </c>
      <c r="B11317" s="246">
        <v>74.7</v>
      </c>
    </row>
    <row r="11318" spans="1:2" x14ac:dyDescent="0.2">
      <c r="A11318" s="245" t="s">
        <v>16883</v>
      </c>
      <c r="B11318" s="246">
        <v>68.709999999999994</v>
      </c>
    </row>
    <row r="11319" spans="1:2" x14ac:dyDescent="0.2">
      <c r="A11319" s="245" t="s">
        <v>3314</v>
      </c>
      <c r="B11319" s="246">
        <v>72.459999999999994</v>
      </c>
    </row>
    <row r="11320" spans="1:2" x14ac:dyDescent="0.2">
      <c r="A11320" s="245" t="s">
        <v>16884</v>
      </c>
      <c r="B11320" s="246">
        <v>66.77</v>
      </c>
    </row>
    <row r="11321" spans="1:2" x14ac:dyDescent="0.2">
      <c r="A11321" s="245" t="s">
        <v>3315</v>
      </c>
      <c r="B11321" s="246">
        <v>82.49</v>
      </c>
    </row>
    <row r="11322" spans="1:2" x14ac:dyDescent="0.2">
      <c r="A11322" s="245" t="s">
        <v>16885</v>
      </c>
      <c r="B11322" s="246">
        <v>75.459999999999994</v>
      </c>
    </row>
    <row r="11323" spans="1:2" x14ac:dyDescent="0.2">
      <c r="A11323" s="245" t="s">
        <v>3316</v>
      </c>
      <c r="B11323" s="246">
        <v>103.62</v>
      </c>
    </row>
    <row r="11324" spans="1:2" x14ac:dyDescent="0.2">
      <c r="A11324" s="245" t="s">
        <v>16886</v>
      </c>
      <c r="B11324" s="246">
        <v>93.77</v>
      </c>
    </row>
    <row r="11325" spans="1:2" x14ac:dyDescent="0.2">
      <c r="A11325" s="245" t="s">
        <v>3317</v>
      </c>
      <c r="B11325" s="246">
        <v>117.81</v>
      </c>
    </row>
    <row r="11326" spans="1:2" x14ac:dyDescent="0.2">
      <c r="A11326" s="245" t="s">
        <v>16887</v>
      </c>
      <c r="B11326" s="246">
        <v>106.06</v>
      </c>
    </row>
    <row r="11327" spans="1:2" x14ac:dyDescent="0.2">
      <c r="A11327" s="245" t="s">
        <v>3318</v>
      </c>
      <c r="B11327" s="246">
        <v>37.630000000000003</v>
      </c>
    </row>
    <row r="11328" spans="1:2" x14ac:dyDescent="0.2">
      <c r="A11328" s="245" t="s">
        <v>16888</v>
      </c>
      <c r="B11328" s="246">
        <v>34.49</v>
      </c>
    </row>
    <row r="11329" spans="1:2" x14ac:dyDescent="0.2">
      <c r="A11329" s="245" t="s">
        <v>3319</v>
      </c>
      <c r="B11329" s="246">
        <v>36.659999999999997</v>
      </c>
    </row>
    <row r="11330" spans="1:2" x14ac:dyDescent="0.2">
      <c r="A11330" s="245" t="s">
        <v>16889</v>
      </c>
      <c r="B11330" s="246">
        <v>33.65</v>
      </c>
    </row>
    <row r="11331" spans="1:2" x14ac:dyDescent="0.2">
      <c r="A11331" s="245" t="s">
        <v>3320</v>
      </c>
      <c r="B11331" s="246">
        <v>43.52</v>
      </c>
    </row>
    <row r="11332" spans="1:2" x14ac:dyDescent="0.2">
      <c r="A11332" s="245" t="s">
        <v>16890</v>
      </c>
      <c r="B11332" s="246">
        <v>39.65</v>
      </c>
    </row>
    <row r="11333" spans="1:2" x14ac:dyDescent="0.2">
      <c r="A11333" s="245" t="s">
        <v>3321</v>
      </c>
      <c r="B11333" s="246">
        <v>54.52</v>
      </c>
    </row>
    <row r="11334" spans="1:2" x14ac:dyDescent="0.2">
      <c r="A11334" s="245" t="s">
        <v>16891</v>
      </c>
      <c r="B11334" s="246">
        <v>49.18</v>
      </c>
    </row>
    <row r="11335" spans="1:2" x14ac:dyDescent="0.2">
      <c r="A11335" s="245" t="s">
        <v>3322</v>
      </c>
      <c r="B11335" s="246">
        <v>62.67</v>
      </c>
    </row>
    <row r="11336" spans="1:2" x14ac:dyDescent="0.2">
      <c r="A11336" s="245" t="s">
        <v>16892</v>
      </c>
      <c r="B11336" s="246">
        <v>56.25</v>
      </c>
    </row>
    <row r="11337" spans="1:2" x14ac:dyDescent="0.2">
      <c r="A11337" s="245" t="s">
        <v>8649</v>
      </c>
      <c r="B11337" s="246">
        <v>97.45</v>
      </c>
    </row>
    <row r="11338" spans="1:2" x14ac:dyDescent="0.2">
      <c r="A11338" s="245" t="s">
        <v>16893</v>
      </c>
      <c r="B11338" s="246">
        <v>89.33</v>
      </c>
    </row>
    <row r="11339" spans="1:2" x14ac:dyDescent="0.2">
      <c r="A11339" s="245" t="s">
        <v>8650</v>
      </c>
      <c r="B11339" s="246">
        <v>94.64</v>
      </c>
    </row>
    <row r="11340" spans="1:2" x14ac:dyDescent="0.2">
      <c r="A11340" s="245" t="s">
        <v>16894</v>
      </c>
      <c r="B11340" s="246">
        <v>86.9</v>
      </c>
    </row>
    <row r="11341" spans="1:2" x14ac:dyDescent="0.2">
      <c r="A11341" s="245" t="s">
        <v>8651</v>
      </c>
      <c r="B11341" s="246">
        <v>110.12</v>
      </c>
    </row>
    <row r="11342" spans="1:2" x14ac:dyDescent="0.2">
      <c r="A11342" s="245" t="s">
        <v>16895</v>
      </c>
      <c r="B11342" s="246">
        <v>100.51</v>
      </c>
    </row>
    <row r="11343" spans="1:2" x14ac:dyDescent="0.2">
      <c r="A11343" s="245" t="s">
        <v>8652</v>
      </c>
      <c r="B11343" s="246">
        <v>137.63</v>
      </c>
    </row>
    <row r="11344" spans="1:2" x14ac:dyDescent="0.2">
      <c r="A11344" s="245" t="s">
        <v>16896</v>
      </c>
      <c r="B11344" s="246">
        <v>124.14</v>
      </c>
    </row>
    <row r="11345" spans="1:2" x14ac:dyDescent="0.2">
      <c r="A11345" s="245" t="s">
        <v>8653</v>
      </c>
      <c r="B11345" s="246">
        <v>160.38</v>
      </c>
    </row>
    <row r="11346" spans="1:2" x14ac:dyDescent="0.2">
      <c r="A11346" s="245" t="s">
        <v>16897</v>
      </c>
      <c r="B11346" s="246">
        <v>144.06</v>
      </c>
    </row>
    <row r="11347" spans="1:2" x14ac:dyDescent="0.2">
      <c r="A11347" s="245" t="s">
        <v>8654</v>
      </c>
      <c r="B11347" s="246">
        <v>49.11</v>
      </c>
    </row>
    <row r="11348" spans="1:2" x14ac:dyDescent="0.2">
      <c r="A11348" s="245" t="s">
        <v>16898</v>
      </c>
      <c r="B11348" s="246">
        <v>44.77</v>
      </c>
    </row>
    <row r="11349" spans="1:2" x14ac:dyDescent="0.2">
      <c r="A11349" s="245" t="s">
        <v>8655</v>
      </c>
      <c r="B11349" s="246">
        <v>47.28</v>
      </c>
    </row>
    <row r="11350" spans="1:2" x14ac:dyDescent="0.2">
      <c r="A11350" s="245" t="s">
        <v>16899</v>
      </c>
      <c r="B11350" s="246">
        <v>43.18</v>
      </c>
    </row>
    <row r="11351" spans="1:2" x14ac:dyDescent="0.2">
      <c r="A11351" s="245" t="s">
        <v>8656</v>
      </c>
      <c r="B11351" s="246">
        <v>55.33</v>
      </c>
    </row>
    <row r="11352" spans="1:2" x14ac:dyDescent="0.2">
      <c r="A11352" s="245" t="s">
        <v>16900</v>
      </c>
      <c r="B11352" s="246">
        <v>50.16</v>
      </c>
    </row>
    <row r="11353" spans="1:2" x14ac:dyDescent="0.2">
      <c r="A11353" s="245" t="s">
        <v>8657</v>
      </c>
      <c r="B11353" s="246">
        <v>72.56</v>
      </c>
    </row>
    <row r="11354" spans="1:2" x14ac:dyDescent="0.2">
      <c r="A11354" s="245" t="s">
        <v>16901</v>
      </c>
      <c r="B11354" s="246">
        <v>65.09</v>
      </c>
    </row>
    <row r="11355" spans="1:2" x14ac:dyDescent="0.2">
      <c r="A11355" s="245" t="s">
        <v>8658</v>
      </c>
      <c r="B11355" s="246">
        <v>84.98</v>
      </c>
    </row>
    <row r="11356" spans="1:2" x14ac:dyDescent="0.2">
      <c r="A11356" s="245" t="s">
        <v>16902</v>
      </c>
      <c r="B11356" s="246">
        <v>75.84</v>
      </c>
    </row>
    <row r="11357" spans="1:2" x14ac:dyDescent="0.2">
      <c r="A11357" s="245" t="s">
        <v>8659</v>
      </c>
      <c r="B11357" s="246">
        <v>76.72</v>
      </c>
    </row>
    <row r="11358" spans="1:2" x14ac:dyDescent="0.2">
      <c r="A11358" s="245" t="s">
        <v>16903</v>
      </c>
      <c r="B11358" s="246">
        <v>70.819999999999993</v>
      </c>
    </row>
    <row r="11359" spans="1:2" x14ac:dyDescent="0.2">
      <c r="A11359" s="245" t="s">
        <v>8660</v>
      </c>
      <c r="B11359" s="246">
        <v>74.48</v>
      </c>
    </row>
    <row r="11360" spans="1:2" x14ac:dyDescent="0.2">
      <c r="A11360" s="245" t="s">
        <v>16904</v>
      </c>
      <c r="B11360" s="246">
        <v>68.88</v>
      </c>
    </row>
    <row r="11361" spans="1:2" x14ac:dyDescent="0.2">
      <c r="A11361" s="245" t="s">
        <v>8661</v>
      </c>
      <c r="B11361" s="246">
        <v>84.51</v>
      </c>
    </row>
    <row r="11362" spans="1:2" x14ac:dyDescent="0.2">
      <c r="A11362" s="245" t="s">
        <v>16905</v>
      </c>
      <c r="B11362" s="246">
        <v>77.569999999999993</v>
      </c>
    </row>
    <row r="11363" spans="1:2" x14ac:dyDescent="0.2">
      <c r="A11363" s="245" t="s">
        <v>8662</v>
      </c>
      <c r="B11363" s="246">
        <v>105.63</v>
      </c>
    </row>
    <row r="11364" spans="1:2" x14ac:dyDescent="0.2">
      <c r="A11364" s="245" t="s">
        <v>16906</v>
      </c>
      <c r="B11364" s="246">
        <v>95.87</v>
      </c>
    </row>
    <row r="11365" spans="1:2" x14ac:dyDescent="0.2">
      <c r="A11365" s="245" t="s">
        <v>8663</v>
      </c>
      <c r="B11365" s="246">
        <v>119.82</v>
      </c>
    </row>
    <row r="11366" spans="1:2" x14ac:dyDescent="0.2">
      <c r="A11366" s="245" t="s">
        <v>16907</v>
      </c>
      <c r="B11366" s="246">
        <v>108.17</v>
      </c>
    </row>
    <row r="11367" spans="1:2" x14ac:dyDescent="0.2">
      <c r="A11367" s="245" t="s">
        <v>8664</v>
      </c>
      <c r="B11367" s="246">
        <v>38.25</v>
      </c>
    </row>
    <row r="11368" spans="1:2" x14ac:dyDescent="0.2">
      <c r="A11368" s="245" t="s">
        <v>16908</v>
      </c>
      <c r="B11368" s="246">
        <v>35.14</v>
      </c>
    </row>
    <row r="11369" spans="1:2" x14ac:dyDescent="0.2">
      <c r="A11369" s="245" t="s">
        <v>8665</v>
      </c>
      <c r="B11369" s="246">
        <v>37.28</v>
      </c>
    </row>
    <row r="11370" spans="1:2" x14ac:dyDescent="0.2">
      <c r="A11370" s="245" t="s">
        <v>16909</v>
      </c>
      <c r="B11370" s="246">
        <v>34.299999999999997</v>
      </c>
    </row>
    <row r="11371" spans="1:2" x14ac:dyDescent="0.2">
      <c r="A11371" s="245" t="s">
        <v>8666</v>
      </c>
      <c r="B11371" s="246">
        <v>44.2</v>
      </c>
    </row>
    <row r="11372" spans="1:2" x14ac:dyDescent="0.2">
      <c r="A11372" s="245" t="s">
        <v>16910</v>
      </c>
      <c r="B11372" s="246">
        <v>40.36</v>
      </c>
    </row>
    <row r="11373" spans="1:2" x14ac:dyDescent="0.2">
      <c r="A11373" s="245" t="s">
        <v>8667</v>
      </c>
      <c r="B11373" s="246">
        <v>55.2</v>
      </c>
    </row>
    <row r="11374" spans="1:2" x14ac:dyDescent="0.2">
      <c r="A11374" s="245" t="s">
        <v>16911</v>
      </c>
      <c r="B11374" s="246">
        <v>49.89</v>
      </c>
    </row>
    <row r="11375" spans="1:2" x14ac:dyDescent="0.2">
      <c r="A11375" s="245" t="s">
        <v>8668</v>
      </c>
      <c r="B11375" s="246">
        <v>63.36</v>
      </c>
    </row>
    <row r="11376" spans="1:2" x14ac:dyDescent="0.2">
      <c r="A11376" s="245" t="s">
        <v>16912</v>
      </c>
      <c r="B11376" s="246">
        <v>56.96</v>
      </c>
    </row>
    <row r="11377" spans="1:2" x14ac:dyDescent="0.2">
      <c r="A11377" s="245" t="s">
        <v>3323</v>
      </c>
      <c r="B11377" s="246">
        <v>440.19</v>
      </c>
    </row>
    <row r="11378" spans="1:2" x14ac:dyDescent="0.2">
      <c r="A11378" s="245" t="s">
        <v>16913</v>
      </c>
      <c r="B11378" s="246">
        <v>434.1</v>
      </c>
    </row>
    <row r="11379" spans="1:2" x14ac:dyDescent="0.2">
      <c r="A11379" s="245" t="s">
        <v>3324</v>
      </c>
      <c r="B11379" s="246">
        <v>44.74</v>
      </c>
    </row>
    <row r="11380" spans="1:2" x14ac:dyDescent="0.2">
      <c r="A11380" s="245" t="s">
        <v>16914</v>
      </c>
      <c r="B11380" s="246">
        <v>41.31</v>
      </c>
    </row>
    <row r="11381" spans="1:2" x14ac:dyDescent="0.2">
      <c r="A11381" s="245" t="s">
        <v>3325</v>
      </c>
      <c r="B11381" s="246">
        <v>51.84</v>
      </c>
    </row>
    <row r="11382" spans="1:2" x14ac:dyDescent="0.2">
      <c r="A11382" s="245" t="s">
        <v>16915</v>
      </c>
      <c r="B11382" s="246">
        <v>47.46</v>
      </c>
    </row>
    <row r="11383" spans="1:2" x14ac:dyDescent="0.2">
      <c r="A11383" s="245" t="s">
        <v>3326</v>
      </c>
      <c r="B11383" s="246">
        <v>67.8</v>
      </c>
    </row>
    <row r="11384" spans="1:2" x14ac:dyDescent="0.2">
      <c r="A11384" s="245" t="s">
        <v>16916</v>
      </c>
      <c r="B11384" s="246">
        <v>61.29</v>
      </c>
    </row>
    <row r="11385" spans="1:2" x14ac:dyDescent="0.2">
      <c r="A11385" s="245" t="s">
        <v>3327</v>
      </c>
      <c r="B11385" s="246">
        <v>69.569999999999993</v>
      </c>
    </row>
    <row r="11386" spans="1:2" x14ac:dyDescent="0.2">
      <c r="A11386" s="245" t="s">
        <v>16917</v>
      </c>
      <c r="B11386" s="246">
        <v>62.82</v>
      </c>
    </row>
    <row r="11387" spans="1:2" x14ac:dyDescent="0.2">
      <c r="A11387" s="245" t="s">
        <v>8669</v>
      </c>
      <c r="B11387" s="246">
        <v>56.2</v>
      </c>
    </row>
    <row r="11388" spans="1:2" x14ac:dyDescent="0.2">
      <c r="A11388" s="245" t="s">
        <v>16918</v>
      </c>
      <c r="B11388" s="246">
        <v>52.09</v>
      </c>
    </row>
    <row r="11389" spans="1:2" x14ac:dyDescent="0.2">
      <c r="A11389" s="245" t="s">
        <v>8670</v>
      </c>
      <c r="B11389" s="246">
        <v>58.68</v>
      </c>
    </row>
    <row r="11390" spans="1:2" x14ac:dyDescent="0.2">
      <c r="A11390" s="245" t="s">
        <v>16919</v>
      </c>
      <c r="B11390" s="246">
        <v>54.24</v>
      </c>
    </row>
    <row r="11391" spans="1:2" x14ac:dyDescent="0.2">
      <c r="A11391" s="245" t="s">
        <v>8671</v>
      </c>
      <c r="B11391" s="246">
        <v>66.84</v>
      </c>
    </row>
    <row r="11392" spans="1:2" x14ac:dyDescent="0.2">
      <c r="A11392" s="245" t="s">
        <v>16920</v>
      </c>
      <c r="B11392" s="246">
        <v>61.31</v>
      </c>
    </row>
    <row r="11393" spans="1:2" x14ac:dyDescent="0.2">
      <c r="A11393" s="245" t="s">
        <v>8672</v>
      </c>
      <c r="B11393" s="246">
        <v>72.16</v>
      </c>
    </row>
    <row r="11394" spans="1:2" x14ac:dyDescent="0.2">
      <c r="A11394" s="245" t="s">
        <v>16921</v>
      </c>
      <c r="B11394" s="246">
        <v>65.92</v>
      </c>
    </row>
    <row r="11395" spans="1:2" x14ac:dyDescent="0.2">
      <c r="A11395" s="245" t="s">
        <v>3328</v>
      </c>
      <c r="B11395" s="246">
        <v>73.87</v>
      </c>
    </row>
    <row r="11396" spans="1:2" x14ac:dyDescent="0.2">
      <c r="A11396" s="245" t="s">
        <v>16922</v>
      </c>
      <c r="B11396" s="246">
        <v>68.47</v>
      </c>
    </row>
    <row r="11397" spans="1:2" x14ac:dyDescent="0.2">
      <c r="A11397" s="245" t="s">
        <v>3329</v>
      </c>
      <c r="B11397" s="246">
        <v>77.41</v>
      </c>
    </row>
    <row r="11398" spans="1:2" x14ac:dyDescent="0.2">
      <c r="A11398" s="245" t="s">
        <v>16923</v>
      </c>
      <c r="B11398" s="246">
        <v>71.540000000000006</v>
      </c>
    </row>
    <row r="11399" spans="1:2" x14ac:dyDescent="0.2">
      <c r="A11399" s="245" t="s">
        <v>3330</v>
      </c>
      <c r="B11399" s="246">
        <v>88.06</v>
      </c>
    </row>
    <row r="11400" spans="1:2" x14ac:dyDescent="0.2">
      <c r="A11400" s="245" t="s">
        <v>16924</v>
      </c>
      <c r="B11400" s="246">
        <v>80.760000000000005</v>
      </c>
    </row>
    <row r="11401" spans="1:2" x14ac:dyDescent="0.2">
      <c r="A11401" s="245" t="s">
        <v>3331</v>
      </c>
      <c r="B11401" s="246">
        <v>95.15</v>
      </c>
    </row>
    <row r="11402" spans="1:2" x14ac:dyDescent="0.2">
      <c r="A11402" s="245" t="s">
        <v>16925</v>
      </c>
      <c r="B11402" s="246">
        <v>86.91</v>
      </c>
    </row>
    <row r="11403" spans="1:2" x14ac:dyDescent="0.2">
      <c r="A11403" s="245" t="s">
        <v>8673</v>
      </c>
      <c r="B11403" s="246">
        <v>44.9</v>
      </c>
    </row>
    <row r="11404" spans="1:2" x14ac:dyDescent="0.2">
      <c r="A11404" s="245" t="s">
        <v>16926</v>
      </c>
      <c r="B11404" s="246">
        <v>41.49</v>
      </c>
    </row>
    <row r="11405" spans="1:2" x14ac:dyDescent="0.2">
      <c r="A11405" s="245" t="s">
        <v>8674</v>
      </c>
      <c r="B11405" s="246">
        <v>52</v>
      </c>
    </row>
    <row r="11406" spans="1:2" x14ac:dyDescent="0.2">
      <c r="A11406" s="245" t="s">
        <v>16927</v>
      </c>
      <c r="B11406" s="246">
        <v>47.64</v>
      </c>
    </row>
    <row r="11407" spans="1:2" x14ac:dyDescent="0.2">
      <c r="A11407" s="245" t="s">
        <v>8675</v>
      </c>
      <c r="B11407" s="246">
        <v>67.959999999999994</v>
      </c>
    </row>
    <row r="11408" spans="1:2" x14ac:dyDescent="0.2">
      <c r="A11408" s="245" t="s">
        <v>16928</v>
      </c>
      <c r="B11408" s="246">
        <v>61.47</v>
      </c>
    </row>
    <row r="11409" spans="1:2" x14ac:dyDescent="0.2">
      <c r="A11409" s="245" t="s">
        <v>8676</v>
      </c>
      <c r="B11409" s="246">
        <v>69.73</v>
      </c>
    </row>
    <row r="11410" spans="1:2" x14ac:dyDescent="0.2">
      <c r="A11410" s="245" t="s">
        <v>16929</v>
      </c>
      <c r="B11410" s="246">
        <v>63.01</v>
      </c>
    </row>
    <row r="11411" spans="1:2" x14ac:dyDescent="0.2">
      <c r="A11411" s="245" t="s">
        <v>8677</v>
      </c>
      <c r="B11411" s="246">
        <v>56.43</v>
      </c>
    </row>
    <row r="11412" spans="1:2" x14ac:dyDescent="0.2">
      <c r="A11412" s="245" t="s">
        <v>16930</v>
      </c>
      <c r="B11412" s="246">
        <v>52.36</v>
      </c>
    </row>
    <row r="11413" spans="1:2" x14ac:dyDescent="0.2">
      <c r="A11413" s="245" t="s">
        <v>8678</v>
      </c>
      <c r="B11413" s="246">
        <v>58.92</v>
      </c>
    </row>
    <row r="11414" spans="1:2" x14ac:dyDescent="0.2">
      <c r="A11414" s="245" t="s">
        <v>16931</v>
      </c>
      <c r="B11414" s="246">
        <v>54.51</v>
      </c>
    </row>
    <row r="11415" spans="1:2" x14ac:dyDescent="0.2">
      <c r="A11415" s="245" t="s">
        <v>8679</v>
      </c>
      <c r="B11415" s="246">
        <v>67.08</v>
      </c>
    </row>
    <row r="11416" spans="1:2" x14ac:dyDescent="0.2">
      <c r="A11416" s="245" t="s">
        <v>16932</v>
      </c>
      <c r="B11416" s="246">
        <v>61.58</v>
      </c>
    </row>
    <row r="11417" spans="1:2" x14ac:dyDescent="0.2">
      <c r="A11417" s="245" t="s">
        <v>8680</v>
      </c>
      <c r="B11417" s="246">
        <v>72.400000000000006</v>
      </c>
    </row>
    <row r="11418" spans="1:2" x14ac:dyDescent="0.2">
      <c r="A11418" s="245" t="s">
        <v>16933</v>
      </c>
      <c r="B11418" s="246">
        <v>66.19</v>
      </c>
    </row>
    <row r="11419" spans="1:2" x14ac:dyDescent="0.2">
      <c r="A11419" s="245" t="s">
        <v>8681</v>
      </c>
      <c r="B11419" s="246">
        <v>74.180000000000007</v>
      </c>
    </row>
    <row r="11420" spans="1:2" x14ac:dyDescent="0.2">
      <c r="A11420" s="245" t="s">
        <v>16934</v>
      </c>
      <c r="B11420" s="246">
        <v>68.78</v>
      </c>
    </row>
    <row r="11421" spans="1:2" x14ac:dyDescent="0.2">
      <c r="A11421" s="245" t="s">
        <v>8682</v>
      </c>
      <c r="B11421" s="246">
        <v>77.73</v>
      </c>
    </row>
    <row r="11422" spans="1:2" x14ac:dyDescent="0.2">
      <c r="A11422" s="245" t="s">
        <v>16935</v>
      </c>
      <c r="B11422" s="246">
        <v>71.86</v>
      </c>
    </row>
    <row r="11423" spans="1:2" x14ac:dyDescent="0.2">
      <c r="A11423" s="245" t="s">
        <v>8683</v>
      </c>
      <c r="B11423" s="246">
        <v>88.37</v>
      </c>
    </row>
    <row r="11424" spans="1:2" x14ac:dyDescent="0.2">
      <c r="A11424" s="245" t="s">
        <v>16936</v>
      </c>
      <c r="B11424" s="246">
        <v>81.08</v>
      </c>
    </row>
    <row r="11425" spans="1:2" x14ac:dyDescent="0.2">
      <c r="A11425" s="245" t="s">
        <v>8684</v>
      </c>
      <c r="B11425" s="246">
        <v>95.46</v>
      </c>
    </row>
    <row r="11426" spans="1:2" x14ac:dyDescent="0.2">
      <c r="A11426" s="245" t="s">
        <v>16937</v>
      </c>
      <c r="B11426" s="246">
        <v>87.22</v>
      </c>
    </row>
    <row r="11427" spans="1:2" x14ac:dyDescent="0.2">
      <c r="A11427" s="245" t="s">
        <v>3332</v>
      </c>
      <c r="B11427" s="246">
        <v>60.98</v>
      </c>
    </row>
    <row r="11428" spans="1:2" x14ac:dyDescent="0.2">
      <c r="A11428" s="245" t="s">
        <v>16938</v>
      </c>
      <c r="B11428" s="246">
        <v>56.64</v>
      </c>
    </row>
    <row r="11429" spans="1:2" x14ac:dyDescent="0.2">
      <c r="A11429" s="245" t="s">
        <v>3333</v>
      </c>
      <c r="B11429" s="246">
        <v>95.35</v>
      </c>
    </row>
    <row r="11430" spans="1:2" x14ac:dyDescent="0.2">
      <c r="A11430" s="245" t="s">
        <v>16939</v>
      </c>
      <c r="B11430" s="246">
        <v>90.46</v>
      </c>
    </row>
    <row r="11431" spans="1:2" x14ac:dyDescent="0.2">
      <c r="A11431" s="245" t="s">
        <v>3334</v>
      </c>
      <c r="B11431" s="246">
        <v>102.44</v>
      </c>
    </row>
    <row r="11432" spans="1:2" x14ac:dyDescent="0.2">
      <c r="A11432" s="245" t="s">
        <v>16940</v>
      </c>
      <c r="B11432" s="246">
        <v>96.61</v>
      </c>
    </row>
    <row r="11433" spans="1:2" x14ac:dyDescent="0.2">
      <c r="A11433" s="245" t="s">
        <v>8685</v>
      </c>
      <c r="B11433" s="246">
        <v>59.31</v>
      </c>
    </row>
    <row r="11434" spans="1:2" x14ac:dyDescent="0.2">
      <c r="A11434" s="245" t="s">
        <v>16941</v>
      </c>
      <c r="B11434" s="246">
        <v>55.2</v>
      </c>
    </row>
    <row r="11435" spans="1:2" x14ac:dyDescent="0.2">
      <c r="A11435" s="245" t="s">
        <v>8686</v>
      </c>
      <c r="B11435" s="246">
        <v>61.79</v>
      </c>
    </row>
    <row r="11436" spans="1:2" x14ac:dyDescent="0.2">
      <c r="A11436" s="245" t="s">
        <v>16942</v>
      </c>
      <c r="B11436" s="246">
        <v>57.36</v>
      </c>
    </row>
    <row r="11437" spans="1:2" x14ac:dyDescent="0.2">
      <c r="A11437" s="245" t="s">
        <v>8687</v>
      </c>
      <c r="B11437" s="246">
        <v>69.95</v>
      </c>
    </row>
    <row r="11438" spans="1:2" x14ac:dyDescent="0.2">
      <c r="A11438" s="245" t="s">
        <v>16943</v>
      </c>
      <c r="B11438" s="246">
        <v>64.430000000000007</v>
      </c>
    </row>
    <row r="11439" spans="1:2" x14ac:dyDescent="0.2">
      <c r="A11439" s="245" t="s">
        <v>8688</v>
      </c>
      <c r="B11439" s="246">
        <v>75.27</v>
      </c>
    </row>
    <row r="11440" spans="1:2" x14ac:dyDescent="0.2">
      <c r="A11440" s="245" t="s">
        <v>16944</v>
      </c>
      <c r="B11440" s="246">
        <v>69.040000000000006</v>
      </c>
    </row>
    <row r="11441" spans="1:2" x14ac:dyDescent="0.2">
      <c r="A11441" s="245" t="s">
        <v>8689</v>
      </c>
      <c r="B11441" s="246">
        <v>59.95</v>
      </c>
    </row>
    <row r="11442" spans="1:2" x14ac:dyDescent="0.2">
      <c r="A11442" s="245" t="s">
        <v>16945</v>
      </c>
      <c r="B11442" s="246">
        <v>55.89</v>
      </c>
    </row>
    <row r="11443" spans="1:2" x14ac:dyDescent="0.2">
      <c r="A11443" s="245" t="s">
        <v>8690</v>
      </c>
      <c r="B11443" s="246">
        <v>62.44</v>
      </c>
    </row>
    <row r="11444" spans="1:2" x14ac:dyDescent="0.2">
      <c r="A11444" s="245" t="s">
        <v>16946</v>
      </c>
      <c r="B11444" s="246">
        <v>58.04</v>
      </c>
    </row>
    <row r="11445" spans="1:2" x14ac:dyDescent="0.2">
      <c r="A11445" s="245" t="s">
        <v>8691</v>
      </c>
      <c r="B11445" s="246">
        <v>70.599999999999994</v>
      </c>
    </row>
    <row r="11446" spans="1:2" x14ac:dyDescent="0.2">
      <c r="A11446" s="245" t="s">
        <v>16947</v>
      </c>
      <c r="B11446" s="246">
        <v>65.11</v>
      </c>
    </row>
    <row r="11447" spans="1:2" x14ac:dyDescent="0.2">
      <c r="A11447" s="245" t="s">
        <v>8692</v>
      </c>
      <c r="B11447" s="246">
        <v>75.92</v>
      </c>
    </row>
    <row r="11448" spans="1:2" x14ac:dyDescent="0.2">
      <c r="A11448" s="245" t="s">
        <v>16948</v>
      </c>
      <c r="B11448" s="246">
        <v>69.72</v>
      </c>
    </row>
    <row r="11449" spans="1:2" x14ac:dyDescent="0.2">
      <c r="A11449" s="245" t="s">
        <v>3335</v>
      </c>
      <c r="B11449" s="246">
        <v>155.01</v>
      </c>
    </row>
    <row r="11450" spans="1:2" x14ac:dyDescent="0.2">
      <c r="A11450" s="245" t="s">
        <v>16949</v>
      </c>
      <c r="B11450" s="246">
        <v>145.47</v>
      </c>
    </row>
    <row r="11451" spans="1:2" x14ac:dyDescent="0.2">
      <c r="A11451" s="245" t="s">
        <v>3336</v>
      </c>
      <c r="B11451" s="246">
        <v>166.59</v>
      </c>
    </row>
    <row r="11452" spans="1:2" x14ac:dyDescent="0.2">
      <c r="A11452" s="245" t="s">
        <v>16950</v>
      </c>
      <c r="B11452" s="246">
        <v>162.72999999999999</v>
      </c>
    </row>
    <row r="11453" spans="1:2" x14ac:dyDescent="0.2">
      <c r="A11453" s="245" t="s">
        <v>3337</v>
      </c>
      <c r="B11453" s="246">
        <v>130.22</v>
      </c>
    </row>
    <row r="11454" spans="1:2" x14ac:dyDescent="0.2">
      <c r="A11454" s="245" t="s">
        <v>16951</v>
      </c>
      <c r="B11454" s="246">
        <v>128.26</v>
      </c>
    </row>
    <row r="11455" spans="1:2" x14ac:dyDescent="0.2">
      <c r="A11455" s="245" t="s">
        <v>3338</v>
      </c>
      <c r="B11455" s="246">
        <v>206.92</v>
      </c>
    </row>
    <row r="11456" spans="1:2" x14ac:dyDescent="0.2">
      <c r="A11456" s="245" t="s">
        <v>16952</v>
      </c>
      <c r="B11456" s="246">
        <v>204.2</v>
      </c>
    </row>
    <row r="11457" spans="1:2" x14ac:dyDescent="0.2">
      <c r="A11457" s="245" t="s">
        <v>3339</v>
      </c>
      <c r="B11457" s="246">
        <v>200.55</v>
      </c>
    </row>
    <row r="11458" spans="1:2" x14ac:dyDescent="0.2">
      <c r="A11458" s="245" t="s">
        <v>16953</v>
      </c>
      <c r="B11458" s="246">
        <v>196.56</v>
      </c>
    </row>
    <row r="11459" spans="1:2" x14ac:dyDescent="0.2">
      <c r="A11459" s="245" t="s">
        <v>3340</v>
      </c>
      <c r="B11459" s="246">
        <v>297.01</v>
      </c>
    </row>
    <row r="11460" spans="1:2" x14ac:dyDescent="0.2">
      <c r="A11460" s="245" t="s">
        <v>16954</v>
      </c>
      <c r="B11460" s="246">
        <v>290.62</v>
      </c>
    </row>
    <row r="11461" spans="1:2" x14ac:dyDescent="0.2">
      <c r="A11461" s="245" t="s">
        <v>3341</v>
      </c>
      <c r="B11461" s="246">
        <v>220.02</v>
      </c>
    </row>
    <row r="11462" spans="1:2" x14ac:dyDescent="0.2">
      <c r="A11462" s="245" t="s">
        <v>16955</v>
      </c>
      <c r="B11462" s="246">
        <v>217.16</v>
      </c>
    </row>
    <row r="11463" spans="1:2" x14ac:dyDescent="0.2">
      <c r="A11463" s="245" t="s">
        <v>3342</v>
      </c>
      <c r="B11463" s="246">
        <v>129.24</v>
      </c>
    </row>
    <row r="11464" spans="1:2" x14ac:dyDescent="0.2">
      <c r="A11464" s="245" t="s">
        <v>16956</v>
      </c>
      <c r="B11464" s="246">
        <v>119.66</v>
      </c>
    </row>
    <row r="11465" spans="1:2" x14ac:dyDescent="0.2">
      <c r="A11465" s="245" t="s">
        <v>8693</v>
      </c>
      <c r="B11465" s="246">
        <v>127.36</v>
      </c>
    </row>
    <row r="11466" spans="1:2" x14ac:dyDescent="0.2">
      <c r="A11466" s="245" t="s">
        <v>16957</v>
      </c>
      <c r="B11466" s="246">
        <v>116.99</v>
      </c>
    </row>
    <row r="11467" spans="1:2" x14ac:dyDescent="0.2">
      <c r="A11467" s="245" t="s">
        <v>3343</v>
      </c>
      <c r="B11467" s="246">
        <v>1091.53</v>
      </c>
    </row>
    <row r="11468" spans="1:2" x14ac:dyDescent="0.2">
      <c r="A11468" s="245" t="s">
        <v>16958</v>
      </c>
      <c r="B11468" s="246">
        <v>1067.81</v>
      </c>
    </row>
    <row r="11469" spans="1:2" x14ac:dyDescent="0.2">
      <c r="A11469" s="245" t="s">
        <v>8694</v>
      </c>
      <c r="B11469" s="246">
        <v>1130.55</v>
      </c>
    </row>
    <row r="11470" spans="1:2" x14ac:dyDescent="0.2">
      <c r="A11470" s="245" t="s">
        <v>16959</v>
      </c>
      <c r="B11470" s="246">
        <v>1106.8</v>
      </c>
    </row>
    <row r="11471" spans="1:2" x14ac:dyDescent="0.2">
      <c r="A11471" s="245" t="s">
        <v>8695</v>
      </c>
      <c r="B11471" s="246">
        <v>589.91</v>
      </c>
    </row>
    <row r="11472" spans="1:2" x14ac:dyDescent="0.2">
      <c r="A11472" s="245" t="s">
        <v>16960</v>
      </c>
      <c r="B11472" s="246">
        <v>568.55999999999995</v>
      </c>
    </row>
    <row r="11473" spans="1:2" x14ac:dyDescent="0.2">
      <c r="A11473" s="245" t="s">
        <v>3344</v>
      </c>
      <c r="B11473" s="246">
        <v>347.77</v>
      </c>
    </row>
    <row r="11474" spans="1:2" x14ac:dyDescent="0.2">
      <c r="A11474" s="245" t="s">
        <v>16961</v>
      </c>
      <c r="B11474" s="246">
        <v>328.76</v>
      </c>
    </row>
    <row r="11475" spans="1:2" x14ac:dyDescent="0.2">
      <c r="A11475" s="245" t="s">
        <v>3345</v>
      </c>
      <c r="B11475" s="246">
        <v>52.53</v>
      </c>
    </row>
    <row r="11476" spans="1:2" x14ac:dyDescent="0.2">
      <c r="A11476" s="245" t="s">
        <v>16962</v>
      </c>
      <c r="B11476" s="246">
        <v>51.41</v>
      </c>
    </row>
    <row r="11477" spans="1:2" x14ac:dyDescent="0.2">
      <c r="A11477" s="245" t="s">
        <v>3346</v>
      </c>
      <c r="B11477" s="246">
        <v>103.6</v>
      </c>
    </row>
    <row r="11478" spans="1:2" x14ac:dyDescent="0.2">
      <c r="A11478" s="245" t="s">
        <v>16963</v>
      </c>
      <c r="B11478" s="246">
        <v>101.48</v>
      </c>
    </row>
    <row r="11479" spans="1:2" x14ac:dyDescent="0.2">
      <c r="A11479" s="245" t="s">
        <v>3347</v>
      </c>
      <c r="B11479" s="246">
        <v>78.36</v>
      </c>
    </row>
    <row r="11480" spans="1:2" x14ac:dyDescent="0.2">
      <c r="A11480" s="245" t="s">
        <v>16964</v>
      </c>
      <c r="B11480" s="246">
        <v>76.69</v>
      </c>
    </row>
    <row r="11481" spans="1:2" x14ac:dyDescent="0.2">
      <c r="A11481" s="245" t="s">
        <v>8696</v>
      </c>
      <c r="B11481" s="246">
        <v>188.95</v>
      </c>
    </row>
    <row r="11482" spans="1:2" x14ac:dyDescent="0.2">
      <c r="A11482" s="245" t="s">
        <v>16965</v>
      </c>
      <c r="B11482" s="246">
        <v>182.89</v>
      </c>
    </row>
    <row r="11483" spans="1:2" x14ac:dyDescent="0.2">
      <c r="A11483" s="245" t="s">
        <v>8697</v>
      </c>
      <c r="B11483" s="246">
        <v>209.4</v>
      </c>
    </row>
    <row r="11484" spans="1:2" x14ac:dyDescent="0.2">
      <c r="A11484" s="245" t="s">
        <v>16966</v>
      </c>
      <c r="B11484" s="246">
        <v>202.75</v>
      </c>
    </row>
    <row r="11485" spans="1:2" x14ac:dyDescent="0.2">
      <c r="A11485" s="245" t="s">
        <v>3348</v>
      </c>
      <c r="B11485" s="246">
        <v>339.51</v>
      </c>
    </row>
    <row r="11486" spans="1:2" x14ac:dyDescent="0.2">
      <c r="A11486" s="245" t="s">
        <v>16967</v>
      </c>
      <c r="B11486" s="246">
        <v>300.04000000000002</v>
      </c>
    </row>
    <row r="11487" spans="1:2" x14ac:dyDescent="0.2">
      <c r="A11487" s="245" t="s">
        <v>3349</v>
      </c>
      <c r="B11487" s="246">
        <v>355.59</v>
      </c>
    </row>
    <row r="11488" spans="1:2" x14ac:dyDescent="0.2">
      <c r="A11488" s="245" t="s">
        <v>16968</v>
      </c>
      <c r="B11488" s="246">
        <v>315.02</v>
      </c>
    </row>
    <row r="11489" spans="1:2" x14ac:dyDescent="0.2">
      <c r="A11489" s="245" t="s">
        <v>3350</v>
      </c>
      <c r="B11489" s="246">
        <v>149.88</v>
      </c>
    </row>
    <row r="11490" spans="1:2" x14ac:dyDescent="0.2">
      <c r="A11490" s="245" t="s">
        <v>16969</v>
      </c>
      <c r="B11490" s="246">
        <v>140.02000000000001</v>
      </c>
    </row>
    <row r="11491" spans="1:2" x14ac:dyDescent="0.2">
      <c r="A11491" s="245" t="s">
        <v>3351</v>
      </c>
      <c r="B11491" s="246">
        <v>102.17</v>
      </c>
    </row>
    <row r="11492" spans="1:2" x14ac:dyDescent="0.2">
      <c r="A11492" s="245" t="s">
        <v>16970</v>
      </c>
      <c r="B11492" s="246">
        <v>102.17</v>
      </c>
    </row>
    <row r="11493" spans="1:2" x14ac:dyDescent="0.2">
      <c r="A11493" s="245" t="s">
        <v>8698</v>
      </c>
      <c r="B11493" s="246">
        <v>135.79</v>
      </c>
    </row>
    <row r="11494" spans="1:2" x14ac:dyDescent="0.2">
      <c r="A11494" s="245" t="s">
        <v>16971</v>
      </c>
      <c r="B11494" s="246">
        <v>135.79</v>
      </c>
    </row>
    <row r="11495" spans="1:2" x14ac:dyDescent="0.2">
      <c r="A11495" s="245" t="s">
        <v>3352</v>
      </c>
      <c r="B11495" s="246">
        <v>183.18</v>
      </c>
    </row>
    <row r="11496" spans="1:2" x14ac:dyDescent="0.2">
      <c r="A11496" s="245" t="s">
        <v>16972</v>
      </c>
      <c r="B11496" s="246">
        <v>183.18</v>
      </c>
    </row>
    <row r="11497" spans="1:2" x14ac:dyDescent="0.2">
      <c r="A11497" s="245" t="s">
        <v>8699</v>
      </c>
      <c r="B11497" s="246">
        <v>183.18</v>
      </c>
    </row>
    <row r="11498" spans="1:2" x14ac:dyDescent="0.2">
      <c r="A11498" s="245" t="s">
        <v>16973</v>
      </c>
      <c r="B11498" s="246">
        <v>183.18</v>
      </c>
    </row>
    <row r="11499" spans="1:2" x14ac:dyDescent="0.2">
      <c r="A11499" s="245" t="s">
        <v>3353</v>
      </c>
      <c r="B11499" s="246">
        <v>90.08</v>
      </c>
    </row>
    <row r="11500" spans="1:2" x14ac:dyDescent="0.2">
      <c r="A11500" s="245" t="s">
        <v>16974</v>
      </c>
      <c r="B11500" s="246">
        <v>90.08</v>
      </c>
    </row>
    <row r="11501" spans="1:2" x14ac:dyDescent="0.2">
      <c r="A11501" s="245" t="s">
        <v>8700</v>
      </c>
      <c r="B11501" s="246">
        <v>113.52</v>
      </c>
    </row>
    <row r="11502" spans="1:2" x14ac:dyDescent="0.2">
      <c r="A11502" s="245" t="s">
        <v>16975</v>
      </c>
      <c r="B11502" s="246">
        <v>113.52</v>
      </c>
    </row>
    <row r="11503" spans="1:2" x14ac:dyDescent="0.2">
      <c r="A11503" s="245" t="s">
        <v>3354</v>
      </c>
      <c r="B11503" s="246">
        <v>149.63999999999999</v>
      </c>
    </row>
    <row r="11504" spans="1:2" x14ac:dyDescent="0.2">
      <c r="A11504" s="245" t="s">
        <v>16976</v>
      </c>
      <c r="B11504" s="246">
        <v>149.63999999999999</v>
      </c>
    </row>
    <row r="11505" spans="1:2" x14ac:dyDescent="0.2">
      <c r="A11505" s="245" t="s">
        <v>8701</v>
      </c>
      <c r="B11505" s="246">
        <v>149.63999999999999</v>
      </c>
    </row>
    <row r="11506" spans="1:2" x14ac:dyDescent="0.2">
      <c r="A11506" s="245" t="s">
        <v>16977</v>
      </c>
      <c r="B11506" s="246">
        <v>149.63999999999999</v>
      </c>
    </row>
    <row r="11507" spans="1:2" x14ac:dyDescent="0.2">
      <c r="A11507" s="245" t="s">
        <v>3355</v>
      </c>
      <c r="B11507" s="246">
        <v>124.7</v>
      </c>
    </row>
    <row r="11508" spans="1:2" x14ac:dyDescent="0.2">
      <c r="A11508" s="245" t="s">
        <v>16978</v>
      </c>
      <c r="B11508" s="246">
        <v>124.7</v>
      </c>
    </row>
    <row r="11509" spans="1:2" x14ac:dyDescent="0.2">
      <c r="A11509" s="245" t="s">
        <v>8702</v>
      </c>
      <c r="B11509" s="246">
        <v>164.26</v>
      </c>
    </row>
    <row r="11510" spans="1:2" x14ac:dyDescent="0.2">
      <c r="A11510" s="245" t="s">
        <v>16979</v>
      </c>
      <c r="B11510" s="246">
        <v>164.26</v>
      </c>
    </row>
    <row r="11511" spans="1:2" x14ac:dyDescent="0.2">
      <c r="A11511" s="245" t="s">
        <v>3356</v>
      </c>
      <c r="B11511" s="246">
        <v>200.38</v>
      </c>
    </row>
    <row r="11512" spans="1:2" x14ac:dyDescent="0.2">
      <c r="A11512" s="245" t="s">
        <v>16980</v>
      </c>
      <c r="B11512" s="246">
        <v>200.38</v>
      </c>
    </row>
    <row r="11513" spans="1:2" x14ac:dyDescent="0.2">
      <c r="A11513" s="245" t="s">
        <v>8703</v>
      </c>
      <c r="B11513" s="246">
        <v>200.38</v>
      </c>
    </row>
    <row r="11514" spans="1:2" x14ac:dyDescent="0.2">
      <c r="A11514" s="245" t="s">
        <v>16981</v>
      </c>
      <c r="B11514" s="246">
        <v>200.38</v>
      </c>
    </row>
    <row r="11515" spans="1:2" x14ac:dyDescent="0.2">
      <c r="A11515" s="245" t="s">
        <v>3357</v>
      </c>
      <c r="B11515" s="246">
        <v>113.73</v>
      </c>
    </row>
    <row r="11516" spans="1:2" x14ac:dyDescent="0.2">
      <c r="A11516" s="245" t="s">
        <v>16982</v>
      </c>
      <c r="B11516" s="246">
        <v>113.73</v>
      </c>
    </row>
    <row r="11517" spans="1:2" x14ac:dyDescent="0.2">
      <c r="A11517" s="245" t="s">
        <v>8704</v>
      </c>
      <c r="B11517" s="246">
        <v>132.44</v>
      </c>
    </row>
    <row r="11518" spans="1:2" x14ac:dyDescent="0.2">
      <c r="A11518" s="245" t="s">
        <v>16983</v>
      </c>
      <c r="B11518" s="246">
        <v>132.44</v>
      </c>
    </row>
    <row r="11519" spans="1:2" x14ac:dyDescent="0.2">
      <c r="A11519" s="245" t="s">
        <v>3358</v>
      </c>
      <c r="B11519" s="246">
        <v>159.1</v>
      </c>
    </row>
    <row r="11520" spans="1:2" x14ac:dyDescent="0.2">
      <c r="A11520" s="245" t="s">
        <v>16984</v>
      </c>
      <c r="B11520" s="246">
        <v>159.1</v>
      </c>
    </row>
    <row r="11521" spans="1:2" x14ac:dyDescent="0.2">
      <c r="A11521" s="245" t="s">
        <v>8705</v>
      </c>
      <c r="B11521" s="246">
        <v>159.1</v>
      </c>
    </row>
    <row r="11522" spans="1:2" x14ac:dyDescent="0.2">
      <c r="A11522" s="245" t="s">
        <v>16985</v>
      </c>
      <c r="B11522" s="246">
        <v>159.1</v>
      </c>
    </row>
    <row r="11523" spans="1:2" x14ac:dyDescent="0.2">
      <c r="A11523" s="245" t="s">
        <v>3359</v>
      </c>
      <c r="B11523" s="246">
        <v>124.7</v>
      </c>
    </row>
    <row r="11524" spans="1:2" x14ac:dyDescent="0.2">
      <c r="A11524" s="245" t="s">
        <v>16986</v>
      </c>
      <c r="B11524" s="246">
        <v>124.7</v>
      </c>
    </row>
    <row r="11525" spans="1:2" x14ac:dyDescent="0.2">
      <c r="A11525" s="245" t="s">
        <v>8706</v>
      </c>
      <c r="B11525" s="246">
        <v>149.63999999999999</v>
      </c>
    </row>
    <row r="11526" spans="1:2" x14ac:dyDescent="0.2">
      <c r="A11526" s="245" t="s">
        <v>16987</v>
      </c>
      <c r="B11526" s="246">
        <v>149.63999999999999</v>
      </c>
    </row>
    <row r="11527" spans="1:2" x14ac:dyDescent="0.2">
      <c r="A11527" s="245" t="s">
        <v>3360</v>
      </c>
      <c r="B11527" s="246">
        <v>169.42</v>
      </c>
    </row>
    <row r="11528" spans="1:2" x14ac:dyDescent="0.2">
      <c r="A11528" s="245" t="s">
        <v>16988</v>
      </c>
      <c r="B11528" s="246">
        <v>169.42</v>
      </c>
    </row>
    <row r="11529" spans="1:2" x14ac:dyDescent="0.2">
      <c r="A11529" s="245" t="s">
        <v>8707</v>
      </c>
      <c r="B11529" s="246">
        <v>169.42</v>
      </c>
    </row>
    <row r="11530" spans="1:2" x14ac:dyDescent="0.2">
      <c r="A11530" s="245" t="s">
        <v>16989</v>
      </c>
      <c r="B11530" s="246">
        <v>169.42</v>
      </c>
    </row>
    <row r="11531" spans="1:2" x14ac:dyDescent="0.2">
      <c r="A11531" s="245" t="s">
        <v>3361</v>
      </c>
      <c r="B11531" s="246">
        <v>113.73</v>
      </c>
    </row>
    <row r="11532" spans="1:2" x14ac:dyDescent="0.2">
      <c r="A11532" s="245" t="s">
        <v>16990</v>
      </c>
      <c r="B11532" s="246">
        <v>113.73</v>
      </c>
    </row>
    <row r="11533" spans="1:2" x14ac:dyDescent="0.2">
      <c r="A11533" s="245" t="s">
        <v>8708</v>
      </c>
      <c r="B11533" s="246">
        <v>126.42</v>
      </c>
    </row>
    <row r="11534" spans="1:2" x14ac:dyDescent="0.2">
      <c r="A11534" s="245" t="s">
        <v>16991</v>
      </c>
      <c r="B11534" s="246">
        <v>126.42</v>
      </c>
    </row>
    <row r="11535" spans="1:2" x14ac:dyDescent="0.2">
      <c r="A11535" s="245" t="s">
        <v>3362</v>
      </c>
      <c r="B11535" s="246">
        <v>160.82</v>
      </c>
    </row>
    <row r="11536" spans="1:2" x14ac:dyDescent="0.2">
      <c r="A11536" s="245" t="s">
        <v>16992</v>
      </c>
      <c r="B11536" s="246">
        <v>160.82</v>
      </c>
    </row>
    <row r="11537" spans="1:2" x14ac:dyDescent="0.2">
      <c r="A11537" s="245" t="s">
        <v>8709</v>
      </c>
      <c r="B11537" s="246">
        <v>160.82</v>
      </c>
    </row>
    <row r="11538" spans="1:2" x14ac:dyDescent="0.2">
      <c r="A11538" s="245" t="s">
        <v>16993</v>
      </c>
      <c r="B11538" s="246">
        <v>160.82</v>
      </c>
    </row>
    <row r="11539" spans="1:2" x14ac:dyDescent="0.2">
      <c r="A11539" s="245" t="s">
        <v>8710</v>
      </c>
      <c r="B11539" s="246">
        <v>53.06</v>
      </c>
    </row>
    <row r="11540" spans="1:2" x14ac:dyDescent="0.2">
      <c r="A11540" s="245" t="s">
        <v>16994</v>
      </c>
      <c r="B11540" s="246">
        <v>51.19</v>
      </c>
    </row>
    <row r="11541" spans="1:2" x14ac:dyDescent="0.2">
      <c r="A11541" s="245" t="s">
        <v>8711</v>
      </c>
      <c r="B11541" s="246">
        <v>66.290000000000006</v>
      </c>
    </row>
    <row r="11542" spans="1:2" x14ac:dyDescent="0.2">
      <c r="A11542" s="245" t="s">
        <v>16995</v>
      </c>
      <c r="B11542" s="246">
        <v>64.180000000000007</v>
      </c>
    </row>
    <row r="11543" spans="1:2" x14ac:dyDescent="0.2">
      <c r="A11543" s="245" t="s">
        <v>8712</v>
      </c>
      <c r="B11543" s="246">
        <v>55.17</v>
      </c>
    </row>
    <row r="11544" spans="1:2" x14ac:dyDescent="0.2">
      <c r="A11544" s="245" t="s">
        <v>16996</v>
      </c>
      <c r="B11544" s="246">
        <v>53.3</v>
      </c>
    </row>
    <row r="11545" spans="1:2" x14ac:dyDescent="0.2">
      <c r="A11545" s="245" t="s">
        <v>8713</v>
      </c>
      <c r="B11545" s="246">
        <v>68.400000000000006</v>
      </c>
    </row>
    <row r="11546" spans="1:2" x14ac:dyDescent="0.2">
      <c r="A11546" s="245" t="s">
        <v>16997</v>
      </c>
      <c r="B11546" s="246">
        <v>66.290000000000006</v>
      </c>
    </row>
    <row r="11547" spans="1:2" x14ac:dyDescent="0.2">
      <c r="A11547" s="245" t="s">
        <v>8714</v>
      </c>
      <c r="B11547" s="246">
        <v>85.25</v>
      </c>
    </row>
    <row r="11548" spans="1:2" x14ac:dyDescent="0.2">
      <c r="A11548" s="245" t="s">
        <v>16998</v>
      </c>
      <c r="B11548" s="246">
        <v>82.72</v>
      </c>
    </row>
    <row r="11549" spans="1:2" x14ac:dyDescent="0.2">
      <c r="A11549" s="245" t="s">
        <v>8715</v>
      </c>
      <c r="B11549" s="246">
        <v>98.48</v>
      </c>
    </row>
    <row r="11550" spans="1:2" x14ac:dyDescent="0.2">
      <c r="A11550" s="245" t="s">
        <v>16999</v>
      </c>
      <c r="B11550" s="246">
        <v>95.71</v>
      </c>
    </row>
    <row r="11551" spans="1:2" x14ac:dyDescent="0.2">
      <c r="A11551" s="245" t="s">
        <v>8716</v>
      </c>
      <c r="B11551" s="246">
        <v>87.57</v>
      </c>
    </row>
    <row r="11552" spans="1:2" x14ac:dyDescent="0.2">
      <c r="A11552" s="245" t="s">
        <v>17000</v>
      </c>
      <c r="B11552" s="246">
        <v>85.03</v>
      </c>
    </row>
    <row r="11553" spans="1:2" x14ac:dyDescent="0.2">
      <c r="A11553" s="245" t="s">
        <v>8717</v>
      </c>
      <c r="B11553" s="246">
        <v>100.8</v>
      </c>
    </row>
    <row r="11554" spans="1:2" x14ac:dyDescent="0.2">
      <c r="A11554" s="245" t="s">
        <v>17001</v>
      </c>
      <c r="B11554" s="246">
        <v>98.02</v>
      </c>
    </row>
    <row r="11555" spans="1:2" x14ac:dyDescent="0.2">
      <c r="A11555" s="245" t="s">
        <v>8718</v>
      </c>
      <c r="B11555" s="246">
        <v>60.98</v>
      </c>
    </row>
    <row r="11556" spans="1:2" x14ac:dyDescent="0.2">
      <c r="A11556" s="245" t="s">
        <v>17002</v>
      </c>
      <c r="B11556" s="246">
        <v>59.11</v>
      </c>
    </row>
    <row r="11557" spans="1:2" x14ac:dyDescent="0.2">
      <c r="A11557" s="245" t="s">
        <v>8719</v>
      </c>
      <c r="B11557" s="246">
        <v>74.209999999999994</v>
      </c>
    </row>
    <row r="11558" spans="1:2" x14ac:dyDescent="0.2">
      <c r="A11558" s="245" t="s">
        <v>17003</v>
      </c>
      <c r="B11558" s="246">
        <v>72.099999999999994</v>
      </c>
    </row>
    <row r="11559" spans="1:2" x14ac:dyDescent="0.2">
      <c r="A11559" s="245" t="s">
        <v>8720</v>
      </c>
      <c r="B11559" s="246">
        <v>70.09</v>
      </c>
    </row>
    <row r="11560" spans="1:2" x14ac:dyDescent="0.2">
      <c r="A11560" s="245" t="s">
        <v>17004</v>
      </c>
      <c r="B11560" s="246">
        <v>68.209999999999994</v>
      </c>
    </row>
    <row r="11561" spans="1:2" x14ac:dyDescent="0.2">
      <c r="A11561" s="245" t="s">
        <v>8721</v>
      </c>
      <c r="B11561" s="246">
        <v>83.31</v>
      </c>
    </row>
    <row r="11562" spans="1:2" x14ac:dyDescent="0.2">
      <c r="A11562" s="245" t="s">
        <v>17005</v>
      </c>
      <c r="B11562" s="246">
        <v>81.2</v>
      </c>
    </row>
    <row r="11563" spans="1:2" x14ac:dyDescent="0.2">
      <c r="A11563" s="245" t="s">
        <v>8722</v>
      </c>
      <c r="B11563" s="246">
        <v>65.7</v>
      </c>
    </row>
    <row r="11564" spans="1:2" x14ac:dyDescent="0.2">
      <c r="A11564" s="245" t="s">
        <v>17006</v>
      </c>
      <c r="B11564" s="246">
        <v>63.82</v>
      </c>
    </row>
    <row r="11565" spans="1:2" x14ac:dyDescent="0.2">
      <c r="A11565" s="245" t="s">
        <v>8723</v>
      </c>
      <c r="B11565" s="246">
        <v>78.92</v>
      </c>
    </row>
    <row r="11566" spans="1:2" x14ac:dyDescent="0.2">
      <c r="A11566" s="245" t="s">
        <v>17007</v>
      </c>
      <c r="B11566" s="246">
        <v>76.81</v>
      </c>
    </row>
    <row r="11567" spans="1:2" x14ac:dyDescent="0.2">
      <c r="A11567" s="245" t="s">
        <v>8724</v>
      </c>
      <c r="B11567" s="246">
        <v>68.55</v>
      </c>
    </row>
    <row r="11568" spans="1:2" x14ac:dyDescent="0.2">
      <c r="A11568" s="245" t="s">
        <v>17008</v>
      </c>
      <c r="B11568" s="246">
        <v>66.680000000000007</v>
      </c>
    </row>
    <row r="11569" spans="1:2" x14ac:dyDescent="0.2">
      <c r="A11569" s="245" t="s">
        <v>8725</v>
      </c>
      <c r="B11569" s="246">
        <v>81.78</v>
      </c>
    </row>
    <row r="11570" spans="1:2" x14ac:dyDescent="0.2">
      <c r="A11570" s="245" t="s">
        <v>17009</v>
      </c>
      <c r="B11570" s="246">
        <v>79.67</v>
      </c>
    </row>
    <row r="11571" spans="1:2" x14ac:dyDescent="0.2">
      <c r="A11571" s="245" t="s">
        <v>3363</v>
      </c>
      <c r="B11571" s="246">
        <v>305.77</v>
      </c>
    </row>
    <row r="11572" spans="1:2" x14ac:dyDescent="0.2">
      <c r="A11572" s="245" t="s">
        <v>17010</v>
      </c>
      <c r="B11572" s="246">
        <v>276.58</v>
      </c>
    </row>
    <row r="11573" spans="1:2" x14ac:dyDescent="0.2">
      <c r="A11573" s="245" t="s">
        <v>3364</v>
      </c>
      <c r="B11573" s="246">
        <v>558.04</v>
      </c>
    </row>
    <row r="11574" spans="1:2" x14ac:dyDescent="0.2">
      <c r="A11574" s="245" t="s">
        <v>17011</v>
      </c>
      <c r="B11574" s="246">
        <v>544.59</v>
      </c>
    </row>
    <row r="11575" spans="1:2" x14ac:dyDescent="0.2">
      <c r="A11575" s="245" t="s">
        <v>3365</v>
      </c>
      <c r="B11575" s="246">
        <v>158.84</v>
      </c>
    </row>
    <row r="11576" spans="1:2" x14ac:dyDescent="0.2">
      <c r="A11576" s="245" t="s">
        <v>17012</v>
      </c>
      <c r="B11576" s="246">
        <v>140.87</v>
      </c>
    </row>
    <row r="11577" spans="1:2" x14ac:dyDescent="0.2">
      <c r="A11577" s="245" t="s">
        <v>8726</v>
      </c>
      <c r="B11577" s="246">
        <v>282.42</v>
      </c>
    </row>
    <row r="11578" spans="1:2" x14ac:dyDescent="0.2">
      <c r="A11578" s="245" t="s">
        <v>17013</v>
      </c>
      <c r="B11578" s="246">
        <v>268.97000000000003</v>
      </c>
    </row>
    <row r="11579" spans="1:2" x14ac:dyDescent="0.2">
      <c r="A11579" s="245" t="s">
        <v>8727</v>
      </c>
      <c r="B11579" s="246">
        <v>293.7</v>
      </c>
    </row>
    <row r="11580" spans="1:2" x14ac:dyDescent="0.2">
      <c r="A11580" s="245" t="s">
        <v>17014</v>
      </c>
      <c r="B11580" s="246">
        <v>280.25</v>
      </c>
    </row>
    <row r="11581" spans="1:2" x14ac:dyDescent="0.2">
      <c r="A11581" s="245" t="s">
        <v>8728</v>
      </c>
      <c r="B11581" s="246">
        <v>289.86</v>
      </c>
    </row>
    <row r="11582" spans="1:2" x14ac:dyDescent="0.2">
      <c r="A11582" s="245" t="s">
        <v>17015</v>
      </c>
      <c r="B11582" s="246">
        <v>276.41000000000003</v>
      </c>
    </row>
    <row r="11583" spans="1:2" x14ac:dyDescent="0.2">
      <c r="A11583" s="245" t="s">
        <v>8729</v>
      </c>
      <c r="B11583" s="246">
        <v>317.04000000000002</v>
      </c>
    </row>
    <row r="11584" spans="1:2" x14ac:dyDescent="0.2">
      <c r="A11584" s="245" t="s">
        <v>17016</v>
      </c>
      <c r="B11584" s="246">
        <v>303.58999999999997</v>
      </c>
    </row>
    <row r="11585" spans="1:2" x14ac:dyDescent="0.2">
      <c r="A11585" s="245" t="s">
        <v>8730</v>
      </c>
      <c r="B11585" s="246">
        <v>177.75</v>
      </c>
    </row>
    <row r="11586" spans="1:2" x14ac:dyDescent="0.2">
      <c r="A11586" s="245" t="s">
        <v>17017</v>
      </c>
      <c r="B11586" s="246">
        <v>164.3</v>
      </c>
    </row>
    <row r="11587" spans="1:2" x14ac:dyDescent="0.2">
      <c r="A11587" s="245" t="s">
        <v>8731</v>
      </c>
      <c r="B11587" s="246">
        <v>420.72</v>
      </c>
    </row>
    <row r="11588" spans="1:2" x14ac:dyDescent="0.2">
      <c r="A11588" s="245" t="s">
        <v>17018</v>
      </c>
      <c r="B11588" s="246">
        <v>407.27</v>
      </c>
    </row>
    <row r="11589" spans="1:2" x14ac:dyDescent="0.2">
      <c r="A11589" s="245" t="s">
        <v>8732</v>
      </c>
      <c r="B11589" s="246">
        <v>739.81</v>
      </c>
    </row>
    <row r="11590" spans="1:2" x14ac:dyDescent="0.2">
      <c r="A11590" s="245" t="s">
        <v>17019</v>
      </c>
      <c r="B11590" s="246">
        <v>734.63</v>
      </c>
    </row>
    <row r="11591" spans="1:2" x14ac:dyDescent="0.2">
      <c r="A11591" s="245" t="s">
        <v>8733</v>
      </c>
      <c r="B11591" s="246">
        <v>17.71</v>
      </c>
    </row>
    <row r="11592" spans="1:2" x14ac:dyDescent="0.2">
      <c r="A11592" s="245" t="s">
        <v>17020</v>
      </c>
      <c r="B11592" s="246">
        <v>16.23</v>
      </c>
    </row>
    <row r="11593" spans="1:2" x14ac:dyDescent="0.2">
      <c r="A11593" s="245" t="s">
        <v>23823</v>
      </c>
      <c r="B11593" s="246">
        <v>106.63</v>
      </c>
    </row>
    <row r="11594" spans="1:2" x14ac:dyDescent="0.2">
      <c r="A11594" s="245" t="s">
        <v>23824</v>
      </c>
      <c r="B11594" s="246">
        <v>106.21</v>
      </c>
    </row>
    <row r="11595" spans="1:2" x14ac:dyDescent="0.2">
      <c r="A11595" s="245" t="s">
        <v>3366</v>
      </c>
      <c r="B11595" s="246">
        <v>73.37</v>
      </c>
    </row>
    <row r="11596" spans="1:2" x14ac:dyDescent="0.2">
      <c r="A11596" s="245" t="s">
        <v>17021</v>
      </c>
      <c r="B11596" s="246">
        <v>67.97</v>
      </c>
    </row>
    <row r="11597" spans="1:2" x14ac:dyDescent="0.2">
      <c r="A11597" s="245" t="s">
        <v>3367</v>
      </c>
      <c r="B11597" s="246">
        <v>24.5</v>
      </c>
    </row>
    <row r="11598" spans="1:2" x14ac:dyDescent="0.2">
      <c r="A11598" s="245" t="s">
        <v>17022</v>
      </c>
      <c r="B11598" s="246">
        <v>22.7</v>
      </c>
    </row>
    <row r="11599" spans="1:2" x14ac:dyDescent="0.2">
      <c r="A11599" s="245" t="s">
        <v>3368</v>
      </c>
      <c r="B11599" s="246">
        <v>18.36</v>
      </c>
    </row>
    <row r="11600" spans="1:2" x14ac:dyDescent="0.2">
      <c r="A11600" s="245" t="s">
        <v>17023</v>
      </c>
      <c r="B11600" s="246">
        <v>16.78</v>
      </c>
    </row>
    <row r="11601" spans="1:2" x14ac:dyDescent="0.2">
      <c r="A11601" s="245" t="s">
        <v>3369</v>
      </c>
      <c r="B11601" s="246">
        <v>104.43</v>
      </c>
    </row>
    <row r="11602" spans="1:2" x14ac:dyDescent="0.2">
      <c r="A11602" s="245" t="s">
        <v>17024</v>
      </c>
      <c r="B11602" s="246">
        <v>93.14</v>
      </c>
    </row>
    <row r="11603" spans="1:2" x14ac:dyDescent="0.2">
      <c r="A11603" s="245" t="s">
        <v>3370</v>
      </c>
      <c r="B11603" s="246">
        <v>96.28</v>
      </c>
    </row>
    <row r="11604" spans="1:2" x14ac:dyDescent="0.2">
      <c r="A11604" s="245" t="s">
        <v>17025</v>
      </c>
      <c r="B11604" s="246">
        <v>87.86</v>
      </c>
    </row>
    <row r="11605" spans="1:2" x14ac:dyDescent="0.2">
      <c r="A11605" s="245" t="s">
        <v>3371</v>
      </c>
      <c r="B11605" s="246">
        <v>4.92</v>
      </c>
    </row>
    <row r="11606" spans="1:2" x14ac:dyDescent="0.2">
      <c r="A11606" s="245" t="s">
        <v>17026</v>
      </c>
      <c r="B11606" s="246">
        <v>4.41</v>
      </c>
    </row>
    <row r="11607" spans="1:2" x14ac:dyDescent="0.2">
      <c r="A11607" s="245" t="s">
        <v>3372</v>
      </c>
      <c r="B11607" s="246">
        <v>11.59</v>
      </c>
    </row>
    <row r="11608" spans="1:2" x14ac:dyDescent="0.2">
      <c r="A11608" s="245" t="s">
        <v>17027</v>
      </c>
      <c r="B11608" s="246">
        <v>10.82</v>
      </c>
    </row>
    <row r="11609" spans="1:2" x14ac:dyDescent="0.2">
      <c r="A11609" s="245" t="s">
        <v>3373</v>
      </c>
      <c r="B11609" s="246">
        <v>3.71</v>
      </c>
    </row>
    <row r="11610" spans="1:2" x14ac:dyDescent="0.2">
      <c r="A11610" s="245" t="s">
        <v>17028</v>
      </c>
      <c r="B11610" s="246">
        <v>3.43</v>
      </c>
    </row>
    <row r="11611" spans="1:2" x14ac:dyDescent="0.2">
      <c r="A11611" s="245" t="s">
        <v>3374</v>
      </c>
      <c r="B11611" s="246">
        <v>9.56</v>
      </c>
    </row>
    <row r="11612" spans="1:2" x14ac:dyDescent="0.2">
      <c r="A11612" s="245" t="s">
        <v>17029</v>
      </c>
      <c r="B11612" s="246">
        <v>8.56</v>
      </c>
    </row>
    <row r="11613" spans="1:2" x14ac:dyDescent="0.2">
      <c r="A11613" s="245" t="s">
        <v>3375</v>
      </c>
      <c r="B11613" s="246">
        <v>24.7</v>
      </c>
    </row>
    <row r="11614" spans="1:2" x14ac:dyDescent="0.2">
      <c r="A11614" s="245" t="s">
        <v>17030</v>
      </c>
      <c r="B11614" s="246">
        <v>22.22</v>
      </c>
    </row>
    <row r="11615" spans="1:2" x14ac:dyDescent="0.2">
      <c r="A11615" s="245" t="s">
        <v>3376</v>
      </c>
      <c r="B11615" s="246">
        <v>24.32</v>
      </c>
    </row>
    <row r="11616" spans="1:2" x14ac:dyDescent="0.2">
      <c r="A11616" s="245" t="s">
        <v>17031</v>
      </c>
      <c r="B11616" s="246">
        <v>21.84</v>
      </c>
    </row>
    <row r="11617" spans="1:2" x14ac:dyDescent="0.2">
      <c r="A11617" s="245" t="s">
        <v>3377</v>
      </c>
      <c r="B11617" s="246">
        <v>23.77</v>
      </c>
    </row>
    <row r="11618" spans="1:2" x14ac:dyDescent="0.2">
      <c r="A11618" s="245" t="s">
        <v>17032</v>
      </c>
      <c r="B11618" s="246">
        <v>21.27</v>
      </c>
    </row>
    <row r="11619" spans="1:2" x14ac:dyDescent="0.2">
      <c r="A11619" s="245" t="s">
        <v>3378</v>
      </c>
      <c r="B11619" s="246">
        <v>25.7</v>
      </c>
    </row>
    <row r="11620" spans="1:2" x14ac:dyDescent="0.2">
      <c r="A11620" s="245" t="s">
        <v>17033</v>
      </c>
      <c r="B11620" s="246">
        <v>23.15</v>
      </c>
    </row>
    <row r="11621" spans="1:2" x14ac:dyDescent="0.2">
      <c r="A11621" s="245" t="s">
        <v>3379</v>
      </c>
      <c r="B11621" s="246">
        <v>23.56</v>
      </c>
    </row>
    <row r="11622" spans="1:2" x14ac:dyDescent="0.2">
      <c r="A11622" s="245" t="s">
        <v>17034</v>
      </c>
      <c r="B11622" s="246">
        <v>21.04</v>
      </c>
    </row>
    <row r="11623" spans="1:2" x14ac:dyDescent="0.2">
      <c r="A11623" s="245" t="s">
        <v>3380</v>
      </c>
      <c r="B11623" s="246">
        <v>31.41</v>
      </c>
    </row>
    <row r="11624" spans="1:2" x14ac:dyDescent="0.2">
      <c r="A11624" s="245" t="s">
        <v>17035</v>
      </c>
      <c r="B11624" s="246">
        <v>28.86</v>
      </c>
    </row>
    <row r="11625" spans="1:2" x14ac:dyDescent="0.2">
      <c r="A11625" s="245" t="s">
        <v>8734</v>
      </c>
      <c r="B11625" s="246">
        <v>23.68</v>
      </c>
    </row>
    <row r="11626" spans="1:2" x14ac:dyDescent="0.2">
      <c r="A11626" s="245" t="s">
        <v>17036</v>
      </c>
      <c r="B11626" s="246">
        <v>21.14</v>
      </c>
    </row>
    <row r="11627" spans="1:2" x14ac:dyDescent="0.2">
      <c r="A11627" s="245" t="s">
        <v>8735</v>
      </c>
      <c r="B11627" s="246">
        <v>18.760000000000002</v>
      </c>
    </row>
    <row r="11628" spans="1:2" x14ac:dyDescent="0.2">
      <c r="A11628" s="245" t="s">
        <v>17037</v>
      </c>
      <c r="B11628" s="246">
        <v>16.72</v>
      </c>
    </row>
    <row r="11629" spans="1:2" x14ac:dyDescent="0.2">
      <c r="A11629" s="245" t="s">
        <v>8736</v>
      </c>
      <c r="B11629" s="246">
        <v>25.2</v>
      </c>
    </row>
    <row r="11630" spans="1:2" x14ac:dyDescent="0.2">
      <c r="A11630" s="245" t="s">
        <v>17038</v>
      </c>
      <c r="B11630" s="246">
        <v>22.62</v>
      </c>
    </row>
    <row r="11631" spans="1:2" x14ac:dyDescent="0.2">
      <c r="A11631" s="245" t="s">
        <v>8737</v>
      </c>
      <c r="B11631" s="246">
        <v>20.28</v>
      </c>
    </row>
    <row r="11632" spans="1:2" x14ac:dyDescent="0.2">
      <c r="A11632" s="245" t="s">
        <v>17039</v>
      </c>
      <c r="B11632" s="246">
        <v>18.2</v>
      </c>
    </row>
    <row r="11633" spans="1:2" x14ac:dyDescent="0.2">
      <c r="A11633" s="245" t="s">
        <v>3381</v>
      </c>
      <c r="B11633" s="246">
        <v>30.66</v>
      </c>
    </row>
    <row r="11634" spans="1:2" x14ac:dyDescent="0.2">
      <c r="A11634" s="245" t="s">
        <v>17040</v>
      </c>
      <c r="B11634" s="246">
        <v>28.08</v>
      </c>
    </row>
    <row r="11635" spans="1:2" x14ac:dyDescent="0.2">
      <c r="A11635" s="245" t="s">
        <v>3382</v>
      </c>
      <c r="B11635" s="246">
        <v>28.62</v>
      </c>
    </row>
    <row r="11636" spans="1:2" x14ac:dyDescent="0.2">
      <c r="A11636" s="245" t="s">
        <v>17041</v>
      </c>
      <c r="B11636" s="246">
        <v>25.96</v>
      </c>
    </row>
    <row r="11637" spans="1:2" x14ac:dyDescent="0.2">
      <c r="A11637" s="245" t="s">
        <v>3383</v>
      </c>
      <c r="B11637" s="246">
        <v>28.2</v>
      </c>
    </row>
    <row r="11638" spans="1:2" x14ac:dyDescent="0.2">
      <c r="A11638" s="245" t="s">
        <v>17042</v>
      </c>
      <c r="B11638" s="246">
        <v>25.46</v>
      </c>
    </row>
    <row r="11639" spans="1:2" x14ac:dyDescent="0.2">
      <c r="A11639" s="245" t="s">
        <v>8738</v>
      </c>
      <c r="B11639" s="246">
        <v>25.46</v>
      </c>
    </row>
    <row r="11640" spans="1:2" x14ac:dyDescent="0.2">
      <c r="A11640" s="245" t="s">
        <v>17043</v>
      </c>
      <c r="B11640" s="246">
        <v>22.78</v>
      </c>
    </row>
    <row r="11641" spans="1:2" x14ac:dyDescent="0.2">
      <c r="A11641" s="245" t="s">
        <v>8739</v>
      </c>
      <c r="B11641" s="246">
        <v>15</v>
      </c>
    </row>
    <row r="11642" spans="1:2" x14ac:dyDescent="0.2">
      <c r="A11642" s="245" t="s">
        <v>17044</v>
      </c>
      <c r="B11642" s="246">
        <v>14.2</v>
      </c>
    </row>
    <row r="11643" spans="1:2" x14ac:dyDescent="0.2">
      <c r="A11643" s="245" t="s">
        <v>8740</v>
      </c>
      <c r="B11643" s="246">
        <v>18.239999999999998</v>
      </c>
    </row>
    <row r="11644" spans="1:2" x14ac:dyDescent="0.2">
      <c r="A11644" s="245" t="s">
        <v>17045</v>
      </c>
      <c r="B11644" s="246">
        <v>16.96</v>
      </c>
    </row>
    <row r="11645" spans="1:2" x14ac:dyDescent="0.2">
      <c r="A11645" s="245" t="s">
        <v>8741</v>
      </c>
      <c r="B11645" s="246">
        <v>14.9</v>
      </c>
    </row>
    <row r="11646" spans="1:2" x14ac:dyDescent="0.2">
      <c r="A11646" s="245" t="s">
        <v>17046</v>
      </c>
      <c r="B11646" s="246">
        <v>13.68</v>
      </c>
    </row>
    <row r="11647" spans="1:2" x14ac:dyDescent="0.2">
      <c r="A11647" s="245" t="s">
        <v>8742</v>
      </c>
      <c r="B11647" s="246">
        <v>11.56</v>
      </c>
    </row>
    <row r="11648" spans="1:2" x14ac:dyDescent="0.2">
      <c r="A11648" s="245" t="s">
        <v>17047</v>
      </c>
      <c r="B11648" s="246">
        <v>10.4</v>
      </c>
    </row>
    <row r="11649" spans="1:2" x14ac:dyDescent="0.2">
      <c r="A11649" s="245" t="s">
        <v>3384</v>
      </c>
      <c r="B11649" s="246">
        <v>29.38</v>
      </c>
    </row>
    <row r="11650" spans="1:2" x14ac:dyDescent="0.2">
      <c r="A11650" s="245" t="s">
        <v>17048</v>
      </c>
      <c r="B11650" s="246">
        <v>26.69</v>
      </c>
    </row>
    <row r="11651" spans="1:2" x14ac:dyDescent="0.2">
      <c r="A11651" s="245" t="s">
        <v>3385</v>
      </c>
      <c r="B11651" s="246">
        <v>26.54</v>
      </c>
    </row>
    <row r="11652" spans="1:2" x14ac:dyDescent="0.2">
      <c r="A11652" s="245" t="s">
        <v>17049</v>
      </c>
      <c r="B11652" s="246">
        <v>23.86</v>
      </c>
    </row>
    <row r="11653" spans="1:2" x14ac:dyDescent="0.2">
      <c r="A11653" s="245" t="s">
        <v>3386</v>
      </c>
      <c r="B11653" s="246">
        <v>29.02</v>
      </c>
    </row>
    <row r="11654" spans="1:2" x14ac:dyDescent="0.2">
      <c r="A11654" s="245" t="s">
        <v>17050</v>
      </c>
      <c r="B11654" s="246">
        <v>26.25</v>
      </c>
    </row>
    <row r="11655" spans="1:2" x14ac:dyDescent="0.2">
      <c r="A11655" s="245" t="s">
        <v>3387</v>
      </c>
      <c r="B11655" s="246">
        <v>26.29</v>
      </c>
    </row>
    <row r="11656" spans="1:2" x14ac:dyDescent="0.2">
      <c r="A11656" s="245" t="s">
        <v>17051</v>
      </c>
      <c r="B11656" s="246">
        <v>23.67</v>
      </c>
    </row>
    <row r="11657" spans="1:2" x14ac:dyDescent="0.2">
      <c r="A11657" s="245" t="s">
        <v>3388</v>
      </c>
      <c r="B11657" s="246">
        <v>25.9</v>
      </c>
    </row>
    <row r="11658" spans="1:2" x14ac:dyDescent="0.2">
      <c r="A11658" s="245" t="s">
        <v>17052</v>
      </c>
      <c r="B11658" s="246">
        <v>23.22</v>
      </c>
    </row>
    <row r="11659" spans="1:2" x14ac:dyDescent="0.2">
      <c r="A11659" s="245" t="s">
        <v>3389</v>
      </c>
      <c r="B11659" s="246">
        <v>23.23</v>
      </c>
    </row>
    <row r="11660" spans="1:2" x14ac:dyDescent="0.2">
      <c r="A11660" s="245" t="s">
        <v>17053</v>
      </c>
      <c r="B11660" s="246">
        <v>20.86</v>
      </c>
    </row>
    <row r="11661" spans="1:2" x14ac:dyDescent="0.2">
      <c r="A11661" s="245" t="s">
        <v>3391</v>
      </c>
      <c r="B11661" s="246">
        <v>26.02</v>
      </c>
    </row>
    <row r="11662" spans="1:2" x14ac:dyDescent="0.2">
      <c r="A11662" s="245" t="s">
        <v>17054</v>
      </c>
      <c r="B11662" s="246">
        <v>24.13</v>
      </c>
    </row>
    <row r="11663" spans="1:2" x14ac:dyDescent="0.2">
      <c r="A11663" s="245" t="s">
        <v>3392</v>
      </c>
      <c r="B11663" s="246">
        <v>31.94</v>
      </c>
    </row>
    <row r="11664" spans="1:2" x14ac:dyDescent="0.2">
      <c r="A11664" s="245" t="s">
        <v>17055</v>
      </c>
      <c r="B11664" s="246">
        <v>30.05</v>
      </c>
    </row>
    <row r="11665" spans="1:2" x14ac:dyDescent="0.2">
      <c r="A11665" s="245" t="s">
        <v>3393</v>
      </c>
      <c r="B11665" s="246">
        <v>36.86</v>
      </c>
    </row>
    <row r="11666" spans="1:2" x14ac:dyDescent="0.2">
      <c r="A11666" s="245" t="s">
        <v>17056</v>
      </c>
      <c r="B11666" s="246">
        <v>34.46</v>
      </c>
    </row>
    <row r="11667" spans="1:2" x14ac:dyDescent="0.2">
      <c r="A11667" s="245" t="s">
        <v>8743</v>
      </c>
      <c r="B11667" s="246">
        <v>23.83</v>
      </c>
    </row>
    <row r="11668" spans="1:2" x14ac:dyDescent="0.2">
      <c r="A11668" s="245" t="s">
        <v>17057</v>
      </c>
      <c r="B11668" s="246">
        <v>21.27</v>
      </c>
    </row>
    <row r="11669" spans="1:2" x14ac:dyDescent="0.2">
      <c r="A11669" s="245" t="s">
        <v>3394</v>
      </c>
      <c r="B11669" s="246">
        <v>39.49</v>
      </c>
    </row>
    <row r="11670" spans="1:2" x14ac:dyDescent="0.2">
      <c r="A11670" s="245" t="s">
        <v>17058</v>
      </c>
      <c r="B11670" s="246">
        <v>35.51</v>
      </c>
    </row>
    <row r="11671" spans="1:2" x14ac:dyDescent="0.2">
      <c r="A11671" s="245" t="s">
        <v>3395</v>
      </c>
      <c r="B11671" s="246">
        <v>37.78</v>
      </c>
    </row>
    <row r="11672" spans="1:2" x14ac:dyDescent="0.2">
      <c r="A11672" s="245" t="s">
        <v>17059</v>
      </c>
      <c r="B11672" s="246">
        <v>33.83</v>
      </c>
    </row>
    <row r="11673" spans="1:2" x14ac:dyDescent="0.2">
      <c r="A11673" s="245" t="s">
        <v>3396</v>
      </c>
      <c r="B11673" s="246">
        <v>46.65</v>
      </c>
    </row>
    <row r="11674" spans="1:2" x14ac:dyDescent="0.2">
      <c r="A11674" s="245" t="s">
        <v>17060</v>
      </c>
      <c r="B11674" s="246">
        <v>42.57</v>
      </c>
    </row>
    <row r="11675" spans="1:2" x14ac:dyDescent="0.2">
      <c r="A11675" s="245" t="s">
        <v>3397</v>
      </c>
      <c r="B11675" s="246">
        <v>45.62</v>
      </c>
    </row>
    <row r="11676" spans="1:2" x14ac:dyDescent="0.2">
      <c r="A11676" s="245" t="s">
        <v>17061</v>
      </c>
      <c r="B11676" s="246">
        <v>41.57</v>
      </c>
    </row>
    <row r="11677" spans="1:2" x14ac:dyDescent="0.2">
      <c r="A11677" s="245" t="s">
        <v>3398</v>
      </c>
      <c r="B11677" s="246">
        <v>42.54</v>
      </c>
    </row>
    <row r="11678" spans="1:2" x14ac:dyDescent="0.2">
      <c r="A11678" s="245" t="s">
        <v>17062</v>
      </c>
      <c r="B11678" s="246">
        <v>38.57</v>
      </c>
    </row>
    <row r="11679" spans="1:2" x14ac:dyDescent="0.2">
      <c r="A11679" s="245" t="s">
        <v>8744</v>
      </c>
      <c r="B11679" s="246">
        <v>45.02</v>
      </c>
    </row>
    <row r="11680" spans="1:2" x14ac:dyDescent="0.2">
      <c r="A11680" s="245" t="s">
        <v>17063</v>
      </c>
      <c r="B11680" s="246">
        <v>40.36</v>
      </c>
    </row>
    <row r="11681" spans="1:2" x14ac:dyDescent="0.2">
      <c r="A11681" s="245" t="s">
        <v>3399</v>
      </c>
      <c r="B11681" s="246">
        <v>43.68</v>
      </c>
    </row>
    <row r="11682" spans="1:2" x14ac:dyDescent="0.2">
      <c r="A11682" s="245" t="s">
        <v>17064</v>
      </c>
      <c r="B11682" s="246">
        <v>38.99</v>
      </c>
    </row>
    <row r="11683" spans="1:2" x14ac:dyDescent="0.2">
      <c r="A11683" s="245" t="s">
        <v>3400</v>
      </c>
      <c r="B11683" s="246">
        <v>40.92</v>
      </c>
    </row>
    <row r="11684" spans="1:2" x14ac:dyDescent="0.2">
      <c r="A11684" s="245" t="s">
        <v>17065</v>
      </c>
      <c r="B11684" s="246">
        <v>36.5</v>
      </c>
    </row>
    <row r="11685" spans="1:2" x14ac:dyDescent="0.2">
      <c r="A11685" s="245" t="s">
        <v>3401</v>
      </c>
      <c r="B11685" s="246">
        <v>36.17</v>
      </c>
    </row>
    <row r="11686" spans="1:2" x14ac:dyDescent="0.2">
      <c r="A11686" s="245" t="s">
        <v>17066</v>
      </c>
      <c r="B11686" s="246">
        <v>32.1</v>
      </c>
    </row>
    <row r="11687" spans="1:2" x14ac:dyDescent="0.2">
      <c r="A11687" s="245" t="s">
        <v>3403</v>
      </c>
      <c r="B11687" s="246">
        <v>16.71</v>
      </c>
    </row>
    <row r="11688" spans="1:2" x14ac:dyDescent="0.2">
      <c r="A11688" s="245" t="s">
        <v>17067</v>
      </c>
      <c r="B11688" s="246">
        <v>14.61</v>
      </c>
    </row>
    <row r="11689" spans="1:2" x14ac:dyDescent="0.2">
      <c r="A11689" s="245" t="s">
        <v>3404</v>
      </c>
      <c r="B11689" s="246">
        <v>17.97</v>
      </c>
    </row>
    <row r="11690" spans="1:2" x14ac:dyDescent="0.2">
      <c r="A11690" s="245" t="s">
        <v>17068</v>
      </c>
      <c r="B11690" s="246">
        <v>15.88</v>
      </c>
    </row>
    <row r="11691" spans="1:2" x14ac:dyDescent="0.2">
      <c r="A11691" s="245" t="s">
        <v>3405</v>
      </c>
      <c r="B11691" s="246">
        <v>21.18</v>
      </c>
    </row>
    <row r="11692" spans="1:2" x14ac:dyDescent="0.2">
      <c r="A11692" s="245" t="s">
        <v>17069</v>
      </c>
      <c r="B11692" s="246">
        <v>19.29</v>
      </c>
    </row>
    <row r="11693" spans="1:2" x14ac:dyDescent="0.2">
      <c r="A11693" s="245" t="s">
        <v>8745</v>
      </c>
      <c r="B11693" s="246">
        <v>37.15</v>
      </c>
    </row>
    <row r="11694" spans="1:2" x14ac:dyDescent="0.2">
      <c r="A11694" s="245" t="s">
        <v>17070</v>
      </c>
      <c r="B11694" s="246">
        <v>33.97</v>
      </c>
    </row>
    <row r="11695" spans="1:2" x14ac:dyDescent="0.2">
      <c r="A11695" s="245" t="s">
        <v>8746</v>
      </c>
      <c r="B11695" s="246">
        <v>43.33</v>
      </c>
    </row>
    <row r="11696" spans="1:2" x14ac:dyDescent="0.2">
      <c r="A11696" s="245" t="s">
        <v>17071</v>
      </c>
      <c r="B11696" s="246">
        <v>40.06</v>
      </c>
    </row>
    <row r="11697" spans="1:2" x14ac:dyDescent="0.2">
      <c r="A11697" s="245" t="s">
        <v>3390</v>
      </c>
      <c r="B11697" s="246">
        <v>14.06</v>
      </c>
    </row>
    <row r="11698" spans="1:2" x14ac:dyDescent="0.2">
      <c r="A11698" s="245" t="s">
        <v>17072</v>
      </c>
      <c r="B11698" s="246">
        <v>12.19</v>
      </c>
    </row>
    <row r="11699" spans="1:2" x14ac:dyDescent="0.2">
      <c r="A11699" s="245" t="s">
        <v>3402</v>
      </c>
      <c r="B11699" s="246">
        <v>14.89</v>
      </c>
    </row>
    <row r="11700" spans="1:2" x14ac:dyDescent="0.2">
      <c r="A11700" s="245" t="s">
        <v>17073</v>
      </c>
      <c r="B11700" s="246">
        <v>12.92</v>
      </c>
    </row>
    <row r="11701" spans="1:2" x14ac:dyDescent="0.2">
      <c r="A11701" s="245" t="s">
        <v>8747</v>
      </c>
      <c r="B11701" s="246">
        <v>14.81</v>
      </c>
    </row>
    <row r="11702" spans="1:2" x14ac:dyDescent="0.2">
      <c r="A11702" s="245" t="s">
        <v>17074</v>
      </c>
      <c r="B11702" s="246">
        <v>12.83</v>
      </c>
    </row>
    <row r="11703" spans="1:2" x14ac:dyDescent="0.2">
      <c r="A11703" s="245" t="s">
        <v>8748</v>
      </c>
      <c r="B11703" s="246">
        <v>744.49</v>
      </c>
    </row>
    <row r="11704" spans="1:2" x14ac:dyDescent="0.2">
      <c r="A11704" s="245" t="s">
        <v>17075</v>
      </c>
      <c r="B11704" s="246">
        <v>677.79</v>
      </c>
    </row>
    <row r="11705" spans="1:2" x14ac:dyDescent="0.2">
      <c r="A11705" s="245" t="s">
        <v>8749</v>
      </c>
      <c r="B11705" s="246">
        <v>724.29</v>
      </c>
    </row>
    <row r="11706" spans="1:2" x14ac:dyDescent="0.2">
      <c r="A11706" s="245" t="s">
        <v>17076</v>
      </c>
      <c r="B11706" s="246">
        <v>652.85</v>
      </c>
    </row>
    <row r="11707" spans="1:2" x14ac:dyDescent="0.2">
      <c r="A11707" s="245" t="s">
        <v>3406</v>
      </c>
      <c r="B11707" s="246">
        <v>9.26</v>
      </c>
    </row>
    <row r="11708" spans="1:2" x14ac:dyDescent="0.2">
      <c r="A11708" s="245" t="s">
        <v>17077</v>
      </c>
      <c r="B11708" s="246">
        <v>8.31</v>
      </c>
    </row>
    <row r="11709" spans="1:2" x14ac:dyDescent="0.2">
      <c r="A11709" s="245" t="s">
        <v>8750</v>
      </c>
      <c r="B11709" s="246">
        <v>25.01</v>
      </c>
    </row>
    <row r="11710" spans="1:2" x14ac:dyDescent="0.2">
      <c r="A11710" s="245" t="s">
        <v>17078</v>
      </c>
      <c r="B11710" s="246">
        <v>22.92</v>
      </c>
    </row>
    <row r="11711" spans="1:2" x14ac:dyDescent="0.2">
      <c r="A11711" s="245" t="s">
        <v>3171</v>
      </c>
      <c r="B11711" s="246">
        <v>48.39</v>
      </c>
    </row>
    <row r="11712" spans="1:2" x14ac:dyDescent="0.2">
      <c r="A11712" s="245" t="s">
        <v>17079</v>
      </c>
      <c r="B11712" s="246">
        <v>47.44</v>
      </c>
    </row>
    <row r="11713" spans="1:2" x14ac:dyDescent="0.2">
      <c r="A11713" s="245" t="s">
        <v>3408</v>
      </c>
      <c r="B11713" s="246">
        <v>426.84</v>
      </c>
    </row>
    <row r="11714" spans="1:2" x14ac:dyDescent="0.2">
      <c r="A11714" s="245" t="s">
        <v>17080</v>
      </c>
      <c r="B11714" s="246">
        <v>420.38</v>
      </c>
    </row>
    <row r="11715" spans="1:2" x14ac:dyDescent="0.2">
      <c r="A11715" s="245" t="s">
        <v>3409</v>
      </c>
      <c r="B11715" s="246">
        <v>426.84</v>
      </c>
    </row>
    <row r="11716" spans="1:2" x14ac:dyDescent="0.2">
      <c r="A11716" s="245" t="s">
        <v>17081</v>
      </c>
      <c r="B11716" s="246">
        <v>420.38</v>
      </c>
    </row>
    <row r="11717" spans="1:2" x14ac:dyDescent="0.2">
      <c r="A11717" s="245" t="s">
        <v>3410</v>
      </c>
      <c r="B11717" s="246">
        <v>168.17</v>
      </c>
    </row>
    <row r="11718" spans="1:2" x14ac:dyDescent="0.2">
      <c r="A11718" s="245" t="s">
        <v>17082</v>
      </c>
      <c r="B11718" s="246">
        <v>161.72</v>
      </c>
    </row>
    <row r="11719" spans="1:2" x14ac:dyDescent="0.2">
      <c r="A11719" s="245" t="s">
        <v>3411</v>
      </c>
      <c r="B11719" s="246">
        <v>209.59</v>
      </c>
    </row>
    <row r="11720" spans="1:2" x14ac:dyDescent="0.2">
      <c r="A11720" s="245" t="s">
        <v>17083</v>
      </c>
      <c r="B11720" s="246">
        <v>203.13</v>
      </c>
    </row>
    <row r="11721" spans="1:2" x14ac:dyDescent="0.2">
      <c r="A11721" s="245" t="s">
        <v>8751</v>
      </c>
      <c r="B11721" s="246">
        <v>72.709999999999994</v>
      </c>
    </row>
    <row r="11722" spans="1:2" x14ac:dyDescent="0.2">
      <c r="A11722" s="245" t="s">
        <v>17084</v>
      </c>
      <c r="B11722" s="246">
        <v>68.06</v>
      </c>
    </row>
    <row r="11723" spans="1:2" x14ac:dyDescent="0.2">
      <c r="A11723" s="245" t="s">
        <v>8752</v>
      </c>
      <c r="B11723" s="246">
        <v>116.62</v>
      </c>
    </row>
    <row r="11724" spans="1:2" x14ac:dyDescent="0.2">
      <c r="A11724" s="245" t="s">
        <v>17085</v>
      </c>
      <c r="B11724" s="246">
        <v>111.92</v>
      </c>
    </row>
    <row r="11725" spans="1:2" x14ac:dyDescent="0.2">
      <c r="A11725" s="245" t="s">
        <v>8753</v>
      </c>
      <c r="B11725" s="246">
        <v>189.67</v>
      </c>
    </row>
    <row r="11726" spans="1:2" x14ac:dyDescent="0.2">
      <c r="A11726" s="245" t="s">
        <v>17086</v>
      </c>
      <c r="B11726" s="246">
        <v>183.24</v>
      </c>
    </row>
    <row r="11727" spans="1:2" x14ac:dyDescent="0.2">
      <c r="A11727" s="245" t="s">
        <v>8754</v>
      </c>
      <c r="B11727" s="246">
        <v>111.46</v>
      </c>
    </row>
    <row r="11728" spans="1:2" x14ac:dyDescent="0.2">
      <c r="A11728" s="245" t="s">
        <v>17087</v>
      </c>
      <c r="B11728" s="246">
        <v>105.02</v>
      </c>
    </row>
    <row r="11729" spans="1:2" x14ac:dyDescent="0.2">
      <c r="A11729" s="245" t="s">
        <v>3412</v>
      </c>
      <c r="B11729" s="246">
        <v>71.099999999999994</v>
      </c>
    </row>
    <row r="11730" spans="1:2" x14ac:dyDescent="0.2">
      <c r="A11730" s="245" t="s">
        <v>17088</v>
      </c>
      <c r="B11730" s="246">
        <v>63.71</v>
      </c>
    </row>
    <row r="11731" spans="1:2" x14ac:dyDescent="0.2">
      <c r="A11731" s="245" t="s">
        <v>3413</v>
      </c>
      <c r="B11731" s="246">
        <v>178.56</v>
      </c>
    </row>
    <row r="11732" spans="1:2" x14ac:dyDescent="0.2">
      <c r="A11732" s="245" t="s">
        <v>17089</v>
      </c>
      <c r="B11732" s="246">
        <v>171.36</v>
      </c>
    </row>
    <row r="11733" spans="1:2" x14ac:dyDescent="0.2">
      <c r="A11733" s="245" t="s">
        <v>8755</v>
      </c>
      <c r="B11733" s="246">
        <v>138.57</v>
      </c>
    </row>
    <row r="11734" spans="1:2" x14ac:dyDescent="0.2">
      <c r="A11734" s="245" t="s">
        <v>17090</v>
      </c>
      <c r="B11734" s="246">
        <v>134.62</v>
      </c>
    </row>
    <row r="11735" spans="1:2" x14ac:dyDescent="0.2">
      <c r="A11735" s="245" t="s">
        <v>8756</v>
      </c>
      <c r="B11735" s="246">
        <v>195.37</v>
      </c>
    </row>
    <row r="11736" spans="1:2" x14ac:dyDescent="0.2">
      <c r="A11736" s="245" t="s">
        <v>17091</v>
      </c>
      <c r="B11736" s="246">
        <v>188.18</v>
      </c>
    </row>
    <row r="11737" spans="1:2" x14ac:dyDescent="0.2">
      <c r="A11737" s="245" t="s">
        <v>8757</v>
      </c>
      <c r="B11737" s="246">
        <v>155.38999999999999</v>
      </c>
    </row>
    <row r="11738" spans="1:2" x14ac:dyDescent="0.2">
      <c r="A11738" s="245" t="s">
        <v>17092</v>
      </c>
      <c r="B11738" s="246">
        <v>151.44</v>
      </c>
    </row>
    <row r="11739" spans="1:2" x14ac:dyDescent="0.2">
      <c r="A11739" s="245" t="s">
        <v>8758</v>
      </c>
      <c r="B11739" s="246">
        <v>166.63</v>
      </c>
    </row>
    <row r="11740" spans="1:2" x14ac:dyDescent="0.2">
      <c r="A11740" s="245" t="s">
        <v>17093</v>
      </c>
      <c r="B11740" s="246">
        <v>159.44</v>
      </c>
    </row>
    <row r="11741" spans="1:2" x14ac:dyDescent="0.2">
      <c r="A11741" s="245" t="s">
        <v>8759</v>
      </c>
      <c r="B11741" s="246">
        <v>126.65</v>
      </c>
    </row>
    <row r="11742" spans="1:2" x14ac:dyDescent="0.2">
      <c r="A11742" s="245" t="s">
        <v>17094</v>
      </c>
      <c r="B11742" s="246">
        <v>122.7</v>
      </c>
    </row>
    <row r="11743" spans="1:2" x14ac:dyDescent="0.2">
      <c r="A11743" s="245" t="s">
        <v>8760</v>
      </c>
      <c r="B11743" s="246">
        <v>292.44</v>
      </c>
    </row>
    <row r="11744" spans="1:2" x14ac:dyDescent="0.2">
      <c r="A11744" s="245" t="s">
        <v>17095</v>
      </c>
      <c r="B11744" s="246">
        <v>285.24</v>
      </c>
    </row>
    <row r="11745" spans="1:2" x14ac:dyDescent="0.2">
      <c r="A11745" s="245" t="s">
        <v>8761</v>
      </c>
      <c r="B11745" s="246">
        <v>252.45</v>
      </c>
    </row>
    <row r="11746" spans="1:2" x14ac:dyDescent="0.2">
      <c r="A11746" s="245" t="s">
        <v>17096</v>
      </c>
      <c r="B11746" s="246">
        <v>248.51</v>
      </c>
    </row>
    <row r="11747" spans="1:2" x14ac:dyDescent="0.2">
      <c r="A11747" s="245" t="s">
        <v>3414</v>
      </c>
      <c r="B11747" s="246">
        <v>38.92</v>
      </c>
    </row>
    <row r="11748" spans="1:2" x14ac:dyDescent="0.2">
      <c r="A11748" s="245" t="s">
        <v>17097</v>
      </c>
      <c r="B11748" s="246">
        <v>33.93</v>
      </c>
    </row>
    <row r="11749" spans="1:2" x14ac:dyDescent="0.2">
      <c r="A11749" s="245" t="s">
        <v>3407</v>
      </c>
      <c r="B11749" s="246">
        <v>70.39</v>
      </c>
    </row>
    <row r="11750" spans="1:2" x14ac:dyDescent="0.2">
      <c r="A11750" s="245" t="s">
        <v>17098</v>
      </c>
      <c r="B11750" s="246">
        <v>62.22</v>
      </c>
    </row>
    <row r="11751" spans="1:2" x14ac:dyDescent="0.2">
      <c r="A11751" s="245" t="s">
        <v>3415</v>
      </c>
      <c r="B11751" s="246">
        <v>73.790000000000006</v>
      </c>
    </row>
    <row r="11752" spans="1:2" x14ac:dyDescent="0.2">
      <c r="A11752" s="245" t="s">
        <v>17099</v>
      </c>
      <c r="B11752" s="246">
        <v>65.62</v>
      </c>
    </row>
    <row r="11753" spans="1:2" x14ac:dyDescent="0.2">
      <c r="A11753" s="245" t="s">
        <v>3416</v>
      </c>
      <c r="B11753" s="246">
        <v>2.17</v>
      </c>
    </row>
    <row r="11754" spans="1:2" x14ac:dyDescent="0.2">
      <c r="A11754" s="245" t="s">
        <v>17100</v>
      </c>
      <c r="B11754" s="246">
        <v>1.91</v>
      </c>
    </row>
    <row r="11755" spans="1:2" x14ac:dyDescent="0.2">
      <c r="A11755" s="245" t="s">
        <v>8762</v>
      </c>
      <c r="B11755" s="246">
        <v>55.91</v>
      </c>
    </row>
    <row r="11756" spans="1:2" x14ac:dyDescent="0.2">
      <c r="A11756" s="245" t="s">
        <v>17101</v>
      </c>
      <c r="B11756" s="246">
        <v>50.97</v>
      </c>
    </row>
    <row r="11757" spans="1:2" x14ac:dyDescent="0.2">
      <c r="A11757" s="245" t="s">
        <v>8763</v>
      </c>
      <c r="B11757" s="246">
        <v>60.83</v>
      </c>
    </row>
    <row r="11758" spans="1:2" x14ac:dyDescent="0.2">
      <c r="A11758" s="245" t="s">
        <v>17102</v>
      </c>
      <c r="B11758" s="246">
        <v>55.39</v>
      </c>
    </row>
    <row r="11759" spans="1:2" x14ac:dyDescent="0.2">
      <c r="A11759" s="245" t="s">
        <v>8764</v>
      </c>
      <c r="B11759" s="246">
        <v>37.03</v>
      </c>
    </row>
    <row r="11760" spans="1:2" x14ac:dyDescent="0.2">
      <c r="A11760" s="245" t="s">
        <v>17103</v>
      </c>
      <c r="B11760" s="246">
        <v>32.1</v>
      </c>
    </row>
    <row r="11761" spans="1:2" x14ac:dyDescent="0.2">
      <c r="A11761" s="245" t="s">
        <v>8765</v>
      </c>
      <c r="B11761" s="246">
        <v>37</v>
      </c>
    </row>
    <row r="11762" spans="1:2" x14ac:dyDescent="0.2">
      <c r="A11762" s="245" t="s">
        <v>17104</v>
      </c>
      <c r="B11762" s="246">
        <v>32.409999999999997</v>
      </c>
    </row>
    <row r="11763" spans="1:2" x14ac:dyDescent="0.2">
      <c r="A11763" s="245" t="s">
        <v>8766</v>
      </c>
      <c r="B11763" s="246">
        <v>38.53</v>
      </c>
    </row>
    <row r="11764" spans="1:2" x14ac:dyDescent="0.2">
      <c r="A11764" s="245" t="s">
        <v>17105</v>
      </c>
      <c r="B11764" s="246">
        <v>33.909999999999997</v>
      </c>
    </row>
    <row r="11765" spans="1:2" x14ac:dyDescent="0.2">
      <c r="A11765" s="245" t="s">
        <v>3417</v>
      </c>
      <c r="B11765" s="246">
        <v>17.29</v>
      </c>
    </row>
    <row r="11766" spans="1:2" x14ac:dyDescent="0.2">
      <c r="A11766" s="245" t="s">
        <v>17106</v>
      </c>
      <c r="B11766" s="246">
        <v>17.18</v>
      </c>
    </row>
    <row r="11767" spans="1:2" x14ac:dyDescent="0.2">
      <c r="A11767" s="245" t="s">
        <v>3418</v>
      </c>
      <c r="B11767" s="246">
        <v>85.48</v>
      </c>
    </row>
    <row r="11768" spans="1:2" x14ac:dyDescent="0.2">
      <c r="A11768" s="245" t="s">
        <v>17107</v>
      </c>
      <c r="B11768" s="246">
        <v>77.31</v>
      </c>
    </row>
    <row r="11769" spans="1:2" x14ac:dyDescent="0.2">
      <c r="A11769" s="245" t="s">
        <v>8767</v>
      </c>
      <c r="B11769" s="246">
        <v>54.01</v>
      </c>
    </row>
    <row r="11770" spans="1:2" x14ac:dyDescent="0.2">
      <c r="A11770" s="245" t="s">
        <v>17108</v>
      </c>
      <c r="B11770" s="246">
        <v>49.03</v>
      </c>
    </row>
    <row r="11771" spans="1:2" x14ac:dyDescent="0.2">
      <c r="A11771" s="245" t="s">
        <v>8768</v>
      </c>
      <c r="B11771" s="246">
        <v>75.92</v>
      </c>
    </row>
    <row r="11772" spans="1:2" x14ac:dyDescent="0.2">
      <c r="A11772" s="245" t="s">
        <v>17109</v>
      </c>
      <c r="B11772" s="246">
        <v>70.48</v>
      </c>
    </row>
    <row r="11773" spans="1:2" x14ac:dyDescent="0.2">
      <c r="A11773" s="245" t="s">
        <v>3420</v>
      </c>
      <c r="B11773" s="246">
        <v>171.85</v>
      </c>
    </row>
    <row r="11774" spans="1:2" x14ac:dyDescent="0.2">
      <c r="A11774" s="245" t="s">
        <v>17110</v>
      </c>
      <c r="B11774" s="246">
        <v>152.82</v>
      </c>
    </row>
    <row r="11775" spans="1:2" x14ac:dyDescent="0.2">
      <c r="A11775" s="245" t="s">
        <v>3421</v>
      </c>
      <c r="B11775" s="246">
        <v>170.51</v>
      </c>
    </row>
    <row r="11776" spans="1:2" x14ac:dyDescent="0.2">
      <c r="A11776" s="245" t="s">
        <v>17111</v>
      </c>
      <c r="B11776" s="246">
        <v>150.99</v>
      </c>
    </row>
    <row r="11777" spans="1:2" x14ac:dyDescent="0.2">
      <c r="A11777" s="245" t="s">
        <v>8769</v>
      </c>
      <c r="B11777" s="246">
        <v>123.01</v>
      </c>
    </row>
    <row r="11778" spans="1:2" x14ac:dyDescent="0.2">
      <c r="A11778" s="245" t="s">
        <v>17112</v>
      </c>
      <c r="B11778" s="246">
        <v>113.85</v>
      </c>
    </row>
    <row r="11779" spans="1:2" x14ac:dyDescent="0.2">
      <c r="A11779" s="245" t="s">
        <v>8770</v>
      </c>
      <c r="B11779" s="246">
        <v>113.45</v>
      </c>
    </row>
    <row r="11780" spans="1:2" x14ac:dyDescent="0.2">
      <c r="A11780" s="245" t="s">
        <v>17113</v>
      </c>
      <c r="B11780" s="246">
        <v>107.02</v>
      </c>
    </row>
    <row r="11781" spans="1:2" x14ac:dyDescent="0.2">
      <c r="A11781" s="245" t="s">
        <v>23226</v>
      </c>
      <c r="B11781" s="246">
        <v>72.540000000000006</v>
      </c>
    </row>
    <row r="11782" spans="1:2" x14ac:dyDescent="0.2">
      <c r="A11782" s="245" t="s">
        <v>23227</v>
      </c>
      <c r="B11782" s="246">
        <v>68.099999999999994</v>
      </c>
    </row>
    <row r="11783" spans="1:2" x14ac:dyDescent="0.2">
      <c r="A11783" s="245" t="s">
        <v>3419</v>
      </c>
      <c r="B11783" s="246">
        <v>72.540000000000006</v>
      </c>
    </row>
    <row r="11784" spans="1:2" x14ac:dyDescent="0.2">
      <c r="A11784" s="245" t="s">
        <v>17114</v>
      </c>
      <c r="B11784" s="246">
        <v>68.099999999999994</v>
      </c>
    </row>
    <row r="11785" spans="1:2" x14ac:dyDescent="0.2">
      <c r="A11785" s="245" t="s">
        <v>8771</v>
      </c>
      <c r="B11785" s="246">
        <v>84.44</v>
      </c>
    </row>
    <row r="11786" spans="1:2" x14ac:dyDescent="0.2">
      <c r="A11786" s="245" t="s">
        <v>17115</v>
      </c>
      <c r="B11786" s="246">
        <v>80</v>
      </c>
    </row>
    <row r="11787" spans="1:2" x14ac:dyDescent="0.2">
      <c r="A11787" s="245" t="s">
        <v>8772</v>
      </c>
      <c r="B11787" s="246">
        <v>89.3</v>
      </c>
    </row>
    <row r="11788" spans="1:2" x14ac:dyDescent="0.2">
      <c r="A11788" s="245" t="s">
        <v>17116</v>
      </c>
      <c r="B11788" s="246">
        <v>84.35</v>
      </c>
    </row>
    <row r="11789" spans="1:2" x14ac:dyDescent="0.2">
      <c r="A11789" s="245" t="s">
        <v>8773</v>
      </c>
      <c r="B11789" s="246">
        <v>101.2</v>
      </c>
    </row>
    <row r="11790" spans="1:2" x14ac:dyDescent="0.2">
      <c r="A11790" s="245" t="s">
        <v>17117</v>
      </c>
      <c r="B11790" s="246">
        <v>96.26</v>
      </c>
    </row>
    <row r="11791" spans="1:2" x14ac:dyDescent="0.2">
      <c r="A11791" s="245" t="s">
        <v>8774</v>
      </c>
      <c r="B11791" s="246">
        <v>73.209999999999994</v>
      </c>
    </row>
    <row r="11792" spans="1:2" x14ac:dyDescent="0.2">
      <c r="A11792" s="245" t="s">
        <v>17118</v>
      </c>
      <c r="B11792" s="246">
        <v>68.77</v>
      </c>
    </row>
    <row r="11793" spans="1:2" x14ac:dyDescent="0.2">
      <c r="A11793" s="245" t="s">
        <v>8775</v>
      </c>
      <c r="B11793" s="246">
        <v>89.97</v>
      </c>
    </row>
    <row r="11794" spans="1:2" x14ac:dyDescent="0.2">
      <c r="A11794" s="245" t="s">
        <v>17119</v>
      </c>
      <c r="B11794" s="246">
        <v>85.03</v>
      </c>
    </row>
    <row r="11795" spans="1:2" x14ac:dyDescent="0.2">
      <c r="A11795" s="245" t="s">
        <v>8776</v>
      </c>
      <c r="B11795" s="246">
        <v>129.05000000000001</v>
      </c>
    </row>
    <row r="11796" spans="1:2" x14ac:dyDescent="0.2">
      <c r="A11796" s="245" t="s">
        <v>17120</v>
      </c>
      <c r="B11796" s="246">
        <v>121.84</v>
      </c>
    </row>
    <row r="11797" spans="1:2" x14ac:dyDescent="0.2">
      <c r="A11797" s="245" t="s">
        <v>8777</v>
      </c>
      <c r="B11797" s="246">
        <v>118.03</v>
      </c>
    </row>
    <row r="11798" spans="1:2" x14ac:dyDescent="0.2">
      <c r="A11798" s="245" t="s">
        <v>17121</v>
      </c>
      <c r="B11798" s="246">
        <v>111.37</v>
      </c>
    </row>
    <row r="11799" spans="1:2" x14ac:dyDescent="0.2">
      <c r="A11799" s="245" t="s">
        <v>8778</v>
      </c>
      <c r="B11799" s="246">
        <v>111.01</v>
      </c>
    </row>
    <row r="11800" spans="1:2" x14ac:dyDescent="0.2">
      <c r="A11800" s="245" t="s">
        <v>17122</v>
      </c>
      <c r="B11800" s="246">
        <v>104.79</v>
      </c>
    </row>
    <row r="11801" spans="1:2" x14ac:dyDescent="0.2">
      <c r="A11801" s="245" t="s">
        <v>8779</v>
      </c>
      <c r="B11801" s="246">
        <v>100</v>
      </c>
    </row>
    <row r="11802" spans="1:2" x14ac:dyDescent="0.2">
      <c r="A11802" s="245" t="s">
        <v>17123</v>
      </c>
      <c r="B11802" s="246">
        <v>94.32</v>
      </c>
    </row>
    <row r="11803" spans="1:2" x14ac:dyDescent="0.2">
      <c r="A11803" s="245" t="s">
        <v>8780</v>
      </c>
      <c r="B11803" s="246">
        <v>116.21</v>
      </c>
    </row>
    <row r="11804" spans="1:2" x14ac:dyDescent="0.2">
      <c r="A11804" s="245" t="s">
        <v>17124</v>
      </c>
      <c r="B11804" s="246">
        <v>109.99</v>
      </c>
    </row>
    <row r="11805" spans="1:2" x14ac:dyDescent="0.2">
      <c r="A11805" s="245" t="s">
        <v>8781</v>
      </c>
      <c r="B11805" s="246">
        <v>105.19</v>
      </c>
    </row>
    <row r="11806" spans="1:2" x14ac:dyDescent="0.2">
      <c r="A11806" s="245" t="s">
        <v>17125</v>
      </c>
      <c r="B11806" s="246">
        <v>99.52</v>
      </c>
    </row>
    <row r="11807" spans="1:2" x14ac:dyDescent="0.2">
      <c r="A11807" s="245" t="s">
        <v>8782</v>
      </c>
      <c r="B11807" s="246">
        <v>127.62</v>
      </c>
    </row>
    <row r="11808" spans="1:2" x14ac:dyDescent="0.2">
      <c r="A11808" s="245" t="s">
        <v>17126</v>
      </c>
      <c r="B11808" s="246">
        <v>118.21</v>
      </c>
    </row>
    <row r="11809" spans="1:2" x14ac:dyDescent="0.2">
      <c r="A11809" s="245" t="s">
        <v>8783</v>
      </c>
      <c r="B11809" s="246">
        <v>114.66</v>
      </c>
    </row>
    <row r="11810" spans="1:2" x14ac:dyDescent="0.2">
      <c r="A11810" s="245" t="s">
        <v>17127</v>
      </c>
      <c r="B11810" s="246">
        <v>107.99</v>
      </c>
    </row>
    <row r="11811" spans="1:2" x14ac:dyDescent="0.2">
      <c r="A11811" s="245" t="s">
        <v>8784</v>
      </c>
      <c r="B11811" s="246">
        <v>90.87</v>
      </c>
    </row>
    <row r="11812" spans="1:2" x14ac:dyDescent="0.2">
      <c r="A11812" s="245" t="s">
        <v>17128</v>
      </c>
      <c r="B11812" s="246">
        <v>84.7</v>
      </c>
    </row>
    <row r="11813" spans="1:2" x14ac:dyDescent="0.2">
      <c r="A11813" s="245" t="s">
        <v>8785</v>
      </c>
      <c r="B11813" s="246">
        <v>93.04</v>
      </c>
    </row>
    <row r="11814" spans="1:2" x14ac:dyDescent="0.2">
      <c r="A11814" s="245" t="s">
        <v>17129</v>
      </c>
      <c r="B11814" s="246">
        <v>84.87</v>
      </c>
    </row>
    <row r="11815" spans="1:2" x14ac:dyDescent="0.2">
      <c r="A11815" s="245" t="s">
        <v>8786</v>
      </c>
      <c r="B11815" s="246">
        <v>80.08</v>
      </c>
    </row>
    <row r="11816" spans="1:2" x14ac:dyDescent="0.2">
      <c r="A11816" s="245" t="s">
        <v>17130</v>
      </c>
      <c r="B11816" s="246">
        <v>74.64</v>
      </c>
    </row>
    <row r="11817" spans="1:2" x14ac:dyDescent="0.2">
      <c r="A11817" s="245" t="s">
        <v>8787</v>
      </c>
      <c r="B11817" s="246">
        <v>56.28</v>
      </c>
    </row>
    <row r="11818" spans="1:2" x14ac:dyDescent="0.2">
      <c r="A11818" s="245" t="s">
        <v>17131</v>
      </c>
      <c r="B11818" s="246">
        <v>51.35</v>
      </c>
    </row>
    <row r="11819" spans="1:2" x14ac:dyDescent="0.2">
      <c r="A11819" s="245" t="s">
        <v>3422</v>
      </c>
      <c r="B11819" s="246">
        <v>275.7</v>
      </c>
    </row>
    <row r="11820" spans="1:2" x14ac:dyDescent="0.2">
      <c r="A11820" s="245" t="s">
        <v>17132</v>
      </c>
      <c r="B11820" s="246">
        <v>246.77</v>
      </c>
    </row>
    <row r="11821" spans="1:2" x14ac:dyDescent="0.2">
      <c r="A11821" s="245" t="s">
        <v>3423</v>
      </c>
      <c r="B11821" s="246">
        <v>348.67</v>
      </c>
    </row>
    <row r="11822" spans="1:2" x14ac:dyDescent="0.2">
      <c r="A11822" s="245" t="s">
        <v>17133</v>
      </c>
      <c r="B11822" s="246">
        <v>310.27</v>
      </c>
    </row>
    <row r="11823" spans="1:2" x14ac:dyDescent="0.2">
      <c r="A11823" s="245" t="s">
        <v>3424</v>
      </c>
      <c r="B11823" s="246">
        <v>383.49</v>
      </c>
    </row>
    <row r="11824" spans="1:2" x14ac:dyDescent="0.2">
      <c r="A11824" s="245" t="s">
        <v>17134</v>
      </c>
      <c r="B11824" s="246">
        <v>340.32</v>
      </c>
    </row>
    <row r="11825" spans="1:2" x14ac:dyDescent="0.2">
      <c r="A11825" s="245" t="s">
        <v>3425</v>
      </c>
      <c r="B11825" s="246">
        <v>491.94</v>
      </c>
    </row>
    <row r="11826" spans="1:2" x14ac:dyDescent="0.2">
      <c r="A11826" s="245" t="s">
        <v>17135</v>
      </c>
      <c r="B11826" s="246">
        <v>434.55</v>
      </c>
    </row>
    <row r="11827" spans="1:2" x14ac:dyDescent="0.2">
      <c r="A11827" s="245" t="s">
        <v>8788</v>
      </c>
      <c r="B11827" s="246">
        <v>185.53</v>
      </c>
    </row>
    <row r="11828" spans="1:2" x14ac:dyDescent="0.2">
      <c r="A11828" s="245" t="s">
        <v>17136</v>
      </c>
      <c r="B11828" s="246">
        <v>173.25</v>
      </c>
    </row>
    <row r="11829" spans="1:2" x14ac:dyDescent="0.2">
      <c r="A11829" s="245" t="s">
        <v>8789</v>
      </c>
      <c r="B11829" s="246">
        <v>175.78</v>
      </c>
    </row>
    <row r="11830" spans="1:2" x14ac:dyDescent="0.2">
      <c r="A11830" s="245" t="s">
        <v>17137</v>
      </c>
      <c r="B11830" s="246">
        <v>163.94</v>
      </c>
    </row>
    <row r="11831" spans="1:2" x14ac:dyDescent="0.2">
      <c r="A11831" s="245" t="s">
        <v>8790</v>
      </c>
      <c r="B11831" s="246">
        <v>36.35</v>
      </c>
    </row>
    <row r="11832" spans="1:2" x14ac:dyDescent="0.2">
      <c r="A11832" s="245" t="s">
        <v>17138</v>
      </c>
      <c r="B11832" s="246">
        <v>33.46</v>
      </c>
    </row>
    <row r="11833" spans="1:2" x14ac:dyDescent="0.2">
      <c r="A11833" s="245" t="s">
        <v>8791</v>
      </c>
      <c r="B11833" s="246">
        <v>32.049999999999997</v>
      </c>
    </row>
    <row r="11834" spans="1:2" x14ac:dyDescent="0.2">
      <c r="A11834" s="245" t="s">
        <v>17139</v>
      </c>
      <c r="B11834" s="246">
        <v>29.24</v>
      </c>
    </row>
    <row r="11835" spans="1:2" x14ac:dyDescent="0.2">
      <c r="A11835" s="245" t="s">
        <v>8792</v>
      </c>
      <c r="B11835" s="246">
        <v>238.4</v>
      </c>
    </row>
    <row r="11836" spans="1:2" x14ac:dyDescent="0.2">
      <c r="A11836" s="245" t="s">
        <v>17140</v>
      </c>
      <c r="B11836" s="246">
        <v>226.12</v>
      </c>
    </row>
    <row r="11837" spans="1:2" x14ac:dyDescent="0.2">
      <c r="A11837" s="245" t="s">
        <v>8793</v>
      </c>
      <c r="B11837" s="246">
        <v>228.65</v>
      </c>
    </row>
    <row r="11838" spans="1:2" x14ac:dyDescent="0.2">
      <c r="A11838" s="245" t="s">
        <v>17141</v>
      </c>
      <c r="B11838" s="246">
        <v>216.8</v>
      </c>
    </row>
    <row r="11839" spans="1:2" x14ac:dyDescent="0.2">
      <c r="A11839" s="245" t="s">
        <v>8794</v>
      </c>
      <c r="B11839" s="246">
        <v>220.66</v>
      </c>
    </row>
    <row r="11840" spans="1:2" x14ac:dyDescent="0.2">
      <c r="A11840" s="245" t="s">
        <v>17142</v>
      </c>
      <c r="B11840" s="246">
        <v>210.75</v>
      </c>
    </row>
    <row r="11841" spans="1:2" x14ac:dyDescent="0.2">
      <c r="A11841" s="245" t="s">
        <v>8795</v>
      </c>
      <c r="B11841" s="246">
        <v>210.91</v>
      </c>
    </row>
    <row r="11842" spans="1:2" x14ac:dyDescent="0.2">
      <c r="A11842" s="245" t="s">
        <v>17143</v>
      </c>
      <c r="B11842" s="246">
        <v>201.43</v>
      </c>
    </row>
    <row r="11843" spans="1:2" x14ac:dyDescent="0.2">
      <c r="A11843" s="245" t="s">
        <v>3426</v>
      </c>
      <c r="B11843" s="246">
        <v>50.08</v>
      </c>
    </row>
    <row r="11844" spans="1:2" x14ac:dyDescent="0.2">
      <c r="A11844" s="245" t="s">
        <v>17144</v>
      </c>
      <c r="B11844" s="246">
        <v>47.61</v>
      </c>
    </row>
    <row r="11845" spans="1:2" x14ac:dyDescent="0.2">
      <c r="A11845" s="245" t="s">
        <v>3427</v>
      </c>
      <c r="B11845" s="246">
        <v>53.77</v>
      </c>
    </row>
    <row r="11846" spans="1:2" x14ac:dyDescent="0.2">
      <c r="A11846" s="245" t="s">
        <v>17145</v>
      </c>
      <c r="B11846" s="246">
        <v>51.26</v>
      </c>
    </row>
    <row r="11847" spans="1:2" x14ac:dyDescent="0.2">
      <c r="A11847" s="245" t="s">
        <v>3428</v>
      </c>
      <c r="B11847" s="246">
        <v>67.5</v>
      </c>
    </row>
    <row r="11848" spans="1:2" x14ac:dyDescent="0.2">
      <c r="A11848" s="245" t="s">
        <v>17146</v>
      </c>
      <c r="B11848" s="246">
        <v>64.94</v>
      </c>
    </row>
    <row r="11849" spans="1:2" x14ac:dyDescent="0.2">
      <c r="A11849" s="245" t="s">
        <v>3429</v>
      </c>
      <c r="B11849" s="246">
        <v>25.01</v>
      </c>
    </row>
    <row r="11850" spans="1:2" x14ac:dyDescent="0.2">
      <c r="A11850" s="245" t="s">
        <v>17147</v>
      </c>
      <c r="B11850" s="246">
        <v>23.38</v>
      </c>
    </row>
    <row r="11851" spans="1:2" x14ac:dyDescent="0.2">
      <c r="A11851" s="245" t="s">
        <v>3430</v>
      </c>
      <c r="B11851" s="246">
        <v>43.97</v>
      </c>
    </row>
    <row r="11852" spans="1:2" x14ac:dyDescent="0.2">
      <c r="A11852" s="245" t="s">
        <v>17148</v>
      </c>
      <c r="B11852" s="246">
        <v>41.88</v>
      </c>
    </row>
    <row r="11853" spans="1:2" x14ac:dyDescent="0.2">
      <c r="A11853" s="245" t="s">
        <v>8796</v>
      </c>
      <c r="B11853" s="246">
        <v>48.83</v>
      </c>
    </row>
    <row r="11854" spans="1:2" x14ac:dyDescent="0.2">
      <c r="A11854" s="245" t="s">
        <v>17149</v>
      </c>
      <c r="B11854" s="246">
        <v>46.36</v>
      </c>
    </row>
    <row r="11855" spans="1:2" x14ac:dyDescent="0.2">
      <c r="A11855" s="245" t="s">
        <v>3431</v>
      </c>
      <c r="B11855" s="246">
        <v>279.48</v>
      </c>
    </row>
    <row r="11856" spans="1:2" x14ac:dyDescent="0.2">
      <c r="A11856" s="245" t="s">
        <v>17150</v>
      </c>
      <c r="B11856" s="246">
        <v>267.14</v>
      </c>
    </row>
    <row r="11857" spans="1:2" x14ac:dyDescent="0.2">
      <c r="A11857" s="245" t="s">
        <v>8797</v>
      </c>
      <c r="B11857" s="246">
        <v>263.69</v>
      </c>
    </row>
    <row r="11858" spans="1:2" x14ac:dyDescent="0.2">
      <c r="A11858" s="245" t="s">
        <v>17151</v>
      </c>
      <c r="B11858" s="246">
        <v>251.85</v>
      </c>
    </row>
    <row r="11859" spans="1:2" x14ac:dyDescent="0.2">
      <c r="A11859" s="245" t="s">
        <v>3432</v>
      </c>
      <c r="B11859" s="246">
        <v>296.72000000000003</v>
      </c>
    </row>
    <row r="11860" spans="1:2" x14ac:dyDescent="0.2">
      <c r="A11860" s="245" t="s">
        <v>17152</v>
      </c>
      <c r="B11860" s="246">
        <v>281.32</v>
      </c>
    </row>
    <row r="11861" spans="1:2" x14ac:dyDescent="0.2">
      <c r="A11861" s="245" t="s">
        <v>8798</v>
      </c>
      <c r="B11861" s="246">
        <v>277.58</v>
      </c>
    </row>
    <row r="11862" spans="1:2" x14ac:dyDescent="0.2">
      <c r="A11862" s="245" t="s">
        <v>17153</v>
      </c>
      <c r="B11862" s="246">
        <v>262.89</v>
      </c>
    </row>
    <row r="11863" spans="1:2" x14ac:dyDescent="0.2">
      <c r="A11863" s="245" t="s">
        <v>8799</v>
      </c>
      <c r="B11863" s="246">
        <v>267.48</v>
      </c>
    </row>
    <row r="11864" spans="1:2" x14ac:dyDescent="0.2">
      <c r="A11864" s="245" t="s">
        <v>17154</v>
      </c>
      <c r="B11864" s="246">
        <v>255.14</v>
      </c>
    </row>
    <row r="11865" spans="1:2" x14ac:dyDescent="0.2">
      <c r="A11865" s="245" t="s">
        <v>8800</v>
      </c>
      <c r="B11865" s="246">
        <v>247.42</v>
      </c>
    </row>
    <row r="11866" spans="1:2" x14ac:dyDescent="0.2">
      <c r="A11866" s="245" t="s">
        <v>17155</v>
      </c>
      <c r="B11866" s="246">
        <v>236.76</v>
      </c>
    </row>
    <row r="11867" spans="1:2" x14ac:dyDescent="0.2">
      <c r="A11867" s="245" t="s">
        <v>8801</v>
      </c>
      <c r="B11867" s="246">
        <v>248.27</v>
      </c>
    </row>
    <row r="11868" spans="1:2" x14ac:dyDescent="0.2">
      <c r="A11868" s="245" t="s">
        <v>17156</v>
      </c>
      <c r="B11868" s="246">
        <v>239.49</v>
      </c>
    </row>
    <row r="11869" spans="1:2" x14ac:dyDescent="0.2">
      <c r="A11869" s="245" t="s">
        <v>8802</v>
      </c>
      <c r="B11869" s="246">
        <v>237.09</v>
      </c>
    </row>
    <row r="11870" spans="1:2" x14ac:dyDescent="0.2">
      <c r="A11870" s="245" t="s">
        <v>17157</v>
      </c>
      <c r="B11870" s="246">
        <v>228.8</v>
      </c>
    </row>
    <row r="11871" spans="1:2" x14ac:dyDescent="0.2">
      <c r="A11871" s="245" t="s">
        <v>3433</v>
      </c>
      <c r="B11871" s="246">
        <v>46.14</v>
      </c>
    </row>
    <row r="11872" spans="1:2" x14ac:dyDescent="0.2">
      <c r="A11872" s="245" t="s">
        <v>17158</v>
      </c>
      <c r="B11872" s="246">
        <v>43.67</v>
      </c>
    </row>
    <row r="11873" spans="1:2" x14ac:dyDescent="0.2">
      <c r="A11873" s="245" t="s">
        <v>3434</v>
      </c>
      <c r="B11873" s="246">
        <v>272.08</v>
      </c>
    </row>
    <row r="11874" spans="1:2" x14ac:dyDescent="0.2">
      <c r="A11874" s="245" t="s">
        <v>17159</v>
      </c>
      <c r="B11874" s="246">
        <v>259.74</v>
      </c>
    </row>
    <row r="11875" spans="1:2" x14ac:dyDescent="0.2">
      <c r="A11875" s="245" t="s">
        <v>3435</v>
      </c>
      <c r="B11875" s="246">
        <v>296.72000000000003</v>
      </c>
    </row>
    <row r="11876" spans="1:2" x14ac:dyDescent="0.2">
      <c r="A11876" s="245" t="s">
        <v>17160</v>
      </c>
      <c r="B11876" s="246">
        <v>281.32</v>
      </c>
    </row>
    <row r="11877" spans="1:2" x14ac:dyDescent="0.2">
      <c r="A11877" s="245" t="s">
        <v>3436</v>
      </c>
      <c r="B11877" s="246">
        <v>435.08</v>
      </c>
    </row>
    <row r="11878" spans="1:2" x14ac:dyDescent="0.2">
      <c r="A11878" s="245" t="s">
        <v>17161</v>
      </c>
      <c r="B11878" s="246">
        <v>422.74</v>
      </c>
    </row>
    <row r="11879" spans="1:2" x14ac:dyDescent="0.2">
      <c r="A11879" s="245" t="s">
        <v>3437</v>
      </c>
      <c r="B11879" s="246">
        <v>568.44000000000005</v>
      </c>
    </row>
    <row r="11880" spans="1:2" x14ac:dyDescent="0.2">
      <c r="A11880" s="245" t="s">
        <v>17162</v>
      </c>
      <c r="B11880" s="246">
        <v>555.41</v>
      </c>
    </row>
    <row r="11881" spans="1:2" x14ac:dyDescent="0.2">
      <c r="A11881" s="245" t="s">
        <v>3438</v>
      </c>
      <c r="B11881" s="246">
        <v>586.17999999999995</v>
      </c>
    </row>
    <row r="11882" spans="1:2" x14ac:dyDescent="0.2">
      <c r="A11882" s="245" t="s">
        <v>17163</v>
      </c>
      <c r="B11882" s="246">
        <v>570.78</v>
      </c>
    </row>
    <row r="11883" spans="1:2" x14ac:dyDescent="0.2">
      <c r="A11883" s="245" t="s">
        <v>8803</v>
      </c>
      <c r="B11883" s="246">
        <v>99.17</v>
      </c>
    </row>
    <row r="11884" spans="1:2" x14ac:dyDescent="0.2">
      <c r="A11884" s="245" t="s">
        <v>17164</v>
      </c>
      <c r="B11884" s="246">
        <v>94.32</v>
      </c>
    </row>
    <row r="11885" spans="1:2" x14ac:dyDescent="0.2">
      <c r="A11885" s="245" t="s">
        <v>8804</v>
      </c>
      <c r="B11885" s="246">
        <v>1125.2</v>
      </c>
    </row>
    <row r="11886" spans="1:2" x14ac:dyDescent="0.2">
      <c r="A11886" s="245" t="s">
        <v>17165</v>
      </c>
      <c r="B11886" s="246">
        <v>1125.2</v>
      </c>
    </row>
    <row r="11887" spans="1:2" x14ac:dyDescent="0.2">
      <c r="A11887" s="245" t="s">
        <v>8805</v>
      </c>
      <c r="B11887" s="246">
        <v>720.64</v>
      </c>
    </row>
    <row r="11888" spans="1:2" x14ac:dyDescent="0.2">
      <c r="A11888" s="245" t="s">
        <v>17166</v>
      </c>
      <c r="B11888" s="246">
        <v>720.64</v>
      </c>
    </row>
    <row r="11889" spans="1:2" x14ac:dyDescent="0.2">
      <c r="A11889" s="245" t="s">
        <v>3439</v>
      </c>
      <c r="B11889" s="246">
        <v>29.27</v>
      </c>
    </row>
    <row r="11890" spans="1:2" x14ac:dyDescent="0.2">
      <c r="A11890" s="245" t="s">
        <v>17167</v>
      </c>
      <c r="B11890" s="246">
        <v>27.63</v>
      </c>
    </row>
    <row r="11891" spans="1:2" x14ac:dyDescent="0.2">
      <c r="A11891" s="245" t="s">
        <v>3440</v>
      </c>
      <c r="B11891" s="246">
        <v>733.85</v>
      </c>
    </row>
    <row r="11892" spans="1:2" x14ac:dyDescent="0.2">
      <c r="A11892" s="245" t="s">
        <v>17168</v>
      </c>
      <c r="B11892" s="246">
        <v>719.05</v>
      </c>
    </row>
    <row r="11893" spans="1:2" x14ac:dyDescent="0.2">
      <c r="A11893" s="245" t="s">
        <v>3441</v>
      </c>
      <c r="B11893" s="246">
        <v>180.53</v>
      </c>
    </row>
    <row r="11894" spans="1:2" x14ac:dyDescent="0.2">
      <c r="A11894" s="245" t="s">
        <v>17169</v>
      </c>
      <c r="B11894" s="246">
        <v>173.42</v>
      </c>
    </row>
    <row r="11895" spans="1:2" x14ac:dyDescent="0.2">
      <c r="A11895" s="245" t="s">
        <v>8806</v>
      </c>
      <c r="B11895" s="246">
        <v>365</v>
      </c>
    </row>
    <row r="11896" spans="1:2" x14ac:dyDescent="0.2">
      <c r="A11896" s="245" t="s">
        <v>17170</v>
      </c>
      <c r="B11896" s="246">
        <v>365</v>
      </c>
    </row>
    <row r="11897" spans="1:2" x14ac:dyDescent="0.2">
      <c r="A11897" s="245" t="s">
        <v>8807</v>
      </c>
      <c r="B11897" s="246">
        <v>375.03</v>
      </c>
    </row>
    <row r="11898" spans="1:2" x14ac:dyDescent="0.2">
      <c r="A11898" s="245" t="s">
        <v>17171</v>
      </c>
      <c r="B11898" s="246">
        <v>375.03</v>
      </c>
    </row>
    <row r="11899" spans="1:2" x14ac:dyDescent="0.2">
      <c r="A11899" s="245" t="s">
        <v>8808</v>
      </c>
      <c r="B11899" s="246">
        <v>372.52</v>
      </c>
    </row>
    <row r="11900" spans="1:2" x14ac:dyDescent="0.2">
      <c r="A11900" s="245" t="s">
        <v>17172</v>
      </c>
      <c r="B11900" s="246">
        <v>372.52</v>
      </c>
    </row>
    <row r="11901" spans="1:2" x14ac:dyDescent="0.2">
      <c r="A11901" s="245" t="s">
        <v>3442</v>
      </c>
      <c r="B11901" s="246">
        <v>95.9</v>
      </c>
    </row>
    <row r="11902" spans="1:2" x14ac:dyDescent="0.2">
      <c r="A11902" s="245" t="s">
        <v>17173</v>
      </c>
      <c r="B11902" s="246">
        <v>91.37</v>
      </c>
    </row>
    <row r="11903" spans="1:2" x14ac:dyDescent="0.2">
      <c r="A11903" s="245" t="s">
        <v>3443</v>
      </c>
      <c r="B11903" s="246">
        <v>107.08</v>
      </c>
    </row>
    <row r="11904" spans="1:2" x14ac:dyDescent="0.2">
      <c r="A11904" s="245" t="s">
        <v>17174</v>
      </c>
      <c r="B11904" s="246">
        <v>100.78</v>
      </c>
    </row>
    <row r="11905" spans="1:2" x14ac:dyDescent="0.2">
      <c r="A11905" s="245" t="s">
        <v>8809</v>
      </c>
      <c r="B11905" s="246">
        <v>31.48</v>
      </c>
    </row>
    <row r="11906" spans="1:2" x14ac:dyDescent="0.2">
      <c r="A11906" s="245" t="s">
        <v>17175</v>
      </c>
      <c r="B11906" s="246">
        <v>31.48</v>
      </c>
    </row>
    <row r="11907" spans="1:2" x14ac:dyDescent="0.2">
      <c r="A11907" s="245" t="s">
        <v>3444</v>
      </c>
      <c r="B11907" s="246">
        <v>49.77</v>
      </c>
    </row>
    <row r="11908" spans="1:2" x14ac:dyDescent="0.2">
      <c r="A11908" s="245" t="s">
        <v>17176</v>
      </c>
      <c r="B11908" s="246">
        <v>45.03</v>
      </c>
    </row>
    <row r="11909" spans="1:2" x14ac:dyDescent="0.2">
      <c r="A11909" s="245" t="s">
        <v>3445</v>
      </c>
      <c r="B11909" s="246">
        <v>54.46</v>
      </c>
    </row>
    <row r="11910" spans="1:2" x14ac:dyDescent="0.2">
      <c r="A11910" s="245" t="s">
        <v>17177</v>
      </c>
      <c r="B11910" s="246">
        <v>50.67</v>
      </c>
    </row>
    <row r="11911" spans="1:2" x14ac:dyDescent="0.2">
      <c r="A11911" s="245" t="s">
        <v>8810</v>
      </c>
      <c r="B11911" s="246">
        <v>45</v>
      </c>
    </row>
    <row r="11912" spans="1:2" x14ac:dyDescent="0.2">
      <c r="A11912" s="245" t="s">
        <v>17178</v>
      </c>
      <c r="B11912" s="246">
        <v>45</v>
      </c>
    </row>
    <row r="11913" spans="1:2" x14ac:dyDescent="0.2">
      <c r="A11913" s="245" t="s">
        <v>8811</v>
      </c>
      <c r="B11913" s="246">
        <v>39.270000000000003</v>
      </c>
    </row>
    <row r="11914" spans="1:2" x14ac:dyDescent="0.2">
      <c r="A11914" s="245" t="s">
        <v>17179</v>
      </c>
      <c r="B11914" s="246">
        <v>39.270000000000003</v>
      </c>
    </row>
    <row r="11915" spans="1:2" x14ac:dyDescent="0.2">
      <c r="A11915" s="245" t="s">
        <v>8812</v>
      </c>
      <c r="B11915" s="246">
        <v>45.07</v>
      </c>
    </row>
    <row r="11916" spans="1:2" x14ac:dyDescent="0.2">
      <c r="A11916" s="245" t="s">
        <v>17180</v>
      </c>
      <c r="B11916" s="246">
        <v>45.07</v>
      </c>
    </row>
    <row r="11917" spans="1:2" x14ac:dyDescent="0.2">
      <c r="A11917" s="245" t="s">
        <v>8813</v>
      </c>
      <c r="B11917" s="246">
        <v>27.36</v>
      </c>
    </row>
    <row r="11918" spans="1:2" x14ac:dyDescent="0.2">
      <c r="A11918" s="245" t="s">
        <v>17181</v>
      </c>
      <c r="B11918" s="246">
        <v>27.36</v>
      </c>
    </row>
    <row r="11919" spans="1:2" x14ac:dyDescent="0.2">
      <c r="A11919" s="245" t="s">
        <v>3446</v>
      </c>
      <c r="B11919" s="246">
        <v>46.35</v>
      </c>
    </row>
    <row r="11920" spans="1:2" x14ac:dyDescent="0.2">
      <c r="A11920" s="245" t="s">
        <v>17182</v>
      </c>
      <c r="B11920" s="246">
        <v>41.42</v>
      </c>
    </row>
    <row r="11921" spans="1:2" x14ac:dyDescent="0.2">
      <c r="A11921" s="245" t="s">
        <v>3447</v>
      </c>
      <c r="B11921" s="246">
        <v>52</v>
      </c>
    </row>
    <row r="11922" spans="1:2" x14ac:dyDescent="0.2">
      <c r="A11922" s="245" t="s">
        <v>17183</v>
      </c>
      <c r="B11922" s="246">
        <v>52</v>
      </c>
    </row>
    <row r="11923" spans="1:2" x14ac:dyDescent="0.2">
      <c r="A11923" s="245" t="s">
        <v>8814</v>
      </c>
      <c r="B11923" s="246">
        <v>136.37</v>
      </c>
    </row>
    <row r="11924" spans="1:2" x14ac:dyDescent="0.2">
      <c r="A11924" s="245" t="s">
        <v>17184</v>
      </c>
      <c r="B11924" s="246">
        <v>124.04</v>
      </c>
    </row>
    <row r="11925" spans="1:2" x14ac:dyDescent="0.2">
      <c r="A11925" s="245" t="s">
        <v>3448</v>
      </c>
      <c r="B11925" s="246">
        <v>81.7</v>
      </c>
    </row>
    <row r="11926" spans="1:2" x14ac:dyDescent="0.2">
      <c r="A11926" s="245" t="s">
        <v>17185</v>
      </c>
      <c r="B11926" s="246">
        <v>81.7</v>
      </c>
    </row>
    <row r="11927" spans="1:2" x14ac:dyDescent="0.2">
      <c r="A11927" s="245" t="s">
        <v>8815</v>
      </c>
      <c r="B11927" s="246">
        <v>147.27000000000001</v>
      </c>
    </row>
    <row r="11928" spans="1:2" x14ac:dyDescent="0.2">
      <c r="A11928" s="245" t="s">
        <v>17186</v>
      </c>
      <c r="B11928" s="246">
        <v>147.27000000000001</v>
      </c>
    </row>
    <row r="11929" spans="1:2" x14ac:dyDescent="0.2">
      <c r="A11929" s="245" t="s">
        <v>3449</v>
      </c>
      <c r="B11929" s="246">
        <v>70.069999999999993</v>
      </c>
    </row>
    <row r="11930" spans="1:2" x14ac:dyDescent="0.2">
      <c r="A11930" s="245" t="s">
        <v>17187</v>
      </c>
      <c r="B11930" s="246">
        <v>64.86</v>
      </c>
    </row>
    <row r="11931" spans="1:2" x14ac:dyDescent="0.2">
      <c r="A11931" s="245" t="s">
        <v>35389</v>
      </c>
      <c r="B11931" s="246">
        <v>110.8</v>
      </c>
    </row>
    <row r="11932" spans="1:2" x14ac:dyDescent="0.2">
      <c r="A11932" s="245" t="s">
        <v>35390</v>
      </c>
      <c r="B11932" s="246">
        <v>105.58</v>
      </c>
    </row>
    <row r="11933" spans="1:2" x14ac:dyDescent="0.2">
      <c r="A11933" s="245" t="s">
        <v>3450</v>
      </c>
      <c r="B11933" s="246">
        <v>102.16</v>
      </c>
    </row>
    <row r="11934" spans="1:2" x14ac:dyDescent="0.2">
      <c r="A11934" s="245" t="s">
        <v>17188</v>
      </c>
      <c r="B11934" s="246">
        <v>96.95</v>
      </c>
    </row>
    <row r="11935" spans="1:2" x14ac:dyDescent="0.2">
      <c r="A11935" s="245" t="s">
        <v>35391</v>
      </c>
      <c r="B11935" s="246">
        <v>255.64</v>
      </c>
    </row>
    <row r="11936" spans="1:2" x14ac:dyDescent="0.2">
      <c r="A11936" s="245" t="s">
        <v>35392</v>
      </c>
      <c r="B11936" s="246">
        <v>232.81</v>
      </c>
    </row>
    <row r="11937" spans="1:2" x14ac:dyDescent="0.2">
      <c r="A11937" s="245" t="s">
        <v>8816</v>
      </c>
      <c r="B11937" s="246">
        <v>63.57</v>
      </c>
    </row>
    <row r="11938" spans="1:2" x14ac:dyDescent="0.2">
      <c r="A11938" s="245" t="s">
        <v>17189</v>
      </c>
      <c r="B11938" s="246">
        <v>58.94</v>
      </c>
    </row>
    <row r="11939" spans="1:2" x14ac:dyDescent="0.2">
      <c r="A11939" s="245" t="s">
        <v>8817</v>
      </c>
      <c r="B11939" s="246">
        <v>81.83</v>
      </c>
    </row>
    <row r="11940" spans="1:2" x14ac:dyDescent="0.2">
      <c r="A11940" s="245" t="s">
        <v>17190</v>
      </c>
      <c r="B11940" s="246">
        <v>79.58</v>
      </c>
    </row>
    <row r="11941" spans="1:2" x14ac:dyDescent="0.2">
      <c r="A11941" s="245" t="s">
        <v>8818</v>
      </c>
      <c r="B11941" s="246">
        <v>95.06</v>
      </c>
    </row>
    <row r="11942" spans="1:2" x14ac:dyDescent="0.2">
      <c r="A11942" s="245" t="s">
        <v>17191</v>
      </c>
      <c r="B11942" s="246">
        <v>92.57</v>
      </c>
    </row>
    <row r="11943" spans="1:2" x14ac:dyDescent="0.2">
      <c r="A11943" s="245" t="s">
        <v>8819</v>
      </c>
      <c r="B11943" s="246">
        <v>60.32</v>
      </c>
    </row>
    <row r="11944" spans="1:2" x14ac:dyDescent="0.2">
      <c r="A11944" s="245" t="s">
        <v>17192</v>
      </c>
      <c r="B11944" s="246">
        <v>58.07</v>
      </c>
    </row>
    <row r="11945" spans="1:2" x14ac:dyDescent="0.2">
      <c r="A11945" s="245" t="s">
        <v>8820</v>
      </c>
      <c r="B11945" s="246">
        <v>73.540000000000006</v>
      </c>
    </row>
    <row r="11946" spans="1:2" x14ac:dyDescent="0.2">
      <c r="A11946" s="245" t="s">
        <v>17193</v>
      </c>
      <c r="B11946" s="246">
        <v>71.06</v>
      </c>
    </row>
    <row r="11947" spans="1:2" x14ac:dyDescent="0.2">
      <c r="A11947" s="245" t="s">
        <v>8821</v>
      </c>
      <c r="B11947" s="246">
        <v>50.32</v>
      </c>
    </row>
    <row r="11948" spans="1:2" x14ac:dyDescent="0.2">
      <c r="A11948" s="245" t="s">
        <v>17194</v>
      </c>
      <c r="B11948" s="246">
        <v>48.07</v>
      </c>
    </row>
    <row r="11949" spans="1:2" x14ac:dyDescent="0.2">
      <c r="A11949" s="245" t="s">
        <v>8822</v>
      </c>
      <c r="B11949" s="246">
        <v>63.55</v>
      </c>
    </row>
    <row r="11950" spans="1:2" x14ac:dyDescent="0.2">
      <c r="A11950" s="245" t="s">
        <v>17195</v>
      </c>
      <c r="B11950" s="246">
        <v>61.06</v>
      </c>
    </row>
    <row r="11951" spans="1:2" x14ac:dyDescent="0.2">
      <c r="A11951" s="245" t="s">
        <v>8823</v>
      </c>
      <c r="B11951" s="246">
        <v>57.17</v>
      </c>
    </row>
    <row r="11952" spans="1:2" x14ac:dyDescent="0.2">
      <c r="A11952" s="245" t="s">
        <v>17196</v>
      </c>
      <c r="B11952" s="246">
        <v>54.92</v>
      </c>
    </row>
    <row r="11953" spans="1:2" x14ac:dyDescent="0.2">
      <c r="A11953" s="245" t="s">
        <v>8824</v>
      </c>
      <c r="B11953" s="246">
        <v>70.39</v>
      </c>
    </row>
    <row r="11954" spans="1:2" x14ac:dyDescent="0.2">
      <c r="A11954" s="245" t="s">
        <v>17197</v>
      </c>
      <c r="B11954" s="246">
        <v>67.91</v>
      </c>
    </row>
    <row r="11955" spans="1:2" x14ac:dyDescent="0.2">
      <c r="A11955" s="245" t="s">
        <v>8825</v>
      </c>
      <c r="B11955" s="246">
        <v>98.64</v>
      </c>
    </row>
    <row r="11956" spans="1:2" x14ac:dyDescent="0.2">
      <c r="A11956" s="245" t="s">
        <v>17198</v>
      </c>
      <c r="B11956" s="246">
        <v>96.39</v>
      </c>
    </row>
    <row r="11957" spans="1:2" x14ac:dyDescent="0.2">
      <c r="A11957" s="245" t="s">
        <v>8826</v>
      </c>
      <c r="B11957" s="246">
        <v>36.770000000000003</v>
      </c>
    </row>
    <row r="11958" spans="1:2" x14ac:dyDescent="0.2">
      <c r="A11958" s="245" t="s">
        <v>17199</v>
      </c>
      <c r="B11958" s="246">
        <v>35.520000000000003</v>
      </c>
    </row>
    <row r="11959" spans="1:2" x14ac:dyDescent="0.2">
      <c r="A11959" s="245" t="s">
        <v>8827</v>
      </c>
      <c r="B11959" s="246">
        <v>41.02</v>
      </c>
    </row>
    <row r="11960" spans="1:2" x14ac:dyDescent="0.2">
      <c r="A11960" s="245" t="s">
        <v>17200</v>
      </c>
      <c r="B11960" s="246">
        <v>39.770000000000003</v>
      </c>
    </row>
    <row r="11961" spans="1:2" x14ac:dyDescent="0.2">
      <c r="A11961" s="245" t="s">
        <v>8828</v>
      </c>
      <c r="B11961" s="246">
        <v>42.68</v>
      </c>
    </row>
    <row r="11962" spans="1:2" x14ac:dyDescent="0.2">
      <c r="A11962" s="245" t="s">
        <v>17201</v>
      </c>
      <c r="B11962" s="246">
        <v>41.43</v>
      </c>
    </row>
    <row r="11963" spans="1:2" x14ac:dyDescent="0.2">
      <c r="A11963" s="245" t="s">
        <v>8829</v>
      </c>
      <c r="B11963" s="246">
        <v>108.89</v>
      </c>
    </row>
    <row r="11964" spans="1:2" x14ac:dyDescent="0.2">
      <c r="A11964" s="245" t="s">
        <v>17202</v>
      </c>
      <c r="B11964" s="246">
        <v>107.65</v>
      </c>
    </row>
    <row r="11965" spans="1:2" x14ac:dyDescent="0.2">
      <c r="A11965" s="245" t="s">
        <v>8830</v>
      </c>
      <c r="B11965" s="246">
        <v>116.54</v>
      </c>
    </row>
    <row r="11966" spans="1:2" x14ac:dyDescent="0.2">
      <c r="A11966" s="245" t="s">
        <v>17203</v>
      </c>
      <c r="B11966" s="246">
        <v>115.68</v>
      </c>
    </row>
    <row r="11967" spans="1:2" x14ac:dyDescent="0.2">
      <c r="A11967" s="245" t="s">
        <v>8831</v>
      </c>
      <c r="B11967" s="246">
        <v>44.18</v>
      </c>
    </row>
    <row r="11968" spans="1:2" x14ac:dyDescent="0.2">
      <c r="A11968" s="245" t="s">
        <v>17204</v>
      </c>
      <c r="B11968" s="246">
        <v>44.18</v>
      </c>
    </row>
    <row r="11969" spans="1:2" x14ac:dyDescent="0.2">
      <c r="A11969" s="245" t="s">
        <v>8832</v>
      </c>
      <c r="B11969" s="246">
        <v>44.18</v>
      </c>
    </row>
    <row r="11970" spans="1:2" x14ac:dyDescent="0.2">
      <c r="A11970" s="245" t="s">
        <v>17205</v>
      </c>
      <c r="B11970" s="246">
        <v>44.18</v>
      </c>
    </row>
    <row r="11971" spans="1:2" x14ac:dyDescent="0.2">
      <c r="A11971" s="245" t="s">
        <v>8833</v>
      </c>
      <c r="B11971" s="246">
        <v>54.88</v>
      </c>
    </row>
    <row r="11972" spans="1:2" x14ac:dyDescent="0.2">
      <c r="A11972" s="245" t="s">
        <v>17206</v>
      </c>
      <c r="B11972" s="246">
        <v>54.88</v>
      </c>
    </row>
    <row r="11973" spans="1:2" x14ac:dyDescent="0.2">
      <c r="A11973" s="245" t="s">
        <v>8834</v>
      </c>
      <c r="B11973" s="246">
        <v>61.36</v>
      </c>
    </row>
    <row r="11974" spans="1:2" x14ac:dyDescent="0.2">
      <c r="A11974" s="245" t="s">
        <v>17207</v>
      </c>
      <c r="B11974" s="246">
        <v>61.36</v>
      </c>
    </row>
    <row r="11975" spans="1:2" x14ac:dyDescent="0.2">
      <c r="A11975" s="245" t="s">
        <v>8835</v>
      </c>
      <c r="B11975" s="246">
        <v>61.36</v>
      </c>
    </row>
    <row r="11976" spans="1:2" x14ac:dyDescent="0.2">
      <c r="A11976" s="245" t="s">
        <v>17208</v>
      </c>
      <c r="B11976" s="246">
        <v>61.36</v>
      </c>
    </row>
    <row r="11977" spans="1:2" x14ac:dyDescent="0.2">
      <c r="A11977" s="245" t="s">
        <v>8836</v>
      </c>
      <c r="B11977" s="246">
        <v>61.36</v>
      </c>
    </row>
    <row r="11978" spans="1:2" x14ac:dyDescent="0.2">
      <c r="A11978" s="245" t="s">
        <v>17209</v>
      </c>
      <c r="B11978" s="246">
        <v>61.36</v>
      </c>
    </row>
    <row r="11979" spans="1:2" x14ac:dyDescent="0.2">
      <c r="A11979" s="245" t="s">
        <v>8837</v>
      </c>
      <c r="B11979" s="246">
        <v>61.36</v>
      </c>
    </row>
    <row r="11980" spans="1:2" x14ac:dyDescent="0.2">
      <c r="A11980" s="245" t="s">
        <v>17210</v>
      </c>
      <c r="B11980" s="246">
        <v>61.36</v>
      </c>
    </row>
    <row r="11981" spans="1:2" x14ac:dyDescent="0.2">
      <c r="A11981" s="245" t="s">
        <v>8838</v>
      </c>
      <c r="B11981" s="246">
        <v>61.36</v>
      </c>
    </row>
    <row r="11982" spans="1:2" x14ac:dyDescent="0.2">
      <c r="A11982" s="245" t="s">
        <v>17211</v>
      </c>
      <c r="B11982" s="246">
        <v>61.36</v>
      </c>
    </row>
    <row r="11983" spans="1:2" x14ac:dyDescent="0.2">
      <c r="A11983" s="245" t="s">
        <v>8839</v>
      </c>
      <c r="B11983" s="246">
        <v>61.36</v>
      </c>
    </row>
    <row r="11984" spans="1:2" x14ac:dyDescent="0.2">
      <c r="A11984" s="245" t="s">
        <v>17212</v>
      </c>
      <c r="B11984" s="246">
        <v>61.36</v>
      </c>
    </row>
    <row r="11985" spans="1:2" x14ac:dyDescent="0.2">
      <c r="A11985" s="245" t="s">
        <v>8840</v>
      </c>
      <c r="B11985" s="246">
        <v>61.36</v>
      </c>
    </row>
    <row r="11986" spans="1:2" x14ac:dyDescent="0.2">
      <c r="A11986" s="245" t="s">
        <v>17213</v>
      </c>
      <c r="B11986" s="246">
        <v>61.36</v>
      </c>
    </row>
    <row r="11987" spans="1:2" x14ac:dyDescent="0.2">
      <c r="A11987" s="245" t="s">
        <v>8841</v>
      </c>
      <c r="B11987" s="246">
        <v>26.51</v>
      </c>
    </row>
    <row r="11988" spans="1:2" x14ac:dyDescent="0.2">
      <c r="A11988" s="245" t="s">
        <v>17214</v>
      </c>
      <c r="B11988" s="246">
        <v>25.34</v>
      </c>
    </row>
    <row r="11989" spans="1:2" x14ac:dyDescent="0.2">
      <c r="A11989" s="245" t="s">
        <v>8842</v>
      </c>
      <c r="B11989" s="246">
        <v>30.77</v>
      </c>
    </row>
    <row r="11990" spans="1:2" x14ac:dyDescent="0.2">
      <c r="A11990" s="245" t="s">
        <v>17215</v>
      </c>
      <c r="B11990" s="246">
        <v>29.59</v>
      </c>
    </row>
    <row r="11991" spans="1:2" x14ac:dyDescent="0.2">
      <c r="A11991" s="245" t="s">
        <v>8843</v>
      </c>
      <c r="B11991" s="246">
        <v>29.57</v>
      </c>
    </row>
    <row r="11992" spans="1:2" x14ac:dyDescent="0.2">
      <c r="A11992" s="245" t="s">
        <v>17216</v>
      </c>
      <c r="B11992" s="246">
        <v>28.39</v>
      </c>
    </row>
    <row r="11993" spans="1:2" x14ac:dyDescent="0.2">
      <c r="A11993" s="245" t="s">
        <v>8844</v>
      </c>
      <c r="B11993" s="246">
        <v>40.340000000000003</v>
      </c>
    </row>
    <row r="11994" spans="1:2" x14ac:dyDescent="0.2">
      <c r="A11994" s="245" t="s">
        <v>17217</v>
      </c>
      <c r="B11994" s="246">
        <v>38.47</v>
      </c>
    </row>
    <row r="11995" spans="1:2" x14ac:dyDescent="0.2">
      <c r="A11995" s="245" t="s">
        <v>8845</v>
      </c>
      <c r="B11995" s="246">
        <v>53.56</v>
      </c>
    </row>
    <row r="11996" spans="1:2" x14ac:dyDescent="0.2">
      <c r="A11996" s="245" t="s">
        <v>17218</v>
      </c>
      <c r="B11996" s="246">
        <v>51.46</v>
      </c>
    </row>
    <row r="11997" spans="1:2" x14ac:dyDescent="0.2">
      <c r="A11997" s="245" t="s">
        <v>8846</v>
      </c>
      <c r="B11997" s="246">
        <v>44.59</v>
      </c>
    </row>
    <row r="11998" spans="1:2" x14ac:dyDescent="0.2">
      <c r="A11998" s="245" t="s">
        <v>17219</v>
      </c>
      <c r="B11998" s="246">
        <v>42.72</v>
      </c>
    </row>
    <row r="11999" spans="1:2" x14ac:dyDescent="0.2">
      <c r="A11999" s="245" t="s">
        <v>8847</v>
      </c>
      <c r="B11999" s="246">
        <v>57.82</v>
      </c>
    </row>
    <row r="12000" spans="1:2" x14ac:dyDescent="0.2">
      <c r="A12000" s="245" t="s">
        <v>17220</v>
      </c>
      <c r="B12000" s="246">
        <v>55.71</v>
      </c>
    </row>
    <row r="12001" spans="1:2" x14ac:dyDescent="0.2">
      <c r="A12001" s="245" t="s">
        <v>8848</v>
      </c>
      <c r="B12001" s="246">
        <v>43.4</v>
      </c>
    </row>
    <row r="12002" spans="1:2" x14ac:dyDescent="0.2">
      <c r="A12002" s="245" t="s">
        <v>17221</v>
      </c>
      <c r="B12002" s="246">
        <v>41.52</v>
      </c>
    </row>
    <row r="12003" spans="1:2" x14ac:dyDescent="0.2">
      <c r="A12003" s="245" t="s">
        <v>8849</v>
      </c>
      <c r="B12003" s="246">
        <v>56.62</v>
      </c>
    </row>
    <row r="12004" spans="1:2" x14ac:dyDescent="0.2">
      <c r="A12004" s="245" t="s">
        <v>17222</v>
      </c>
      <c r="B12004" s="246">
        <v>54.51</v>
      </c>
    </row>
    <row r="12005" spans="1:2" x14ac:dyDescent="0.2">
      <c r="A12005" s="245" t="s">
        <v>8850</v>
      </c>
      <c r="B12005" s="246">
        <v>40.08</v>
      </c>
    </row>
    <row r="12006" spans="1:2" x14ac:dyDescent="0.2">
      <c r="A12006" s="245" t="s">
        <v>17223</v>
      </c>
      <c r="B12006" s="246">
        <v>38.21</v>
      </c>
    </row>
    <row r="12007" spans="1:2" x14ac:dyDescent="0.2">
      <c r="A12007" s="245" t="s">
        <v>8851</v>
      </c>
      <c r="B12007" s="246">
        <v>53.3</v>
      </c>
    </row>
    <row r="12008" spans="1:2" x14ac:dyDescent="0.2">
      <c r="A12008" s="245" t="s">
        <v>17224</v>
      </c>
      <c r="B12008" s="246">
        <v>51.2</v>
      </c>
    </row>
    <row r="12009" spans="1:2" x14ac:dyDescent="0.2">
      <c r="A12009" s="245" t="s">
        <v>8852</v>
      </c>
      <c r="B12009" s="246">
        <v>44.33</v>
      </c>
    </row>
    <row r="12010" spans="1:2" x14ac:dyDescent="0.2">
      <c r="A12010" s="245" t="s">
        <v>17225</v>
      </c>
      <c r="B12010" s="246">
        <v>42.46</v>
      </c>
    </row>
    <row r="12011" spans="1:2" x14ac:dyDescent="0.2">
      <c r="A12011" s="245" t="s">
        <v>8853</v>
      </c>
      <c r="B12011" s="246">
        <v>57.55</v>
      </c>
    </row>
    <row r="12012" spans="1:2" x14ac:dyDescent="0.2">
      <c r="A12012" s="245" t="s">
        <v>17226</v>
      </c>
      <c r="B12012" s="246">
        <v>55.45</v>
      </c>
    </row>
    <row r="12013" spans="1:2" x14ac:dyDescent="0.2">
      <c r="A12013" s="245" t="s">
        <v>8854</v>
      </c>
      <c r="B12013" s="246">
        <v>43.13</v>
      </c>
    </row>
    <row r="12014" spans="1:2" x14ac:dyDescent="0.2">
      <c r="A12014" s="245" t="s">
        <v>17227</v>
      </c>
      <c r="B12014" s="246">
        <v>41.26</v>
      </c>
    </row>
    <row r="12015" spans="1:2" x14ac:dyDescent="0.2">
      <c r="A12015" s="245" t="s">
        <v>8855</v>
      </c>
      <c r="B12015" s="246">
        <v>56.36</v>
      </c>
    </row>
    <row r="12016" spans="1:2" x14ac:dyDescent="0.2">
      <c r="A12016" s="245" t="s">
        <v>17228</v>
      </c>
      <c r="B12016" s="246">
        <v>54.25</v>
      </c>
    </row>
    <row r="12017" spans="1:2" x14ac:dyDescent="0.2">
      <c r="A12017" s="245" t="s">
        <v>8856</v>
      </c>
      <c r="B12017" s="246">
        <v>42.19</v>
      </c>
    </row>
    <row r="12018" spans="1:2" x14ac:dyDescent="0.2">
      <c r="A12018" s="245" t="s">
        <v>17229</v>
      </c>
      <c r="B12018" s="246">
        <v>40.32</v>
      </c>
    </row>
    <row r="12019" spans="1:2" x14ac:dyDescent="0.2">
      <c r="A12019" s="245" t="s">
        <v>8857</v>
      </c>
      <c r="B12019" s="246">
        <v>55.41</v>
      </c>
    </row>
    <row r="12020" spans="1:2" x14ac:dyDescent="0.2">
      <c r="A12020" s="245" t="s">
        <v>17230</v>
      </c>
      <c r="B12020" s="246">
        <v>53.31</v>
      </c>
    </row>
    <row r="12021" spans="1:2" x14ac:dyDescent="0.2">
      <c r="A12021" s="245" t="s">
        <v>8858</v>
      </c>
      <c r="B12021" s="246">
        <v>46.44</v>
      </c>
    </row>
    <row r="12022" spans="1:2" x14ac:dyDescent="0.2">
      <c r="A12022" s="245" t="s">
        <v>17231</v>
      </c>
      <c r="B12022" s="246">
        <v>44.57</v>
      </c>
    </row>
    <row r="12023" spans="1:2" x14ac:dyDescent="0.2">
      <c r="A12023" s="245" t="s">
        <v>8859</v>
      </c>
      <c r="B12023" s="246">
        <v>59.66</v>
      </c>
    </row>
    <row r="12024" spans="1:2" x14ac:dyDescent="0.2">
      <c r="A12024" s="245" t="s">
        <v>17232</v>
      </c>
      <c r="B12024" s="246">
        <v>57.56</v>
      </c>
    </row>
    <row r="12025" spans="1:2" x14ac:dyDescent="0.2">
      <c r="A12025" s="245" t="s">
        <v>8860</v>
      </c>
      <c r="B12025" s="246">
        <v>45.24</v>
      </c>
    </row>
    <row r="12026" spans="1:2" x14ac:dyDescent="0.2">
      <c r="A12026" s="245" t="s">
        <v>17233</v>
      </c>
      <c r="B12026" s="246">
        <v>43.37</v>
      </c>
    </row>
    <row r="12027" spans="1:2" x14ac:dyDescent="0.2">
      <c r="A12027" s="245" t="s">
        <v>8861</v>
      </c>
      <c r="B12027" s="246">
        <v>58.47</v>
      </c>
    </row>
    <row r="12028" spans="1:2" x14ac:dyDescent="0.2">
      <c r="A12028" s="245" t="s">
        <v>17234</v>
      </c>
      <c r="B12028" s="246">
        <v>56.36</v>
      </c>
    </row>
    <row r="12029" spans="1:2" x14ac:dyDescent="0.2">
      <c r="A12029" s="245" t="s">
        <v>8862</v>
      </c>
      <c r="B12029" s="246">
        <v>44.5</v>
      </c>
    </row>
    <row r="12030" spans="1:2" x14ac:dyDescent="0.2">
      <c r="A12030" s="245" t="s">
        <v>17235</v>
      </c>
      <c r="B12030" s="246">
        <v>42.63</v>
      </c>
    </row>
    <row r="12031" spans="1:2" x14ac:dyDescent="0.2">
      <c r="A12031" s="245" t="s">
        <v>8863</v>
      </c>
      <c r="B12031" s="246">
        <v>57.73</v>
      </c>
    </row>
    <row r="12032" spans="1:2" x14ac:dyDescent="0.2">
      <c r="A12032" s="245" t="s">
        <v>17236</v>
      </c>
      <c r="B12032" s="246">
        <v>55.62</v>
      </c>
    </row>
    <row r="12033" spans="1:2" x14ac:dyDescent="0.2">
      <c r="A12033" s="245" t="s">
        <v>8864</v>
      </c>
      <c r="B12033" s="246">
        <v>48.76</v>
      </c>
    </row>
    <row r="12034" spans="1:2" x14ac:dyDescent="0.2">
      <c r="A12034" s="245" t="s">
        <v>17237</v>
      </c>
      <c r="B12034" s="246">
        <v>46.89</v>
      </c>
    </row>
    <row r="12035" spans="1:2" x14ac:dyDescent="0.2">
      <c r="A12035" s="245" t="s">
        <v>8865</v>
      </c>
      <c r="B12035" s="246">
        <v>61.98</v>
      </c>
    </row>
    <row r="12036" spans="1:2" x14ac:dyDescent="0.2">
      <c r="A12036" s="245" t="s">
        <v>17238</v>
      </c>
      <c r="B12036" s="246">
        <v>59.88</v>
      </c>
    </row>
    <row r="12037" spans="1:2" x14ac:dyDescent="0.2">
      <c r="A12037" s="245" t="s">
        <v>8866</v>
      </c>
      <c r="B12037" s="246">
        <v>47.56</v>
      </c>
    </row>
    <row r="12038" spans="1:2" x14ac:dyDescent="0.2">
      <c r="A12038" s="245" t="s">
        <v>17239</v>
      </c>
      <c r="B12038" s="246">
        <v>45.69</v>
      </c>
    </row>
    <row r="12039" spans="1:2" x14ac:dyDescent="0.2">
      <c r="A12039" s="245" t="s">
        <v>8867</v>
      </c>
      <c r="B12039" s="246">
        <v>60.78</v>
      </c>
    </row>
    <row r="12040" spans="1:2" x14ac:dyDescent="0.2">
      <c r="A12040" s="245" t="s">
        <v>17240</v>
      </c>
      <c r="B12040" s="246">
        <v>58.68</v>
      </c>
    </row>
    <row r="12041" spans="1:2" x14ac:dyDescent="0.2">
      <c r="A12041" s="245" t="s">
        <v>8868</v>
      </c>
      <c r="B12041" s="246">
        <v>34.17</v>
      </c>
    </row>
    <row r="12042" spans="1:2" x14ac:dyDescent="0.2">
      <c r="A12042" s="245" t="s">
        <v>17241</v>
      </c>
      <c r="B12042" s="246">
        <v>32.92</v>
      </c>
    </row>
    <row r="12043" spans="1:2" x14ac:dyDescent="0.2">
      <c r="A12043" s="245" t="s">
        <v>8869</v>
      </c>
      <c r="B12043" s="246">
        <v>47.39</v>
      </c>
    </row>
    <row r="12044" spans="1:2" x14ac:dyDescent="0.2">
      <c r="A12044" s="245" t="s">
        <v>17242</v>
      </c>
      <c r="B12044" s="246">
        <v>45.91</v>
      </c>
    </row>
    <row r="12045" spans="1:2" x14ac:dyDescent="0.2">
      <c r="A12045" s="245" t="s">
        <v>8870</v>
      </c>
      <c r="B12045" s="246">
        <v>38.42</v>
      </c>
    </row>
    <row r="12046" spans="1:2" x14ac:dyDescent="0.2">
      <c r="A12046" s="245" t="s">
        <v>17243</v>
      </c>
      <c r="B12046" s="246">
        <v>37.17</v>
      </c>
    </row>
    <row r="12047" spans="1:2" x14ac:dyDescent="0.2">
      <c r="A12047" s="245" t="s">
        <v>8871</v>
      </c>
      <c r="B12047" s="246">
        <v>51.64</v>
      </c>
    </row>
    <row r="12048" spans="1:2" x14ac:dyDescent="0.2">
      <c r="A12048" s="245" t="s">
        <v>17244</v>
      </c>
      <c r="B12048" s="246">
        <v>50.16</v>
      </c>
    </row>
    <row r="12049" spans="1:2" x14ac:dyDescent="0.2">
      <c r="A12049" s="245" t="s">
        <v>8872</v>
      </c>
      <c r="B12049" s="246">
        <v>37.22</v>
      </c>
    </row>
    <row r="12050" spans="1:2" x14ac:dyDescent="0.2">
      <c r="A12050" s="245" t="s">
        <v>17245</v>
      </c>
      <c r="B12050" s="246">
        <v>35.97</v>
      </c>
    </row>
    <row r="12051" spans="1:2" x14ac:dyDescent="0.2">
      <c r="A12051" s="245" t="s">
        <v>8873</v>
      </c>
      <c r="B12051" s="246">
        <v>50.45</v>
      </c>
    </row>
    <row r="12052" spans="1:2" x14ac:dyDescent="0.2">
      <c r="A12052" s="245" t="s">
        <v>17246</v>
      </c>
      <c r="B12052" s="246">
        <v>48.96</v>
      </c>
    </row>
    <row r="12053" spans="1:2" x14ac:dyDescent="0.2">
      <c r="A12053" s="245" t="s">
        <v>8874</v>
      </c>
      <c r="B12053" s="246">
        <v>36.28</v>
      </c>
    </row>
    <row r="12054" spans="1:2" x14ac:dyDescent="0.2">
      <c r="A12054" s="245" t="s">
        <v>17247</v>
      </c>
      <c r="B12054" s="246">
        <v>35.03</v>
      </c>
    </row>
    <row r="12055" spans="1:2" x14ac:dyDescent="0.2">
      <c r="A12055" s="245" t="s">
        <v>8875</v>
      </c>
      <c r="B12055" s="246">
        <v>49.5</v>
      </c>
    </row>
    <row r="12056" spans="1:2" x14ac:dyDescent="0.2">
      <c r="A12056" s="245" t="s">
        <v>17248</v>
      </c>
      <c r="B12056" s="246">
        <v>48.02</v>
      </c>
    </row>
    <row r="12057" spans="1:2" x14ac:dyDescent="0.2">
      <c r="A12057" s="245" t="s">
        <v>8876</v>
      </c>
      <c r="B12057" s="246">
        <v>40.53</v>
      </c>
    </row>
    <row r="12058" spans="1:2" x14ac:dyDescent="0.2">
      <c r="A12058" s="245" t="s">
        <v>17249</v>
      </c>
      <c r="B12058" s="246">
        <v>39.28</v>
      </c>
    </row>
    <row r="12059" spans="1:2" x14ac:dyDescent="0.2">
      <c r="A12059" s="245" t="s">
        <v>8877</v>
      </c>
      <c r="B12059" s="246">
        <v>53.75</v>
      </c>
    </row>
    <row r="12060" spans="1:2" x14ac:dyDescent="0.2">
      <c r="A12060" s="245" t="s">
        <v>17250</v>
      </c>
      <c r="B12060" s="246">
        <v>52.27</v>
      </c>
    </row>
    <row r="12061" spans="1:2" x14ac:dyDescent="0.2">
      <c r="A12061" s="245" t="s">
        <v>8878</v>
      </c>
      <c r="B12061" s="246">
        <v>39.33</v>
      </c>
    </row>
    <row r="12062" spans="1:2" x14ac:dyDescent="0.2">
      <c r="A12062" s="245" t="s">
        <v>17251</v>
      </c>
      <c r="B12062" s="246">
        <v>38.08</v>
      </c>
    </row>
    <row r="12063" spans="1:2" x14ac:dyDescent="0.2">
      <c r="A12063" s="245" t="s">
        <v>8879</v>
      </c>
      <c r="B12063" s="246">
        <v>52.56</v>
      </c>
    </row>
    <row r="12064" spans="1:2" x14ac:dyDescent="0.2">
      <c r="A12064" s="245" t="s">
        <v>17252</v>
      </c>
      <c r="B12064" s="246">
        <v>51.07</v>
      </c>
    </row>
    <row r="12065" spans="1:2" x14ac:dyDescent="0.2">
      <c r="A12065" s="245" t="s">
        <v>8880</v>
      </c>
      <c r="B12065" s="246">
        <v>38.590000000000003</v>
      </c>
    </row>
    <row r="12066" spans="1:2" x14ac:dyDescent="0.2">
      <c r="A12066" s="245" t="s">
        <v>17253</v>
      </c>
      <c r="B12066" s="246">
        <v>37.35</v>
      </c>
    </row>
    <row r="12067" spans="1:2" x14ac:dyDescent="0.2">
      <c r="A12067" s="245" t="s">
        <v>8881</v>
      </c>
      <c r="B12067" s="246">
        <v>51.82</v>
      </c>
    </row>
    <row r="12068" spans="1:2" x14ac:dyDescent="0.2">
      <c r="A12068" s="245" t="s">
        <v>17254</v>
      </c>
      <c r="B12068" s="246">
        <v>50.34</v>
      </c>
    </row>
    <row r="12069" spans="1:2" x14ac:dyDescent="0.2">
      <c r="A12069" s="245" t="s">
        <v>8882</v>
      </c>
      <c r="B12069" s="246">
        <v>42.85</v>
      </c>
    </row>
    <row r="12070" spans="1:2" x14ac:dyDescent="0.2">
      <c r="A12070" s="245" t="s">
        <v>17255</v>
      </c>
      <c r="B12070" s="246">
        <v>41.6</v>
      </c>
    </row>
    <row r="12071" spans="1:2" x14ac:dyDescent="0.2">
      <c r="A12071" s="245" t="s">
        <v>8883</v>
      </c>
      <c r="B12071" s="246">
        <v>56.07</v>
      </c>
    </row>
    <row r="12072" spans="1:2" x14ac:dyDescent="0.2">
      <c r="A12072" s="245" t="s">
        <v>17256</v>
      </c>
      <c r="B12072" s="246">
        <v>54.59</v>
      </c>
    </row>
    <row r="12073" spans="1:2" x14ac:dyDescent="0.2">
      <c r="A12073" s="245" t="s">
        <v>8884</v>
      </c>
      <c r="B12073" s="246">
        <v>41.65</v>
      </c>
    </row>
    <row r="12074" spans="1:2" x14ac:dyDescent="0.2">
      <c r="A12074" s="245" t="s">
        <v>17257</v>
      </c>
      <c r="B12074" s="246">
        <v>40.4</v>
      </c>
    </row>
    <row r="12075" spans="1:2" x14ac:dyDescent="0.2">
      <c r="A12075" s="245" t="s">
        <v>8885</v>
      </c>
      <c r="B12075" s="246">
        <v>54.87</v>
      </c>
    </row>
    <row r="12076" spans="1:2" x14ac:dyDescent="0.2">
      <c r="A12076" s="245" t="s">
        <v>17258</v>
      </c>
      <c r="B12076" s="246">
        <v>53.39</v>
      </c>
    </row>
    <row r="12077" spans="1:2" x14ac:dyDescent="0.2">
      <c r="A12077" s="245" t="s">
        <v>8886</v>
      </c>
      <c r="B12077" s="246">
        <v>46.72</v>
      </c>
    </row>
    <row r="12078" spans="1:2" x14ac:dyDescent="0.2">
      <c r="A12078" s="245" t="s">
        <v>17259</v>
      </c>
      <c r="B12078" s="246">
        <v>45.48</v>
      </c>
    </row>
    <row r="12079" spans="1:2" x14ac:dyDescent="0.2">
      <c r="A12079" s="245" t="s">
        <v>8887</v>
      </c>
      <c r="B12079" s="246">
        <v>59.95</v>
      </c>
    </row>
    <row r="12080" spans="1:2" x14ac:dyDescent="0.2">
      <c r="A12080" s="245" t="s">
        <v>17260</v>
      </c>
      <c r="B12080" s="246">
        <v>58.47</v>
      </c>
    </row>
    <row r="12081" spans="1:2" x14ac:dyDescent="0.2">
      <c r="A12081" s="245" t="s">
        <v>8888</v>
      </c>
      <c r="B12081" s="246">
        <v>55.23</v>
      </c>
    </row>
    <row r="12082" spans="1:2" x14ac:dyDescent="0.2">
      <c r="A12082" s="245" t="s">
        <v>17261</v>
      </c>
      <c r="B12082" s="246">
        <v>53.98</v>
      </c>
    </row>
    <row r="12083" spans="1:2" x14ac:dyDescent="0.2">
      <c r="A12083" s="245" t="s">
        <v>8889</v>
      </c>
      <c r="B12083" s="246">
        <v>68.45</v>
      </c>
    </row>
    <row r="12084" spans="1:2" x14ac:dyDescent="0.2">
      <c r="A12084" s="245" t="s">
        <v>17262</v>
      </c>
      <c r="B12084" s="246">
        <v>66.97</v>
      </c>
    </row>
    <row r="12085" spans="1:2" x14ac:dyDescent="0.2">
      <c r="A12085" s="245" t="s">
        <v>8890</v>
      </c>
      <c r="B12085" s="246">
        <v>52.84</v>
      </c>
    </row>
    <row r="12086" spans="1:2" x14ac:dyDescent="0.2">
      <c r="A12086" s="245" t="s">
        <v>17263</v>
      </c>
      <c r="B12086" s="246">
        <v>51.59</v>
      </c>
    </row>
    <row r="12087" spans="1:2" x14ac:dyDescent="0.2">
      <c r="A12087" s="245" t="s">
        <v>8891</v>
      </c>
      <c r="B12087" s="246">
        <v>66.06</v>
      </c>
    </row>
    <row r="12088" spans="1:2" x14ac:dyDescent="0.2">
      <c r="A12088" s="245" t="s">
        <v>17264</v>
      </c>
      <c r="B12088" s="246">
        <v>64.58</v>
      </c>
    </row>
    <row r="12089" spans="1:2" x14ac:dyDescent="0.2">
      <c r="A12089" s="245" t="s">
        <v>8892</v>
      </c>
      <c r="B12089" s="246">
        <v>48.83</v>
      </c>
    </row>
    <row r="12090" spans="1:2" x14ac:dyDescent="0.2">
      <c r="A12090" s="245" t="s">
        <v>17265</v>
      </c>
      <c r="B12090" s="246">
        <v>47.59</v>
      </c>
    </row>
    <row r="12091" spans="1:2" x14ac:dyDescent="0.2">
      <c r="A12091" s="245" t="s">
        <v>8893</v>
      </c>
      <c r="B12091" s="246">
        <v>62.06</v>
      </c>
    </row>
    <row r="12092" spans="1:2" x14ac:dyDescent="0.2">
      <c r="A12092" s="245" t="s">
        <v>17266</v>
      </c>
      <c r="B12092" s="246">
        <v>60.58</v>
      </c>
    </row>
    <row r="12093" spans="1:2" x14ac:dyDescent="0.2">
      <c r="A12093" s="245" t="s">
        <v>8894</v>
      </c>
      <c r="B12093" s="246">
        <v>57.34</v>
      </c>
    </row>
    <row r="12094" spans="1:2" x14ac:dyDescent="0.2">
      <c r="A12094" s="245" t="s">
        <v>17267</v>
      </c>
      <c r="B12094" s="246">
        <v>56.09</v>
      </c>
    </row>
    <row r="12095" spans="1:2" x14ac:dyDescent="0.2">
      <c r="A12095" s="245" t="s">
        <v>8895</v>
      </c>
      <c r="B12095" s="246">
        <v>70.56</v>
      </c>
    </row>
    <row r="12096" spans="1:2" x14ac:dyDescent="0.2">
      <c r="A12096" s="245" t="s">
        <v>17268</v>
      </c>
      <c r="B12096" s="246">
        <v>69.08</v>
      </c>
    </row>
    <row r="12097" spans="1:2" x14ac:dyDescent="0.2">
      <c r="A12097" s="245" t="s">
        <v>8896</v>
      </c>
      <c r="B12097" s="246">
        <v>54.95</v>
      </c>
    </row>
    <row r="12098" spans="1:2" x14ac:dyDescent="0.2">
      <c r="A12098" s="245" t="s">
        <v>17269</v>
      </c>
      <c r="B12098" s="246">
        <v>53.7</v>
      </c>
    </row>
    <row r="12099" spans="1:2" x14ac:dyDescent="0.2">
      <c r="A12099" s="245" t="s">
        <v>8897</v>
      </c>
      <c r="B12099" s="246">
        <v>68.17</v>
      </c>
    </row>
    <row r="12100" spans="1:2" x14ac:dyDescent="0.2">
      <c r="A12100" s="245" t="s">
        <v>17270</v>
      </c>
      <c r="B12100" s="246">
        <v>66.69</v>
      </c>
    </row>
    <row r="12101" spans="1:2" x14ac:dyDescent="0.2">
      <c r="A12101" s="245" t="s">
        <v>8898</v>
      </c>
      <c r="B12101" s="246">
        <v>51.15</v>
      </c>
    </row>
    <row r="12102" spans="1:2" x14ac:dyDescent="0.2">
      <c r="A12102" s="245" t="s">
        <v>17271</v>
      </c>
      <c r="B12102" s="246">
        <v>49.9</v>
      </c>
    </row>
    <row r="12103" spans="1:2" x14ac:dyDescent="0.2">
      <c r="A12103" s="245" t="s">
        <v>8899</v>
      </c>
      <c r="B12103" s="246">
        <v>64.38</v>
      </c>
    </row>
    <row r="12104" spans="1:2" x14ac:dyDescent="0.2">
      <c r="A12104" s="245" t="s">
        <v>17272</v>
      </c>
      <c r="B12104" s="246">
        <v>62.89</v>
      </c>
    </row>
    <row r="12105" spans="1:2" x14ac:dyDescent="0.2">
      <c r="A12105" s="245" t="s">
        <v>8900</v>
      </c>
      <c r="B12105" s="246">
        <v>59.66</v>
      </c>
    </row>
    <row r="12106" spans="1:2" x14ac:dyDescent="0.2">
      <c r="A12106" s="245" t="s">
        <v>17273</v>
      </c>
      <c r="B12106" s="246">
        <v>58.41</v>
      </c>
    </row>
    <row r="12107" spans="1:2" x14ac:dyDescent="0.2">
      <c r="A12107" s="245" t="s">
        <v>8901</v>
      </c>
      <c r="B12107" s="246">
        <v>72.88</v>
      </c>
    </row>
    <row r="12108" spans="1:2" x14ac:dyDescent="0.2">
      <c r="A12108" s="245" t="s">
        <v>17274</v>
      </c>
      <c r="B12108" s="246">
        <v>71.400000000000006</v>
      </c>
    </row>
    <row r="12109" spans="1:2" x14ac:dyDescent="0.2">
      <c r="A12109" s="245" t="s">
        <v>8902</v>
      </c>
      <c r="B12109" s="246">
        <v>57.26</v>
      </c>
    </row>
    <row r="12110" spans="1:2" x14ac:dyDescent="0.2">
      <c r="A12110" s="245" t="s">
        <v>17275</v>
      </c>
      <c r="B12110" s="246">
        <v>56.01</v>
      </c>
    </row>
    <row r="12111" spans="1:2" x14ac:dyDescent="0.2">
      <c r="A12111" s="245" t="s">
        <v>8903</v>
      </c>
      <c r="B12111" s="246">
        <v>70.489999999999995</v>
      </c>
    </row>
    <row r="12112" spans="1:2" x14ac:dyDescent="0.2">
      <c r="A12112" s="245" t="s">
        <v>17276</v>
      </c>
      <c r="B12112" s="246">
        <v>69.010000000000005</v>
      </c>
    </row>
    <row r="12113" spans="1:2" x14ac:dyDescent="0.2">
      <c r="A12113" s="245" t="s">
        <v>8904</v>
      </c>
      <c r="B12113" s="246">
        <v>42.55</v>
      </c>
    </row>
    <row r="12114" spans="1:2" x14ac:dyDescent="0.2">
      <c r="A12114" s="245" t="s">
        <v>17277</v>
      </c>
      <c r="B12114" s="246">
        <v>38.28</v>
      </c>
    </row>
    <row r="12115" spans="1:2" x14ac:dyDescent="0.2">
      <c r="A12115" s="245" t="s">
        <v>8905</v>
      </c>
      <c r="B12115" s="246">
        <v>153.97</v>
      </c>
    </row>
    <row r="12116" spans="1:2" x14ac:dyDescent="0.2">
      <c r="A12116" s="245" t="s">
        <v>17278</v>
      </c>
      <c r="B12116" s="246">
        <v>145.59</v>
      </c>
    </row>
    <row r="12117" spans="1:2" x14ac:dyDescent="0.2">
      <c r="A12117" s="245" t="s">
        <v>8906</v>
      </c>
      <c r="B12117" s="246">
        <v>560.99</v>
      </c>
    </row>
    <row r="12118" spans="1:2" x14ac:dyDescent="0.2">
      <c r="A12118" s="245" t="s">
        <v>17279</v>
      </c>
      <c r="B12118" s="246">
        <v>552.6</v>
      </c>
    </row>
    <row r="12119" spans="1:2" x14ac:dyDescent="0.2">
      <c r="A12119" s="245" t="s">
        <v>3451</v>
      </c>
      <c r="B12119" s="246">
        <v>93.23</v>
      </c>
    </row>
    <row r="12120" spans="1:2" x14ac:dyDescent="0.2">
      <c r="A12120" s="245" t="s">
        <v>17280</v>
      </c>
      <c r="B12120" s="246">
        <v>89.18</v>
      </c>
    </row>
    <row r="12121" spans="1:2" x14ac:dyDescent="0.2">
      <c r="A12121" s="245" t="s">
        <v>3452</v>
      </c>
      <c r="B12121" s="246">
        <v>90.05</v>
      </c>
    </row>
    <row r="12122" spans="1:2" x14ac:dyDescent="0.2">
      <c r="A12122" s="245" t="s">
        <v>17281</v>
      </c>
      <c r="B12122" s="246">
        <v>82.45</v>
      </c>
    </row>
    <row r="12123" spans="1:2" x14ac:dyDescent="0.2">
      <c r="A12123" s="245" t="s">
        <v>3453</v>
      </c>
      <c r="B12123" s="246">
        <v>118.52</v>
      </c>
    </row>
    <row r="12124" spans="1:2" x14ac:dyDescent="0.2">
      <c r="A12124" s="245" t="s">
        <v>17282</v>
      </c>
      <c r="B12124" s="246">
        <v>107.11</v>
      </c>
    </row>
    <row r="12125" spans="1:2" x14ac:dyDescent="0.2">
      <c r="A12125" s="245" t="s">
        <v>3454</v>
      </c>
      <c r="B12125" s="246">
        <v>146.97999999999999</v>
      </c>
    </row>
    <row r="12126" spans="1:2" x14ac:dyDescent="0.2">
      <c r="A12126" s="245" t="s">
        <v>17283</v>
      </c>
      <c r="B12126" s="246">
        <v>131.78</v>
      </c>
    </row>
    <row r="12127" spans="1:2" x14ac:dyDescent="0.2">
      <c r="A12127" s="245" t="s">
        <v>8907</v>
      </c>
      <c r="B12127" s="246">
        <v>303</v>
      </c>
    </row>
    <row r="12128" spans="1:2" x14ac:dyDescent="0.2">
      <c r="A12128" s="245" t="s">
        <v>17284</v>
      </c>
      <c r="B12128" s="246">
        <v>285.64</v>
      </c>
    </row>
    <row r="12129" spans="1:2" x14ac:dyDescent="0.2">
      <c r="A12129" s="245" t="s">
        <v>8908</v>
      </c>
      <c r="B12129" s="246">
        <v>136.08000000000001</v>
      </c>
    </row>
    <row r="12130" spans="1:2" x14ac:dyDescent="0.2">
      <c r="A12130" s="245" t="s">
        <v>17285</v>
      </c>
      <c r="B12130" s="246">
        <v>135.29</v>
      </c>
    </row>
    <row r="12131" spans="1:2" x14ac:dyDescent="0.2">
      <c r="A12131" s="245" t="s">
        <v>8909</v>
      </c>
      <c r="B12131" s="246">
        <v>199.45</v>
      </c>
    </row>
    <row r="12132" spans="1:2" x14ac:dyDescent="0.2">
      <c r="A12132" s="245" t="s">
        <v>17286</v>
      </c>
      <c r="B12132" s="246">
        <v>198.66</v>
      </c>
    </row>
    <row r="12133" spans="1:2" x14ac:dyDescent="0.2">
      <c r="A12133" s="245" t="s">
        <v>8910</v>
      </c>
      <c r="B12133" s="246">
        <v>113.91</v>
      </c>
    </row>
    <row r="12134" spans="1:2" x14ac:dyDescent="0.2">
      <c r="A12134" s="245" t="s">
        <v>17287</v>
      </c>
      <c r="B12134" s="246">
        <v>113.12</v>
      </c>
    </row>
    <row r="12135" spans="1:2" x14ac:dyDescent="0.2">
      <c r="A12135" s="245" t="s">
        <v>8911</v>
      </c>
      <c r="B12135" s="246">
        <v>176.57</v>
      </c>
    </row>
    <row r="12136" spans="1:2" x14ac:dyDescent="0.2">
      <c r="A12136" s="245" t="s">
        <v>17288</v>
      </c>
      <c r="B12136" s="246">
        <v>171.63</v>
      </c>
    </row>
    <row r="12137" spans="1:2" x14ac:dyDescent="0.2">
      <c r="A12137" s="245" t="s">
        <v>3455</v>
      </c>
      <c r="B12137" s="246">
        <v>32.049999999999997</v>
      </c>
    </row>
    <row r="12138" spans="1:2" x14ac:dyDescent="0.2">
      <c r="A12138" s="245" t="s">
        <v>17289</v>
      </c>
      <c r="B12138" s="246">
        <v>28.22</v>
      </c>
    </row>
    <row r="12139" spans="1:2" x14ac:dyDescent="0.2">
      <c r="A12139" s="245" t="s">
        <v>3456</v>
      </c>
      <c r="B12139" s="246">
        <v>29.21</v>
      </c>
    </row>
    <row r="12140" spans="1:2" x14ac:dyDescent="0.2">
      <c r="A12140" s="245" t="s">
        <v>17290</v>
      </c>
      <c r="B12140" s="246">
        <v>25.76</v>
      </c>
    </row>
    <row r="12141" spans="1:2" x14ac:dyDescent="0.2">
      <c r="A12141" s="245" t="s">
        <v>3457</v>
      </c>
      <c r="B12141" s="246">
        <v>44.12</v>
      </c>
    </row>
    <row r="12142" spans="1:2" x14ac:dyDescent="0.2">
      <c r="A12142" s="245" t="s">
        <v>17291</v>
      </c>
      <c r="B12142" s="246">
        <v>39.25</v>
      </c>
    </row>
    <row r="12143" spans="1:2" x14ac:dyDescent="0.2">
      <c r="A12143" s="245" t="s">
        <v>3458</v>
      </c>
      <c r="B12143" s="246">
        <v>47.55</v>
      </c>
    </row>
    <row r="12144" spans="1:2" x14ac:dyDescent="0.2">
      <c r="A12144" s="245" t="s">
        <v>17292</v>
      </c>
      <c r="B12144" s="246">
        <v>42.31</v>
      </c>
    </row>
    <row r="12145" spans="1:2" x14ac:dyDescent="0.2">
      <c r="A12145" s="245" t="s">
        <v>3459</v>
      </c>
      <c r="B12145" s="246">
        <v>43.14</v>
      </c>
    </row>
    <row r="12146" spans="1:2" x14ac:dyDescent="0.2">
      <c r="A12146" s="245" t="s">
        <v>17293</v>
      </c>
      <c r="B12146" s="246">
        <v>37.83</v>
      </c>
    </row>
    <row r="12147" spans="1:2" x14ac:dyDescent="0.2">
      <c r="A12147" s="245" t="s">
        <v>3460</v>
      </c>
      <c r="B12147" s="246">
        <v>39.619999999999997</v>
      </c>
    </row>
    <row r="12148" spans="1:2" x14ac:dyDescent="0.2">
      <c r="A12148" s="245" t="s">
        <v>17294</v>
      </c>
      <c r="B12148" s="246">
        <v>34.79</v>
      </c>
    </row>
    <row r="12149" spans="1:2" x14ac:dyDescent="0.2">
      <c r="A12149" s="245" t="s">
        <v>3461</v>
      </c>
      <c r="B12149" s="246">
        <v>15.43</v>
      </c>
    </row>
    <row r="12150" spans="1:2" x14ac:dyDescent="0.2">
      <c r="A12150" s="245" t="s">
        <v>17295</v>
      </c>
      <c r="B12150" s="246">
        <v>13.46</v>
      </c>
    </row>
    <row r="12151" spans="1:2" x14ac:dyDescent="0.2">
      <c r="A12151" s="245" t="s">
        <v>3462</v>
      </c>
      <c r="B12151" s="246">
        <v>21.81</v>
      </c>
    </row>
    <row r="12152" spans="1:2" x14ac:dyDescent="0.2">
      <c r="A12152" s="245" t="s">
        <v>17296</v>
      </c>
      <c r="B12152" s="246">
        <v>19.440000000000001</v>
      </c>
    </row>
    <row r="12153" spans="1:2" x14ac:dyDescent="0.2">
      <c r="A12153" s="245" t="s">
        <v>3463</v>
      </c>
      <c r="B12153" s="246">
        <v>12.54</v>
      </c>
    </row>
    <row r="12154" spans="1:2" x14ac:dyDescent="0.2">
      <c r="A12154" s="245" t="s">
        <v>17297</v>
      </c>
      <c r="B12154" s="246">
        <v>10.91</v>
      </c>
    </row>
    <row r="12155" spans="1:2" x14ac:dyDescent="0.2">
      <c r="A12155" s="245" t="s">
        <v>3464</v>
      </c>
      <c r="B12155" s="246">
        <v>29.32</v>
      </c>
    </row>
    <row r="12156" spans="1:2" x14ac:dyDescent="0.2">
      <c r="A12156" s="245" t="s">
        <v>17298</v>
      </c>
      <c r="B12156" s="246">
        <v>25.97</v>
      </c>
    </row>
    <row r="12157" spans="1:2" x14ac:dyDescent="0.2">
      <c r="A12157" s="245" t="s">
        <v>3465</v>
      </c>
      <c r="B12157" s="246">
        <v>50.95</v>
      </c>
    </row>
    <row r="12158" spans="1:2" x14ac:dyDescent="0.2">
      <c r="A12158" s="245" t="s">
        <v>17299</v>
      </c>
      <c r="B12158" s="246">
        <v>45.28</v>
      </c>
    </row>
    <row r="12159" spans="1:2" x14ac:dyDescent="0.2">
      <c r="A12159" s="245" t="s">
        <v>3466</v>
      </c>
      <c r="B12159" s="246">
        <v>13.37</v>
      </c>
    </row>
    <row r="12160" spans="1:2" x14ac:dyDescent="0.2">
      <c r="A12160" s="245" t="s">
        <v>17300</v>
      </c>
      <c r="B12160" s="246">
        <v>11.63</v>
      </c>
    </row>
    <row r="12161" spans="1:2" x14ac:dyDescent="0.2">
      <c r="A12161" s="245" t="s">
        <v>3467</v>
      </c>
      <c r="B12161" s="246">
        <v>14.71</v>
      </c>
    </row>
    <row r="12162" spans="1:2" x14ac:dyDescent="0.2">
      <c r="A12162" s="245" t="s">
        <v>17301</v>
      </c>
      <c r="B12162" s="246">
        <v>12.86</v>
      </c>
    </row>
    <row r="12163" spans="1:2" x14ac:dyDescent="0.2">
      <c r="A12163" s="245" t="s">
        <v>8912</v>
      </c>
      <c r="B12163" s="246">
        <v>24.31</v>
      </c>
    </row>
    <row r="12164" spans="1:2" x14ac:dyDescent="0.2">
      <c r="A12164" s="245" t="s">
        <v>17302</v>
      </c>
      <c r="B12164" s="246">
        <v>21.35</v>
      </c>
    </row>
    <row r="12165" spans="1:2" x14ac:dyDescent="0.2">
      <c r="A12165" s="245" t="s">
        <v>3468</v>
      </c>
      <c r="B12165" s="246">
        <v>15.03</v>
      </c>
    </row>
    <row r="12166" spans="1:2" x14ac:dyDescent="0.2">
      <c r="A12166" s="245" t="s">
        <v>17303</v>
      </c>
      <c r="B12166" s="246">
        <v>13.3</v>
      </c>
    </row>
    <row r="12167" spans="1:2" x14ac:dyDescent="0.2">
      <c r="A12167" s="245" t="s">
        <v>3469</v>
      </c>
      <c r="B12167" s="246">
        <v>18.12</v>
      </c>
    </row>
    <row r="12168" spans="1:2" x14ac:dyDescent="0.2">
      <c r="A12168" s="245" t="s">
        <v>17304</v>
      </c>
      <c r="B12168" s="246">
        <v>16.11</v>
      </c>
    </row>
    <row r="12169" spans="1:2" x14ac:dyDescent="0.2">
      <c r="A12169" s="245" t="s">
        <v>3470</v>
      </c>
      <c r="B12169" s="246">
        <v>21.2</v>
      </c>
    </row>
    <row r="12170" spans="1:2" x14ac:dyDescent="0.2">
      <c r="A12170" s="245" t="s">
        <v>17305</v>
      </c>
      <c r="B12170" s="246">
        <v>18.920000000000002</v>
      </c>
    </row>
    <row r="12171" spans="1:2" x14ac:dyDescent="0.2">
      <c r="A12171" s="245" t="s">
        <v>3471</v>
      </c>
      <c r="B12171" s="246">
        <v>24.29</v>
      </c>
    </row>
    <row r="12172" spans="1:2" x14ac:dyDescent="0.2">
      <c r="A12172" s="245" t="s">
        <v>17306</v>
      </c>
      <c r="B12172" s="246">
        <v>21.73</v>
      </c>
    </row>
    <row r="12173" spans="1:2" x14ac:dyDescent="0.2">
      <c r="A12173" s="245" t="s">
        <v>3472</v>
      </c>
      <c r="B12173" s="246">
        <v>27.37</v>
      </c>
    </row>
    <row r="12174" spans="1:2" x14ac:dyDescent="0.2">
      <c r="A12174" s="245" t="s">
        <v>17307</v>
      </c>
      <c r="B12174" s="246">
        <v>24.55</v>
      </c>
    </row>
    <row r="12175" spans="1:2" x14ac:dyDescent="0.2">
      <c r="A12175" s="245" t="s">
        <v>3473</v>
      </c>
      <c r="B12175" s="246">
        <v>30.45</v>
      </c>
    </row>
    <row r="12176" spans="1:2" x14ac:dyDescent="0.2">
      <c r="A12176" s="245" t="s">
        <v>17308</v>
      </c>
      <c r="B12176" s="246">
        <v>27.36</v>
      </c>
    </row>
    <row r="12177" spans="1:2" x14ac:dyDescent="0.2">
      <c r="A12177" s="245" t="s">
        <v>3474</v>
      </c>
      <c r="B12177" s="246">
        <v>33.54</v>
      </c>
    </row>
    <row r="12178" spans="1:2" x14ac:dyDescent="0.2">
      <c r="A12178" s="245" t="s">
        <v>17309</v>
      </c>
      <c r="B12178" s="246">
        <v>30.17</v>
      </c>
    </row>
    <row r="12179" spans="1:2" x14ac:dyDescent="0.2">
      <c r="A12179" s="245" t="s">
        <v>3475</v>
      </c>
      <c r="B12179" s="246">
        <v>39.71</v>
      </c>
    </row>
    <row r="12180" spans="1:2" x14ac:dyDescent="0.2">
      <c r="A12180" s="245" t="s">
        <v>17310</v>
      </c>
      <c r="B12180" s="246">
        <v>35.79</v>
      </c>
    </row>
    <row r="12181" spans="1:2" x14ac:dyDescent="0.2">
      <c r="A12181" s="245" t="s">
        <v>3476</v>
      </c>
      <c r="B12181" s="246">
        <v>45.88</v>
      </c>
    </row>
    <row r="12182" spans="1:2" x14ac:dyDescent="0.2">
      <c r="A12182" s="245" t="s">
        <v>17311</v>
      </c>
      <c r="B12182" s="246">
        <v>41.41</v>
      </c>
    </row>
    <row r="12183" spans="1:2" x14ac:dyDescent="0.2">
      <c r="A12183" s="245" t="s">
        <v>8913</v>
      </c>
      <c r="B12183" s="246">
        <v>48.96</v>
      </c>
    </row>
    <row r="12184" spans="1:2" x14ac:dyDescent="0.2">
      <c r="A12184" s="245" t="s">
        <v>17312</v>
      </c>
      <c r="B12184" s="246">
        <v>44.22</v>
      </c>
    </row>
    <row r="12185" spans="1:2" x14ac:dyDescent="0.2">
      <c r="A12185" s="245" t="s">
        <v>8914</v>
      </c>
      <c r="B12185" s="246">
        <v>58.21</v>
      </c>
    </row>
    <row r="12186" spans="1:2" x14ac:dyDescent="0.2">
      <c r="A12186" s="245" t="s">
        <v>17313</v>
      </c>
      <c r="B12186" s="246">
        <v>52.66</v>
      </c>
    </row>
    <row r="12187" spans="1:2" x14ac:dyDescent="0.2">
      <c r="A12187" s="245" t="s">
        <v>3477</v>
      </c>
      <c r="B12187" s="246">
        <v>44.49</v>
      </c>
    </row>
    <row r="12188" spans="1:2" x14ac:dyDescent="0.2">
      <c r="A12188" s="245" t="s">
        <v>17314</v>
      </c>
      <c r="B12188" s="246">
        <v>39.22</v>
      </c>
    </row>
    <row r="12189" spans="1:2" x14ac:dyDescent="0.2">
      <c r="A12189" s="245" t="s">
        <v>3478</v>
      </c>
      <c r="B12189" s="246">
        <v>70.180000000000007</v>
      </c>
    </row>
    <row r="12190" spans="1:2" x14ac:dyDescent="0.2">
      <c r="A12190" s="245" t="s">
        <v>17315</v>
      </c>
      <c r="B12190" s="246">
        <v>64.34</v>
      </c>
    </row>
    <row r="12191" spans="1:2" x14ac:dyDescent="0.2">
      <c r="A12191" s="245" t="s">
        <v>8915</v>
      </c>
      <c r="B12191" s="246">
        <v>78.92</v>
      </c>
    </row>
    <row r="12192" spans="1:2" x14ac:dyDescent="0.2">
      <c r="A12192" s="245" t="s">
        <v>17316</v>
      </c>
      <c r="B12192" s="246">
        <v>72.400000000000006</v>
      </c>
    </row>
    <row r="12193" spans="1:2" x14ac:dyDescent="0.2">
      <c r="A12193" s="245" t="s">
        <v>8916</v>
      </c>
      <c r="B12193" s="246">
        <v>9.27</v>
      </c>
    </row>
    <row r="12194" spans="1:2" x14ac:dyDescent="0.2">
      <c r="A12194" s="245" t="s">
        <v>17317</v>
      </c>
      <c r="B12194" s="246">
        <v>8.23</v>
      </c>
    </row>
    <row r="12195" spans="1:2" x14ac:dyDescent="0.2">
      <c r="A12195" s="245" t="s">
        <v>3479</v>
      </c>
      <c r="B12195" s="246">
        <v>57.22</v>
      </c>
    </row>
    <row r="12196" spans="1:2" x14ac:dyDescent="0.2">
      <c r="A12196" s="245" t="s">
        <v>17318</v>
      </c>
      <c r="B12196" s="246">
        <v>50.99</v>
      </c>
    </row>
    <row r="12197" spans="1:2" x14ac:dyDescent="0.2">
      <c r="A12197" s="245" t="s">
        <v>8917</v>
      </c>
      <c r="B12197" s="246">
        <v>54.67</v>
      </c>
    </row>
    <row r="12198" spans="1:2" x14ac:dyDescent="0.2">
      <c r="A12198" s="245" t="s">
        <v>17319</v>
      </c>
      <c r="B12198" s="246">
        <v>48.88</v>
      </c>
    </row>
    <row r="12199" spans="1:2" x14ac:dyDescent="0.2">
      <c r="A12199" s="245" t="s">
        <v>8918</v>
      </c>
      <c r="B12199" s="246">
        <v>48.77</v>
      </c>
    </row>
    <row r="12200" spans="1:2" x14ac:dyDescent="0.2">
      <c r="A12200" s="245" t="s">
        <v>17320</v>
      </c>
      <c r="B12200" s="246">
        <v>43.34</v>
      </c>
    </row>
    <row r="12201" spans="1:2" x14ac:dyDescent="0.2">
      <c r="A12201" s="245" t="s">
        <v>8919</v>
      </c>
      <c r="B12201" s="246">
        <v>30.92</v>
      </c>
    </row>
    <row r="12202" spans="1:2" x14ac:dyDescent="0.2">
      <c r="A12202" s="245" t="s">
        <v>17321</v>
      </c>
      <c r="B12202" s="246">
        <v>27.64</v>
      </c>
    </row>
    <row r="12203" spans="1:2" x14ac:dyDescent="0.2">
      <c r="A12203" s="245" t="s">
        <v>3485</v>
      </c>
      <c r="B12203" s="246">
        <v>89.84</v>
      </c>
    </row>
    <row r="12204" spans="1:2" x14ac:dyDescent="0.2">
      <c r="A12204" s="245" t="s">
        <v>17322</v>
      </c>
      <c r="B12204" s="246">
        <v>80.06</v>
      </c>
    </row>
    <row r="12205" spans="1:2" x14ac:dyDescent="0.2">
      <c r="A12205" s="245" t="s">
        <v>8920</v>
      </c>
      <c r="B12205" s="246">
        <v>84.89</v>
      </c>
    </row>
    <row r="12206" spans="1:2" x14ac:dyDescent="0.2">
      <c r="A12206" s="245" t="s">
        <v>17323</v>
      </c>
      <c r="B12206" s="246">
        <v>75.040000000000006</v>
      </c>
    </row>
    <row r="12207" spans="1:2" x14ac:dyDescent="0.2">
      <c r="A12207" s="245" t="s">
        <v>8921</v>
      </c>
      <c r="B12207" s="246">
        <v>89.84</v>
      </c>
    </row>
    <row r="12208" spans="1:2" x14ac:dyDescent="0.2">
      <c r="A12208" s="245" t="s">
        <v>17324</v>
      </c>
      <c r="B12208" s="246">
        <v>80.06</v>
      </c>
    </row>
    <row r="12209" spans="1:2" x14ac:dyDescent="0.2">
      <c r="A12209" s="245" t="s">
        <v>8922</v>
      </c>
      <c r="B12209" s="246">
        <v>84.89</v>
      </c>
    </row>
    <row r="12210" spans="1:2" x14ac:dyDescent="0.2">
      <c r="A12210" s="245" t="s">
        <v>17325</v>
      </c>
      <c r="B12210" s="246">
        <v>75.040000000000006</v>
      </c>
    </row>
    <row r="12211" spans="1:2" x14ac:dyDescent="0.2">
      <c r="A12211" s="245" t="s">
        <v>8923</v>
      </c>
      <c r="B12211" s="246">
        <v>45.45</v>
      </c>
    </row>
    <row r="12212" spans="1:2" x14ac:dyDescent="0.2">
      <c r="A12212" s="245" t="s">
        <v>17326</v>
      </c>
      <c r="B12212" s="246">
        <v>39.67</v>
      </c>
    </row>
    <row r="12213" spans="1:2" x14ac:dyDescent="0.2">
      <c r="A12213" s="245" t="s">
        <v>3486</v>
      </c>
      <c r="B12213" s="246">
        <v>23.32</v>
      </c>
    </row>
    <row r="12214" spans="1:2" x14ac:dyDescent="0.2">
      <c r="A12214" s="245" t="s">
        <v>17327</v>
      </c>
      <c r="B12214" s="246">
        <v>20.43</v>
      </c>
    </row>
    <row r="12215" spans="1:2" x14ac:dyDescent="0.2">
      <c r="A12215" s="245" t="s">
        <v>3487</v>
      </c>
      <c r="B12215" s="246">
        <v>57.32</v>
      </c>
    </row>
    <row r="12216" spans="1:2" x14ac:dyDescent="0.2">
      <c r="A12216" s="245" t="s">
        <v>17328</v>
      </c>
      <c r="B12216" s="246">
        <v>50.08</v>
      </c>
    </row>
    <row r="12217" spans="1:2" x14ac:dyDescent="0.2">
      <c r="A12217" s="245" t="s">
        <v>3488</v>
      </c>
      <c r="B12217" s="246">
        <v>17.45</v>
      </c>
    </row>
    <row r="12218" spans="1:2" x14ac:dyDescent="0.2">
      <c r="A12218" s="245" t="s">
        <v>17329</v>
      </c>
      <c r="B12218" s="246">
        <v>15.41</v>
      </c>
    </row>
    <row r="12219" spans="1:2" x14ac:dyDescent="0.2">
      <c r="A12219" s="245" t="s">
        <v>3489</v>
      </c>
      <c r="B12219" s="246">
        <v>20.73</v>
      </c>
    </row>
    <row r="12220" spans="1:2" x14ac:dyDescent="0.2">
      <c r="A12220" s="245" t="s">
        <v>17330</v>
      </c>
      <c r="B12220" s="246">
        <v>18.309999999999999</v>
      </c>
    </row>
    <row r="12221" spans="1:2" x14ac:dyDescent="0.2">
      <c r="A12221" s="245" t="s">
        <v>3490</v>
      </c>
      <c r="B12221" s="246">
        <v>27.84</v>
      </c>
    </row>
    <row r="12222" spans="1:2" x14ac:dyDescent="0.2">
      <c r="A12222" s="245" t="s">
        <v>17331</v>
      </c>
      <c r="B12222" s="246">
        <v>24.72</v>
      </c>
    </row>
    <row r="12223" spans="1:2" x14ac:dyDescent="0.2">
      <c r="A12223" s="245" t="s">
        <v>3491</v>
      </c>
      <c r="B12223" s="246">
        <v>48.05</v>
      </c>
    </row>
    <row r="12224" spans="1:2" x14ac:dyDescent="0.2">
      <c r="A12224" s="245" t="s">
        <v>17332</v>
      </c>
      <c r="B12224" s="246">
        <v>42.27</v>
      </c>
    </row>
    <row r="12225" spans="1:2" x14ac:dyDescent="0.2">
      <c r="A12225" s="245" t="s">
        <v>3492</v>
      </c>
      <c r="B12225" s="246">
        <v>23.84</v>
      </c>
    </row>
    <row r="12226" spans="1:2" x14ac:dyDescent="0.2">
      <c r="A12226" s="245" t="s">
        <v>17333</v>
      </c>
      <c r="B12226" s="246">
        <v>21.37</v>
      </c>
    </row>
    <row r="12227" spans="1:2" x14ac:dyDescent="0.2">
      <c r="A12227" s="245" t="s">
        <v>3480</v>
      </c>
      <c r="B12227" s="246">
        <v>70.12</v>
      </c>
    </row>
    <row r="12228" spans="1:2" x14ac:dyDescent="0.2">
      <c r="A12228" s="245" t="s">
        <v>17334</v>
      </c>
      <c r="B12228" s="246">
        <v>64.36</v>
      </c>
    </row>
    <row r="12229" spans="1:2" x14ac:dyDescent="0.2">
      <c r="A12229" s="245" t="s">
        <v>8924</v>
      </c>
      <c r="B12229" s="246">
        <v>74.41</v>
      </c>
    </row>
    <row r="12230" spans="1:2" x14ac:dyDescent="0.2">
      <c r="A12230" s="245" t="s">
        <v>17335</v>
      </c>
      <c r="B12230" s="246">
        <v>68.709999999999994</v>
      </c>
    </row>
    <row r="12231" spans="1:2" x14ac:dyDescent="0.2">
      <c r="A12231" s="245" t="s">
        <v>3481</v>
      </c>
      <c r="B12231" s="246">
        <v>85.61</v>
      </c>
    </row>
    <row r="12232" spans="1:2" x14ac:dyDescent="0.2">
      <c r="A12232" s="245" t="s">
        <v>17336</v>
      </c>
      <c r="B12232" s="246">
        <v>78.87</v>
      </c>
    </row>
    <row r="12233" spans="1:2" x14ac:dyDescent="0.2">
      <c r="A12233" s="245" t="s">
        <v>8925</v>
      </c>
      <c r="B12233" s="246">
        <v>89.9</v>
      </c>
    </row>
    <row r="12234" spans="1:2" x14ac:dyDescent="0.2">
      <c r="A12234" s="245" t="s">
        <v>17337</v>
      </c>
      <c r="B12234" s="246">
        <v>83.22</v>
      </c>
    </row>
    <row r="12235" spans="1:2" x14ac:dyDescent="0.2">
      <c r="A12235" s="245" t="s">
        <v>3482</v>
      </c>
      <c r="B12235" s="246">
        <v>122.48</v>
      </c>
    </row>
    <row r="12236" spans="1:2" x14ac:dyDescent="0.2">
      <c r="A12236" s="245" t="s">
        <v>17338</v>
      </c>
      <c r="B12236" s="246">
        <v>116.73</v>
      </c>
    </row>
    <row r="12237" spans="1:2" x14ac:dyDescent="0.2">
      <c r="A12237" s="245" t="s">
        <v>8926</v>
      </c>
      <c r="B12237" s="246">
        <v>126.77</v>
      </c>
    </row>
    <row r="12238" spans="1:2" x14ac:dyDescent="0.2">
      <c r="A12238" s="245" t="s">
        <v>17339</v>
      </c>
      <c r="B12238" s="246">
        <v>121.08</v>
      </c>
    </row>
    <row r="12239" spans="1:2" x14ac:dyDescent="0.2">
      <c r="A12239" s="245" t="s">
        <v>8927</v>
      </c>
      <c r="B12239" s="246">
        <v>60.02</v>
      </c>
    </row>
    <row r="12240" spans="1:2" x14ac:dyDescent="0.2">
      <c r="A12240" s="245" t="s">
        <v>17340</v>
      </c>
      <c r="B12240" s="246">
        <v>55.01</v>
      </c>
    </row>
    <row r="12241" spans="1:2" x14ac:dyDescent="0.2">
      <c r="A12241" s="245" t="s">
        <v>8928</v>
      </c>
      <c r="B12241" s="246">
        <v>64.319999999999993</v>
      </c>
    </row>
    <row r="12242" spans="1:2" x14ac:dyDescent="0.2">
      <c r="A12242" s="245" t="s">
        <v>17341</v>
      </c>
      <c r="B12242" s="246">
        <v>59.36</v>
      </c>
    </row>
    <row r="12243" spans="1:2" x14ac:dyDescent="0.2">
      <c r="A12243" s="245" t="s">
        <v>8929</v>
      </c>
      <c r="B12243" s="246">
        <v>50.17</v>
      </c>
    </row>
    <row r="12244" spans="1:2" x14ac:dyDescent="0.2">
      <c r="A12244" s="245" t="s">
        <v>17342</v>
      </c>
      <c r="B12244" s="246">
        <v>45.99</v>
      </c>
    </row>
    <row r="12245" spans="1:2" x14ac:dyDescent="0.2">
      <c r="A12245" s="245" t="s">
        <v>8930</v>
      </c>
      <c r="B12245" s="246">
        <v>58.28</v>
      </c>
    </row>
    <row r="12246" spans="1:2" x14ac:dyDescent="0.2">
      <c r="A12246" s="245" t="s">
        <v>17343</v>
      </c>
      <c r="B12246" s="246">
        <v>53.54</v>
      </c>
    </row>
    <row r="12247" spans="1:2" x14ac:dyDescent="0.2">
      <c r="A12247" s="245" t="s">
        <v>8931</v>
      </c>
      <c r="B12247" s="246">
        <v>30.06</v>
      </c>
    </row>
    <row r="12248" spans="1:2" x14ac:dyDescent="0.2">
      <c r="A12248" s="245" t="s">
        <v>17344</v>
      </c>
      <c r="B12248" s="246">
        <v>26.82</v>
      </c>
    </row>
    <row r="12249" spans="1:2" x14ac:dyDescent="0.2">
      <c r="A12249" s="245" t="s">
        <v>8932</v>
      </c>
      <c r="B12249" s="246">
        <v>29.81</v>
      </c>
    </row>
    <row r="12250" spans="1:2" x14ac:dyDescent="0.2">
      <c r="A12250" s="245" t="s">
        <v>17345</v>
      </c>
      <c r="B12250" s="246">
        <v>26.71</v>
      </c>
    </row>
    <row r="12251" spans="1:2" x14ac:dyDescent="0.2">
      <c r="A12251" s="245" t="s">
        <v>8933</v>
      </c>
      <c r="B12251" s="246">
        <v>33.950000000000003</v>
      </c>
    </row>
    <row r="12252" spans="1:2" x14ac:dyDescent="0.2">
      <c r="A12252" s="245" t="s">
        <v>17346</v>
      </c>
      <c r="B12252" s="246">
        <v>30.56</v>
      </c>
    </row>
    <row r="12253" spans="1:2" x14ac:dyDescent="0.2">
      <c r="A12253" s="245" t="s">
        <v>8934</v>
      </c>
      <c r="B12253" s="246">
        <v>33.79</v>
      </c>
    </row>
    <row r="12254" spans="1:2" x14ac:dyDescent="0.2">
      <c r="A12254" s="245" t="s">
        <v>17347</v>
      </c>
      <c r="B12254" s="246">
        <v>30.56</v>
      </c>
    </row>
    <row r="12255" spans="1:2" x14ac:dyDescent="0.2">
      <c r="A12255" s="245" t="s">
        <v>3483</v>
      </c>
      <c r="B12255" s="246">
        <v>53.51</v>
      </c>
    </row>
    <row r="12256" spans="1:2" x14ac:dyDescent="0.2">
      <c r="A12256" s="245" t="s">
        <v>17348</v>
      </c>
      <c r="B12256" s="246">
        <v>47.78</v>
      </c>
    </row>
    <row r="12257" spans="1:2" x14ac:dyDescent="0.2">
      <c r="A12257" s="245" t="s">
        <v>8935</v>
      </c>
      <c r="B12257" s="246">
        <v>105.78</v>
      </c>
    </row>
    <row r="12258" spans="1:2" x14ac:dyDescent="0.2">
      <c r="A12258" s="245" t="s">
        <v>17349</v>
      </c>
      <c r="B12258" s="246">
        <v>100.35</v>
      </c>
    </row>
    <row r="12259" spans="1:2" x14ac:dyDescent="0.2">
      <c r="A12259" s="245" t="s">
        <v>8936</v>
      </c>
      <c r="B12259" s="246">
        <v>114.22</v>
      </c>
    </row>
    <row r="12260" spans="1:2" x14ac:dyDescent="0.2">
      <c r="A12260" s="245" t="s">
        <v>17350</v>
      </c>
      <c r="B12260" s="246">
        <v>107.99</v>
      </c>
    </row>
    <row r="12261" spans="1:2" x14ac:dyDescent="0.2">
      <c r="A12261" s="245" t="s">
        <v>8937</v>
      </c>
      <c r="B12261" s="246">
        <v>97.74</v>
      </c>
    </row>
    <row r="12262" spans="1:2" x14ac:dyDescent="0.2">
      <c r="A12262" s="245" t="s">
        <v>17351</v>
      </c>
      <c r="B12262" s="246">
        <v>92.32</v>
      </c>
    </row>
    <row r="12263" spans="1:2" x14ac:dyDescent="0.2">
      <c r="A12263" s="245" t="s">
        <v>8938</v>
      </c>
      <c r="B12263" s="246">
        <v>32.06</v>
      </c>
    </row>
    <row r="12264" spans="1:2" x14ac:dyDescent="0.2">
      <c r="A12264" s="245" t="s">
        <v>17352</v>
      </c>
      <c r="B12264" s="246">
        <v>28.82</v>
      </c>
    </row>
    <row r="12265" spans="1:2" x14ac:dyDescent="0.2">
      <c r="A12265" s="245" t="s">
        <v>8939</v>
      </c>
      <c r="B12265" s="246">
        <v>31.72</v>
      </c>
    </row>
    <row r="12266" spans="1:2" x14ac:dyDescent="0.2">
      <c r="A12266" s="245" t="s">
        <v>17353</v>
      </c>
      <c r="B12266" s="246">
        <v>28.63</v>
      </c>
    </row>
    <row r="12267" spans="1:2" x14ac:dyDescent="0.2">
      <c r="A12267" s="245" t="s">
        <v>8940</v>
      </c>
      <c r="B12267" s="246">
        <v>95.36</v>
      </c>
    </row>
    <row r="12268" spans="1:2" x14ac:dyDescent="0.2">
      <c r="A12268" s="245" t="s">
        <v>17354</v>
      </c>
      <c r="B12268" s="246">
        <v>89.13</v>
      </c>
    </row>
    <row r="12269" spans="1:2" x14ac:dyDescent="0.2">
      <c r="A12269" s="245" t="s">
        <v>8941</v>
      </c>
      <c r="B12269" s="246">
        <v>86.92</v>
      </c>
    </row>
    <row r="12270" spans="1:2" x14ac:dyDescent="0.2">
      <c r="A12270" s="245" t="s">
        <v>17355</v>
      </c>
      <c r="B12270" s="246">
        <v>81.489999999999995</v>
      </c>
    </row>
    <row r="12271" spans="1:2" x14ac:dyDescent="0.2">
      <c r="A12271" s="245" t="s">
        <v>8942</v>
      </c>
      <c r="B12271" s="246">
        <v>78.88</v>
      </c>
    </row>
    <row r="12272" spans="1:2" x14ac:dyDescent="0.2">
      <c r="A12272" s="245" t="s">
        <v>17356</v>
      </c>
      <c r="B12272" s="246">
        <v>73.459999999999994</v>
      </c>
    </row>
    <row r="12273" spans="1:2" x14ac:dyDescent="0.2">
      <c r="A12273" s="245" t="s">
        <v>8943</v>
      </c>
      <c r="B12273" s="246">
        <v>123.37</v>
      </c>
    </row>
    <row r="12274" spans="1:2" x14ac:dyDescent="0.2">
      <c r="A12274" s="245" t="s">
        <v>17357</v>
      </c>
      <c r="B12274" s="246">
        <v>117.14</v>
      </c>
    </row>
    <row r="12275" spans="1:2" x14ac:dyDescent="0.2">
      <c r="A12275" s="245" t="s">
        <v>8944</v>
      </c>
      <c r="B12275" s="246">
        <v>106.89</v>
      </c>
    </row>
    <row r="12276" spans="1:2" x14ac:dyDescent="0.2">
      <c r="A12276" s="245" t="s">
        <v>17358</v>
      </c>
      <c r="B12276" s="246">
        <v>101.46</v>
      </c>
    </row>
    <row r="12277" spans="1:2" x14ac:dyDescent="0.2">
      <c r="A12277" s="245" t="s">
        <v>8945</v>
      </c>
      <c r="B12277" s="246">
        <v>123.37</v>
      </c>
    </row>
    <row r="12278" spans="1:2" x14ac:dyDescent="0.2">
      <c r="A12278" s="245" t="s">
        <v>17359</v>
      </c>
      <c r="B12278" s="246">
        <v>117.14</v>
      </c>
    </row>
    <row r="12279" spans="1:2" x14ac:dyDescent="0.2">
      <c r="A12279" s="245" t="s">
        <v>8946</v>
      </c>
      <c r="B12279" s="246">
        <v>106.89</v>
      </c>
    </row>
    <row r="12280" spans="1:2" x14ac:dyDescent="0.2">
      <c r="A12280" s="245" t="s">
        <v>17360</v>
      </c>
      <c r="B12280" s="246">
        <v>101.46</v>
      </c>
    </row>
    <row r="12281" spans="1:2" x14ac:dyDescent="0.2">
      <c r="A12281" s="245" t="s">
        <v>3484</v>
      </c>
      <c r="B12281" s="246">
        <v>129.13</v>
      </c>
    </row>
    <row r="12282" spans="1:2" x14ac:dyDescent="0.2">
      <c r="A12282" s="245" t="s">
        <v>17361</v>
      </c>
      <c r="B12282" s="246">
        <v>118.7</v>
      </c>
    </row>
    <row r="12283" spans="1:2" x14ac:dyDescent="0.2">
      <c r="A12283" s="245" t="s">
        <v>3493</v>
      </c>
      <c r="B12283" s="246">
        <v>243.11</v>
      </c>
    </row>
    <row r="12284" spans="1:2" x14ac:dyDescent="0.2">
      <c r="A12284" s="245" t="s">
        <v>17362</v>
      </c>
      <c r="B12284" s="246">
        <v>233.36</v>
      </c>
    </row>
    <row r="12285" spans="1:2" x14ac:dyDescent="0.2">
      <c r="A12285" s="245" t="s">
        <v>3494</v>
      </c>
      <c r="B12285" s="246">
        <v>308.20999999999998</v>
      </c>
    </row>
    <row r="12286" spans="1:2" x14ac:dyDescent="0.2">
      <c r="A12286" s="245" t="s">
        <v>17363</v>
      </c>
      <c r="B12286" s="246">
        <v>298.45999999999998</v>
      </c>
    </row>
    <row r="12287" spans="1:2" x14ac:dyDescent="0.2">
      <c r="A12287" s="245" t="s">
        <v>8947</v>
      </c>
      <c r="B12287" s="246">
        <v>226.34</v>
      </c>
    </row>
    <row r="12288" spans="1:2" x14ac:dyDescent="0.2">
      <c r="A12288" s="245" t="s">
        <v>17364</v>
      </c>
      <c r="B12288" s="246">
        <v>216.87</v>
      </c>
    </row>
    <row r="12289" spans="1:2" x14ac:dyDescent="0.2">
      <c r="A12289" s="245" t="s">
        <v>8948</v>
      </c>
      <c r="B12289" s="246">
        <v>291.44</v>
      </c>
    </row>
    <row r="12290" spans="1:2" x14ac:dyDescent="0.2">
      <c r="A12290" s="245" t="s">
        <v>17365</v>
      </c>
      <c r="B12290" s="246">
        <v>281.97000000000003</v>
      </c>
    </row>
    <row r="12291" spans="1:2" x14ac:dyDescent="0.2">
      <c r="A12291" s="245" t="s">
        <v>3495</v>
      </c>
      <c r="B12291" s="246">
        <v>39.96</v>
      </c>
    </row>
    <row r="12292" spans="1:2" x14ac:dyDescent="0.2">
      <c r="A12292" s="245" t="s">
        <v>17366</v>
      </c>
      <c r="B12292" s="246">
        <v>37.06</v>
      </c>
    </row>
    <row r="12293" spans="1:2" x14ac:dyDescent="0.2">
      <c r="A12293" s="245" t="s">
        <v>8949</v>
      </c>
      <c r="B12293" s="246">
        <v>37.35</v>
      </c>
    </row>
    <row r="12294" spans="1:2" x14ac:dyDescent="0.2">
      <c r="A12294" s="245" t="s">
        <v>17367</v>
      </c>
      <c r="B12294" s="246">
        <v>34.53</v>
      </c>
    </row>
    <row r="12295" spans="1:2" x14ac:dyDescent="0.2">
      <c r="A12295" s="245" t="s">
        <v>3496</v>
      </c>
      <c r="B12295" s="246">
        <v>47</v>
      </c>
    </row>
    <row r="12296" spans="1:2" x14ac:dyDescent="0.2">
      <c r="A12296" s="245" t="s">
        <v>17368</v>
      </c>
      <c r="B12296" s="246">
        <v>44.96</v>
      </c>
    </row>
    <row r="12297" spans="1:2" x14ac:dyDescent="0.2">
      <c r="A12297" s="245" t="s">
        <v>8950</v>
      </c>
      <c r="B12297" s="246">
        <v>44.33</v>
      </c>
    </row>
    <row r="12298" spans="1:2" x14ac:dyDescent="0.2">
      <c r="A12298" s="245" t="s">
        <v>17369</v>
      </c>
      <c r="B12298" s="246">
        <v>42.33</v>
      </c>
    </row>
    <row r="12299" spans="1:2" x14ac:dyDescent="0.2">
      <c r="A12299" s="245" t="s">
        <v>3497</v>
      </c>
      <c r="B12299" s="246">
        <v>51.53</v>
      </c>
    </row>
    <row r="12300" spans="1:2" x14ac:dyDescent="0.2">
      <c r="A12300" s="245" t="s">
        <v>17370</v>
      </c>
      <c r="B12300" s="246">
        <v>49.49</v>
      </c>
    </row>
    <row r="12301" spans="1:2" x14ac:dyDescent="0.2">
      <c r="A12301" s="245" t="s">
        <v>8951</v>
      </c>
      <c r="B12301" s="246">
        <v>48.53</v>
      </c>
    </row>
    <row r="12302" spans="1:2" x14ac:dyDescent="0.2">
      <c r="A12302" s="245" t="s">
        <v>17371</v>
      </c>
      <c r="B12302" s="246">
        <v>46.53</v>
      </c>
    </row>
    <row r="12303" spans="1:2" x14ac:dyDescent="0.2">
      <c r="A12303" s="245" t="s">
        <v>3498</v>
      </c>
      <c r="B12303" s="246">
        <v>74.14</v>
      </c>
    </row>
    <row r="12304" spans="1:2" x14ac:dyDescent="0.2">
      <c r="A12304" s="245" t="s">
        <v>17372</v>
      </c>
      <c r="B12304" s="246">
        <v>72.06</v>
      </c>
    </row>
    <row r="12305" spans="1:2" x14ac:dyDescent="0.2">
      <c r="A12305" s="245" t="s">
        <v>8952</v>
      </c>
      <c r="B12305" s="246">
        <v>69.53</v>
      </c>
    </row>
    <row r="12306" spans="1:2" x14ac:dyDescent="0.2">
      <c r="A12306" s="245" t="s">
        <v>17373</v>
      </c>
      <c r="B12306" s="246">
        <v>67.53</v>
      </c>
    </row>
    <row r="12307" spans="1:2" x14ac:dyDescent="0.2">
      <c r="A12307" s="245" t="s">
        <v>8953</v>
      </c>
      <c r="B12307" s="246">
        <v>120.76</v>
      </c>
    </row>
    <row r="12308" spans="1:2" x14ac:dyDescent="0.2">
      <c r="A12308" s="245" t="s">
        <v>17374</v>
      </c>
      <c r="B12308" s="246">
        <v>118.61</v>
      </c>
    </row>
    <row r="12309" spans="1:2" x14ac:dyDescent="0.2">
      <c r="A12309" s="245" t="s">
        <v>8954</v>
      </c>
      <c r="B12309" s="246">
        <v>111.53</v>
      </c>
    </row>
    <row r="12310" spans="1:2" x14ac:dyDescent="0.2">
      <c r="A12310" s="245" t="s">
        <v>17375</v>
      </c>
      <c r="B12310" s="246">
        <v>109.53</v>
      </c>
    </row>
    <row r="12311" spans="1:2" x14ac:dyDescent="0.2">
      <c r="A12311" s="245" t="s">
        <v>3499</v>
      </c>
      <c r="B12311" s="246">
        <v>45.52</v>
      </c>
    </row>
    <row r="12312" spans="1:2" x14ac:dyDescent="0.2">
      <c r="A12312" s="245" t="s">
        <v>17376</v>
      </c>
      <c r="B12312" s="246">
        <v>43.39</v>
      </c>
    </row>
    <row r="12313" spans="1:2" x14ac:dyDescent="0.2">
      <c r="A12313" s="245" t="s">
        <v>8955</v>
      </c>
      <c r="B12313" s="246">
        <v>41.57</v>
      </c>
    </row>
    <row r="12314" spans="1:2" x14ac:dyDescent="0.2">
      <c r="A12314" s="245" t="s">
        <v>17377</v>
      </c>
      <c r="B12314" s="246">
        <v>39.57</v>
      </c>
    </row>
    <row r="12315" spans="1:2" x14ac:dyDescent="0.2">
      <c r="A12315" s="245" t="s">
        <v>3500</v>
      </c>
      <c r="B12315" s="246">
        <v>97.84</v>
      </c>
    </row>
    <row r="12316" spans="1:2" x14ac:dyDescent="0.2">
      <c r="A12316" s="245" t="s">
        <v>17378</v>
      </c>
      <c r="B12316" s="246">
        <v>93.76</v>
      </c>
    </row>
    <row r="12317" spans="1:2" x14ac:dyDescent="0.2">
      <c r="A12317" s="245" t="s">
        <v>8956</v>
      </c>
      <c r="B12317" s="246">
        <v>92.86</v>
      </c>
    </row>
    <row r="12318" spans="1:2" x14ac:dyDescent="0.2">
      <c r="A12318" s="245" t="s">
        <v>17379</v>
      </c>
      <c r="B12318" s="246">
        <v>88.87</v>
      </c>
    </row>
    <row r="12319" spans="1:2" x14ac:dyDescent="0.2">
      <c r="A12319" s="245" t="s">
        <v>3501</v>
      </c>
      <c r="B12319" s="246">
        <v>100.82</v>
      </c>
    </row>
    <row r="12320" spans="1:2" x14ac:dyDescent="0.2">
      <c r="A12320" s="245" t="s">
        <v>17380</v>
      </c>
      <c r="B12320" s="246">
        <v>96.73</v>
      </c>
    </row>
    <row r="12321" spans="1:2" x14ac:dyDescent="0.2">
      <c r="A12321" s="245" t="s">
        <v>8957</v>
      </c>
      <c r="B12321" s="246">
        <v>94.96</v>
      </c>
    </row>
    <row r="12322" spans="1:2" x14ac:dyDescent="0.2">
      <c r="A12322" s="245" t="s">
        <v>17381</v>
      </c>
      <c r="B12322" s="246">
        <v>90.97</v>
      </c>
    </row>
    <row r="12323" spans="1:2" x14ac:dyDescent="0.2">
      <c r="A12323" s="245" t="s">
        <v>8958</v>
      </c>
      <c r="B12323" s="246">
        <v>240.88</v>
      </c>
    </row>
    <row r="12324" spans="1:2" x14ac:dyDescent="0.2">
      <c r="A12324" s="245" t="s">
        <v>17382</v>
      </c>
      <c r="B12324" s="246">
        <v>231.14</v>
      </c>
    </row>
    <row r="12325" spans="1:2" x14ac:dyDescent="0.2">
      <c r="A12325" s="245" t="s">
        <v>8959</v>
      </c>
      <c r="B12325" s="246">
        <v>228.44</v>
      </c>
    </row>
    <row r="12326" spans="1:2" x14ac:dyDescent="0.2">
      <c r="A12326" s="245" t="s">
        <v>17383</v>
      </c>
      <c r="B12326" s="246">
        <v>218.97</v>
      </c>
    </row>
    <row r="12327" spans="1:2" x14ac:dyDescent="0.2">
      <c r="A12327" s="245" t="s">
        <v>8960</v>
      </c>
      <c r="B12327" s="246">
        <v>333.29</v>
      </c>
    </row>
    <row r="12328" spans="1:2" x14ac:dyDescent="0.2">
      <c r="A12328" s="245" t="s">
        <v>17384</v>
      </c>
      <c r="B12328" s="246">
        <v>326.18</v>
      </c>
    </row>
    <row r="12329" spans="1:2" x14ac:dyDescent="0.2">
      <c r="A12329" s="245" t="s">
        <v>8961</v>
      </c>
      <c r="B12329" s="246">
        <v>41.01</v>
      </c>
    </row>
    <row r="12330" spans="1:2" x14ac:dyDescent="0.2">
      <c r="A12330" s="245" t="s">
        <v>17385</v>
      </c>
      <c r="B12330" s="246">
        <v>38.14</v>
      </c>
    </row>
    <row r="12331" spans="1:2" x14ac:dyDescent="0.2">
      <c r="A12331" s="245" t="s">
        <v>8962</v>
      </c>
      <c r="B12331" s="246">
        <v>39.619999999999997</v>
      </c>
    </row>
    <row r="12332" spans="1:2" x14ac:dyDescent="0.2">
      <c r="A12332" s="245" t="s">
        <v>17386</v>
      </c>
      <c r="B12332" s="246">
        <v>36.81</v>
      </c>
    </row>
    <row r="12333" spans="1:2" x14ac:dyDescent="0.2">
      <c r="A12333" s="245" t="s">
        <v>8963</v>
      </c>
      <c r="B12333" s="246">
        <v>71.290000000000006</v>
      </c>
    </row>
    <row r="12334" spans="1:2" x14ac:dyDescent="0.2">
      <c r="A12334" s="245" t="s">
        <v>17387</v>
      </c>
      <c r="B12334" s="246">
        <v>67.3</v>
      </c>
    </row>
    <row r="12335" spans="1:2" x14ac:dyDescent="0.2">
      <c r="A12335" s="245" t="s">
        <v>8964</v>
      </c>
      <c r="B12335" s="246">
        <v>66.86</v>
      </c>
    </row>
    <row r="12336" spans="1:2" x14ac:dyDescent="0.2">
      <c r="A12336" s="245" t="s">
        <v>17388</v>
      </c>
      <c r="B12336" s="246">
        <v>62.97</v>
      </c>
    </row>
    <row r="12337" spans="1:2" x14ac:dyDescent="0.2">
      <c r="A12337" s="245" t="s">
        <v>8965</v>
      </c>
      <c r="B12337" s="246">
        <v>37.56</v>
      </c>
    </row>
    <row r="12338" spans="1:2" x14ac:dyDescent="0.2">
      <c r="A12338" s="245" t="s">
        <v>17389</v>
      </c>
      <c r="B12338" s="246">
        <v>35.409999999999997</v>
      </c>
    </row>
    <row r="12339" spans="1:2" x14ac:dyDescent="0.2">
      <c r="A12339" s="245" t="s">
        <v>8966</v>
      </c>
      <c r="B12339" s="246">
        <v>33.4</v>
      </c>
    </row>
    <row r="12340" spans="1:2" x14ac:dyDescent="0.2">
      <c r="A12340" s="245" t="s">
        <v>17390</v>
      </c>
      <c r="B12340" s="246">
        <v>31.4</v>
      </c>
    </row>
    <row r="12341" spans="1:2" x14ac:dyDescent="0.2">
      <c r="A12341" s="245" t="s">
        <v>8967</v>
      </c>
      <c r="B12341" s="246">
        <v>40.96</v>
      </c>
    </row>
    <row r="12342" spans="1:2" x14ac:dyDescent="0.2">
      <c r="A12342" s="245" t="s">
        <v>17391</v>
      </c>
      <c r="B12342" s="246">
        <v>38.49</v>
      </c>
    </row>
    <row r="12343" spans="1:2" x14ac:dyDescent="0.2">
      <c r="A12343" s="245" t="s">
        <v>8968</v>
      </c>
      <c r="B12343" s="246">
        <v>37.92</v>
      </c>
    </row>
    <row r="12344" spans="1:2" x14ac:dyDescent="0.2">
      <c r="A12344" s="245" t="s">
        <v>17392</v>
      </c>
      <c r="B12344" s="246">
        <v>35.590000000000003</v>
      </c>
    </row>
    <row r="12345" spans="1:2" x14ac:dyDescent="0.2">
      <c r="A12345" s="245" t="s">
        <v>8969</v>
      </c>
      <c r="B12345" s="246">
        <v>65.400000000000006</v>
      </c>
    </row>
    <row r="12346" spans="1:2" x14ac:dyDescent="0.2">
      <c r="A12346" s="245" t="s">
        <v>17393</v>
      </c>
      <c r="B12346" s="246">
        <v>63.17</v>
      </c>
    </row>
    <row r="12347" spans="1:2" x14ac:dyDescent="0.2">
      <c r="A12347" s="245" t="s">
        <v>8970</v>
      </c>
      <c r="B12347" s="246">
        <v>62.26</v>
      </c>
    </row>
    <row r="12348" spans="1:2" x14ac:dyDescent="0.2">
      <c r="A12348" s="245" t="s">
        <v>17394</v>
      </c>
      <c r="B12348" s="246">
        <v>59.93</v>
      </c>
    </row>
    <row r="12349" spans="1:2" x14ac:dyDescent="0.2">
      <c r="A12349" s="245" t="s">
        <v>8971</v>
      </c>
      <c r="B12349" s="246">
        <v>40.64</v>
      </c>
    </row>
    <row r="12350" spans="1:2" x14ac:dyDescent="0.2">
      <c r="A12350" s="245" t="s">
        <v>17395</v>
      </c>
      <c r="B12350" s="246">
        <v>38.61</v>
      </c>
    </row>
    <row r="12351" spans="1:2" x14ac:dyDescent="0.2">
      <c r="A12351" s="245" t="s">
        <v>8972</v>
      </c>
      <c r="B12351" s="246">
        <v>38.35</v>
      </c>
    </row>
    <row r="12352" spans="1:2" x14ac:dyDescent="0.2">
      <c r="A12352" s="245" t="s">
        <v>17396</v>
      </c>
      <c r="B12352" s="246">
        <v>36.36</v>
      </c>
    </row>
    <row r="12353" spans="1:2" x14ac:dyDescent="0.2">
      <c r="A12353" s="245" t="s">
        <v>8973</v>
      </c>
      <c r="B12353" s="246">
        <v>49.74</v>
      </c>
    </row>
    <row r="12354" spans="1:2" x14ac:dyDescent="0.2">
      <c r="A12354" s="245" t="s">
        <v>17397</v>
      </c>
      <c r="B12354" s="246">
        <v>47.7</v>
      </c>
    </row>
    <row r="12355" spans="1:2" x14ac:dyDescent="0.2">
      <c r="A12355" s="245" t="s">
        <v>8974</v>
      </c>
      <c r="B12355" s="246">
        <v>47.09</v>
      </c>
    </row>
    <row r="12356" spans="1:2" x14ac:dyDescent="0.2">
      <c r="A12356" s="245" t="s">
        <v>17398</v>
      </c>
      <c r="B12356" s="246">
        <v>45.1</v>
      </c>
    </row>
    <row r="12357" spans="1:2" x14ac:dyDescent="0.2">
      <c r="A12357" s="245" t="s">
        <v>8975</v>
      </c>
      <c r="B12357" s="246">
        <v>61.05</v>
      </c>
    </row>
    <row r="12358" spans="1:2" x14ac:dyDescent="0.2">
      <c r="A12358" s="245" t="s">
        <v>17399</v>
      </c>
      <c r="B12358" s="246">
        <v>58.99</v>
      </c>
    </row>
    <row r="12359" spans="1:2" x14ac:dyDescent="0.2">
      <c r="A12359" s="245" t="s">
        <v>8976</v>
      </c>
      <c r="B12359" s="246">
        <v>56.66</v>
      </c>
    </row>
    <row r="12360" spans="1:2" x14ac:dyDescent="0.2">
      <c r="A12360" s="245" t="s">
        <v>17400</v>
      </c>
      <c r="B12360" s="246">
        <v>54.66</v>
      </c>
    </row>
    <row r="12361" spans="1:2" x14ac:dyDescent="0.2">
      <c r="A12361" s="245" t="s">
        <v>3502</v>
      </c>
      <c r="B12361" s="246">
        <v>403.56</v>
      </c>
    </row>
    <row r="12362" spans="1:2" x14ac:dyDescent="0.2">
      <c r="A12362" s="245" t="s">
        <v>17401</v>
      </c>
      <c r="B12362" s="246">
        <v>393.81</v>
      </c>
    </row>
    <row r="12363" spans="1:2" x14ac:dyDescent="0.2">
      <c r="A12363" s="245" t="s">
        <v>8977</v>
      </c>
      <c r="B12363" s="246">
        <v>385.94</v>
      </c>
    </row>
    <row r="12364" spans="1:2" x14ac:dyDescent="0.2">
      <c r="A12364" s="245" t="s">
        <v>17402</v>
      </c>
      <c r="B12364" s="246">
        <v>376.47</v>
      </c>
    </row>
    <row r="12365" spans="1:2" x14ac:dyDescent="0.2">
      <c r="A12365" s="245" t="s">
        <v>3503</v>
      </c>
      <c r="B12365" s="246">
        <v>529.55999999999995</v>
      </c>
    </row>
    <row r="12366" spans="1:2" x14ac:dyDescent="0.2">
      <c r="A12366" s="245" t="s">
        <v>17403</v>
      </c>
      <c r="B12366" s="246">
        <v>519.80999999999995</v>
      </c>
    </row>
    <row r="12367" spans="1:2" x14ac:dyDescent="0.2">
      <c r="A12367" s="245" t="s">
        <v>8978</v>
      </c>
      <c r="B12367" s="246">
        <v>511.94</v>
      </c>
    </row>
    <row r="12368" spans="1:2" x14ac:dyDescent="0.2">
      <c r="A12368" s="245" t="s">
        <v>17404</v>
      </c>
      <c r="B12368" s="246">
        <v>502.47</v>
      </c>
    </row>
    <row r="12369" spans="1:2" x14ac:dyDescent="0.2">
      <c r="A12369" s="245" t="s">
        <v>3504</v>
      </c>
      <c r="B12369" s="246">
        <v>56.32</v>
      </c>
    </row>
    <row r="12370" spans="1:2" x14ac:dyDescent="0.2">
      <c r="A12370" s="245" t="s">
        <v>17405</v>
      </c>
      <c r="B12370" s="246">
        <v>53.43</v>
      </c>
    </row>
    <row r="12371" spans="1:2" x14ac:dyDescent="0.2">
      <c r="A12371" s="245" t="s">
        <v>8979</v>
      </c>
      <c r="B12371" s="246">
        <v>54.07</v>
      </c>
    </row>
    <row r="12372" spans="1:2" x14ac:dyDescent="0.2">
      <c r="A12372" s="245" t="s">
        <v>17406</v>
      </c>
      <c r="B12372" s="246">
        <v>51.25</v>
      </c>
    </row>
    <row r="12373" spans="1:2" x14ac:dyDescent="0.2">
      <c r="A12373" s="245" t="s">
        <v>3505</v>
      </c>
      <c r="B12373" s="246">
        <v>76.25</v>
      </c>
    </row>
    <row r="12374" spans="1:2" x14ac:dyDescent="0.2">
      <c r="A12374" s="245" t="s">
        <v>17407</v>
      </c>
      <c r="B12374" s="246">
        <v>74.209999999999994</v>
      </c>
    </row>
    <row r="12375" spans="1:2" x14ac:dyDescent="0.2">
      <c r="A12375" s="245" t="s">
        <v>8980</v>
      </c>
      <c r="B12375" s="246">
        <v>73.73</v>
      </c>
    </row>
    <row r="12376" spans="1:2" x14ac:dyDescent="0.2">
      <c r="A12376" s="245" t="s">
        <v>17408</v>
      </c>
      <c r="B12376" s="246">
        <v>71.73</v>
      </c>
    </row>
    <row r="12377" spans="1:2" x14ac:dyDescent="0.2">
      <c r="A12377" s="245" t="s">
        <v>3506</v>
      </c>
      <c r="B12377" s="246">
        <v>85.13</v>
      </c>
    </row>
    <row r="12378" spans="1:2" x14ac:dyDescent="0.2">
      <c r="A12378" s="245" t="s">
        <v>17409</v>
      </c>
      <c r="B12378" s="246">
        <v>83.08</v>
      </c>
    </row>
    <row r="12379" spans="1:2" x14ac:dyDescent="0.2">
      <c r="A12379" s="245" t="s">
        <v>8981</v>
      </c>
      <c r="B12379" s="246">
        <v>82.13</v>
      </c>
    </row>
    <row r="12380" spans="1:2" x14ac:dyDescent="0.2">
      <c r="A12380" s="245" t="s">
        <v>17410</v>
      </c>
      <c r="B12380" s="246">
        <v>80.13</v>
      </c>
    </row>
    <row r="12381" spans="1:2" x14ac:dyDescent="0.2">
      <c r="A12381" s="245" t="s">
        <v>3507</v>
      </c>
      <c r="B12381" s="246">
        <v>128.94999999999999</v>
      </c>
    </row>
    <row r="12382" spans="1:2" x14ac:dyDescent="0.2">
      <c r="A12382" s="245" t="s">
        <v>17411</v>
      </c>
      <c r="B12382" s="246">
        <v>126.87</v>
      </c>
    </row>
    <row r="12383" spans="1:2" x14ac:dyDescent="0.2">
      <c r="A12383" s="245" t="s">
        <v>8982</v>
      </c>
      <c r="B12383" s="246">
        <v>124.13</v>
      </c>
    </row>
    <row r="12384" spans="1:2" x14ac:dyDescent="0.2">
      <c r="A12384" s="245" t="s">
        <v>17412</v>
      </c>
      <c r="B12384" s="246">
        <v>122.13</v>
      </c>
    </row>
    <row r="12385" spans="1:2" x14ac:dyDescent="0.2">
      <c r="A12385" s="245" t="s">
        <v>3508</v>
      </c>
      <c r="B12385" s="246">
        <v>73.05</v>
      </c>
    </row>
    <row r="12386" spans="1:2" x14ac:dyDescent="0.2">
      <c r="A12386" s="245" t="s">
        <v>17413</v>
      </c>
      <c r="B12386" s="246">
        <v>70.92</v>
      </c>
    </row>
    <row r="12387" spans="1:2" x14ac:dyDescent="0.2">
      <c r="A12387" s="245" t="s">
        <v>8983</v>
      </c>
      <c r="B12387" s="246">
        <v>68.930000000000007</v>
      </c>
    </row>
    <row r="12388" spans="1:2" x14ac:dyDescent="0.2">
      <c r="A12388" s="245" t="s">
        <v>17414</v>
      </c>
      <c r="B12388" s="246">
        <v>66.930000000000007</v>
      </c>
    </row>
    <row r="12389" spans="1:2" x14ac:dyDescent="0.2">
      <c r="A12389" s="245" t="s">
        <v>3509</v>
      </c>
      <c r="B12389" s="246">
        <v>160.61000000000001</v>
      </c>
    </row>
    <row r="12390" spans="1:2" x14ac:dyDescent="0.2">
      <c r="A12390" s="245" t="s">
        <v>17415</v>
      </c>
      <c r="B12390" s="246">
        <v>156.62</v>
      </c>
    </row>
    <row r="12391" spans="1:2" x14ac:dyDescent="0.2">
      <c r="A12391" s="245" t="s">
        <v>8984</v>
      </c>
      <c r="B12391" s="246">
        <v>155.12</v>
      </c>
    </row>
    <row r="12392" spans="1:2" x14ac:dyDescent="0.2">
      <c r="A12392" s="245" t="s">
        <v>17416</v>
      </c>
      <c r="B12392" s="246">
        <v>151.22999999999999</v>
      </c>
    </row>
    <row r="12393" spans="1:2" x14ac:dyDescent="0.2">
      <c r="A12393" s="245" t="s">
        <v>3510</v>
      </c>
      <c r="B12393" s="246">
        <v>165.43</v>
      </c>
    </row>
    <row r="12394" spans="1:2" x14ac:dyDescent="0.2">
      <c r="A12394" s="245" t="s">
        <v>17417</v>
      </c>
      <c r="B12394" s="246">
        <v>161.44</v>
      </c>
    </row>
    <row r="12395" spans="1:2" x14ac:dyDescent="0.2">
      <c r="A12395" s="245" t="s">
        <v>8985</v>
      </c>
      <c r="B12395" s="246">
        <v>159.32</v>
      </c>
    </row>
    <row r="12396" spans="1:2" x14ac:dyDescent="0.2">
      <c r="A12396" s="245" t="s">
        <v>17418</v>
      </c>
      <c r="B12396" s="246">
        <v>155.43</v>
      </c>
    </row>
    <row r="12397" spans="1:2" x14ac:dyDescent="0.2">
      <c r="A12397" s="245" t="s">
        <v>8986</v>
      </c>
      <c r="B12397" s="246">
        <v>151.46</v>
      </c>
    </row>
    <row r="12398" spans="1:2" x14ac:dyDescent="0.2">
      <c r="A12398" s="245" t="s">
        <v>17419</v>
      </c>
      <c r="B12398" s="246">
        <v>141.97999999999999</v>
      </c>
    </row>
    <row r="12399" spans="1:2" x14ac:dyDescent="0.2">
      <c r="A12399" s="245" t="s">
        <v>8987</v>
      </c>
      <c r="B12399" s="246">
        <v>142.43</v>
      </c>
    </row>
    <row r="12400" spans="1:2" x14ac:dyDescent="0.2">
      <c r="A12400" s="245" t="s">
        <v>17420</v>
      </c>
      <c r="B12400" s="246">
        <v>132.94999999999999</v>
      </c>
    </row>
    <row r="12401" spans="1:2" x14ac:dyDescent="0.2">
      <c r="A12401" s="245" t="s">
        <v>8988</v>
      </c>
      <c r="B12401" s="246">
        <v>116.07</v>
      </c>
    </row>
    <row r="12402" spans="1:2" x14ac:dyDescent="0.2">
      <c r="A12402" s="245" t="s">
        <v>17421</v>
      </c>
      <c r="B12402" s="246">
        <v>106.6</v>
      </c>
    </row>
    <row r="12403" spans="1:2" x14ac:dyDescent="0.2">
      <c r="A12403" s="245" t="s">
        <v>8989</v>
      </c>
      <c r="B12403" s="246">
        <v>107.04</v>
      </c>
    </row>
    <row r="12404" spans="1:2" x14ac:dyDescent="0.2">
      <c r="A12404" s="245" t="s">
        <v>17422</v>
      </c>
      <c r="B12404" s="246">
        <v>97.56</v>
      </c>
    </row>
    <row r="12405" spans="1:2" x14ac:dyDescent="0.2">
      <c r="A12405" s="245" t="s">
        <v>8990</v>
      </c>
      <c r="B12405" s="246">
        <v>36.770000000000003</v>
      </c>
    </row>
    <row r="12406" spans="1:2" x14ac:dyDescent="0.2">
      <c r="A12406" s="245" t="s">
        <v>17423</v>
      </c>
      <c r="B12406" s="246">
        <v>33.869999999999997</v>
      </c>
    </row>
    <row r="12407" spans="1:2" x14ac:dyDescent="0.2">
      <c r="A12407" s="245" t="s">
        <v>8991</v>
      </c>
      <c r="B12407" s="246">
        <v>32.049999999999997</v>
      </c>
    </row>
    <row r="12408" spans="1:2" x14ac:dyDescent="0.2">
      <c r="A12408" s="245" t="s">
        <v>17424</v>
      </c>
      <c r="B12408" s="246">
        <v>29.24</v>
      </c>
    </row>
    <row r="12409" spans="1:2" x14ac:dyDescent="0.2">
      <c r="A12409" s="245" t="s">
        <v>8992</v>
      </c>
      <c r="B12409" s="246">
        <v>44.16</v>
      </c>
    </row>
    <row r="12410" spans="1:2" x14ac:dyDescent="0.2">
      <c r="A12410" s="245" t="s">
        <v>17425</v>
      </c>
      <c r="B12410" s="246">
        <v>40.159999999999997</v>
      </c>
    </row>
    <row r="12411" spans="1:2" x14ac:dyDescent="0.2">
      <c r="A12411" s="245" t="s">
        <v>8993</v>
      </c>
      <c r="B12411" s="246">
        <v>38.61</v>
      </c>
    </row>
    <row r="12412" spans="1:2" x14ac:dyDescent="0.2">
      <c r="A12412" s="245" t="s">
        <v>17426</v>
      </c>
      <c r="B12412" s="246">
        <v>34.72</v>
      </c>
    </row>
    <row r="12413" spans="1:2" x14ac:dyDescent="0.2">
      <c r="A12413" s="245" t="s">
        <v>8994</v>
      </c>
      <c r="B12413" s="246">
        <v>30.15</v>
      </c>
    </row>
    <row r="12414" spans="1:2" x14ac:dyDescent="0.2">
      <c r="A12414" s="245" t="s">
        <v>17427</v>
      </c>
      <c r="B12414" s="246">
        <v>27.99</v>
      </c>
    </row>
    <row r="12415" spans="1:2" x14ac:dyDescent="0.2">
      <c r="A12415" s="245" t="s">
        <v>8995</v>
      </c>
      <c r="B12415" s="246">
        <v>19.440000000000001</v>
      </c>
    </row>
    <row r="12416" spans="1:2" x14ac:dyDescent="0.2">
      <c r="A12416" s="245" t="s">
        <v>17428</v>
      </c>
      <c r="B12416" s="246">
        <v>17.45</v>
      </c>
    </row>
    <row r="12417" spans="1:2" x14ac:dyDescent="0.2">
      <c r="A12417" s="245" t="s">
        <v>8996</v>
      </c>
      <c r="B12417" s="246">
        <v>42.34</v>
      </c>
    </row>
    <row r="12418" spans="1:2" x14ac:dyDescent="0.2">
      <c r="A12418" s="245" t="s">
        <v>17429</v>
      </c>
      <c r="B12418" s="246">
        <v>40.270000000000003</v>
      </c>
    </row>
    <row r="12419" spans="1:2" x14ac:dyDescent="0.2">
      <c r="A12419" s="245" t="s">
        <v>8997</v>
      </c>
      <c r="B12419" s="246">
        <v>36.99</v>
      </c>
    </row>
    <row r="12420" spans="1:2" x14ac:dyDescent="0.2">
      <c r="A12420" s="245" t="s">
        <v>17430</v>
      </c>
      <c r="B12420" s="246">
        <v>35</v>
      </c>
    </row>
    <row r="12421" spans="1:2" x14ac:dyDescent="0.2">
      <c r="A12421" s="245" t="s">
        <v>8998</v>
      </c>
      <c r="B12421" s="246">
        <v>51.41</v>
      </c>
    </row>
    <row r="12422" spans="1:2" x14ac:dyDescent="0.2">
      <c r="A12422" s="245" t="s">
        <v>17431</v>
      </c>
      <c r="B12422" s="246">
        <v>48.94</v>
      </c>
    </row>
    <row r="12423" spans="1:2" x14ac:dyDescent="0.2">
      <c r="A12423" s="245" t="s">
        <v>8999</v>
      </c>
      <c r="B12423" s="246">
        <v>48.37</v>
      </c>
    </row>
    <row r="12424" spans="1:2" x14ac:dyDescent="0.2">
      <c r="A12424" s="245" t="s">
        <v>17432</v>
      </c>
      <c r="B12424" s="246">
        <v>46.04</v>
      </c>
    </row>
    <row r="12425" spans="1:2" x14ac:dyDescent="0.2">
      <c r="A12425" s="245" t="s">
        <v>9000</v>
      </c>
      <c r="B12425" s="246">
        <v>57.12</v>
      </c>
    </row>
    <row r="12426" spans="1:2" x14ac:dyDescent="0.2">
      <c r="A12426" s="245" t="s">
        <v>17433</v>
      </c>
      <c r="B12426" s="246">
        <v>54.56</v>
      </c>
    </row>
    <row r="12427" spans="1:2" x14ac:dyDescent="0.2">
      <c r="A12427" s="245" t="s">
        <v>9001</v>
      </c>
      <c r="B12427" s="246">
        <v>48.95</v>
      </c>
    </row>
    <row r="12428" spans="1:2" x14ac:dyDescent="0.2">
      <c r="A12428" s="245" t="s">
        <v>17434</v>
      </c>
      <c r="B12428" s="246">
        <v>46.95</v>
      </c>
    </row>
    <row r="12429" spans="1:2" x14ac:dyDescent="0.2">
      <c r="A12429" s="245" t="s">
        <v>9002</v>
      </c>
      <c r="B12429" s="246">
        <v>21.14</v>
      </c>
    </row>
    <row r="12430" spans="1:2" x14ac:dyDescent="0.2">
      <c r="A12430" s="245" t="s">
        <v>17435</v>
      </c>
      <c r="B12430" s="246">
        <v>19.100000000000001</v>
      </c>
    </row>
    <row r="12431" spans="1:2" x14ac:dyDescent="0.2">
      <c r="A12431" s="245" t="s">
        <v>9003</v>
      </c>
      <c r="B12431" s="246">
        <v>18.63</v>
      </c>
    </row>
    <row r="12432" spans="1:2" x14ac:dyDescent="0.2">
      <c r="A12432" s="245" t="s">
        <v>17436</v>
      </c>
      <c r="B12432" s="246">
        <v>16.63</v>
      </c>
    </row>
    <row r="12433" spans="1:2" x14ac:dyDescent="0.2">
      <c r="A12433" s="245" t="s">
        <v>9004</v>
      </c>
      <c r="B12433" s="246">
        <v>24.62</v>
      </c>
    </row>
    <row r="12434" spans="1:2" x14ac:dyDescent="0.2">
      <c r="A12434" s="245" t="s">
        <v>17437</v>
      </c>
      <c r="B12434" s="246">
        <v>22.57</v>
      </c>
    </row>
    <row r="12435" spans="1:2" x14ac:dyDescent="0.2">
      <c r="A12435" s="245" t="s">
        <v>9005</v>
      </c>
      <c r="B12435" s="246">
        <v>21.68</v>
      </c>
    </row>
    <row r="12436" spans="1:2" x14ac:dyDescent="0.2">
      <c r="A12436" s="245" t="s">
        <v>17438</v>
      </c>
      <c r="B12436" s="246">
        <v>19.690000000000001</v>
      </c>
    </row>
    <row r="12437" spans="1:2" x14ac:dyDescent="0.2">
      <c r="A12437" s="245" t="s">
        <v>9006</v>
      </c>
      <c r="B12437" s="246">
        <v>53.79</v>
      </c>
    </row>
    <row r="12438" spans="1:2" x14ac:dyDescent="0.2">
      <c r="A12438" s="245" t="s">
        <v>17439</v>
      </c>
      <c r="B12438" s="246">
        <v>51.71</v>
      </c>
    </row>
    <row r="12439" spans="1:2" x14ac:dyDescent="0.2">
      <c r="A12439" s="245" t="s">
        <v>9007</v>
      </c>
      <c r="B12439" s="246">
        <v>48.95</v>
      </c>
    </row>
    <row r="12440" spans="1:2" x14ac:dyDescent="0.2">
      <c r="A12440" s="245" t="s">
        <v>17440</v>
      </c>
      <c r="B12440" s="246">
        <v>46.95</v>
      </c>
    </row>
    <row r="12441" spans="1:2" x14ac:dyDescent="0.2">
      <c r="A12441" s="245" t="s">
        <v>9008</v>
      </c>
      <c r="B12441" s="246">
        <v>148.38</v>
      </c>
    </row>
    <row r="12442" spans="1:2" x14ac:dyDescent="0.2">
      <c r="A12442" s="245" t="s">
        <v>17441</v>
      </c>
      <c r="B12442" s="246">
        <v>138.18</v>
      </c>
    </row>
    <row r="12443" spans="1:2" x14ac:dyDescent="0.2">
      <c r="A12443" s="245" t="s">
        <v>9009</v>
      </c>
      <c r="B12443" s="246">
        <v>115.7</v>
      </c>
    </row>
    <row r="12444" spans="1:2" x14ac:dyDescent="0.2">
      <c r="A12444" s="245" t="s">
        <v>17442</v>
      </c>
      <c r="B12444" s="246">
        <v>106.23</v>
      </c>
    </row>
    <row r="12445" spans="1:2" x14ac:dyDescent="0.2">
      <c r="A12445" s="245" t="s">
        <v>9010</v>
      </c>
      <c r="B12445" s="246">
        <v>239.57</v>
      </c>
    </row>
    <row r="12446" spans="1:2" x14ac:dyDescent="0.2">
      <c r="A12446" s="245" t="s">
        <v>17443</v>
      </c>
      <c r="B12446" s="246">
        <v>234.3</v>
      </c>
    </row>
    <row r="12447" spans="1:2" x14ac:dyDescent="0.2">
      <c r="A12447" s="245" t="s">
        <v>9011</v>
      </c>
      <c r="B12447" s="246">
        <v>213.97</v>
      </c>
    </row>
    <row r="12448" spans="1:2" x14ac:dyDescent="0.2">
      <c r="A12448" s="245" t="s">
        <v>17444</v>
      </c>
      <c r="B12448" s="246">
        <v>209.23</v>
      </c>
    </row>
    <row r="12449" spans="1:2" x14ac:dyDescent="0.2">
      <c r="A12449" s="245" t="s">
        <v>9012</v>
      </c>
      <c r="B12449" s="246">
        <v>274.72000000000003</v>
      </c>
    </row>
    <row r="12450" spans="1:2" x14ac:dyDescent="0.2">
      <c r="A12450" s="245" t="s">
        <v>17445</v>
      </c>
      <c r="B12450" s="246">
        <v>264.52</v>
      </c>
    </row>
    <row r="12451" spans="1:2" x14ac:dyDescent="0.2">
      <c r="A12451" s="245" t="s">
        <v>9013</v>
      </c>
      <c r="B12451" s="246">
        <v>249.44</v>
      </c>
    </row>
    <row r="12452" spans="1:2" x14ac:dyDescent="0.2">
      <c r="A12452" s="245" t="s">
        <v>17446</v>
      </c>
      <c r="B12452" s="246">
        <v>239.97</v>
      </c>
    </row>
    <row r="12453" spans="1:2" x14ac:dyDescent="0.2">
      <c r="A12453" s="245" t="s">
        <v>9014</v>
      </c>
      <c r="B12453" s="246">
        <v>313.05</v>
      </c>
    </row>
    <row r="12454" spans="1:2" x14ac:dyDescent="0.2">
      <c r="A12454" s="245" t="s">
        <v>17447</v>
      </c>
      <c r="B12454" s="246">
        <v>307.77</v>
      </c>
    </row>
    <row r="12455" spans="1:2" x14ac:dyDescent="0.2">
      <c r="A12455" s="245" t="s">
        <v>9015</v>
      </c>
      <c r="B12455" s="246">
        <v>287.45</v>
      </c>
    </row>
    <row r="12456" spans="1:2" x14ac:dyDescent="0.2">
      <c r="A12456" s="245" t="s">
        <v>17448</v>
      </c>
      <c r="B12456" s="246">
        <v>282.70999999999998</v>
      </c>
    </row>
    <row r="12457" spans="1:2" x14ac:dyDescent="0.2">
      <c r="A12457" s="245" t="s">
        <v>9016</v>
      </c>
      <c r="B12457" s="246">
        <v>262.3</v>
      </c>
    </row>
    <row r="12458" spans="1:2" x14ac:dyDescent="0.2">
      <c r="A12458" s="245" t="s">
        <v>17449</v>
      </c>
      <c r="B12458" s="246">
        <v>254.66</v>
      </c>
    </row>
    <row r="12459" spans="1:2" x14ac:dyDescent="0.2">
      <c r="A12459" s="245" t="s">
        <v>9017</v>
      </c>
      <c r="B12459" s="246">
        <v>236.7</v>
      </c>
    </row>
    <row r="12460" spans="1:2" x14ac:dyDescent="0.2">
      <c r="A12460" s="245" t="s">
        <v>17450</v>
      </c>
      <c r="B12460" s="246">
        <v>229.6</v>
      </c>
    </row>
    <row r="12461" spans="1:2" x14ac:dyDescent="0.2">
      <c r="A12461" s="245" t="s">
        <v>9018</v>
      </c>
      <c r="B12461" s="246">
        <v>181.9</v>
      </c>
    </row>
    <row r="12462" spans="1:2" x14ac:dyDescent="0.2">
      <c r="A12462" s="245" t="s">
        <v>17451</v>
      </c>
      <c r="B12462" s="246">
        <v>174.25</v>
      </c>
    </row>
    <row r="12463" spans="1:2" x14ac:dyDescent="0.2">
      <c r="A12463" s="245" t="s">
        <v>9019</v>
      </c>
      <c r="B12463" s="246">
        <v>156.29</v>
      </c>
    </row>
    <row r="12464" spans="1:2" x14ac:dyDescent="0.2">
      <c r="A12464" s="245" t="s">
        <v>17452</v>
      </c>
      <c r="B12464" s="246">
        <v>149.19</v>
      </c>
    </row>
    <row r="12465" spans="1:2" x14ac:dyDescent="0.2">
      <c r="A12465" s="245" t="s">
        <v>9020</v>
      </c>
      <c r="B12465" s="246">
        <v>123.25</v>
      </c>
    </row>
    <row r="12466" spans="1:2" x14ac:dyDescent="0.2">
      <c r="A12466" s="245" t="s">
        <v>17453</v>
      </c>
      <c r="B12466" s="246">
        <v>115.61</v>
      </c>
    </row>
    <row r="12467" spans="1:2" x14ac:dyDescent="0.2">
      <c r="A12467" s="245" t="s">
        <v>9021</v>
      </c>
      <c r="B12467" s="246">
        <v>97.65</v>
      </c>
    </row>
    <row r="12468" spans="1:2" x14ac:dyDescent="0.2">
      <c r="A12468" s="245" t="s">
        <v>17454</v>
      </c>
      <c r="B12468" s="246">
        <v>90.54</v>
      </c>
    </row>
    <row r="12469" spans="1:2" x14ac:dyDescent="0.2">
      <c r="A12469" s="245" t="s">
        <v>9022</v>
      </c>
      <c r="B12469" s="246">
        <v>178.77</v>
      </c>
    </row>
    <row r="12470" spans="1:2" x14ac:dyDescent="0.2">
      <c r="A12470" s="245" t="s">
        <v>17455</v>
      </c>
      <c r="B12470" s="246">
        <v>173.43</v>
      </c>
    </row>
    <row r="12471" spans="1:2" x14ac:dyDescent="0.2">
      <c r="A12471" s="245" t="s">
        <v>9023</v>
      </c>
      <c r="B12471" s="246">
        <v>159.16999999999999</v>
      </c>
    </row>
    <row r="12472" spans="1:2" x14ac:dyDescent="0.2">
      <c r="A12472" s="245" t="s">
        <v>17456</v>
      </c>
      <c r="B12472" s="246">
        <v>154.43</v>
      </c>
    </row>
    <row r="12473" spans="1:2" x14ac:dyDescent="0.2">
      <c r="A12473" s="245" t="s">
        <v>3511</v>
      </c>
      <c r="B12473" s="246">
        <v>45.53</v>
      </c>
    </row>
    <row r="12474" spans="1:2" x14ac:dyDescent="0.2">
      <c r="A12474" s="245" t="s">
        <v>17457</v>
      </c>
      <c r="B12474" s="246">
        <v>42.06</v>
      </c>
    </row>
    <row r="12475" spans="1:2" x14ac:dyDescent="0.2">
      <c r="A12475" s="245" t="s">
        <v>3512</v>
      </c>
      <c r="B12475" s="246">
        <v>44.81</v>
      </c>
    </row>
    <row r="12476" spans="1:2" x14ac:dyDescent="0.2">
      <c r="A12476" s="245" t="s">
        <v>17458</v>
      </c>
      <c r="B12476" s="246">
        <v>41.97</v>
      </c>
    </row>
    <row r="12477" spans="1:2" x14ac:dyDescent="0.2">
      <c r="A12477" s="245" t="s">
        <v>3513</v>
      </c>
      <c r="B12477" s="246">
        <v>51.07</v>
      </c>
    </row>
    <row r="12478" spans="1:2" x14ac:dyDescent="0.2">
      <c r="A12478" s="245" t="s">
        <v>17459</v>
      </c>
      <c r="B12478" s="246">
        <v>47.98</v>
      </c>
    </row>
    <row r="12479" spans="1:2" x14ac:dyDescent="0.2">
      <c r="A12479" s="245" t="s">
        <v>3514</v>
      </c>
      <c r="B12479" s="246">
        <v>60.96</v>
      </c>
    </row>
    <row r="12480" spans="1:2" x14ac:dyDescent="0.2">
      <c r="A12480" s="245" t="s">
        <v>17460</v>
      </c>
      <c r="B12480" s="246">
        <v>57.49</v>
      </c>
    </row>
    <row r="12481" spans="1:2" x14ac:dyDescent="0.2">
      <c r="A12481" s="245" t="s">
        <v>3515</v>
      </c>
      <c r="B12481" s="246">
        <v>56.05</v>
      </c>
    </row>
    <row r="12482" spans="1:2" x14ac:dyDescent="0.2">
      <c r="A12482" s="245" t="s">
        <v>17461</v>
      </c>
      <c r="B12482" s="246">
        <v>51.48</v>
      </c>
    </row>
    <row r="12483" spans="1:2" x14ac:dyDescent="0.2">
      <c r="A12483" s="245" t="s">
        <v>3516</v>
      </c>
      <c r="B12483" s="246">
        <v>65.19</v>
      </c>
    </row>
    <row r="12484" spans="1:2" x14ac:dyDescent="0.2">
      <c r="A12484" s="245" t="s">
        <v>17462</v>
      </c>
      <c r="B12484" s="246">
        <v>60.03</v>
      </c>
    </row>
    <row r="12485" spans="1:2" x14ac:dyDescent="0.2">
      <c r="A12485" s="245" t="s">
        <v>3517</v>
      </c>
      <c r="B12485" s="246">
        <v>60.51</v>
      </c>
    </row>
    <row r="12486" spans="1:2" x14ac:dyDescent="0.2">
      <c r="A12486" s="245" t="s">
        <v>17463</v>
      </c>
      <c r="B12486" s="246">
        <v>55.52</v>
      </c>
    </row>
    <row r="12487" spans="1:2" x14ac:dyDescent="0.2">
      <c r="A12487" s="245" t="s">
        <v>3518</v>
      </c>
      <c r="B12487" s="246">
        <v>64.73</v>
      </c>
    </row>
    <row r="12488" spans="1:2" x14ac:dyDescent="0.2">
      <c r="A12488" s="245" t="s">
        <v>17464</v>
      </c>
      <c r="B12488" s="246">
        <v>58.95</v>
      </c>
    </row>
    <row r="12489" spans="1:2" x14ac:dyDescent="0.2">
      <c r="A12489" s="245" t="s">
        <v>3519</v>
      </c>
      <c r="B12489" s="246">
        <v>46.01</v>
      </c>
    </row>
    <row r="12490" spans="1:2" x14ac:dyDescent="0.2">
      <c r="A12490" s="245" t="s">
        <v>17465</v>
      </c>
      <c r="B12490" s="246">
        <v>41.21</v>
      </c>
    </row>
    <row r="12491" spans="1:2" x14ac:dyDescent="0.2">
      <c r="A12491" s="245" t="s">
        <v>3520</v>
      </c>
      <c r="B12491" s="246">
        <v>45.88</v>
      </c>
    </row>
    <row r="12492" spans="1:2" x14ac:dyDescent="0.2">
      <c r="A12492" s="245" t="s">
        <v>17466</v>
      </c>
      <c r="B12492" s="246">
        <v>42.84</v>
      </c>
    </row>
    <row r="12493" spans="1:2" x14ac:dyDescent="0.2">
      <c r="A12493" s="245" t="s">
        <v>3521</v>
      </c>
      <c r="B12493" s="246">
        <v>45.5</v>
      </c>
    </row>
    <row r="12494" spans="1:2" x14ac:dyDescent="0.2">
      <c r="A12494" s="245" t="s">
        <v>17467</v>
      </c>
      <c r="B12494" s="246">
        <v>43.07</v>
      </c>
    </row>
    <row r="12495" spans="1:2" x14ac:dyDescent="0.2">
      <c r="A12495" s="245" t="s">
        <v>3522</v>
      </c>
      <c r="B12495" s="246">
        <v>51.65</v>
      </c>
    </row>
    <row r="12496" spans="1:2" x14ac:dyDescent="0.2">
      <c r="A12496" s="245" t="s">
        <v>17468</v>
      </c>
      <c r="B12496" s="246">
        <v>49.04</v>
      </c>
    </row>
    <row r="12497" spans="1:2" x14ac:dyDescent="0.2">
      <c r="A12497" s="245" t="s">
        <v>3523</v>
      </c>
      <c r="B12497" s="246">
        <v>60.87</v>
      </c>
    </row>
    <row r="12498" spans="1:2" x14ac:dyDescent="0.2">
      <c r="A12498" s="245" t="s">
        <v>17469</v>
      </c>
      <c r="B12498" s="246">
        <v>57.99</v>
      </c>
    </row>
    <row r="12499" spans="1:2" x14ac:dyDescent="0.2">
      <c r="A12499" s="245" t="s">
        <v>3524</v>
      </c>
      <c r="B12499" s="246">
        <v>24.71</v>
      </c>
    </row>
    <row r="12500" spans="1:2" x14ac:dyDescent="0.2">
      <c r="A12500" s="245" t="s">
        <v>17470</v>
      </c>
      <c r="B12500" s="246">
        <v>22.22</v>
      </c>
    </row>
    <row r="12501" spans="1:2" x14ac:dyDescent="0.2">
      <c r="A12501" s="245" t="s">
        <v>9024</v>
      </c>
      <c r="B12501" s="246">
        <v>81.13</v>
      </c>
    </row>
    <row r="12502" spans="1:2" x14ac:dyDescent="0.2">
      <c r="A12502" s="245" t="s">
        <v>17471</v>
      </c>
      <c r="B12502" s="246">
        <v>76.42</v>
      </c>
    </row>
    <row r="12503" spans="1:2" x14ac:dyDescent="0.2">
      <c r="A12503" s="245" t="s">
        <v>9025</v>
      </c>
      <c r="B12503" s="246">
        <v>64.650000000000006</v>
      </c>
    </row>
    <row r="12504" spans="1:2" x14ac:dyDescent="0.2">
      <c r="A12504" s="245" t="s">
        <v>17472</v>
      </c>
      <c r="B12504" s="246">
        <v>60.7</v>
      </c>
    </row>
    <row r="12505" spans="1:2" x14ac:dyDescent="0.2">
      <c r="A12505" s="245" t="s">
        <v>9026</v>
      </c>
      <c r="B12505" s="246">
        <v>97.79</v>
      </c>
    </row>
    <row r="12506" spans="1:2" x14ac:dyDescent="0.2">
      <c r="A12506" s="245" t="s">
        <v>17473</v>
      </c>
      <c r="B12506" s="246">
        <v>90.72</v>
      </c>
    </row>
    <row r="12507" spans="1:2" x14ac:dyDescent="0.2">
      <c r="A12507" s="245" t="s">
        <v>9027</v>
      </c>
      <c r="B12507" s="246">
        <v>82.93</v>
      </c>
    </row>
    <row r="12508" spans="1:2" x14ac:dyDescent="0.2">
      <c r="A12508" s="245" t="s">
        <v>17474</v>
      </c>
      <c r="B12508" s="246">
        <v>76.31</v>
      </c>
    </row>
    <row r="12509" spans="1:2" x14ac:dyDescent="0.2">
      <c r="A12509" s="245" t="s">
        <v>9028</v>
      </c>
      <c r="B12509" s="246">
        <v>96.61</v>
      </c>
    </row>
    <row r="12510" spans="1:2" x14ac:dyDescent="0.2">
      <c r="A12510" s="245" t="s">
        <v>17475</v>
      </c>
      <c r="B12510" s="246">
        <v>91.89</v>
      </c>
    </row>
    <row r="12511" spans="1:2" x14ac:dyDescent="0.2">
      <c r="A12511" s="245" t="s">
        <v>9029</v>
      </c>
      <c r="B12511" s="246">
        <v>84.55</v>
      </c>
    </row>
    <row r="12512" spans="1:2" x14ac:dyDescent="0.2">
      <c r="A12512" s="245" t="s">
        <v>17476</v>
      </c>
      <c r="B12512" s="246">
        <v>79.900000000000006</v>
      </c>
    </row>
    <row r="12513" spans="1:2" x14ac:dyDescent="0.2">
      <c r="A12513" s="245" t="s">
        <v>9030</v>
      </c>
      <c r="B12513" s="246">
        <v>112.82</v>
      </c>
    </row>
    <row r="12514" spans="1:2" x14ac:dyDescent="0.2">
      <c r="A12514" s="245" t="s">
        <v>17477</v>
      </c>
      <c r="B12514" s="246">
        <v>108.11</v>
      </c>
    </row>
    <row r="12515" spans="1:2" x14ac:dyDescent="0.2">
      <c r="A12515" s="245" t="s">
        <v>9031</v>
      </c>
      <c r="B12515" s="246">
        <v>101.26</v>
      </c>
    </row>
    <row r="12516" spans="1:2" x14ac:dyDescent="0.2">
      <c r="A12516" s="245" t="s">
        <v>17478</v>
      </c>
      <c r="B12516" s="246">
        <v>96.55</v>
      </c>
    </row>
    <row r="12517" spans="1:2" x14ac:dyDescent="0.2">
      <c r="A12517" s="245" t="s">
        <v>3525</v>
      </c>
      <c r="B12517" s="246">
        <v>23.79</v>
      </c>
    </row>
    <row r="12518" spans="1:2" x14ac:dyDescent="0.2">
      <c r="A12518" s="245" t="s">
        <v>17479</v>
      </c>
      <c r="B12518" s="246">
        <v>22.77</v>
      </c>
    </row>
    <row r="12519" spans="1:2" x14ac:dyDescent="0.2">
      <c r="A12519" s="245" t="s">
        <v>3526</v>
      </c>
      <c r="B12519" s="246">
        <v>29.58</v>
      </c>
    </row>
    <row r="12520" spans="1:2" x14ac:dyDescent="0.2">
      <c r="A12520" s="245" t="s">
        <v>17480</v>
      </c>
      <c r="B12520" s="246">
        <v>28.31</v>
      </c>
    </row>
    <row r="12521" spans="1:2" x14ac:dyDescent="0.2">
      <c r="A12521" s="245" t="s">
        <v>3527</v>
      </c>
      <c r="B12521" s="246">
        <v>58.97</v>
      </c>
    </row>
    <row r="12522" spans="1:2" x14ac:dyDescent="0.2">
      <c r="A12522" s="245" t="s">
        <v>17481</v>
      </c>
      <c r="B12522" s="246">
        <v>54.32</v>
      </c>
    </row>
    <row r="12523" spans="1:2" x14ac:dyDescent="0.2">
      <c r="A12523" s="245" t="s">
        <v>3528</v>
      </c>
      <c r="B12523" s="246">
        <v>60.87</v>
      </c>
    </row>
    <row r="12524" spans="1:2" x14ac:dyDescent="0.2">
      <c r="A12524" s="245" t="s">
        <v>17482</v>
      </c>
      <c r="B12524" s="246">
        <v>56.22</v>
      </c>
    </row>
    <row r="12525" spans="1:2" x14ac:dyDescent="0.2">
      <c r="A12525" s="245" t="s">
        <v>9032</v>
      </c>
      <c r="B12525" s="246">
        <v>53.04</v>
      </c>
    </row>
    <row r="12526" spans="1:2" x14ac:dyDescent="0.2">
      <c r="A12526" s="245" t="s">
        <v>17483</v>
      </c>
      <c r="B12526" s="246">
        <v>48.38</v>
      </c>
    </row>
    <row r="12527" spans="1:2" x14ac:dyDescent="0.2">
      <c r="A12527" s="245" t="s">
        <v>9033</v>
      </c>
      <c r="B12527" s="246">
        <v>58.69</v>
      </c>
    </row>
    <row r="12528" spans="1:2" x14ac:dyDescent="0.2">
      <c r="A12528" s="245" t="s">
        <v>17484</v>
      </c>
      <c r="B12528" s="246">
        <v>54.04</v>
      </c>
    </row>
    <row r="12529" spans="1:2" x14ac:dyDescent="0.2">
      <c r="A12529" s="245" t="s">
        <v>3529</v>
      </c>
      <c r="B12529" s="246">
        <v>21</v>
      </c>
    </row>
    <row r="12530" spans="1:2" x14ac:dyDescent="0.2">
      <c r="A12530" s="245" t="s">
        <v>17485</v>
      </c>
      <c r="B12530" s="246">
        <v>18.420000000000002</v>
      </c>
    </row>
    <row r="12531" spans="1:2" x14ac:dyDescent="0.2">
      <c r="A12531" s="245" t="s">
        <v>3530</v>
      </c>
      <c r="B12531" s="246">
        <v>21.05</v>
      </c>
    </row>
    <row r="12532" spans="1:2" x14ac:dyDescent="0.2">
      <c r="A12532" s="245" t="s">
        <v>17486</v>
      </c>
      <c r="B12532" s="246">
        <v>18.46</v>
      </c>
    </row>
    <row r="12533" spans="1:2" x14ac:dyDescent="0.2">
      <c r="A12533" s="245" t="s">
        <v>3531</v>
      </c>
      <c r="B12533" s="246">
        <v>50.61</v>
      </c>
    </row>
    <row r="12534" spans="1:2" x14ac:dyDescent="0.2">
      <c r="A12534" s="245" t="s">
        <v>17487</v>
      </c>
      <c r="B12534" s="246">
        <v>45.72</v>
      </c>
    </row>
    <row r="12535" spans="1:2" x14ac:dyDescent="0.2">
      <c r="A12535" s="245" t="s">
        <v>3532</v>
      </c>
      <c r="B12535" s="246">
        <v>50.52</v>
      </c>
    </row>
    <row r="12536" spans="1:2" x14ac:dyDescent="0.2">
      <c r="A12536" s="245" t="s">
        <v>17488</v>
      </c>
      <c r="B12536" s="246">
        <v>45.63</v>
      </c>
    </row>
    <row r="12537" spans="1:2" x14ac:dyDescent="0.2">
      <c r="A12537" s="245" t="s">
        <v>3533</v>
      </c>
      <c r="B12537" s="246">
        <v>128.4</v>
      </c>
    </row>
    <row r="12538" spans="1:2" x14ac:dyDescent="0.2">
      <c r="A12538" s="245" t="s">
        <v>17489</v>
      </c>
      <c r="B12538" s="246">
        <v>114.63</v>
      </c>
    </row>
    <row r="12539" spans="1:2" x14ac:dyDescent="0.2">
      <c r="A12539" s="245" t="s">
        <v>3534</v>
      </c>
      <c r="B12539" s="246">
        <v>147.22999999999999</v>
      </c>
    </row>
    <row r="12540" spans="1:2" x14ac:dyDescent="0.2">
      <c r="A12540" s="245" t="s">
        <v>17490</v>
      </c>
      <c r="B12540" s="246">
        <v>131.41</v>
      </c>
    </row>
    <row r="12541" spans="1:2" x14ac:dyDescent="0.2">
      <c r="A12541" s="245" t="s">
        <v>9034</v>
      </c>
      <c r="B12541" s="246">
        <v>88.55</v>
      </c>
    </row>
    <row r="12542" spans="1:2" x14ac:dyDescent="0.2">
      <c r="A12542" s="245" t="s">
        <v>17491</v>
      </c>
      <c r="B12542" s="246">
        <v>78.209999999999994</v>
      </c>
    </row>
    <row r="12543" spans="1:2" x14ac:dyDescent="0.2">
      <c r="A12543" s="245" t="s">
        <v>9035</v>
      </c>
      <c r="B12543" s="246">
        <v>77.34</v>
      </c>
    </row>
    <row r="12544" spans="1:2" x14ac:dyDescent="0.2">
      <c r="A12544" s="245" t="s">
        <v>17492</v>
      </c>
      <c r="B12544" s="246">
        <v>67.010000000000005</v>
      </c>
    </row>
    <row r="12545" spans="1:2" x14ac:dyDescent="0.2">
      <c r="A12545" s="245" t="s">
        <v>3535</v>
      </c>
      <c r="B12545" s="246">
        <v>6.86</v>
      </c>
    </row>
    <row r="12546" spans="1:2" x14ac:dyDescent="0.2">
      <c r="A12546" s="245" t="s">
        <v>17493</v>
      </c>
      <c r="B12546" s="246">
        <v>6.11</v>
      </c>
    </row>
    <row r="12547" spans="1:2" x14ac:dyDescent="0.2">
      <c r="A12547" s="245" t="s">
        <v>3536</v>
      </c>
      <c r="B12547" s="246">
        <v>7.26</v>
      </c>
    </row>
    <row r="12548" spans="1:2" x14ac:dyDescent="0.2">
      <c r="A12548" s="245" t="s">
        <v>17494</v>
      </c>
      <c r="B12548" s="246">
        <v>6.51</v>
      </c>
    </row>
    <row r="12549" spans="1:2" x14ac:dyDescent="0.2">
      <c r="A12549" s="245" t="s">
        <v>3537</v>
      </c>
      <c r="B12549" s="246">
        <v>11.48</v>
      </c>
    </row>
    <row r="12550" spans="1:2" x14ac:dyDescent="0.2">
      <c r="A12550" s="245" t="s">
        <v>17495</v>
      </c>
      <c r="B12550" s="246">
        <v>10.73</v>
      </c>
    </row>
    <row r="12551" spans="1:2" x14ac:dyDescent="0.2">
      <c r="A12551" s="245" t="s">
        <v>3538</v>
      </c>
      <c r="B12551" s="246">
        <v>11.32</v>
      </c>
    </row>
    <row r="12552" spans="1:2" x14ac:dyDescent="0.2">
      <c r="A12552" s="245" t="s">
        <v>17496</v>
      </c>
      <c r="B12552" s="246">
        <v>9.89</v>
      </c>
    </row>
    <row r="12553" spans="1:2" x14ac:dyDescent="0.2">
      <c r="A12553" s="245" t="s">
        <v>3539</v>
      </c>
      <c r="B12553" s="246">
        <v>27.13</v>
      </c>
    </row>
    <row r="12554" spans="1:2" x14ac:dyDescent="0.2">
      <c r="A12554" s="245" t="s">
        <v>17497</v>
      </c>
      <c r="B12554" s="246">
        <v>25.05</v>
      </c>
    </row>
    <row r="12555" spans="1:2" x14ac:dyDescent="0.2">
      <c r="A12555" s="245" t="s">
        <v>3540</v>
      </c>
      <c r="B12555" s="246">
        <v>19.87</v>
      </c>
    </row>
    <row r="12556" spans="1:2" x14ac:dyDescent="0.2">
      <c r="A12556" s="245" t="s">
        <v>17498</v>
      </c>
      <c r="B12556" s="246">
        <v>18.440000000000001</v>
      </c>
    </row>
    <row r="12557" spans="1:2" x14ac:dyDescent="0.2">
      <c r="A12557" s="245" t="s">
        <v>3541</v>
      </c>
      <c r="B12557" s="246">
        <v>14.5</v>
      </c>
    </row>
    <row r="12558" spans="1:2" x14ac:dyDescent="0.2">
      <c r="A12558" s="245" t="s">
        <v>17499</v>
      </c>
      <c r="B12558" s="246">
        <v>12.6</v>
      </c>
    </row>
    <row r="12559" spans="1:2" x14ac:dyDescent="0.2">
      <c r="A12559" s="245" t="s">
        <v>3542</v>
      </c>
      <c r="B12559" s="246">
        <v>14.69</v>
      </c>
    </row>
    <row r="12560" spans="1:2" x14ac:dyDescent="0.2">
      <c r="A12560" s="245" t="s">
        <v>17500</v>
      </c>
      <c r="B12560" s="246">
        <v>12.79</v>
      </c>
    </row>
    <row r="12561" spans="1:2" x14ac:dyDescent="0.2">
      <c r="A12561" s="245" t="s">
        <v>3543</v>
      </c>
      <c r="B12561" s="246">
        <v>76.599999999999994</v>
      </c>
    </row>
    <row r="12562" spans="1:2" x14ac:dyDescent="0.2">
      <c r="A12562" s="245" t="s">
        <v>17501</v>
      </c>
      <c r="B12562" s="246">
        <v>76.599999999999994</v>
      </c>
    </row>
    <row r="12563" spans="1:2" x14ac:dyDescent="0.2">
      <c r="A12563" s="245" t="s">
        <v>3544</v>
      </c>
      <c r="B12563" s="246">
        <v>83.75</v>
      </c>
    </row>
    <row r="12564" spans="1:2" x14ac:dyDescent="0.2">
      <c r="A12564" s="245" t="s">
        <v>17502</v>
      </c>
      <c r="B12564" s="246">
        <v>83.75</v>
      </c>
    </row>
    <row r="12565" spans="1:2" x14ac:dyDescent="0.2">
      <c r="A12565" s="245" t="s">
        <v>9038</v>
      </c>
      <c r="B12565" s="246">
        <v>83.75</v>
      </c>
    </row>
    <row r="12566" spans="1:2" x14ac:dyDescent="0.2">
      <c r="A12566" s="245" t="s">
        <v>17503</v>
      </c>
      <c r="B12566" s="246">
        <v>83.75</v>
      </c>
    </row>
    <row r="12567" spans="1:2" x14ac:dyDescent="0.2">
      <c r="A12567" s="245" t="s">
        <v>3545</v>
      </c>
      <c r="B12567" s="246">
        <v>33.06</v>
      </c>
    </row>
    <row r="12568" spans="1:2" x14ac:dyDescent="0.2">
      <c r="A12568" s="245" t="s">
        <v>17504</v>
      </c>
      <c r="B12568" s="246">
        <v>33.06</v>
      </c>
    </row>
    <row r="12569" spans="1:2" x14ac:dyDescent="0.2">
      <c r="A12569" s="245" t="s">
        <v>3546</v>
      </c>
      <c r="B12569" s="246">
        <v>37.82</v>
      </c>
    </row>
    <row r="12570" spans="1:2" x14ac:dyDescent="0.2">
      <c r="A12570" s="245" t="s">
        <v>17505</v>
      </c>
      <c r="B12570" s="246">
        <v>37.82</v>
      </c>
    </row>
    <row r="12571" spans="1:2" x14ac:dyDescent="0.2">
      <c r="A12571" s="245" t="s">
        <v>9039</v>
      </c>
      <c r="B12571" s="246">
        <v>37.82</v>
      </c>
    </row>
    <row r="12572" spans="1:2" x14ac:dyDescent="0.2">
      <c r="A12572" s="245" t="s">
        <v>17506</v>
      </c>
      <c r="B12572" s="246">
        <v>37.82</v>
      </c>
    </row>
    <row r="12573" spans="1:2" x14ac:dyDescent="0.2">
      <c r="A12573" s="245" t="s">
        <v>3547</v>
      </c>
      <c r="B12573" s="246">
        <v>77.05</v>
      </c>
    </row>
    <row r="12574" spans="1:2" x14ac:dyDescent="0.2">
      <c r="A12574" s="245" t="s">
        <v>17507</v>
      </c>
      <c r="B12574" s="246">
        <v>77.05</v>
      </c>
    </row>
    <row r="12575" spans="1:2" x14ac:dyDescent="0.2">
      <c r="A12575" s="245" t="s">
        <v>3548</v>
      </c>
      <c r="B12575" s="246">
        <v>77.05</v>
      </c>
    </row>
    <row r="12576" spans="1:2" x14ac:dyDescent="0.2">
      <c r="A12576" s="245" t="s">
        <v>17508</v>
      </c>
      <c r="B12576" s="246">
        <v>77.05</v>
      </c>
    </row>
    <row r="12577" spans="1:2" x14ac:dyDescent="0.2">
      <c r="A12577" s="245" t="s">
        <v>9040</v>
      </c>
      <c r="B12577" s="246">
        <v>77.05</v>
      </c>
    </row>
    <row r="12578" spans="1:2" x14ac:dyDescent="0.2">
      <c r="A12578" s="245" t="s">
        <v>17509</v>
      </c>
      <c r="B12578" s="246">
        <v>77.05</v>
      </c>
    </row>
    <row r="12579" spans="1:2" x14ac:dyDescent="0.2">
      <c r="A12579" s="245" t="s">
        <v>9041</v>
      </c>
      <c r="B12579" s="246">
        <v>243.34</v>
      </c>
    </row>
    <row r="12580" spans="1:2" x14ac:dyDescent="0.2">
      <c r="A12580" s="245" t="s">
        <v>17510</v>
      </c>
      <c r="B12580" s="246">
        <v>230.7</v>
      </c>
    </row>
    <row r="12581" spans="1:2" x14ac:dyDescent="0.2">
      <c r="A12581" s="245" t="s">
        <v>9042</v>
      </c>
      <c r="B12581" s="246">
        <v>133.54</v>
      </c>
    </row>
    <row r="12582" spans="1:2" x14ac:dyDescent="0.2">
      <c r="A12582" s="245" t="s">
        <v>17511</v>
      </c>
      <c r="B12582" s="246">
        <v>125.05</v>
      </c>
    </row>
    <row r="12583" spans="1:2" x14ac:dyDescent="0.2">
      <c r="A12583" s="245" t="s">
        <v>9043</v>
      </c>
      <c r="B12583" s="246">
        <v>156.83000000000001</v>
      </c>
    </row>
    <row r="12584" spans="1:2" x14ac:dyDescent="0.2">
      <c r="A12584" s="245" t="s">
        <v>17512</v>
      </c>
      <c r="B12584" s="246">
        <v>146.75</v>
      </c>
    </row>
    <row r="12585" spans="1:2" x14ac:dyDescent="0.2">
      <c r="A12585" s="245" t="s">
        <v>9044</v>
      </c>
      <c r="B12585" s="246">
        <v>123.2</v>
      </c>
    </row>
    <row r="12586" spans="1:2" x14ac:dyDescent="0.2">
      <c r="A12586" s="245" t="s">
        <v>17513</v>
      </c>
      <c r="B12586" s="246">
        <v>116.1</v>
      </c>
    </row>
    <row r="12587" spans="1:2" x14ac:dyDescent="0.2">
      <c r="A12587" s="245" t="s">
        <v>9045</v>
      </c>
      <c r="B12587" s="246">
        <v>65.989999999999995</v>
      </c>
    </row>
    <row r="12588" spans="1:2" x14ac:dyDescent="0.2">
      <c r="A12588" s="245" t="s">
        <v>17514</v>
      </c>
      <c r="B12588" s="246">
        <v>61.47</v>
      </c>
    </row>
    <row r="12589" spans="1:2" x14ac:dyDescent="0.2">
      <c r="A12589" s="245" t="s">
        <v>9046</v>
      </c>
      <c r="B12589" s="246">
        <v>44.56</v>
      </c>
    </row>
    <row r="12590" spans="1:2" x14ac:dyDescent="0.2">
      <c r="A12590" s="245" t="s">
        <v>17515</v>
      </c>
      <c r="B12590" s="246">
        <v>41.88</v>
      </c>
    </row>
    <row r="12591" spans="1:2" x14ac:dyDescent="0.2">
      <c r="A12591" s="245" t="s">
        <v>3549</v>
      </c>
      <c r="B12591" s="246">
        <v>85.52</v>
      </c>
    </row>
    <row r="12592" spans="1:2" x14ac:dyDescent="0.2">
      <c r="A12592" s="245" t="s">
        <v>17516</v>
      </c>
      <c r="B12592" s="246">
        <v>83.06</v>
      </c>
    </row>
    <row r="12593" spans="1:2" x14ac:dyDescent="0.2">
      <c r="A12593" s="245" t="s">
        <v>9047</v>
      </c>
      <c r="B12593" s="246">
        <v>135.77000000000001</v>
      </c>
    </row>
    <row r="12594" spans="1:2" x14ac:dyDescent="0.2">
      <c r="A12594" s="245" t="s">
        <v>17517</v>
      </c>
      <c r="B12594" s="246">
        <v>133.30000000000001</v>
      </c>
    </row>
    <row r="12595" spans="1:2" x14ac:dyDescent="0.2">
      <c r="A12595" s="245" t="s">
        <v>9048</v>
      </c>
      <c r="B12595" s="246">
        <v>164.07</v>
      </c>
    </row>
    <row r="12596" spans="1:2" x14ac:dyDescent="0.2">
      <c r="A12596" s="245" t="s">
        <v>17518</v>
      </c>
      <c r="B12596" s="246">
        <v>161.61000000000001</v>
      </c>
    </row>
    <row r="12597" spans="1:2" x14ac:dyDescent="0.2">
      <c r="A12597" s="245" t="s">
        <v>9049</v>
      </c>
      <c r="B12597" s="246">
        <v>76.989999999999995</v>
      </c>
    </row>
    <row r="12598" spans="1:2" x14ac:dyDescent="0.2">
      <c r="A12598" s="245" t="s">
        <v>17519</v>
      </c>
      <c r="B12598" s="246">
        <v>74.52</v>
      </c>
    </row>
    <row r="12599" spans="1:2" x14ac:dyDescent="0.2">
      <c r="A12599" s="245" t="s">
        <v>9050</v>
      </c>
      <c r="B12599" s="246">
        <v>63.22</v>
      </c>
    </row>
    <row r="12600" spans="1:2" x14ac:dyDescent="0.2">
      <c r="A12600" s="245" t="s">
        <v>17520</v>
      </c>
      <c r="B12600" s="246">
        <v>60.76</v>
      </c>
    </row>
    <row r="12601" spans="1:2" x14ac:dyDescent="0.2">
      <c r="A12601" s="245" t="s">
        <v>9051</v>
      </c>
      <c r="B12601" s="246">
        <v>99.81</v>
      </c>
    </row>
    <row r="12602" spans="1:2" x14ac:dyDescent="0.2">
      <c r="A12602" s="245" t="s">
        <v>17521</v>
      </c>
      <c r="B12602" s="246">
        <v>97.35</v>
      </c>
    </row>
    <row r="12603" spans="1:2" x14ac:dyDescent="0.2">
      <c r="A12603" s="245" t="s">
        <v>9052</v>
      </c>
      <c r="B12603" s="246">
        <v>94.39</v>
      </c>
    </row>
    <row r="12604" spans="1:2" x14ac:dyDescent="0.2">
      <c r="A12604" s="245" t="s">
        <v>17522</v>
      </c>
      <c r="B12604" s="246">
        <v>91.92</v>
      </c>
    </row>
    <row r="12605" spans="1:2" x14ac:dyDescent="0.2">
      <c r="A12605" s="245" t="s">
        <v>9053</v>
      </c>
      <c r="B12605" s="246">
        <v>132.32</v>
      </c>
    </row>
    <row r="12606" spans="1:2" x14ac:dyDescent="0.2">
      <c r="A12606" s="245" t="s">
        <v>17523</v>
      </c>
      <c r="B12606" s="246">
        <v>129.86000000000001</v>
      </c>
    </row>
    <row r="12607" spans="1:2" x14ac:dyDescent="0.2">
      <c r="A12607" s="245" t="s">
        <v>9054</v>
      </c>
      <c r="B12607" s="246">
        <v>148.15</v>
      </c>
    </row>
    <row r="12608" spans="1:2" x14ac:dyDescent="0.2">
      <c r="A12608" s="245" t="s">
        <v>17524</v>
      </c>
      <c r="B12608" s="246">
        <v>145.68</v>
      </c>
    </row>
    <row r="12609" spans="1:2" x14ac:dyDescent="0.2">
      <c r="A12609" s="245" t="s">
        <v>9055</v>
      </c>
      <c r="B12609" s="246">
        <v>91.27</v>
      </c>
    </row>
    <row r="12610" spans="1:2" x14ac:dyDescent="0.2">
      <c r="A12610" s="245" t="s">
        <v>17525</v>
      </c>
      <c r="B12610" s="246">
        <v>88.8</v>
      </c>
    </row>
    <row r="12611" spans="1:2" x14ac:dyDescent="0.2">
      <c r="A12611" s="245" t="s">
        <v>9056</v>
      </c>
      <c r="B12611" s="246">
        <v>127.25</v>
      </c>
    </row>
    <row r="12612" spans="1:2" x14ac:dyDescent="0.2">
      <c r="A12612" s="245" t="s">
        <v>17526</v>
      </c>
      <c r="B12612" s="246">
        <v>124.78</v>
      </c>
    </row>
    <row r="12613" spans="1:2" x14ac:dyDescent="0.2">
      <c r="A12613" s="245" t="s">
        <v>9057</v>
      </c>
      <c r="B12613" s="246">
        <v>183.98</v>
      </c>
    </row>
    <row r="12614" spans="1:2" x14ac:dyDescent="0.2">
      <c r="A12614" s="245" t="s">
        <v>17527</v>
      </c>
      <c r="B12614" s="246">
        <v>181.52</v>
      </c>
    </row>
    <row r="12615" spans="1:2" x14ac:dyDescent="0.2">
      <c r="A12615" s="245" t="s">
        <v>9058</v>
      </c>
      <c r="B12615" s="246">
        <v>148.35</v>
      </c>
    </row>
    <row r="12616" spans="1:2" x14ac:dyDescent="0.2">
      <c r="A12616" s="245" t="s">
        <v>17528</v>
      </c>
      <c r="B12616" s="246">
        <v>145.88</v>
      </c>
    </row>
    <row r="12617" spans="1:2" x14ac:dyDescent="0.2">
      <c r="A12617" s="245" t="s">
        <v>3550</v>
      </c>
      <c r="B12617" s="246">
        <v>11.27</v>
      </c>
    </row>
    <row r="12618" spans="1:2" x14ac:dyDescent="0.2">
      <c r="A12618" s="245" t="s">
        <v>17529</v>
      </c>
      <c r="B12618" s="246">
        <v>11.06</v>
      </c>
    </row>
    <row r="12619" spans="1:2" x14ac:dyDescent="0.2">
      <c r="A12619" s="245" t="s">
        <v>9059</v>
      </c>
      <c r="B12619" s="246">
        <v>12.71</v>
      </c>
    </row>
    <row r="12620" spans="1:2" x14ac:dyDescent="0.2">
      <c r="A12620" s="245" t="s">
        <v>17530</v>
      </c>
      <c r="B12620" s="246">
        <v>12.26</v>
      </c>
    </row>
    <row r="12621" spans="1:2" x14ac:dyDescent="0.2">
      <c r="A12621" s="245" t="s">
        <v>9060</v>
      </c>
      <c r="B12621" s="246">
        <v>16.399999999999999</v>
      </c>
    </row>
    <row r="12622" spans="1:2" x14ac:dyDescent="0.2">
      <c r="A12622" s="245" t="s">
        <v>17531</v>
      </c>
      <c r="B12622" s="246">
        <v>15.96</v>
      </c>
    </row>
    <row r="12623" spans="1:2" x14ac:dyDescent="0.2">
      <c r="A12623" s="245" t="s">
        <v>9061</v>
      </c>
      <c r="B12623" s="246">
        <v>33.9</v>
      </c>
    </row>
    <row r="12624" spans="1:2" x14ac:dyDescent="0.2">
      <c r="A12624" s="245" t="s">
        <v>17532</v>
      </c>
      <c r="B12624" s="246">
        <v>31.68</v>
      </c>
    </row>
    <row r="12625" spans="1:2" x14ac:dyDescent="0.2">
      <c r="A12625" s="245" t="s">
        <v>9062</v>
      </c>
      <c r="B12625" s="246">
        <v>8.32</v>
      </c>
    </row>
    <row r="12626" spans="1:2" x14ac:dyDescent="0.2">
      <c r="A12626" s="245" t="s">
        <v>17533</v>
      </c>
      <c r="B12626" s="246">
        <v>7.88</v>
      </c>
    </row>
    <row r="12627" spans="1:2" x14ac:dyDescent="0.2">
      <c r="A12627" s="245" t="s">
        <v>3551</v>
      </c>
      <c r="B12627" s="246">
        <v>30.36</v>
      </c>
    </row>
    <row r="12628" spans="1:2" x14ac:dyDescent="0.2">
      <c r="A12628" s="245" t="s">
        <v>17534</v>
      </c>
      <c r="B12628" s="246">
        <v>27.04</v>
      </c>
    </row>
    <row r="12629" spans="1:2" x14ac:dyDescent="0.2">
      <c r="A12629" s="245" t="s">
        <v>3552</v>
      </c>
      <c r="B12629" s="246">
        <v>80</v>
      </c>
    </row>
    <row r="12630" spans="1:2" x14ac:dyDescent="0.2">
      <c r="A12630" s="245" t="s">
        <v>17535</v>
      </c>
      <c r="B12630" s="246">
        <v>80</v>
      </c>
    </row>
    <row r="12631" spans="1:2" x14ac:dyDescent="0.2">
      <c r="A12631" s="245" t="s">
        <v>3553</v>
      </c>
      <c r="B12631" s="246">
        <v>140</v>
      </c>
    </row>
    <row r="12632" spans="1:2" x14ac:dyDescent="0.2">
      <c r="A12632" s="245" t="s">
        <v>17536</v>
      </c>
      <c r="B12632" s="246">
        <v>140</v>
      </c>
    </row>
    <row r="12633" spans="1:2" x14ac:dyDescent="0.2">
      <c r="A12633" s="245" t="s">
        <v>3554</v>
      </c>
      <c r="B12633" s="246">
        <v>63.6</v>
      </c>
    </row>
    <row r="12634" spans="1:2" x14ac:dyDescent="0.2">
      <c r="A12634" s="245" t="s">
        <v>17537</v>
      </c>
      <c r="B12634" s="246">
        <v>63.6</v>
      </c>
    </row>
    <row r="12635" spans="1:2" x14ac:dyDescent="0.2">
      <c r="A12635" s="245" t="s">
        <v>9063</v>
      </c>
      <c r="B12635" s="246">
        <v>144.38</v>
      </c>
    </row>
    <row r="12636" spans="1:2" x14ac:dyDescent="0.2">
      <c r="A12636" s="245" t="s">
        <v>17538</v>
      </c>
      <c r="B12636" s="246">
        <v>144.38</v>
      </c>
    </row>
    <row r="12637" spans="1:2" x14ac:dyDescent="0.2">
      <c r="A12637" s="245" t="s">
        <v>9064</v>
      </c>
      <c r="B12637" s="246">
        <v>37.159999999999997</v>
      </c>
    </row>
    <row r="12638" spans="1:2" x14ac:dyDescent="0.2">
      <c r="A12638" s="245" t="s">
        <v>17539</v>
      </c>
      <c r="B12638" s="246">
        <v>37.159999999999997</v>
      </c>
    </row>
    <row r="12639" spans="1:2" x14ac:dyDescent="0.2">
      <c r="A12639" s="245" t="s">
        <v>9065</v>
      </c>
      <c r="B12639" s="246">
        <v>43.89</v>
      </c>
    </row>
    <row r="12640" spans="1:2" x14ac:dyDescent="0.2">
      <c r="A12640" s="245" t="s">
        <v>17540</v>
      </c>
      <c r="B12640" s="246">
        <v>43.89</v>
      </c>
    </row>
    <row r="12641" spans="1:2" x14ac:dyDescent="0.2">
      <c r="A12641" s="245" t="s">
        <v>35393</v>
      </c>
      <c r="B12641" s="246">
        <v>94.52</v>
      </c>
    </row>
    <row r="12642" spans="1:2" x14ac:dyDescent="0.2">
      <c r="A12642" s="245" t="s">
        <v>35394</v>
      </c>
      <c r="B12642" s="246">
        <v>94.52</v>
      </c>
    </row>
    <row r="12643" spans="1:2" x14ac:dyDescent="0.2">
      <c r="A12643" s="245" t="s">
        <v>3555</v>
      </c>
      <c r="B12643" s="246">
        <v>129.96</v>
      </c>
    </row>
    <row r="12644" spans="1:2" x14ac:dyDescent="0.2">
      <c r="A12644" s="245" t="s">
        <v>17541</v>
      </c>
      <c r="B12644" s="246">
        <v>125.79</v>
      </c>
    </row>
    <row r="12645" spans="1:2" x14ac:dyDescent="0.2">
      <c r="A12645" s="245" t="s">
        <v>3556</v>
      </c>
      <c r="B12645" s="246">
        <v>232.31</v>
      </c>
    </row>
    <row r="12646" spans="1:2" x14ac:dyDescent="0.2">
      <c r="A12646" s="245" t="s">
        <v>17542</v>
      </c>
      <c r="B12646" s="246">
        <v>225.04</v>
      </c>
    </row>
    <row r="12647" spans="1:2" x14ac:dyDescent="0.2">
      <c r="A12647" s="245" t="s">
        <v>3557</v>
      </c>
      <c r="B12647" s="246">
        <v>178.06</v>
      </c>
    </row>
    <row r="12648" spans="1:2" x14ac:dyDescent="0.2">
      <c r="A12648" s="245" t="s">
        <v>17543</v>
      </c>
      <c r="B12648" s="246">
        <v>174.27</v>
      </c>
    </row>
    <row r="12649" spans="1:2" x14ac:dyDescent="0.2">
      <c r="A12649" s="245" t="s">
        <v>3558</v>
      </c>
      <c r="B12649" s="246">
        <v>12.12</v>
      </c>
    </row>
    <row r="12650" spans="1:2" x14ac:dyDescent="0.2">
      <c r="A12650" s="245" t="s">
        <v>17544</v>
      </c>
      <c r="B12650" s="246">
        <v>10.77</v>
      </c>
    </row>
    <row r="12651" spans="1:2" x14ac:dyDescent="0.2">
      <c r="A12651" s="245" t="s">
        <v>3559</v>
      </c>
      <c r="B12651" s="246">
        <v>31.41</v>
      </c>
    </row>
    <row r="12652" spans="1:2" x14ac:dyDescent="0.2">
      <c r="A12652" s="245" t="s">
        <v>17545</v>
      </c>
      <c r="B12652" s="246">
        <v>30.07</v>
      </c>
    </row>
    <row r="12653" spans="1:2" x14ac:dyDescent="0.2">
      <c r="A12653" s="245" t="s">
        <v>3560</v>
      </c>
      <c r="B12653" s="246">
        <v>16.899999999999999</v>
      </c>
    </row>
    <row r="12654" spans="1:2" x14ac:dyDescent="0.2">
      <c r="A12654" s="245" t="s">
        <v>17546</v>
      </c>
      <c r="B12654" s="246">
        <v>15.67</v>
      </c>
    </row>
    <row r="12655" spans="1:2" x14ac:dyDescent="0.2">
      <c r="A12655" s="245" t="s">
        <v>3561</v>
      </c>
      <c r="B12655" s="246">
        <v>16.59</v>
      </c>
    </row>
    <row r="12656" spans="1:2" x14ac:dyDescent="0.2">
      <c r="A12656" s="245" t="s">
        <v>17547</v>
      </c>
      <c r="B12656" s="246">
        <v>15.35</v>
      </c>
    </row>
    <row r="12657" spans="1:2" x14ac:dyDescent="0.2">
      <c r="A12657" s="245" t="s">
        <v>3562</v>
      </c>
      <c r="B12657" s="246">
        <v>24.15</v>
      </c>
    </row>
    <row r="12658" spans="1:2" x14ac:dyDescent="0.2">
      <c r="A12658" s="245" t="s">
        <v>17548</v>
      </c>
      <c r="B12658" s="246">
        <v>22.91</v>
      </c>
    </row>
    <row r="12659" spans="1:2" x14ac:dyDescent="0.2">
      <c r="A12659" s="245" t="s">
        <v>3563</v>
      </c>
      <c r="B12659" s="246">
        <v>93.08</v>
      </c>
    </row>
    <row r="12660" spans="1:2" x14ac:dyDescent="0.2">
      <c r="A12660" s="245" t="s">
        <v>17549</v>
      </c>
      <c r="B12660" s="246">
        <v>88.92</v>
      </c>
    </row>
    <row r="12661" spans="1:2" x14ac:dyDescent="0.2">
      <c r="A12661" s="245" t="s">
        <v>3564</v>
      </c>
      <c r="B12661" s="246">
        <v>105.21</v>
      </c>
    </row>
    <row r="12662" spans="1:2" x14ac:dyDescent="0.2">
      <c r="A12662" s="245" t="s">
        <v>17550</v>
      </c>
      <c r="B12662" s="246">
        <v>99.43</v>
      </c>
    </row>
    <row r="12663" spans="1:2" x14ac:dyDescent="0.2">
      <c r="A12663" s="245" t="s">
        <v>3565</v>
      </c>
      <c r="B12663" s="246">
        <v>51.18</v>
      </c>
    </row>
    <row r="12664" spans="1:2" x14ac:dyDescent="0.2">
      <c r="A12664" s="245" t="s">
        <v>17551</v>
      </c>
      <c r="B12664" s="246">
        <v>51.18</v>
      </c>
    </row>
    <row r="12665" spans="1:2" x14ac:dyDescent="0.2">
      <c r="A12665" s="245" t="s">
        <v>9066</v>
      </c>
      <c r="B12665" s="246">
        <v>78.180000000000007</v>
      </c>
    </row>
    <row r="12666" spans="1:2" x14ac:dyDescent="0.2">
      <c r="A12666" s="245" t="s">
        <v>17552</v>
      </c>
      <c r="B12666" s="246">
        <v>76.010000000000005</v>
      </c>
    </row>
    <row r="12667" spans="1:2" x14ac:dyDescent="0.2">
      <c r="A12667" s="245" t="s">
        <v>9067</v>
      </c>
      <c r="B12667" s="246">
        <v>113.44</v>
      </c>
    </row>
    <row r="12668" spans="1:2" x14ac:dyDescent="0.2">
      <c r="A12668" s="245" t="s">
        <v>17553</v>
      </c>
      <c r="B12668" s="246">
        <v>106.56</v>
      </c>
    </row>
    <row r="12669" spans="1:2" x14ac:dyDescent="0.2">
      <c r="A12669" s="245" t="s">
        <v>9068</v>
      </c>
      <c r="B12669" s="246">
        <v>110.15</v>
      </c>
    </row>
    <row r="12670" spans="1:2" x14ac:dyDescent="0.2">
      <c r="A12670" s="245" t="s">
        <v>17554</v>
      </c>
      <c r="B12670" s="246">
        <v>103.71</v>
      </c>
    </row>
    <row r="12671" spans="1:2" x14ac:dyDescent="0.2">
      <c r="A12671" s="245" t="s">
        <v>9069</v>
      </c>
      <c r="B12671" s="246">
        <v>93.08</v>
      </c>
    </row>
    <row r="12672" spans="1:2" x14ac:dyDescent="0.2">
      <c r="A12672" s="245" t="s">
        <v>17555</v>
      </c>
      <c r="B12672" s="246">
        <v>88.92</v>
      </c>
    </row>
    <row r="12673" spans="1:2" x14ac:dyDescent="0.2">
      <c r="A12673" s="245" t="s">
        <v>3566</v>
      </c>
      <c r="B12673" s="246">
        <v>78.290000000000006</v>
      </c>
    </row>
    <row r="12674" spans="1:2" x14ac:dyDescent="0.2">
      <c r="A12674" s="245" t="s">
        <v>17556</v>
      </c>
      <c r="B12674" s="246">
        <v>68.819999999999993</v>
      </c>
    </row>
    <row r="12675" spans="1:2" x14ac:dyDescent="0.2">
      <c r="A12675" s="245" t="s">
        <v>3567</v>
      </c>
      <c r="B12675" s="246">
        <v>146.28</v>
      </c>
    </row>
    <row r="12676" spans="1:2" x14ac:dyDescent="0.2">
      <c r="A12676" s="245" t="s">
        <v>17557</v>
      </c>
      <c r="B12676" s="246">
        <v>139.33000000000001</v>
      </c>
    </row>
    <row r="12677" spans="1:2" x14ac:dyDescent="0.2">
      <c r="A12677" s="245" t="s">
        <v>9070</v>
      </c>
      <c r="B12677" s="246">
        <v>138.57</v>
      </c>
    </row>
    <row r="12678" spans="1:2" x14ac:dyDescent="0.2">
      <c r="A12678" s="245" t="s">
        <v>17558</v>
      </c>
      <c r="B12678" s="246">
        <v>131.85</v>
      </c>
    </row>
    <row r="12679" spans="1:2" x14ac:dyDescent="0.2">
      <c r="A12679" s="245" t="s">
        <v>9071</v>
      </c>
      <c r="B12679" s="246">
        <v>144.16</v>
      </c>
    </row>
    <row r="12680" spans="1:2" x14ac:dyDescent="0.2">
      <c r="A12680" s="245" t="s">
        <v>17559</v>
      </c>
      <c r="B12680" s="246">
        <v>137.22</v>
      </c>
    </row>
    <row r="12681" spans="1:2" x14ac:dyDescent="0.2">
      <c r="A12681" s="245" t="s">
        <v>9072</v>
      </c>
      <c r="B12681" s="246">
        <v>135.41999999999999</v>
      </c>
    </row>
    <row r="12682" spans="1:2" x14ac:dyDescent="0.2">
      <c r="A12682" s="245" t="s">
        <v>17560</v>
      </c>
      <c r="B12682" s="246">
        <v>128.69999999999999</v>
      </c>
    </row>
    <row r="12683" spans="1:2" x14ac:dyDescent="0.2">
      <c r="A12683" s="245" t="s">
        <v>3568</v>
      </c>
      <c r="B12683" s="246">
        <v>58.42</v>
      </c>
    </row>
    <row r="12684" spans="1:2" x14ac:dyDescent="0.2">
      <c r="A12684" s="245" t="s">
        <v>17561</v>
      </c>
      <c r="B12684" s="246">
        <v>53.94</v>
      </c>
    </row>
    <row r="12685" spans="1:2" x14ac:dyDescent="0.2">
      <c r="A12685" s="245" t="s">
        <v>9073</v>
      </c>
      <c r="B12685" s="246">
        <v>50.72</v>
      </c>
    </row>
    <row r="12686" spans="1:2" x14ac:dyDescent="0.2">
      <c r="A12686" s="245" t="s">
        <v>17562</v>
      </c>
      <c r="B12686" s="246">
        <v>46.45</v>
      </c>
    </row>
    <row r="12687" spans="1:2" x14ac:dyDescent="0.2">
      <c r="A12687" s="245" t="s">
        <v>3569</v>
      </c>
      <c r="B12687" s="246">
        <v>58.92</v>
      </c>
    </row>
    <row r="12688" spans="1:2" x14ac:dyDescent="0.2">
      <c r="A12688" s="245" t="s">
        <v>17563</v>
      </c>
      <c r="B12688" s="246">
        <v>53.97</v>
      </c>
    </row>
    <row r="12689" spans="1:2" x14ac:dyDescent="0.2">
      <c r="A12689" s="245" t="s">
        <v>9074</v>
      </c>
      <c r="B12689" s="246">
        <v>51.22</v>
      </c>
    </row>
    <row r="12690" spans="1:2" x14ac:dyDescent="0.2">
      <c r="A12690" s="245" t="s">
        <v>17564</v>
      </c>
      <c r="B12690" s="246">
        <v>46.48</v>
      </c>
    </row>
    <row r="12691" spans="1:2" x14ac:dyDescent="0.2">
      <c r="A12691" s="245" t="s">
        <v>9075</v>
      </c>
      <c r="B12691" s="246">
        <v>62.57</v>
      </c>
    </row>
    <row r="12692" spans="1:2" x14ac:dyDescent="0.2">
      <c r="A12692" s="245" t="s">
        <v>17565</v>
      </c>
      <c r="B12692" s="246">
        <v>58.09</v>
      </c>
    </row>
    <row r="12693" spans="1:2" x14ac:dyDescent="0.2">
      <c r="A12693" s="245" t="s">
        <v>9076</v>
      </c>
      <c r="B12693" s="246">
        <v>54.86</v>
      </c>
    </row>
    <row r="12694" spans="1:2" x14ac:dyDescent="0.2">
      <c r="A12694" s="245" t="s">
        <v>17566</v>
      </c>
      <c r="B12694" s="246">
        <v>50.6</v>
      </c>
    </row>
    <row r="12695" spans="1:2" x14ac:dyDescent="0.2">
      <c r="A12695" s="245" t="s">
        <v>3570</v>
      </c>
      <c r="B12695" s="246">
        <v>24.24</v>
      </c>
    </row>
    <row r="12696" spans="1:2" x14ac:dyDescent="0.2">
      <c r="A12696" s="245" t="s">
        <v>17567</v>
      </c>
      <c r="B12696" s="246">
        <v>21.8</v>
      </c>
    </row>
    <row r="12697" spans="1:2" x14ac:dyDescent="0.2">
      <c r="A12697" s="245" t="s">
        <v>9077</v>
      </c>
      <c r="B12697" s="246">
        <v>22.98</v>
      </c>
    </row>
    <row r="12698" spans="1:2" x14ac:dyDescent="0.2">
      <c r="A12698" s="245" t="s">
        <v>17568</v>
      </c>
      <c r="B12698" s="246">
        <v>20.61</v>
      </c>
    </row>
    <row r="12699" spans="1:2" x14ac:dyDescent="0.2">
      <c r="A12699" s="245" t="s">
        <v>9078</v>
      </c>
      <c r="B12699" s="246">
        <v>25.39</v>
      </c>
    </row>
    <row r="12700" spans="1:2" x14ac:dyDescent="0.2">
      <c r="A12700" s="245" t="s">
        <v>17569</v>
      </c>
      <c r="B12700" s="246">
        <v>22.97</v>
      </c>
    </row>
    <row r="12701" spans="1:2" x14ac:dyDescent="0.2">
      <c r="A12701" s="245" t="s">
        <v>9079</v>
      </c>
      <c r="B12701" s="246">
        <v>24.5</v>
      </c>
    </row>
    <row r="12702" spans="1:2" x14ac:dyDescent="0.2">
      <c r="A12702" s="245" t="s">
        <v>17570</v>
      </c>
      <c r="B12702" s="246">
        <v>22.14</v>
      </c>
    </row>
    <row r="12703" spans="1:2" x14ac:dyDescent="0.2">
      <c r="A12703" s="245" t="s">
        <v>3571</v>
      </c>
      <c r="B12703" s="246">
        <v>44.41</v>
      </c>
    </row>
    <row r="12704" spans="1:2" x14ac:dyDescent="0.2">
      <c r="A12704" s="245" t="s">
        <v>17571</v>
      </c>
      <c r="B12704" s="246">
        <v>42.52</v>
      </c>
    </row>
    <row r="12705" spans="1:2" x14ac:dyDescent="0.2">
      <c r="A12705" s="245" t="s">
        <v>9080</v>
      </c>
      <c r="B12705" s="246">
        <v>78.459999999999994</v>
      </c>
    </row>
    <row r="12706" spans="1:2" x14ac:dyDescent="0.2">
      <c r="A12706" s="245" t="s">
        <v>17572</v>
      </c>
      <c r="B12706" s="246">
        <v>75.989999999999995</v>
      </c>
    </row>
    <row r="12707" spans="1:2" x14ac:dyDescent="0.2">
      <c r="A12707" s="245" t="s">
        <v>3572</v>
      </c>
      <c r="B12707" s="246">
        <v>38.200000000000003</v>
      </c>
    </row>
    <row r="12708" spans="1:2" x14ac:dyDescent="0.2">
      <c r="A12708" s="245" t="s">
        <v>17573</v>
      </c>
      <c r="B12708" s="246">
        <v>36.69</v>
      </c>
    </row>
    <row r="12709" spans="1:2" x14ac:dyDescent="0.2">
      <c r="A12709" s="245" t="s">
        <v>3573</v>
      </c>
      <c r="B12709" s="246">
        <v>60.6</v>
      </c>
    </row>
    <row r="12710" spans="1:2" x14ac:dyDescent="0.2">
      <c r="A12710" s="245" t="s">
        <v>17574</v>
      </c>
      <c r="B12710" s="246">
        <v>58.17</v>
      </c>
    </row>
    <row r="12711" spans="1:2" x14ac:dyDescent="0.2">
      <c r="A12711" s="245" t="s">
        <v>9081</v>
      </c>
      <c r="B12711" s="246">
        <v>89.48</v>
      </c>
    </row>
    <row r="12712" spans="1:2" x14ac:dyDescent="0.2">
      <c r="A12712" s="245" t="s">
        <v>17575</v>
      </c>
      <c r="B12712" s="246">
        <v>87.02</v>
      </c>
    </row>
    <row r="12713" spans="1:2" x14ac:dyDescent="0.2">
      <c r="A12713" s="245" t="s">
        <v>9082</v>
      </c>
      <c r="B12713" s="246">
        <v>89.48</v>
      </c>
    </row>
    <row r="12714" spans="1:2" x14ac:dyDescent="0.2">
      <c r="A12714" s="245" t="s">
        <v>17576</v>
      </c>
      <c r="B12714" s="246">
        <v>87.02</v>
      </c>
    </row>
    <row r="12715" spans="1:2" x14ac:dyDescent="0.2">
      <c r="A12715" s="245" t="s">
        <v>9083</v>
      </c>
      <c r="B12715" s="246">
        <v>387.29</v>
      </c>
    </row>
    <row r="12716" spans="1:2" x14ac:dyDescent="0.2">
      <c r="A12716" s="245" t="s">
        <v>17577</v>
      </c>
      <c r="B12716" s="246">
        <v>373.08</v>
      </c>
    </row>
    <row r="12717" spans="1:2" x14ac:dyDescent="0.2">
      <c r="A12717" s="245" t="s">
        <v>9084</v>
      </c>
      <c r="B12717" s="246">
        <v>673.41</v>
      </c>
    </row>
    <row r="12718" spans="1:2" x14ac:dyDescent="0.2">
      <c r="A12718" s="245" t="s">
        <v>17578</v>
      </c>
      <c r="B12718" s="246">
        <v>659.2</v>
      </c>
    </row>
    <row r="12719" spans="1:2" x14ac:dyDescent="0.2">
      <c r="A12719" s="245" t="s">
        <v>9085</v>
      </c>
      <c r="B12719" s="246">
        <v>241.64</v>
      </c>
    </row>
    <row r="12720" spans="1:2" x14ac:dyDescent="0.2">
      <c r="A12720" s="245" t="s">
        <v>17579</v>
      </c>
      <c r="B12720" s="246">
        <v>236.9</v>
      </c>
    </row>
    <row r="12721" spans="1:2" x14ac:dyDescent="0.2">
      <c r="A12721" s="245" t="s">
        <v>9086</v>
      </c>
      <c r="B12721" s="246">
        <v>298.48</v>
      </c>
    </row>
    <row r="12722" spans="1:2" x14ac:dyDescent="0.2">
      <c r="A12722" s="245" t="s">
        <v>17580</v>
      </c>
      <c r="B12722" s="246">
        <v>295.64</v>
      </c>
    </row>
    <row r="12723" spans="1:2" x14ac:dyDescent="0.2">
      <c r="A12723" s="245" t="s">
        <v>3574</v>
      </c>
      <c r="B12723" s="246">
        <v>332.37</v>
      </c>
    </row>
    <row r="12724" spans="1:2" x14ac:dyDescent="0.2">
      <c r="A12724" s="245" t="s">
        <v>17581</v>
      </c>
      <c r="B12724" s="246">
        <v>322.51</v>
      </c>
    </row>
    <row r="12725" spans="1:2" x14ac:dyDescent="0.2">
      <c r="A12725" s="245" t="s">
        <v>3575</v>
      </c>
      <c r="B12725" s="246">
        <v>415.74</v>
      </c>
    </row>
    <row r="12726" spans="1:2" x14ac:dyDescent="0.2">
      <c r="A12726" s="245" t="s">
        <v>17582</v>
      </c>
      <c r="B12726" s="246">
        <v>405.88</v>
      </c>
    </row>
    <row r="12727" spans="1:2" x14ac:dyDescent="0.2">
      <c r="A12727" s="245" t="s">
        <v>9087</v>
      </c>
      <c r="B12727" s="246">
        <v>374.21</v>
      </c>
    </row>
    <row r="12728" spans="1:2" x14ac:dyDescent="0.2">
      <c r="A12728" s="245" t="s">
        <v>17583</v>
      </c>
      <c r="B12728" s="246">
        <v>364.34</v>
      </c>
    </row>
    <row r="12729" spans="1:2" x14ac:dyDescent="0.2">
      <c r="A12729" s="245" t="s">
        <v>9088</v>
      </c>
      <c r="B12729" s="246">
        <v>125.97</v>
      </c>
    </row>
    <row r="12730" spans="1:2" x14ac:dyDescent="0.2">
      <c r="A12730" s="245" t="s">
        <v>17584</v>
      </c>
      <c r="B12730" s="246">
        <v>119.69</v>
      </c>
    </row>
    <row r="12731" spans="1:2" x14ac:dyDescent="0.2">
      <c r="A12731" s="245" t="s">
        <v>9089</v>
      </c>
      <c r="B12731" s="246">
        <v>125.97</v>
      </c>
    </row>
    <row r="12732" spans="1:2" x14ac:dyDescent="0.2">
      <c r="A12732" s="245" t="s">
        <v>17585</v>
      </c>
      <c r="B12732" s="246">
        <v>119.69</v>
      </c>
    </row>
    <row r="12733" spans="1:2" x14ac:dyDescent="0.2">
      <c r="A12733" s="245" t="s">
        <v>9090</v>
      </c>
      <c r="B12733" s="246">
        <v>115.53</v>
      </c>
    </row>
    <row r="12734" spans="1:2" x14ac:dyDescent="0.2">
      <c r="A12734" s="245" t="s">
        <v>17586</v>
      </c>
      <c r="B12734" s="246">
        <v>109.91</v>
      </c>
    </row>
    <row r="12735" spans="1:2" x14ac:dyDescent="0.2">
      <c r="A12735" s="245" t="s">
        <v>9091</v>
      </c>
      <c r="B12735" s="246">
        <v>119.03</v>
      </c>
    </row>
    <row r="12736" spans="1:2" x14ac:dyDescent="0.2">
      <c r="A12736" s="245" t="s">
        <v>17587</v>
      </c>
      <c r="B12736" s="246">
        <v>113.41</v>
      </c>
    </row>
    <row r="12737" spans="1:2" x14ac:dyDescent="0.2">
      <c r="A12737" s="245" t="s">
        <v>3576</v>
      </c>
      <c r="B12737" s="246">
        <v>78</v>
      </c>
    </row>
    <row r="12738" spans="1:2" x14ac:dyDescent="0.2">
      <c r="A12738" s="245" t="s">
        <v>17588</v>
      </c>
      <c r="B12738" s="246">
        <v>70.61</v>
      </c>
    </row>
    <row r="12739" spans="1:2" x14ac:dyDescent="0.2">
      <c r="A12739" s="245" t="s">
        <v>3577</v>
      </c>
      <c r="B12739" s="246">
        <v>100.75</v>
      </c>
    </row>
    <row r="12740" spans="1:2" x14ac:dyDescent="0.2">
      <c r="A12740" s="245" t="s">
        <v>17589</v>
      </c>
      <c r="B12740" s="246">
        <v>93.84</v>
      </c>
    </row>
    <row r="12741" spans="1:2" x14ac:dyDescent="0.2">
      <c r="A12741" s="245" t="s">
        <v>3578</v>
      </c>
      <c r="B12741" s="246">
        <v>670.85</v>
      </c>
    </row>
    <row r="12742" spans="1:2" x14ac:dyDescent="0.2">
      <c r="A12742" s="245" t="s">
        <v>17590</v>
      </c>
      <c r="B12742" s="246">
        <v>666.65</v>
      </c>
    </row>
    <row r="12743" spans="1:2" x14ac:dyDescent="0.2">
      <c r="A12743" s="245" t="s">
        <v>9092</v>
      </c>
      <c r="B12743" s="246">
        <v>2887.03</v>
      </c>
    </row>
    <row r="12744" spans="1:2" x14ac:dyDescent="0.2">
      <c r="A12744" s="245" t="s">
        <v>17591</v>
      </c>
      <c r="B12744" s="246">
        <v>2882.1</v>
      </c>
    </row>
    <row r="12745" spans="1:2" x14ac:dyDescent="0.2">
      <c r="A12745" s="245" t="s">
        <v>3579</v>
      </c>
      <c r="B12745" s="246">
        <v>970.03</v>
      </c>
    </row>
    <row r="12746" spans="1:2" x14ac:dyDescent="0.2">
      <c r="A12746" s="245" t="s">
        <v>17592</v>
      </c>
      <c r="B12746" s="246">
        <v>962.63</v>
      </c>
    </row>
    <row r="12747" spans="1:2" x14ac:dyDescent="0.2">
      <c r="A12747" s="245" t="s">
        <v>3580</v>
      </c>
      <c r="B12747" s="246">
        <v>2830.53</v>
      </c>
    </row>
    <row r="12748" spans="1:2" x14ac:dyDescent="0.2">
      <c r="A12748" s="245" t="s">
        <v>17593</v>
      </c>
      <c r="B12748" s="246">
        <v>2819.43</v>
      </c>
    </row>
    <row r="12749" spans="1:2" x14ac:dyDescent="0.2">
      <c r="A12749" s="245" t="s">
        <v>3581</v>
      </c>
      <c r="B12749" s="246">
        <v>420.71</v>
      </c>
    </row>
    <row r="12750" spans="1:2" x14ac:dyDescent="0.2">
      <c r="A12750" s="245" t="s">
        <v>17594</v>
      </c>
      <c r="B12750" s="246">
        <v>417.01</v>
      </c>
    </row>
    <row r="12751" spans="1:2" x14ac:dyDescent="0.2">
      <c r="A12751" s="245" t="s">
        <v>3582</v>
      </c>
      <c r="B12751" s="246">
        <v>991.77</v>
      </c>
    </row>
    <row r="12752" spans="1:2" x14ac:dyDescent="0.2">
      <c r="A12752" s="245" t="s">
        <v>17595</v>
      </c>
      <c r="B12752" s="246">
        <v>985.35</v>
      </c>
    </row>
    <row r="12753" spans="1:2" x14ac:dyDescent="0.2">
      <c r="A12753" s="245" t="s">
        <v>3583</v>
      </c>
      <c r="B12753" s="246">
        <v>974.79</v>
      </c>
    </row>
    <row r="12754" spans="1:2" x14ac:dyDescent="0.2">
      <c r="A12754" s="245" t="s">
        <v>17596</v>
      </c>
      <c r="B12754" s="246">
        <v>968.37</v>
      </c>
    </row>
    <row r="12755" spans="1:2" x14ac:dyDescent="0.2">
      <c r="A12755" s="245" t="s">
        <v>3584</v>
      </c>
      <c r="B12755" s="246">
        <v>957.74</v>
      </c>
    </row>
    <row r="12756" spans="1:2" x14ac:dyDescent="0.2">
      <c r="A12756" s="245" t="s">
        <v>17597</v>
      </c>
      <c r="B12756" s="246">
        <v>951.32</v>
      </c>
    </row>
    <row r="12757" spans="1:2" x14ac:dyDescent="0.2">
      <c r="A12757" s="245" t="s">
        <v>3585</v>
      </c>
      <c r="B12757" s="246">
        <v>1236.8800000000001</v>
      </c>
    </row>
    <row r="12758" spans="1:2" x14ac:dyDescent="0.2">
      <c r="A12758" s="245" t="s">
        <v>17598</v>
      </c>
      <c r="B12758" s="246">
        <v>1227.75</v>
      </c>
    </row>
    <row r="12759" spans="1:2" x14ac:dyDescent="0.2">
      <c r="A12759" s="245" t="s">
        <v>3586</v>
      </c>
      <c r="B12759" s="246">
        <v>1201.47</v>
      </c>
    </row>
    <row r="12760" spans="1:2" x14ac:dyDescent="0.2">
      <c r="A12760" s="245" t="s">
        <v>17599</v>
      </c>
      <c r="B12760" s="246">
        <v>1192.3399999999999</v>
      </c>
    </row>
    <row r="12761" spans="1:2" x14ac:dyDescent="0.2">
      <c r="A12761" s="245" t="s">
        <v>3587</v>
      </c>
      <c r="B12761" s="246">
        <v>1847.81</v>
      </c>
    </row>
    <row r="12762" spans="1:2" x14ac:dyDescent="0.2">
      <c r="A12762" s="245" t="s">
        <v>17600</v>
      </c>
      <c r="B12762" s="246">
        <v>1836.71</v>
      </c>
    </row>
    <row r="12763" spans="1:2" x14ac:dyDescent="0.2">
      <c r="A12763" s="245" t="s">
        <v>9093</v>
      </c>
      <c r="B12763" s="246">
        <v>137.13</v>
      </c>
    </row>
    <row r="12764" spans="1:2" x14ac:dyDescent="0.2">
      <c r="A12764" s="245" t="s">
        <v>17601</v>
      </c>
      <c r="B12764" s="246">
        <v>129.80000000000001</v>
      </c>
    </row>
    <row r="12765" spans="1:2" x14ac:dyDescent="0.2">
      <c r="A12765" s="245" t="s">
        <v>9094</v>
      </c>
      <c r="B12765" s="246">
        <v>101.47</v>
      </c>
    </row>
    <row r="12766" spans="1:2" x14ac:dyDescent="0.2">
      <c r="A12766" s="245" t="s">
        <v>17602</v>
      </c>
      <c r="B12766" s="246">
        <v>96.54</v>
      </c>
    </row>
    <row r="12767" spans="1:2" x14ac:dyDescent="0.2">
      <c r="A12767" s="245" t="s">
        <v>9095</v>
      </c>
      <c r="B12767" s="246">
        <v>117.73</v>
      </c>
    </row>
    <row r="12768" spans="1:2" x14ac:dyDescent="0.2">
      <c r="A12768" s="245" t="s">
        <v>17603</v>
      </c>
      <c r="B12768" s="246">
        <v>111.81</v>
      </c>
    </row>
    <row r="12769" spans="1:2" x14ac:dyDescent="0.2">
      <c r="A12769" s="245" t="s">
        <v>9096</v>
      </c>
      <c r="B12769" s="246">
        <v>159.4</v>
      </c>
    </row>
    <row r="12770" spans="1:2" x14ac:dyDescent="0.2">
      <c r="A12770" s="245" t="s">
        <v>17604</v>
      </c>
      <c r="B12770" s="246">
        <v>151.5</v>
      </c>
    </row>
    <row r="12771" spans="1:2" x14ac:dyDescent="0.2">
      <c r="A12771" s="245" t="s">
        <v>9097</v>
      </c>
      <c r="B12771" s="246">
        <v>2238.91</v>
      </c>
    </row>
    <row r="12772" spans="1:2" x14ac:dyDescent="0.2">
      <c r="A12772" s="245" t="s">
        <v>17605</v>
      </c>
      <c r="B12772" s="246">
        <v>2229.0500000000002</v>
      </c>
    </row>
    <row r="12773" spans="1:2" x14ac:dyDescent="0.2">
      <c r="A12773" s="245" t="s">
        <v>3588</v>
      </c>
      <c r="B12773" s="246">
        <v>224.25</v>
      </c>
    </row>
    <row r="12774" spans="1:2" x14ac:dyDescent="0.2">
      <c r="A12774" s="245" t="s">
        <v>17606</v>
      </c>
      <c r="B12774" s="246">
        <v>224.25</v>
      </c>
    </row>
    <row r="12775" spans="1:2" x14ac:dyDescent="0.2">
      <c r="A12775" s="245" t="s">
        <v>3589</v>
      </c>
      <c r="B12775" s="246">
        <v>314.07</v>
      </c>
    </row>
    <row r="12776" spans="1:2" x14ac:dyDescent="0.2">
      <c r="A12776" s="245" t="s">
        <v>17607</v>
      </c>
      <c r="B12776" s="246">
        <v>314.07</v>
      </c>
    </row>
    <row r="12777" spans="1:2" x14ac:dyDescent="0.2">
      <c r="A12777" s="245" t="s">
        <v>3590</v>
      </c>
      <c r="B12777" s="246">
        <v>192.79</v>
      </c>
    </row>
    <row r="12778" spans="1:2" x14ac:dyDescent="0.2">
      <c r="A12778" s="245" t="s">
        <v>17608</v>
      </c>
      <c r="B12778" s="246">
        <v>192.79</v>
      </c>
    </row>
    <row r="12779" spans="1:2" x14ac:dyDescent="0.2">
      <c r="A12779" s="245" t="s">
        <v>3591</v>
      </c>
      <c r="B12779" s="246">
        <v>275.42</v>
      </c>
    </row>
    <row r="12780" spans="1:2" x14ac:dyDescent="0.2">
      <c r="A12780" s="245" t="s">
        <v>17609</v>
      </c>
      <c r="B12780" s="246">
        <v>275.42</v>
      </c>
    </row>
    <row r="12781" spans="1:2" x14ac:dyDescent="0.2">
      <c r="A12781" s="245" t="s">
        <v>3592</v>
      </c>
      <c r="B12781" s="246">
        <v>186.7</v>
      </c>
    </row>
    <row r="12782" spans="1:2" x14ac:dyDescent="0.2">
      <c r="A12782" s="245" t="s">
        <v>17610</v>
      </c>
      <c r="B12782" s="246">
        <v>186.7</v>
      </c>
    </row>
    <row r="12783" spans="1:2" x14ac:dyDescent="0.2">
      <c r="A12783" s="245" t="s">
        <v>3593</v>
      </c>
      <c r="B12783" s="246">
        <v>289.91000000000003</v>
      </c>
    </row>
    <row r="12784" spans="1:2" x14ac:dyDescent="0.2">
      <c r="A12784" s="245" t="s">
        <v>17611</v>
      </c>
      <c r="B12784" s="246">
        <v>289.91000000000003</v>
      </c>
    </row>
    <row r="12785" spans="1:2" x14ac:dyDescent="0.2">
      <c r="A12785" s="245" t="s">
        <v>3594</v>
      </c>
      <c r="B12785" s="246">
        <v>550</v>
      </c>
    </row>
    <row r="12786" spans="1:2" x14ac:dyDescent="0.2">
      <c r="A12786" s="245" t="s">
        <v>17612</v>
      </c>
      <c r="B12786" s="246">
        <v>550</v>
      </c>
    </row>
    <row r="12787" spans="1:2" x14ac:dyDescent="0.2">
      <c r="A12787" s="245" t="s">
        <v>35395</v>
      </c>
      <c r="B12787" s="246">
        <v>109.75</v>
      </c>
    </row>
    <row r="12788" spans="1:2" x14ac:dyDescent="0.2">
      <c r="A12788" s="245" t="s">
        <v>35396</v>
      </c>
      <c r="B12788" s="246">
        <v>108.96</v>
      </c>
    </row>
    <row r="12789" spans="1:2" x14ac:dyDescent="0.2">
      <c r="A12789" s="245" t="s">
        <v>35397</v>
      </c>
      <c r="B12789" s="246">
        <v>149.97</v>
      </c>
    </row>
    <row r="12790" spans="1:2" x14ac:dyDescent="0.2">
      <c r="A12790" s="245" t="s">
        <v>35398</v>
      </c>
      <c r="B12790" s="246">
        <v>149.18</v>
      </c>
    </row>
    <row r="12791" spans="1:2" x14ac:dyDescent="0.2">
      <c r="A12791" s="245" t="s">
        <v>35399</v>
      </c>
      <c r="B12791" s="246">
        <v>173.97</v>
      </c>
    </row>
    <row r="12792" spans="1:2" x14ac:dyDescent="0.2">
      <c r="A12792" s="245" t="s">
        <v>35400</v>
      </c>
      <c r="B12792" s="246">
        <v>173.18</v>
      </c>
    </row>
    <row r="12793" spans="1:2" x14ac:dyDescent="0.2">
      <c r="A12793" s="245" t="s">
        <v>35401</v>
      </c>
      <c r="B12793" s="246">
        <v>122.98</v>
      </c>
    </row>
    <row r="12794" spans="1:2" x14ac:dyDescent="0.2">
      <c r="A12794" s="245" t="s">
        <v>35402</v>
      </c>
      <c r="B12794" s="246">
        <v>122.19</v>
      </c>
    </row>
    <row r="12795" spans="1:2" x14ac:dyDescent="0.2">
      <c r="A12795" s="245" t="s">
        <v>35403</v>
      </c>
      <c r="B12795" s="246">
        <v>214.66</v>
      </c>
    </row>
    <row r="12796" spans="1:2" x14ac:dyDescent="0.2">
      <c r="A12796" s="245" t="s">
        <v>35404</v>
      </c>
      <c r="B12796" s="246">
        <v>213.87</v>
      </c>
    </row>
    <row r="12797" spans="1:2" x14ac:dyDescent="0.2">
      <c r="A12797" s="245" t="s">
        <v>9098</v>
      </c>
      <c r="B12797" s="246">
        <v>206</v>
      </c>
    </row>
    <row r="12798" spans="1:2" x14ac:dyDescent="0.2">
      <c r="A12798" s="245" t="s">
        <v>17613</v>
      </c>
      <c r="B12798" s="246">
        <v>206</v>
      </c>
    </row>
    <row r="12799" spans="1:2" x14ac:dyDescent="0.2">
      <c r="A12799" s="245" t="s">
        <v>9099</v>
      </c>
      <c r="B12799" s="246">
        <v>247.2</v>
      </c>
    </row>
    <row r="12800" spans="1:2" x14ac:dyDescent="0.2">
      <c r="A12800" s="245" t="s">
        <v>17614</v>
      </c>
      <c r="B12800" s="246">
        <v>247.2</v>
      </c>
    </row>
    <row r="12801" spans="1:2" x14ac:dyDescent="0.2">
      <c r="A12801" s="245" t="s">
        <v>9100</v>
      </c>
      <c r="B12801" s="246">
        <v>87.55</v>
      </c>
    </row>
    <row r="12802" spans="1:2" x14ac:dyDescent="0.2">
      <c r="A12802" s="245" t="s">
        <v>17615</v>
      </c>
      <c r="B12802" s="246">
        <v>87.55</v>
      </c>
    </row>
    <row r="12803" spans="1:2" x14ac:dyDescent="0.2">
      <c r="A12803" s="245" t="s">
        <v>9101</v>
      </c>
      <c r="B12803" s="246">
        <v>61.8</v>
      </c>
    </row>
    <row r="12804" spans="1:2" x14ac:dyDescent="0.2">
      <c r="A12804" s="245" t="s">
        <v>17616</v>
      </c>
      <c r="B12804" s="246">
        <v>61.8</v>
      </c>
    </row>
    <row r="12805" spans="1:2" x14ac:dyDescent="0.2">
      <c r="A12805" s="245" t="s">
        <v>9102</v>
      </c>
      <c r="B12805" s="246">
        <v>185.4</v>
      </c>
    </row>
    <row r="12806" spans="1:2" x14ac:dyDescent="0.2">
      <c r="A12806" s="245" t="s">
        <v>17617</v>
      </c>
      <c r="B12806" s="246">
        <v>185.4</v>
      </c>
    </row>
    <row r="12807" spans="1:2" x14ac:dyDescent="0.2">
      <c r="A12807" s="245" t="s">
        <v>9103</v>
      </c>
      <c r="B12807" s="246">
        <v>97.32</v>
      </c>
    </row>
    <row r="12808" spans="1:2" x14ac:dyDescent="0.2">
      <c r="A12808" s="245" t="s">
        <v>17618</v>
      </c>
      <c r="B12808" s="246">
        <v>97.32</v>
      </c>
    </row>
    <row r="12809" spans="1:2" x14ac:dyDescent="0.2">
      <c r="A12809" s="245" t="s">
        <v>3595</v>
      </c>
      <c r="B12809" s="246">
        <v>1095.71</v>
      </c>
    </row>
    <row r="12810" spans="1:2" x14ac:dyDescent="0.2">
      <c r="A12810" s="245" t="s">
        <v>17619</v>
      </c>
      <c r="B12810" s="246">
        <v>982.24</v>
      </c>
    </row>
    <row r="12811" spans="1:2" x14ac:dyDescent="0.2">
      <c r="A12811" s="245" t="s">
        <v>3596</v>
      </c>
      <c r="B12811" s="246">
        <v>1135.98</v>
      </c>
    </row>
    <row r="12812" spans="1:2" x14ac:dyDescent="0.2">
      <c r="A12812" s="245" t="s">
        <v>17620</v>
      </c>
      <c r="B12812" s="246">
        <v>1017.57</v>
      </c>
    </row>
    <row r="12813" spans="1:2" x14ac:dyDescent="0.2">
      <c r="A12813" s="245" t="s">
        <v>3597</v>
      </c>
      <c r="B12813" s="246">
        <v>1189.05</v>
      </c>
    </row>
    <row r="12814" spans="1:2" x14ac:dyDescent="0.2">
      <c r="A12814" s="245" t="s">
        <v>17621</v>
      </c>
      <c r="B12814" s="246">
        <v>1065.71</v>
      </c>
    </row>
    <row r="12815" spans="1:2" x14ac:dyDescent="0.2">
      <c r="A12815" s="245" t="s">
        <v>3598</v>
      </c>
      <c r="B12815" s="246">
        <v>892.22</v>
      </c>
    </row>
    <row r="12816" spans="1:2" x14ac:dyDescent="0.2">
      <c r="A12816" s="245" t="s">
        <v>17622</v>
      </c>
      <c r="B12816" s="246">
        <v>797.49</v>
      </c>
    </row>
    <row r="12817" spans="1:2" x14ac:dyDescent="0.2">
      <c r="A12817" s="245" t="s">
        <v>3600</v>
      </c>
      <c r="B12817" s="246">
        <v>410.19</v>
      </c>
    </row>
    <row r="12818" spans="1:2" x14ac:dyDescent="0.2">
      <c r="A12818" s="245" t="s">
        <v>17623</v>
      </c>
      <c r="B12818" s="246">
        <v>410.19</v>
      </c>
    </row>
    <row r="12819" spans="1:2" x14ac:dyDescent="0.2">
      <c r="A12819" s="245" t="s">
        <v>3601</v>
      </c>
      <c r="B12819" s="246">
        <v>466.19</v>
      </c>
    </row>
    <row r="12820" spans="1:2" x14ac:dyDescent="0.2">
      <c r="A12820" s="245" t="s">
        <v>17624</v>
      </c>
      <c r="B12820" s="246">
        <v>466.19</v>
      </c>
    </row>
    <row r="12821" spans="1:2" x14ac:dyDescent="0.2">
      <c r="A12821" s="245" t="s">
        <v>3605</v>
      </c>
      <c r="B12821" s="246">
        <v>2140.96</v>
      </c>
    </row>
    <row r="12822" spans="1:2" x14ac:dyDescent="0.2">
      <c r="A12822" s="245" t="s">
        <v>17625</v>
      </c>
      <c r="B12822" s="246">
        <v>1922.4</v>
      </c>
    </row>
    <row r="12823" spans="1:2" x14ac:dyDescent="0.2">
      <c r="A12823" s="245" t="s">
        <v>3606</v>
      </c>
      <c r="B12823" s="246">
        <v>838.74</v>
      </c>
    </row>
    <row r="12824" spans="1:2" x14ac:dyDescent="0.2">
      <c r="A12824" s="245" t="s">
        <v>17626</v>
      </c>
      <c r="B12824" s="246">
        <v>754.87</v>
      </c>
    </row>
    <row r="12825" spans="1:2" x14ac:dyDescent="0.2">
      <c r="A12825" s="245" t="s">
        <v>3609</v>
      </c>
      <c r="B12825" s="246">
        <v>1491.6</v>
      </c>
    </row>
    <row r="12826" spans="1:2" x14ac:dyDescent="0.2">
      <c r="A12826" s="245" t="s">
        <v>17627</v>
      </c>
      <c r="B12826" s="246">
        <v>1339.65</v>
      </c>
    </row>
    <row r="12827" spans="1:2" x14ac:dyDescent="0.2">
      <c r="A12827" s="245" t="s">
        <v>3629</v>
      </c>
      <c r="B12827" s="246">
        <v>496.45</v>
      </c>
    </row>
    <row r="12828" spans="1:2" x14ac:dyDescent="0.2">
      <c r="A12828" s="245" t="s">
        <v>17628</v>
      </c>
      <c r="B12828" s="246">
        <v>453.77</v>
      </c>
    </row>
    <row r="12829" spans="1:2" x14ac:dyDescent="0.2">
      <c r="A12829" s="245" t="s">
        <v>3630</v>
      </c>
      <c r="B12829" s="246">
        <v>516.42999999999995</v>
      </c>
    </row>
    <row r="12830" spans="1:2" x14ac:dyDescent="0.2">
      <c r="A12830" s="245" t="s">
        <v>17629</v>
      </c>
      <c r="B12830" s="246">
        <v>469.56</v>
      </c>
    </row>
    <row r="12831" spans="1:2" x14ac:dyDescent="0.2">
      <c r="A12831" s="245" t="s">
        <v>9104</v>
      </c>
      <c r="B12831" s="246">
        <v>99.14</v>
      </c>
    </row>
    <row r="12832" spans="1:2" x14ac:dyDescent="0.2">
      <c r="A12832" s="245" t="s">
        <v>17630</v>
      </c>
      <c r="B12832" s="246">
        <v>91.74</v>
      </c>
    </row>
    <row r="12833" spans="1:2" x14ac:dyDescent="0.2">
      <c r="A12833" s="245" t="s">
        <v>3611</v>
      </c>
      <c r="B12833" s="246">
        <v>641.54</v>
      </c>
    </row>
    <row r="12834" spans="1:2" x14ac:dyDescent="0.2">
      <c r="A12834" s="245" t="s">
        <v>17631</v>
      </c>
      <c r="B12834" s="246">
        <v>630.65</v>
      </c>
    </row>
    <row r="12835" spans="1:2" x14ac:dyDescent="0.2">
      <c r="A12835" s="245" t="s">
        <v>9105</v>
      </c>
      <c r="B12835" s="246">
        <v>651.54</v>
      </c>
    </row>
    <row r="12836" spans="1:2" x14ac:dyDescent="0.2">
      <c r="A12836" s="245" t="s">
        <v>17632</v>
      </c>
      <c r="B12836" s="246">
        <v>640.65</v>
      </c>
    </row>
    <row r="12837" spans="1:2" x14ac:dyDescent="0.2">
      <c r="A12837" s="245" t="s">
        <v>9106</v>
      </c>
      <c r="B12837" s="246">
        <v>771.54</v>
      </c>
    </row>
    <row r="12838" spans="1:2" x14ac:dyDescent="0.2">
      <c r="A12838" s="245" t="s">
        <v>17633</v>
      </c>
      <c r="B12838" s="246">
        <v>760.65</v>
      </c>
    </row>
    <row r="12839" spans="1:2" x14ac:dyDescent="0.2">
      <c r="A12839" s="245" t="s">
        <v>23826</v>
      </c>
      <c r="B12839" s="246">
        <v>561.54</v>
      </c>
    </row>
    <row r="12840" spans="1:2" x14ac:dyDescent="0.2">
      <c r="A12840" s="245" t="s">
        <v>23827</v>
      </c>
      <c r="B12840" s="246">
        <v>550.65</v>
      </c>
    </row>
    <row r="12841" spans="1:2" x14ac:dyDescent="0.2">
      <c r="A12841" s="245" t="s">
        <v>23828</v>
      </c>
      <c r="B12841" s="246">
        <v>576.54</v>
      </c>
    </row>
    <row r="12842" spans="1:2" x14ac:dyDescent="0.2">
      <c r="A12842" s="245" t="s">
        <v>23829</v>
      </c>
      <c r="B12842" s="246">
        <v>565.65</v>
      </c>
    </row>
    <row r="12843" spans="1:2" x14ac:dyDescent="0.2">
      <c r="A12843" s="245" t="s">
        <v>23830</v>
      </c>
      <c r="B12843" s="246">
        <v>616.54</v>
      </c>
    </row>
    <row r="12844" spans="1:2" x14ac:dyDescent="0.2">
      <c r="A12844" s="245" t="s">
        <v>23831</v>
      </c>
      <c r="B12844" s="246">
        <v>605.65</v>
      </c>
    </row>
    <row r="12845" spans="1:2" x14ac:dyDescent="0.2">
      <c r="A12845" s="245" t="s">
        <v>3599</v>
      </c>
      <c r="B12845" s="246">
        <v>975.9</v>
      </c>
    </row>
    <row r="12846" spans="1:2" x14ac:dyDescent="0.2">
      <c r="A12846" s="245" t="s">
        <v>17634</v>
      </c>
      <c r="B12846" s="246">
        <v>872.3</v>
      </c>
    </row>
    <row r="12847" spans="1:2" x14ac:dyDescent="0.2">
      <c r="A12847" s="245" t="s">
        <v>9107</v>
      </c>
      <c r="B12847" s="246">
        <v>1022.05</v>
      </c>
    </row>
    <row r="12848" spans="1:2" x14ac:dyDescent="0.2">
      <c r="A12848" s="245" t="s">
        <v>17635</v>
      </c>
      <c r="B12848" s="246">
        <v>918.44</v>
      </c>
    </row>
    <row r="12849" spans="1:2" x14ac:dyDescent="0.2">
      <c r="A12849" s="245" t="s">
        <v>3602</v>
      </c>
      <c r="B12849" s="246">
        <v>1267.96</v>
      </c>
    </row>
    <row r="12850" spans="1:2" x14ac:dyDescent="0.2">
      <c r="A12850" s="245" t="s">
        <v>17636</v>
      </c>
      <c r="B12850" s="246">
        <v>1129.81</v>
      </c>
    </row>
    <row r="12851" spans="1:2" x14ac:dyDescent="0.2">
      <c r="A12851" s="245" t="s">
        <v>3603</v>
      </c>
      <c r="B12851" s="246">
        <v>1606.12</v>
      </c>
    </row>
    <row r="12852" spans="1:2" x14ac:dyDescent="0.2">
      <c r="A12852" s="245" t="s">
        <v>17637</v>
      </c>
      <c r="B12852" s="246">
        <v>1458.11</v>
      </c>
    </row>
    <row r="12853" spans="1:2" x14ac:dyDescent="0.2">
      <c r="A12853" s="245" t="s">
        <v>3604</v>
      </c>
      <c r="B12853" s="246">
        <v>1552.21</v>
      </c>
    </row>
    <row r="12854" spans="1:2" x14ac:dyDescent="0.2">
      <c r="A12854" s="245" t="s">
        <v>17638</v>
      </c>
      <c r="B12854" s="246">
        <v>1404.2</v>
      </c>
    </row>
    <row r="12855" spans="1:2" x14ac:dyDescent="0.2">
      <c r="A12855" s="245" t="s">
        <v>3607</v>
      </c>
      <c r="B12855" s="246">
        <v>1021.09</v>
      </c>
    </row>
    <row r="12856" spans="1:2" x14ac:dyDescent="0.2">
      <c r="A12856" s="245" t="s">
        <v>17639</v>
      </c>
      <c r="B12856" s="246">
        <v>930.31</v>
      </c>
    </row>
    <row r="12857" spans="1:2" x14ac:dyDescent="0.2">
      <c r="A12857" s="245" t="s">
        <v>9108</v>
      </c>
      <c r="B12857" s="246">
        <v>556.41</v>
      </c>
    </row>
    <row r="12858" spans="1:2" x14ac:dyDescent="0.2">
      <c r="A12858" s="245" t="s">
        <v>17640</v>
      </c>
      <c r="B12858" s="246">
        <v>536.66999999999996</v>
      </c>
    </row>
    <row r="12859" spans="1:2" x14ac:dyDescent="0.2">
      <c r="A12859" s="245" t="s">
        <v>3608</v>
      </c>
      <c r="B12859" s="246">
        <v>555.04999999999995</v>
      </c>
    </row>
    <row r="12860" spans="1:2" x14ac:dyDescent="0.2">
      <c r="A12860" s="245" t="s">
        <v>17641</v>
      </c>
      <c r="B12860" s="246">
        <v>515.58000000000004</v>
      </c>
    </row>
    <row r="12861" spans="1:2" x14ac:dyDescent="0.2">
      <c r="A12861" s="245" t="s">
        <v>9109</v>
      </c>
      <c r="B12861" s="246">
        <v>3775.48</v>
      </c>
    </row>
    <row r="12862" spans="1:2" x14ac:dyDescent="0.2">
      <c r="A12862" s="245" t="s">
        <v>17642</v>
      </c>
      <c r="B12862" s="246">
        <v>3696.42</v>
      </c>
    </row>
    <row r="12863" spans="1:2" x14ac:dyDescent="0.2">
      <c r="A12863" s="245" t="s">
        <v>3610</v>
      </c>
      <c r="B12863" s="246">
        <v>696.99</v>
      </c>
    </row>
    <row r="12864" spans="1:2" x14ac:dyDescent="0.2">
      <c r="A12864" s="245" t="s">
        <v>17643</v>
      </c>
      <c r="B12864" s="246">
        <v>664.92</v>
      </c>
    </row>
    <row r="12865" spans="1:2" x14ac:dyDescent="0.2">
      <c r="A12865" s="245" t="s">
        <v>9110</v>
      </c>
      <c r="B12865" s="246">
        <v>1316.38</v>
      </c>
    </row>
    <row r="12866" spans="1:2" x14ac:dyDescent="0.2">
      <c r="A12866" s="245" t="s">
        <v>17644</v>
      </c>
      <c r="B12866" s="246">
        <v>1228.3499999999999</v>
      </c>
    </row>
    <row r="12867" spans="1:2" x14ac:dyDescent="0.2">
      <c r="A12867" s="245" t="s">
        <v>9111</v>
      </c>
      <c r="B12867" s="246">
        <v>1678</v>
      </c>
    </row>
    <row r="12868" spans="1:2" x14ac:dyDescent="0.2">
      <c r="A12868" s="245" t="s">
        <v>17645</v>
      </c>
      <c r="B12868" s="246">
        <v>1579.9</v>
      </c>
    </row>
    <row r="12869" spans="1:2" x14ac:dyDescent="0.2">
      <c r="A12869" s="245" t="s">
        <v>9112</v>
      </c>
      <c r="B12869" s="246">
        <v>1686.82</v>
      </c>
    </row>
    <row r="12870" spans="1:2" x14ac:dyDescent="0.2">
      <c r="A12870" s="245" t="s">
        <v>17646</v>
      </c>
      <c r="B12870" s="246">
        <v>1583.98</v>
      </c>
    </row>
    <row r="12871" spans="1:2" x14ac:dyDescent="0.2">
      <c r="A12871" s="245" t="s">
        <v>9113</v>
      </c>
      <c r="B12871" s="246">
        <v>2171.27</v>
      </c>
    </row>
    <row r="12872" spans="1:2" x14ac:dyDescent="0.2">
      <c r="A12872" s="245" t="s">
        <v>17647</v>
      </c>
      <c r="B12872" s="246">
        <v>2053.2199999999998</v>
      </c>
    </row>
    <row r="12873" spans="1:2" x14ac:dyDescent="0.2">
      <c r="A12873" s="245" t="s">
        <v>9114</v>
      </c>
      <c r="B12873" s="246">
        <v>3004.59</v>
      </c>
    </row>
    <row r="12874" spans="1:2" x14ac:dyDescent="0.2">
      <c r="A12874" s="245" t="s">
        <v>17648</v>
      </c>
      <c r="B12874" s="246">
        <v>2893.58</v>
      </c>
    </row>
    <row r="12875" spans="1:2" x14ac:dyDescent="0.2">
      <c r="A12875" s="245" t="s">
        <v>9115</v>
      </c>
      <c r="B12875" s="246">
        <v>590.57000000000005</v>
      </c>
    </row>
    <row r="12876" spans="1:2" x14ac:dyDescent="0.2">
      <c r="A12876" s="245" t="s">
        <v>17649</v>
      </c>
      <c r="B12876" s="246">
        <v>568.37</v>
      </c>
    </row>
    <row r="12877" spans="1:2" x14ac:dyDescent="0.2">
      <c r="A12877" s="245" t="s">
        <v>9116</v>
      </c>
      <c r="B12877" s="246">
        <v>4767.63</v>
      </c>
    </row>
    <row r="12878" spans="1:2" x14ac:dyDescent="0.2">
      <c r="A12878" s="245" t="s">
        <v>17650</v>
      </c>
      <c r="B12878" s="246">
        <v>4575.7</v>
      </c>
    </row>
    <row r="12879" spans="1:2" x14ac:dyDescent="0.2">
      <c r="A12879" s="245" t="s">
        <v>9117</v>
      </c>
      <c r="B12879" s="246">
        <v>4632.53</v>
      </c>
    </row>
    <row r="12880" spans="1:2" x14ac:dyDescent="0.2">
      <c r="A12880" s="245" t="s">
        <v>17651</v>
      </c>
      <c r="B12880" s="246">
        <v>4577.3599999999997</v>
      </c>
    </row>
    <row r="12881" spans="1:2" x14ac:dyDescent="0.2">
      <c r="A12881" s="245" t="s">
        <v>3612</v>
      </c>
      <c r="B12881" s="246">
        <v>441.6</v>
      </c>
    </row>
    <row r="12882" spans="1:2" x14ac:dyDescent="0.2">
      <c r="A12882" s="245" t="s">
        <v>17652</v>
      </c>
      <c r="B12882" s="246">
        <v>387.33</v>
      </c>
    </row>
    <row r="12883" spans="1:2" x14ac:dyDescent="0.2">
      <c r="A12883" s="245" t="s">
        <v>3613</v>
      </c>
      <c r="B12883" s="246">
        <v>492.31</v>
      </c>
    </row>
    <row r="12884" spans="1:2" x14ac:dyDescent="0.2">
      <c r="A12884" s="245" t="s">
        <v>17653</v>
      </c>
      <c r="B12884" s="246">
        <v>433.1</v>
      </c>
    </row>
    <row r="12885" spans="1:2" x14ac:dyDescent="0.2">
      <c r="A12885" s="245" t="s">
        <v>3614</v>
      </c>
      <c r="B12885" s="246">
        <v>455.3</v>
      </c>
    </row>
    <row r="12886" spans="1:2" x14ac:dyDescent="0.2">
      <c r="A12886" s="245" t="s">
        <v>17654</v>
      </c>
      <c r="B12886" s="246">
        <v>411.88</v>
      </c>
    </row>
    <row r="12887" spans="1:2" x14ac:dyDescent="0.2">
      <c r="A12887" s="245" t="s">
        <v>3615</v>
      </c>
      <c r="B12887" s="246">
        <v>809.32</v>
      </c>
    </row>
    <row r="12888" spans="1:2" x14ac:dyDescent="0.2">
      <c r="A12888" s="245" t="s">
        <v>17655</v>
      </c>
      <c r="B12888" s="246">
        <v>787.23</v>
      </c>
    </row>
    <row r="12889" spans="1:2" x14ac:dyDescent="0.2">
      <c r="A12889" s="245" t="s">
        <v>9118</v>
      </c>
      <c r="B12889" s="246">
        <v>536.85</v>
      </c>
    </row>
    <row r="12890" spans="1:2" x14ac:dyDescent="0.2">
      <c r="A12890" s="245" t="s">
        <v>17656</v>
      </c>
      <c r="B12890" s="246">
        <v>482.26</v>
      </c>
    </row>
    <row r="12891" spans="1:2" x14ac:dyDescent="0.2">
      <c r="A12891" s="245" t="s">
        <v>9119</v>
      </c>
      <c r="B12891" s="246">
        <v>924.53</v>
      </c>
    </row>
    <row r="12892" spans="1:2" x14ac:dyDescent="0.2">
      <c r="A12892" s="245" t="s">
        <v>17657</v>
      </c>
      <c r="B12892" s="246">
        <v>909.73</v>
      </c>
    </row>
    <row r="12893" spans="1:2" x14ac:dyDescent="0.2">
      <c r="A12893" s="245" t="s">
        <v>3616</v>
      </c>
      <c r="B12893" s="246">
        <v>678.27</v>
      </c>
    </row>
    <row r="12894" spans="1:2" x14ac:dyDescent="0.2">
      <c r="A12894" s="245" t="s">
        <v>17658</v>
      </c>
      <c r="B12894" s="246">
        <v>611.41999999999996</v>
      </c>
    </row>
    <row r="12895" spans="1:2" x14ac:dyDescent="0.2">
      <c r="A12895" s="245" t="s">
        <v>9120</v>
      </c>
      <c r="B12895" s="246">
        <v>477.12</v>
      </c>
    </row>
    <row r="12896" spans="1:2" x14ac:dyDescent="0.2">
      <c r="A12896" s="245" t="s">
        <v>17659</v>
      </c>
      <c r="B12896" s="246">
        <v>443.08</v>
      </c>
    </row>
    <row r="12897" spans="1:2" x14ac:dyDescent="0.2">
      <c r="A12897" s="245" t="s">
        <v>3617</v>
      </c>
      <c r="B12897" s="246">
        <v>552.14</v>
      </c>
    </row>
    <row r="12898" spans="1:2" x14ac:dyDescent="0.2">
      <c r="A12898" s="245" t="s">
        <v>17660</v>
      </c>
      <c r="B12898" s="246">
        <v>512.66999999999996</v>
      </c>
    </row>
    <row r="12899" spans="1:2" x14ac:dyDescent="0.2">
      <c r="A12899" s="245" t="s">
        <v>3618</v>
      </c>
      <c r="B12899" s="246">
        <v>451.68</v>
      </c>
    </row>
    <row r="12900" spans="1:2" x14ac:dyDescent="0.2">
      <c r="A12900" s="245" t="s">
        <v>17661</v>
      </c>
      <c r="B12900" s="246">
        <v>407.18</v>
      </c>
    </row>
    <row r="12901" spans="1:2" x14ac:dyDescent="0.2">
      <c r="A12901" s="245" t="s">
        <v>3623</v>
      </c>
      <c r="B12901" s="246">
        <v>678.27</v>
      </c>
    </row>
    <row r="12902" spans="1:2" x14ac:dyDescent="0.2">
      <c r="A12902" s="245" t="s">
        <v>17662</v>
      </c>
      <c r="B12902" s="246">
        <v>611.41999999999996</v>
      </c>
    </row>
    <row r="12903" spans="1:2" x14ac:dyDescent="0.2">
      <c r="A12903" s="245" t="s">
        <v>3624</v>
      </c>
      <c r="B12903" s="246">
        <v>265.88</v>
      </c>
    </row>
    <row r="12904" spans="1:2" x14ac:dyDescent="0.2">
      <c r="A12904" s="245" t="s">
        <v>17663</v>
      </c>
      <c r="B12904" s="246">
        <v>256.01</v>
      </c>
    </row>
    <row r="12905" spans="1:2" x14ac:dyDescent="0.2">
      <c r="A12905" s="245" t="s">
        <v>9121</v>
      </c>
      <c r="B12905" s="246">
        <v>1219.51</v>
      </c>
    </row>
    <row r="12906" spans="1:2" x14ac:dyDescent="0.2">
      <c r="A12906" s="245" t="s">
        <v>17664</v>
      </c>
      <c r="B12906" s="246">
        <v>1120.83</v>
      </c>
    </row>
    <row r="12907" spans="1:2" x14ac:dyDescent="0.2">
      <c r="A12907" s="245" t="s">
        <v>3626</v>
      </c>
      <c r="B12907" s="246">
        <v>836.1</v>
      </c>
    </row>
    <row r="12908" spans="1:2" x14ac:dyDescent="0.2">
      <c r="A12908" s="245" t="s">
        <v>17665</v>
      </c>
      <c r="B12908" s="246">
        <v>753.71</v>
      </c>
    </row>
    <row r="12909" spans="1:2" x14ac:dyDescent="0.2">
      <c r="A12909" s="245" t="s">
        <v>3627</v>
      </c>
      <c r="B12909" s="246">
        <v>456.5</v>
      </c>
    </row>
    <row r="12910" spans="1:2" x14ac:dyDescent="0.2">
      <c r="A12910" s="245" t="s">
        <v>17666</v>
      </c>
      <c r="B12910" s="246">
        <v>417.03</v>
      </c>
    </row>
    <row r="12911" spans="1:2" x14ac:dyDescent="0.2">
      <c r="A12911" s="245" t="s">
        <v>9122</v>
      </c>
      <c r="B12911" s="246">
        <v>670.92</v>
      </c>
    </row>
    <row r="12912" spans="1:2" x14ac:dyDescent="0.2">
      <c r="A12912" s="245" t="s">
        <v>17667</v>
      </c>
      <c r="B12912" s="246">
        <v>604.07000000000005</v>
      </c>
    </row>
    <row r="12913" spans="1:2" x14ac:dyDescent="0.2">
      <c r="A12913" s="245" t="s">
        <v>9123</v>
      </c>
      <c r="B12913" s="246">
        <v>1135.72</v>
      </c>
    </row>
    <row r="12914" spans="1:2" x14ac:dyDescent="0.2">
      <c r="A12914" s="245" t="s">
        <v>17668</v>
      </c>
      <c r="B12914" s="246">
        <v>1063.22</v>
      </c>
    </row>
    <row r="12915" spans="1:2" x14ac:dyDescent="0.2">
      <c r="A12915" s="245" t="s">
        <v>9124</v>
      </c>
      <c r="B12915" s="246">
        <v>976.94</v>
      </c>
    </row>
    <row r="12916" spans="1:2" x14ac:dyDescent="0.2">
      <c r="A12916" s="245" t="s">
        <v>17669</v>
      </c>
      <c r="B12916" s="246">
        <v>912.42</v>
      </c>
    </row>
    <row r="12917" spans="1:2" x14ac:dyDescent="0.2">
      <c r="A12917" s="245" t="s">
        <v>9125</v>
      </c>
      <c r="B12917" s="246">
        <v>1267.53</v>
      </c>
    </row>
    <row r="12918" spans="1:2" x14ac:dyDescent="0.2">
      <c r="A12918" s="245" t="s">
        <v>17670</v>
      </c>
      <c r="B12918" s="246">
        <v>1194.8599999999999</v>
      </c>
    </row>
    <row r="12919" spans="1:2" x14ac:dyDescent="0.2">
      <c r="A12919" s="245" t="s">
        <v>9126</v>
      </c>
      <c r="B12919" s="246">
        <v>425.96</v>
      </c>
    </row>
    <row r="12920" spans="1:2" x14ac:dyDescent="0.2">
      <c r="A12920" s="245" t="s">
        <v>17671</v>
      </c>
      <c r="B12920" s="246">
        <v>383.19</v>
      </c>
    </row>
    <row r="12921" spans="1:2" x14ac:dyDescent="0.2">
      <c r="A12921" s="245" t="s">
        <v>9127</v>
      </c>
      <c r="B12921" s="246">
        <v>387.29</v>
      </c>
    </row>
    <row r="12922" spans="1:2" x14ac:dyDescent="0.2">
      <c r="A12922" s="245" t="s">
        <v>17672</v>
      </c>
      <c r="B12922" s="246">
        <v>361.76</v>
      </c>
    </row>
    <row r="12923" spans="1:2" x14ac:dyDescent="0.2">
      <c r="A12923" s="245" t="s">
        <v>9128</v>
      </c>
      <c r="B12923" s="246">
        <v>638.21</v>
      </c>
    </row>
    <row r="12924" spans="1:2" x14ac:dyDescent="0.2">
      <c r="A12924" s="245" t="s">
        <v>17673</v>
      </c>
      <c r="B12924" s="246">
        <v>614.29999999999995</v>
      </c>
    </row>
    <row r="12925" spans="1:2" x14ac:dyDescent="0.2">
      <c r="A12925" s="245" t="s">
        <v>9129</v>
      </c>
      <c r="B12925" s="246">
        <v>552.22</v>
      </c>
    </row>
    <row r="12926" spans="1:2" x14ac:dyDescent="0.2">
      <c r="A12926" s="245" t="s">
        <v>17674</v>
      </c>
      <c r="B12926" s="246">
        <v>541.91</v>
      </c>
    </row>
    <row r="12927" spans="1:2" x14ac:dyDescent="0.2">
      <c r="A12927" s="245" t="s">
        <v>35405</v>
      </c>
      <c r="B12927" s="246">
        <v>142.56</v>
      </c>
    </row>
    <row r="12928" spans="1:2" x14ac:dyDescent="0.2">
      <c r="A12928" s="245" t="s">
        <v>35406</v>
      </c>
      <c r="B12928" s="246">
        <v>142.56</v>
      </c>
    </row>
    <row r="12929" spans="1:2" x14ac:dyDescent="0.2">
      <c r="A12929" s="245" t="s">
        <v>9130</v>
      </c>
      <c r="B12929" s="246">
        <v>357.69</v>
      </c>
    </row>
    <row r="12930" spans="1:2" x14ac:dyDescent="0.2">
      <c r="A12930" s="245" t="s">
        <v>17675</v>
      </c>
      <c r="B12930" s="246">
        <v>338.54</v>
      </c>
    </row>
    <row r="12931" spans="1:2" x14ac:dyDescent="0.2">
      <c r="A12931" s="245" t="s">
        <v>9131</v>
      </c>
      <c r="B12931" s="246">
        <v>762.26</v>
      </c>
    </row>
    <row r="12932" spans="1:2" x14ac:dyDescent="0.2">
      <c r="A12932" s="245" t="s">
        <v>17676</v>
      </c>
      <c r="B12932" s="246">
        <v>694.1</v>
      </c>
    </row>
    <row r="12933" spans="1:2" x14ac:dyDescent="0.2">
      <c r="A12933" s="245" t="s">
        <v>9132</v>
      </c>
      <c r="B12933" s="246">
        <v>2609.5700000000002</v>
      </c>
    </row>
    <row r="12934" spans="1:2" x14ac:dyDescent="0.2">
      <c r="A12934" s="245" t="s">
        <v>17677</v>
      </c>
      <c r="B12934" s="246">
        <v>2539.39</v>
      </c>
    </row>
    <row r="12935" spans="1:2" x14ac:dyDescent="0.2">
      <c r="A12935" s="245" t="s">
        <v>9133</v>
      </c>
      <c r="B12935" s="246">
        <v>1548.72</v>
      </c>
    </row>
    <row r="12936" spans="1:2" x14ac:dyDescent="0.2">
      <c r="A12936" s="245" t="s">
        <v>17678</v>
      </c>
      <c r="B12936" s="246">
        <v>1479.66</v>
      </c>
    </row>
    <row r="12937" spans="1:2" x14ac:dyDescent="0.2">
      <c r="A12937" s="245" t="s">
        <v>9134</v>
      </c>
      <c r="B12937" s="246">
        <v>1184.44</v>
      </c>
    </row>
    <row r="12938" spans="1:2" x14ac:dyDescent="0.2">
      <c r="A12938" s="245" t="s">
        <v>17679</v>
      </c>
      <c r="B12938" s="246">
        <v>1123.6199999999999</v>
      </c>
    </row>
    <row r="12939" spans="1:2" x14ac:dyDescent="0.2">
      <c r="A12939" s="245" t="s">
        <v>9135</v>
      </c>
      <c r="B12939" s="246">
        <v>1758.99</v>
      </c>
    </row>
    <row r="12940" spans="1:2" x14ac:dyDescent="0.2">
      <c r="A12940" s="245" t="s">
        <v>17680</v>
      </c>
      <c r="B12940" s="246">
        <v>1685.92</v>
      </c>
    </row>
    <row r="12941" spans="1:2" x14ac:dyDescent="0.2">
      <c r="A12941" s="245" t="s">
        <v>9136</v>
      </c>
      <c r="B12941" s="246">
        <v>456.63</v>
      </c>
    </row>
    <row r="12942" spans="1:2" x14ac:dyDescent="0.2">
      <c r="A12942" s="245" t="s">
        <v>17681</v>
      </c>
      <c r="B12942" s="246">
        <v>440.11</v>
      </c>
    </row>
    <row r="12943" spans="1:2" x14ac:dyDescent="0.2">
      <c r="A12943" s="245" t="s">
        <v>9137</v>
      </c>
      <c r="B12943" s="246">
        <v>382.69</v>
      </c>
    </row>
    <row r="12944" spans="1:2" x14ac:dyDescent="0.2">
      <c r="A12944" s="245" t="s">
        <v>17682</v>
      </c>
      <c r="B12944" s="246">
        <v>375.29</v>
      </c>
    </row>
    <row r="12945" spans="1:2" x14ac:dyDescent="0.2">
      <c r="A12945" s="245" t="s">
        <v>9138</v>
      </c>
      <c r="B12945" s="246">
        <v>271.33999999999997</v>
      </c>
    </row>
    <row r="12946" spans="1:2" x14ac:dyDescent="0.2">
      <c r="A12946" s="245" t="s">
        <v>17683</v>
      </c>
      <c r="B12946" s="246">
        <v>254.82</v>
      </c>
    </row>
    <row r="12947" spans="1:2" x14ac:dyDescent="0.2">
      <c r="A12947" s="245" t="s">
        <v>9139</v>
      </c>
      <c r="B12947" s="246">
        <v>107.77</v>
      </c>
    </row>
    <row r="12948" spans="1:2" x14ac:dyDescent="0.2">
      <c r="A12948" s="245" t="s">
        <v>17684</v>
      </c>
      <c r="B12948" s="246">
        <v>102.83</v>
      </c>
    </row>
    <row r="12949" spans="1:2" x14ac:dyDescent="0.2">
      <c r="A12949" s="245" t="s">
        <v>3621</v>
      </c>
      <c r="B12949" s="246">
        <v>643.92999999999995</v>
      </c>
    </row>
    <row r="12950" spans="1:2" x14ac:dyDescent="0.2">
      <c r="A12950" s="245" t="s">
        <v>17685</v>
      </c>
      <c r="B12950" s="246">
        <v>588.17999999999995</v>
      </c>
    </row>
    <row r="12951" spans="1:2" x14ac:dyDescent="0.2">
      <c r="A12951" s="245" t="s">
        <v>3622</v>
      </c>
      <c r="B12951" s="246">
        <v>823.18</v>
      </c>
    </row>
    <row r="12952" spans="1:2" x14ac:dyDescent="0.2">
      <c r="A12952" s="245" t="s">
        <v>17686</v>
      </c>
      <c r="B12952" s="246">
        <v>739.8</v>
      </c>
    </row>
    <row r="12953" spans="1:2" x14ac:dyDescent="0.2">
      <c r="A12953" s="245" t="s">
        <v>9140</v>
      </c>
      <c r="B12953" s="246">
        <v>535.51</v>
      </c>
    </row>
    <row r="12954" spans="1:2" x14ac:dyDescent="0.2">
      <c r="A12954" s="245" t="s">
        <v>17687</v>
      </c>
      <c r="B12954" s="246">
        <v>504.53</v>
      </c>
    </row>
    <row r="12955" spans="1:2" x14ac:dyDescent="0.2">
      <c r="A12955" s="245" t="s">
        <v>9141</v>
      </c>
      <c r="B12955" s="246">
        <v>290.02999999999997</v>
      </c>
    </row>
    <row r="12956" spans="1:2" x14ac:dyDescent="0.2">
      <c r="A12956" s="245" t="s">
        <v>17688</v>
      </c>
      <c r="B12956" s="246">
        <v>271.25</v>
      </c>
    </row>
    <row r="12957" spans="1:2" x14ac:dyDescent="0.2">
      <c r="A12957" s="245" t="s">
        <v>9142</v>
      </c>
      <c r="B12957" s="246">
        <v>337.71</v>
      </c>
    </row>
    <row r="12958" spans="1:2" x14ac:dyDescent="0.2">
      <c r="A12958" s="245" t="s">
        <v>17689</v>
      </c>
      <c r="B12958" s="246">
        <v>316.61</v>
      </c>
    </row>
    <row r="12959" spans="1:2" x14ac:dyDescent="0.2">
      <c r="A12959" s="245" t="s">
        <v>9143</v>
      </c>
      <c r="B12959" s="246">
        <v>388.6</v>
      </c>
    </row>
    <row r="12960" spans="1:2" x14ac:dyDescent="0.2">
      <c r="A12960" s="245" t="s">
        <v>17690</v>
      </c>
      <c r="B12960" s="246">
        <v>378.73</v>
      </c>
    </row>
    <row r="12961" spans="1:2" x14ac:dyDescent="0.2">
      <c r="A12961" s="245" t="s">
        <v>9144</v>
      </c>
      <c r="B12961" s="246">
        <v>260.73</v>
      </c>
    </row>
    <row r="12962" spans="1:2" x14ac:dyDescent="0.2">
      <c r="A12962" s="245" t="s">
        <v>17691</v>
      </c>
      <c r="B12962" s="246">
        <v>254.87</v>
      </c>
    </row>
    <row r="12963" spans="1:2" x14ac:dyDescent="0.2">
      <c r="A12963" s="245" t="s">
        <v>9145</v>
      </c>
      <c r="B12963" s="246">
        <v>276.33999999999997</v>
      </c>
    </row>
    <row r="12964" spans="1:2" x14ac:dyDescent="0.2">
      <c r="A12964" s="245" t="s">
        <v>17692</v>
      </c>
      <c r="B12964" s="246">
        <v>271.41000000000003</v>
      </c>
    </row>
    <row r="12965" spans="1:2" x14ac:dyDescent="0.2">
      <c r="A12965" s="245" t="s">
        <v>9146</v>
      </c>
      <c r="B12965" s="246">
        <v>910.12</v>
      </c>
    </row>
    <row r="12966" spans="1:2" x14ac:dyDescent="0.2">
      <c r="A12966" s="245" t="s">
        <v>17693</v>
      </c>
      <c r="B12966" s="246">
        <v>902.72</v>
      </c>
    </row>
    <row r="12967" spans="1:2" x14ac:dyDescent="0.2">
      <c r="A12967" s="245" t="s">
        <v>9147</v>
      </c>
      <c r="B12967" s="246">
        <v>920.4</v>
      </c>
    </row>
    <row r="12968" spans="1:2" x14ac:dyDescent="0.2">
      <c r="A12968" s="245" t="s">
        <v>17694</v>
      </c>
      <c r="B12968" s="246">
        <v>875.55</v>
      </c>
    </row>
    <row r="12969" spans="1:2" x14ac:dyDescent="0.2">
      <c r="A12969" s="245" t="s">
        <v>3625</v>
      </c>
      <c r="B12969" s="246">
        <v>111.92</v>
      </c>
    </row>
    <row r="12970" spans="1:2" x14ac:dyDescent="0.2">
      <c r="A12970" s="245" t="s">
        <v>17695</v>
      </c>
      <c r="B12970" s="246">
        <v>102.05</v>
      </c>
    </row>
    <row r="12971" spans="1:2" x14ac:dyDescent="0.2">
      <c r="A12971" s="245" t="s">
        <v>9148</v>
      </c>
      <c r="B12971" s="246">
        <v>115.92</v>
      </c>
    </row>
    <row r="12972" spans="1:2" x14ac:dyDescent="0.2">
      <c r="A12972" s="245" t="s">
        <v>17696</v>
      </c>
      <c r="B12972" s="246">
        <v>106.05</v>
      </c>
    </row>
    <row r="12973" spans="1:2" x14ac:dyDescent="0.2">
      <c r="A12973" s="245" t="s">
        <v>3619</v>
      </c>
      <c r="B12973" s="246">
        <v>453.29</v>
      </c>
    </row>
    <row r="12974" spans="1:2" x14ac:dyDescent="0.2">
      <c r="A12974" s="245" t="s">
        <v>17697</v>
      </c>
      <c r="B12974" s="246">
        <v>406.42</v>
      </c>
    </row>
    <row r="12975" spans="1:2" x14ac:dyDescent="0.2">
      <c r="A12975" s="245" t="s">
        <v>3620</v>
      </c>
      <c r="B12975" s="246">
        <v>520.65</v>
      </c>
    </row>
    <row r="12976" spans="1:2" x14ac:dyDescent="0.2">
      <c r="A12976" s="245" t="s">
        <v>17698</v>
      </c>
      <c r="B12976" s="246">
        <v>461.45</v>
      </c>
    </row>
    <row r="12977" spans="1:2" x14ac:dyDescent="0.2">
      <c r="A12977" s="245" t="s">
        <v>9149</v>
      </c>
      <c r="B12977" s="246">
        <v>512.29</v>
      </c>
    </row>
    <row r="12978" spans="1:2" x14ac:dyDescent="0.2">
      <c r="A12978" s="245" t="s">
        <v>17699</v>
      </c>
      <c r="B12978" s="246">
        <v>453.08</v>
      </c>
    </row>
    <row r="12979" spans="1:2" x14ac:dyDescent="0.2">
      <c r="A12979" s="245" t="s">
        <v>9150</v>
      </c>
      <c r="B12979" s="246">
        <v>35.25</v>
      </c>
    </row>
    <row r="12980" spans="1:2" x14ac:dyDescent="0.2">
      <c r="A12980" s="245" t="s">
        <v>17700</v>
      </c>
      <c r="B12980" s="246">
        <v>31.99</v>
      </c>
    </row>
    <row r="12981" spans="1:2" x14ac:dyDescent="0.2">
      <c r="A12981" s="245" t="s">
        <v>9151</v>
      </c>
      <c r="B12981" s="246">
        <v>22.51</v>
      </c>
    </row>
    <row r="12982" spans="1:2" x14ac:dyDescent="0.2">
      <c r="A12982" s="245" t="s">
        <v>17701</v>
      </c>
      <c r="B12982" s="246">
        <v>20.05</v>
      </c>
    </row>
    <row r="12983" spans="1:2" x14ac:dyDescent="0.2">
      <c r="A12983" s="245" t="s">
        <v>9152</v>
      </c>
      <c r="B12983" s="246">
        <v>15.05</v>
      </c>
    </row>
    <row r="12984" spans="1:2" x14ac:dyDescent="0.2">
      <c r="A12984" s="245" t="s">
        <v>17702</v>
      </c>
      <c r="B12984" s="246">
        <v>13.42</v>
      </c>
    </row>
    <row r="12985" spans="1:2" x14ac:dyDescent="0.2">
      <c r="A12985" s="245" t="s">
        <v>9153</v>
      </c>
      <c r="B12985" s="246">
        <v>12.62</v>
      </c>
    </row>
    <row r="12986" spans="1:2" x14ac:dyDescent="0.2">
      <c r="A12986" s="245" t="s">
        <v>17703</v>
      </c>
      <c r="B12986" s="246">
        <v>11.24</v>
      </c>
    </row>
    <row r="12987" spans="1:2" x14ac:dyDescent="0.2">
      <c r="A12987" s="245" t="s">
        <v>9154</v>
      </c>
      <c r="B12987" s="246">
        <v>52.55</v>
      </c>
    </row>
    <row r="12988" spans="1:2" x14ac:dyDescent="0.2">
      <c r="A12988" s="245" t="s">
        <v>17704</v>
      </c>
      <c r="B12988" s="246">
        <v>49.09</v>
      </c>
    </row>
    <row r="12989" spans="1:2" x14ac:dyDescent="0.2">
      <c r="A12989" s="245" t="s">
        <v>3628</v>
      </c>
      <c r="B12989" s="246">
        <v>389.69</v>
      </c>
    </row>
    <row r="12990" spans="1:2" x14ac:dyDescent="0.2">
      <c r="A12990" s="245" t="s">
        <v>17705</v>
      </c>
      <c r="B12990" s="246">
        <v>345.29</v>
      </c>
    </row>
    <row r="12991" spans="1:2" x14ac:dyDescent="0.2">
      <c r="A12991" s="245" t="s">
        <v>9155</v>
      </c>
      <c r="B12991" s="246">
        <v>471.67</v>
      </c>
    </row>
    <row r="12992" spans="1:2" x14ac:dyDescent="0.2">
      <c r="A12992" s="245" t="s">
        <v>17706</v>
      </c>
      <c r="B12992" s="246">
        <v>427.26</v>
      </c>
    </row>
    <row r="12993" spans="1:2" x14ac:dyDescent="0.2">
      <c r="A12993" s="245" t="s">
        <v>3631</v>
      </c>
      <c r="B12993" s="246">
        <v>359.9</v>
      </c>
    </row>
    <row r="12994" spans="1:2" x14ac:dyDescent="0.2">
      <c r="A12994" s="245" t="s">
        <v>17707</v>
      </c>
      <c r="B12994" s="246">
        <v>317.97000000000003</v>
      </c>
    </row>
    <row r="12995" spans="1:2" x14ac:dyDescent="0.2">
      <c r="A12995" s="245" t="s">
        <v>9156</v>
      </c>
      <c r="B12995" s="246">
        <v>42.14</v>
      </c>
    </row>
    <row r="12996" spans="1:2" x14ac:dyDescent="0.2">
      <c r="A12996" s="245" t="s">
        <v>17708</v>
      </c>
      <c r="B12996" s="246">
        <v>39.68</v>
      </c>
    </row>
    <row r="12997" spans="1:2" x14ac:dyDescent="0.2">
      <c r="A12997" s="245" t="s">
        <v>9157</v>
      </c>
      <c r="B12997" s="246">
        <v>38.21</v>
      </c>
    </row>
    <row r="12998" spans="1:2" x14ac:dyDescent="0.2">
      <c r="A12998" s="245" t="s">
        <v>17709</v>
      </c>
      <c r="B12998" s="246">
        <v>35.74</v>
      </c>
    </row>
    <row r="12999" spans="1:2" x14ac:dyDescent="0.2">
      <c r="A12999" s="245" t="s">
        <v>9158</v>
      </c>
      <c r="B12999" s="246">
        <v>34.270000000000003</v>
      </c>
    </row>
    <row r="13000" spans="1:2" x14ac:dyDescent="0.2">
      <c r="A13000" s="245" t="s">
        <v>17710</v>
      </c>
      <c r="B13000" s="246">
        <v>31.8</v>
      </c>
    </row>
    <row r="13001" spans="1:2" x14ac:dyDescent="0.2">
      <c r="A13001" s="245" t="s">
        <v>9159</v>
      </c>
      <c r="B13001" s="246">
        <v>166.86</v>
      </c>
    </row>
    <row r="13002" spans="1:2" x14ac:dyDescent="0.2">
      <c r="A13002" s="245" t="s">
        <v>17711</v>
      </c>
      <c r="B13002" s="246">
        <v>160.91</v>
      </c>
    </row>
    <row r="13003" spans="1:2" x14ac:dyDescent="0.2">
      <c r="A13003" s="245" t="s">
        <v>9160</v>
      </c>
      <c r="B13003" s="246">
        <v>29.05</v>
      </c>
    </row>
    <row r="13004" spans="1:2" x14ac:dyDescent="0.2">
      <c r="A13004" s="245" t="s">
        <v>17712</v>
      </c>
      <c r="B13004" s="246">
        <v>26.58</v>
      </c>
    </row>
    <row r="13005" spans="1:2" x14ac:dyDescent="0.2">
      <c r="A13005" s="245" t="s">
        <v>9161</v>
      </c>
      <c r="B13005" s="246">
        <v>359.25</v>
      </c>
    </row>
    <row r="13006" spans="1:2" x14ac:dyDescent="0.2">
      <c r="A13006" s="245" t="s">
        <v>17713</v>
      </c>
      <c r="B13006" s="246">
        <v>349.38</v>
      </c>
    </row>
    <row r="13007" spans="1:2" x14ac:dyDescent="0.2">
      <c r="A13007" s="245" t="s">
        <v>9162</v>
      </c>
      <c r="B13007" s="246">
        <v>882.73</v>
      </c>
    </row>
    <row r="13008" spans="1:2" x14ac:dyDescent="0.2">
      <c r="A13008" s="245" t="s">
        <v>17714</v>
      </c>
      <c r="B13008" s="246">
        <v>875.33</v>
      </c>
    </row>
    <row r="13009" spans="1:2" x14ac:dyDescent="0.2">
      <c r="A13009" s="245" t="s">
        <v>9163</v>
      </c>
      <c r="B13009" s="246">
        <v>386.42</v>
      </c>
    </row>
    <row r="13010" spans="1:2" x14ac:dyDescent="0.2">
      <c r="A13010" s="245" t="s">
        <v>17715</v>
      </c>
      <c r="B13010" s="246">
        <v>371.62</v>
      </c>
    </row>
    <row r="13011" spans="1:2" x14ac:dyDescent="0.2">
      <c r="A13011" s="245" t="s">
        <v>9164</v>
      </c>
      <c r="B13011" s="246">
        <v>241.99</v>
      </c>
    </row>
    <row r="13012" spans="1:2" x14ac:dyDescent="0.2">
      <c r="A13012" s="245" t="s">
        <v>17716</v>
      </c>
      <c r="B13012" s="246">
        <v>222.26</v>
      </c>
    </row>
    <row r="13013" spans="1:2" x14ac:dyDescent="0.2">
      <c r="A13013" s="245" t="s">
        <v>9165</v>
      </c>
      <c r="B13013" s="246">
        <v>49.78</v>
      </c>
    </row>
    <row r="13014" spans="1:2" x14ac:dyDescent="0.2">
      <c r="A13014" s="245" t="s">
        <v>17717</v>
      </c>
      <c r="B13014" s="246">
        <v>49.19</v>
      </c>
    </row>
    <row r="13015" spans="1:2" x14ac:dyDescent="0.2">
      <c r="A13015" s="245" t="s">
        <v>9166</v>
      </c>
      <c r="B13015" s="246">
        <v>8.27</v>
      </c>
    </row>
    <row r="13016" spans="1:2" x14ac:dyDescent="0.2">
      <c r="A13016" s="245" t="s">
        <v>17718</v>
      </c>
      <c r="B13016" s="246">
        <v>7.75</v>
      </c>
    </row>
    <row r="13017" spans="1:2" x14ac:dyDescent="0.2">
      <c r="A13017" s="245" t="s">
        <v>9167</v>
      </c>
      <c r="B13017" s="246">
        <v>484.03</v>
      </c>
    </row>
    <row r="13018" spans="1:2" x14ac:dyDescent="0.2">
      <c r="A13018" s="245" t="s">
        <v>17719</v>
      </c>
      <c r="B13018" s="246">
        <v>440.86</v>
      </c>
    </row>
    <row r="13019" spans="1:2" x14ac:dyDescent="0.2">
      <c r="A13019" s="245" t="s">
        <v>9168</v>
      </c>
      <c r="B13019" s="246">
        <v>536.28</v>
      </c>
    </row>
    <row r="13020" spans="1:2" x14ac:dyDescent="0.2">
      <c r="A13020" s="245" t="s">
        <v>17720</v>
      </c>
      <c r="B13020" s="246">
        <v>490.89</v>
      </c>
    </row>
    <row r="13021" spans="1:2" x14ac:dyDescent="0.2">
      <c r="A13021" s="245" t="s">
        <v>9169</v>
      </c>
      <c r="B13021" s="246">
        <v>840.54</v>
      </c>
    </row>
    <row r="13022" spans="1:2" x14ac:dyDescent="0.2">
      <c r="A13022" s="245" t="s">
        <v>17721</v>
      </c>
      <c r="B13022" s="246">
        <v>830.68</v>
      </c>
    </row>
    <row r="13023" spans="1:2" x14ac:dyDescent="0.2">
      <c r="A13023" s="245" t="s">
        <v>9170</v>
      </c>
      <c r="B13023" s="246">
        <v>383.99</v>
      </c>
    </row>
    <row r="13024" spans="1:2" x14ac:dyDescent="0.2">
      <c r="A13024" s="245" t="s">
        <v>17722</v>
      </c>
      <c r="B13024" s="246">
        <v>376.59</v>
      </c>
    </row>
    <row r="13025" spans="1:2" x14ac:dyDescent="0.2">
      <c r="A13025" s="245" t="s">
        <v>9171</v>
      </c>
      <c r="B13025" s="246">
        <v>348.8</v>
      </c>
    </row>
    <row r="13026" spans="1:2" x14ac:dyDescent="0.2">
      <c r="A13026" s="245" t="s">
        <v>17723</v>
      </c>
      <c r="B13026" s="246">
        <v>341.4</v>
      </c>
    </row>
    <row r="13027" spans="1:2" x14ac:dyDescent="0.2">
      <c r="A13027" s="245" t="s">
        <v>9172</v>
      </c>
      <c r="B13027" s="246">
        <v>363.16</v>
      </c>
    </row>
    <row r="13028" spans="1:2" x14ac:dyDescent="0.2">
      <c r="A13028" s="245" t="s">
        <v>17724</v>
      </c>
      <c r="B13028" s="246">
        <v>355.76</v>
      </c>
    </row>
    <row r="13029" spans="1:2" x14ac:dyDescent="0.2">
      <c r="A13029" s="245" t="s">
        <v>9173</v>
      </c>
      <c r="B13029" s="246">
        <v>493.15</v>
      </c>
    </row>
    <row r="13030" spans="1:2" x14ac:dyDescent="0.2">
      <c r="A13030" s="245" t="s">
        <v>17725</v>
      </c>
      <c r="B13030" s="246">
        <v>485.75</v>
      </c>
    </row>
    <row r="13031" spans="1:2" x14ac:dyDescent="0.2">
      <c r="A13031" s="245" t="s">
        <v>9174</v>
      </c>
      <c r="B13031" s="246">
        <v>752.07</v>
      </c>
    </row>
    <row r="13032" spans="1:2" x14ac:dyDescent="0.2">
      <c r="A13032" s="245" t="s">
        <v>17726</v>
      </c>
      <c r="B13032" s="246">
        <v>742.21</v>
      </c>
    </row>
    <row r="13033" spans="1:2" x14ac:dyDescent="0.2">
      <c r="A13033" s="245" t="s">
        <v>9175</v>
      </c>
      <c r="B13033" s="246">
        <v>964.96</v>
      </c>
    </row>
    <row r="13034" spans="1:2" x14ac:dyDescent="0.2">
      <c r="A13034" s="245" t="s">
        <v>17727</v>
      </c>
      <c r="B13034" s="246">
        <v>955.1</v>
      </c>
    </row>
    <row r="13035" spans="1:2" x14ac:dyDescent="0.2">
      <c r="A13035" s="245" t="s">
        <v>9176</v>
      </c>
      <c r="B13035" s="246">
        <v>337.07</v>
      </c>
    </row>
    <row r="13036" spans="1:2" x14ac:dyDescent="0.2">
      <c r="A13036" s="245" t="s">
        <v>17728</v>
      </c>
      <c r="B13036" s="246">
        <v>329.67</v>
      </c>
    </row>
    <row r="13037" spans="1:2" x14ac:dyDescent="0.2">
      <c r="A13037" s="245" t="s">
        <v>9177</v>
      </c>
      <c r="B13037" s="246">
        <v>461.96</v>
      </c>
    </row>
    <row r="13038" spans="1:2" x14ac:dyDescent="0.2">
      <c r="A13038" s="245" t="s">
        <v>17729</v>
      </c>
      <c r="B13038" s="246">
        <v>454.56</v>
      </c>
    </row>
    <row r="13039" spans="1:2" x14ac:dyDescent="0.2">
      <c r="A13039" s="245" t="s">
        <v>9178</v>
      </c>
      <c r="B13039" s="246">
        <v>98.55</v>
      </c>
    </row>
    <row r="13040" spans="1:2" x14ac:dyDescent="0.2">
      <c r="A13040" s="245" t="s">
        <v>17730</v>
      </c>
      <c r="B13040" s="246">
        <v>96.66</v>
      </c>
    </row>
    <row r="13041" spans="1:2" x14ac:dyDescent="0.2">
      <c r="A13041" s="245" t="s">
        <v>9179</v>
      </c>
      <c r="B13041" s="246">
        <v>110.35</v>
      </c>
    </row>
    <row r="13042" spans="1:2" x14ac:dyDescent="0.2">
      <c r="A13042" s="245" t="s">
        <v>17731</v>
      </c>
      <c r="B13042" s="246">
        <v>107.77</v>
      </c>
    </row>
    <row r="13043" spans="1:2" x14ac:dyDescent="0.2">
      <c r="A13043" s="245" t="s">
        <v>9180</v>
      </c>
      <c r="B13043" s="246">
        <v>193.2</v>
      </c>
    </row>
    <row r="13044" spans="1:2" x14ac:dyDescent="0.2">
      <c r="A13044" s="245" t="s">
        <v>17732</v>
      </c>
      <c r="B13044" s="246">
        <v>190.34</v>
      </c>
    </row>
    <row r="13045" spans="1:2" x14ac:dyDescent="0.2">
      <c r="A13045" s="245" t="s">
        <v>9181</v>
      </c>
      <c r="B13045" s="246">
        <v>177.67</v>
      </c>
    </row>
    <row r="13046" spans="1:2" x14ac:dyDescent="0.2">
      <c r="A13046" s="245" t="s">
        <v>17733</v>
      </c>
      <c r="B13046" s="246">
        <v>174.46</v>
      </c>
    </row>
    <row r="13047" spans="1:2" x14ac:dyDescent="0.2">
      <c r="A13047" s="245" t="s">
        <v>9182</v>
      </c>
      <c r="B13047" s="246">
        <v>209.63</v>
      </c>
    </row>
    <row r="13048" spans="1:2" x14ac:dyDescent="0.2">
      <c r="A13048" s="245" t="s">
        <v>17734</v>
      </c>
      <c r="B13048" s="246">
        <v>205.94</v>
      </c>
    </row>
    <row r="13049" spans="1:2" x14ac:dyDescent="0.2">
      <c r="A13049" s="245" t="s">
        <v>9183</v>
      </c>
      <c r="B13049" s="246">
        <v>253.45</v>
      </c>
    </row>
    <row r="13050" spans="1:2" x14ac:dyDescent="0.2">
      <c r="A13050" s="245" t="s">
        <v>17735</v>
      </c>
      <c r="B13050" s="246">
        <v>248.94</v>
      </c>
    </row>
    <row r="13051" spans="1:2" x14ac:dyDescent="0.2">
      <c r="A13051" s="245" t="s">
        <v>9184</v>
      </c>
      <c r="B13051" s="246">
        <v>184.25</v>
      </c>
    </row>
    <row r="13052" spans="1:2" x14ac:dyDescent="0.2">
      <c r="A13052" s="245" t="s">
        <v>17736</v>
      </c>
      <c r="B13052" s="246">
        <v>180.75</v>
      </c>
    </row>
    <row r="13053" spans="1:2" x14ac:dyDescent="0.2">
      <c r="A13053" s="245" t="s">
        <v>9185</v>
      </c>
      <c r="B13053" s="246">
        <v>301.89999999999998</v>
      </c>
    </row>
    <row r="13054" spans="1:2" x14ac:dyDescent="0.2">
      <c r="A13054" s="245" t="s">
        <v>17737</v>
      </c>
      <c r="B13054" s="246">
        <v>297.17</v>
      </c>
    </row>
    <row r="13055" spans="1:2" x14ac:dyDescent="0.2">
      <c r="A13055" s="245" t="s">
        <v>9186</v>
      </c>
      <c r="B13055" s="246">
        <v>349.37</v>
      </c>
    </row>
    <row r="13056" spans="1:2" x14ac:dyDescent="0.2">
      <c r="A13056" s="245" t="s">
        <v>17738</v>
      </c>
      <c r="B13056" s="246">
        <v>343.72</v>
      </c>
    </row>
    <row r="13057" spans="1:2" x14ac:dyDescent="0.2">
      <c r="A13057" s="245" t="s">
        <v>9187</v>
      </c>
      <c r="B13057" s="246">
        <v>389.92</v>
      </c>
    </row>
    <row r="13058" spans="1:2" x14ac:dyDescent="0.2">
      <c r="A13058" s="245" t="s">
        <v>17739</v>
      </c>
      <c r="B13058" s="246">
        <v>383.54</v>
      </c>
    </row>
    <row r="13059" spans="1:2" x14ac:dyDescent="0.2">
      <c r="A13059" s="245" t="s">
        <v>9188</v>
      </c>
      <c r="B13059" s="246">
        <v>275.81</v>
      </c>
    </row>
    <row r="13060" spans="1:2" x14ac:dyDescent="0.2">
      <c r="A13060" s="245" t="s">
        <v>17740</v>
      </c>
      <c r="B13060" s="246">
        <v>267.16000000000003</v>
      </c>
    </row>
    <row r="13061" spans="1:2" x14ac:dyDescent="0.2">
      <c r="A13061" s="245" t="s">
        <v>9189</v>
      </c>
      <c r="B13061" s="246">
        <v>321.97000000000003</v>
      </c>
    </row>
    <row r="13062" spans="1:2" x14ac:dyDescent="0.2">
      <c r="A13062" s="245" t="s">
        <v>17741</v>
      </c>
      <c r="B13062" s="246">
        <v>312.11</v>
      </c>
    </row>
    <row r="13063" spans="1:2" x14ac:dyDescent="0.2">
      <c r="A13063" s="245" t="s">
        <v>9190</v>
      </c>
      <c r="B13063" s="246">
        <v>107.18</v>
      </c>
    </row>
    <row r="13064" spans="1:2" x14ac:dyDescent="0.2">
      <c r="A13064" s="245" t="s">
        <v>17742</v>
      </c>
      <c r="B13064" s="246">
        <v>101.25</v>
      </c>
    </row>
    <row r="13065" spans="1:2" x14ac:dyDescent="0.2">
      <c r="A13065" s="245" t="s">
        <v>9191</v>
      </c>
      <c r="B13065" s="246">
        <v>115.73</v>
      </c>
    </row>
    <row r="13066" spans="1:2" x14ac:dyDescent="0.2">
      <c r="A13066" s="245" t="s">
        <v>17743</v>
      </c>
      <c r="B13066" s="246">
        <v>109.8</v>
      </c>
    </row>
    <row r="13067" spans="1:2" x14ac:dyDescent="0.2">
      <c r="A13067" s="245" t="s">
        <v>9192</v>
      </c>
      <c r="B13067" s="246">
        <v>144.31</v>
      </c>
    </row>
    <row r="13068" spans="1:2" x14ac:dyDescent="0.2">
      <c r="A13068" s="245" t="s">
        <v>17744</v>
      </c>
      <c r="B13068" s="246">
        <v>136.91</v>
      </c>
    </row>
    <row r="13069" spans="1:2" x14ac:dyDescent="0.2">
      <c r="A13069" s="245" t="s">
        <v>9193</v>
      </c>
      <c r="B13069" s="246">
        <v>272.02999999999997</v>
      </c>
    </row>
    <row r="13070" spans="1:2" x14ac:dyDescent="0.2">
      <c r="A13070" s="245" t="s">
        <v>17745</v>
      </c>
      <c r="B13070" s="246">
        <v>267.10000000000002</v>
      </c>
    </row>
    <row r="13071" spans="1:2" x14ac:dyDescent="0.2">
      <c r="A13071" s="245" t="s">
        <v>9194</v>
      </c>
      <c r="B13071" s="246">
        <v>274.2</v>
      </c>
    </row>
    <row r="13072" spans="1:2" x14ac:dyDescent="0.2">
      <c r="A13072" s="245" t="s">
        <v>17746</v>
      </c>
      <c r="B13072" s="246">
        <v>267.77999999999997</v>
      </c>
    </row>
    <row r="13073" spans="1:2" x14ac:dyDescent="0.2">
      <c r="A13073" s="245" t="s">
        <v>9195</v>
      </c>
      <c r="B13073" s="246">
        <v>236.49</v>
      </c>
    </row>
    <row r="13074" spans="1:2" x14ac:dyDescent="0.2">
      <c r="A13074" s="245" t="s">
        <v>17747</v>
      </c>
      <c r="B13074" s="246">
        <v>231.56</v>
      </c>
    </row>
    <row r="13075" spans="1:2" x14ac:dyDescent="0.2">
      <c r="A13075" s="245" t="s">
        <v>9196</v>
      </c>
      <c r="B13075" s="246">
        <v>261.81</v>
      </c>
    </row>
    <row r="13076" spans="1:2" x14ac:dyDescent="0.2">
      <c r="A13076" s="245" t="s">
        <v>17748</v>
      </c>
      <c r="B13076" s="246">
        <v>257.17</v>
      </c>
    </row>
    <row r="13077" spans="1:2" x14ac:dyDescent="0.2">
      <c r="A13077" s="245" t="s">
        <v>9197</v>
      </c>
      <c r="B13077" s="246">
        <v>449.23</v>
      </c>
    </row>
    <row r="13078" spans="1:2" x14ac:dyDescent="0.2">
      <c r="A13078" s="245" t="s">
        <v>17749</v>
      </c>
      <c r="B13078" s="246">
        <v>434.43</v>
      </c>
    </row>
    <row r="13079" spans="1:2" x14ac:dyDescent="0.2">
      <c r="A13079" s="245" t="s">
        <v>9198</v>
      </c>
      <c r="B13079" s="246">
        <v>415.33</v>
      </c>
    </row>
    <row r="13080" spans="1:2" x14ac:dyDescent="0.2">
      <c r="A13080" s="245" t="s">
        <v>17750</v>
      </c>
      <c r="B13080" s="246">
        <v>410.89</v>
      </c>
    </row>
    <row r="13081" spans="1:2" x14ac:dyDescent="0.2">
      <c r="A13081" s="245" t="s">
        <v>9199</v>
      </c>
      <c r="B13081" s="246">
        <v>97.5</v>
      </c>
    </row>
    <row r="13082" spans="1:2" x14ac:dyDescent="0.2">
      <c r="A13082" s="245" t="s">
        <v>17751</v>
      </c>
      <c r="B13082" s="246">
        <v>92.86</v>
      </c>
    </row>
    <row r="13083" spans="1:2" x14ac:dyDescent="0.2">
      <c r="A13083" s="245" t="s">
        <v>9200</v>
      </c>
      <c r="B13083" s="246">
        <v>120.29</v>
      </c>
    </row>
    <row r="13084" spans="1:2" x14ac:dyDescent="0.2">
      <c r="A13084" s="245" t="s">
        <v>17752</v>
      </c>
      <c r="B13084" s="246">
        <v>115.65</v>
      </c>
    </row>
    <row r="13085" spans="1:2" x14ac:dyDescent="0.2">
      <c r="A13085" s="245" t="s">
        <v>9201</v>
      </c>
      <c r="B13085" s="246">
        <v>402.94</v>
      </c>
    </row>
    <row r="13086" spans="1:2" x14ac:dyDescent="0.2">
      <c r="A13086" s="245" t="s">
        <v>17753</v>
      </c>
      <c r="B13086" s="246">
        <v>390.61</v>
      </c>
    </row>
    <row r="13087" spans="1:2" x14ac:dyDescent="0.2">
      <c r="A13087" s="245" t="s">
        <v>9202</v>
      </c>
      <c r="B13087" s="246">
        <v>279.23</v>
      </c>
    </row>
    <row r="13088" spans="1:2" x14ac:dyDescent="0.2">
      <c r="A13088" s="245" t="s">
        <v>17754</v>
      </c>
      <c r="B13088" s="246">
        <v>274.3</v>
      </c>
    </row>
    <row r="13089" spans="1:2" x14ac:dyDescent="0.2">
      <c r="A13089" s="245" t="s">
        <v>9203</v>
      </c>
      <c r="B13089" s="246">
        <v>300.69</v>
      </c>
    </row>
    <row r="13090" spans="1:2" x14ac:dyDescent="0.2">
      <c r="A13090" s="245" t="s">
        <v>17755</v>
      </c>
      <c r="B13090" s="246">
        <v>296.05</v>
      </c>
    </row>
    <row r="13091" spans="1:2" x14ac:dyDescent="0.2">
      <c r="A13091" s="245" t="s">
        <v>9204</v>
      </c>
      <c r="B13091" s="246">
        <v>842.05</v>
      </c>
    </row>
    <row r="13092" spans="1:2" x14ac:dyDescent="0.2">
      <c r="A13092" s="245" t="s">
        <v>17756</v>
      </c>
      <c r="B13092" s="246">
        <v>835.23</v>
      </c>
    </row>
    <row r="13093" spans="1:2" x14ac:dyDescent="0.2">
      <c r="A13093" s="245" t="s">
        <v>9205</v>
      </c>
      <c r="B13093" s="246">
        <v>419.29</v>
      </c>
    </row>
    <row r="13094" spans="1:2" x14ac:dyDescent="0.2">
      <c r="A13094" s="245" t="s">
        <v>17757</v>
      </c>
      <c r="B13094" s="246">
        <v>409.91</v>
      </c>
    </row>
    <row r="13095" spans="1:2" x14ac:dyDescent="0.2">
      <c r="A13095" s="245" t="s">
        <v>9206</v>
      </c>
      <c r="B13095" s="246">
        <v>386.02</v>
      </c>
    </row>
    <row r="13096" spans="1:2" x14ac:dyDescent="0.2">
      <c r="A13096" s="245" t="s">
        <v>17758</v>
      </c>
      <c r="B13096" s="246">
        <v>378.5</v>
      </c>
    </row>
    <row r="13097" spans="1:2" x14ac:dyDescent="0.2">
      <c r="A13097" s="245" t="s">
        <v>9207</v>
      </c>
      <c r="B13097" s="246">
        <v>301.7</v>
      </c>
    </row>
    <row r="13098" spans="1:2" x14ac:dyDescent="0.2">
      <c r="A13098" s="245" t="s">
        <v>17759</v>
      </c>
      <c r="B13098" s="246">
        <v>297.06</v>
      </c>
    </row>
    <row r="13099" spans="1:2" x14ac:dyDescent="0.2">
      <c r="A13099" s="245" t="s">
        <v>9208</v>
      </c>
      <c r="B13099" s="246">
        <v>521.76</v>
      </c>
    </row>
    <row r="13100" spans="1:2" x14ac:dyDescent="0.2">
      <c r="A13100" s="245" t="s">
        <v>17760</v>
      </c>
      <c r="B13100" s="246">
        <v>515.34</v>
      </c>
    </row>
    <row r="13101" spans="1:2" x14ac:dyDescent="0.2">
      <c r="A13101" s="245" t="s">
        <v>9209</v>
      </c>
      <c r="B13101" s="246">
        <v>389.4</v>
      </c>
    </row>
    <row r="13102" spans="1:2" x14ac:dyDescent="0.2">
      <c r="A13102" s="245" t="s">
        <v>17761</v>
      </c>
      <c r="B13102" s="246">
        <v>384.47</v>
      </c>
    </row>
    <row r="13103" spans="1:2" x14ac:dyDescent="0.2">
      <c r="A13103" s="245" t="s">
        <v>9210</v>
      </c>
      <c r="B13103" s="246">
        <v>3831.11</v>
      </c>
    </row>
    <row r="13104" spans="1:2" x14ac:dyDescent="0.2">
      <c r="A13104" s="245" t="s">
        <v>17762</v>
      </c>
      <c r="B13104" s="246">
        <v>3816.31</v>
      </c>
    </row>
    <row r="13105" spans="1:2" x14ac:dyDescent="0.2">
      <c r="A13105" s="245" t="s">
        <v>9211</v>
      </c>
      <c r="B13105" s="246">
        <v>4225.96</v>
      </c>
    </row>
    <row r="13106" spans="1:2" x14ac:dyDescent="0.2">
      <c r="A13106" s="245" t="s">
        <v>17763</v>
      </c>
      <c r="B13106" s="246">
        <v>4211.16</v>
      </c>
    </row>
    <row r="13107" spans="1:2" x14ac:dyDescent="0.2">
      <c r="A13107" s="245" t="s">
        <v>9212</v>
      </c>
      <c r="B13107" s="246">
        <v>4645.17</v>
      </c>
    </row>
    <row r="13108" spans="1:2" x14ac:dyDescent="0.2">
      <c r="A13108" s="245" t="s">
        <v>17764</v>
      </c>
      <c r="B13108" s="246">
        <v>4630.37</v>
      </c>
    </row>
    <row r="13109" spans="1:2" x14ac:dyDescent="0.2">
      <c r="A13109" s="245" t="s">
        <v>9213</v>
      </c>
      <c r="B13109" s="246">
        <v>5062.32</v>
      </c>
    </row>
    <row r="13110" spans="1:2" x14ac:dyDescent="0.2">
      <c r="A13110" s="245" t="s">
        <v>17765</v>
      </c>
      <c r="B13110" s="246">
        <v>5047.5200000000004</v>
      </c>
    </row>
    <row r="13111" spans="1:2" x14ac:dyDescent="0.2">
      <c r="A13111" s="245" t="s">
        <v>9214</v>
      </c>
      <c r="B13111" s="246">
        <v>7355.1</v>
      </c>
    </row>
    <row r="13112" spans="1:2" x14ac:dyDescent="0.2">
      <c r="A13112" s="245" t="s">
        <v>17766</v>
      </c>
      <c r="B13112" s="246">
        <v>7340.3</v>
      </c>
    </row>
    <row r="13113" spans="1:2" x14ac:dyDescent="0.2">
      <c r="A13113" s="245" t="s">
        <v>9215</v>
      </c>
      <c r="B13113" s="246">
        <v>8193.52</v>
      </c>
    </row>
    <row r="13114" spans="1:2" x14ac:dyDescent="0.2">
      <c r="A13114" s="245" t="s">
        <v>17767</v>
      </c>
      <c r="B13114" s="246">
        <v>8178.72</v>
      </c>
    </row>
    <row r="13115" spans="1:2" x14ac:dyDescent="0.2">
      <c r="A13115" s="245" t="s">
        <v>9216</v>
      </c>
      <c r="B13115" s="246">
        <v>9031.94</v>
      </c>
    </row>
    <row r="13116" spans="1:2" x14ac:dyDescent="0.2">
      <c r="A13116" s="245" t="s">
        <v>17768</v>
      </c>
      <c r="B13116" s="246">
        <v>9017.14</v>
      </c>
    </row>
    <row r="13117" spans="1:2" x14ac:dyDescent="0.2">
      <c r="A13117" s="245" t="s">
        <v>9217</v>
      </c>
      <c r="B13117" s="246">
        <v>9870.36</v>
      </c>
    </row>
    <row r="13118" spans="1:2" x14ac:dyDescent="0.2">
      <c r="A13118" s="245" t="s">
        <v>17769</v>
      </c>
      <c r="B13118" s="246">
        <v>9855.56</v>
      </c>
    </row>
    <row r="13119" spans="1:2" x14ac:dyDescent="0.2">
      <c r="A13119" s="245" t="s">
        <v>9218</v>
      </c>
      <c r="B13119" s="246">
        <v>4311.1099999999997</v>
      </c>
    </row>
    <row r="13120" spans="1:2" x14ac:dyDescent="0.2">
      <c r="A13120" s="245" t="s">
        <v>17770</v>
      </c>
      <c r="B13120" s="246">
        <v>4296.3100000000004</v>
      </c>
    </row>
    <row r="13121" spans="1:2" x14ac:dyDescent="0.2">
      <c r="A13121" s="245" t="s">
        <v>9219</v>
      </c>
      <c r="B13121" s="246">
        <v>4911.1099999999997</v>
      </c>
    </row>
    <row r="13122" spans="1:2" x14ac:dyDescent="0.2">
      <c r="A13122" s="245" t="s">
        <v>17771</v>
      </c>
      <c r="B13122" s="246">
        <v>4896.3100000000004</v>
      </c>
    </row>
    <row r="13123" spans="1:2" x14ac:dyDescent="0.2">
      <c r="A13123" s="245" t="s">
        <v>9220</v>
      </c>
      <c r="B13123" s="246">
        <v>5411.11</v>
      </c>
    </row>
    <row r="13124" spans="1:2" x14ac:dyDescent="0.2">
      <c r="A13124" s="245" t="s">
        <v>17772</v>
      </c>
      <c r="B13124" s="246">
        <v>5396.31</v>
      </c>
    </row>
    <row r="13125" spans="1:2" x14ac:dyDescent="0.2">
      <c r="A13125" s="245" t="s">
        <v>9221</v>
      </c>
      <c r="B13125" s="246">
        <v>5911.11</v>
      </c>
    </row>
    <row r="13126" spans="1:2" x14ac:dyDescent="0.2">
      <c r="A13126" s="245" t="s">
        <v>17773</v>
      </c>
      <c r="B13126" s="246">
        <v>5896.31</v>
      </c>
    </row>
    <row r="13127" spans="1:2" x14ac:dyDescent="0.2">
      <c r="A13127" s="245" t="s">
        <v>9222</v>
      </c>
      <c r="B13127" s="246">
        <v>8011.11</v>
      </c>
    </row>
    <row r="13128" spans="1:2" x14ac:dyDescent="0.2">
      <c r="A13128" s="245" t="s">
        <v>17774</v>
      </c>
      <c r="B13128" s="246">
        <v>7996.31</v>
      </c>
    </row>
    <row r="13129" spans="1:2" x14ac:dyDescent="0.2">
      <c r="A13129" s="245" t="s">
        <v>9223</v>
      </c>
      <c r="B13129" s="246">
        <v>9011.11</v>
      </c>
    </row>
    <row r="13130" spans="1:2" x14ac:dyDescent="0.2">
      <c r="A13130" s="245" t="s">
        <v>17775</v>
      </c>
      <c r="B13130" s="246">
        <v>8996.31</v>
      </c>
    </row>
    <row r="13131" spans="1:2" x14ac:dyDescent="0.2">
      <c r="A13131" s="245" t="s">
        <v>9224</v>
      </c>
      <c r="B13131" s="246">
        <v>10061.11</v>
      </c>
    </row>
    <row r="13132" spans="1:2" x14ac:dyDescent="0.2">
      <c r="A13132" s="245" t="s">
        <v>17776</v>
      </c>
      <c r="B13132" s="246">
        <v>10046.31</v>
      </c>
    </row>
    <row r="13133" spans="1:2" x14ac:dyDescent="0.2">
      <c r="A13133" s="245" t="s">
        <v>9225</v>
      </c>
      <c r="B13133" s="246">
        <v>11101.11</v>
      </c>
    </row>
    <row r="13134" spans="1:2" x14ac:dyDescent="0.2">
      <c r="A13134" s="245" t="s">
        <v>17777</v>
      </c>
      <c r="B13134" s="246">
        <v>11086.31</v>
      </c>
    </row>
    <row r="13135" spans="1:2" x14ac:dyDescent="0.2">
      <c r="A13135" s="245" t="s">
        <v>3632</v>
      </c>
      <c r="B13135" s="246">
        <v>349.03</v>
      </c>
    </row>
    <row r="13136" spans="1:2" x14ac:dyDescent="0.2">
      <c r="A13136" s="245" t="s">
        <v>17778</v>
      </c>
      <c r="B13136" s="246">
        <v>329.3</v>
      </c>
    </row>
    <row r="13137" spans="1:2" x14ac:dyDescent="0.2">
      <c r="A13137" s="245" t="s">
        <v>9226</v>
      </c>
      <c r="B13137" s="246">
        <v>401.39</v>
      </c>
    </row>
    <row r="13138" spans="1:2" x14ac:dyDescent="0.2">
      <c r="A13138" s="245" t="s">
        <v>17779</v>
      </c>
      <c r="B13138" s="246">
        <v>378.69</v>
      </c>
    </row>
    <row r="13139" spans="1:2" x14ac:dyDescent="0.2">
      <c r="A13139" s="245" t="s">
        <v>3633</v>
      </c>
      <c r="B13139" s="246">
        <v>355.26</v>
      </c>
    </row>
    <row r="13140" spans="1:2" x14ac:dyDescent="0.2">
      <c r="A13140" s="245" t="s">
        <v>17780</v>
      </c>
      <c r="B13140" s="246">
        <v>335.53</v>
      </c>
    </row>
    <row r="13141" spans="1:2" x14ac:dyDescent="0.2">
      <c r="A13141" s="245" t="s">
        <v>9227</v>
      </c>
      <c r="B13141" s="246">
        <v>408.55</v>
      </c>
    </row>
    <row r="13142" spans="1:2" x14ac:dyDescent="0.2">
      <c r="A13142" s="245" t="s">
        <v>17781</v>
      </c>
      <c r="B13142" s="246">
        <v>385.86</v>
      </c>
    </row>
    <row r="13143" spans="1:2" x14ac:dyDescent="0.2">
      <c r="A13143" s="245" t="s">
        <v>3634</v>
      </c>
      <c r="B13143" s="246">
        <v>321.32</v>
      </c>
    </row>
    <row r="13144" spans="1:2" x14ac:dyDescent="0.2">
      <c r="A13144" s="245" t="s">
        <v>17782</v>
      </c>
      <c r="B13144" s="246">
        <v>301.58</v>
      </c>
    </row>
    <row r="13145" spans="1:2" x14ac:dyDescent="0.2">
      <c r="A13145" s="245" t="s">
        <v>9228</v>
      </c>
      <c r="B13145" s="246">
        <v>369.51</v>
      </c>
    </row>
    <row r="13146" spans="1:2" x14ac:dyDescent="0.2">
      <c r="A13146" s="245" t="s">
        <v>17783</v>
      </c>
      <c r="B13146" s="246">
        <v>346.82</v>
      </c>
    </row>
    <row r="13147" spans="1:2" x14ac:dyDescent="0.2">
      <c r="A13147" s="245" t="s">
        <v>3635</v>
      </c>
      <c r="B13147" s="246">
        <v>352.1</v>
      </c>
    </row>
    <row r="13148" spans="1:2" x14ac:dyDescent="0.2">
      <c r="A13148" s="245" t="s">
        <v>17784</v>
      </c>
      <c r="B13148" s="246">
        <v>332.36</v>
      </c>
    </row>
    <row r="13149" spans="1:2" x14ac:dyDescent="0.2">
      <c r="A13149" s="245" t="s">
        <v>9229</v>
      </c>
      <c r="B13149" s="246">
        <v>404.91</v>
      </c>
    </row>
    <row r="13150" spans="1:2" x14ac:dyDescent="0.2">
      <c r="A13150" s="245" t="s">
        <v>17785</v>
      </c>
      <c r="B13150" s="246">
        <v>382.22</v>
      </c>
    </row>
    <row r="13151" spans="1:2" x14ac:dyDescent="0.2">
      <c r="A13151" s="245" t="s">
        <v>3637</v>
      </c>
      <c r="B13151" s="246">
        <v>424.17</v>
      </c>
    </row>
    <row r="13152" spans="1:2" x14ac:dyDescent="0.2">
      <c r="A13152" s="245" t="s">
        <v>17786</v>
      </c>
      <c r="B13152" s="246">
        <v>404.44</v>
      </c>
    </row>
    <row r="13153" spans="1:2" x14ac:dyDescent="0.2">
      <c r="A13153" s="245" t="s">
        <v>9230</v>
      </c>
      <c r="B13153" s="246">
        <v>487.8</v>
      </c>
    </row>
    <row r="13154" spans="1:2" x14ac:dyDescent="0.2">
      <c r="A13154" s="245" t="s">
        <v>17787</v>
      </c>
      <c r="B13154" s="246">
        <v>465.11</v>
      </c>
    </row>
    <row r="13155" spans="1:2" x14ac:dyDescent="0.2">
      <c r="A13155" s="245" t="s">
        <v>3638</v>
      </c>
      <c r="B13155" s="246">
        <v>421.57</v>
      </c>
    </row>
    <row r="13156" spans="1:2" x14ac:dyDescent="0.2">
      <c r="A13156" s="245" t="s">
        <v>17788</v>
      </c>
      <c r="B13156" s="246">
        <v>401.84</v>
      </c>
    </row>
    <row r="13157" spans="1:2" x14ac:dyDescent="0.2">
      <c r="A13157" s="245" t="s">
        <v>9231</v>
      </c>
      <c r="B13157" s="246">
        <v>484.81</v>
      </c>
    </row>
    <row r="13158" spans="1:2" x14ac:dyDescent="0.2">
      <c r="A13158" s="245" t="s">
        <v>17789</v>
      </c>
      <c r="B13158" s="246">
        <v>462.11</v>
      </c>
    </row>
    <row r="13159" spans="1:2" x14ac:dyDescent="0.2">
      <c r="A13159" s="245" t="s">
        <v>3639</v>
      </c>
      <c r="B13159" s="246">
        <v>294.14</v>
      </c>
    </row>
    <row r="13160" spans="1:2" x14ac:dyDescent="0.2">
      <c r="A13160" s="245" t="s">
        <v>17790</v>
      </c>
      <c r="B13160" s="246">
        <v>279.33</v>
      </c>
    </row>
    <row r="13161" spans="1:2" x14ac:dyDescent="0.2">
      <c r="A13161" s="245" t="s">
        <v>9232</v>
      </c>
      <c r="B13161" s="246">
        <v>338.26</v>
      </c>
    </row>
    <row r="13162" spans="1:2" x14ac:dyDescent="0.2">
      <c r="A13162" s="245" t="s">
        <v>17791</v>
      </c>
      <c r="B13162" s="246">
        <v>321.24</v>
      </c>
    </row>
    <row r="13163" spans="1:2" x14ac:dyDescent="0.2">
      <c r="A13163" s="245" t="s">
        <v>3640</v>
      </c>
      <c r="B13163" s="246">
        <v>337.6</v>
      </c>
    </row>
    <row r="13164" spans="1:2" x14ac:dyDescent="0.2">
      <c r="A13164" s="245" t="s">
        <v>17792</v>
      </c>
      <c r="B13164" s="246">
        <v>322.8</v>
      </c>
    </row>
    <row r="13165" spans="1:2" x14ac:dyDescent="0.2">
      <c r="A13165" s="245" t="s">
        <v>9233</v>
      </c>
      <c r="B13165" s="246">
        <v>388.24</v>
      </c>
    </row>
    <row r="13166" spans="1:2" x14ac:dyDescent="0.2">
      <c r="A13166" s="245" t="s">
        <v>17793</v>
      </c>
      <c r="B13166" s="246">
        <v>371.22</v>
      </c>
    </row>
    <row r="13167" spans="1:2" x14ac:dyDescent="0.2">
      <c r="A13167" s="245" t="s">
        <v>3644</v>
      </c>
      <c r="B13167" s="246">
        <v>456.48</v>
      </c>
    </row>
    <row r="13168" spans="1:2" x14ac:dyDescent="0.2">
      <c r="A13168" s="245" t="s">
        <v>17794</v>
      </c>
      <c r="B13168" s="246">
        <v>436.75</v>
      </c>
    </row>
    <row r="13169" spans="1:2" x14ac:dyDescent="0.2">
      <c r="A13169" s="245" t="s">
        <v>9234</v>
      </c>
      <c r="B13169" s="246">
        <v>524.96</v>
      </c>
    </row>
    <row r="13170" spans="1:2" x14ac:dyDescent="0.2">
      <c r="A13170" s="245" t="s">
        <v>17795</v>
      </c>
      <c r="B13170" s="246">
        <v>502.26</v>
      </c>
    </row>
    <row r="13171" spans="1:2" x14ac:dyDescent="0.2">
      <c r="A13171" s="245" t="s">
        <v>3645</v>
      </c>
      <c r="B13171" s="246">
        <v>390.88</v>
      </c>
    </row>
    <row r="13172" spans="1:2" x14ac:dyDescent="0.2">
      <c r="A13172" s="245" t="s">
        <v>17796</v>
      </c>
      <c r="B13172" s="246">
        <v>371.15</v>
      </c>
    </row>
    <row r="13173" spans="1:2" x14ac:dyDescent="0.2">
      <c r="A13173" s="245" t="s">
        <v>9235</v>
      </c>
      <c r="B13173" s="246">
        <v>449.51</v>
      </c>
    </row>
    <row r="13174" spans="1:2" x14ac:dyDescent="0.2">
      <c r="A13174" s="245" t="s">
        <v>17797</v>
      </c>
      <c r="B13174" s="246">
        <v>426.82</v>
      </c>
    </row>
    <row r="13175" spans="1:2" x14ac:dyDescent="0.2">
      <c r="A13175" s="245" t="s">
        <v>3646</v>
      </c>
      <c r="B13175" s="246">
        <v>539.22</v>
      </c>
    </row>
    <row r="13176" spans="1:2" x14ac:dyDescent="0.2">
      <c r="A13176" s="245" t="s">
        <v>17798</v>
      </c>
      <c r="B13176" s="246">
        <v>519.48</v>
      </c>
    </row>
    <row r="13177" spans="1:2" x14ac:dyDescent="0.2">
      <c r="A13177" s="245" t="s">
        <v>9236</v>
      </c>
      <c r="B13177" s="246">
        <v>620.1</v>
      </c>
    </row>
    <row r="13178" spans="1:2" x14ac:dyDescent="0.2">
      <c r="A13178" s="245" t="s">
        <v>17799</v>
      </c>
      <c r="B13178" s="246">
        <v>597.4</v>
      </c>
    </row>
    <row r="13179" spans="1:2" x14ac:dyDescent="0.2">
      <c r="A13179" s="245" t="s">
        <v>3636</v>
      </c>
      <c r="B13179" s="246">
        <v>585.05999999999995</v>
      </c>
    </row>
    <row r="13180" spans="1:2" x14ac:dyDescent="0.2">
      <c r="A13180" s="245" t="s">
        <v>17800</v>
      </c>
      <c r="B13180" s="246">
        <v>565.33000000000004</v>
      </c>
    </row>
    <row r="13181" spans="1:2" x14ac:dyDescent="0.2">
      <c r="A13181" s="245" t="s">
        <v>9237</v>
      </c>
      <c r="B13181" s="246">
        <v>672.55</v>
      </c>
    </row>
    <row r="13182" spans="1:2" x14ac:dyDescent="0.2">
      <c r="A13182" s="245" t="s">
        <v>17801</v>
      </c>
      <c r="B13182" s="246">
        <v>649.86</v>
      </c>
    </row>
    <row r="13183" spans="1:2" x14ac:dyDescent="0.2">
      <c r="A13183" s="245" t="s">
        <v>3647</v>
      </c>
      <c r="B13183" s="246">
        <v>539.22</v>
      </c>
    </row>
    <row r="13184" spans="1:2" x14ac:dyDescent="0.2">
      <c r="A13184" s="245" t="s">
        <v>17802</v>
      </c>
      <c r="B13184" s="246">
        <v>519.48</v>
      </c>
    </row>
    <row r="13185" spans="1:2" x14ac:dyDescent="0.2">
      <c r="A13185" s="245" t="s">
        <v>9238</v>
      </c>
      <c r="B13185" s="246">
        <v>620.1</v>
      </c>
    </row>
    <row r="13186" spans="1:2" x14ac:dyDescent="0.2">
      <c r="A13186" s="245" t="s">
        <v>17803</v>
      </c>
      <c r="B13186" s="246">
        <v>597.4</v>
      </c>
    </row>
    <row r="13187" spans="1:2" x14ac:dyDescent="0.2">
      <c r="A13187" s="245" t="s">
        <v>9239</v>
      </c>
      <c r="B13187" s="246">
        <v>337.87</v>
      </c>
    </row>
    <row r="13188" spans="1:2" x14ac:dyDescent="0.2">
      <c r="A13188" s="245" t="s">
        <v>17804</v>
      </c>
      <c r="B13188" s="246">
        <v>318.14</v>
      </c>
    </row>
    <row r="13189" spans="1:2" x14ac:dyDescent="0.2">
      <c r="A13189" s="245" t="s">
        <v>9240</v>
      </c>
      <c r="B13189" s="246">
        <v>388.55</v>
      </c>
    </row>
    <row r="13190" spans="1:2" x14ac:dyDescent="0.2">
      <c r="A13190" s="245" t="s">
        <v>17805</v>
      </c>
      <c r="B13190" s="246">
        <v>365.86</v>
      </c>
    </row>
    <row r="13191" spans="1:2" x14ac:dyDescent="0.2">
      <c r="A13191" s="245" t="s">
        <v>9241</v>
      </c>
      <c r="B13191" s="246">
        <v>527.59</v>
      </c>
    </row>
    <row r="13192" spans="1:2" x14ac:dyDescent="0.2">
      <c r="A13192" s="245" t="s">
        <v>17806</v>
      </c>
      <c r="B13192" s="246">
        <v>507.86</v>
      </c>
    </row>
    <row r="13193" spans="1:2" x14ac:dyDescent="0.2">
      <c r="A13193" s="245" t="s">
        <v>9242</v>
      </c>
      <c r="B13193" s="246">
        <v>606.73</v>
      </c>
    </row>
    <row r="13194" spans="1:2" x14ac:dyDescent="0.2">
      <c r="A13194" s="245" t="s">
        <v>17807</v>
      </c>
      <c r="B13194" s="246">
        <v>584.03</v>
      </c>
    </row>
    <row r="13195" spans="1:2" x14ac:dyDescent="0.2">
      <c r="A13195" s="245" t="s">
        <v>35407</v>
      </c>
      <c r="B13195" s="246">
        <v>503.67</v>
      </c>
    </row>
    <row r="13196" spans="1:2" x14ac:dyDescent="0.2">
      <c r="A13196" s="245" t="s">
        <v>35408</v>
      </c>
      <c r="B13196" s="246">
        <v>483.94</v>
      </c>
    </row>
    <row r="13197" spans="1:2" x14ac:dyDescent="0.2">
      <c r="A13197" s="245" t="s">
        <v>35409</v>
      </c>
      <c r="B13197" s="246">
        <v>626.79999999999995</v>
      </c>
    </row>
    <row r="13198" spans="1:2" x14ac:dyDescent="0.2">
      <c r="A13198" s="245" t="s">
        <v>35410</v>
      </c>
      <c r="B13198" s="246">
        <v>604.1</v>
      </c>
    </row>
    <row r="13199" spans="1:2" x14ac:dyDescent="0.2">
      <c r="A13199" s="245" t="s">
        <v>3649</v>
      </c>
      <c r="B13199" s="246">
        <v>371.35</v>
      </c>
    </row>
    <row r="13200" spans="1:2" x14ac:dyDescent="0.2">
      <c r="A13200" s="245" t="s">
        <v>17808</v>
      </c>
      <c r="B13200" s="246">
        <v>351.62</v>
      </c>
    </row>
    <row r="13201" spans="1:2" x14ac:dyDescent="0.2">
      <c r="A13201" s="245" t="s">
        <v>9243</v>
      </c>
      <c r="B13201" s="246">
        <v>427.05</v>
      </c>
    </row>
    <row r="13202" spans="1:2" x14ac:dyDescent="0.2">
      <c r="A13202" s="245" t="s">
        <v>17809</v>
      </c>
      <c r="B13202" s="246">
        <v>404.36</v>
      </c>
    </row>
    <row r="13203" spans="1:2" x14ac:dyDescent="0.2">
      <c r="A13203" s="245" t="s">
        <v>3650</v>
      </c>
      <c r="B13203" s="246">
        <v>256.19</v>
      </c>
    </row>
    <row r="13204" spans="1:2" x14ac:dyDescent="0.2">
      <c r="A13204" s="245" t="s">
        <v>17810</v>
      </c>
      <c r="B13204" s="246">
        <v>241.39</v>
      </c>
    </row>
    <row r="13205" spans="1:2" x14ac:dyDescent="0.2">
      <c r="A13205" s="245" t="s">
        <v>9244</v>
      </c>
      <c r="B13205" s="246">
        <v>294.62</v>
      </c>
    </row>
    <row r="13206" spans="1:2" x14ac:dyDescent="0.2">
      <c r="A13206" s="245" t="s">
        <v>17811</v>
      </c>
      <c r="B13206" s="246">
        <v>277.60000000000002</v>
      </c>
    </row>
    <row r="13207" spans="1:2" x14ac:dyDescent="0.2">
      <c r="A13207" s="245" t="s">
        <v>9245</v>
      </c>
      <c r="B13207" s="246">
        <v>22.31</v>
      </c>
    </row>
    <row r="13208" spans="1:2" x14ac:dyDescent="0.2">
      <c r="A13208" s="245" t="s">
        <v>17812</v>
      </c>
      <c r="B13208" s="246">
        <v>19.850000000000001</v>
      </c>
    </row>
    <row r="13209" spans="1:2" x14ac:dyDescent="0.2">
      <c r="A13209" s="245" t="s">
        <v>3641</v>
      </c>
      <c r="B13209" s="246">
        <v>738.86</v>
      </c>
    </row>
    <row r="13210" spans="1:2" x14ac:dyDescent="0.2">
      <c r="A13210" s="245" t="s">
        <v>17813</v>
      </c>
      <c r="B13210" s="246">
        <v>724.06</v>
      </c>
    </row>
    <row r="13211" spans="1:2" x14ac:dyDescent="0.2">
      <c r="A13211" s="245" t="s">
        <v>9246</v>
      </c>
      <c r="B13211" s="246">
        <v>849.69</v>
      </c>
    </row>
    <row r="13212" spans="1:2" x14ac:dyDescent="0.2">
      <c r="A13212" s="245" t="s">
        <v>17814</v>
      </c>
      <c r="B13212" s="246">
        <v>832.67</v>
      </c>
    </row>
    <row r="13213" spans="1:2" x14ac:dyDescent="0.2">
      <c r="A13213" s="245" t="s">
        <v>3642</v>
      </c>
      <c r="B13213" s="246">
        <v>705.75</v>
      </c>
    </row>
    <row r="13214" spans="1:2" x14ac:dyDescent="0.2">
      <c r="A13214" s="245" t="s">
        <v>17815</v>
      </c>
      <c r="B13214" s="246">
        <v>690.95</v>
      </c>
    </row>
    <row r="13215" spans="1:2" x14ac:dyDescent="0.2">
      <c r="A13215" s="245" t="s">
        <v>9247</v>
      </c>
      <c r="B13215" s="246">
        <v>811.62</v>
      </c>
    </row>
    <row r="13216" spans="1:2" x14ac:dyDescent="0.2">
      <c r="A13216" s="245" t="s">
        <v>17816</v>
      </c>
      <c r="B13216" s="246">
        <v>794.6</v>
      </c>
    </row>
    <row r="13217" spans="1:2" x14ac:dyDescent="0.2">
      <c r="A13217" s="245" t="s">
        <v>3643</v>
      </c>
      <c r="B13217" s="246">
        <v>773.64</v>
      </c>
    </row>
    <row r="13218" spans="1:2" x14ac:dyDescent="0.2">
      <c r="A13218" s="245" t="s">
        <v>17817</v>
      </c>
      <c r="B13218" s="246">
        <v>758.84</v>
      </c>
    </row>
    <row r="13219" spans="1:2" x14ac:dyDescent="0.2">
      <c r="A13219" s="245" t="s">
        <v>9248</v>
      </c>
      <c r="B13219" s="246">
        <v>889.69</v>
      </c>
    </row>
    <row r="13220" spans="1:2" x14ac:dyDescent="0.2">
      <c r="A13220" s="245" t="s">
        <v>17818</v>
      </c>
      <c r="B13220" s="246">
        <v>872.67</v>
      </c>
    </row>
    <row r="13221" spans="1:2" x14ac:dyDescent="0.2">
      <c r="A13221" s="245" t="s">
        <v>3648</v>
      </c>
      <c r="B13221" s="246">
        <v>875.57</v>
      </c>
    </row>
    <row r="13222" spans="1:2" x14ac:dyDescent="0.2">
      <c r="A13222" s="245" t="s">
        <v>17819</v>
      </c>
      <c r="B13222" s="246">
        <v>860.77</v>
      </c>
    </row>
    <row r="13223" spans="1:2" x14ac:dyDescent="0.2">
      <c r="A13223" s="245" t="s">
        <v>9249</v>
      </c>
      <c r="B13223" s="246">
        <v>1006.91</v>
      </c>
    </row>
    <row r="13224" spans="1:2" x14ac:dyDescent="0.2">
      <c r="A13224" s="245" t="s">
        <v>17820</v>
      </c>
      <c r="B13224" s="246">
        <v>989.89</v>
      </c>
    </row>
    <row r="13225" spans="1:2" x14ac:dyDescent="0.2">
      <c r="A13225" s="245" t="s">
        <v>9250</v>
      </c>
      <c r="B13225" s="246">
        <v>757.46</v>
      </c>
    </row>
    <row r="13226" spans="1:2" x14ac:dyDescent="0.2">
      <c r="A13226" s="245" t="s">
        <v>17821</v>
      </c>
      <c r="B13226" s="246">
        <v>742.66</v>
      </c>
    </row>
    <row r="13227" spans="1:2" x14ac:dyDescent="0.2">
      <c r="A13227" s="245" t="s">
        <v>9251</v>
      </c>
      <c r="B13227" s="246">
        <v>871.08</v>
      </c>
    </row>
    <row r="13228" spans="1:2" x14ac:dyDescent="0.2">
      <c r="A13228" s="245" t="s">
        <v>17822</v>
      </c>
      <c r="B13228" s="246">
        <v>854.06</v>
      </c>
    </row>
    <row r="13229" spans="1:2" x14ac:dyDescent="0.2">
      <c r="A13229" s="245" t="s">
        <v>9252</v>
      </c>
      <c r="B13229" s="246">
        <v>757.46</v>
      </c>
    </row>
    <row r="13230" spans="1:2" x14ac:dyDescent="0.2">
      <c r="A13230" s="245" t="s">
        <v>17823</v>
      </c>
      <c r="B13230" s="246">
        <v>742.66</v>
      </c>
    </row>
    <row r="13231" spans="1:2" x14ac:dyDescent="0.2">
      <c r="A13231" s="245" t="s">
        <v>9253</v>
      </c>
      <c r="B13231" s="246">
        <v>871.08</v>
      </c>
    </row>
    <row r="13232" spans="1:2" x14ac:dyDescent="0.2">
      <c r="A13232" s="245" t="s">
        <v>17824</v>
      </c>
      <c r="B13232" s="246">
        <v>854.06</v>
      </c>
    </row>
    <row r="13233" spans="1:2" x14ac:dyDescent="0.2">
      <c r="A13233" s="245" t="s">
        <v>9254</v>
      </c>
      <c r="B13233" s="246">
        <v>136.38</v>
      </c>
    </row>
    <row r="13234" spans="1:2" x14ac:dyDescent="0.2">
      <c r="A13234" s="245" t="s">
        <v>17825</v>
      </c>
      <c r="B13234" s="246">
        <v>128.97999999999999</v>
      </c>
    </row>
    <row r="13235" spans="1:2" x14ac:dyDescent="0.2">
      <c r="A13235" s="245" t="s">
        <v>17826</v>
      </c>
      <c r="B13235" s="246">
        <v>357.14</v>
      </c>
    </row>
    <row r="13236" spans="1:2" x14ac:dyDescent="0.2">
      <c r="A13236" s="245" t="s">
        <v>17827</v>
      </c>
      <c r="B13236" s="246">
        <v>333.95</v>
      </c>
    </row>
    <row r="13237" spans="1:2" x14ac:dyDescent="0.2">
      <c r="A13237" s="245" t="s">
        <v>9255</v>
      </c>
      <c r="B13237" s="246">
        <v>566.96</v>
      </c>
    </row>
    <row r="13238" spans="1:2" x14ac:dyDescent="0.2">
      <c r="A13238" s="245" t="s">
        <v>17828</v>
      </c>
      <c r="B13238" s="246">
        <v>511.21</v>
      </c>
    </row>
    <row r="13239" spans="1:2" x14ac:dyDescent="0.2">
      <c r="A13239" s="245" t="s">
        <v>9256</v>
      </c>
      <c r="B13239" s="246">
        <v>550.51</v>
      </c>
    </row>
    <row r="13240" spans="1:2" x14ac:dyDescent="0.2">
      <c r="A13240" s="245" t="s">
        <v>17829</v>
      </c>
      <c r="B13240" s="246">
        <v>534.72</v>
      </c>
    </row>
    <row r="13241" spans="1:2" x14ac:dyDescent="0.2">
      <c r="A13241" s="245" t="s">
        <v>3651</v>
      </c>
      <c r="B13241" s="246">
        <v>38.299999999999997</v>
      </c>
    </row>
    <row r="13242" spans="1:2" x14ac:dyDescent="0.2">
      <c r="A13242" s="245" t="s">
        <v>17830</v>
      </c>
      <c r="B13242" s="246">
        <v>34.979999999999997</v>
      </c>
    </row>
    <row r="13243" spans="1:2" x14ac:dyDescent="0.2">
      <c r="A13243" s="245" t="s">
        <v>3652</v>
      </c>
      <c r="B13243" s="246">
        <v>12.64</v>
      </c>
    </row>
    <row r="13244" spans="1:2" x14ac:dyDescent="0.2">
      <c r="A13244" s="245" t="s">
        <v>17831</v>
      </c>
      <c r="B13244" s="246">
        <v>11.45</v>
      </c>
    </row>
    <row r="13245" spans="1:2" x14ac:dyDescent="0.2">
      <c r="A13245" s="245" t="s">
        <v>3653</v>
      </c>
      <c r="B13245" s="246">
        <v>16.559999999999999</v>
      </c>
    </row>
    <row r="13246" spans="1:2" x14ac:dyDescent="0.2">
      <c r="A13246" s="245" t="s">
        <v>17832</v>
      </c>
      <c r="B13246" s="246">
        <v>15.14</v>
      </c>
    </row>
    <row r="13247" spans="1:2" x14ac:dyDescent="0.2">
      <c r="A13247" s="245" t="s">
        <v>9257</v>
      </c>
      <c r="B13247" s="246">
        <v>72.38</v>
      </c>
    </row>
    <row r="13248" spans="1:2" x14ac:dyDescent="0.2">
      <c r="A13248" s="245" t="s">
        <v>17833</v>
      </c>
      <c r="B13248" s="246">
        <v>70.900000000000006</v>
      </c>
    </row>
    <row r="13249" spans="1:2" x14ac:dyDescent="0.2">
      <c r="A13249" s="245" t="s">
        <v>9258</v>
      </c>
      <c r="B13249" s="246">
        <v>678.33</v>
      </c>
    </row>
    <row r="13250" spans="1:2" x14ac:dyDescent="0.2">
      <c r="A13250" s="245" t="s">
        <v>17834</v>
      </c>
      <c r="B13250" s="246">
        <v>605.70000000000005</v>
      </c>
    </row>
    <row r="13251" spans="1:2" x14ac:dyDescent="0.2">
      <c r="A13251" s="245" t="s">
        <v>3654</v>
      </c>
      <c r="B13251" s="246">
        <v>44.68</v>
      </c>
    </row>
    <row r="13252" spans="1:2" x14ac:dyDescent="0.2">
      <c r="A13252" s="245" t="s">
        <v>17835</v>
      </c>
      <c r="B13252" s="246">
        <v>44.68</v>
      </c>
    </row>
    <row r="13253" spans="1:2" x14ac:dyDescent="0.2">
      <c r="A13253" s="245" t="s">
        <v>3655</v>
      </c>
      <c r="B13253" s="246">
        <v>69.38</v>
      </c>
    </row>
    <row r="13254" spans="1:2" x14ac:dyDescent="0.2">
      <c r="A13254" s="245" t="s">
        <v>17836</v>
      </c>
      <c r="B13254" s="246">
        <v>69.38</v>
      </c>
    </row>
    <row r="13255" spans="1:2" x14ac:dyDescent="0.2">
      <c r="A13255" s="245" t="s">
        <v>3656</v>
      </c>
      <c r="B13255" s="246">
        <v>82.32</v>
      </c>
    </row>
    <row r="13256" spans="1:2" x14ac:dyDescent="0.2">
      <c r="A13256" s="245" t="s">
        <v>17837</v>
      </c>
      <c r="B13256" s="246">
        <v>82.32</v>
      </c>
    </row>
    <row r="13257" spans="1:2" x14ac:dyDescent="0.2">
      <c r="A13257" s="245" t="s">
        <v>3657</v>
      </c>
      <c r="B13257" s="246">
        <v>88.2</v>
      </c>
    </row>
    <row r="13258" spans="1:2" x14ac:dyDescent="0.2">
      <c r="A13258" s="245" t="s">
        <v>17838</v>
      </c>
      <c r="B13258" s="246">
        <v>88.2</v>
      </c>
    </row>
    <row r="13259" spans="1:2" x14ac:dyDescent="0.2">
      <c r="A13259" s="245" t="s">
        <v>9259</v>
      </c>
      <c r="B13259" s="246">
        <v>188.16</v>
      </c>
    </row>
    <row r="13260" spans="1:2" x14ac:dyDescent="0.2">
      <c r="A13260" s="245" t="s">
        <v>17839</v>
      </c>
      <c r="B13260" s="246">
        <v>188.16</v>
      </c>
    </row>
    <row r="13261" spans="1:2" x14ac:dyDescent="0.2">
      <c r="A13261" s="245" t="s">
        <v>3658</v>
      </c>
      <c r="B13261" s="246">
        <v>70.56</v>
      </c>
    </row>
    <row r="13262" spans="1:2" x14ac:dyDescent="0.2">
      <c r="A13262" s="245" t="s">
        <v>17840</v>
      </c>
      <c r="B13262" s="246">
        <v>70.56</v>
      </c>
    </row>
    <row r="13263" spans="1:2" x14ac:dyDescent="0.2">
      <c r="A13263" s="245" t="s">
        <v>3659</v>
      </c>
      <c r="B13263" s="246">
        <v>58.8</v>
      </c>
    </row>
    <row r="13264" spans="1:2" x14ac:dyDescent="0.2">
      <c r="A13264" s="245" t="s">
        <v>17841</v>
      </c>
      <c r="B13264" s="246">
        <v>58.8</v>
      </c>
    </row>
    <row r="13265" spans="1:2" x14ac:dyDescent="0.2">
      <c r="A13265" s="245" t="s">
        <v>3660</v>
      </c>
      <c r="B13265" s="246">
        <v>258.72000000000003</v>
      </c>
    </row>
    <row r="13266" spans="1:2" x14ac:dyDescent="0.2">
      <c r="A13266" s="245" t="s">
        <v>17842</v>
      </c>
      <c r="B13266" s="246">
        <v>258.72000000000003</v>
      </c>
    </row>
    <row r="13267" spans="1:2" x14ac:dyDescent="0.2">
      <c r="A13267" s="245" t="s">
        <v>9260</v>
      </c>
      <c r="B13267" s="246">
        <v>205.78</v>
      </c>
    </row>
    <row r="13268" spans="1:2" x14ac:dyDescent="0.2">
      <c r="A13268" s="245" t="s">
        <v>17843</v>
      </c>
      <c r="B13268" s="246">
        <v>205.78</v>
      </c>
    </row>
    <row r="13269" spans="1:2" x14ac:dyDescent="0.2">
      <c r="A13269" s="245" t="s">
        <v>9261</v>
      </c>
      <c r="B13269" s="246">
        <v>176.4</v>
      </c>
    </row>
    <row r="13270" spans="1:2" x14ac:dyDescent="0.2">
      <c r="A13270" s="245" t="s">
        <v>17844</v>
      </c>
      <c r="B13270" s="246">
        <v>176.4</v>
      </c>
    </row>
    <row r="13271" spans="1:2" x14ac:dyDescent="0.2">
      <c r="A13271" s="245" t="s">
        <v>9262</v>
      </c>
      <c r="B13271" s="246">
        <v>129.36000000000001</v>
      </c>
    </row>
    <row r="13272" spans="1:2" x14ac:dyDescent="0.2">
      <c r="A13272" s="245" t="s">
        <v>17845</v>
      </c>
      <c r="B13272" s="246">
        <v>129.36000000000001</v>
      </c>
    </row>
    <row r="13273" spans="1:2" x14ac:dyDescent="0.2">
      <c r="A13273" s="245" t="s">
        <v>3661</v>
      </c>
      <c r="B13273" s="246">
        <v>88.2</v>
      </c>
    </row>
    <row r="13274" spans="1:2" x14ac:dyDescent="0.2">
      <c r="A13274" s="245" t="s">
        <v>17846</v>
      </c>
      <c r="B13274" s="246">
        <v>88.2</v>
      </c>
    </row>
    <row r="13275" spans="1:2" x14ac:dyDescent="0.2">
      <c r="A13275" s="245" t="s">
        <v>9263</v>
      </c>
      <c r="B13275" s="246">
        <v>245.31</v>
      </c>
    </row>
    <row r="13276" spans="1:2" x14ac:dyDescent="0.2">
      <c r="A13276" s="245" t="s">
        <v>17847</v>
      </c>
      <c r="B13276" s="246">
        <v>245.31</v>
      </c>
    </row>
    <row r="13277" spans="1:2" x14ac:dyDescent="0.2">
      <c r="A13277" s="245" t="s">
        <v>9264</v>
      </c>
      <c r="B13277" s="246">
        <v>352.8</v>
      </c>
    </row>
    <row r="13278" spans="1:2" x14ac:dyDescent="0.2">
      <c r="A13278" s="245" t="s">
        <v>17848</v>
      </c>
      <c r="B13278" s="246">
        <v>352.8</v>
      </c>
    </row>
    <row r="13279" spans="1:2" x14ac:dyDescent="0.2">
      <c r="A13279" s="245" t="s">
        <v>3662</v>
      </c>
      <c r="B13279" s="246">
        <v>253.72</v>
      </c>
    </row>
    <row r="13280" spans="1:2" x14ac:dyDescent="0.2">
      <c r="A13280" s="245" t="s">
        <v>17849</v>
      </c>
      <c r="B13280" s="246">
        <v>243.85</v>
      </c>
    </row>
    <row r="13281" spans="1:2" x14ac:dyDescent="0.2">
      <c r="A13281" s="245" t="s">
        <v>3663</v>
      </c>
      <c r="B13281" s="246">
        <v>345.94</v>
      </c>
    </row>
    <row r="13282" spans="1:2" x14ac:dyDescent="0.2">
      <c r="A13282" s="245" t="s">
        <v>17850</v>
      </c>
      <c r="B13282" s="246">
        <v>345.94</v>
      </c>
    </row>
    <row r="13283" spans="1:2" x14ac:dyDescent="0.2">
      <c r="A13283" s="245" t="s">
        <v>3664</v>
      </c>
      <c r="B13283" s="246">
        <v>215.6</v>
      </c>
    </row>
    <row r="13284" spans="1:2" x14ac:dyDescent="0.2">
      <c r="A13284" s="245" t="s">
        <v>17851</v>
      </c>
      <c r="B13284" s="246">
        <v>215.6</v>
      </c>
    </row>
    <row r="13285" spans="1:2" x14ac:dyDescent="0.2">
      <c r="A13285" s="245" t="s">
        <v>9265</v>
      </c>
      <c r="B13285" s="246">
        <v>890.54</v>
      </c>
    </row>
    <row r="13286" spans="1:2" x14ac:dyDescent="0.2">
      <c r="A13286" s="245" t="s">
        <v>17852</v>
      </c>
      <c r="B13286" s="246">
        <v>890.54</v>
      </c>
    </row>
    <row r="13287" spans="1:2" x14ac:dyDescent="0.2">
      <c r="A13287" s="245" t="s">
        <v>9266</v>
      </c>
      <c r="B13287" s="246">
        <v>1781.07</v>
      </c>
    </row>
    <row r="13288" spans="1:2" x14ac:dyDescent="0.2">
      <c r="A13288" s="245" t="s">
        <v>17853</v>
      </c>
      <c r="B13288" s="246">
        <v>1781.07</v>
      </c>
    </row>
    <row r="13289" spans="1:2" x14ac:dyDescent="0.2">
      <c r="A13289" s="245" t="s">
        <v>9267</v>
      </c>
      <c r="B13289" s="246">
        <v>11875.69</v>
      </c>
    </row>
    <row r="13290" spans="1:2" x14ac:dyDescent="0.2">
      <c r="A13290" s="245" t="s">
        <v>17854</v>
      </c>
      <c r="B13290" s="246">
        <v>11875.69</v>
      </c>
    </row>
    <row r="13291" spans="1:2" x14ac:dyDescent="0.2">
      <c r="A13291" s="245" t="s">
        <v>9268</v>
      </c>
      <c r="B13291" s="246">
        <v>38.78</v>
      </c>
    </row>
    <row r="13292" spans="1:2" x14ac:dyDescent="0.2">
      <c r="A13292" s="245" t="s">
        <v>17855</v>
      </c>
      <c r="B13292" s="246">
        <v>38.369999999999997</v>
      </c>
    </row>
    <row r="13293" spans="1:2" x14ac:dyDescent="0.2">
      <c r="A13293" s="245" t="s">
        <v>23835</v>
      </c>
      <c r="B13293" s="246">
        <v>15.91</v>
      </c>
    </row>
    <row r="13294" spans="1:2" x14ac:dyDescent="0.2">
      <c r="A13294" s="245" t="s">
        <v>23836</v>
      </c>
      <c r="B13294" s="246">
        <v>15.5</v>
      </c>
    </row>
    <row r="13295" spans="1:2" x14ac:dyDescent="0.2">
      <c r="A13295" s="245" t="s">
        <v>9269</v>
      </c>
      <c r="B13295" s="246">
        <v>138.02000000000001</v>
      </c>
    </row>
    <row r="13296" spans="1:2" x14ac:dyDescent="0.2">
      <c r="A13296" s="245" t="s">
        <v>17856</v>
      </c>
      <c r="B13296" s="246">
        <v>136.55000000000001</v>
      </c>
    </row>
    <row r="13297" spans="1:2" x14ac:dyDescent="0.2">
      <c r="A13297" s="245" t="s">
        <v>9270</v>
      </c>
      <c r="B13297" s="246">
        <v>201.5</v>
      </c>
    </row>
    <row r="13298" spans="1:2" x14ac:dyDescent="0.2">
      <c r="A13298" s="245" t="s">
        <v>17857</v>
      </c>
      <c r="B13298" s="246">
        <v>200.03</v>
      </c>
    </row>
    <row r="13299" spans="1:2" x14ac:dyDescent="0.2">
      <c r="A13299" s="245" t="s">
        <v>9271</v>
      </c>
      <c r="B13299" s="246">
        <v>264.98</v>
      </c>
    </row>
    <row r="13300" spans="1:2" x14ac:dyDescent="0.2">
      <c r="A13300" s="245" t="s">
        <v>17858</v>
      </c>
      <c r="B13300" s="246">
        <v>263.51</v>
      </c>
    </row>
    <row r="13301" spans="1:2" x14ac:dyDescent="0.2">
      <c r="A13301" s="245" t="s">
        <v>9272</v>
      </c>
      <c r="B13301" s="246">
        <v>328.46</v>
      </c>
    </row>
    <row r="13302" spans="1:2" x14ac:dyDescent="0.2">
      <c r="A13302" s="245" t="s">
        <v>17859</v>
      </c>
      <c r="B13302" s="246">
        <v>326.99</v>
      </c>
    </row>
    <row r="13303" spans="1:2" x14ac:dyDescent="0.2">
      <c r="A13303" s="245" t="s">
        <v>9273</v>
      </c>
      <c r="B13303" s="246">
        <v>473.45</v>
      </c>
    </row>
    <row r="13304" spans="1:2" x14ac:dyDescent="0.2">
      <c r="A13304" s="245" t="s">
        <v>17860</v>
      </c>
      <c r="B13304" s="246">
        <v>443.85</v>
      </c>
    </row>
    <row r="13305" spans="1:2" x14ac:dyDescent="0.2">
      <c r="A13305" s="245" t="s">
        <v>9274</v>
      </c>
      <c r="B13305" s="246">
        <v>466.91</v>
      </c>
    </row>
    <row r="13306" spans="1:2" x14ac:dyDescent="0.2">
      <c r="A13306" s="245" t="s">
        <v>17861</v>
      </c>
      <c r="B13306" s="246">
        <v>437.31</v>
      </c>
    </row>
    <row r="13307" spans="1:2" x14ac:dyDescent="0.2">
      <c r="A13307" s="245" t="s">
        <v>3665</v>
      </c>
      <c r="B13307" s="246">
        <v>435.91</v>
      </c>
    </row>
    <row r="13308" spans="1:2" x14ac:dyDescent="0.2">
      <c r="A13308" s="245" t="s">
        <v>17862</v>
      </c>
      <c r="B13308" s="246">
        <v>406.3</v>
      </c>
    </row>
    <row r="13309" spans="1:2" x14ac:dyDescent="0.2">
      <c r="A13309" s="245" t="s">
        <v>3666</v>
      </c>
      <c r="B13309" s="246">
        <v>433.34</v>
      </c>
    </row>
    <row r="13310" spans="1:2" x14ac:dyDescent="0.2">
      <c r="A13310" s="245" t="s">
        <v>17863</v>
      </c>
      <c r="B13310" s="246">
        <v>403.74</v>
      </c>
    </row>
    <row r="13311" spans="1:2" x14ac:dyDescent="0.2">
      <c r="A13311" s="245" t="s">
        <v>3667</v>
      </c>
      <c r="B13311" s="246">
        <v>430.77</v>
      </c>
    </row>
    <row r="13312" spans="1:2" x14ac:dyDescent="0.2">
      <c r="A13312" s="245" t="s">
        <v>17864</v>
      </c>
      <c r="B13312" s="246">
        <v>401.17</v>
      </c>
    </row>
    <row r="13313" spans="1:2" x14ac:dyDescent="0.2">
      <c r="A13313" s="245" t="s">
        <v>23837</v>
      </c>
      <c r="B13313" s="246">
        <v>649.66999999999996</v>
      </c>
    </row>
    <row r="13314" spans="1:2" x14ac:dyDescent="0.2">
      <c r="A13314" s="245" t="s">
        <v>23838</v>
      </c>
      <c r="B13314" s="246">
        <v>614.15</v>
      </c>
    </row>
    <row r="13315" spans="1:2" x14ac:dyDescent="0.2">
      <c r="A13315" s="245" t="s">
        <v>3668</v>
      </c>
      <c r="B13315" s="246">
        <v>218.05</v>
      </c>
    </row>
    <row r="13316" spans="1:2" x14ac:dyDescent="0.2">
      <c r="A13316" s="245" t="s">
        <v>17865</v>
      </c>
      <c r="B13316" s="246">
        <v>198.32</v>
      </c>
    </row>
    <row r="13317" spans="1:2" x14ac:dyDescent="0.2">
      <c r="A13317" s="245" t="s">
        <v>3669</v>
      </c>
      <c r="B13317" s="246">
        <v>218.05</v>
      </c>
    </row>
    <row r="13318" spans="1:2" x14ac:dyDescent="0.2">
      <c r="A13318" s="245" t="s">
        <v>17866</v>
      </c>
      <c r="B13318" s="246">
        <v>198.32</v>
      </c>
    </row>
    <row r="13319" spans="1:2" x14ac:dyDescent="0.2">
      <c r="A13319" s="245" t="s">
        <v>3670</v>
      </c>
      <c r="B13319" s="246">
        <v>218.05</v>
      </c>
    </row>
    <row r="13320" spans="1:2" x14ac:dyDescent="0.2">
      <c r="A13320" s="245" t="s">
        <v>17867</v>
      </c>
      <c r="B13320" s="246">
        <v>198.32</v>
      </c>
    </row>
    <row r="13321" spans="1:2" x14ac:dyDescent="0.2">
      <c r="A13321" s="245" t="s">
        <v>3671</v>
      </c>
      <c r="B13321" s="246">
        <v>246.49</v>
      </c>
    </row>
    <row r="13322" spans="1:2" x14ac:dyDescent="0.2">
      <c r="A13322" s="245" t="s">
        <v>17868</v>
      </c>
      <c r="B13322" s="246">
        <v>226.76</v>
      </c>
    </row>
    <row r="13323" spans="1:2" x14ac:dyDescent="0.2">
      <c r="A13323" s="245" t="s">
        <v>3672</v>
      </c>
      <c r="B13323" s="246">
        <v>250.46</v>
      </c>
    </row>
    <row r="13324" spans="1:2" x14ac:dyDescent="0.2">
      <c r="A13324" s="245" t="s">
        <v>17869</v>
      </c>
      <c r="B13324" s="246">
        <v>230.73</v>
      </c>
    </row>
    <row r="13325" spans="1:2" x14ac:dyDescent="0.2">
      <c r="A13325" s="245" t="s">
        <v>3673</v>
      </c>
      <c r="B13325" s="246">
        <v>607.30999999999995</v>
      </c>
    </row>
    <row r="13326" spans="1:2" x14ac:dyDescent="0.2">
      <c r="A13326" s="245" t="s">
        <v>17870</v>
      </c>
      <c r="B13326" s="246">
        <v>577.71</v>
      </c>
    </row>
    <row r="13327" spans="1:2" x14ac:dyDescent="0.2">
      <c r="A13327" s="245" t="s">
        <v>3674</v>
      </c>
      <c r="B13327" s="246">
        <v>565.24</v>
      </c>
    </row>
    <row r="13328" spans="1:2" x14ac:dyDescent="0.2">
      <c r="A13328" s="245" t="s">
        <v>17871</v>
      </c>
      <c r="B13328" s="246">
        <v>535.63</v>
      </c>
    </row>
    <row r="13329" spans="1:2" x14ac:dyDescent="0.2">
      <c r="A13329" s="245" t="s">
        <v>3675</v>
      </c>
      <c r="B13329" s="246">
        <v>562.66999999999996</v>
      </c>
    </row>
    <row r="13330" spans="1:2" x14ac:dyDescent="0.2">
      <c r="A13330" s="245" t="s">
        <v>17872</v>
      </c>
      <c r="B13330" s="246">
        <v>533.07000000000005</v>
      </c>
    </row>
    <row r="13331" spans="1:2" x14ac:dyDescent="0.2">
      <c r="A13331" s="245" t="s">
        <v>3676</v>
      </c>
      <c r="B13331" s="246">
        <v>567.55999999999995</v>
      </c>
    </row>
    <row r="13332" spans="1:2" x14ac:dyDescent="0.2">
      <c r="A13332" s="245" t="s">
        <v>17873</v>
      </c>
      <c r="B13332" s="246">
        <v>537.95000000000005</v>
      </c>
    </row>
    <row r="13333" spans="1:2" x14ac:dyDescent="0.2">
      <c r="A13333" s="245" t="s">
        <v>3677</v>
      </c>
      <c r="B13333" s="246">
        <v>526.42999999999995</v>
      </c>
    </row>
    <row r="13334" spans="1:2" x14ac:dyDescent="0.2">
      <c r="A13334" s="245" t="s">
        <v>17874</v>
      </c>
      <c r="B13334" s="246">
        <v>496.82</v>
      </c>
    </row>
    <row r="13335" spans="1:2" x14ac:dyDescent="0.2">
      <c r="A13335" s="245" t="s">
        <v>3678</v>
      </c>
      <c r="B13335" s="246">
        <v>389.96</v>
      </c>
    </row>
    <row r="13336" spans="1:2" x14ac:dyDescent="0.2">
      <c r="A13336" s="245" t="s">
        <v>17875</v>
      </c>
      <c r="B13336" s="246">
        <v>370.23</v>
      </c>
    </row>
    <row r="13337" spans="1:2" x14ac:dyDescent="0.2">
      <c r="A13337" s="245" t="s">
        <v>3679</v>
      </c>
      <c r="B13337" s="246">
        <v>350.45</v>
      </c>
    </row>
    <row r="13338" spans="1:2" x14ac:dyDescent="0.2">
      <c r="A13338" s="245" t="s">
        <v>17876</v>
      </c>
      <c r="B13338" s="246">
        <v>330.72</v>
      </c>
    </row>
    <row r="13339" spans="1:2" x14ac:dyDescent="0.2">
      <c r="A13339" s="245" t="s">
        <v>3680</v>
      </c>
      <c r="B13339" s="246">
        <v>350.45</v>
      </c>
    </row>
    <row r="13340" spans="1:2" x14ac:dyDescent="0.2">
      <c r="A13340" s="245" t="s">
        <v>17877</v>
      </c>
      <c r="B13340" s="246">
        <v>330.72</v>
      </c>
    </row>
    <row r="13341" spans="1:2" x14ac:dyDescent="0.2">
      <c r="A13341" s="245" t="s">
        <v>3681</v>
      </c>
      <c r="B13341" s="246">
        <v>704.3</v>
      </c>
    </row>
    <row r="13342" spans="1:2" x14ac:dyDescent="0.2">
      <c r="A13342" s="245" t="s">
        <v>17878</v>
      </c>
      <c r="B13342" s="246">
        <v>674.7</v>
      </c>
    </row>
    <row r="13343" spans="1:2" x14ac:dyDescent="0.2">
      <c r="A13343" s="245" t="s">
        <v>3682</v>
      </c>
      <c r="B13343" s="246">
        <v>672.94</v>
      </c>
    </row>
    <row r="13344" spans="1:2" x14ac:dyDescent="0.2">
      <c r="A13344" s="245" t="s">
        <v>17879</v>
      </c>
      <c r="B13344" s="246">
        <v>643.33000000000004</v>
      </c>
    </row>
    <row r="13345" spans="1:2" x14ac:dyDescent="0.2">
      <c r="A13345" s="245" t="s">
        <v>3683</v>
      </c>
      <c r="B13345" s="246">
        <v>655.37</v>
      </c>
    </row>
    <row r="13346" spans="1:2" x14ac:dyDescent="0.2">
      <c r="A13346" s="245" t="s">
        <v>17880</v>
      </c>
      <c r="B13346" s="246">
        <v>625.77</v>
      </c>
    </row>
    <row r="13347" spans="1:2" x14ac:dyDescent="0.2">
      <c r="A13347" s="245" t="s">
        <v>3684</v>
      </c>
      <c r="B13347" s="246">
        <v>486.95</v>
      </c>
    </row>
    <row r="13348" spans="1:2" x14ac:dyDescent="0.2">
      <c r="A13348" s="245" t="s">
        <v>17881</v>
      </c>
      <c r="B13348" s="246">
        <v>467.22</v>
      </c>
    </row>
    <row r="13349" spans="1:2" x14ac:dyDescent="0.2">
      <c r="A13349" s="245" t="s">
        <v>3685</v>
      </c>
      <c r="B13349" s="246">
        <v>458.15</v>
      </c>
    </row>
    <row r="13350" spans="1:2" x14ac:dyDescent="0.2">
      <c r="A13350" s="245" t="s">
        <v>17882</v>
      </c>
      <c r="B13350" s="246">
        <v>438.42</v>
      </c>
    </row>
    <row r="13351" spans="1:2" x14ac:dyDescent="0.2">
      <c r="A13351" s="245" t="s">
        <v>3686</v>
      </c>
      <c r="B13351" s="246">
        <v>443.15</v>
      </c>
    </row>
    <row r="13352" spans="1:2" x14ac:dyDescent="0.2">
      <c r="A13352" s="245" t="s">
        <v>17883</v>
      </c>
      <c r="B13352" s="246">
        <v>423.42</v>
      </c>
    </row>
    <row r="13353" spans="1:2" x14ac:dyDescent="0.2">
      <c r="A13353" s="245" t="s">
        <v>3687</v>
      </c>
      <c r="B13353" s="246">
        <v>517.62</v>
      </c>
    </row>
    <row r="13354" spans="1:2" x14ac:dyDescent="0.2">
      <c r="A13354" s="245" t="s">
        <v>17884</v>
      </c>
      <c r="B13354" s="246">
        <v>488.02</v>
      </c>
    </row>
    <row r="13355" spans="1:2" x14ac:dyDescent="0.2">
      <c r="A13355" s="245" t="s">
        <v>3688</v>
      </c>
      <c r="B13355" s="246">
        <v>578.79999999999995</v>
      </c>
    </row>
    <row r="13356" spans="1:2" x14ac:dyDescent="0.2">
      <c r="A13356" s="245" t="s">
        <v>17885</v>
      </c>
      <c r="B13356" s="246">
        <v>549.20000000000005</v>
      </c>
    </row>
    <row r="13357" spans="1:2" x14ac:dyDescent="0.2">
      <c r="A13357" s="245" t="s">
        <v>3689</v>
      </c>
      <c r="B13357" s="246">
        <v>537.26</v>
      </c>
    </row>
    <row r="13358" spans="1:2" x14ac:dyDescent="0.2">
      <c r="A13358" s="245" t="s">
        <v>17886</v>
      </c>
      <c r="B13358" s="246">
        <v>507.66</v>
      </c>
    </row>
    <row r="13359" spans="1:2" x14ac:dyDescent="0.2">
      <c r="A13359" s="245" t="s">
        <v>3690</v>
      </c>
      <c r="B13359" s="246">
        <v>535.23</v>
      </c>
    </row>
    <row r="13360" spans="1:2" x14ac:dyDescent="0.2">
      <c r="A13360" s="245" t="s">
        <v>17887</v>
      </c>
      <c r="B13360" s="246">
        <v>505.63</v>
      </c>
    </row>
    <row r="13361" spans="1:2" x14ac:dyDescent="0.2">
      <c r="A13361" s="245" t="s">
        <v>3691</v>
      </c>
      <c r="B13361" s="246">
        <v>389.96</v>
      </c>
    </row>
    <row r="13362" spans="1:2" x14ac:dyDescent="0.2">
      <c r="A13362" s="245" t="s">
        <v>17888</v>
      </c>
      <c r="B13362" s="246">
        <v>370.23</v>
      </c>
    </row>
    <row r="13363" spans="1:2" x14ac:dyDescent="0.2">
      <c r="A13363" s="245" t="s">
        <v>3692</v>
      </c>
      <c r="B13363" s="246">
        <v>350.45</v>
      </c>
    </row>
    <row r="13364" spans="1:2" x14ac:dyDescent="0.2">
      <c r="A13364" s="245" t="s">
        <v>17889</v>
      </c>
      <c r="B13364" s="246">
        <v>330.72</v>
      </c>
    </row>
    <row r="13365" spans="1:2" x14ac:dyDescent="0.2">
      <c r="A13365" s="245" t="s">
        <v>3693</v>
      </c>
      <c r="B13365" s="246">
        <v>350.45</v>
      </c>
    </row>
    <row r="13366" spans="1:2" x14ac:dyDescent="0.2">
      <c r="A13366" s="245" t="s">
        <v>17890</v>
      </c>
      <c r="B13366" s="246">
        <v>330.72</v>
      </c>
    </row>
    <row r="13367" spans="1:2" x14ac:dyDescent="0.2">
      <c r="A13367" s="245" t="s">
        <v>3694</v>
      </c>
      <c r="B13367" s="246">
        <v>233.56</v>
      </c>
    </row>
    <row r="13368" spans="1:2" x14ac:dyDescent="0.2">
      <c r="A13368" s="245" t="s">
        <v>17891</v>
      </c>
      <c r="B13368" s="246">
        <v>213.83</v>
      </c>
    </row>
    <row r="13369" spans="1:2" x14ac:dyDescent="0.2">
      <c r="A13369" s="245" t="s">
        <v>3695</v>
      </c>
      <c r="B13369" s="246">
        <v>225.58</v>
      </c>
    </row>
    <row r="13370" spans="1:2" x14ac:dyDescent="0.2">
      <c r="A13370" s="245" t="s">
        <v>17892</v>
      </c>
      <c r="B13370" s="246">
        <v>205.85</v>
      </c>
    </row>
    <row r="13371" spans="1:2" x14ac:dyDescent="0.2">
      <c r="A13371" s="245" t="s">
        <v>3696</v>
      </c>
      <c r="B13371" s="246">
        <v>215.18</v>
      </c>
    </row>
    <row r="13372" spans="1:2" x14ac:dyDescent="0.2">
      <c r="A13372" s="245" t="s">
        <v>17893</v>
      </c>
      <c r="B13372" s="246">
        <v>195.45</v>
      </c>
    </row>
    <row r="13373" spans="1:2" x14ac:dyDescent="0.2">
      <c r="A13373" s="245" t="s">
        <v>3697</v>
      </c>
      <c r="B13373" s="246">
        <v>291.45999999999998</v>
      </c>
    </row>
    <row r="13374" spans="1:2" x14ac:dyDescent="0.2">
      <c r="A13374" s="245" t="s">
        <v>17894</v>
      </c>
      <c r="B13374" s="246">
        <v>271.73</v>
      </c>
    </row>
    <row r="13375" spans="1:2" x14ac:dyDescent="0.2">
      <c r="A13375" s="245" t="s">
        <v>3698</v>
      </c>
      <c r="B13375" s="246">
        <v>281.77999999999997</v>
      </c>
    </row>
    <row r="13376" spans="1:2" x14ac:dyDescent="0.2">
      <c r="A13376" s="245" t="s">
        <v>17895</v>
      </c>
      <c r="B13376" s="246">
        <v>262.04000000000002</v>
      </c>
    </row>
    <row r="13377" spans="1:2" x14ac:dyDescent="0.2">
      <c r="A13377" s="245" t="s">
        <v>23839</v>
      </c>
      <c r="B13377" s="246">
        <v>324.67</v>
      </c>
    </row>
    <row r="13378" spans="1:2" x14ac:dyDescent="0.2">
      <c r="A13378" s="245" t="s">
        <v>23840</v>
      </c>
      <c r="B13378" s="246">
        <v>304.94</v>
      </c>
    </row>
    <row r="13379" spans="1:2" x14ac:dyDescent="0.2">
      <c r="A13379" s="245" t="s">
        <v>9275</v>
      </c>
      <c r="B13379" s="246">
        <v>885.3</v>
      </c>
    </row>
    <row r="13380" spans="1:2" x14ac:dyDescent="0.2">
      <c r="A13380" s="245" t="s">
        <v>17896</v>
      </c>
      <c r="B13380" s="246">
        <v>855.7</v>
      </c>
    </row>
    <row r="13381" spans="1:2" x14ac:dyDescent="0.2">
      <c r="A13381" s="245" t="s">
        <v>9276</v>
      </c>
      <c r="B13381" s="246">
        <v>882.74</v>
      </c>
    </row>
    <row r="13382" spans="1:2" x14ac:dyDescent="0.2">
      <c r="A13382" s="245" t="s">
        <v>17897</v>
      </c>
      <c r="B13382" s="246">
        <v>853.13</v>
      </c>
    </row>
    <row r="13383" spans="1:2" x14ac:dyDescent="0.2">
      <c r="A13383" s="245" t="s">
        <v>3699</v>
      </c>
      <c r="B13383" s="246">
        <v>992.71</v>
      </c>
    </row>
    <row r="13384" spans="1:2" x14ac:dyDescent="0.2">
      <c r="A13384" s="245" t="s">
        <v>17898</v>
      </c>
      <c r="B13384" s="246">
        <v>960.64</v>
      </c>
    </row>
    <row r="13385" spans="1:2" x14ac:dyDescent="0.2">
      <c r="A13385" s="245" t="s">
        <v>3700</v>
      </c>
      <c r="B13385" s="246">
        <v>988.47</v>
      </c>
    </row>
    <row r="13386" spans="1:2" x14ac:dyDescent="0.2">
      <c r="A13386" s="245" t="s">
        <v>17899</v>
      </c>
      <c r="B13386" s="246">
        <v>956.4</v>
      </c>
    </row>
    <row r="13387" spans="1:2" x14ac:dyDescent="0.2">
      <c r="A13387" s="245" t="s">
        <v>3701</v>
      </c>
      <c r="B13387" s="246">
        <v>984.23</v>
      </c>
    </row>
    <row r="13388" spans="1:2" x14ac:dyDescent="0.2">
      <c r="A13388" s="245" t="s">
        <v>17900</v>
      </c>
      <c r="B13388" s="246">
        <v>952.16</v>
      </c>
    </row>
    <row r="13389" spans="1:2" x14ac:dyDescent="0.2">
      <c r="A13389" s="245" t="s">
        <v>9277</v>
      </c>
      <c r="B13389" s="246">
        <v>1733.19</v>
      </c>
    </row>
    <row r="13390" spans="1:2" x14ac:dyDescent="0.2">
      <c r="A13390" s="245" t="s">
        <v>17901</v>
      </c>
      <c r="B13390" s="246">
        <v>1673.98</v>
      </c>
    </row>
    <row r="13391" spans="1:2" x14ac:dyDescent="0.2">
      <c r="A13391" s="245" t="s">
        <v>3702</v>
      </c>
      <c r="B13391" s="246">
        <v>1741.67</v>
      </c>
    </row>
    <row r="13392" spans="1:2" x14ac:dyDescent="0.2">
      <c r="A13392" s="245" t="s">
        <v>17902</v>
      </c>
      <c r="B13392" s="246">
        <v>1682.46</v>
      </c>
    </row>
    <row r="13393" spans="1:2" x14ac:dyDescent="0.2">
      <c r="A13393" s="245" t="s">
        <v>3703</v>
      </c>
      <c r="B13393" s="246">
        <v>2364.92</v>
      </c>
    </row>
    <row r="13394" spans="1:2" x14ac:dyDescent="0.2">
      <c r="A13394" s="245" t="s">
        <v>17903</v>
      </c>
      <c r="B13394" s="246">
        <v>2300.7800000000002</v>
      </c>
    </row>
    <row r="13395" spans="1:2" x14ac:dyDescent="0.2">
      <c r="A13395" s="245" t="s">
        <v>3704</v>
      </c>
      <c r="B13395" s="246">
        <v>667.95</v>
      </c>
    </row>
    <row r="13396" spans="1:2" x14ac:dyDescent="0.2">
      <c r="A13396" s="245" t="s">
        <v>17904</v>
      </c>
      <c r="B13396" s="246">
        <v>648.22</v>
      </c>
    </row>
    <row r="13397" spans="1:2" x14ac:dyDescent="0.2">
      <c r="A13397" s="245" t="s">
        <v>3705</v>
      </c>
      <c r="B13397" s="246">
        <v>667.95</v>
      </c>
    </row>
    <row r="13398" spans="1:2" x14ac:dyDescent="0.2">
      <c r="A13398" s="245" t="s">
        <v>17905</v>
      </c>
      <c r="B13398" s="246">
        <v>648.22</v>
      </c>
    </row>
    <row r="13399" spans="1:2" x14ac:dyDescent="0.2">
      <c r="A13399" s="245" t="s">
        <v>3706</v>
      </c>
      <c r="B13399" s="246">
        <v>703.95</v>
      </c>
    </row>
    <row r="13400" spans="1:2" x14ac:dyDescent="0.2">
      <c r="A13400" s="245" t="s">
        <v>17906</v>
      </c>
      <c r="B13400" s="246">
        <v>674.35</v>
      </c>
    </row>
    <row r="13401" spans="1:2" x14ac:dyDescent="0.2">
      <c r="A13401" s="245" t="s">
        <v>3707</v>
      </c>
      <c r="B13401" s="246">
        <v>690.79</v>
      </c>
    </row>
    <row r="13402" spans="1:2" x14ac:dyDescent="0.2">
      <c r="A13402" s="245" t="s">
        <v>17907</v>
      </c>
      <c r="B13402" s="246">
        <v>661.18</v>
      </c>
    </row>
    <row r="13403" spans="1:2" x14ac:dyDescent="0.2">
      <c r="A13403" s="245" t="s">
        <v>3708</v>
      </c>
      <c r="B13403" s="246">
        <v>677.92</v>
      </c>
    </row>
    <row r="13404" spans="1:2" x14ac:dyDescent="0.2">
      <c r="A13404" s="245" t="s">
        <v>17908</v>
      </c>
      <c r="B13404" s="246">
        <v>648.32000000000005</v>
      </c>
    </row>
    <row r="13405" spans="1:2" x14ac:dyDescent="0.2">
      <c r="A13405" s="245" t="s">
        <v>3709</v>
      </c>
      <c r="B13405" s="246">
        <v>1009.35</v>
      </c>
    </row>
    <row r="13406" spans="1:2" x14ac:dyDescent="0.2">
      <c r="A13406" s="245" t="s">
        <v>17909</v>
      </c>
      <c r="B13406" s="246">
        <v>969.88</v>
      </c>
    </row>
    <row r="13407" spans="1:2" x14ac:dyDescent="0.2">
      <c r="A13407" s="245" t="s">
        <v>3710</v>
      </c>
      <c r="B13407" s="246">
        <v>989.23</v>
      </c>
    </row>
    <row r="13408" spans="1:2" x14ac:dyDescent="0.2">
      <c r="A13408" s="245" t="s">
        <v>17910</v>
      </c>
      <c r="B13408" s="246">
        <v>949.76</v>
      </c>
    </row>
    <row r="13409" spans="1:2" x14ac:dyDescent="0.2">
      <c r="A13409" s="245" t="s">
        <v>3711</v>
      </c>
      <c r="B13409" s="246">
        <v>1999.74</v>
      </c>
    </row>
    <row r="13410" spans="1:2" x14ac:dyDescent="0.2">
      <c r="A13410" s="245" t="s">
        <v>17911</v>
      </c>
      <c r="B13410" s="246">
        <v>1925.73</v>
      </c>
    </row>
    <row r="13411" spans="1:2" x14ac:dyDescent="0.2">
      <c r="A13411" s="245" t="s">
        <v>3712</v>
      </c>
      <c r="B13411" s="246">
        <v>4898.5600000000004</v>
      </c>
    </row>
    <row r="13412" spans="1:2" x14ac:dyDescent="0.2">
      <c r="A13412" s="245" t="s">
        <v>17912</v>
      </c>
      <c r="B13412" s="246">
        <v>4720.04</v>
      </c>
    </row>
    <row r="13413" spans="1:2" x14ac:dyDescent="0.2">
      <c r="A13413" s="245" t="s">
        <v>3713</v>
      </c>
      <c r="B13413" s="246">
        <v>1433.97</v>
      </c>
    </row>
    <row r="13414" spans="1:2" x14ac:dyDescent="0.2">
      <c r="A13414" s="245" t="s">
        <v>17913</v>
      </c>
      <c r="B13414" s="246">
        <v>1379.7</v>
      </c>
    </row>
    <row r="13415" spans="1:2" x14ac:dyDescent="0.2">
      <c r="A13415" s="245" t="s">
        <v>3714</v>
      </c>
      <c r="B13415" s="246">
        <v>470.36</v>
      </c>
    </row>
    <row r="13416" spans="1:2" x14ac:dyDescent="0.2">
      <c r="A13416" s="245" t="s">
        <v>17914</v>
      </c>
      <c r="B13416" s="246">
        <v>460.96</v>
      </c>
    </row>
    <row r="13417" spans="1:2" x14ac:dyDescent="0.2">
      <c r="A13417" s="245" t="s">
        <v>3715</v>
      </c>
      <c r="B13417" s="246">
        <v>719.45</v>
      </c>
    </row>
    <row r="13418" spans="1:2" x14ac:dyDescent="0.2">
      <c r="A13418" s="245" t="s">
        <v>17915</v>
      </c>
      <c r="B13418" s="246">
        <v>662.71</v>
      </c>
    </row>
    <row r="13419" spans="1:2" x14ac:dyDescent="0.2">
      <c r="A13419" s="245" t="s">
        <v>3716</v>
      </c>
      <c r="B13419" s="246">
        <v>724.58</v>
      </c>
    </row>
    <row r="13420" spans="1:2" x14ac:dyDescent="0.2">
      <c r="A13420" s="245" t="s">
        <v>17916</v>
      </c>
      <c r="B13420" s="246">
        <v>667.84</v>
      </c>
    </row>
    <row r="13421" spans="1:2" x14ac:dyDescent="0.2">
      <c r="A13421" s="245" t="s">
        <v>3717</v>
      </c>
      <c r="B13421" s="246">
        <v>727.15</v>
      </c>
    </row>
    <row r="13422" spans="1:2" x14ac:dyDescent="0.2">
      <c r="A13422" s="245" t="s">
        <v>17917</v>
      </c>
      <c r="B13422" s="246">
        <v>670.41</v>
      </c>
    </row>
    <row r="13423" spans="1:2" x14ac:dyDescent="0.2">
      <c r="A13423" s="245" t="s">
        <v>3718</v>
      </c>
      <c r="B13423" s="246">
        <v>729.71</v>
      </c>
    </row>
    <row r="13424" spans="1:2" x14ac:dyDescent="0.2">
      <c r="A13424" s="245" t="s">
        <v>17918</v>
      </c>
      <c r="B13424" s="246">
        <v>672.97</v>
      </c>
    </row>
    <row r="13425" spans="1:2" x14ac:dyDescent="0.2">
      <c r="A13425" s="245" t="s">
        <v>3719</v>
      </c>
      <c r="B13425" s="246">
        <v>920.65</v>
      </c>
    </row>
    <row r="13426" spans="1:2" x14ac:dyDescent="0.2">
      <c r="A13426" s="245" t="s">
        <v>17919</v>
      </c>
      <c r="B13426" s="246">
        <v>891.05</v>
      </c>
    </row>
    <row r="13427" spans="1:2" x14ac:dyDescent="0.2">
      <c r="A13427" s="245" t="s">
        <v>3720</v>
      </c>
      <c r="B13427" s="246">
        <v>620.84</v>
      </c>
    </row>
    <row r="13428" spans="1:2" x14ac:dyDescent="0.2">
      <c r="A13428" s="245" t="s">
        <v>17920</v>
      </c>
      <c r="B13428" s="246">
        <v>586.29999999999995</v>
      </c>
    </row>
    <row r="13429" spans="1:2" x14ac:dyDescent="0.2">
      <c r="A13429" s="245" t="s">
        <v>3723</v>
      </c>
      <c r="B13429" s="246">
        <v>378.37</v>
      </c>
    </row>
    <row r="13430" spans="1:2" x14ac:dyDescent="0.2">
      <c r="A13430" s="245" t="s">
        <v>17921</v>
      </c>
      <c r="B13430" s="246">
        <v>348.77</v>
      </c>
    </row>
    <row r="13431" spans="1:2" x14ac:dyDescent="0.2">
      <c r="A13431" s="245" t="s">
        <v>3724</v>
      </c>
      <c r="B13431" s="246">
        <v>565.74</v>
      </c>
    </row>
    <row r="13432" spans="1:2" x14ac:dyDescent="0.2">
      <c r="A13432" s="245" t="s">
        <v>17922</v>
      </c>
      <c r="B13432" s="246">
        <v>509</v>
      </c>
    </row>
    <row r="13433" spans="1:2" x14ac:dyDescent="0.2">
      <c r="A13433" s="245" t="s">
        <v>23841</v>
      </c>
      <c r="B13433" s="246">
        <v>1569.73</v>
      </c>
    </row>
    <row r="13434" spans="1:2" x14ac:dyDescent="0.2">
      <c r="A13434" s="245" t="s">
        <v>23842</v>
      </c>
      <c r="B13434" s="246">
        <v>1528.29</v>
      </c>
    </row>
    <row r="13435" spans="1:2" x14ac:dyDescent="0.2">
      <c r="A13435" s="245" t="s">
        <v>9278</v>
      </c>
      <c r="B13435" s="246">
        <v>924.23</v>
      </c>
    </row>
    <row r="13436" spans="1:2" x14ac:dyDescent="0.2">
      <c r="A13436" s="245" t="s">
        <v>17923</v>
      </c>
      <c r="B13436" s="246">
        <v>890.58</v>
      </c>
    </row>
    <row r="13437" spans="1:2" x14ac:dyDescent="0.2">
      <c r="A13437" s="245" t="s">
        <v>9279</v>
      </c>
      <c r="B13437" s="246">
        <v>944.45</v>
      </c>
    </row>
    <row r="13438" spans="1:2" x14ac:dyDescent="0.2">
      <c r="A13438" s="245" t="s">
        <v>17924</v>
      </c>
      <c r="B13438" s="246">
        <v>910.31</v>
      </c>
    </row>
    <row r="13439" spans="1:2" x14ac:dyDescent="0.2">
      <c r="A13439" s="245" t="s">
        <v>9280</v>
      </c>
      <c r="B13439" s="246">
        <v>993.12</v>
      </c>
    </row>
    <row r="13440" spans="1:2" x14ac:dyDescent="0.2">
      <c r="A13440" s="245" t="s">
        <v>17925</v>
      </c>
      <c r="B13440" s="246">
        <v>958.48</v>
      </c>
    </row>
    <row r="13441" spans="1:2" x14ac:dyDescent="0.2">
      <c r="A13441" s="245" t="s">
        <v>3727</v>
      </c>
      <c r="B13441" s="246">
        <v>411.16</v>
      </c>
    </row>
    <row r="13442" spans="1:2" x14ac:dyDescent="0.2">
      <c r="A13442" s="245" t="s">
        <v>17926</v>
      </c>
      <c r="B13442" s="246">
        <v>381.55</v>
      </c>
    </row>
    <row r="13443" spans="1:2" x14ac:dyDescent="0.2">
      <c r="A13443" s="245" t="s">
        <v>9281</v>
      </c>
      <c r="B13443" s="246">
        <v>401.39</v>
      </c>
    </row>
    <row r="13444" spans="1:2" x14ac:dyDescent="0.2">
      <c r="A13444" s="245" t="s">
        <v>17927</v>
      </c>
      <c r="B13444" s="246">
        <v>371.79</v>
      </c>
    </row>
    <row r="13445" spans="1:2" x14ac:dyDescent="0.2">
      <c r="A13445" s="245" t="s">
        <v>3728</v>
      </c>
      <c r="B13445" s="246">
        <v>389.21</v>
      </c>
    </row>
    <row r="13446" spans="1:2" x14ac:dyDescent="0.2">
      <c r="A13446" s="245" t="s">
        <v>17928</v>
      </c>
      <c r="B13446" s="246">
        <v>359.61</v>
      </c>
    </row>
    <row r="13447" spans="1:2" x14ac:dyDescent="0.2">
      <c r="A13447" s="245" t="s">
        <v>3721</v>
      </c>
      <c r="B13447" s="246">
        <v>273.52999999999997</v>
      </c>
    </row>
    <row r="13448" spans="1:2" x14ac:dyDescent="0.2">
      <c r="A13448" s="245" t="s">
        <v>17929</v>
      </c>
      <c r="B13448" s="246">
        <v>253.79</v>
      </c>
    </row>
    <row r="13449" spans="1:2" x14ac:dyDescent="0.2">
      <c r="A13449" s="245" t="s">
        <v>3725</v>
      </c>
      <c r="B13449" s="246">
        <v>152.05000000000001</v>
      </c>
    </row>
    <row r="13450" spans="1:2" x14ac:dyDescent="0.2">
      <c r="A13450" s="245" t="s">
        <v>17930</v>
      </c>
      <c r="B13450" s="246">
        <v>142.19</v>
      </c>
    </row>
    <row r="13451" spans="1:2" x14ac:dyDescent="0.2">
      <c r="A13451" s="245" t="s">
        <v>3722</v>
      </c>
      <c r="B13451" s="246">
        <v>1524.85</v>
      </c>
    </row>
    <row r="13452" spans="1:2" x14ac:dyDescent="0.2">
      <c r="A13452" s="245" t="s">
        <v>17931</v>
      </c>
      <c r="B13452" s="246">
        <v>1465.64</v>
      </c>
    </row>
    <row r="13453" spans="1:2" x14ac:dyDescent="0.2">
      <c r="A13453" s="245" t="s">
        <v>3729</v>
      </c>
      <c r="B13453" s="246">
        <v>1007.54</v>
      </c>
    </row>
    <row r="13454" spans="1:2" x14ac:dyDescent="0.2">
      <c r="A13454" s="245" t="s">
        <v>17932</v>
      </c>
      <c r="B13454" s="246">
        <v>917.13</v>
      </c>
    </row>
    <row r="13455" spans="1:2" x14ac:dyDescent="0.2">
      <c r="A13455" s="245" t="s">
        <v>3730</v>
      </c>
      <c r="B13455" s="246">
        <v>972.22</v>
      </c>
    </row>
    <row r="13456" spans="1:2" x14ac:dyDescent="0.2">
      <c r="A13456" s="245" t="s">
        <v>17933</v>
      </c>
      <c r="B13456" s="246">
        <v>942.61</v>
      </c>
    </row>
    <row r="13457" spans="1:2" x14ac:dyDescent="0.2">
      <c r="A13457" s="245" t="s">
        <v>3731</v>
      </c>
      <c r="B13457" s="246">
        <v>1119.8699999999999</v>
      </c>
    </row>
    <row r="13458" spans="1:2" x14ac:dyDescent="0.2">
      <c r="A13458" s="245" t="s">
        <v>17934</v>
      </c>
      <c r="B13458" s="246">
        <v>1090.27</v>
      </c>
    </row>
    <row r="13459" spans="1:2" x14ac:dyDescent="0.2">
      <c r="A13459" s="245" t="s">
        <v>3732</v>
      </c>
      <c r="B13459" s="246">
        <v>1386.34</v>
      </c>
    </row>
    <row r="13460" spans="1:2" x14ac:dyDescent="0.2">
      <c r="A13460" s="245" t="s">
        <v>17935</v>
      </c>
      <c r="B13460" s="246">
        <v>1351.8</v>
      </c>
    </row>
    <row r="13461" spans="1:2" x14ac:dyDescent="0.2">
      <c r="A13461" s="245" t="s">
        <v>3733</v>
      </c>
      <c r="B13461" s="246">
        <v>971.79</v>
      </c>
    </row>
    <row r="13462" spans="1:2" x14ac:dyDescent="0.2">
      <c r="A13462" s="245" t="s">
        <v>17936</v>
      </c>
      <c r="B13462" s="246">
        <v>942.18</v>
      </c>
    </row>
    <row r="13463" spans="1:2" x14ac:dyDescent="0.2">
      <c r="A13463" s="245" t="s">
        <v>9282</v>
      </c>
      <c r="B13463" s="246">
        <v>784.02</v>
      </c>
    </row>
    <row r="13464" spans="1:2" x14ac:dyDescent="0.2">
      <c r="A13464" s="245" t="s">
        <v>17937</v>
      </c>
      <c r="B13464" s="246">
        <v>759.35</v>
      </c>
    </row>
    <row r="13465" spans="1:2" x14ac:dyDescent="0.2">
      <c r="A13465" s="245" t="s">
        <v>9283</v>
      </c>
      <c r="B13465" s="246">
        <v>1005.27</v>
      </c>
    </row>
    <row r="13466" spans="1:2" x14ac:dyDescent="0.2">
      <c r="A13466" s="245" t="s">
        <v>17938</v>
      </c>
      <c r="B13466" s="246">
        <v>960.87</v>
      </c>
    </row>
    <row r="13467" spans="1:2" x14ac:dyDescent="0.2">
      <c r="A13467" s="245" t="s">
        <v>3734</v>
      </c>
      <c r="B13467" s="246">
        <v>1438.39</v>
      </c>
    </row>
    <row r="13468" spans="1:2" x14ac:dyDescent="0.2">
      <c r="A13468" s="245" t="s">
        <v>17939</v>
      </c>
      <c r="B13468" s="246">
        <v>1403.85</v>
      </c>
    </row>
    <row r="13469" spans="1:2" x14ac:dyDescent="0.2">
      <c r="A13469" s="245" t="s">
        <v>3735</v>
      </c>
      <c r="B13469" s="246">
        <v>1852.8</v>
      </c>
    </row>
    <row r="13470" spans="1:2" x14ac:dyDescent="0.2">
      <c r="A13470" s="245" t="s">
        <v>17940</v>
      </c>
      <c r="B13470" s="246">
        <v>1813.33</v>
      </c>
    </row>
    <row r="13471" spans="1:2" x14ac:dyDescent="0.2">
      <c r="A13471" s="245" t="s">
        <v>3736</v>
      </c>
      <c r="B13471" s="246">
        <v>1208.17</v>
      </c>
    </row>
    <row r="13472" spans="1:2" x14ac:dyDescent="0.2">
      <c r="A13472" s="245" t="s">
        <v>17941</v>
      </c>
      <c r="B13472" s="246">
        <v>1183.51</v>
      </c>
    </row>
    <row r="13473" spans="1:2" x14ac:dyDescent="0.2">
      <c r="A13473" s="245" t="s">
        <v>3737</v>
      </c>
      <c r="B13473" s="246">
        <v>1371.37</v>
      </c>
    </row>
    <row r="13474" spans="1:2" x14ac:dyDescent="0.2">
      <c r="A13474" s="245" t="s">
        <v>17942</v>
      </c>
      <c r="B13474" s="246">
        <v>1346.71</v>
      </c>
    </row>
    <row r="13475" spans="1:2" x14ac:dyDescent="0.2">
      <c r="A13475" s="245" t="s">
        <v>3738</v>
      </c>
      <c r="B13475" s="246">
        <v>1731.05</v>
      </c>
    </row>
    <row r="13476" spans="1:2" x14ac:dyDescent="0.2">
      <c r="A13476" s="245" t="s">
        <v>17943</v>
      </c>
      <c r="B13476" s="246">
        <v>1696.52</v>
      </c>
    </row>
    <row r="13477" spans="1:2" x14ac:dyDescent="0.2">
      <c r="A13477" s="245" t="s">
        <v>3739</v>
      </c>
      <c r="B13477" s="246">
        <v>2543.29</v>
      </c>
    </row>
    <row r="13478" spans="1:2" x14ac:dyDescent="0.2">
      <c r="A13478" s="245" t="s">
        <v>17944</v>
      </c>
      <c r="B13478" s="246">
        <v>2503.8200000000002</v>
      </c>
    </row>
    <row r="13479" spans="1:2" x14ac:dyDescent="0.2">
      <c r="A13479" s="245" t="s">
        <v>9284</v>
      </c>
      <c r="B13479" s="246">
        <v>895.78</v>
      </c>
    </row>
    <row r="13480" spans="1:2" x14ac:dyDescent="0.2">
      <c r="A13480" s="245" t="s">
        <v>17945</v>
      </c>
      <c r="B13480" s="246">
        <v>856.31</v>
      </c>
    </row>
    <row r="13481" spans="1:2" x14ac:dyDescent="0.2">
      <c r="A13481" s="245" t="s">
        <v>9285</v>
      </c>
      <c r="B13481" s="246">
        <v>208.32</v>
      </c>
    </row>
    <row r="13482" spans="1:2" x14ac:dyDescent="0.2">
      <c r="A13482" s="245" t="s">
        <v>17946</v>
      </c>
      <c r="B13482" s="246">
        <v>194.48</v>
      </c>
    </row>
    <row r="13483" spans="1:2" x14ac:dyDescent="0.2">
      <c r="A13483" s="245" t="s">
        <v>9286</v>
      </c>
      <c r="B13483" s="246">
        <v>146.34</v>
      </c>
    </row>
    <row r="13484" spans="1:2" x14ac:dyDescent="0.2">
      <c r="A13484" s="245" t="s">
        <v>17947</v>
      </c>
      <c r="B13484" s="246">
        <v>133.53</v>
      </c>
    </row>
    <row r="13485" spans="1:2" x14ac:dyDescent="0.2">
      <c r="A13485" s="245" t="s">
        <v>3741</v>
      </c>
      <c r="B13485" s="246">
        <v>268.64999999999998</v>
      </c>
    </row>
    <row r="13486" spans="1:2" x14ac:dyDescent="0.2">
      <c r="A13486" s="245" t="s">
        <v>17948</v>
      </c>
      <c r="B13486" s="246">
        <v>253.85</v>
      </c>
    </row>
    <row r="13487" spans="1:2" x14ac:dyDescent="0.2">
      <c r="A13487" s="245" t="s">
        <v>3742</v>
      </c>
      <c r="B13487" s="246">
        <v>361.43</v>
      </c>
    </row>
    <row r="13488" spans="1:2" x14ac:dyDescent="0.2">
      <c r="A13488" s="245" t="s">
        <v>17949</v>
      </c>
      <c r="B13488" s="246">
        <v>336.76</v>
      </c>
    </row>
    <row r="13489" spans="1:2" x14ac:dyDescent="0.2">
      <c r="A13489" s="245" t="s">
        <v>3743</v>
      </c>
      <c r="B13489" s="246">
        <v>136.41</v>
      </c>
    </row>
    <row r="13490" spans="1:2" x14ac:dyDescent="0.2">
      <c r="A13490" s="245" t="s">
        <v>17950</v>
      </c>
      <c r="B13490" s="246">
        <v>126.54</v>
      </c>
    </row>
    <row r="13491" spans="1:2" x14ac:dyDescent="0.2">
      <c r="A13491" s="245" t="s">
        <v>3744</v>
      </c>
      <c r="B13491" s="246">
        <v>223.06</v>
      </c>
    </row>
    <row r="13492" spans="1:2" x14ac:dyDescent="0.2">
      <c r="A13492" s="245" t="s">
        <v>17951</v>
      </c>
      <c r="B13492" s="246">
        <v>213.2</v>
      </c>
    </row>
    <row r="13493" spans="1:2" x14ac:dyDescent="0.2">
      <c r="A13493" s="245" t="s">
        <v>3750</v>
      </c>
      <c r="B13493" s="246">
        <v>207.93</v>
      </c>
    </row>
    <row r="13494" spans="1:2" x14ac:dyDescent="0.2">
      <c r="A13494" s="245" t="s">
        <v>17952</v>
      </c>
      <c r="B13494" s="246">
        <v>189.11</v>
      </c>
    </row>
    <row r="13495" spans="1:2" x14ac:dyDescent="0.2">
      <c r="A13495" s="245" t="s">
        <v>3745</v>
      </c>
      <c r="B13495" s="246">
        <v>1346.58</v>
      </c>
    </row>
    <row r="13496" spans="1:2" x14ac:dyDescent="0.2">
      <c r="A13496" s="245" t="s">
        <v>17953</v>
      </c>
      <c r="B13496" s="246">
        <v>1240.22</v>
      </c>
    </row>
    <row r="13497" spans="1:2" x14ac:dyDescent="0.2">
      <c r="A13497" s="245" t="s">
        <v>3746</v>
      </c>
      <c r="B13497" s="246">
        <v>1349.16</v>
      </c>
    </row>
    <row r="13498" spans="1:2" x14ac:dyDescent="0.2">
      <c r="A13498" s="245" t="s">
        <v>17954</v>
      </c>
      <c r="B13498" s="246">
        <v>1285.02</v>
      </c>
    </row>
    <row r="13499" spans="1:2" x14ac:dyDescent="0.2">
      <c r="A13499" s="245" t="s">
        <v>9287</v>
      </c>
      <c r="B13499" s="246">
        <v>920.11</v>
      </c>
    </row>
    <row r="13500" spans="1:2" x14ac:dyDescent="0.2">
      <c r="A13500" s="245" t="s">
        <v>17955</v>
      </c>
      <c r="B13500" s="246">
        <v>841.18</v>
      </c>
    </row>
    <row r="13501" spans="1:2" x14ac:dyDescent="0.2">
      <c r="A13501" s="245" t="s">
        <v>3747</v>
      </c>
      <c r="B13501" s="246">
        <v>62.36</v>
      </c>
    </row>
    <row r="13502" spans="1:2" x14ac:dyDescent="0.2">
      <c r="A13502" s="245" t="s">
        <v>17956</v>
      </c>
      <c r="B13502" s="246">
        <v>57.43</v>
      </c>
    </row>
    <row r="13503" spans="1:2" x14ac:dyDescent="0.2">
      <c r="A13503" s="245" t="s">
        <v>3748</v>
      </c>
      <c r="B13503" s="246">
        <v>67.45</v>
      </c>
    </row>
    <row r="13504" spans="1:2" x14ac:dyDescent="0.2">
      <c r="A13504" s="245" t="s">
        <v>17957</v>
      </c>
      <c r="B13504" s="246">
        <v>62.51</v>
      </c>
    </row>
    <row r="13505" spans="1:2" x14ac:dyDescent="0.2">
      <c r="A13505" s="245" t="s">
        <v>3749</v>
      </c>
      <c r="B13505" s="246">
        <v>72.37</v>
      </c>
    </row>
    <row r="13506" spans="1:2" x14ac:dyDescent="0.2">
      <c r="A13506" s="245" t="s">
        <v>17958</v>
      </c>
      <c r="B13506" s="246">
        <v>67.430000000000007</v>
      </c>
    </row>
    <row r="13507" spans="1:2" x14ac:dyDescent="0.2">
      <c r="A13507" s="245" t="s">
        <v>9288</v>
      </c>
      <c r="B13507" s="246">
        <v>49.39</v>
      </c>
    </row>
    <row r="13508" spans="1:2" x14ac:dyDescent="0.2">
      <c r="A13508" s="245" t="s">
        <v>17959</v>
      </c>
      <c r="B13508" s="246">
        <v>45.44</v>
      </c>
    </row>
    <row r="13509" spans="1:2" x14ac:dyDescent="0.2">
      <c r="A13509" s="245" t="s">
        <v>3751</v>
      </c>
      <c r="B13509" s="246">
        <v>55.43</v>
      </c>
    </row>
    <row r="13510" spans="1:2" x14ac:dyDescent="0.2">
      <c r="A13510" s="245" t="s">
        <v>17960</v>
      </c>
      <c r="B13510" s="246">
        <v>51.48</v>
      </c>
    </row>
    <row r="13511" spans="1:2" x14ac:dyDescent="0.2">
      <c r="A13511" s="245" t="s">
        <v>3752</v>
      </c>
      <c r="B13511" s="246">
        <v>17.43</v>
      </c>
    </row>
    <row r="13512" spans="1:2" x14ac:dyDescent="0.2">
      <c r="A13512" s="245" t="s">
        <v>17961</v>
      </c>
      <c r="B13512" s="246">
        <v>16.48</v>
      </c>
    </row>
    <row r="13513" spans="1:2" x14ac:dyDescent="0.2">
      <c r="A13513" s="245" t="s">
        <v>3753</v>
      </c>
      <c r="B13513" s="246">
        <v>30.75</v>
      </c>
    </row>
    <row r="13514" spans="1:2" x14ac:dyDescent="0.2">
      <c r="A13514" s="245" t="s">
        <v>17962</v>
      </c>
      <c r="B13514" s="246">
        <v>29.03</v>
      </c>
    </row>
    <row r="13515" spans="1:2" x14ac:dyDescent="0.2">
      <c r="A13515" s="245" t="s">
        <v>3754</v>
      </c>
      <c r="B13515" s="246">
        <v>35.31</v>
      </c>
    </row>
    <row r="13516" spans="1:2" x14ac:dyDescent="0.2">
      <c r="A13516" s="245" t="s">
        <v>17963</v>
      </c>
      <c r="B13516" s="246">
        <v>33.58</v>
      </c>
    </row>
    <row r="13517" spans="1:2" x14ac:dyDescent="0.2">
      <c r="A13517" s="245" t="s">
        <v>3755</v>
      </c>
      <c r="B13517" s="246">
        <v>30.75</v>
      </c>
    </row>
    <row r="13518" spans="1:2" x14ac:dyDescent="0.2">
      <c r="A13518" s="245" t="s">
        <v>17964</v>
      </c>
      <c r="B13518" s="246">
        <v>29.03</v>
      </c>
    </row>
    <row r="13519" spans="1:2" x14ac:dyDescent="0.2">
      <c r="A13519" s="245" t="s">
        <v>3756</v>
      </c>
      <c r="B13519" s="246">
        <v>8.73</v>
      </c>
    </row>
    <row r="13520" spans="1:2" x14ac:dyDescent="0.2">
      <c r="A13520" s="245" t="s">
        <v>17965</v>
      </c>
      <c r="B13520" s="246">
        <v>8.36</v>
      </c>
    </row>
    <row r="13521" spans="1:2" x14ac:dyDescent="0.2">
      <c r="A13521" s="245" t="s">
        <v>3757</v>
      </c>
      <c r="B13521" s="246">
        <v>46.86</v>
      </c>
    </row>
    <row r="13522" spans="1:2" x14ac:dyDescent="0.2">
      <c r="A13522" s="245" t="s">
        <v>17966</v>
      </c>
      <c r="B13522" s="246">
        <v>41.93</v>
      </c>
    </row>
    <row r="13523" spans="1:2" x14ac:dyDescent="0.2">
      <c r="A13523" s="245" t="s">
        <v>3758</v>
      </c>
      <c r="B13523" s="246">
        <v>56.51</v>
      </c>
    </row>
    <row r="13524" spans="1:2" x14ac:dyDescent="0.2">
      <c r="A13524" s="245" t="s">
        <v>17967</v>
      </c>
      <c r="B13524" s="246">
        <v>51.58</v>
      </c>
    </row>
    <row r="13525" spans="1:2" x14ac:dyDescent="0.2">
      <c r="A13525" s="245" t="s">
        <v>3759</v>
      </c>
      <c r="B13525" s="246">
        <v>508.74</v>
      </c>
    </row>
    <row r="13526" spans="1:2" x14ac:dyDescent="0.2">
      <c r="A13526" s="245" t="s">
        <v>17968</v>
      </c>
      <c r="B13526" s="246">
        <v>495.32</v>
      </c>
    </row>
    <row r="13527" spans="1:2" x14ac:dyDescent="0.2">
      <c r="A13527" s="245" t="s">
        <v>3760</v>
      </c>
      <c r="B13527" s="246">
        <v>671.94</v>
      </c>
    </row>
    <row r="13528" spans="1:2" x14ac:dyDescent="0.2">
      <c r="A13528" s="245" t="s">
        <v>17969</v>
      </c>
      <c r="B13528" s="246">
        <v>658.52</v>
      </c>
    </row>
    <row r="13529" spans="1:2" x14ac:dyDescent="0.2">
      <c r="A13529" s="245" t="s">
        <v>3761</v>
      </c>
      <c r="B13529" s="246">
        <v>590.34</v>
      </c>
    </row>
    <row r="13530" spans="1:2" x14ac:dyDescent="0.2">
      <c r="A13530" s="245" t="s">
        <v>17970</v>
      </c>
      <c r="B13530" s="246">
        <v>576.91999999999996</v>
      </c>
    </row>
    <row r="13531" spans="1:2" x14ac:dyDescent="0.2">
      <c r="A13531" s="245" t="s">
        <v>3762</v>
      </c>
      <c r="B13531" s="246">
        <v>652.67999999999995</v>
      </c>
    </row>
    <row r="13532" spans="1:2" x14ac:dyDescent="0.2">
      <c r="A13532" s="245" t="s">
        <v>17971</v>
      </c>
      <c r="B13532" s="246">
        <v>641.83000000000004</v>
      </c>
    </row>
    <row r="13533" spans="1:2" x14ac:dyDescent="0.2">
      <c r="A13533" s="245" t="s">
        <v>3763</v>
      </c>
      <c r="B13533" s="246">
        <v>448.68</v>
      </c>
    </row>
    <row r="13534" spans="1:2" x14ac:dyDescent="0.2">
      <c r="A13534" s="245" t="s">
        <v>17972</v>
      </c>
      <c r="B13534" s="246">
        <v>437.83</v>
      </c>
    </row>
    <row r="13535" spans="1:2" x14ac:dyDescent="0.2">
      <c r="A13535" s="245" t="s">
        <v>3764</v>
      </c>
      <c r="B13535" s="246">
        <v>608.23</v>
      </c>
    </row>
    <row r="13536" spans="1:2" x14ac:dyDescent="0.2">
      <c r="A13536" s="245" t="s">
        <v>17973</v>
      </c>
      <c r="B13536" s="246">
        <v>603.29999999999995</v>
      </c>
    </row>
    <row r="13537" spans="1:2" x14ac:dyDescent="0.2">
      <c r="A13537" s="245" t="s">
        <v>3765</v>
      </c>
      <c r="B13537" s="246">
        <v>394.97</v>
      </c>
    </row>
    <row r="13538" spans="1:2" x14ac:dyDescent="0.2">
      <c r="A13538" s="245" t="s">
        <v>17974</v>
      </c>
      <c r="B13538" s="246">
        <v>391.27</v>
      </c>
    </row>
    <row r="13539" spans="1:2" x14ac:dyDescent="0.2">
      <c r="A13539" s="245" t="s">
        <v>9289</v>
      </c>
      <c r="B13539" s="246">
        <v>1532.82</v>
      </c>
    </row>
    <row r="13540" spans="1:2" x14ac:dyDescent="0.2">
      <c r="A13540" s="245" t="s">
        <v>17975</v>
      </c>
      <c r="B13540" s="246">
        <v>1417.86</v>
      </c>
    </row>
    <row r="13541" spans="1:2" x14ac:dyDescent="0.2">
      <c r="A13541" s="245" t="s">
        <v>9290</v>
      </c>
      <c r="B13541" s="246">
        <v>399.38</v>
      </c>
    </row>
    <row r="13542" spans="1:2" x14ac:dyDescent="0.2">
      <c r="A13542" s="245" t="s">
        <v>17976</v>
      </c>
      <c r="B13542" s="246">
        <v>385.54</v>
      </c>
    </row>
    <row r="13543" spans="1:2" x14ac:dyDescent="0.2">
      <c r="A13543" s="245" t="s">
        <v>3766</v>
      </c>
      <c r="B13543" s="246">
        <v>10.59</v>
      </c>
    </row>
    <row r="13544" spans="1:2" x14ac:dyDescent="0.2">
      <c r="A13544" s="245" t="s">
        <v>17977</v>
      </c>
      <c r="B13544" s="246">
        <v>10.59</v>
      </c>
    </row>
    <row r="13545" spans="1:2" x14ac:dyDescent="0.2">
      <c r="A13545" s="245" t="s">
        <v>3767</v>
      </c>
      <c r="B13545" s="246">
        <v>19.399999999999999</v>
      </c>
    </row>
    <row r="13546" spans="1:2" x14ac:dyDescent="0.2">
      <c r="A13546" s="245" t="s">
        <v>17978</v>
      </c>
      <c r="B13546" s="246">
        <v>19.399999999999999</v>
      </c>
    </row>
    <row r="13547" spans="1:2" x14ac:dyDescent="0.2">
      <c r="A13547" s="245" t="s">
        <v>3768</v>
      </c>
      <c r="B13547" s="246">
        <v>25</v>
      </c>
    </row>
    <row r="13548" spans="1:2" x14ac:dyDescent="0.2">
      <c r="A13548" s="245" t="s">
        <v>17979</v>
      </c>
      <c r="B13548" s="246">
        <v>25</v>
      </c>
    </row>
    <row r="13549" spans="1:2" x14ac:dyDescent="0.2">
      <c r="A13549" s="245" t="s">
        <v>3769</v>
      </c>
      <c r="B13549" s="246">
        <v>16.329999999999998</v>
      </c>
    </row>
    <row r="13550" spans="1:2" x14ac:dyDescent="0.2">
      <c r="A13550" s="245" t="s">
        <v>17980</v>
      </c>
      <c r="B13550" s="246">
        <v>16.329999999999998</v>
      </c>
    </row>
    <row r="13551" spans="1:2" x14ac:dyDescent="0.2">
      <c r="A13551" s="245" t="s">
        <v>3770</v>
      </c>
      <c r="B13551" s="246">
        <v>20.96</v>
      </c>
    </row>
    <row r="13552" spans="1:2" x14ac:dyDescent="0.2">
      <c r="A13552" s="245" t="s">
        <v>17981</v>
      </c>
      <c r="B13552" s="246">
        <v>20.96</v>
      </c>
    </row>
    <row r="13553" spans="1:2" x14ac:dyDescent="0.2">
      <c r="A13553" s="245" t="s">
        <v>3771</v>
      </c>
      <c r="B13553" s="246">
        <v>29.51</v>
      </c>
    </row>
    <row r="13554" spans="1:2" x14ac:dyDescent="0.2">
      <c r="A13554" s="245" t="s">
        <v>17982</v>
      </c>
      <c r="B13554" s="246">
        <v>29.51</v>
      </c>
    </row>
    <row r="13555" spans="1:2" x14ac:dyDescent="0.2">
      <c r="A13555" s="245" t="s">
        <v>3772</v>
      </c>
      <c r="B13555" s="246">
        <v>41.69</v>
      </c>
    </row>
    <row r="13556" spans="1:2" x14ac:dyDescent="0.2">
      <c r="A13556" s="245" t="s">
        <v>17983</v>
      </c>
      <c r="B13556" s="246">
        <v>41.69</v>
      </c>
    </row>
    <row r="13557" spans="1:2" x14ac:dyDescent="0.2">
      <c r="A13557" s="245" t="s">
        <v>3773</v>
      </c>
      <c r="B13557" s="246">
        <v>57.39</v>
      </c>
    </row>
    <row r="13558" spans="1:2" x14ac:dyDescent="0.2">
      <c r="A13558" s="245" t="s">
        <v>17984</v>
      </c>
      <c r="B13558" s="246">
        <v>57.39</v>
      </c>
    </row>
    <row r="13559" spans="1:2" x14ac:dyDescent="0.2">
      <c r="A13559" s="245" t="s">
        <v>3774</v>
      </c>
      <c r="B13559" s="246">
        <v>22.64</v>
      </c>
    </row>
    <row r="13560" spans="1:2" x14ac:dyDescent="0.2">
      <c r="A13560" s="245" t="s">
        <v>17985</v>
      </c>
      <c r="B13560" s="246">
        <v>22.64</v>
      </c>
    </row>
    <row r="13561" spans="1:2" x14ac:dyDescent="0.2">
      <c r="A13561" s="245" t="s">
        <v>3775</v>
      </c>
      <c r="B13561" s="246">
        <v>36.36</v>
      </c>
    </row>
    <row r="13562" spans="1:2" x14ac:dyDescent="0.2">
      <c r="A13562" s="245" t="s">
        <v>17986</v>
      </c>
      <c r="B13562" s="246">
        <v>36.36</v>
      </c>
    </row>
    <row r="13563" spans="1:2" x14ac:dyDescent="0.2">
      <c r="A13563" s="245" t="s">
        <v>3776</v>
      </c>
      <c r="B13563" s="246">
        <v>24.9</v>
      </c>
    </row>
    <row r="13564" spans="1:2" x14ac:dyDescent="0.2">
      <c r="A13564" s="245" t="s">
        <v>17987</v>
      </c>
      <c r="B13564" s="246">
        <v>24.9</v>
      </c>
    </row>
    <row r="13565" spans="1:2" x14ac:dyDescent="0.2">
      <c r="A13565" s="245" t="s">
        <v>9291</v>
      </c>
      <c r="B13565" s="246">
        <v>9.5</v>
      </c>
    </row>
    <row r="13566" spans="1:2" x14ac:dyDescent="0.2">
      <c r="A13566" s="245" t="s">
        <v>17988</v>
      </c>
      <c r="B13566" s="246">
        <v>9.5</v>
      </c>
    </row>
    <row r="13567" spans="1:2" x14ac:dyDescent="0.2">
      <c r="A13567" s="245" t="s">
        <v>9292</v>
      </c>
      <c r="B13567" s="246">
        <v>17.05</v>
      </c>
    </row>
    <row r="13568" spans="1:2" x14ac:dyDescent="0.2">
      <c r="A13568" s="245" t="s">
        <v>17989</v>
      </c>
      <c r="B13568" s="246">
        <v>17.05</v>
      </c>
    </row>
    <row r="13569" spans="1:2" x14ac:dyDescent="0.2">
      <c r="A13569" s="245" t="s">
        <v>23856</v>
      </c>
      <c r="B13569" s="246">
        <v>37.9</v>
      </c>
    </row>
    <row r="13570" spans="1:2" x14ac:dyDescent="0.2">
      <c r="A13570" s="245" t="s">
        <v>23857</v>
      </c>
      <c r="B13570" s="246">
        <v>37.9</v>
      </c>
    </row>
    <row r="13571" spans="1:2" x14ac:dyDescent="0.2">
      <c r="A13571" s="245" t="s">
        <v>9293</v>
      </c>
      <c r="B13571" s="246">
        <v>47.3</v>
      </c>
    </row>
    <row r="13572" spans="1:2" x14ac:dyDescent="0.2">
      <c r="A13572" s="245" t="s">
        <v>17990</v>
      </c>
      <c r="B13572" s="246">
        <v>47.3</v>
      </c>
    </row>
    <row r="13573" spans="1:2" x14ac:dyDescent="0.2">
      <c r="A13573" s="245" t="s">
        <v>3777</v>
      </c>
      <c r="B13573" s="246">
        <v>688.84</v>
      </c>
    </row>
    <row r="13574" spans="1:2" x14ac:dyDescent="0.2">
      <c r="A13574" s="245" t="s">
        <v>17991</v>
      </c>
      <c r="B13574" s="246">
        <v>688.84</v>
      </c>
    </row>
    <row r="13575" spans="1:2" x14ac:dyDescent="0.2">
      <c r="A13575" s="245" t="s">
        <v>3778</v>
      </c>
      <c r="B13575" s="246">
        <v>225.14</v>
      </c>
    </row>
    <row r="13576" spans="1:2" x14ac:dyDescent="0.2">
      <c r="A13576" s="245" t="s">
        <v>17992</v>
      </c>
      <c r="B13576" s="246">
        <v>225.14</v>
      </c>
    </row>
    <row r="13577" spans="1:2" x14ac:dyDescent="0.2">
      <c r="A13577" s="245" t="s">
        <v>3779</v>
      </c>
      <c r="B13577" s="246">
        <v>217.4</v>
      </c>
    </row>
    <row r="13578" spans="1:2" x14ac:dyDescent="0.2">
      <c r="A13578" s="245" t="s">
        <v>17993</v>
      </c>
      <c r="B13578" s="246">
        <v>217.4</v>
      </c>
    </row>
    <row r="13579" spans="1:2" x14ac:dyDescent="0.2">
      <c r="A13579" s="245" t="s">
        <v>3780</v>
      </c>
      <c r="B13579" s="246">
        <v>814.05</v>
      </c>
    </row>
    <row r="13580" spans="1:2" x14ac:dyDescent="0.2">
      <c r="A13580" s="245" t="s">
        <v>17994</v>
      </c>
      <c r="B13580" s="246">
        <v>814.05</v>
      </c>
    </row>
    <row r="13581" spans="1:2" x14ac:dyDescent="0.2">
      <c r="A13581" s="245" t="s">
        <v>3781</v>
      </c>
      <c r="B13581" s="246">
        <v>447.79</v>
      </c>
    </row>
    <row r="13582" spans="1:2" x14ac:dyDescent="0.2">
      <c r="A13582" s="245" t="s">
        <v>17995</v>
      </c>
      <c r="B13582" s="246">
        <v>447.79</v>
      </c>
    </row>
    <row r="13583" spans="1:2" x14ac:dyDescent="0.2">
      <c r="A13583" s="245" t="s">
        <v>3782</v>
      </c>
      <c r="B13583" s="246">
        <v>149.32</v>
      </c>
    </row>
    <row r="13584" spans="1:2" x14ac:dyDescent="0.2">
      <c r="A13584" s="245" t="s">
        <v>17996</v>
      </c>
      <c r="B13584" s="246">
        <v>149.32</v>
      </c>
    </row>
    <row r="13585" spans="1:2" x14ac:dyDescent="0.2">
      <c r="A13585" s="245" t="s">
        <v>3783</v>
      </c>
      <c r="B13585" s="246">
        <v>216.14</v>
      </c>
    </row>
    <row r="13586" spans="1:2" x14ac:dyDescent="0.2">
      <c r="A13586" s="245" t="s">
        <v>17997</v>
      </c>
      <c r="B13586" s="246">
        <v>216.14</v>
      </c>
    </row>
    <row r="13587" spans="1:2" x14ac:dyDescent="0.2">
      <c r="A13587" s="245" t="s">
        <v>9294</v>
      </c>
      <c r="B13587" s="246">
        <v>140.96</v>
      </c>
    </row>
    <row r="13588" spans="1:2" x14ac:dyDescent="0.2">
      <c r="A13588" s="245" t="s">
        <v>17998</v>
      </c>
      <c r="B13588" s="246">
        <v>140.96</v>
      </c>
    </row>
    <row r="13589" spans="1:2" x14ac:dyDescent="0.2">
      <c r="A13589" s="245" t="s">
        <v>3784</v>
      </c>
      <c r="B13589" s="246">
        <v>300.20999999999998</v>
      </c>
    </row>
    <row r="13590" spans="1:2" x14ac:dyDescent="0.2">
      <c r="A13590" s="245" t="s">
        <v>17999</v>
      </c>
      <c r="B13590" s="246">
        <v>300.20999999999998</v>
      </c>
    </row>
    <row r="13591" spans="1:2" x14ac:dyDescent="0.2">
      <c r="A13591" s="245" t="s">
        <v>3785</v>
      </c>
      <c r="B13591" s="246">
        <v>56.48</v>
      </c>
    </row>
    <row r="13592" spans="1:2" x14ac:dyDescent="0.2">
      <c r="A13592" s="245" t="s">
        <v>18000</v>
      </c>
      <c r="B13592" s="246">
        <v>56.48</v>
      </c>
    </row>
    <row r="13593" spans="1:2" x14ac:dyDescent="0.2">
      <c r="A13593" s="245" t="s">
        <v>3786</v>
      </c>
      <c r="B13593" s="246">
        <v>561.04999999999995</v>
      </c>
    </row>
    <row r="13594" spans="1:2" x14ac:dyDescent="0.2">
      <c r="A13594" s="245" t="s">
        <v>18001</v>
      </c>
      <c r="B13594" s="246">
        <v>561.04999999999995</v>
      </c>
    </row>
    <row r="13595" spans="1:2" x14ac:dyDescent="0.2">
      <c r="A13595" s="245" t="s">
        <v>3787</v>
      </c>
      <c r="B13595" s="246">
        <v>475.91</v>
      </c>
    </row>
    <row r="13596" spans="1:2" x14ac:dyDescent="0.2">
      <c r="A13596" s="245" t="s">
        <v>18002</v>
      </c>
      <c r="B13596" s="246">
        <v>475.91</v>
      </c>
    </row>
    <row r="13597" spans="1:2" x14ac:dyDescent="0.2">
      <c r="A13597" s="245" t="s">
        <v>9295</v>
      </c>
      <c r="B13597" s="246">
        <v>73.540000000000006</v>
      </c>
    </row>
    <row r="13598" spans="1:2" x14ac:dyDescent="0.2">
      <c r="A13598" s="245" t="s">
        <v>18003</v>
      </c>
      <c r="B13598" s="246">
        <v>73.540000000000006</v>
      </c>
    </row>
    <row r="13599" spans="1:2" x14ac:dyDescent="0.2">
      <c r="A13599" s="245" t="s">
        <v>3788</v>
      </c>
      <c r="B13599" s="246">
        <v>300.20999999999998</v>
      </c>
    </row>
    <row r="13600" spans="1:2" x14ac:dyDescent="0.2">
      <c r="A13600" s="245" t="s">
        <v>18004</v>
      </c>
      <c r="B13600" s="246">
        <v>300.20999999999998</v>
      </c>
    </row>
    <row r="13601" spans="1:2" x14ac:dyDescent="0.2">
      <c r="A13601" s="245" t="s">
        <v>3789</v>
      </c>
      <c r="B13601" s="246">
        <v>115.8</v>
      </c>
    </row>
    <row r="13602" spans="1:2" x14ac:dyDescent="0.2">
      <c r="A13602" s="245" t="s">
        <v>18005</v>
      </c>
      <c r="B13602" s="246">
        <v>115.8</v>
      </c>
    </row>
    <row r="13603" spans="1:2" x14ac:dyDescent="0.2">
      <c r="A13603" s="245" t="s">
        <v>3790</v>
      </c>
      <c r="B13603" s="246">
        <v>44.32</v>
      </c>
    </row>
    <row r="13604" spans="1:2" x14ac:dyDescent="0.2">
      <c r="A13604" s="245" t="s">
        <v>18006</v>
      </c>
      <c r="B13604" s="246">
        <v>44.32</v>
      </c>
    </row>
    <row r="13605" spans="1:2" x14ac:dyDescent="0.2">
      <c r="A13605" s="245" t="s">
        <v>3791</v>
      </c>
      <c r="B13605" s="246">
        <v>45.58</v>
      </c>
    </row>
    <row r="13606" spans="1:2" x14ac:dyDescent="0.2">
      <c r="A13606" s="245" t="s">
        <v>18007</v>
      </c>
      <c r="B13606" s="246">
        <v>45.58</v>
      </c>
    </row>
    <row r="13607" spans="1:2" x14ac:dyDescent="0.2">
      <c r="A13607" s="245" t="s">
        <v>3792</v>
      </c>
      <c r="B13607" s="246">
        <v>54.42</v>
      </c>
    </row>
    <row r="13608" spans="1:2" x14ac:dyDescent="0.2">
      <c r="A13608" s="245" t="s">
        <v>18008</v>
      </c>
      <c r="B13608" s="246">
        <v>54.42</v>
      </c>
    </row>
    <row r="13609" spans="1:2" x14ac:dyDescent="0.2">
      <c r="A13609" s="245" t="s">
        <v>3793</v>
      </c>
      <c r="B13609" s="246">
        <v>294.2</v>
      </c>
    </row>
    <row r="13610" spans="1:2" x14ac:dyDescent="0.2">
      <c r="A13610" s="245" t="s">
        <v>18009</v>
      </c>
      <c r="B13610" s="246">
        <v>294.2</v>
      </c>
    </row>
    <row r="13611" spans="1:2" x14ac:dyDescent="0.2">
      <c r="A13611" s="245" t="s">
        <v>3794</v>
      </c>
      <c r="B13611" s="246">
        <v>261.86</v>
      </c>
    </row>
    <row r="13612" spans="1:2" x14ac:dyDescent="0.2">
      <c r="A13612" s="245" t="s">
        <v>18010</v>
      </c>
      <c r="B13612" s="246">
        <v>261.86</v>
      </c>
    </row>
    <row r="13613" spans="1:2" x14ac:dyDescent="0.2">
      <c r="A13613" s="245" t="s">
        <v>3795</v>
      </c>
      <c r="B13613" s="246">
        <v>408.78</v>
      </c>
    </row>
    <row r="13614" spans="1:2" x14ac:dyDescent="0.2">
      <c r="A13614" s="245" t="s">
        <v>18011</v>
      </c>
      <c r="B13614" s="246">
        <v>408.78</v>
      </c>
    </row>
    <row r="13615" spans="1:2" x14ac:dyDescent="0.2">
      <c r="A13615" s="245" t="s">
        <v>3796</v>
      </c>
      <c r="B13615" s="246">
        <v>856.04</v>
      </c>
    </row>
    <row r="13616" spans="1:2" x14ac:dyDescent="0.2">
      <c r="A13616" s="245" t="s">
        <v>18012</v>
      </c>
      <c r="B13616" s="246">
        <v>856.04</v>
      </c>
    </row>
    <row r="13617" spans="1:2" x14ac:dyDescent="0.2">
      <c r="A13617" s="245" t="s">
        <v>3797</v>
      </c>
      <c r="B13617" s="246">
        <v>1045.56</v>
      </c>
    </row>
    <row r="13618" spans="1:2" x14ac:dyDescent="0.2">
      <c r="A13618" s="245" t="s">
        <v>18013</v>
      </c>
      <c r="B13618" s="246">
        <v>1045.56</v>
      </c>
    </row>
    <row r="13619" spans="1:2" x14ac:dyDescent="0.2">
      <c r="A13619" s="245" t="s">
        <v>3798</v>
      </c>
      <c r="B13619" s="246">
        <v>28.18</v>
      </c>
    </row>
    <row r="13620" spans="1:2" x14ac:dyDescent="0.2">
      <c r="A13620" s="245" t="s">
        <v>18014</v>
      </c>
      <c r="B13620" s="246">
        <v>28.18</v>
      </c>
    </row>
    <row r="13621" spans="1:2" x14ac:dyDescent="0.2">
      <c r="A13621" s="245" t="s">
        <v>3799</v>
      </c>
      <c r="B13621" s="246">
        <v>94.19</v>
      </c>
    </row>
    <row r="13622" spans="1:2" x14ac:dyDescent="0.2">
      <c r="A13622" s="245" t="s">
        <v>18015</v>
      </c>
      <c r="B13622" s="246">
        <v>94.19</v>
      </c>
    </row>
    <row r="13623" spans="1:2" x14ac:dyDescent="0.2">
      <c r="A13623" s="245" t="s">
        <v>3800</v>
      </c>
      <c r="B13623" s="246">
        <v>56.18</v>
      </c>
    </row>
    <row r="13624" spans="1:2" x14ac:dyDescent="0.2">
      <c r="A13624" s="245" t="s">
        <v>18016</v>
      </c>
      <c r="B13624" s="246">
        <v>56.18</v>
      </c>
    </row>
    <row r="13625" spans="1:2" x14ac:dyDescent="0.2">
      <c r="A13625" s="245" t="s">
        <v>3801</v>
      </c>
      <c r="B13625" s="246">
        <v>51.08</v>
      </c>
    </row>
    <row r="13626" spans="1:2" x14ac:dyDescent="0.2">
      <c r="A13626" s="245" t="s">
        <v>18017</v>
      </c>
      <c r="B13626" s="246">
        <v>51.08</v>
      </c>
    </row>
    <row r="13627" spans="1:2" x14ac:dyDescent="0.2">
      <c r="A13627" s="245" t="s">
        <v>3802</v>
      </c>
      <c r="B13627" s="246">
        <v>215.17</v>
      </c>
    </row>
    <row r="13628" spans="1:2" x14ac:dyDescent="0.2">
      <c r="A13628" s="245" t="s">
        <v>18018</v>
      </c>
      <c r="B13628" s="246">
        <v>215.17</v>
      </c>
    </row>
    <row r="13629" spans="1:2" x14ac:dyDescent="0.2">
      <c r="A13629" s="245" t="s">
        <v>3803</v>
      </c>
      <c r="B13629" s="246">
        <v>30.93</v>
      </c>
    </row>
    <row r="13630" spans="1:2" x14ac:dyDescent="0.2">
      <c r="A13630" s="245" t="s">
        <v>18019</v>
      </c>
      <c r="B13630" s="246">
        <v>30.93</v>
      </c>
    </row>
    <row r="13631" spans="1:2" x14ac:dyDescent="0.2">
      <c r="A13631" s="245" t="s">
        <v>3804</v>
      </c>
      <c r="B13631" s="246">
        <v>91.57</v>
      </c>
    </row>
    <row r="13632" spans="1:2" x14ac:dyDescent="0.2">
      <c r="A13632" s="245" t="s">
        <v>18020</v>
      </c>
      <c r="B13632" s="246">
        <v>91.57</v>
      </c>
    </row>
    <row r="13633" spans="1:2" x14ac:dyDescent="0.2">
      <c r="A13633" s="245" t="s">
        <v>3805</v>
      </c>
      <c r="B13633" s="246">
        <v>134.54</v>
      </c>
    </row>
    <row r="13634" spans="1:2" x14ac:dyDescent="0.2">
      <c r="A13634" s="245" t="s">
        <v>18021</v>
      </c>
      <c r="B13634" s="246">
        <v>134.54</v>
      </c>
    </row>
    <row r="13635" spans="1:2" x14ac:dyDescent="0.2">
      <c r="A13635" s="245" t="s">
        <v>3806</v>
      </c>
      <c r="B13635" s="246">
        <v>194.88</v>
      </c>
    </row>
    <row r="13636" spans="1:2" x14ac:dyDescent="0.2">
      <c r="A13636" s="245" t="s">
        <v>18022</v>
      </c>
      <c r="B13636" s="246">
        <v>194.88</v>
      </c>
    </row>
    <row r="13637" spans="1:2" x14ac:dyDescent="0.2">
      <c r="A13637" s="245" t="s">
        <v>3807</v>
      </c>
      <c r="B13637" s="246">
        <v>145.24</v>
      </c>
    </row>
    <row r="13638" spans="1:2" x14ac:dyDescent="0.2">
      <c r="A13638" s="245" t="s">
        <v>18023</v>
      </c>
      <c r="B13638" s="246">
        <v>145.24</v>
      </c>
    </row>
    <row r="13639" spans="1:2" x14ac:dyDescent="0.2">
      <c r="A13639" s="245" t="s">
        <v>3808</v>
      </c>
      <c r="B13639" s="246">
        <v>172.51</v>
      </c>
    </row>
    <row r="13640" spans="1:2" x14ac:dyDescent="0.2">
      <c r="A13640" s="245" t="s">
        <v>18024</v>
      </c>
      <c r="B13640" s="246">
        <v>172.51</v>
      </c>
    </row>
    <row r="13641" spans="1:2" x14ac:dyDescent="0.2">
      <c r="A13641" s="245" t="s">
        <v>3809</v>
      </c>
      <c r="B13641" s="246">
        <v>222.8</v>
      </c>
    </row>
    <row r="13642" spans="1:2" x14ac:dyDescent="0.2">
      <c r="A13642" s="245" t="s">
        <v>18025</v>
      </c>
      <c r="B13642" s="246">
        <v>222.8</v>
      </c>
    </row>
    <row r="13643" spans="1:2" x14ac:dyDescent="0.2">
      <c r="A13643" s="245" t="s">
        <v>3810</v>
      </c>
      <c r="B13643" s="246">
        <v>344.02</v>
      </c>
    </row>
    <row r="13644" spans="1:2" x14ac:dyDescent="0.2">
      <c r="A13644" s="245" t="s">
        <v>18026</v>
      </c>
      <c r="B13644" s="246">
        <v>344.02</v>
      </c>
    </row>
    <row r="13645" spans="1:2" x14ac:dyDescent="0.2">
      <c r="A13645" s="245" t="s">
        <v>3811</v>
      </c>
      <c r="B13645" s="246">
        <v>442.95</v>
      </c>
    </row>
    <row r="13646" spans="1:2" x14ac:dyDescent="0.2">
      <c r="A13646" s="245" t="s">
        <v>18027</v>
      </c>
      <c r="B13646" s="246">
        <v>442.95</v>
      </c>
    </row>
    <row r="13647" spans="1:2" x14ac:dyDescent="0.2">
      <c r="A13647" s="245" t="s">
        <v>3812</v>
      </c>
      <c r="B13647" s="246">
        <v>679.07</v>
      </c>
    </row>
    <row r="13648" spans="1:2" x14ac:dyDescent="0.2">
      <c r="A13648" s="245" t="s">
        <v>18028</v>
      </c>
      <c r="B13648" s="246">
        <v>679.07</v>
      </c>
    </row>
    <row r="13649" spans="1:2" x14ac:dyDescent="0.2">
      <c r="A13649" s="245" t="s">
        <v>3813</v>
      </c>
      <c r="B13649" s="246">
        <v>415.8</v>
      </c>
    </row>
    <row r="13650" spans="1:2" x14ac:dyDescent="0.2">
      <c r="A13650" s="245" t="s">
        <v>18029</v>
      </c>
      <c r="B13650" s="246">
        <v>415.8</v>
      </c>
    </row>
    <row r="13651" spans="1:2" x14ac:dyDescent="0.2">
      <c r="A13651" s="245" t="s">
        <v>3814</v>
      </c>
      <c r="B13651" s="246">
        <v>94.51</v>
      </c>
    </row>
    <row r="13652" spans="1:2" x14ac:dyDescent="0.2">
      <c r="A13652" s="245" t="s">
        <v>18030</v>
      </c>
      <c r="B13652" s="246">
        <v>94.51</v>
      </c>
    </row>
    <row r="13653" spans="1:2" x14ac:dyDescent="0.2">
      <c r="A13653" s="245" t="s">
        <v>3815</v>
      </c>
      <c r="B13653" s="246">
        <v>106.1</v>
      </c>
    </row>
    <row r="13654" spans="1:2" x14ac:dyDescent="0.2">
      <c r="A13654" s="245" t="s">
        <v>18031</v>
      </c>
      <c r="B13654" s="246">
        <v>106.1</v>
      </c>
    </row>
    <row r="13655" spans="1:2" x14ac:dyDescent="0.2">
      <c r="A13655" s="245" t="s">
        <v>3816</v>
      </c>
      <c r="B13655" s="246">
        <v>382.52</v>
      </c>
    </row>
    <row r="13656" spans="1:2" x14ac:dyDescent="0.2">
      <c r="A13656" s="245" t="s">
        <v>18032</v>
      </c>
      <c r="B13656" s="246">
        <v>382.52</v>
      </c>
    </row>
    <row r="13657" spans="1:2" x14ac:dyDescent="0.2">
      <c r="A13657" s="245" t="s">
        <v>3817</v>
      </c>
      <c r="B13657" s="246">
        <v>202.82</v>
      </c>
    </row>
    <row r="13658" spans="1:2" x14ac:dyDescent="0.2">
      <c r="A13658" s="245" t="s">
        <v>18033</v>
      </c>
      <c r="B13658" s="246">
        <v>202.82</v>
      </c>
    </row>
    <row r="13659" spans="1:2" x14ac:dyDescent="0.2">
      <c r="A13659" s="245" t="s">
        <v>3818</v>
      </c>
      <c r="B13659" s="246">
        <v>202.82</v>
      </c>
    </row>
    <row r="13660" spans="1:2" x14ac:dyDescent="0.2">
      <c r="A13660" s="245" t="s">
        <v>18034</v>
      </c>
      <c r="B13660" s="246">
        <v>202.82</v>
      </c>
    </row>
    <row r="13661" spans="1:2" x14ac:dyDescent="0.2">
      <c r="A13661" s="245" t="s">
        <v>3819</v>
      </c>
      <c r="B13661" s="246">
        <v>19.920000000000002</v>
      </c>
    </row>
    <row r="13662" spans="1:2" x14ac:dyDescent="0.2">
      <c r="A13662" s="245" t="s">
        <v>18035</v>
      </c>
      <c r="B13662" s="246">
        <v>19.920000000000002</v>
      </c>
    </row>
    <row r="13663" spans="1:2" x14ac:dyDescent="0.2">
      <c r="A13663" s="245" t="s">
        <v>3820</v>
      </c>
      <c r="B13663" s="246">
        <v>286.89</v>
      </c>
    </row>
    <row r="13664" spans="1:2" x14ac:dyDescent="0.2">
      <c r="A13664" s="245" t="s">
        <v>18036</v>
      </c>
      <c r="B13664" s="246">
        <v>286.89</v>
      </c>
    </row>
    <row r="13665" spans="1:2" x14ac:dyDescent="0.2">
      <c r="A13665" s="245" t="s">
        <v>3821</v>
      </c>
      <c r="B13665" s="246">
        <v>19.920000000000002</v>
      </c>
    </row>
    <row r="13666" spans="1:2" x14ac:dyDescent="0.2">
      <c r="A13666" s="245" t="s">
        <v>18037</v>
      </c>
      <c r="B13666" s="246">
        <v>19.920000000000002</v>
      </c>
    </row>
    <row r="13667" spans="1:2" x14ac:dyDescent="0.2">
      <c r="A13667" s="245" t="s">
        <v>3822</v>
      </c>
      <c r="B13667" s="246">
        <v>286.89</v>
      </c>
    </row>
    <row r="13668" spans="1:2" x14ac:dyDescent="0.2">
      <c r="A13668" s="245" t="s">
        <v>18038</v>
      </c>
      <c r="B13668" s="246">
        <v>286.89</v>
      </c>
    </row>
    <row r="13669" spans="1:2" x14ac:dyDescent="0.2">
      <c r="A13669" s="245" t="s">
        <v>3823</v>
      </c>
      <c r="B13669" s="246">
        <v>101.2</v>
      </c>
    </row>
    <row r="13670" spans="1:2" x14ac:dyDescent="0.2">
      <c r="A13670" s="245" t="s">
        <v>18039</v>
      </c>
      <c r="B13670" s="246">
        <v>101.2</v>
      </c>
    </row>
    <row r="13671" spans="1:2" x14ac:dyDescent="0.2">
      <c r="A13671" s="245" t="s">
        <v>3872</v>
      </c>
      <c r="B13671" s="246">
        <v>22.4</v>
      </c>
    </row>
    <row r="13672" spans="1:2" x14ac:dyDescent="0.2">
      <c r="A13672" s="245" t="s">
        <v>18040</v>
      </c>
      <c r="B13672" s="246">
        <v>22.4</v>
      </c>
    </row>
    <row r="13673" spans="1:2" x14ac:dyDescent="0.2">
      <c r="A13673" s="245" t="s">
        <v>3873</v>
      </c>
      <c r="B13673" s="246">
        <v>7.06</v>
      </c>
    </row>
    <row r="13674" spans="1:2" x14ac:dyDescent="0.2">
      <c r="A13674" s="245" t="s">
        <v>18041</v>
      </c>
      <c r="B13674" s="246">
        <v>7.06</v>
      </c>
    </row>
    <row r="13675" spans="1:2" x14ac:dyDescent="0.2">
      <c r="A13675" s="245" t="s">
        <v>3874</v>
      </c>
      <c r="B13675" s="246">
        <v>9.44</v>
      </c>
    </row>
    <row r="13676" spans="1:2" x14ac:dyDescent="0.2">
      <c r="A13676" s="245" t="s">
        <v>18042</v>
      </c>
      <c r="B13676" s="246">
        <v>9.44</v>
      </c>
    </row>
    <row r="13677" spans="1:2" x14ac:dyDescent="0.2">
      <c r="A13677" s="245" t="s">
        <v>3824</v>
      </c>
      <c r="B13677" s="246">
        <v>88</v>
      </c>
    </row>
    <row r="13678" spans="1:2" x14ac:dyDescent="0.2">
      <c r="A13678" s="245" t="s">
        <v>18043</v>
      </c>
      <c r="B13678" s="246">
        <v>88</v>
      </c>
    </row>
    <row r="13679" spans="1:2" x14ac:dyDescent="0.2">
      <c r="A13679" s="245" t="s">
        <v>3825</v>
      </c>
      <c r="B13679" s="246">
        <v>22.98</v>
      </c>
    </row>
    <row r="13680" spans="1:2" x14ac:dyDescent="0.2">
      <c r="A13680" s="245" t="s">
        <v>18044</v>
      </c>
      <c r="B13680" s="246">
        <v>22.98</v>
      </c>
    </row>
    <row r="13681" spans="1:2" x14ac:dyDescent="0.2">
      <c r="A13681" s="245" t="s">
        <v>3826</v>
      </c>
      <c r="B13681" s="246">
        <v>32.42</v>
      </c>
    </row>
    <row r="13682" spans="1:2" x14ac:dyDescent="0.2">
      <c r="A13682" s="245" t="s">
        <v>18045</v>
      </c>
      <c r="B13682" s="246">
        <v>32.42</v>
      </c>
    </row>
    <row r="13683" spans="1:2" x14ac:dyDescent="0.2">
      <c r="A13683" s="245" t="s">
        <v>3875</v>
      </c>
      <c r="B13683" s="246">
        <v>11.46</v>
      </c>
    </row>
    <row r="13684" spans="1:2" x14ac:dyDescent="0.2">
      <c r="A13684" s="245" t="s">
        <v>18046</v>
      </c>
      <c r="B13684" s="246">
        <v>11.46</v>
      </c>
    </row>
    <row r="13685" spans="1:2" x14ac:dyDescent="0.2">
      <c r="A13685" s="245" t="s">
        <v>3827</v>
      </c>
      <c r="B13685" s="246">
        <v>24.28</v>
      </c>
    </row>
    <row r="13686" spans="1:2" x14ac:dyDescent="0.2">
      <c r="A13686" s="245" t="s">
        <v>18047</v>
      </c>
      <c r="B13686" s="246">
        <v>24.28</v>
      </c>
    </row>
    <row r="13687" spans="1:2" x14ac:dyDescent="0.2">
      <c r="A13687" s="245" t="s">
        <v>3876</v>
      </c>
      <c r="B13687" s="246">
        <v>9.2200000000000006</v>
      </c>
    </row>
    <row r="13688" spans="1:2" x14ac:dyDescent="0.2">
      <c r="A13688" s="245" t="s">
        <v>18048</v>
      </c>
      <c r="B13688" s="246">
        <v>9.2200000000000006</v>
      </c>
    </row>
    <row r="13689" spans="1:2" x14ac:dyDescent="0.2">
      <c r="A13689" s="245" t="s">
        <v>3828</v>
      </c>
      <c r="B13689" s="246">
        <v>23.07</v>
      </c>
    </row>
    <row r="13690" spans="1:2" x14ac:dyDescent="0.2">
      <c r="A13690" s="245" t="s">
        <v>18049</v>
      </c>
      <c r="B13690" s="246">
        <v>23.07</v>
      </c>
    </row>
    <row r="13691" spans="1:2" x14ac:dyDescent="0.2">
      <c r="A13691" s="245" t="s">
        <v>3877</v>
      </c>
      <c r="B13691" s="246">
        <v>11.56</v>
      </c>
    </row>
    <row r="13692" spans="1:2" x14ac:dyDescent="0.2">
      <c r="A13692" s="245" t="s">
        <v>18050</v>
      </c>
      <c r="B13692" s="246">
        <v>11.56</v>
      </c>
    </row>
    <row r="13693" spans="1:2" x14ac:dyDescent="0.2">
      <c r="A13693" s="245" t="s">
        <v>3829</v>
      </c>
      <c r="B13693" s="246">
        <v>21.92</v>
      </c>
    </row>
    <row r="13694" spans="1:2" x14ac:dyDescent="0.2">
      <c r="A13694" s="245" t="s">
        <v>18051</v>
      </c>
      <c r="B13694" s="246">
        <v>21.92</v>
      </c>
    </row>
    <row r="13695" spans="1:2" x14ac:dyDescent="0.2">
      <c r="A13695" s="245" t="s">
        <v>3878</v>
      </c>
      <c r="B13695" s="246">
        <v>3</v>
      </c>
    </row>
    <row r="13696" spans="1:2" x14ac:dyDescent="0.2">
      <c r="A13696" s="245" t="s">
        <v>18052</v>
      </c>
      <c r="B13696" s="246">
        <v>3</v>
      </c>
    </row>
    <row r="13697" spans="1:2" x14ac:dyDescent="0.2">
      <c r="A13697" s="245" t="s">
        <v>3830</v>
      </c>
      <c r="B13697" s="246">
        <v>5.7</v>
      </c>
    </row>
    <row r="13698" spans="1:2" x14ac:dyDescent="0.2">
      <c r="A13698" s="245" t="s">
        <v>18053</v>
      </c>
      <c r="B13698" s="246">
        <v>5.7</v>
      </c>
    </row>
    <row r="13699" spans="1:2" x14ac:dyDescent="0.2">
      <c r="A13699" s="245" t="s">
        <v>9296</v>
      </c>
      <c r="B13699" s="246">
        <v>11.42</v>
      </c>
    </row>
    <row r="13700" spans="1:2" x14ac:dyDescent="0.2">
      <c r="A13700" s="245" t="s">
        <v>18054</v>
      </c>
      <c r="B13700" s="246">
        <v>11.42</v>
      </c>
    </row>
    <row r="13701" spans="1:2" x14ac:dyDescent="0.2">
      <c r="A13701" s="245" t="s">
        <v>3861</v>
      </c>
      <c r="B13701" s="246">
        <v>33.22</v>
      </c>
    </row>
    <row r="13702" spans="1:2" x14ac:dyDescent="0.2">
      <c r="A13702" s="245" t="s">
        <v>18055</v>
      </c>
      <c r="B13702" s="246">
        <v>33.22</v>
      </c>
    </row>
    <row r="13703" spans="1:2" x14ac:dyDescent="0.2">
      <c r="A13703" s="245" t="s">
        <v>3831</v>
      </c>
      <c r="B13703" s="246">
        <v>4.8600000000000003</v>
      </c>
    </row>
    <row r="13704" spans="1:2" x14ac:dyDescent="0.2">
      <c r="A13704" s="245" t="s">
        <v>18056</v>
      </c>
      <c r="B13704" s="246">
        <v>4.8600000000000003</v>
      </c>
    </row>
    <row r="13705" spans="1:2" x14ac:dyDescent="0.2">
      <c r="A13705" s="245" t="s">
        <v>3863</v>
      </c>
      <c r="B13705" s="246">
        <v>32.75</v>
      </c>
    </row>
    <row r="13706" spans="1:2" x14ac:dyDescent="0.2">
      <c r="A13706" s="245" t="s">
        <v>18057</v>
      </c>
      <c r="B13706" s="246">
        <v>32.75</v>
      </c>
    </row>
    <row r="13707" spans="1:2" x14ac:dyDescent="0.2">
      <c r="A13707" s="245" t="s">
        <v>3832</v>
      </c>
      <c r="B13707" s="246">
        <v>4.4400000000000004</v>
      </c>
    </row>
    <row r="13708" spans="1:2" x14ac:dyDescent="0.2">
      <c r="A13708" s="245" t="s">
        <v>18058</v>
      </c>
      <c r="B13708" s="246">
        <v>4.4400000000000004</v>
      </c>
    </row>
    <row r="13709" spans="1:2" x14ac:dyDescent="0.2">
      <c r="A13709" s="245" t="s">
        <v>3833</v>
      </c>
      <c r="B13709" s="246">
        <v>6.31</v>
      </c>
    </row>
    <row r="13710" spans="1:2" x14ac:dyDescent="0.2">
      <c r="A13710" s="245" t="s">
        <v>18059</v>
      </c>
      <c r="B13710" s="246">
        <v>6.31</v>
      </c>
    </row>
    <row r="13711" spans="1:2" x14ac:dyDescent="0.2">
      <c r="A13711" s="245" t="s">
        <v>3834</v>
      </c>
      <c r="B13711" s="246">
        <v>76.98</v>
      </c>
    </row>
    <row r="13712" spans="1:2" x14ac:dyDescent="0.2">
      <c r="A13712" s="245" t="s">
        <v>18060</v>
      </c>
      <c r="B13712" s="246">
        <v>76.98</v>
      </c>
    </row>
    <row r="13713" spans="1:2" x14ac:dyDescent="0.2">
      <c r="A13713" s="245" t="s">
        <v>3835</v>
      </c>
      <c r="B13713" s="246">
        <v>31</v>
      </c>
    </row>
    <row r="13714" spans="1:2" x14ac:dyDescent="0.2">
      <c r="A13714" s="245" t="s">
        <v>18061</v>
      </c>
      <c r="B13714" s="246">
        <v>31</v>
      </c>
    </row>
    <row r="13715" spans="1:2" x14ac:dyDescent="0.2">
      <c r="A13715" s="245" t="s">
        <v>3836</v>
      </c>
      <c r="B13715" s="246">
        <v>123.76</v>
      </c>
    </row>
    <row r="13716" spans="1:2" x14ac:dyDescent="0.2">
      <c r="A13716" s="245" t="s">
        <v>18062</v>
      </c>
      <c r="B13716" s="246">
        <v>123.76</v>
      </c>
    </row>
    <row r="13717" spans="1:2" x14ac:dyDescent="0.2">
      <c r="A13717" s="245" t="s">
        <v>3837</v>
      </c>
      <c r="B13717" s="246">
        <v>8.31</v>
      </c>
    </row>
    <row r="13718" spans="1:2" x14ac:dyDescent="0.2">
      <c r="A13718" s="245" t="s">
        <v>18063</v>
      </c>
      <c r="B13718" s="246">
        <v>8.31</v>
      </c>
    </row>
    <row r="13719" spans="1:2" x14ac:dyDescent="0.2">
      <c r="A13719" s="245" t="s">
        <v>3838</v>
      </c>
      <c r="B13719" s="246">
        <v>36.9</v>
      </c>
    </row>
    <row r="13720" spans="1:2" x14ac:dyDescent="0.2">
      <c r="A13720" s="245" t="s">
        <v>18064</v>
      </c>
      <c r="B13720" s="246">
        <v>36.9</v>
      </c>
    </row>
    <row r="13721" spans="1:2" x14ac:dyDescent="0.2">
      <c r="A13721" s="245" t="s">
        <v>3839</v>
      </c>
      <c r="B13721" s="246">
        <v>53.9</v>
      </c>
    </row>
    <row r="13722" spans="1:2" x14ac:dyDescent="0.2">
      <c r="A13722" s="245" t="s">
        <v>18065</v>
      </c>
      <c r="B13722" s="246">
        <v>53.9</v>
      </c>
    </row>
    <row r="13723" spans="1:2" x14ac:dyDescent="0.2">
      <c r="A13723" s="245" t="s">
        <v>3840</v>
      </c>
      <c r="B13723" s="246">
        <v>3.08</v>
      </c>
    </row>
    <row r="13724" spans="1:2" x14ac:dyDescent="0.2">
      <c r="A13724" s="245" t="s">
        <v>18066</v>
      </c>
      <c r="B13724" s="246">
        <v>3.08</v>
      </c>
    </row>
    <row r="13725" spans="1:2" x14ac:dyDescent="0.2">
      <c r="A13725" s="245" t="s">
        <v>3841</v>
      </c>
      <c r="B13725" s="246">
        <v>4.87</v>
      </c>
    </row>
    <row r="13726" spans="1:2" x14ac:dyDescent="0.2">
      <c r="A13726" s="245" t="s">
        <v>18067</v>
      </c>
      <c r="B13726" s="246">
        <v>4.87</v>
      </c>
    </row>
    <row r="13727" spans="1:2" x14ac:dyDescent="0.2">
      <c r="A13727" s="245" t="s">
        <v>3842</v>
      </c>
      <c r="B13727" s="246">
        <v>29.49</v>
      </c>
    </row>
    <row r="13728" spans="1:2" x14ac:dyDescent="0.2">
      <c r="A13728" s="245" t="s">
        <v>18068</v>
      </c>
      <c r="B13728" s="246">
        <v>29.49</v>
      </c>
    </row>
    <row r="13729" spans="1:2" x14ac:dyDescent="0.2">
      <c r="A13729" s="245" t="s">
        <v>3843</v>
      </c>
      <c r="B13729" s="246">
        <v>17.72</v>
      </c>
    </row>
    <row r="13730" spans="1:2" x14ac:dyDescent="0.2">
      <c r="A13730" s="245" t="s">
        <v>18069</v>
      </c>
      <c r="B13730" s="246">
        <v>17.72</v>
      </c>
    </row>
    <row r="13731" spans="1:2" x14ac:dyDescent="0.2">
      <c r="A13731" s="245" t="s">
        <v>3844</v>
      </c>
      <c r="B13731" s="246">
        <v>180.24</v>
      </c>
    </row>
    <row r="13732" spans="1:2" x14ac:dyDescent="0.2">
      <c r="A13732" s="245" t="s">
        <v>18070</v>
      </c>
      <c r="B13732" s="246">
        <v>180.24</v>
      </c>
    </row>
    <row r="13733" spans="1:2" x14ac:dyDescent="0.2">
      <c r="A13733" s="245" t="s">
        <v>3845</v>
      </c>
      <c r="B13733" s="246">
        <v>129.13999999999999</v>
      </c>
    </row>
    <row r="13734" spans="1:2" x14ac:dyDescent="0.2">
      <c r="A13734" s="245" t="s">
        <v>18071</v>
      </c>
      <c r="B13734" s="246">
        <v>129.13999999999999</v>
      </c>
    </row>
    <row r="13735" spans="1:2" x14ac:dyDescent="0.2">
      <c r="A13735" s="245" t="s">
        <v>3846</v>
      </c>
      <c r="B13735" s="246">
        <v>192.94</v>
      </c>
    </row>
    <row r="13736" spans="1:2" x14ac:dyDescent="0.2">
      <c r="A13736" s="245" t="s">
        <v>18072</v>
      </c>
      <c r="B13736" s="246">
        <v>192.94</v>
      </c>
    </row>
    <row r="13737" spans="1:2" x14ac:dyDescent="0.2">
      <c r="A13737" s="245" t="s">
        <v>3847</v>
      </c>
      <c r="B13737" s="246">
        <v>5.47</v>
      </c>
    </row>
    <row r="13738" spans="1:2" x14ac:dyDescent="0.2">
      <c r="A13738" s="245" t="s">
        <v>18073</v>
      </c>
      <c r="B13738" s="246">
        <v>5.47</v>
      </c>
    </row>
    <row r="13739" spans="1:2" x14ac:dyDescent="0.2">
      <c r="A13739" s="245" t="s">
        <v>3848</v>
      </c>
      <c r="B13739" s="246">
        <v>27.96</v>
      </c>
    </row>
    <row r="13740" spans="1:2" x14ac:dyDescent="0.2">
      <c r="A13740" s="245" t="s">
        <v>18074</v>
      </c>
      <c r="B13740" s="246">
        <v>27.96</v>
      </c>
    </row>
    <row r="13741" spans="1:2" x14ac:dyDescent="0.2">
      <c r="A13741" s="245" t="s">
        <v>3849</v>
      </c>
      <c r="B13741" s="246">
        <v>25.5</v>
      </c>
    </row>
    <row r="13742" spans="1:2" x14ac:dyDescent="0.2">
      <c r="A13742" s="245" t="s">
        <v>18075</v>
      </c>
      <c r="B13742" s="246">
        <v>25.5</v>
      </c>
    </row>
    <row r="13743" spans="1:2" x14ac:dyDescent="0.2">
      <c r="A13743" s="245" t="s">
        <v>35411</v>
      </c>
      <c r="B13743" s="246">
        <v>90.13</v>
      </c>
    </row>
    <row r="13744" spans="1:2" x14ac:dyDescent="0.2">
      <c r="A13744" s="245" t="s">
        <v>35412</v>
      </c>
      <c r="B13744" s="246">
        <v>90.13</v>
      </c>
    </row>
    <row r="13745" spans="1:2" x14ac:dyDescent="0.2">
      <c r="A13745" s="245" t="s">
        <v>3850</v>
      </c>
      <c r="B13745" s="246">
        <v>14.96</v>
      </c>
    </row>
    <row r="13746" spans="1:2" x14ac:dyDescent="0.2">
      <c r="A13746" s="245" t="s">
        <v>18076</v>
      </c>
      <c r="B13746" s="246">
        <v>14.96</v>
      </c>
    </row>
    <row r="13747" spans="1:2" x14ac:dyDescent="0.2">
      <c r="A13747" s="245" t="s">
        <v>3851</v>
      </c>
      <c r="B13747" s="246">
        <v>31.42</v>
      </c>
    </row>
    <row r="13748" spans="1:2" x14ac:dyDescent="0.2">
      <c r="A13748" s="245" t="s">
        <v>18077</v>
      </c>
      <c r="B13748" s="246">
        <v>31.42</v>
      </c>
    </row>
    <row r="13749" spans="1:2" x14ac:dyDescent="0.2">
      <c r="A13749" s="245" t="s">
        <v>3852</v>
      </c>
      <c r="B13749" s="246">
        <v>24.68</v>
      </c>
    </row>
    <row r="13750" spans="1:2" x14ac:dyDescent="0.2">
      <c r="A13750" s="245" t="s">
        <v>18078</v>
      </c>
      <c r="B13750" s="246">
        <v>24.68</v>
      </c>
    </row>
    <row r="13751" spans="1:2" x14ac:dyDescent="0.2">
      <c r="A13751" s="245" t="s">
        <v>3853</v>
      </c>
      <c r="B13751" s="246">
        <v>4.54</v>
      </c>
    </row>
    <row r="13752" spans="1:2" x14ac:dyDescent="0.2">
      <c r="A13752" s="245" t="s">
        <v>18079</v>
      </c>
      <c r="B13752" s="246">
        <v>4.54</v>
      </c>
    </row>
    <row r="13753" spans="1:2" x14ac:dyDescent="0.2">
      <c r="A13753" s="245" t="s">
        <v>3854</v>
      </c>
      <c r="B13753" s="246">
        <v>158.78</v>
      </c>
    </row>
    <row r="13754" spans="1:2" x14ac:dyDescent="0.2">
      <c r="A13754" s="245" t="s">
        <v>18080</v>
      </c>
      <c r="B13754" s="246">
        <v>158.78</v>
      </c>
    </row>
    <row r="13755" spans="1:2" x14ac:dyDescent="0.2">
      <c r="A13755" s="245" t="s">
        <v>3855</v>
      </c>
      <c r="B13755" s="246">
        <v>1.28</v>
      </c>
    </row>
    <row r="13756" spans="1:2" x14ac:dyDescent="0.2">
      <c r="A13756" s="245" t="s">
        <v>18081</v>
      </c>
      <c r="B13756" s="246">
        <v>1.28</v>
      </c>
    </row>
    <row r="13757" spans="1:2" x14ac:dyDescent="0.2">
      <c r="A13757" s="245" t="s">
        <v>3856</v>
      </c>
      <c r="B13757" s="246">
        <v>15.58</v>
      </c>
    </row>
    <row r="13758" spans="1:2" x14ac:dyDescent="0.2">
      <c r="A13758" s="245" t="s">
        <v>18082</v>
      </c>
      <c r="B13758" s="246">
        <v>15.58</v>
      </c>
    </row>
    <row r="13759" spans="1:2" x14ac:dyDescent="0.2">
      <c r="A13759" s="245" t="s">
        <v>3857</v>
      </c>
      <c r="B13759" s="246">
        <v>4.97</v>
      </c>
    </row>
    <row r="13760" spans="1:2" x14ac:dyDescent="0.2">
      <c r="A13760" s="245" t="s">
        <v>18083</v>
      </c>
      <c r="B13760" s="246">
        <v>4.97</v>
      </c>
    </row>
    <row r="13761" spans="1:2" x14ac:dyDescent="0.2">
      <c r="A13761" s="245" t="s">
        <v>3858</v>
      </c>
      <c r="B13761" s="246">
        <v>15.86</v>
      </c>
    </row>
    <row r="13762" spans="1:2" x14ac:dyDescent="0.2">
      <c r="A13762" s="245" t="s">
        <v>18084</v>
      </c>
      <c r="B13762" s="246">
        <v>15.86</v>
      </c>
    </row>
    <row r="13763" spans="1:2" x14ac:dyDescent="0.2">
      <c r="A13763" s="245" t="s">
        <v>3859</v>
      </c>
      <c r="B13763" s="246">
        <v>24.9</v>
      </c>
    </row>
    <row r="13764" spans="1:2" x14ac:dyDescent="0.2">
      <c r="A13764" s="245" t="s">
        <v>18085</v>
      </c>
      <c r="B13764" s="246">
        <v>24.9</v>
      </c>
    </row>
    <row r="13765" spans="1:2" x14ac:dyDescent="0.2">
      <c r="A13765" s="245" t="s">
        <v>3860</v>
      </c>
      <c r="B13765" s="246">
        <v>66.239999999999995</v>
      </c>
    </row>
    <row r="13766" spans="1:2" x14ac:dyDescent="0.2">
      <c r="A13766" s="245" t="s">
        <v>18086</v>
      </c>
      <c r="B13766" s="246">
        <v>66.239999999999995</v>
      </c>
    </row>
    <row r="13767" spans="1:2" x14ac:dyDescent="0.2">
      <c r="A13767" s="245" t="s">
        <v>3862</v>
      </c>
      <c r="B13767" s="246">
        <v>41.8</v>
      </c>
    </row>
    <row r="13768" spans="1:2" x14ac:dyDescent="0.2">
      <c r="A13768" s="245" t="s">
        <v>18087</v>
      </c>
      <c r="B13768" s="246">
        <v>41.8</v>
      </c>
    </row>
    <row r="13769" spans="1:2" x14ac:dyDescent="0.2">
      <c r="A13769" s="245" t="s">
        <v>3864</v>
      </c>
      <c r="B13769" s="246">
        <v>11.65</v>
      </c>
    </row>
    <row r="13770" spans="1:2" x14ac:dyDescent="0.2">
      <c r="A13770" s="245" t="s">
        <v>18088</v>
      </c>
      <c r="B13770" s="246">
        <v>11.65</v>
      </c>
    </row>
    <row r="13771" spans="1:2" x14ac:dyDescent="0.2">
      <c r="A13771" s="245" t="s">
        <v>3865</v>
      </c>
      <c r="B13771" s="246">
        <v>54.07</v>
      </c>
    </row>
    <row r="13772" spans="1:2" x14ac:dyDescent="0.2">
      <c r="A13772" s="245" t="s">
        <v>18089</v>
      </c>
      <c r="B13772" s="246">
        <v>54.07</v>
      </c>
    </row>
    <row r="13773" spans="1:2" x14ac:dyDescent="0.2">
      <c r="A13773" s="245" t="s">
        <v>3866</v>
      </c>
      <c r="B13773" s="246">
        <v>8.59</v>
      </c>
    </row>
    <row r="13774" spans="1:2" x14ac:dyDescent="0.2">
      <c r="A13774" s="245" t="s">
        <v>18090</v>
      </c>
      <c r="B13774" s="246">
        <v>8.59</v>
      </c>
    </row>
    <row r="13775" spans="1:2" x14ac:dyDescent="0.2">
      <c r="A13775" s="245" t="s">
        <v>3867</v>
      </c>
      <c r="B13775" s="246">
        <v>15.69</v>
      </c>
    </row>
    <row r="13776" spans="1:2" x14ac:dyDescent="0.2">
      <c r="A13776" s="245" t="s">
        <v>18091</v>
      </c>
      <c r="B13776" s="246">
        <v>15.69</v>
      </c>
    </row>
    <row r="13777" spans="1:2" x14ac:dyDescent="0.2">
      <c r="A13777" s="245" t="s">
        <v>3868</v>
      </c>
      <c r="B13777" s="246">
        <v>14.64</v>
      </c>
    </row>
    <row r="13778" spans="1:2" x14ac:dyDescent="0.2">
      <c r="A13778" s="245" t="s">
        <v>18092</v>
      </c>
      <c r="B13778" s="246">
        <v>14.64</v>
      </c>
    </row>
    <row r="13779" spans="1:2" x14ac:dyDescent="0.2">
      <c r="A13779" s="245" t="s">
        <v>3869</v>
      </c>
      <c r="B13779" s="246">
        <v>9</v>
      </c>
    </row>
    <row r="13780" spans="1:2" x14ac:dyDescent="0.2">
      <c r="A13780" s="245" t="s">
        <v>18093</v>
      </c>
      <c r="B13780" s="246">
        <v>9</v>
      </c>
    </row>
    <row r="13781" spans="1:2" x14ac:dyDescent="0.2">
      <c r="A13781" s="245" t="s">
        <v>3870</v>
      </c>
      <c r="B13781" s="246">
        <v>7.03</v>
      </c>
    </row>
    <row r="13782" spans="1:2" x14ac:dyDescent="0.2">
      <c r="A13782" s="245" t="s">
        <v>18094</v>
      </c>
      <c r="B13782" s="246">
        <v>6.79</v>
      </c>
    </row>
    <row r="13783" spans="1:2" x14ac:dyDescent="0.2">
      <c r="A13783" s="245" t="s">
        <v>3871</v>
      </c>
      <c r="B13783" s="246">
        <v>3.11</v>
      </c>
    </row>
    <row r="13784" spans="1:2" x14ac:dyDescent="0.2">
      <c r="A13784" s="245" t="s">
        <v>18095</v>
      </c>
      <c r="B13784" s="246">
        <v>2.87</v>
      </c>
    </row>
    <row r="13785" spans="1:2" x14ac:dyDescent="0.2">
      <c r="A13785" s="245" t="s">
        <v>3879</v>
      </c>
      <c r="B13785" s="246">
        <v>2.21</v>
      </c>
    </row>
    <row r="13786" spans="1:2" x14ac:dyDescent="0.2">
      <c r="A13786" s="245" t="s">
        <v>18096</v>
      </c>
      <c r="B13786" s="246">
        <v>2.21</v>
      </c>
    </row>
    <row r="13787" spans="1:2" x14ac:dyDescent="0.2">
      <c r="A13787" s="245" t="s">
        <v>3880</v>
      </c>
      <c r="B13787" s="246">
        <v>10.98</v>
      </c>
    </row>
    <row r="13788" spans="1:2" x14ac:dyDescent="0.2">
      <c r="A13788" s="245" t="s">
        <v>18097</v>
      </c>
      <c r="B13788" s="246">
        <v>10.98</v>
      </c>
    </row>
    <row r="13789" spans="1:2" x14ac:dyDescent="0.2">
      <c r="A13789" s="245" t="s">
        <v>3881</v>
      </c>
      <c r="B13789" s="246">
        <v>118.84</v>
      </c>
    </row>
    <row r="13790" spans="1:2" x14ac:dyDescent="0.2">
      <c r="A13790" s="245" t="s">
        <v>18098</v>
      </c>
      <c r="B13790" s="246">
        <v>118.84</v>
      </c>
    </row>
    <row r="13791" spans="1:2" x14ac:dyDescent="0.2">
      <c r="A13791" s="245" t="s">
        <v>35413</v>
      </c>
      <c r="B13791" s="246">
        <v>32.71</v>
      </c>
    </row>
    <row r="13792" spans="1:2" x14ac:dyDescent="0.2">
      <c r="A13792" s="245" t="s">
        <v>35414</v>
      </c>
      <c r="B13792" s="246">
        <v>30.25</v>
      </c>
    </row>
    <row r="13793" spans="1:2" x14ac:dyDescent="0.2">
      <c r="A13793" s="245" t="s">
        <v>3882</v>
      </c>
      <c r="B13793" s="246">
        <v>703.57</v>
      </c>
    </row>
    <row r="13794" spans="1:2" x14ac:dyDescent="0.2">
      <c r="A13794" s="245" t="s">
        <v>18099</v>
      </c>
      <c r="B13794" s="246">
        <v>647.16999999999996</v>
      </c>
    </row>
    <row r="13795" spans="1:2" x14ac:dyDescent="0.2">
      <c r="A13795" s="245" t="s">
        <v>3883</v>
      </c>
      <c r="B13795" s="246">
        <v>1051.76</v>
      </c>
    </row>
    <row r="13796" spans="1:2" x14ac:dyDescent="0.2">
      <c r="A13796" s="245" t="s">
        <v>18100</v>
      </c>
      <c r="B13796" s="246">
        <v>966.1</v>
      </c>
    </row>
    <row r="13797" spans="1:2" x14ac:dyDescent="0.2">
      <c r="A13797" s="245" t="s">
        <v>3884</v>
      </c>
      <c r="B13797" s="246">
        <v>1053.25</v>
      </c>
    </row>
    <row r="13798" spans="1:2" x14ac:dyDescent="0.2">
      <c r="A13798" s="245" t="s">
        <v>18101</v>
      </c>
      <c r="B13798" s="246">
        <v>967.59</v>
      </c>
    </row>
    <row r="13799" spans="1:2" x14ac:dyDescent="0.2">
      <c r="A13799" s="245" t="s">
        <v>3885</v>
      </c>
      <c r="B13799" s="246">
        <v>1332.99</v>
      </c>
    </row>
    <row r="13800" spans="1:2" x14ac:dyDescent="0.2">
      <c r="A13800" s="245" t="s">
        <v>18102</v>
      </c>
      <c r="B13800" s="246">
        <v>1220.19</v>
      </c>
    </row>
    <row r="13801" spans="1:2" x14ac:dyDescent="0.2">
      <c r="A13801" s="245" t="s">
        <v>3886</v>
      </c>
      <c r="B13801" s="246">
        <v>2029.37</v>
      </c>
    </row>
    <row r="13802" spans="1:2" x14ac:dyDescent="0.2">
      <c r="A13802" s="245" t="s">
        <v>18103</v>
      </c>
      <c r="B13802" s="246">
        <v>1858.04</v>
      </c>
    </row>
    <row r="13803" spans="1:2" x14ac:dyDescent="0.2">
      <c r="A13803" s="245" t="s">
        <v>3887</v>
      </c>
      <c r="B13803" s="246">
        <v>2032.35</v>
      </c>
    </row>
    <row r="13804" spans="1:2" x14ac:dyDescent="0.2">
      <c r="A13804" s="245" t="s">
        <v>18104</v>
      </c>
      <c r="B13804" s="246">
        <v>1861.02</v>
      </c>
    </row>
    <row r="13805" spans="1:2" x14ac:dyDescent="0.2">
      <c r="A13805" s="245" t="s">
        <v>3888</v>
      </c>
      <c r="B13805" s="246">
        <v>625.33000000000004</v>
      </c>
    </row>
    <row r="13806" spans="1:2" x14ac:dyDescent="0.2">
      <c r="A13806" s="245" t="s">
        <v>18105</v>
      </c>
      <c r="B13806" s="246">
        <v>576.33000000000004</v>
      </c>
    </row>
    <row r="13807" spans="1:2" x14ac:dyDescent="0.2">
      <c r="A13807" s="245" t="s">
        <v>3726</v>
      </c>
      <c r="B13807" s="246">
        <v>2337.1999999999998</v>
      </c>
    </row>
    <row r="13808" spans="1:2" x14ac:dyDescent="0.2">
      <c r="A13808" s="245" t="s">
        <v>18106</v>
      </c>
      <c r="B13808" s="246">
        <v>2337.1999999999998</v>
      </c>
    </row>
    <row r="13809" spans="1:2" x14ac:dyDescent="0.2">
      <c r="A13809" s="245" t="s">
        <v>9297</v>
      </c>
      <c r="B13809" s="246">
        <v>1746.72</v>
      </c>
    </row>
    <row r="13810" spans="1:2" x14ac:dyDescent="0.2">
      <c r="A13810" s="245" t="s">
        <v>18107</v>
      </c>
      <c r="B13810" s="246">
        <v>1746.72</v>
      </c>
    </row>
    <row r="13811" spans="1:2" x14ac:dyDescent="0.2">
      <c r="A13811" s="245" t="s">
        <v>9298</v>
      </c>
      <c r="B13811" s="246">
        <v>1676.72</v>
      </c>
    </row>
    <row r="13812" spans="1:2" x14ac:dyDescent="0.2">
      <c r="A13812" s="245" t="s">
        <v>18108</v>
      </c>
      <c r="B13812" s="246">
        <v>1676.72</v>
      </c>
    </row>
    <row r="13813" spans="1:2" x14ac:dyDescent="0.2">
      <c r="A13813" s="245" t="s">
        <v>3894</v>
      </c>
      <c r="B13813" s="246">
        <v>574.64</v>
      </c>
    </row>
    <row r="13814" spans="1:2" x14ac:dyDescent="0.2">
      <c r="A13814" s="245" t="s">
        <v>18109</v>
      </c>
      <c r="B13814" s="246">
        <v>554.9</v>
      </c>
    </row>
    <row r="13815" spans="1:2" x14ac:dyDescent="0.2">
      <c r="A13815" s="245" t="s">
        <v>3889</v>
      </c>
      <c r="B13815" s="246">
        <v>143.41</v>
      </c>
    </row>
    <row r="13816" spans="1:2" x14ac:dyDescent="0.2">
      <c r="A13816" s="245" t="s">
        <v>18110</v>
      </c>
      <c r="B13816" s="246">
        <v>131.63</v>
      </c>
    </row>
    <row r="13817" spans="1:2" x14ac:dyDescent="0.2">
      <c r="A13817" s="245" t="s">
        <v>3890</v>
      </c>
      <c r="B13817" s="246">
        <v>166.5</v>
      </c>
    </row>
    <row r="13818" spans="1:2" x14ac:dyDescent="0.2">
      <c r="A13818" s="245" t="s">
        <v>18111</v>
      </c>
      <c r="B13818" s="246">
        <v>153.21</v>
      </c>
    </row>
    <row r="13819" spans="1:2" x14ac:dyDescent="0.2">
      <c r="A13819" s="245" t="s">
        <v>3891</v>
      </c>
      <c r="B13819" s="246">
        <v>189.43</v>
      </c>
    </row>
    <row r="13820" spans="1:2" x14ac:dyDescent="0.2">
      <c r="A13820" s="245" t="s">
        <v>18112</v>
      </c>
      <c r="B13820" s="246">
        <v>174.62</v>
      </c>
    </row>
    <row r="13821" spans="1:2" x14ac:dyDescent="0.2">
      <c r="A13821" s="245" t="s">
        <v>3892</v>
      </c>
      <c r="B13821" s="246">
        <v>1304.05</v>
      </c>
    </row>
    <row r="13822" spans="1:2" x14ac:dyDescent="0.2">
      <c r="A13822" s="245" t="s">
        <v>18113</v>
      </c>
      <c r="B13822" s="246">
        <v>1240.8699999999999</v>
      </c>
    </row>
    <row r="13823" spans="1:2" x14ac:dyDescent="0.2">
      <c r="A13823" s="245" t="s">
        <v>3893</v>
      </c>
      <c r="B13823" s="246">
        <v>1414.45</v>
      </c>
    </row>
    <row r="13824" spans="1:2" x14ac:dyDescent="0.2">
      <c r="A13824" s="245" t="s">
        <v>18114</v>
      </c>
      <c r="B13824" s="246">
        <v>1346.33</v>
      </c>
    </row>
    <row r="13825" spans="1:2" x14ac:dyDescent="0.2">
      <c r="A13825" s="245" t="s">
        <v>9299</v>
      </c>
      <c r="B13825" s="246">
        <v>461.13</v>
      </c>
    </row>
    <row r="13826" spans="1:2" x14ac:dyDescent="0.2">
      <c r="A13826" s="245" t="s">
        <v>18115</v>
      </c>
      <c r="B13826" s="246">
        <v>432.48</v>
      </c>
    </row>
    <row r="13827" spans="1:2" x14ac:dyDescent="0.2">
      <c r="A13827" s="245" t="s">
        <v>9300</v>
      </c>
      <c r="B13827" s="246">
        <v>621.15</v>
      </c>
    </row>
    <row r="13828" spans="1:2" x14ac:dyDescent="0.2">
      <c r="A13828" s="245" t="s">
        <v>18116</v>
      </c>
      <c r="B13828" s="246">
        <v>564.74</v>
      </c>
    </row>
    <row r="13829" spans="1:2" x14ac:dyDescent="0.2">
      <c r="A13829" s="245" t="s">
        <v>9301</v>
      </c>
      <c r="B13829" s="246">
        <v>967.84</v>
      </c>
    </row>
    <row r="13830" spans="1:2" x14ac:dyDescent="0.2">
      <c r="A13830" s="245" t="s">
        <v>18117</v>
      </c>
      <c r="B13830" s="246">
        <v>882.18</v>
      </c>
    </row>
    <row r="13831" spans="1:2" x14ac:dyDescent="0.2">
      <c r="A13831" s="245" t="s">
        <v>9302</v>
      </c>
      <c r="B13831" s="246">
        <v>967.84</v>
      </c>
    </row>
    <row r="13832" spans="1:2" x14ac:dyDescent="0.2">
      <c r="A13832" s="245" t="s">
        <v>18118</v>
      </c>
      <c r="B13832" s="246">
        <v>882.18</v>
      </c>
    </row>
    <row r="13833" spans="1:2" x14ac:dyDescent="0.2">
      <c r="A13833" s="245" t="s">
        <v>3895</v>
      </c>
      <c r="B13833" s="246">
        <v>49.8</v>
      </c>
    </row>
    <row r="13834" spans="1:2" x14ac:dyDescent="0.2">
      <c r="A13834" s="245" t="s">
        <v>18119</v>
      </c>
      <c r="B13834" s="246">
        <v>43.17</v>
      </c>
    </row>
    <row r="13835" spans="1:2" x14ac:dyDescent="0.2">
      <c r="A13835" s="245" t="s">
        <v>3896</v>
      </c>
      <c r="B13835" s="246">
        <v>45.37</v>
      </c>
    </row>
    <row r="13836" spans="1:2" x14ac:dyDescent="0.2">
      <c r="A13836" s="245" t="s">
        <v>18120</v>
      </c>
      <c r="B13836" s="246">
        <v>39.33</v>
      </c>
    </row>
    <row r="13837" spans="1:2" x14ac:dyDescent="0.2">
      <c r="A13837" s="245" t="s">
        <v>3897</v>
      </c>
      <c r="B13837" s="246">
        <v>41.17</v>
      </c>
    </row>
    <row r="13838" spans="1:2" x14ac:dyDescent="0.2">
      <c r="A13838" s="245" t="s">
        <v>18121</v>
      </c>
      <c r="B13838" s="246">
        <v>35.69</v>
      </c>
    </row>
    <row r="13839" spans="1:2" x14ac:dyDescent="0.2">
      <c r="A13839" s="245" t="s">
        <v>3898</v>
      </c>
      <c r="B13839" s="246">
        <v>19.920000000000002</v>
      </c>
    </row>
    <row r="13840" spans="1:2" x14ac:dyDescent="0.2">
      <c r="A13840" s="245" t="s">
        <v>18122</v>
      </c>
      <c r="B13840" s="246">
        <v>17.27</v>
      </c>
    </row>
    <row r="13841" spans="1:2" x14ac:dyDescent="0.2">
      <c r="A13841" s="245" t="s">
        <v>3899</v>
      </c>
      <c r="B13841" s="246">
        <v>18.149999999999999</v>
      </c>
    </row>
    <row r="13842" spans="1:2" x14ac:dyDescent="0.2">
      <c r="A13842" s="245" t="s">
        <v>18123</v>
      </c>
      <c r="B13842" s="246">
        <v>15.73</v>
      </c>
    </row>
    <row r="13843" spans="1:2" x14ac:dyDescent="0.2">
      <c r="A13843" s="245" t="s">
        <v>3900</v>
      </c>
      <c r="B13843" s="246">
        <v>16.37</v>
      </c>
    </row>
    <row r="13844" spans="1:2" x14ac:dyDescent="0.2">
      <c r="A13844" s="245" t="s">
        <v>18124</v>
      </c>
      <c r="B13844" s="246">
        <v>14.19</v>
      </c>
    </row>
    <row r="13845" spans="1:2" x14ac:dyDescent="0.2">
      <c r="A13845" s="245" t="s">
        <v>3901</v>
      </c>
      <c r="B13845" s="246">
        <v>16.600000000000001</v>
      </c>
    </row>
    <row r="13846" spans="1:2" x14ac:dyDescent="0.2">
      <c r="A13846" s="245" t="s">
        <v>18125</v>
      </c>
      <c r="B13846" s="246">
        <v>14.39</v>
      </c>
    </row>
    <row r="13847" spans="1:2" x14ac:dyDescent="0.2">
      <c r="A13847" s="245" t="s">
        <v>3902</v>
      </c>
      <c r="B13847" s="246">
        <v>13.28</v>
      </c>
    </row>
    <row r="13848" spans="1:2" x14ac:dyDescent="0.2">
      <c r="A13848" s="245" t="s">
        <v>18126</v>
      </c>
      <c r="B13848" s="246">
        <v>11.51</v>
      </c>
    </row>
    <row r="13849" spans="1:2" x14ac:dyDescent="0.2">
      <c r="A13849" s="245" t="s">
        <v>3903</v>
      </c>
      <c r="B13849" s="246">
        <v>9.9600000000000009</v>
      </c>
    </row>
    <row r="13850" spans="1:2" x14ac:dyDescent="0.2">
      <c r="A13850" s="245" t="s">
        <v>18127</v>
      </c>
      <c r="B13850" s="246">
        <v>8.6300000000000008</v>
      </c>
    </row>
    <row r="13851" spans="1:2" x14ac:dyDescent="0.2">
      <c r="A13851" s="245" t="s">
        <v>3904</v>
      </c>
      <c r="B13851" s="246">
        <v>7.74</v>
      </c>
    </row>
    <row r="13852" spans="1:2" x14ac:dyDescent="0.2">
      <c r="A13852" s="245" t="s">
        <v>18128</v>
      </c>
      <c r="B13852" s="246">
        <v>6.71</v>
      </c>
    </row>
    <row r="13853" spans="1:2" x14ac:dyDescent="0.2">
      <c r="A13853" s="245" t="s">
        <v>3905</v>
      </c>
      <c r="B13853" s="246">
        <v>6.64</v>
      </c>
    </row>
    <row r="13854" spans="1:2" x14ac:dyDescent="0.2">
      <c r="A13854" s="245" t="s">
        <v>18129</v>
      </c>
      <c r="B13854" s="246">
        <v>5.75</v>
      </c>
    </row>
    <row r="13855" spans="1:2" x14ac:dyDescent="0.2">
      <c r="A13855" s="245" t="s">
        <v>3906</v>
      </c>
      <c r="B13855" s="246">
        <v>5.53</v>
      </c>
    </row>
    <row r="13856" spans="1:2" x14ac:dyDescent="0.2">
      <c r="A13856" s="245" t="s">
        <v>18130</v>
      </c>
      <c r="B13856" s="246">
        <v>4.79</v>
      </c>
    </row>
    <row r="13857" spans="1:2" x14ac:dyDescent="0.2">
      <c r="A13857" s="245" t="s">
        <v>3907</v>
      </c>
      <c r="B13857" s="246">
        <v>11.06</v>
      </c>
    </row>
    <row r="13858" spans="1:2" x14ac:dyDescent="0.2">
      <c r="A13858" s="245" t="s">
        <v>18131</v>
      </c>
      <c r="B13858" s="246">
        <v>9.59</v>
      </c>
    </row>
    <row r="13859" spans="1:2" x14ac:dyDescent="0.2">
      <c r="A13859" s="245" t="s">
        <v>3908</v>
      </c>
      <c r="B13859" s="246">
        <v>49.8</v>
      </c>
    </row>
    <row r="13860" spans="1:2" x14ac:dyDescent="0.2">
      <c r="A13860" s="245" t="s">
        <v>18132</v>
      </c>
      <c r="B13860" s="246">
        <v>43.17</v>
      </c>
    </row>
    <row r="13861" spans="1:2" x14ac:dyDescent="0.2">
      <c r="A13861" s="245" t="s">
        <v>3909</v>
      </c>
      <c r="B13861" s="246">
        <v>37.619999999999997</v>
      </c>
    </row>
    <row r="13862" spans="1:2" x14ac:dyDescent="0.2">
      <c r="A13862" s="245" t="s">
        <v>18133</v>
      </c>
      <c r="B13862" s="246">
        <v>32.619999999999997</v>
      </c>
    </row>
    <row r="13863" spans="1:2" x14ac:dyDescent="0.2">
      <c r="A13863" s="245" t="s">
        <v>3910</v>
      </c>
      <c r="B13863" s="246">
        <v>77.47</v>
      </c>
    </row>
    <row r="13864" spans="1:2" x14ac:dyDescent="0.2">
      <c r="A13864" s="245" t="s">
        <v>18134</v>
      </c>
      <c r="B13864" s="246">
        <v>67.16</v>
      </c>
    </row>
    <row r="13865" spans="1:2" x14ac:dyDescent="0.2">
      <c r="A13865" s="245" t="s">
        <v>3911</v>
      </c>
      <c r="B13865" s="246">
        <v>5.53</v>
      </c>
    </row>
    <row r="13866" spans="1:2" x14ac:dyDescent="0.2">
      <c r="A13866" s="245" t="s">
        <v>18135</v>
      </c>
      <c r="B13866" s="246">
        <v>4.79</v>
      </c>
    </row>
    <row r="13867" spans="1:2" x14ac:dyDescent="0.2">
      <c r="A13867" s="245" t="s">
        <v>3912</v>
      </c>
      <c r="B13867" s="246">
        <v>6.64</v>
      </c>
    </row>
    <row r="13868" spans="1:2" x14ac:dyDescent="0.2">
      <c r="A13868" s="245" t="s">
        <v>18136</v>
      </c>
      <c r="B13868" s="246">
        <v>5.75</v>
      </c>
    </row>
    <row r="13869" spans="1:2" x14ac:dyDescent="0.2">
      <c r="A13869" s="245" t="s">
        <v>3913</v>
      </c>
      <c r="B13869" s="246">
        <v>4.42</v>
      </c>
    </row>
    <row r="13870" spans="1:2" x14ac:dyDescent="0.2">
      <c r="A13870" s="245" t="s">
        <v>18137</v>
      </c>
      <c r="B13870" s="246">
        <v>3.83</v>
      </c>
    </row>
    <row r="13871" spans="1:2" x14ac:dyDescent="0.2">
      <c r="A13871" s="245" t="s">
        <v>3914</v>
      </c>
      <c r="B13871" s="246">
        <v>22.13</v>
      </c>
    </row>
    <row r="13872" spans="1:2" x14ac:dyDescent="0.2">
      <c r="A13872" s="245" t="s">
        <v>18138</v>
      </c>
      <c r="B13872" s="246">
        <v>19.18</v>
      </c>
    </row>
    <row r="13873" spans="1:2" x14ac:dyDescent="0.2">
      <c r="A13873" s="245" t="s">
        <v>3915</v>
      </c>
      <c r="B13873" s="246">
        <v>44.26</v>
      </c>
    </row>
    <row r="13874" spans="1:2" x14ac:dyDescent="0.2">
      <c r="A13874" s="245" t="s">
        <v>18139</v>
      </c>
      <c r="B13874" s="246">
        <v>38.369999999999997</v>
      </c>
    </row>
    <row r="13875" spans="1:2" x14ac:dyDescent="0.2">
      <c r="A13875" s="245" t="s">
        <v>3916</v>
      </c>
      <c r="B13875" s="246">
        <v>22.13</v>
      </c>
    </row>
    <row r="13876" spans="1:2" x14ac:dyDescent="0.2">
      <c r="A13876" s="245" t="s">
        <v>18140</v>
      </c>
      <c r="B13876" s="246">
        <v>19.18</v>
      </c>
    </row>
    <row r="13877" spans="1:2" x14ac:dyDescent="0.2">
      <c r="A13877" s="245" t="s">
        <v>3917</v>
      </c>
      <c r="B13877" s="246">
        <v>22.13</v>
      </c>
    </row>
    <row r="13878" spans="1:2" x14ac:dyDescent="0.2">
      <c r="A13878" s="245" t="s">
        <v>18141</v>
      </c>
      <c r="B13878" s="246">
        <v>19.18</v>
      </c>
    </row>
    <row r="13879" spans="1:2" x14ac:dyDescent="0.2">
      <c r="A13879" s="245" t="s">
        <v>3918</v>
      </c>
      <c r="B13879" s="246">
        <v>1084.46</v>
      </c>
    </row>
    <row r="13880" spans="1:2" x14ac:dyDescent="0.2">
      <c r="A13880" s="245" t="s">
        <v>18142</v>
      </c>
      <c r="B13880" s="246">
        <v>1046.56</v>
      </c>
    </row>
    <row r="13881" spans="1:2" x14ac:dyDescent="0.2">
      <c r="A13881" s="245" t="s">
        <v>3919</v>
      </c>
      <c r="B13881" s="246">
        <v>1017.62</v>
      </c>
    </row>
    <row r="13882" spans="1:2" x14ac:dyDescent="0.2">
      <c r="A13882" s="245" t="s">
        <v>18143</v>
      </c>
      <c r="B13882" s="246">
        <v>979.72</v>
      </c>
    </row>
    <row r="13883" spans="1:2" x14ac:dyDescent="0.2">
      <c r="A13883" s="245" t="s">
        <v>3920</v>
      </c>
      <c r="B13883" s="246">
        <v>181.84</v>
      </c>
    </row>
    <row r="13884" spans="1:2" x14ac:dyDescent="0.2">
      <c r="A13884" s="245" t="s">
        <v>18144</v>
      </c>
      <c r="B13884" s="246">
        <v>161.59</v>
      </c>
    </row>
    <row r="13885" spans="1:2" x14ac:dyDescent="0.2">
      <c r="A13885" s="245" t="s">
        <v>3921</v>
      </c>
      <c r="B13885" s="246">
        <v>208.75</v>
      </c>
    </row>
    <row r="13886" spans="1:2" x14ac:dyDescent="0.2">
      <c r="A13886" s="245" t="s">
        <v>18145</v>
      </c>
      <c r="B13886" s="246">
        <v>187.43</v>
      </c>
    </row>
    <row r="13887" spans="1:2" x14ac:dyDescent="0.2">
      <c r="A13887" s="245" t="s">
        <v>3922</v>
      </c>
      <c r="B13887" s="246">
        <v>259.13</v>
      </c>
    </row>
    <row r="13888" spans="1:2" x14ac:dyDescent="0.2">
      <c r="A13888" s="245" t="s">
        <v>18146</v>
      </c>
      <c r="B13888" s="246">
        <v>234.48</v>
      </c>
    </row>
    <row r="13889" spans="1:2" x14ac:dyDescent="0.2">
      <c r="A13889" s="245" t="s">
        <v>3923</v>
      </c>
      <c r="B13889" s="246">
        <v>417.9</v>
      </c>
    </row>
    <row r="13890" spans="1:2" x14ac:dyDescent="0.2">
      <c r="A13890" s="245" t="s">
        <v>18147</v>
      </c>
      <c r="B13890" s="246">
        <v>381.01</v>
      </c>
    </row>
    <row r="13891" spans="1:2" x14ac:dyDescent="0.2">
      <c r="A13891" s="245" t="s">
        <v>3924</v>
      </c>
      <c r="B13891" s="246">
        <v>354.34</v>
      </c>
    </row>
    <row r="13892" spans="1:2" x14ac:dyDescent="0.2">
      <c r="A13892" s="245" t="s">
        <v>18148</v>
      </c>
      <c r="B13892" s="246">
        <v>321.55</v>
      </c>
    </row>
    <row r="13893" spans="1:2" x14ac:dyDescent="0.2">
      <c r="A13893" s="245" t="s">
        <v>3925</v>
      </c>
      <c r="B13893" s="246">
        <v>1073.82</v>
      </c>
    </row>
    <row r="13894" spans="1:2" x14ac:dyDescent="0.2">
      <c r="A13894" s="245" t="s">
        <v>18149</v>
      </c>
      <c r="B13894" s="246">
        <v>992.45</v>
      </c>
    </row>
    <row r="13895" spans="1:2" x14ac:dyDescent="0.2">
      <c r="A13895" s="245" t="s">
        <v>3926</v>
      </c>
      <c r="B13895" s="246">
        <v>1230.6400000000001</v>
      </c>
    </row>
    <row r="13896" spans="1:2" x14ac:dyDescent="0.2">
      <c r="A13896" s="245" t="s">
        <v>18150</v>
      </c>
      <c r="B13896" s="246">
        <v>1137.04</v>
      </c>
    </row>
    <row r="13897" spans="1:2" x14ac:dyDescent="0.2">
      <c r="A13897" s="245" t="s">
        <v>3927</v>
      </c>
      <c r="B13897" s="246">
        <v>834.19</v>
      </c>
    </row>
    <row r="13898" spans="1:2" x14ac:dyDescent="0.2">
      <c r="A13898" s="245" t="s">
        <v>18151</v>
      </c>
      <c r="B13898" s="246">
        <v>769.35</v>
      </c>
    </row>
    <row r="13899" spans="1:2" x14ac:dyDescent="0.2">
      <c r="A13899" s="245" t="s">
        <v>9303</v>
      </c>
      <c r="B13899" s="246">
        <v>344.09</v>
      </c>
    </row>
    <row r="13900" spans="1:2" x14ac:dyDescent="0.2">
      <c r="A13900" s="245" t="s">
        <v>18152</v>
      </c>
      <c r="B13900" s="246">
        <v>311.77</v>
      </c>
    </row>
    <row r="13901" spans="1:2" x14ac:dyDescent="0.2">
      <c r="A13901" s="245" t="s">
        <v>9304</v>
      </c>
      <c r="B13901" s="246">
        <v>279.29000000000002</v>
      </c>
    </row>
    <row r="13902" spans="1:2" x14ac:dyDescent="0.2">
      <c r="A13902" s="245" t="s">
        <v>18153</v>
      </c>
      <c r="B13902" s="246">
        <v>251.25</v>
      </c>
    </row>
    <row r="13903" spans="1:2" x14ac:dyDescent="0.2">
      <c r="A13903" s="245" t="s">
        <v>9305</v>
      </c>
      <c r="B13903" s="246">
        <v>941.23</v>
      </c>
    </row>
    <row r="13904" spans="1:2" x14ac:dyDescent="0.2">
      <c r="A13904" s="245" t="s">
        <v>18154</v>
      </c>
      <c r="B13904" s="246">
        <v>871.47</v>
      </c>
    </row>
    <row r="13905" spans="1:2" x14ac:dyDescent="0.2">
      <c r="A13905" s="245" t="s">
        <v>9306</v>
      </c>
      <c r="B13905" s="246">
        <v>1064.05</v>
      </c>
    </row>
    <row r="13906" spans="1:2" x14ac:dyDescent="0.2">
      <c r="A13906" s="245" t="s">
        <v>18155</v>
      </c>
      <c r="B13906" s="246">
        <v>984.43</v>
      </c>
    </row>
    <row r="13907" spans="1:2" x14ac:dyDescent="0.2">
      <c r="A13907" s="245" t="s">
        <v>3928</v>
      </c>
      <c r="B13907" s="246">
        <v>2951.02</v>
      </c>
    </row>
    <row r="13908" spans="1:2" x14ac:dyDescent="0.2">
      <c r="A13908" s="245" t="s">
        <v>18156</v>
      </c>
      <c r="B13908" s="246">
        <v>2849.73</v>
      </c>
    </row>
    <row r="13909" spans="1:2" x14ac:dyDescent="0.2">
      <c r="A13909" s="245" t="s">
        <v>3929</v>
      </c>
      <c r="B13909" s="246">
        <v>1722.15</v>
      </c>
    </row>
    <row r="13910" spans="1:2" x14ac:dyDescent="0.2">
      <c r="A13910" s="245" t="s">
        <v>18157</v>
      </c>
      <c r="B13910" s="246">
        <v>1651.46</v>
      </c>
    </row>
    <row r="13911" spans="1:2" x14ac:dyDescent="0.2">
      <c r="A13911" s="245" t="s">
        <v>3930</v>
      </c>
      <c r="B13911" s="246">
        <v>1846.51</v>
      </c>
    </row>
    <row r="13912" spans="1:2" x14ac:dyDescent="0.2">
      <c r="A13912" s="245" t="s">
        <v>18158</v>
      </c>
      <c r="B13912" s="246">
        <v>1767.11</v>
      </c>
    </row>
    <row r="13913" spans="1:2" x14ac:dyDescent="0.2">
      <c r="A13913" s="245" t="s">
        <v>3931</v>
      </c>
      <c r="B13913" s="246">
        <v>1127.8499999999999</v>
      </c>
    </row>
    <row r="13914" spans="1:2" x14ac:dyDescent="0.2">
      <c r="A13914" s="245" t="s">
        <v>18159</v>
      </c>
      <c r="B13914" s="246">
        <v>1069.49</v>
      </c>
    </row>
    <row r="13915" spans="1:2" x14ac:dyDescent="0.2">
      <c r="A13915" s="245" t="s">
        <v>9307</v>
      </c>
      <c r="B13915" s="246">
        <v>3619.06</v>
      </c>
    </row>
    <row r="13916" spans="1:2" x14ac:dyDescent="0.2">
      <c r="A13916" s="245" t="s">
        <v>18160</v>
      </c>
      <c r="B13916" s="246">
        <v>3485.19</v>
      </c>
    </row>
    <row r="13917" spans="1:2" x14ac:dyDescent="0.2">
      <c r="A13917" s="245" t="s">
        <v>9308</v>
      </c>
      <c r="B13917" s="246">
        <v>476.82</v>
      </c>
    </row>
    <row r="13918" spans="1:2" x14ac:dyDescent="0.2">
      <c r="A13918" s="245" t="s">
        <v>18161</v>
      </c>
      <c r="B13918" s="246">
        <v>435.77</v>
      </c>
    </row>
    <row r="13919" spans="1:2" x14ac:dyDescent="0.2">
      <c r="A13919" s="245" t="s">
        <v>9309</v>
      </c>
      <c r="B13919" s="246">
        <v>829.25</v>
      </c>
    </row>
    <row r="13920" spans="1:2" x14ac:dyDescent="0.2">
      <c r="A13920" s="245" t="s">
        <v>18162</v>
      </c>
      <c r="B13920" s="246">
        <v>758.12</v>
      </c>
    </row>
    <row r="13921" spans="1:2" x14ac:dyDescent="0.2">
      <c r="A13921" s="245" t="s">
        <v>3932</v>
      </c>
      <c r="B13921" s="246">
        <v>546</v>
      </c>
    </row>
    <row r="13922" spans="1:2" x14ac:dyDescent="0.2">
      <c r="A13922" s="245" t="s">
        <v>18163</v>
      </c>
      <c r="B13922" s="246">
        <v>488.3</v>
      </c>
    </row>
    <row r="13923" spans="1:2" x14ac:dyDescent="0.2">
      <c r="A13923" s="245" t="s">
        <v>3933</v>
      </c>
      <c r="B13923" s="246">
        <v>628.29999999999995</v>
      </c>
    </row>
    <row r="13924" spans="1:2" x14ac:dyDescent="0.2">
      <c r="A13924" s="245" t="s">
        <v>18164</v>
      </c>
      <c r="B13924" s="246">
        <v>563.48</v>
      </c>
    </row>
    <row r="13925" spans="1:2" x14ac:dyDescent="0.2">
      <c r="A13925" s="245" t="s">
        <v>3934</v>
      </c>
      <c r="B13925" s="246">
        <v>707.67</v>
      </c>
    </row>
    <row r="13926" spans="1:2" x14ac:dyDescent="0.2">
      <c r="A13926" s="245" t="s">
        <v>18165</v>
      </c>
      <c r="B13926" s="246">
        <v>637.75</v>
      </c>
    </row>
    <row r="13927" spans="1:2" x14ac:dyDescent="0.2">
      <c r="A13927" s="245" t="s">
        <v>3935</v>
      </c>
      <c r="B13927" s="246">
        <v>822.48</v>
      </c>
    </row>
    <row r="13928" spans="1:2" x14ac:dyDescent="0.2">
      <c r="A13928" s="245" t="s">
        <v>18166</v>
      </c>
      <c r="B13928" s="246">
        <v>749.68</v>
      </c>
    </row>
    <row r="13929" spans="1:2" x14ac:dyDescent="0.2">
      <c r="A13929" s="245" t="s">
        <v>3936</v>
      </c>
      <c r="B13929" s="246">
        <v>590.97</v>
      </c>
    </row>
    <row r="13930" spans="1:2" x14ac:dyDescent="0.2">
      <c r="A13930" s="245" t="s">
        <v>18167</v>
      </c>
      <c r="B13930" s="246">
        <v>527.79999999999995</v>
      </c>
    </row>
    <row r="13931" spans="1:2" x14ac:dyDescent="0.2">
      <c r="A13931" s="245" t="s">
        <v>3937</v>
      </c>
      <c r="B13931" s="246">
        <v>696.76</v>
      </c>
    </row>
    <row r="13932" spans="1:2" x14ac:dyDescent="0.2">
      <c r="A13932" s="245" t="s">
        <v>18168</v>
      </c>
      <c r="B13932" s="246">
        <v>630.63</v>
      </c>
    </row>
    <row r="13933" spans="1:2" x14ac:dyDescent="0.2">
      <c r="A13933" s="245" t="s">
        <v>9310</v>
      </c>
      <c r="B13933" s="246">
        <v>73.33</v>
      </c>
    </row>
    <row r="13934" spans="1:2" x14ac:dyDescent="0.2">
      <c r="A13934" s="245" t="s">
        <v>18169</v>
      </c>
      <c r="B13934" s="246">
        <v>73.33</v>
      </c>
    </row>
    <row r="13935" spans="1:2" x14ac:dyDescent="0.2">
      <c r="A13935" s="245" t="s">
        <v>9311</v>
      </c>
      <c r="B13935" s="246">
        <v>118.44</v>
      </c>
    </row>
    <row r="13936" spans="1:2" x14ac:dyDescent="0.2">
      <c r="A13936" s="245" t="s">
        <v>18170</v>
      </c>
      <c r="B13936" s="246">
        <v>118.44</v>
      </c>
    </row>
    <row r="13937" spans="1:2" x14ac:dyDescent="0.2">
      <c r="A13937" s="245" t="s">
        <v>9312</v>
      </c>
      <c r="B13937" s="246">
        <v>364.09</v>
      </c>
    </row>
    <row r="13938" spans="1:2" x14ac:dyDescent="0.2">
      <c r="A13938" s="245" t="s">
        <v>18171</v>
      </c>
      <c r="B13938" s="246">
        <v>364.09</v>
      </c>
    </row>
    <row r="13939" spans="1:2" x14ac:dyDescent="0.2">
      <c r="A13939" s="245" t="s">
        <v>3938</v>
      </c>
      <c r="B13939" s="246">
        <v>38.11</v>
      </c>
    </row>
    <row r="13940" spans="1:2" x14ac:dyDescent="0.2">
      <c r="A13940" s="245" t="s">
        <v>18172</v>
      </c>
      <c r="B13940" s="246">
        <v>35.299999999999997</v>
      </c>
    </row>
    <row r="13941" spans="1:2" x14ac:dyDescent="0.2">
      <c r="A13941" s="245" t="s">
        <v>3939</v>
      </c>
      <c r="B13941" s="246">
        <v>51.49</v>
      </c>
    </row>
    <row r="13942" spans="1:2" x14ac:dyDescent="0.2">
      <c r="A13942" s="245" t="s">
        <v>18173</v>
      </c>
      <c r="B13942" s="246">
        <v>47.87</v>
      </c>
    </row>
    <row r="13943" spans="1:2" x14ac:dyDescent="0.2">
      <c r="A13943" s="245" t="s">
        <v>3940</v>
      </c>
      <c r="B13943" s="246">
        <v>70.58</v>
      </c>
    </row>
    <row r="13944" spans="1:2" x14ac:dyDescent="0.2">
      <c r="A13944" s="245" t="s">
        <v>18174</v>
      </c>
      <c r="B13944" s="246">
        <v>65.75</v>
      </c>
    </row>
    <row r="13945" spans="1:2" x14ac:dyDescent="0.2">
      <c r="A13945" s="245" t="s">
        <v>3941</v>
      </c>
      <c r="B13945" s="246">
        <v>98.11</v>
      </c>
    </row>
    <row r="13946" spans="1:2" x14ac:dyDescent="0.2">
      <c r="A13946" s="245" t="s">
        <v>18175</v>
      </c>
      <c r="B13946" s="246">
        <v>91.49</v>
      </c>
    </row>
    <row r="13947" spans="1:2" x14ac:dyDescent="0.2">
      <c r="A13947" s="245" t="s">
        <v>3942</v>
      </c>
      <c r="B13947" s="246">
        <v>181.14</v>
      </c>
    </row>
    <row r="13948" spans="1:2" x14ac:dyDescent="0.2">
      <c r="A13948" s="245" t="s">
        <v>18176</v>
      </c>
      <c r="B13948" s="246">
        <v>171.66</v>
      </c>
    </row>
    <row r="13949" spans="1:2" x14ac:dyDescent="0.2">
      <c r="A13949" s="245" t="s">
        <v>3943</v>
      </c>
      <c r="B13949" s="246">
        <v>235.99</v>
      </c>
    </row>
    <row r="13950" spans="1:2" x14ac:dyDescent="0.2">
      <c r="A13950" s="245" t="s">
        <v>18177</v>
      </c>
      <c r="B13950" s="246">
        <v>226.51</v>
      </c>
    </row>
    <row r="13951" spans="1:2" x14ac:dyDescent="0.2">
      <c r="A13951" s="245" t="s">
        <v>3944</v>
      </c>
      <c r="B13951" s="246">
        <v>1155.51</v>
      </c>
    </row>
    <row r="13952" spans="1:2" x14ac:dyDescent="0.2">
      <c r="A13952" s="245" t="s">
        <v>18178</v>
      </c>
      <c r="B13952" s="246">
        <v>1097.44</v>
      </c>
    </row>
    <row r="13953" spans="1:2" x14ac:dyDescent="0.2">
      <c r="A13953" s="245" t="s">
        <v>3945</v>
      </c>
      <c r="B13953" s="246">
        <v>1424.34</v>
      </c>
    </row>
    <row r="13954" spans="1:2" x14ac:dyDescent="0.2">
      <c r="A13954" s="245" t="s">
        <v>18179</v>
      </c>
      <c r="B13954" s="246">
        <v>1354.63</v>
      </c>
    </row>
    <row r="13955" spans="1:2" x14ac:dyDescent="0.2">
      <c r="A13955" s="245" t="s">
        <v>3946</v>
      </c>
      <c r="B13955" s="246">
        <v>1573.61</v>
      </c>
    </row>
    <row r="13956" spans="1:2" x14ac:dyDescent="0.2">
      <c r="A13956" s="245" t="s">
        <v>18180</v>
      </c>
      <c r="B13956" s="246">
        <v>1497.23</v>
      </c>
    </row>
    <row r="13957" spans="1:2" x14ac:dyDescent="0.2">
      <c r="A13957" s="245" t="s">
        <v>3947</v>
      </c>
      <c r="B13957" s="246">
        <v>1672.39</v>
      </c>
    </row>
    <row r="13958" spans="1:2" x14ac:dyDescent="0.2">
      <c r="A13958" s="245" t="s">
        <v>18181</v>
      </c>
      <c r="B13958" s="246">
        <v>1590.49</v>
      </c>
    </row>
    <row r="13959" spans="1:2" x14ac:dyDescent="0.2">
      <c r="A13959" s="245" t="s">
        <v>3948</v>
      </c>
      <c r="B13959" s="246">
        <v>1728.96</v>
      </c>
    </row>
    <row r="13960" spans="1:2" x14ac:dyDescent="0.2">
      <c r="A13960" s="245" t="s">
        <v>18182</v>
      </c>
      <c r="B13960" s="246">
        <v>1645.35</v>
      </c>
    </row>
    <row r="13961" spans="1:2" x14ac:dyDescent="0.2">
      <c r="A13961" s="245" t="s">
        <v>3949</v>
      </c>
      <c r="B13961" s="246">
        <v>1859.15</v>
      </c>
    </row>
    <row r="13962" spans="1:2" x14ac:dyDescent="0.2">
      <c r="A13962" s="245" t="s">
        <v>18183</v>
      </c>
      <c r="B13962" s="246">
        <v>1769.53</v>
      </c>
    </row>
    <row r="13963" spans="1:2" x14ac:dyDescent="0.2">
      <c r="A13963" s="245" t="s">
        <v>3950</v>
      </c>
      <c r="B13963" s="246">
        <v>2050.34</v>
      </c>
    </row>
    <row r="13964" spans="1:2" x14ac:dyDescent="0.2">
      <c r="A13964" s="245" t="s">
        <v>18184</v>
      </c>
      <c r="B13964" s="246">
        <v>1952.76</v>
      </c>
    </row>
    <row r="13965" spans="1:2" x14ac:dyDescent="0.2">
      <c r="A13965" s="245" t="s">
        <v>3951</v>
      </c>
      <c r="B13965" s="246">
        <v>2370.7800000000002</v>
      </c>
    </row>
    <row r="13966" spans="1:2" x14ac:dyDescent="0.2">
      <c r="A13966" s="245" t="s">
        <v>18185</v>
      </c>
      <c r="B13966" s="246">
        <v>2258.5100000000002</v>
      </c>
    </row>
    <row r="13967" spans="1:2" x14ac:dyDescent="0.2">
      <c r="A13967" s="245" t="s">
        <v>3952</v>
      </c>
      <c r="B13967" s="246">
        <v>2536.69</v>
      </c>
    </row>
    <row r="13968" spans="1:2" x14ac:dyDescent="0.2">
      <c r="A13968" s="245" t="s">
        <v>18186</v>
      </c>
      <c r="B13968" s="246">
        <v>2416.86</v>
      </c>
    </row>
    <row r="13969" spans="1:2" x14ac:dyDescent="0.2">
      <c r="A13969" s="245" t="s">
        <v>3953</v>
      </c>
      <c r="B13969" s="246">
        <v>168.54</v>
      </c>
    </row>
    <row r="13970" spans="1:2" x14ac:dyDescent="0.2">
      <c r="A13970" s="245" t="s">
        <v>18187</v>
      </c>
      <c r="B13970" s="246">
        <v>155.51</v>
      </c>
    </row>
    <row r="13971" spans="1:2" x14ac:dyDescent="0.2">
      <c r="A13971" s="245" t="s">
        <v>3954</v>
      </c>
      <c r="B13971" s="246">
        <v>301.13</v>
      </c>
    </row>
    <row r="13972" spans="1:2" x14ac:dyDescent="0.2">
      <c r="A13972" s="245" t="s">
        <v>18188</v>
      </c>
      <c r="B13972" s="246">
        <v>279.79000000000002</v>
      </c>
    </row>
    <row r="13973" spans="1:2" x14ac:dyDescent="0.2">
      <c r="A13973" s="245" t="s">
        <v>3955</v>
      </c>
      <c r="B13973" s="246">
        <v>1020.52</v>
      </c>
    </row>
    <row r="13974" spans="1:2" x14ac:dyDescent="0.2">
      <c r="A13974" s="245" t="s">
        <v>18189</v>
      </c>
      <c r="B13974" s="246">
        <v>942.09</v>
      </c>
    </row>
    <row r="13975" spans="1:2" x14ac:dyDescent="0.2">
      <c r="A13975" s="245" t="s">
        <v>3956</v>
      </c>
      <c r="B13975" s="246">
        <v>1910.81</v>
      </c>
    </row>
    <row r="13976" spans="1:2" x14ac:dyDescent="0.2">
      <c r="A13976" s="245" t="s">
        <v>18190</v>
      </c>
      <c r="B13976" s="246">
        <v>1764.45</v>
      </c>
    </row>
    <row r="13977" spans="1:2" x14ac:dyDescent="0.2">
      <c r="A13977" s="245" t="s">
        <v>3957</v>
      </c>
      <c r="B13977" s="246">
        <v>184.19</v>
      </c>
    </row>
    <row r="13978" spans="1:2" x14ac:dyDescent="0.2">
      <c r="A13978" s="245" t="s">
        <v>18191</v>
      </c>
      <c r="B13978" s="246">
        <v>176.62</v>
      </c>
    </row>
    <row r="13979" spans="1:2" x14ac:dyDescent="0.2">
      <c r="A13979" s="245" t="s">
        <v>3958</v>
      </c>
      <c r="B13979" s="246">
        <v>137.41999999999999</v>
      </c>
    </row>
    <row r="13980" spans="1:2" x14ac:dyDescent="0.2">
      <c r="A13980" s="245" t="s">
        <v>18192</v>
      </c>
      <c r="B13980" s="246">
        <v>131.65</v>
      </c>
    </row>
    <row r="13981" spans="1:2" x14ac:dyDescent="0.2">
      <c r="A13981" s="245" t="s">
        <v>3959</v>
      </c>
      <c r="B13981" s="246">
        <v>102.89</v>
      </c>
    </row>
    <row r="13982" spans="1:2" x14ac:dyDescent="0.2">
      <c r="A13982" s="245" t="s">
        <v>18193</v>
      </c>
      <c r="B13982" s="246">
        <v>99.1</v>
      </c>
    </row>
    <row r="13983" spans="1:2" x14ac:dyDescent="0.2">
      <c r="A13983" s="245" t="s">
        <v>3960</v>
      </c>
      <c r="B13983" s="246">
        <v>1213.31</v>
      </c>
    </row>
    <row r="13984" spans="1:2" x14ac:dyDescent="0.2">
      <c r="A13984" s="245" t="s">
        <v>18194</v>
      </c>
      <c r="B13984" s="246">
        <v>1142</v>
      </c>
    </row>
    <row r="13985" spans="1:2" x14ac:dyDescent="0.2">
      <c r="A13985" s="245" t="s">
        <v>3961</v>
      </c>
      <c r="B13985" s="246">
        <v>181.14</v>
      </c>
    </row>
    <row r="13986" spans="1:2" x14ac:dyDescent="0.2">
      <c r="A13986" s="245" t="s">
        <v>18195</v>
      </c>
      <c r="B13986" s="246">
        <v>171.66</v>
      </c>
    </row>
    <row r="13987" spans="1:2" x14ac:dyDescent="0.2">
      <c r="A13987" s="245" t="s">
        <v>9313</v>
      </c>
      <c r="B13987" s="246">
        <v>236.13</v>
      </c>
    </row>
    <row r="13988" spans="1:2" x14ac:dyDescent="0.2">
      <c r="A13988" s="245" t="s">
        <v>18196</v>
      </c>
      <c r="B13988" s="246">
        <v>226.65</v>
      </c>
    </row>
    <row r="13989" spans="1:2" x14ac:dyDescent="0.2">
      <c r="A13989" s="245" t="s">
        <v>9314</v>
      </c>
      <c r="B13989" s="246">
        <v>3600.36</v>
      </c>
    </row>
    <row r="13990" spans="1:2" x14ac:dyDescent="0.2">
      <c r="A13990" s="245" t="s">
        <v>18197</v>
      </c>
      <c r="B13990" s="246">
        <v>3533.54</v>
      </c>
    </row>
    <row r="13991" spans="1:2" x14ac:dyDescent="0.2">
      <c r="A13991" s="245" t="s">
        <v>9315</v>
      </c>
      <c r="B13991" s="246">
        <v>5094.18</v>
      </c>
    </row>
    <row r="13992" spans="1:2" x14ac:dyDescent="0.2">
      <c r="A13992" s="245" t="s">
        <v>18198</v>
      </c>
      <c r="B13992" s="246">
        <v>4993.7299999999996</v>
      </c>
    </row>
    <row r="13993" spans="1:2" x14ac:dyDescent="0.2">
      <c r="A13993" s="245" t="s">
        <v>9316</v>
      </c>
      <c r="B13993" s="246">
        <v>5568.88</v>
      </c>
    </row>
    <row r="13994" spans="1:2" x14ac:dyDescent="0.2">
      <c r="A13994" s="245" t="s">
        <v>18199</v>
      </c>
      <c r="B13994" s="246">
        <v>5466.02</v>
      </c>
    </row>
    <row r="13995" spans="1:2" x14ac:dyDescent="0.2">
      <c r="A13995" s="245" t="s">
        <v>9317</v>
      </c>
      <c r="B13995" s="246">
        <v>5671.53</v>
      </c>
    </row>
    <row r="13996" spans="1:2" x14ac:dyDescent="0.2">
      <c r="A13996" s="245" t="s">
        <v>18200</v>
      </c>
      <c r="B13996" s="246">
        <v>5548.65</v>
      </c>
    </row>
    <row r="13997" spans="1:2" x14ac:dyDescent="0.2">
      <c r="A13997" s="245" t="s">
        <v>9318</v>
      </c>
      <c r="B13997" s="246">
        <v>6323.68</v>
      </c>
    </row>
    <row r="13998" spans="1:2" x14ac:dyDescent="0.2">
      <c r="A13998" s="245" t="s">
        <v>18201</v>
      </c>
      <c r="B13998" s="246">
        <v>6206.19</v>
      </c>
    </row>
    <row r="13999" spans="1:2" x14ac:dyDescent="0.2">
      <c r="A13999" s="245" t="s">
        <v>9319</v>
      </c>
      <c r="B13999" s="246">
        <v>5903.92</v>
      </c>
    </row>
    <row r="14000" spans="1:2" x14ac:dyDescent="0.2">
      <c r="A14000" s="245" t="s">
        <v>18202</v>
      </c>
      <c r="B14000" s="246">
        <v>5787.98</v>
      </c>
    </row>
    <row r="14001" spans="1:2" x14ac:dyDescent="0.2">
      <c r="A14001" s="245" t="s">
        <v>9320</v>
      </c>
      <c r="B14001" s="246">
        <v>7241.95</v>
      </c>
    </row>
    <row r="14002" spans="1:2" x14ac:dyDescent="0.2">
      <c r="A14002" s="245" t="s">
        <v>18203</v>
      </c>
      <c r="B14002" s="246">
        <v>7074.23</v>
      </c>
    </row>
    <row r="14003" spans="1:2" x14ac:dyDescent="0.2">
      <c r="A14003" s="245" t="s">
        <v>9321</v>
      </c>
      <c r="B14003" s="246">
        <v>7116.46</v>
      </c>
    </row>
    <row r="14004" spans="1:2" x14ac:dyDescent="0.2">
      <c r="A14004" s="245" t="s">
        <v>18204</v>
      </c>
      <c r="B14004" s="246">
        <v>6969.08</v>
      </c>
    </row>
    <row r="14005" spans="1:2" x14ac:dyDescent="0.2">
      <c r="A14005" s="245" t="s">
        <v>9322</v>
      </c>
      <c r="B14005" s="246">
        <v>7651.6</v>
      </c>
    </row>
    <row r="14006" spans="1:2" x14ac:dyDescent="0.2">
      <c r="A14006" s="245" t="s">
        <v>18205</v>
      </c>
      <c r="B14006" s="246">
        <v>7496.4</v>
      </c>
    </row>
    <row r="14007" spans="1:2" x14ac:dyDescent="0.2">
      <c r="A14007" s="245" t="s">
        <v>9323</v>
      </c>
      <c r="B14007" s="246">
        <v>8600.1200000000008</v>
      </c>
    </row>
    <row r="14008" spans="1:2" x14ac:dyDescent="0.2">
      <c r="A14008" s="245" t="s">
        <v>18206</v>
      </c>
      <c r="B14008" s="246">
        <v>8376.33</v>
      </c>
    </row>
    <row r="14009" spans="1:2" x14ac:dyDescent="0.2">
      <c r="A14009" s="245" t="s">
        <v>9324</v>
      </c>
      <c r="B14009" s="246">
        <v>8305.9</v>
      </c>
    </row>
    <row r="14010" spans="1:2" x14ac:dyDescent="0.2">
      <c r="A14010" s="245" t="s">
        <v>18207</v>
      </c>
      <c r="B14010" s="246">
        <v>8113.99</v>
      </c>
    </row>
    <row r="14011" spans="1:2" x14ac:dyDescent="0.2">
      <c r="A14011" s="245" t="s">
        <v>9325</v>
      </c>
      <c r="B14011" s="246">
        <v>8525.52</v>
      </c>
    </row>
    <row r="14012" spans="1:2" x14ac:dyDescent="0.2">
      <c r="A14012" s="245" t="s">
        <v>18208</v>
      </c>
      <c r="B14012" s="246">
        <v>8350.67</v>
      </c>
    </row>
    <row r="14013" spans="1:2" x14ac:dyDescent="0.2">
      <c r="A14013" s="245" t="s">
        <v>9326</v>
      </c>
      <c r="B14013" s="246">
        <v>9559.64</v>
      </c>
    </row>
    <row r="14014" spans="1:2" x14ac:dyDescent="0.2">
      <c r="A14014" s="245" t="s">
        <v>18209</v>
      </c>
      <c r="B14014" s="246">
        <v>9323.23</v>
      </c>
    </row>
    <row r="14015" spans="1:2" x14ac:dyDescent="0.2">
      <c r="A14015" s="245" t="s">
        <v>9327</v>
      </c>
      <c r="B14015" s="246">
        <v>9549.92</v>
      </c>
    </row>
    <row r="14016" spans="1:2" x14ac:dyDescent="0.2">
      <c r="A14016" s="245" t="s">
        <v>18210</v>
      </c>
      <c r="B14016" s="246">
        <v>9335.83</v>
      </c>
    </row>
    <row r="14017" spans="1:2" x14ac:dyDescent="0.2">
      <c r="A14017" s="245" t="s">
        <v>9328</v>
      </c>
      <c r="B14017" s="246">
        <v>10887.86</v>
      </c>
    </row>
    <row r="14018" spans="1:2" x14ac:dyDescent="0.2">
      <c r="A14018" s="245" t="s">
        <v>18211</v>
      </c>
      <c r="B14018" s="246">
        <v>10606.9</v>
      </c>
    </row>
    <row r="14019" spans="1:2" x14ac:dyDescent="0.2">
      <c r="A14019" s="245" t="s">
        <v>9329</v>
      </c>
      <c r="B14019" s="246">
        <v>11436.96</v>
      </c>
    </row>
    <row r="14020" spans="1:2" x14ac:dyDescent="0.2">
      <c r="A14020" s="245" t="s">
        <v>18212</v>
      </c>
      <c r="B14020" s="246">
        <v>11183.56</v>
      </c>
    </row>
    <row r="14021" spans="1:2" x14ac:dyDescent="0.2">
      <c r="A14021" s="245" t="s">
        <v>9330</v>
      </c>
      <c r="B14021" s="246">
        <v>12214.24</v>
      </c>
    </row>
    <row r="14022" spans="1:2" x14ac:dyDescent="0.2">
      <c r="A14022" s="245" t="s">
        <v>18213</v>
      </c>
      <c r="B14022" s="246">
        <v>11888.77</v>
      </c>
    </row>
    <row r="14023" spans="1:2" x14ac:dyDescent="0.2">
      <c r="A14023" s="245" t="s">
        <v>9331</v>
      </c>
      <c r="B14023" s="246">
        <v>12535.67</v>
      </c>
    </row>
    <row r="14024" spans="1:2" x14ac:dyDescent="0.2">
      <c r="A14024" s="245" t="s">
        <v>18214</v>
      </c>
      <c r="B14024" s="246">
        <v>12243.02</v>
      </c>
    </row>
    <row r="14025" spans="1:2" x14ac:dyDescent="0.2">
      <c r="A14025" s="245" t="s">
        <v>9332</v>
      </c>
      <c r="B14025" s="246">
        <v>13632.93</v>
      </c>
    </row>
    <row r="14026" spans="1:2" x14ac:dyDescent="0.2">
      <c r="A14026" s="245" t="s">
        <v>18215</v>
      </c>
      <c r="B14026" s="246">
        <v>13300.98</v>
      </c>
    </row>
    <row r="14027" spans="1:2" x14ac:dyDescent="0.2">
      <c r="A14027" s="245" t="s">
        <v>9333</v>
      </c>
      <c r="B14027" s="246">
        <v>15440.38</v>
      </c>
    </row>
    <row r="14028" spans="1:2" x14ac:dyDescent="0.2">
      <c r="A14028" s="245" t="s">
        <v>18216</v>
      </c>
      <c r="B14028" s="246">
        <v>15049.51</v>
      </c>
    </row>
    <row r="14029" spans="1:2" x14ac:dyDescent="0.2">
      <c r="A14029" s="245" t="s">
        <v>9334</v>
      </c>
      <c r="B14029" s="246">
        <v>16666.2</v>
      </c>
    </row>
    <row r="14030" spans="1:2" x14ac:dyDescent="0.2">
      <c r="A14030" s="245" t="s">
        <v>18217</v>
      </c>
      <c r="B14030" s="246">
        <v>16236.07</v>
      </c>
    </row>
    <row r="14031" spans="1:2" x14ac:dyDescent="0.2">
      <c r="A14031" s="245" t="s">
        <v>9335</v>
      </c>
      <c r="B14031" s="246">
        <v>904.63</v>
      </c>
    </row>
    <row r="14032" spans="1:2" x14ac:dyDescent="0.2">
      <c r="A14032" s="245" t="s">
        <v>18218</v>
      </c>
      <c r="B14032" s="246">
        <v>877.02</v>
      </c>
    </row>
    <row r="14033" spans="1:2" x14ac:dyDescent="0.2">
      <c r="A14033" s="245" t="s">
        <v>9336</v>
      </c>
      <c r="B14033" s="246">
        <v>1114.31</v>
      </c>
    </row>
    <row r="14034" spans="1:2" x14ac:dyDescent="0.2">
      <c r="A14034" s="245" t="s">
        <v>18219</v>
      </c>
      <c r="B14034" s="246">
        <v>1078.98</v>
      </c>
    </row>
    <row r="14035" spans="1:2" x14ac:dyDescent="0.2">
      <c r="A14035" s="245" t="s">
        <v>9337</v>
      </c>
      <c r="B14035" s="246">
        <v>1300.3699999999999</v>
      </c>
    </row>
    <row r="14036" spans="1:2" x14ac:dyDescent="0.2">
      <c r="A14036" s="245" t="s">
        <v>18220</v>
      </c>
      <c r="B14036" s="246">
        <v>1257.29</v>
      </c>
    </row>
    <row r="14037" spans="1:2" x14ac:dyDescent="0.2">
      <c r="A14037" s="245" t="s">
        <v>9338</v>
      </c>
      <c r="B14037" s="246">
        <v>1608.62</v>
      </c>
    </row>
    <row r="14038" spans="1:2" x14ac:dyDescent="0.2">
      <c r="A14038" s="245" t="s">
        <v>18221</v>
      </c>
      <c r="B14038" s="246">
        <v>1558.07</v>
      </c>
    </row>
    <row r="14039" spans="1:2" x14ac:dyDescent="0.2">
      <c r="A14039" s="245" t="s">
        <v>9339</v>
      </c>
      <c r="B14039" s="246">
        <v>1733.33</v>
      </c>
    </row>
    <row r="14040" spans="1:2" x14ac:dyDescent="0.2">
      <c r="A14040" s="245" t="s">
        <v>18222</v>
      </c>
      <c r="B14040" s="246">
        <v>1674.79</v>
      </c>
    </row>
    <row r="14041" spans="1:2" x14ac:dyDescent="0.2">
      <c r="A14041" s="245" t="s">
        <v>9340</v>
      </c>
      <c r="B14041" s="246">
        <v>1788.58</v>
      </c>
    </row>
    <row r="14042" spans="1:2" x14ac:dyDescent="0.2">
      <c r="A14042" s="245" t="s">
        <v>18223</v>
      </c>
      <c r="B14042" s="246">
        <v>1729.59</v>
      </c>
    </row>
    <row r="14043" spans="1:2" x14ac:dyDescent="0.2">
      <c r="A14043" s="245" t="s">
        <v>9341</v>
      </c>
      <c r="B14043" s="246">
        <v>2183.77</v>
      </c>
    </row>
    <row r="14044" spans="1:2" x14ac:dyDescent="0.2">
      <c r="A14044" s="245" t="s">
        <v>18224</v>
      </c>
      <c r="B14044" s="246">
        <v>2102.04</v>
      </c>
    </row>
    <row r="14045" spans="1:2" x14ac:dyDescent="0.2">
      <c r="A14045" s="245" t="s">
        <v>9342</v>
      </c>
      <c r="B14045" s="246">
        <v>2229.1999999999998</v>
      </c>
    </row>
    <row r="14046" spans="1:2" x14ac:dyDescent="0.2">
      <c r="A14046" s="245" t="s">
        <v>18225</v>
      </c>
      <c r="B14046" s="246">
        <v>2153.33</v>
      </c>
    </row>
    <row r="14047" spans="1:2" x14ac:dyDescent="0.2">
      <c r="A14047" s="245" t="s">
        <v>9343</v>
      </c>
      <c r="B14047" s="246">
        <v>2918.48</v>
      </c>
    </row>
    <row r="14048" spans="1:2" x14ac:dyDescent="0.2">
      <c r="A14048" s="245" t="s">
        <v>18226</v>
      </c>
      <c r="B14048" s="246">
        <v>2851.87</v>
      </c>
    </row>
    <row r="14049" spans="1:2" x14ac:dyDescent="0.2">
      <c r="A14049" s="245" t="s">
        <v>9344</v>
      </c>
      <c r="B14049" s="246">
        <v>2647</v>
      </c>
    </row>
    <row r="14050" spans="1:2" x14ac:dyDescent="0.2">
      <c r="A14050" s="245" t="s">
        <v>18227</v>
      </c>
      <c r="B14050" s="246">
        <v>2549.88</v>
      </c>
    </row>
    <row r="14051" spans="1:2" x14ac:dyDescent="0.2">
      <c r="A14051" s="245" t="s">
        <v>9345</v>
      </c>
      <c r="B14051" s="246">
        <v>2653.51</v>
      </c>
    </row>
    <row r="14052" spans="1:2" x14ac:dyDescent="0.2">
      <c r="A14052" s="245" t="s">
        <v>18228</v>
      </c>
      <c r="B14052" s="246">
        <v>2560.75</v>
      </c>
    </row>
    <row r="14053" spans="1:2" x14ac:dyDescent="0.2">
      <c r="A14053" s="245" t="s">
        <v>9346</v>
      </c>
      <c r="B14053" s="246">
        <v>3300.33</v>
      </c>
    </row>
    <row r="14054" spans="1:2" x14ac:dyDescent="0.2">
      <c r="A14054" s="245" t="s">
        <v>18229</v>
      </c>
      <c r="B14054" s="246">
        <v>3222.31</v>
      </c>
    </row>
    <row r="14055" spans="1:2" x14ac:dyDescent="0.2">
      <c r="A14055" s="245" t="s">
        <v>9347</v>
      </c>
      <c r="B14055" s="246">
        <v>2952.32</v>
      </c>
    </row>
    <row r="14056" spans="1:2" x14ac:dyDescent="0.2">
      <c r="A14056" s="245" t="s">
        <v>18230</v>
      </c>
      <c r="B14056" s="246">
        <v>2839.65</v>
      </c>
    </row>
    <row r="14057" spans="1:2" x14ac:dyDescent="0.2">
      <c r="A14057" s="245" t="s">
        <v>9348</v>
      </c>
      <c r="B14057" s="246">
        <v>2930.87</v>
      </c>
    </row>
    <row r="14058" spans="1:2" x14ac:dyDescent="0.2">
      <c r="A14058" s="245" t="s">
        <v>18231</v>
      </c>
      <c r="B14058" s="246">
        <v>2829.66</v>
      </c>
    </row>
    <row r="14059" spans="1:2" x14ac:dyDescent="0.2">
      <c r="A14059" s="245" t="s">
        <v>9349</v>
      </c>
      <c r="B14059" s="246">
        <v>4052.43</v>
      </c>
    </row>
    <row r="14060" spans="1:2" x14ac:dyDescent="0.2">
      <c r="A14060" s="245" t="s">
        <v>18232</v>
      </c>
      <c r="B14060" s="246">
        <v>3951.98</v>
      </c>
    </row>
    <row r="14061" spans="1:2" x14ac:dyDescent="0.2">
      <c r="A14061" s="245" t="s">
        <v>9350</v>
      </c>
      <c r="B14061" s="246">
        <v>4338.7</v>
      </c>
    </row>
    <row r="14062" spans="1:2" x14ac:dyDescent="0.2">
      <c r="A14062" s="245" t="s">
        <v>18233</v>
      </c>
      <c r="B14062" s="246">
        <v>4250.7</v>
      </c>
    </row>
    <row r="14063" spans="1:2" x14ac:dyDescent="0.2">
      <c r="A14063" s="245" t="s">
        <v>9351</v>
      </c>
      <c r="B14063" s="246">
        <v>4189.03</v>
      </c>
    </row>
    <row r="14064" spans="1:2" x14ac:dyDescent="0.2">
      <c r="A14064" s="245" t="s">
        <v>18234</v>
      </c>
      <c r="B14064" s="246">
        <v>4037.68</v>
      </c>
    </row>
    <row r="14065" spans="1:2" x14ac:dyDescent="0.2">
      <c r="A14065" s="245" t="s">
        <v>9352</v>
      </c>
      <c r="B14065" s="246">
        <v>4139.18</v>
      </c>
    </row>
    <row r="14066" spans="1:2" x14ac:dyDescent="0.2">
      <c r="A14066" s="245" t="s">
        <v>18235</v>
      </c>
      <c r="B14066" s="246">
        <v>4004.2</v>
      </c>
    </row>
    <row r="14067" spans="1:2" x14ac:dyDescent="0.2">
      <c r="A14067" s="245" t="s">
        <v>9353</v>
      </c>
      <c r="B14067" s="246">
        <v>4470.8</v>
      </c>
    </row>
    <row r="14068" spans="1:2" x14ac:dyDescent="0.2">
      <c r="A14068" s="245" t="s">
        <v>18236</v>
      </c>
      <c r="B14068" s="246">
        <v>4359.13</v>
      </c>
    </row>
    <row r="14069" spans="1:2" x14ac:dyDescent="0.2">
      <c r="A14069" s="245" t="s">
        <v>9354</v>
      </c>
      <c r="B14069" s="246">
        <v>4735.26</v>
      </c>
    </row>
    <row r="14070" spans="1:2" x14ac:dyDescent="0.2">
      <c r="A14070" s="245" t="s">
        <v>18237</v>
      </c>
      <c r="B14070" s="246">
        <v>4632.3999999999996</v>
      </c>
    </row>
    <row r="14071" spans="1:2" x14ac:dyDescent="0.2">
      <c r="A14071" s="245" t="s">
        <v>9355</v>
      </c>
      <c r="B14071" s="246">
        <v>4788.3</v>
      </c>
    </row>
    <row r="14072" spans="1:2" x14ac:dyDescent="0.2">
      <c r="A14072" s="245" t="s">
        <v>18238</v>
      </c>
      <c r="B14072" s="246">
        <v>4665.43</v>
      </c>
    </row>
    <row r="14073" spans="1:2" x14ac:dyDescent="0.2">
      <c r="A14073" s="245" t="s">
        <v>9356</v>
      </c>
      <c r="B14073" s="246">
        <v>5131.6899999999996</v>
      </c>
    </row>
    <row r="14074" spans="1:2" x14ac:dyDescent="0.2">
      <c r="A14074" s="245" t="s">
        <v>18239</v>
      </c>
      <c r="B14074" s="246">
        <v>5014</v>
      </c>
    </row>
    <row r="14075" spans="1:2" x14ac:dyDescent="0.2">
      <c r="A14075" s="245" t="s">
        <v>9357</v>
      </c>
      <c r="B14075" s="246">
        <v>5215.4799999999996</v>
      </c>
    </row>
    <row r="14076" spans="1:2" x14ac:dyDescent="0.2">
      <c r="A14076" s="245" t="s">
        <v>18240</v>
      </c>
      <c r="B14076" s="246">
        <v>5029.84</v>
      </c>
    </row>
    <row r="14077" spans="1:2" x14ac:dyDescent="0.2">
      <c r="A14077" s="245" t="s">
        <v>9358</v>
      </c>
      <c r="B14077" s="246">
        <v>5165.67</v>
      </c>
    </row>
    <row r="14078" spans="1:2" x14ac:dyDescent="0.2">
      <c r="A14078" s="245" t="s">
        <v>18241</v>
      </c>
      <c r="B14078" s="246">
        <v>5009.16</v>
      </c>
    </row>
    <row r="14079" spans="1:2" x14ac:dyDescent="0.2">
      <c r="A14079" s="245" t="s">
        <v>9359</v>
      </c>
      <c r="B14079" s="246">
        <v>5526.6</v>
      </c>
    </row>
    <row r="14080" spans="1:2" x14ac:dyDescent="0.2">
      <c r="A14080" s="245" t="s">
        <v>18242</v>
      </c>
      <c r="B14080" s="246">
        <v>5394.05</v>
      </c>
    </row>
    <row r="14081" spans="1:2" x14ac:dyDescent="0.2">
      <c r="A14081" s="245" t="s">
        <v>9360</v>
      </c>
      <c r="B14081" s="246">
        <v>6382.52</v>
      </c>
    </row>
    <row r="14082" spans="1:2" x14ac:dyDescent="0.2">
      <c r="A14082" s="245" t="s">
        <v>18243</v>
      </c>
      <c r="B14082" s="246">
        <v>6203.58</v>
      </c>
    </row>
    <row r="14083" spans="1:2" x14ac:dyDescent="0.2">
      <c r="A14083" s="245" t="s">
        <v>9361</v>
      </c>
      <c r="B14083" s="246">
        <v>6316.12</v>
      </c>
    </row>
    <row r="14084" spans="1:2" x14ac:dyDescent="0.2">
      <c r="A14084" s="245" t="s">
        <v>18244</v>
      </c>
      <c r="B14084" s="246">
        <v>6153.91</v>
      </c>
    </row>
    <row r="14085" spans="1:2" x14ac:dyDescent="0.2">
      <c r="A14085" s="245" t="s">
        <v>9362</v>
      </c>
      <c r="B14085" s="246">
        <v>6687.42</v>
      </c>
    </row>
    <row r="14086" spans="1:2" x14ac:dyDescent="0.2">
      <c r="A14086" s="245" t="s">
        <v>18245</v>
      </c>
      <c r="B14086" s="246">
        <v>6532.22</v>
      </c>
    </row>
    <row r="14087" spans="1:2" x14ac:dyDescent="0.2">
      <c r="A14087" s="245" t="s">
        <v>9363</v>
      </c>
      <c r="B14087" s="246">
        <v>8294.24</v>
      </c>
    </row>
    <row r="14088" spans="1:2" x14ac:dyDescent="0.2">
      <c r="A14088" s="245" t="s">
        <v>18246</v>
      </c>
      <c r="B14088" s="246">
        <v>8048.02</v>
      </c>
    </row>
    <row r="14089" spans="1:2" x14ac:dyDescent="0.2">
      <c r="A14089" s="245" t="s">
        <v>9364</v>
      </c>
      <c r="B14089" s="246">
        <v>7907.01</v>
      </c>
    </row>
    <row r="14090" spans="1:2" x14ac:dyDescent="0.2">
      <c r="A14090" s="245" t="s">
        <v>18247</v>
      </c>
      <c r="B14090" s="246">
        <v>7685.42</v>
      </c>
    </row>
    <row r="14091" spans="1:2" x14ac:dyDescent="0.2">
      <c r="A14091" s="245" t="s">
        <v>9365</v>
      </c>
      <c r="B14091" s="246">
        <v>8585.74</v>
      </c>
    </row>
    <row r="14092" spans="1:2" x14ac:dyDescent="0.2">
      <c r="A14092" s="245" t="s">
        <v>18248</v>
      </c>
      <c r="B14092" s="246">
        <v>8371.65</v>
      </c>
    </row>
    <row r="14093" spans="1:2" x14ac:dyDescent="0.2">
      <c r="A14093" s="245" t="s">
        <v>9366</v>
      </c>
      <c r="B14093" s="246">
        <v>9937.25</v>
      </c>
    </row>
    <row r="14094" spans="1:2" x14ac:dyDescent="0.2">
      <c r="A14094" s="245" t="s">
        <v>18249</v>
      </c>
      <c r="B14094" s="246">
        <v>9641.4599999999991</v>
      </c>
    </row>
    <row r="14095" spans="1:2" x14ac:dyDescent="0.2">
      <c r="A14095" s="245" t="s">
        <v>9367</v>
      </c>
      <c r="B14095" s="246">
        <v>10265.33</v>
      </c>
    </row>
    <row r="14096" spans="1:2" x14ac:dyDescent="0.2">
      <c r="A14096" s="245" t="s">
        <v>18250</v>
      </c>
      <c r="B14096" s="246">
        <v>9992.31</v>
      </c>
    </row>
    <row r="14097" spans="1:2" x14ac:dyDescent="0.2">
      <c r="A14097" s="245" t="s">
        <v>9368</v>
      </c>
      <c r="B14097" s="246">
        <v>11706.46</v>
      </c>
    </row>
    <row r="14098" spans="1:2" x14ac:dyDescent="0.2">
      <c r="A14098" s="245" t="s">
        <v>18251</v>
      </c>
      <c r="B14098" s="246">
        <v>11351.3</v>
      </c>
    </row>
    <row r="14099" spans="1:2" x14ac:dyDescent="0.2">
      <c r="A14099" s="245" t="s">
        <v>9369</v>
      </c>
      <c r="B14099" s="246">
        <v>11912.86</v>
      </c>
    </row>
    <row r="14100" spans="1:2" x14ac:dyDescent="0.2">
      <c r="A14100" s="245" t="s">
        <v>18252</v>
      </c>
      <c r="B14100" s="246">
        <v>11580.91</v>
      </c>
    </row>
    <row r="14101" spans="1:2" x14ac:dyDescent="0.2">
      <c r="A14101" s="245" t="s">
        <v>9370</v>
      </c>
      <c r="B14101" s="246">
        <v>13560.24</v>
      </c>
    </row>
    <row r="14102" spans="1:2" x14ac:dyDescent="0.2">
      <c r="A14102" s="245" t="s">
        <v>18253</v>
      </c>
      <c r="B14102" s="246">
        <v>13169.37</v>
      </c>
    </row>
    <row r="14103" spans="1:2" x14ac:dyDescent="0.2">
      <c r="A14103" s="245" t="s">
        <v>9371</v>
      </c>
      <c r="B14103" s="246">
        <v>15319.8</v>
      </c>
    </row>
    <row r="14104" spans="1:2" x14ac:dyDescent="0.2">
      <c r="A14104" s="245" t="s">
        <v>18254</v>
      </c>
      <c r="B14104" s="246">
        <v>14870.02</v>
      </c>
    </row>
    <row r="14105" spans="1:2" x14ac:dyDescent="0.2">
      <c r="A14105" s="245" t="s">
        <v>9372</v>
      </c>
      <c r="B14105" s="246">
        <v>18186.57</v>
      </c>
    </row>
    <row r="14106" spans="1:2" x14ac:dyDescent="0.2">
      <c r="A14106" s="245" t="s">
        <v>18255</v>
      </c>
      <c r="B14106" s="246">
        <v>17677.87</v>
      </c>
    </row>
    <row r="14107" spans="1:2" x14ac:dyDescent="0.2">
      <c r="A14107" s="245" t="s">
        <v>9373</v>
      </c>
      <c r="B14107" s="246">
        <v>18999.080000000002</v>
      </c>
    </row>
    <row r="14108" spans="1:2" x14ac:dyDescent="0.2">
      <c r="A14108" s="245" t="s">
        <v>18256</v>
      </c>
      <c r="B14108" s="246">
        <v>18431.47</v>
      </c>
    </row>
    <row r="14109" spans="1:2" x14ac:dyDescent="0.2">
      <c r="A14109" s="245" t="s">
        <v>9374</v>
      </c>
      <c r="B14109" s="246">
        <v>20839.54</v>
      </c>
    </row>
    <row r="14110" spans="1:2" x14ac:dyDescent="0.2">
      <c r="A14110" s="245" t="s">
        <v>18257</v>
      </c>
      <c r="B14110" s="246">
        <v>20213.02</v>
      </c>
    </row>
    <row r="14111" spans="1:2" x14ac:dyDescent="0.2">
      <c r="A14111" s="245" t="s">
        <v>9375</v>
      </c>
      <c r="B14111" s="246">
        <v>1233.32</v>
      </c>
    </row>
    <row r="14112" spans="1:2" x14ac:dyDescent="0.2">
      <c r="A14112" s="245" t="s">
        <v>18258</v>
      </c>
      <c r="B14112" s="246">
        <v>1197.99</v>
      </c>
    </row>
    <row r="14113" spans="1:2" x14ac:dyDescent="0.2">
      <c r="A14113" s="245" t="s">
        <v>9376</v>
      </c>
      <c r="B14113" s="246">
        <v>1883.08</v>
      </c>
    </row>
    <row r="14114" spans="1:2" x14ac:dyDescent="0.2">
      <c r="A14114" s="245" t="s">
        <v>18259</v>
      </c>
      <c r="B14114" s="246">
        <v>1832.53</v>
      </c>
    </row>
    <row r="14115" spans="1:2" x14ac:dyDescent="0.2">
      <c r="A14115" s="245" t="s">
        <v>9377</v>
      </c>
      <c r="B14115" s="246">
        <v>3072.39</v>
      </c>
    </row>
    <row r="14116" spans="1:2" x14ac:dyDescent="0.2">
      <c r="A14116" s="245" t="s">
        <v>18260</v>
      </c>
      <c r="B14116" s="246">
        <v>3005.58</v>
      </c>
    </row>
    <row r="14117" spans="1:2" x14ac:dyDescent="0.2">
      <c r="A14117" s="245" t="s">
        <v>9378</v>
      </c>
      <c r="B14117" s="246">
        <v>4703.25</v>
      </c>
    </row>
    <row r="14118" spans="1:2" x14ac:dyDescent="0.2">
      <c r="A14118" s="245" t="s">
        <v>18261</v>
      </c>
      <c r="B14118" s="246">
        <v>4615.24</v>
      </c>
    </row>
    <row r="14119" spans="1:2" x14ac:dyDescent="0.2">
      <c r="A14119" s="245" t="s">
        <v>9379</v>
      </c>
      <c r="B14119" s="246">
        <v>6431.32</v>
      </c>
    </row>
    <row r="14120" spans="1:2" x14ac:dyDescent="0.2">
      <c r="A14120" s="245" t="s">
        <v>18262</v>
      </c>
      <c r="B14120" s="246">
        <v>6315.39</v>
      </c>
    </row>
    <row r="14121" spans="1:2" x14ac:dyDescent="0.2">
      <c r="A14121" s="245" t="s">
        <v>9380</v>
      </c>
      <c r="B14121" s="246">
        <v>672.77</v>
      </c>
    </row>
    <row r="14122" spans="1:2" x14ac:dyDescent="0.2">
      <c r="A14122" s="245" t="s">
        <v>18263</v>
      </c>
      <c r="B14122" s="246">
        <v>645.16</v>
      </c>
    </row>
    <row r="14123" spans="1:2" x14ac:dyDescent="0.2">
      <c r="A14123" s="245" t="s">
        <v>9381</v>
      </c>
      <c r="B14123" s="246">
        <v>789.26</v>
      </c>
    </row>
    <row r="14124" spans="1:2" x14ac:dyDescent="0.2">
      <c r="A14124" s="245" t="s">
        <v>18264</v>
      </c>
      <c r="B14124" s="246">
        <v>753.94</v>
      </c>
    </row>
    <row r="14125" spans="1:2" x14ac:dyDescent="0.2">
      <c r="A14125" s="245" t="s">
        <v>9382</v>
      </c>
      <c r="B14125" s="246">
        <v>931.36</v>
      </c>
    </row>
    <row r="14126" spans="1:2" x14ac:dyDescent="0.2">
      <c r="A14126" s="245" t="s">
        <v>18265</v>
      </c>
      <c r="B14126" s="246">
        <v>888.28</v>
      </c>
    </row>
    <row r="14127" spans="1:2" x14ac:dyDescent="0.2">
      <c r="A14127" s="245" t="s">
        <v>9383</v>
      </c>
      <c r="B14127" s="246">
        <v>1197.28</v>
      </c>
    </row>
    <row r="14128" spans="1:2" x14ac:dyDescent="0.2">
      <c r="A14128" s="245" t="s">
        <v>18266</v>
      </c>
      <c r="B14128" s="246">
        <v>1146.73</v>
      </c>
    </row>
    <row r="14129" spans="1:2" x14ac:dyDescent="0.2">
      <c r="A14129" s="245" t="s">
        <v>9384</v>
      </c>
      <c r="B14129" s="246">
        <v>1215.5999999999999</v>
      </c>
    </row>
    <row r="14130" spans="1:2" x14ac:dyDescent="0.2">
      <c r="A14130" s="245" t="s">
        <v>18267</v>
      </c>
      <c r="B14130" s="246">
        <v>1157.05</v>
      </c>
    </row>
    <row r="14131" spans="1:2" x14ac:dyDescent="0.2">
      <c r="A14131" s="245" t="s">
        <v>9385</v>
      </c>
      <c r="B14131" s="246">
        <v>1372.75</v>
      </c>
    </row>
    <row r="14132" spans="1:2" x14ac:dyDescent="0.2">
      <c r="A14132" s="245" t="s">
        <v>18268</v>
      </c>
      <c r="B14132" s="246">
        <v>1313.76</v>
      </c>
    </row>
    <row r="14133" spans="1:2" x14ac:dyDescent="0.2">
      <c r="A14133" s="245" t="s">
        <v>9386</v>
      </c>
      <c r="B14133" s="246">
        <v>1644.13</v>
      </c>
    </row>
    <row r="14134" spans="1:2" x14ac:dyDescent="0.2">
      <c r="A14134" s="245" t="s">
        <v>18269</v>
      </c>
      <c r="B14134" s="246">
        <v>1562.39</v>
      </c>
    </row>
    <row r="14135" spans="1:2" x14ac:dyDescent="0.2">
      <c r="A14135" s="245" t="s">
        <v>9387</v>
      </c>
      <c r="B14135" s="246">
        <v>1718.97</v>
      </c>
    </row>
    <row r="14136" spans="1:2" x14ac:dyDescent="0.2">
      <c r="A14136" s="245" t="s">
        <v>18270</v>
      </c>
      <c r="B14136" s="246">
        <v>1643.11</v>
      </c>
    </row>
    <row r="14137" spans="1:2" x14ac:dyDescent="0.2">
      <c r="A14137" s="245" t="s">
        <v>9388</v>
      </c>
      <c r="B14137" s="246">
        <v>2331.35</v>
      </c>
    </row>
    <row r="14138" spans="1:2" x14ac:dyDescent="0.2">
      <c r="A14138" s="245" t="s">
        <v>18271</v>
      </c>
      <c r="B14138" s="246">
        <v>2264.73</v>
      </c>
    </row>
    <row r="14139" spans="1:2" x14ac:dyDescent="0.2">
      <c r="A14139" s="245" t="s">
        <v>9389</v>
      </c>
      <c r="B14139" s="246">
        <v>1928.4</v>
      </c>
    </row>
    <row r="14140" spans="1:2" x14ac:dyDescent="0.2">
      <c r="A14140" s="245" t="s">
        <v>18272</v>
      </c>
      <c r="B14140" s="246">
        <v>1831.2</v>
      </c>
    </row>
    <row r="14141" spans="1:2" x14ac:dyDescent="0.2">
      <c r="A14141" s="245" t="s">
        <v>9390</v>
      </c>
      <c r="B14141" s="246">
        <v>2068.4</v>
      </c>
    </row>
    <row r="14142" spans="1:2" x14ac:dyDescent="0.2">
      <c r="A14142" s="245" t="s">
        <v>18273</v>
      </c>
      <c r="B14142" s="246">
        <v>1975.64</v>
      </c>
    </row>
    <row r="14143" spans="1:2" x14ac:dyDescent="0.2">
      <c r="A14143" s="245" t="s">
        <v>9391</v>
      </c>
      <c r="B14143" s="246">
        <v>2424.69</v>
      </c>
    </row>
    <row r="14144" spans="1:2" x14ac:dyDescent="0.2">
      <c r="A14144" s="245" t="s">
        <v>18274</v>
      </c>
      <c r="B14144" s="246">
        <v>2346.67</v>
      </c>
    </row>
    <row r="14145" spans="1:2" x14ac:dyDescent="0.2">
      <c r="A14145" s="245" t="s">
        <v>9392</v>
      </c>
      <c r="B14145" s="246">
        <v>2214.91</v>
      </c>
    </row>
    <row r="14146" spans="1:2" x14ac:dyDescent="0.2">
      <c r="A14146" s="245" t="s">
        <v>18275</v>
      </c>
      <c r="B14146" s="246">
        <v>2102.25</v>
      </c>
    </row>
    <row r="14147" spans="1:2" x14ac:dyDescent="0.2">
      <c r="A14147" s="245" t="s">
        <v>9393</v>
      </c>
      <c r="B14147" s="246">
        <v>2243.87</v>
      </c>
    </row>
    <row r="14148" spans="1:2" x14ac:dyDescent="0.2">
      <c r="A14148" s="245" t="s">
        <v>18276</v>
      </c>
      <c r="B14148" s="246">
        <v>2142.66</v>
      </c>
    </row>
    <row r="14149" spans="1:2" x14ac:dyDescent="0.2">
      <c r="A14149" s="245" t="s">
        <v>9394</v>
      </c>
      <c r="B14149" s="246">
        <v>3062.74</v>
      </c>
    </row>
    <row r="14150" spans="1:2" x14ac:dyDescent="0.2">
      <c r="A14150" s="245" t="s">
        <v>18277</v>
      </c>
      <c r="B14150" s="246">
        <v>2962.29</v>
      </c>
    </row>
    <row r="14151" spans="1:2" x14ac:dyDescent="0.2">
      <c r="A14151" s="245" t="s">
        <v>9395</v>
      </c>
      <c r="B14151" s="246">
        <v>3225.51</v>
      </c>
    </row>
    <row r="14152" spans="1:2" x14ac:dyDescent="0.2">
      <c r="A14152" s="245" t="s">
        <v>18278</v>
      </c>
      <c r="B14152" s="246">
        <v>3137.5</v>
      </c>
    </row>
    <row r="14153" spans="1:2" x14ac:dyDescent="0.2">
      <c r="A14153" s="245" t="s">
        <v>9396</v>
      </c>
      <c r="B14153" s="246">
        <v>2925.65</v>
      </c>
    </row>
    <row r="14154" spans="1:2" x14ac:dyDescent="0.2">
      <c r="A14154" s="245" t="s">
        <v>18279</v>
      </c>
      <c r="B14154" s="246">
        <v>2774.3</v>
      </c>
    </row>
    <row r="14155" spans="1:2" x14ac:dyDescent="0.2">
      <c r="A14155" s="245" t="s">
        <v>9397</v>
      </c>
      <c r="B14155" s="246">
        <v>2939.55</v>
      </c>
    </row>
    <row r="14156" spans="1:2" x14ac:dyDescent="0.2">
      <c r="A14156" s="245" t="s">
        <v>18280</v>
      </c>
      <c r="B14156" s="246">
        <v>2804.57</v>
      </c>
    </row>
    <row r="14157" spans="1:2" x14ac:dyDescent="0.2">
      <c r="A14157" s="245" t="s">
        <v>9398</v>
      </c>
      <c r="B14157" s="246">
        <v>3360.76</v>
      </c>
    </row>
    <row r="14158" spans="1:2" x14ac:dyDescent="0.2">
      <c r="A14158" s="245" t="s">
        <v>18281</v>
      </c>
      <c r="B14158" s="246">
        <v>3249.09</v>
      </c>
    </row>
    <row r="14159" spans="1:2" x14ac:dyDescent="0.2">
      <c r="A14159" s="245" t="s">
        <v>9399</v>
      </c>
      <c r="B14159" s="246">
        <v>3593.4</v>
      </c>
    </row>
    <row r="14160" spans="1:2" x14ac:dyDescent="0.2">
      <c r="A14160" s="245" t="s">
        <v>18282</v>
      </c>
      <c r="B14160" s="246">
        <v>3490.54</v>
      </c>
    </row>
    <row r="14161" spans="1:2" x14ac:dyDescent="0.2">
      <c r="A14161" s="245" t="s">
        <v>9400</v>
      </c>
      <c r="B14161" s="246">
        <v>3657.25</v>
      </c>
    </row>
    <row r="14162" spans="1:2" x14ac:dyDescent="0.2">
      <c r="A14162" s="245" t="s">
        <v>18283</v>
      </c>
      <c r="B14162" s="246">
        <v>3534.38</v>
      </c>
    </row>
    <row r="14163" spans="1:2" x14ac:dyDescent="0.2">
      <c r="A14163" s="245" t="s">
        <v>9401</v>
      </c>
      <c r="B14163" s="246">
        <v>3964.18</v>
      </c>
    </row>
    <row r="14164" spans="1:2" x14ac:dyDescent="0.2">
      <c r="A14164" s="245" t="s">
        <v>18284</v>
      </c>
      <c r="B14164" s="246">
        <v>3846.48</v>
      </c>
    </row>
    <row r="14165" spans="1:2" x14ac:dyDescent="0.2">
      <c r="A14165" s="245" t="s">
        <v>9402</v>
      </c>
      <c r="B14165" s="246">
        <v>3984.64</v>
      </c>
    </row>
    <row r="14166" spans="1:2" x14ac:dyDescent="0.2">
      <c r="A14166" s="245" t="s">
        <v>18285</v>
      </c>
      <c r="B14166" s="246">
        <v>3799</v>
      </c>
    </row>
    <row r="14167" spans="1:2" x14ac:dyDescent="0.2">
      <c r="A14167" s="245" t="s">
        <v>9403</v>
      </c>
      <c r="B14167" s="246">
        <v>4548.3</v>
      </c>
    </row>
    <row r="14168" spans="1:2" x14ac:dyDescent="0.2">
      <c r="A14168" s="245" t="s">
        <v>18286</v>
      </c>
      <c r="B14168" s="246">
        <v>4391.78</v>
      </c>
    </row>
    <row r="14169" spans="1:2" x14ac:dyDescent="0.2">
      <c r="A14169" s="245" t="s">
        <v>9404</v>
      </c>
      <c r="B14169" s="246">
        <v>4335.08</v>
      </c>
    </row>
    <row r="14170" spans="1:2" x14ac:dyDescent="0.2">
      <c r="A14170" s="245" t="s">
        <v>18287</v>
      </c>
      <c r="B14170" s="246">
        <v>4202.53</v>
      </c>
    </row>
    <row r="14171" spans="1:2" x14ac:dyDescent="0.2">
      <c r="A14171" s="245" t="s">
        <v>9405</v>
      </c>
      <c r="B14171" s="246">
        <v>5141.32</v>
      </c>
    </row>
    <row r="14172" spans="1:2" x14ac:dyDescent="0.2">
      <c r="A14172" s="245" t="s">
        <v>18288</v>
      </c>
      <c r="B14172" s="246">
        <v>4962.38</v>
      </c>
    </row>
    <row r="14173" spans="1:2" x14ac:dyDescent="0.2">
      <c r="A14173" s="245" t="s">
        <v>9406</v>
      </c>
      <c r="B14173" s="246">
        <v>5072.07</v>
      </c>
    </row>
    <row r="14174" spans="1:2" x14ac:dyDescent="0.2">
      <c r="A14174" s="245" t="s">
        <v>18289</v>
      </c>
      <c r="B14174" s="246">
        <v>4909.8500000000004</v>
      </c>
    </row>
    <row r="14175" spans="1:2" x14ac:dyDescent="0.2">
      <c r="A14175" s="245" t="s">
        <v>9407</v>
      </c>
      <c r="B14175" s="246">
        <v>5659.08</v>
      </c>
    </row>
    <row r="14176" spans="1:2" x14ac:dyDescent="0.2">
      <c r="A14176" s="245" t="s">
        <v>18290</v>
      </c>
      <c r="B14176" s="246">
        <v>5503.88</v>
      </c>
    </row>
    <row r="14177" spans="1:2" x14ac:dyDescent="0.2">
      <c r="A14177" s="245" t="s">
        <v>9408</v>
      </c>
      <c r="B14177" s="246">
        <v>6921.87</v>
      </c>
    </row>
    <row r="14178" spans="1:2" x14ac:dyDescent="0.2">
      <c r="A14178" s="245" t="s">
        <v>18291</v>
      </c>
      <c r="B14178" s="246">
        <v>6675.66</v>
      </c>
    </row>
    <row r="14179" spans="1:2" x14ac:dyDescent="0.2">
      <c r="A14179" s="245" t="s">
        <v>9409</v>
      </c>
      <c r="B14179" s="246">
        <v>6549.35</v>
      </c>
    </row>
    <row r="14180" spans="1:2" x14ac:dyDescent="0.2">
      <c r="A14180" s="245" t="s">
        <v>18292</v>
      </c>
      <c r="B14180" s="246">
        <v>6327.76</v>
      </c>
    </row>
    <row r="14181" spans="1:2" x14ac:dyDescent="0.2">
      <c r="A14181" s="245" t="s">
        <v>9410</v>
      </c>
      <c r="B14181" s="246">
        <v>7190.11</v>
      </c>
    </row>
    <row r="14182" spans="1:2" x14ac:dyDescent="0.2">
      <c r="A14182" s="245" t="s">
        <v>18293</v>
      </c>
      <c r="B14182" s="246">
        <v>6976.02</v>
      </c>
    </row>
    <row r="14183" spans="1:2" x14ac:dyDescent="0.2">
      <c r="A14183" s="245" t="s">
        <v>9411</v>
      </c>
      <c r="B14183" s="246">
        <v>8401.91</v>
      </c>
    </row>
    <row r="14184" spans="1:2" x14ac:dyDescent="0.2">
      <c r="A14184" s="245" t="s">
        <v>18294</v>
      </c>
      <c r="B14184" s="246">
        <v>8106.12</v>
      </c>
    </row>
    <row r="14185" spans="1:2" x14ac:dyDescent="0.2">
      <c r="A14185" s="245" t="s">
        <v>9412</v>
      </c>
      <c r="B14185" s="246">
        <v>8722.7900000000009</v>
      </c>
    </row>
    <row r="14186" spans="1:2" x14ac:dyDescent="0.2">
      <c r="A14186" s="245" t="s">
        <v>18295</v>
      </c>
      <c r="B14186" s="246">
        <v>8449.7800000000007</v>
      </c>
    </row>
    <row r="14187" spans="1:2" x14ac:dyDescent="0.2">
      <c r="A14187" s="245" t="s">
        <v>9413</v>
      </c>
      <c r="B14187" s="246">
        <v>9897.26</v>
      </c>
    </row>
    <row r="14188" spans="1:2" x14ac:dyDescent="0.2">
      <c r="A14188" s="245" t="s">
        <v>18296</v>
      </c>
      <c r="B14188" s="246">
        <v>9542.1</v>
      </c>
    </row>
    <row r="14189" spans="1:2" x14ac:dyDescent="0.2">
      <c r="A14189" s="245" t="s">
        <v>9414</v>
      </c>
      <c r="B14189" s="246">
        <v>10258.68</v>
      </c>
    </row>
    <row r="14190" spans="1:2" x14ac:dyDescent="0.2">
      <c r="A14190" s="245" t="s">
        <v>18297</v>
      </c>
      <c r="B14190" s="246">
        <v>9926.7199999999993</v>
      </c>
    </row>
    <row r="14191" spans="1:2" x14ac:dyDescent="0.2">
      <c r="A14191" s="245" t="s">
        <v>9415</v>
      </c>
      <c r="B14191" s="246">
        <v>11791.36</v>
      </c>
    </row>
    <row r="14192" spans="1:2" x14ac:dyDescent="0.2">
      <c r="A14192" s="245" t="s">
        <v>18298</v>
      </c>
      <c r="B14192" s="246">
        <v>11400.49</v>
      </c>
    </row>
    <row r="14193" spans="1:2" x14ac:dyDescent="0.2">
      <c r="A14193" s="245" t="s">
        <v>9416</v>
      </c>
      <c r="B14193" s="246">
        <v>13325.57</v>
      </c>
    </row>
    <row r="14194" spans="1:2" x14ac:dyDescent="0.2">
      <c r="A14194" s="245" t="s">
        <v>18299</v>
      </c>
      <c r="B14194" s="246">
        <v>12875.79</v>
      </c>
    </row>
    <row r="14195" spans="1:2" x14ac:dyDescent="0.2">
      <c r="A14195" s="245" t="s">
        <v>9417</v>
      </c>
      <c r="B14195" s="246">
        <v>14961.79</v>
      </c>
    </row>
    <row r="14196" spans="1:2" x14ac:dyDescent="0.2">
      <c r="A14196" s="245" t="s">
        <v>18300</v>
      </c>
      <c r="B14196" s="246">
        <v>14453.1</v>
      </c>
    </row>
    <row r="14197" spans="1:2" x14ac:dyDescent="0.2">
      <c r="A14197" s="245" t="s">
        <v>9418</v>
      </c>
      <c r="B14197" s="246">
        <v>16674.55</v>
      </c>
    </row>
    <row r="14198" spans="1:2" x14ac:dyDescent="0.2">
      <c r="A14198" s="245" t="s">
        <v>18301</v>
      </c>
      <c r="B14198" s="246">
        <v>16106.94</v>
      </c>
    </row>
    <row r="14199" spans="1:2" x14ac:dyDescent="0.2">
      <c r="A14199" s="245" t="s">
        <v>9419</v>
      </c>
      <c r="B14199" s="246">
        <v>18388.810000000001</v>
      </c>
    </row>
    <row r="14200" spans="1:2" x14ac:dyDescent="0.2">
      <c r="A14200" s="245" t="s">
        <v>18302</v>
      </c>
      <c r="B14200" s="246">
        <v>17762.29</v>
      </c>
    </row>
    <row r="14201" spans="1:2" x14ac:dyDescent="0.2">
      <c r="A14201" s="245" t="s">
        <v>3962</v>
      </c>
      <c r="B14201" s="246">
        <v>36.229999999999997</v>
      </c>
    </row>
    <row r="14202" spans="1:2" x14ac:dyDescent="0.2">
      <c r="A14202" s="245" t="s">
        <v>18303</v>
      </c>
      <c r="B14202" s="246">
        <v>33.96</v>
      </c>
    </row>
    <row r="14203" spans="1:2" x14ac:dyDescent="0.2">
      <c r="A14203" s="245" t="s">
        <v>3963</v>
      </c>
      <c r="B14203" s="246">
        <v>50.45</v>
      </c>
    </row>
    <row r="14204" spans="1:2" x14ac:dyDescent="0.2">
      <c r="A14204" s="245" t="s">
        <v>18304</v>
      </c>
      <c r="B14204" s="246">
        <v>47.15</v>
      </c>
    </row>
    <row r="14205" spans="1:2" x14ac:dyDescent="0.2">
      <c r="A14205" s="245" t="s">
        <v>3964</v>
      </c>
      <c r="B14205" s="246">
        <v>67.13</v>
      </c>
    </row>
    <row r="14206" spans="1:2" x14ac:dyDescent="0.2">
      <c r="A14206" s="245" t="s">
        <v>18305</v>
      </c>
      <c r="B14206" s="246">
        <v>62.89</v>
      </c>
    </row>
    <row r="14207" spans="1:2" x14ac:dyDescent="0.2">
      <c r="A14207" s="245" t="s">
        <v>3965</v>
      </c>
      <c r="B14207" s="246">
        <v>75.64</v>
      </c>
    </row>
    <row r="14208" spans="1:2" x14ac:dyDescent="0.2">
      <c r="A14208" s="245" t="s">
        <v>18306</v>
      </c>
      <c r="B14208" s="246">
        <v>70.45</v>
      </c>
    </row>
    <row r="14209" spans="1:2" x14ac:dyDescent="0.2">
      <c r="A14209" s="245" t="s">
        <v>3966</v>
      </c>
      <c r="B14209" s="246">
        <v>101.95</v>
      </c>
    </row>
    <row r="14210" spans="1:2" x14ac:dyDescent="0.2">
      <c r="A14210" s="245" t="s">
        <v>18307</v>
      </c>
      <c r="B14210" s="246">
        <v>96</v>
      </c>
    </row>
    <row r="14211" spans="1:2" x14ac:dyDescent="0.2">
      <c r="A14211" s="245" t="s">
        <v>3967</v>
      </c>
      <c r="B14211" s="246">
        <v>129.02000000000001</v>
      </c>
    </row>
    <row r="14212" spans="1:2" x14ac:dyDescent="0.2">
      <c r="A14212" s="245" t="s">
        <v>18308</v>
      </c>
      <c r="B14212" s="246">
        <v>122.7</v>
      </c>
    </row>
    <row r="14213" spans="1:2" x14ac:dyDescent="0.2">
      <c r="A14213" s="245" t="s">
        <v>9420</v>
      </c>
      <c r="B14213" s="246">
        <v>891.17</v>
      </c>
    </row>
    <row r="14214" spans="1:2" x14ac:dyDescent="0.2">
      <c r="A14214" s="245" t="s">
        <v>18309</v>
      </c>
      <c r="B14214" s="246">
        <v>848.53</v>
      </c>
    </row>
    <row r="14215" spans="1:2" x14ac:dyDescent="0.2">
      <c r="A14215" s="245" t="s">
        <v>3968</v>
      </c>
      <c r="B14215" s="246">
        <v>1117.57</v>
      </c>
    </row>
    <row r="14216" spans="1:2" x14ac:dyDescent="0.2">
      <c r="A14216" s="245" t="s">
        <v>18310</v>
      </c>
      <c r="B14216" s="246">
        <v>1055.3599999999999</v>
      </c>
    </row>
    <row r="14217" spans="1:2" x14ac:dyDescent="0.2">
      <c r="A14217" s="245" t="s">
        <v>3969</v>
      </c>
      <c r="B14217" s="246">
        <v>421.21</v>
      </c>
    </row>
    <row r="14218" spans="1:2" x14ac:dyDescent="0.2">
      <c r="A14218" s="245" t="s">
        <v>18311</v>
      </c>
      <c r="B14218" s="246">
        <v>407</v>
      </c>
    </row>
    <row r="14219" spans="1:2" x14ac:dyDescent="0.2">
      <c r="A14219" s="245" t="s">
        <v>3970</v>
      </c>
      <c r="B14219" s="246">
        <v>695.16</v>
      </c>
    </row>
    <row r="14220" spans="1:2" x14ac:dyDescent="0.2">
      <c r="A14220" s="245" t="s">
        <v>18312</v>
      </c>
      <c r="B14220" s="246">
        <v>647.54999999999995</v>
      </c>
    </row>
    <row r="14221" spans="1:2" x14ac:dyDescent="0.2">
      <c r="A14221" s="245" t="s">
        <v>3971</v>
      </c>
      <c r="B14221" s="246">
        <v>18.66</v>
      </c>
    </row>
    <row r="14222" spans="1:2" x14ac:dyDescent="0.2">
      <c r="A14222" s="245" t="s">
        <v>18313</v>
      </c>
      <c r="B14222" s="246">
        <v>18.66</v>
      </c>
    </row>
    <row r="14223" spans="1:2" x14ac:dyDescent="0.2">
      <c r="A14223" s="245" t="s">
        <v>3973</v>
      </c>
      <c r="B14223" s="246">
        <v>21.22</v>
      </c>
    </row>
    <row r="14224" spans="1:2" x14ac:dyDescent="0.2">
      <c r="A14224" s="245" t="s">
        <v>18314</v>
      </c>
      <c r="B14224" s="246">
        <v>19.399999999999999</v>
      </c>
    </row>
    <row r="14225" spans="1:2" x14ac:dyDescent="0.2">
      <c r="A14225" s="245" t="s">
        <v>3974</v>
      </c>
      <c r="B14225" s="246">
        <v>30.71</v>
      </c>
    </row>
    <row r="14226" spans="1:2" x14ac:dyDescent="0.2">
      <c r="A14226" s="245" t="s">
        <v>18315</v>
      </c>
      <c r="B14226" s="246">
        <v>27.95</v>
      </c>
    </row>
    <row r="14227" spans="1:2" x14ac:dyDescent="0.2">
      <c r="A14227" s="245" t="s">
        <v>3975</v>
      </c>
      <c r="B14227" s="246">
        <v>48.2</v>
      </c>
    </row>
    <row r="14228" spans="1:2" x14ac:dyDescent="0.2">
      <c r="A14228" s="245" t="s">
        <v>18316</v>
      </c>
      <c r="B14228" s="246">
        <v>45.24</v>
      </c>
    </row>
    <row r="14229" spans="1:2" x14ac:dyDescent="0.2">
      <c r="A14229" s="245" t="s">
        <v>3976</v>
      </c>
      <c r="B14229" s="246">
        <v>31</v>
      </c>
    </row>
    <row r="14230" spans="1:2" x14ac:dyDescent="0.2">
      <c r="A14230" s="245" t="s">
        <v>18317</v>
      </c>
      <c r="B14230" s="246">
        <v>31</v>
      </c>
    </row>
    <row r="14231" spans="1:2" x14ac:dyDescent="0.2">
      <c r="A14231" s="245" t="s">
        <v>9421</v>
      </c>
      <c r="B14231" s="246">
        <v>21.62</v>
      </c>
    </row>
    <row r="14232" spans="1:2" x14ac:dyDescent="0.2">
      <c r="A14232" s="245" t="s">
        <v>18318</v>
      </c>
      <c r="B14232" s="246">
        <v>21.38</v>
      </c>
    </row>
    <row r="14233" spans="1:2" x14ac:dyDescent="0.2">
      <c r="A14233" s="245" t="s">
        <v>3972</v>
      </c>
      <c r="B14233" s="246">
        <v>303.2</v>
      </c>
    </row>
    <row r="14234" spans="1:2" x14ac:dyDescent="0.2">
      <c r="A14234" s="245" t="s">
        <v>18319</v>
      </c>
      <c r="B14234" s="246">
        <v>296.10000000000002</v>
      </c>
    </row>
    <row r="14235" spans="1:2" x14ac:dyDescent="0.2">
      <c r="A14235" s="245" t="s">
        <v>9422</v>
      </c>
      <c r="B14235" s="246">
        <v>226.67</v>
      </c>
    </row>
    <row r="14236" spans="1:2" x14ac:dyDescent="0.2">
      <c r="A14236" s="245" t="s">
        <v>18320</v>
      </c>
      <c r="B14236" s="246">
        <v>219.56</v>
      </c>
    </row>
    <row r="14237" spans="1:2" x14ac:dyDescent="0.2">
      <c r="A14237" s="245" t="s">
        <v>9423</v>
      </c>
      <c r="B14237" s="246">
        <v>126</v>
      </c>
    </row>
    <row r="14238" spans="1:2" x14ac:dyDescent="0.2">
      <c r="A14238" s="245" t="s">
        <v>18321</v>
      </c>
      <c r="B14238" s="246">
        <v>118.9</v>
      </c>
    </row>
    <row r="14239" spans="1:2" x14ac:dyDescent="0.2">
      <c r="A14239" s="245" t="s">
        <v>9424</v>
      </c>
      <c r="B14239" s="246">
        <v>113.77</v>
      </c>
    </row>
    <row r="14240" spans="1:2" x14ac:dyDescent="0.2">
      <c r="A14240" s="245" t="s">
        <v>18322</v>
      </c>
      <c r="B14240" s="246">
        <v>106.9</v>
      </c>
    </row>
    <row r="14241" spans="1:2" x14ac:dyDescent="0.2">
      <c r="A14241" s="245" t="s">
        <v>9425</v>
      </c>
      <c r="B14241" s="246">
        <v>99.52</v>
      </c>
    </row>
    <row r="14242" spans="1:2" x14ac:dyDescent="0.2">
      <c r="A14242" s="245" t="s">
        <v>18323</v>
      </c>
      <c r="B14242" s="246">
        <v>92.65</v>
      </c>
    </row>
    <row r="14243" spans="1:2" x14ac:dyDescent="0.2">
      <c r="A14243" s="245" t="s">
        <v>9426</v>
      </c>
      <c r="B14243" s="246">
        <v>7.65</v>
      </c>
    </row>
    <row r="14244" spans="1:2" x14ac:dyDescent="0.2">
      <c r="A14244" s="245" t="s">
        <v>18324</v>
      </c>
      <c r="B14244" s="246">
        <v>7.13</v>
      </c>
    </row>
    <row r="14245" spans="1:2" x14ac:dyDescent="0.2">
      <c r="A14245" s="245" t="s">
        <v>9427</v>
      </c>
      <c r="B14245" s="246">
        <v>9.27</v>
      </c>
    </row>
    <row r="14246" spans="1:2" x14ac:dyDescent="0.2">
      <c r="A14246" s="245" t="s">
        <v>18325</v>
      </c>
      <c r="B14246" s="246">
        <v>8.65</v>
      </c>
    </row>
    <row r="14247" spans="1:2" x14ac:dyDescent="0.2">
      <c r="A14247" s="245" t="s">
        <v>9428</v>
      </c>
      <c r="B14247" s="246">
        <v>12.13</v>
      </c>
    </row>
    <row r="14248" spans="1:2" x14ac:dyDescent="0.2">
      <c r="A14248" s="245" t="s">
        <v>18326</v>
      </c>
      <c r="B14248" s="246">
        <v>11.37</v>
      </c>
    </row>
    <row r="14249" spans="1:2" x14ac:dyDescent="0.2">
      <c r="A14249" s="245" t="s">
        <v>9429</v>
      </c>
      <c r="B14249" s="246">
        <v>14.71</v>
      </c>
    </row>
    <row r="14250" spans="1:2" x14ac:dyDescent="0.2">
      <c r="A14250" s="245" t="s">
        <v>18327</v>
      </c>
      <c r="B14250" s="246">
        <v>13.86</v>
      </c>
    </row>
    <row r="14251" spans="1:2" x14ac:dyDescent="0.2">
      <c r="A14251" s="245" t="s">
        <v>9430</v>
      </c>
      <c r="B14251" s="246">
        <v>19.149999999999999</v>
      </c>
    </row>
    <row r="14252" spans="1:2" x14ac:dyDescent="0.2">
      <c r="A14252" s="245" t="s">
        <v>18328</v>
      </c>
      <c r="B14252" s="246">
        <v>18.2</v>
      </c>
    </row>
    <row r="14253" spans="1:2" x14ac:dyDescent="0.2">
      <c r="A14253" s="245" t="s">
        <v>9431</v>
      </c>
      <c r="B14253" s="246">
        <v>23.36</v>
      </c>
    </row>
    <row r="14254" spans="1:2" x14ac:dyDescent="0.2">
      <c r="A14254" s="245" t="s">
        <v>18329</v>
      </c>
      <c r="B14254" s="246">
        <v>22.22</v>
      </c>
    </row>
    <row r="14255" spans="1:2" x14ac:dyDescent="0.2">
      <c r="A14255" s="245" t="s">
        <v>9432</v>
      </c>
      <c r="B14255" s="246">
        <v>28.64</v>
      </c>
    </row>
    <row r="14256" spans="1:2" x14ac:dyDescent="0.2">
      <c r="A14256" s="245" t="s">
        <v>18330</v>
      </c>
      <c r="B14256" s="246">
        <v>27.22</v>
      </c>
    </row>
    <row r="14257" spans="1:2" x14ac:dyDescent="0.2">
      <c r="A14257" s="245" t="s">
        <v>9433</v>
      </c>
      <c r="B14257" s="246">
        <v>46.7</v>
      </c>
    </row>
    <row r="14258" spans="1:2" x14ac:dyDescent="0.2">
      <c r="A14258" s="245" t="s">
        <v>18331</v>
      </c>
      <c r="B14258" s="246">
        <v>45.14</v>
      </c>
    </row>
    <row r="14259" spans="1:2" x14ac:dyDescent="0.2">
      <c r="A14259" s="245" t="s">
        <v>9434</v>
      </c>
      <c r="B14259" s="246">
        <v>54.75</v>
      </c>
    </row>
    <row r="14260" spans="1:2" x14ac:dyDescent="0.2">
      <c r="A14260" s="245" t="s">
        <v>18332</v>
      </c>
      <c r="B14260" s="246">
        <v>52.86</v>
      </c>
    </row>
    <row r="14261" spans="1:2" x14ac:dyDescent="0.2">
      <c r="A14261" s="245" t="s">
        <v>3977</v>
      </c>
      <c r="B14261" s="246">
        <v>11.2</v>
      </c>
    </row>
    <row r="14262" spans="1:2" x14ac:dyDescent="0.2">
      <c r="A14262" s="245" t="s">
        <v>18333</v>
      </c>
      <c r="B14262" s="246">
        <v>10.039999999999999</v>
      </c>
    </row>
    <row r="14263" spans="1:2" x14ac:dyDescent="0.2">
      <c r="A14263" s="245" t="s">
        <v>3978</v>
      </c>
      <c r="B14263" s="246">
        <v>17.61</v>
      </c>
    </row>
    <row r="14264" spans="1:2" x14ac:dyDescent="0.2">
      <c r="A14264" s="245" t="s">
        <v>18334</v>
      </c>
      <c r="B14264" s="246">
        <v>15.78</v>
      </c>
    </row>
    <row r="14265" spans="1:2" x14ac:dyDescent="0.2">
      <c r="A14265" s="245" t="s">
        <v>3979</v>
      </c>
      <c r="B14265" s="246">
        <v>19.21</v>
      </c>
    </row>
    <row r="14266" spans="1:2" x14ac:dyDescent="0.2">
      <c r="A14266" s="245" t="s">
        <v>18335</v>
      </c>
      <c r="B14266" s="246">
        <v>17.22</v>
      </c>
    </row>
    <row r="14267" spans="1:2" x14ac:dyDescent="0.2">
      <c r="A14267" s="245" t="s">
        <v>3980</v>
      </c>
      <c r="B14267" s="246">
        <v>28.82</v>
      </c>
    </row>
    <row r="14268" spans="1:2" x14ac:dyDescent="0.2">
      <c r="A14268" s="245" t="s">
        <v>18336</v>
      </c>
      <c r="B14268" s="246">
        <v>25.83</v>
      </c>
    </row>
    <row r="14269" spans="1:2" x14ac:dyDescent="0.2">
      <c r="A14269" s="245" t="s">
        <v>3981</v>
      </c>
      <c r="B14269" s="246">
        <v>32.020000000000003</v>
      </c>
    </row>
    <row r="14270" spans="1:2" x14ac:dyDescent="0.2">
      <c r="A14270" s="245" t="s">
        <v>18337</v>
      </c>
      <c r="B14270" s="246">
        <v>28.7</v>
      </c>
    </row>
    <row r="14271" spans="1:2" x14ac:dyDescent="0.2">
      <c r="A14271" s="245" t="s">
        <v>3982</v>
      </c>
      <c r="B14271" s="246">
        <v>48.03</v>
      </c>
    </row>
    <row r="14272" spans="1:2" x14ac:dyDescent="0.2">
      <c r="A14272" s="245" t="s">
        <v>18338</v>
      </c>
      <c r="B14272" s="246">
        <v>43.06</v>
      </c>
    </row>
    <row r="14273" spans="1:2" x14ac:dyDescent="0.2">
      <c r="A14273" s="245" t="s">
        <v>3983</v>
      </c>
      <c r="B14273" s="246">
        <v>38.799999999999997</v>
      </c>
    </row>
    <row r="14274" spans="1:2" x14ac:dyDescent="0.2">
      <c r="A14274" s="245" t="s">
        <v>18339</v>
      </c>
      <c r="B14274" s="246">
        <v>34.770000000000003</v>
      </c>
    </row>
    <row r="14275" spans="1:2" x14ac:dyDescent="0.2">
      <c r="A14275" s="245" t="s">
        <v>3984</v>
      </c>
      <c r="B14275" s="246">
        <v>58.2</v>
      </c>
    </row>
    <row r="14276" spans="1:2" x14ac:dyDescent="0.2">
      <c r="A14276" s="245" t="s">
        <v>18340</v>
      </c>
      <c r="B14276" s="246">
        <v>52.15</v>
      </c>
    </row>
    <row r="14277" spans="1:2" x14ac:dyDescent="0.2">
      <c r="A14277" s="245" t="s">
        <v>3985</v>
      </c>
      <c r="B14277" s="246">
        <v>51.74</v>
      </c>
    </row>
    <row r="14278" spans="1:2" x14ac:dyDescent="0.2">
      <c r="A14278" s="245" t="s">
        <v>18341</v>
      </c>
      <c r="B14278" s="246">
        <v>47</v>
      </c>
    </row>
    <row r="14279" spans="1:2" x14ac:dyDescent="0.2">
      <c r="A14279" s="245" t="s">
        <v>3986</v>
      </c>
      <c r="B14279" s="246">
        <v>85.37</v>
      </c>
    </row>
    <row r="14280" spans="1:2" x14ac:dyDescent="0.2">
      <c r="A14280" s="245" t="s">
        <v>18342</v>
      </c>
      <c r="B14280" s="246">
        <v>77.55</v>
      </c>
    </row>
    <row r="14281" spans="1:2" x14ac:dyDescent="0.2">
      <c r="A14281" s="245" t="s">
        <v>3987</v>
      </c>
      <c r="B14281" s="246">
        <v>66.77</v>
      </c>
    </row>
    <row r="14282" spans="1:2" x14ac:dyDescent="0.2">
      <c r="A14282" s="245" t="s">
        <v>18343</v>
      </c>
      <c r="B14282" s="246">
        <v>58.52</v>
      </c>
    </row>
    <row r="14283" spans="1:2" x14ac:dyDescent="0.2">
      <c r="A14283" s="245" t="s">
        <v>3988</v>
      </c>
      <c r="B14283" s="246">
        <v>97.63</v>
      </c>
    </row>
    <row r="14284" spans="1:2" x14ac:dyDescent="0.2">
      <c r="A14284" s="245" t="s">
        <v>18344</v>
      </c>
      <c r="B14284" s="246">
        <v>85.25</v>
      </c>
    </row>
    <row r="14285" spans="1:2" x14ac:dyDescent="0.2">
      <c r="A14285" s="245" t="s">
        <v>3989</v>
      </c>
      <c r="B14285" s="246">
        <v>25.24</v>
      </c>
    </row>
    <row r="14286" spans="1:2" x14ac:dyDescent="0.2">
      <c r="A14286" s="245" t="s">
        <v>18345</v>
      </c>
      <c r="B14286" s="246">
        <v>22.49</v>
      </c>
    </row>
    <row r="14287" spans="1:2" x14ac:dyDescent="0.2">
      <c r="A14287" s="245" t="s">
        <v>3990</v>
      </c>
      <c r="B14287" s="246">
        <v>9.7200000000000006</v>
      </c>
    </row>
    <row r="14288" spans="1:2" x14ac:dyDescent="0.2">
      <c r="A14288" s="245" t="s">
        <v>18346</v>
      </c>
      <c r="B14288" s="246">
        <v>8.77</v>
      </c>
    </row>
    <row r="14289" spans="1:2" x14ac:dyDescent="0.2">
      <c r="A14289" s="245" t="s">
        <v>3991</v>
      </c>
      <c r="B14289" s="246">
        <v>10.73</v>
      </c>
    </row>
    <row r="14290" spans="1:2" x14ac:dyDescent="0.2">
      <c r="A14290" s="245" t="s">
        <v>18347</v>
      </c>
      <c r="B14290" s="246">
        <v>9.7799999999999994</v>
      </c>
    </row>
    <row r="14291" spans="1:2" x14ac:dyDescent="0.2">
      <c r="A14291" s="245" t="s">
        <v>3992</v>
      </c>
      <c r="B14291" s="246">
        <v>10.78</v>
      </c>
    </row>
    <row r="14292" spans="1:2" x14ac:dyDescent="0.2">
      <c r="A14292" s="245" t="s">
        <v>18348</v>
      </c>
      <c r="B14292" s="246">
        <v>9.83</v>
      </c>
    </row>
    <row r="14293" spans="1:2" x14ac:dyDescent="0.2">
      <c r="A14293" s="245" t="s">
        <v>3993</v>
      </c>
      <c r="B14293" s="246">
        <v>11.68</v>
      </c>
    </row>
    <row r="14294" spans="1:2" x14ac:dyDescent="0.2">
      <c r="A14294" s="245" t="s">
        <v>18349</v>
      </c>
      <c r="B14294" s="246">
        <v>10.73</v>
      </c>
    </row>
    <row r="14295" spans="1:2" x14ac:dyDescent="0.2">
      <c r="A14295" s="245" t="s">
        <v>9435</v>
      </c>
      <c r="B14295" s="246">
        <v>54.79</v>
      </c>
    </row>
    <row r="14296" spans="1:2" x14ac:dyDescent="0.2">
      <c r="A14296" s="245" t="s">
        <v>18350</v>
      </c>
      <c r="B14296" s="246">
        <v>49.29</v>
      </c>
    </row>
    <row r="14297" spans="1:2" x14ac:dyDescent="0.2">
      <c r="A14297" s="245" t="s">
        <v>9436</v>
      </c>
      <c r="B14297" s="246">
        <v>41.29</v>
      </c>
    </row>
    <row r="14298" spans="1:2" x14ac:dyDescent="0.2">
      <c r="A14298" s="245" t="s">
        <v>18351</v>
      </c>
      <c r="B14298" s="246">
        <v>35.79</v>
      </c>
    </row>
    <row r="14299" spans="1:2" x14ac:dyDescent="0.2">
      <c r="A14299" s="245" t="s">
        <v>9437</v>
      </c>
      <c r="B14299" s="246">
        <v>20.72</v>
      </c>
    </row>
    <row r="14300" spans="1:2" x14ac:dyDescent="0.2">
      <c r="A14300" s="245" t="s">
        <v>18352</v>
      </c>
      <c r="B14300" s="246">
        <v>17.97</v>
      </c>
    </row>
    <row r="14301" spans="1:2" x14ac:dyDescent="0.2">
      <c r="A14301" s="245" t="s">
        <v>3994</v>
      </c>
      <c r="B14301" s="246">
        <v>33.979999999999997</v>
      </c>
    </row>
    <row r="14302" spans="1:2" x14ac:dyDescent="0.2">
      <c r="A14302" s="245" t="s">
        <v>18353</v>
      </c>
      <c r="B14302" s="246">
        <v>31.23</v>
      </c>
    </row>
    <row r="14303" spans="1:2" x14ac:dyDescent="0.2">
      <c r="A14303" s="245" t="s">
        <v>9438</v>
      </c>
      <c r="B14303" s="246">
        <v>22.72</v>
      </c>
    </row>
    <row r="14304" spans="1:2" x14ac:dyDescent="0.2">
      <c r="A14304" s="245" t="s">
        <v>18354</v>
      </c>
      <c r="B14304" s="246">
        <v>19.97</v>
      </c>
    </row>
    <row r="14305" spans="1:2" x14ac:dyDescent="0.2">
      <c r="A14305" s="245" t="s">
        <v>3995</v>
      </c>
      <c r="B14305" s="246">
        <v>5.97</v>
      </c>
    </row>
    <row r="14306" spans="1:2" x14ac:dyDescent="0.2">
      <c r="A14306" s="245" t="s">
        <v>18355</v>
      </c>
      <c r="B14306" s="246">
        <v>5.31</v>
      </c>
    </row>
    <row r="14307" spans="1:2" x14ac:dyDescent="0.2">
      <c r="A14307" s="245" t="s">
        <v>3996</v>
      </c>
      <c r="B14307" s="246">
        <v>6.26</v>
      </c>
    </row>
    <row r="14308" spans="1:2" x14ac:dyDescent="0.2">
      <c r="A14308" s="245" t="s">
        <v>18356</v>
      </c>
      <c r="B14308" s="246">
        <v>5.6</v>
      </c>
    </row>
    <row r="14309" spans="1:2" x14ac:dyDescent="0.2">
      <c r="A14309" s="245" t="s">
        <v>3997</v>
      </c>
      <c r="B14309" s="246">
        <v>6.29</v>
      </c>
    </row>
    <row r="14310" spans="1:2" x14ac:dyDescent="0.2">
      <c r="A14310" s="245" t="s">
        <v>18357</v>
      </c>
      <c r="B14310" s="246">
        <v>5.63</v>
      </c>
    </row>
    <row r="14311" spans="1:2" x14ac:dyDescent="0.2">
      <c r="A14311" s="245" t="s">
        <v>3998</v>
      </c>
      <c r="B14311" s="246">
        <v>6.79</v>
      </c>
    </row>
    <row r="14312" spans="1:2" x14ac:dyDescent="0.2">
      <c r="A14312" s="245" t="s">
        <v>18358</v>
      </c>
      <c r="B14312" s="246">
        <v>6.07</v>
      </c>
    </row>
    <row r="14313" spans="1:2" x14ac:dyDescent="0.2">
      <c r="A14313" s="245" t="s">
        <v>3999</v>
      </c>
      <c r="B14313" s="246">
        <v>6.82</v>
      </c>
    </row>
    <row r="14314" spans="1:2" x14ac:dyDescent="0.2">
      <c r="A14314" s="245" t="s">
        <v>18359</v>
      </c>
      <c r="B14314" s="246">
        <v>6.1</v>
      </c>
    </row>
    <row r="14315" spans="1:2" x14ac:dyDescent="0.2">
      <c r="A14315" s="245" t="s">
        <v>4000</v>
      </c>
      <c r="B14315" s="246">
        <v>7.43</v>
      </c>
    </row>
    <row r="14316" spans="1:2" x14ac:dyDescent="0.2">
      <c r="A14316" s="245" t="s">
        <v>18360</v>
      </c>
      <c r="B14316" s="246">
        <v>6.66</v>
      </c>
    </row>
    <row r="14317" spans="1:2" x14ac:dyDescent="0.2">
      <c r="A14317" s="245" t="s">
        <v>4001</v>
      </c>
      <c r="B14317" s="246">
        <v>7.95</v>
      </c>
    </row>
    <row r="14318" spans="1:2" x14ac:dyDescent="0.2">
      <c r="A14318" s="245" t="s">
        <v>18361</v>
      </c>
      <c r="B14318" s="246">
        <v>7.18</v>
      </c>
    </row>
    <row r="14319" spans="1:2" x14ac:dyDescent="0.2">
      <c r="A14319" s="245" t="s">
        <v>4002</v>
      </c>
      <c r="B14319" s="246">
        <v>8.5</v>
      </c>
    </row>
    <row r="14320" spans="1:2" x14ac:dyDescent="0.2">
      <c r="A14320" s="245" t="s">
        <v>18362</v>
      </c>
      <c r="B14320" s="246">
        <v>7.68</v>
      </c>
    </row>
    <row r="14321" spans="1:2" x14ac:dyDescent="0.2">
      <c r="A14321" s="245" t="s">
        <v>4003</v>
      </c>
      <c r="B14321" s="246">
        <v>8.82</v>
      </c>
    </row>
    <row r="14322" spans="1:2" x14ac:dyDescent="0.2">
      <c r="A14322" s="245" t="s">
        <v>18363</v>
      </c>
      <c r="B14322" s="246">
        <v>8</v>
      </c>
    </row>
    <row r="14323" spans="1:2" x14ac:dyDescent="0.2">
      <c r="A14323" s="245" t="s">
        <v>4004</v>
      </c>
      <c r="B14323" s="246">
        <v>175.5</v>
      </c>
    </row>
    <row r="14324" spans="1:2" x14ac:dyDescent="0.2">
      <c r="A14324" s="245" t="s">
        <v>18364</v>
      </c>
      <c r="B14324" s="246">
        <v>156.54</v>
      </c>
    </row>
    <row r="14325" spans="1:2" x14ac:dyDescent="0.2">
      <c r="A14325" s="245" t="s">
        <v>4005</v>
      </c>
      <c r="B14325" s="246">
        <v>41.33</v>
      </c>
    </row>
    <row r="14326" spans="1:2" x14ac:dyDescent="0.2">
      <c r="A14326" s="245" t="s">
        <v>18365</v>
      </c>
      <c r="B14326" s="246">
        <v>36.590000000000003</v>
      </c>
    </row>
    <row r="14327" spans="1:2" x14ac:dyDescent="0.2">
      <c r="A14327" s="245" t="s">
        <v>4006</v>
      </c>
      <c r="B14327" s="246">
        <v>116.24</v>
      </c>
    </row>
    <row r="14328" spans="1:2" x14ac:dyDescent="0.2">
      <c r="A14328" s="245" t="s">
        <v>18366</v>
      </c>
      <c r="B14328" s="246">
        <v>106.76</v>
      </c>
    </row>
    <row r="14329" spans="1:2" x14ac:dyDescent="0.2">
      <c r="A14329" s="245" t="s">
        <v>4007</v>
      </c>
      <c r="B14329" s="246">
        <v>137.27000000000001</v>
      </c>
    </row>
    <row r="14330" spans="1:2" x14ac:dyDescent="0.2">
      <c r="A14330" s="245" t="s">
        <v>18367</v>
      </c>
      <c r="B14330" s="246">
        <v>118.93</v>
      </c>
    </row>
    <row r="14331" spans="1:2" x14ac:dyDescent="0.2">
      <c r="A14331" s="245" t="s">
        <v>4008</v>
      </c>
      <c r="B14331" s="246">
        <v>22.07</v>
      </c>
    </row>
    <row r="14332" spans="1:2" x14ac:dyDescent="0.2">
      <c r="A14332" s="245" t="s">
        <v>18368</v>
      </c>
      <c r="B14332" s="246">
        <v>19.2</v>
      </c>
    </row>
    <row r="14333" spans="1:2" x14ac:dyDescent="0.2">
      <c r="A14333" s="245" t="s">
        <v>4009</v>
      </c>
      <c r="B14333" s="246">
        <v>29.42</v>
      </c>
    </row>
    <row r="14334" spans="1:2" x14ac:dyDescent="0.2">
      <c r="A14334" s="245" t="s">
        <v>18369</v>
      </c>
      <c r="B14334" s="246">
        <v>25.6</v>
      </c>
    </row>
    <row r="14335" spans="1:2" x14ac:dyDescent="0.2">
      <c r="A14335" s="245" t="s">
        <v>9439</v>
      </c>
      <c r="B14335" s="246">
        <v>65.069999999999993</v>
      </c>
    </row>
    <row r="14336" spans="1:2" x14ac:dyDescent="0.2">
      <c r="A14336" s="245" t="s">
        <v>18370</v>
      </c>
      <c r="B14336" s="246">
        <v>62.23</v>
      </c>
    </row>
    <row r="14337" spans="1:2" x14ac:dyDescent="0.2">
      <c r="A14337" s="245" t="s">
        <v>9440</v>
      </c>
      <c r="B14337" s="246">
        <v>104.19</v>
      </c>
    </row>
    <row r="14338" spans="1:2" x14ac:dyDescent="0.2">
      <c r="A14338" s="245" t="s">
        <v>18371</v>
      </c>
      <c r="B14338" s="246">
        <v>100.4</v>
      </c>
    </row>
    <row r="14339" spans="1:2" x14ac:dyDescent="0.2">
      <c r="A14339" s="245" t="s">
        <v>9441</v>
      </c>
      <c r="B14339" s="246">
        <v>75.349999999999994</v>
      </c>
    </row>
    <row r="14340" spans="1:2" x14ac:dyDescent="0.2">
      <c r="A14340" s="245" t="s">
        <v>18372</v>
      </c>
      <c r="B14340" s="246">
        <v>72.98</v>
      </c>
    </row>
    <row r="14341" spans="1:2" x14ac:dyDescent="0.2">
      <c r="A14341" s="245" t="s">
        <v>9442</v>
      </c>
      <c r="B14341" s="246">
        <v>43.96</v>
      </c>
    </row>
    <row r="14342" spans="1:2" x14ac:dyDescent="0.2">
      <c r="A14342" s="245" t="s">
        <v>18373</v>
      </c>
      <c r="B14342" s="246">
        <v>42.07</v>
      </c>
    </row>
    <row r="14343" spans="1:2" x14ac:dyDescent="0.2">
      <c r="A14343" s="245" t="s">
        <v>9443</v>
      </c>
      <c r="B14343" s="246">
        <v>70.56</v>
      </c>
    </row>
    <row r="14344" spans="1:2" x14ac:dyDescent="0.2">
      <c r="A14344" s="245" t="s">
        <v>18374</v>
      </c>
      <c r="B14344" s="246">
        <v>69.959999999999994</v>
      </c>
    </row>
    <row r="14345" spans="1:2" x14ac:dyDescent="0.2">
      <c r="A14345" s="245" t="s">
        <v>9444</v>
      </c>
      <c r="B14345" s="246">
        <v>81.73</v>
      </c>
    </row>
    <row r="14346" spans="1:2" x14ac:dyDescent="0.2">
      <c r="A14346" s="245" t="s">
        <v>18375</v>
      </c>
      <c r="B14346" s="246">
        <v>81.02</v>
      </c>
    </row>
    <row r="14347" spans="1:2" x14ac:dyDescent="0.2">
      <c r="A14347" s="245" t="s">
        <v>9445</v>
      </c>
      <c r="B14347" s="246">
        <v>125.73</v>
      </c>
    </row>
    <row r="14348" spans="1:2" x14ac:dyDescent="0.2">
      <c r="A14348" s="245" t="s">
        <v>18376</v>
      </c>
      <c r="B14348" s="246">
        <v>116.26</v>
      </c>
    </row>
    <row r="14349" spans="1:2" x14ac:dyDescent="0.2">
      <c r="A14349" s="245" t="s">
        <v>9446</v>
      </c>
      <c r="B14349" s="246">
        <v>116.91</v>
      </c>
    </row>
    <row r="14350" spans="1:2" x14ac:dyDescent="0.2">
      <c r="A14350" s="245" t="s">
        <v>18377</v>
      </c>
      <c r="B14350" s="246">
        <v>107.44</v>
      </c>
    </row>
    <row r="14351" spans="1:2" x14ac:dyDescent="0.2">
      <c r="A14351" s="245" t="s">
        <v>4010</v>
      </c>
      <c r="B14351" s="246">
        <v>494.83</v>
      </c>
    </row>
    <row r="14352" spans="1:2" x14ac:dyDescent="0.2">
      <c r="A14352" s="245" t="s">
        <v>18378</v>
      </c>
      <c r="B14352" s="246">
        <v>465.73</v>
      </c>
    </row>
    <row r="14353" spans="1:2" x14ac:dyDescent="0.2">
      <c r="A14353" s="245" t="s">
        <v>4011</v>
      </c>
      <c r="B14353" s="246">
        <v>695.94</v>
      </c>
    </row>
    <row r="14354" spans="1:2" x14ac:dyDescent="0.2">
      <c r="A14354" s="245" t="s">
        <v>18379</v>
      </c>
      <c r="B14354" s="246">
        <v>659.87</v>
      </c>
    </row>
    <row r="14355" spans="1:2" x14ac:dyDescent="0.2">
      <c r="A14355" s="245" t="s">
        <v>4012</v>
      </c>
      <c r="B14355" s="246">
        <v>1398.79</v>
      </c>
    </row>
    <row r="14356" spans="1:2" x14ac:dyDescent="0.2">
      <c r="A14356" s="245" t="s">
        <v>18380</v>
      </c>
      <c r="B14356" s="246">
        <v>1334.59</v>
      </c>
    </row>
    <row r="14357" spans="1:2" x14ac:dyDescent="0.2">
      <c r="A14357" s="245" t="s">
        <v>4013</v>
      </c>
      <c r="B14357" s="246">
        <v>1960.49</v>
      </c>
    </row>
    <row r="14358" spans="1:2" x14ac:dyDescent="0.2">
      <c r="A14358" s="245" t="s">
        <v>18381</v>
      </c>
      <c r="B14358" s="246">
        <v>1887.12</v>
      </c>
    </row>
    <row r="14359" spans="1:2" x14ac:dyDescent="0.2">
      <c r="A14359" s="245" t="s">
        <v>4014</v>
      </c>
      <c r="B14359" s="246">
        <v>2839.1</v>
      </c>
    </row>
    <row r="14360" spans="1:2" x14ac:dyDescent="0.2">
      <c r="A14360" s="245" t="s">
        <v>18382</v>
      </c>
      <c r="B14360" s="246">
        <v>2751.18</v>
      </c>
    </row>
    <row r="14361" spans="1:2" x14ac:dyDescent="0.2">
      <c r="A14361" s="245" t="s">
        <v>4015</v>
      </c>
      <c r="B14361" s="246">
        <v>16.920000000000002</v>
      </c>
    </row>
    <row r="14362" spans="1:2" x14ac:dyDescent="0.2">
      <c r="A14362" s="245" t="s">
        <v>18383</v>
      </c>
      <c r="B14362" s="246">
        <v>15.1</v>
      </c>
    </row>
    <row r="14363" spans="1:2" x14ac:dyDescent="0.2">
      <c r="A14363" s="245" t="s">
        <v>4016</v>
      </c>
      <c r="B14363" s="246">
        <v>21.62</v>
      </c>
    </row>
    <row r="14364" spans="1:2" x14ac:dyDescent="0.2">
      <c r="A14364" s="245" t="s">
        <v>18384</v>
      </c>
      <c r="B14364" s="246">
        <v>19.559999999999999</v>
      </c>
    </row>
    <row r="14365" spans="1:2" x14ac:dyDescent="0.2">
      <c r="A14365" s="245" t="s">
        <v>4017</v>
      </c>
      <c r="B14365" s="246">
        <v>26.3</v>
      </c>
    </row>
    <row r="14366" spans="1:2" x14ac:dyDescent="0.2">
      <c r="A14366" s="245" t="s">
        <v>18385</v>
      </c>
      <c r="B14366" s="246">
        <v>24.01</v>
      </c>
    </row>
    <row r="14367" spans="1:2" x14ac:dyDescent="0.2">
      <c r="A14367" s="245" t="s">
        <v>4018</v>
      </c>
      <c r="B14367" s="246">
        <v>28.47</v>
      </c>
    </row>
    <row r="14368" spans="1:2" x14ac:dyDescent="0.2">
      <c r="A14368" s="245" t="s">
        <v>18386</v>
      </c>
      <c r="B14368" s="246">
        <v>25.94</v>
      </c>
    </row>
    <row r="14369" spans="1:2" x14ac:dyDescent="0.2">
      <c r="A14369" s="245" t="s">
        <v>4019</v>
      </c>
      <c r="B14369" s="246">
        <v>38.56</v>
      </c>
    </row>
    <row r="14370" spans="1:2" x14ac:dyDescent="0.2">
      <c r="A14370" s="245" t="s">
        <v>18387</v>
      </c>
      <c r="B14370" s="246">
        <v>35.69</v>
      </c>
    </row>
    <row r="14371" spans="1:2" x14ac:dyDescent="0.2">
      <c r="A14371" s="245" t="s">
        <v>4020</v>
      </c>
      <c r="B14371" s="246">
        <v>54.21</v>
      </c>
    </row>
    <row r="14372" spans="1:2" x14ac:dyDescent="0.2">
      <c r="A14372" s="245" t="s">
        <v>18388</v>
      </c>
      <c r="B14372" s="246">
        <v>51.01</v>
      </c>
    </row>
    <row r="14373" spans="1:2" x14ac:dyDescent="0.2">
      <c r="A14373" s="245" t="s">
        <v>4021</v>
      </c>
      <c r="B14373" s="246">
        <v>199.64</v>
      </c>
    </row>
    <row r="14374" spans="1:2" x14ac:dyDescent="0.2">
      <c r="A14374" s="245" t="s">
        <v>18389</v>
      </c>
      <c r="B14374" s="246">
        <v>178.32</v>
      </c>
    </row>
    <row r="14375" spans="1:2" x14ac:dyDescent="0.2">
      <c r="A14375" s="245" t="s">
        <v>4022</v>
      </c>
      <c r="B14375" s="246">
        <v>336.25</v>
      </c>
    </row>
    <row r="14376" spans="1:2" x14ac:dyDescent="0.2">
      <c r="A14376" s="245" t="s">
        <v>18390</v>
      </c>
      <c r="B14376" s="246">
        <v>303.93</v>
      </c>
    </row>
    <row r="14377" spans="1:2" x14ac:dyDescent="0.2">
      <c r="A14377" s="245" t="s">
        <v>4023</v>
      </c>
      <c r="B14377" s="246">
        <v>152.1</v>
      </c>
    </row>
    <row r="14378" spans="1:2" x14ac:dyDescent="0.2">
      <c r="A14378" s="245" t="s">
        <v>18391</v>
      </c>
      <c r="B14378" s="246">
        <v>136.94</v>
      </c>
    </row>
    <row r="14379" spans="1:2" x14ac:dyDescent="0.2">
      <c r="A14379" s="245" t="s">
        <v>9447</v>
      </c>
      <c r="B14379" s="246">
        <v>144.68</v>
      </c>
    </row>
    <row r="14380" spans="1:2" x14ac:dyDescent="0.2">
      <c r="A14380" s="245" t="s">
        <v>18392</v>
      </c>
      <c r="B14380" s="246">
        <v>129.52000000000001</v>
      </c>
    </row>
    <row r="14381" spans="1:2" x14ac:dyDescent="0.2">
      <c r="A14381" s="245" t="s">
        <v>4024</v>
      </c>
      <c r="B14381" s="246">
        <v>296.81</v>
      </c>
    </row>
    <row r="14382" spans="1:2" x14ac:dyDescent="0.2">
      <c r="A14382" s="245" t="s">
        <v>18393</v>
      </c>
      <c r="B14382" s="246">
        <v>266.49</v>
      </c>
    </row>
    <row r="14383" spans="1:2" x14ac:dyDescent="0.2">
      <c r="A14383" s="245" t="s">
        <v>4025</v>
      </c>
      <c r="B14383" s="246">
        <v>258.60000000000002</v>
      </c>
    </row>
    <row r="14384" spans="1:2" x14ac:dyDescent="0.2">
      <c r="A14384" s="245" t="s">
        <v>18394</v>
      </c>
      <c r="B14384" s="246">
        <v>227.88</v>
      </c>
    </row>
    <row r="14385" spans="1:2" x14ac:dyDescent="0.2">
      <c r="A14385" s="245" t="s">
        <v>4026</v>
      </c>
      <c r="B14385" s="246">
        <v>257.43</v>
      </c>
    </row>
    <row r="14386" spans="1:2" x14ac:dyDescent="0.2">
      <c r="A14386" s="245" t="s">
        <v>18395</v>
      </c>
      <c r="B14386" s="246">
        <v>226.71</v>
      </c>
    </row>
    <row r="14387" spans="1:2" x14ac:dyDescent="0.2">
      <c r="A14387" s="245" t="s">
        <v>4027</v>
      </c>
      <c r="B14387" s="246">
        <v>136.36000000000001</v>
      </c>
    </row>
    <row r="14388" spans="1:2" x14ac:dyDescent="0.2">
      <c r="A14388" s="245" t="s">
        <v>18396</v>
      </c>
      <c r="B14388" s="246">
        <v>119.78</v>
      </c>
    </row>
    <row r="14389" spans="1:2" x14ac:dyDescent="0.2">
      <c r="A14389" s="245" t="s">
        <v>4028</v>
      </c>
      <c r="B14389" s="246">
        <v>216.08</v>
      </c>
    </row>
    <row r="14390" spans="1:2" x14ac:dyDescent="0.2">
      <c r="A14390" s="245" t="s">
        <v>18397</v>
      </c>
      <c r="B14390" s="246">
        <v>194.76</v>
      </c>
    </row>
    <row r="14391" spans="1:2" x14ac:dyDescent="0.2">
      <c r="A14391" s="245" t="s">
        <v>4029</v>
      </c>
      <c r="B14391" s="246">
        <v>279</v>
      </c>
    </row>
    <row r="14392" spans="1:2" x14ac:dyDescent="0.2">
      <c r="A14392" s="245" t="s">
        <v>18398</v>
      </c>
      <c r="B14392" s="246">
        <v>252.94</v>
      </c>
    </row>
    <row r="14393" spans="1:2" x14ac:dyDescent="0.2">
      <c r="A14393" s="245" t="s">
        <v>4030</v>
      </c>
      <c r="B14393" s="246">
        <v>274.02999999999997</v>
      </c>
    </row>
    <row r="14394" spans="1:2" x14ac:dyDescent="0.2">
      <c r="A14394" s="245" t="s">
        <v>18399</v>
      </c>
      <c r="B14394" s="246">
        <v>247.97</v>
      </c>
    </row>
    <row r="14395" spans="1:2" x14ac:dyDescent="0.2">
      <c r="A14395" s="245" t="s">
        <v>4031</v>
      </c>
      <c r="B14395" s="246">
        <v>158.08000000000001</v>
      </c>
    </row>
    <row r="14396" spans="1:2" x14ac:dyDescent="0.2">
      <c r="A14396" s="245" t="s">
        <v>18400</v>
      </c>
      <c r="B14396" s="246">
        <v>140.22999999999999</v>
      </c>
    </row>
    <row r="14397" spans="1:2" x14ac:dyDescent="0.2">
      <c r="A14397" s="245" t="s">
        <v>4032</v>
      </c>
      <c r="B14397" s="246">
        <v>199.92</v>
      </c>
    </row>
    <row r="14398" spans="1:2" x14ac:dyDescent="0.2">
      <c r="A14398" s="245" t="s">
        <v>18401</v>
      </c>
      <c r="B14398" s="246">
        <v>177.61</v>
      </c>
    </row>
    <row r="14399" spans="1:2" x14ac:dyDescent="0.2">
      <c r="A14399" s="245" t="s">
        <v>4033</v>
      </c>
      <c r="B14399" s="246">
        <v>135.66</v>
      </c>
    </row>
    <row r="14400" spans="1:2" x14ac:dyDescent="0.2">
      <c r="A14400" s="245" t="s">
        <v>18402</v>
      </c>
      <c r="B14400" s="246">
        <v>119.08</v>
      </c>
    </row>
    <row r="14401" spans="1:2" x14ac:dyDescent="0.2">
      <c r="A14401" s="245" t="s">
        <v>4034</v>
      </c>
      <c r="B14401" s="246">
        <v>153.4</v>
      </c>
    </row>
    <row r="14402" spans="1:2" x14ac:dyDescent="0.2">
      <c r="A14402" s="245" t="s">
        <v>18403</v>
      </c>
      <c r="B14402" s="246">
        <v>135.66999999999999</v>
      </c>
    </row>
    <row r="14403" spans="1:2" x14ac:dyDescent="0.2">
      <c r="A14403" s="245" t="s">
        <v>4035</v>
      </c>
      <c r="B14403" s="246">
        <v>214.2</v>
      </c>
    </row>
    <row r="14404" spans="1:2" x14ac:dyDescent="0.2">
      <c r="A14404" s="245" t="s">
        <v>18404</v>
      </c>
      <c r="B14404" s="246">
        <v>190.89</v>
      </c>
    </row>
    <row r="14405" spans="1:2" x14ac:dyDescent="0.2">
      <c r="A14405" s="245" t="s">
        <v>4036</v>
      </c>
      <c r="B14405" s="246">
        <v>303.48</v>
      </c>
    </row>
    <row r="14406" spans="1:2" x14ac:dyDescent="0.2">
      <c r="A14406" s="245" t="s">
        <v>18405</v>
      </c>
      <c r="B14406" s="246">
        <v>272.69</v>
      </c>
    </row>
    <row r="14407" spans="1:2" x14ac:dyDescent="0.2">
      <c r="A14407" s="245" t="s">
        <v>4037</v>
      </c>
      <c r="B14407" s="246">
        <v>153.47</v>
      </c>
    </row>
    <row r="14408" spans="1:2" x14ac:dyDescent="0.2">
      <c r="A14408" s="245" t="s">
        <v>18406</v>
      </c>
      <c r="B14408" s="246">
        <v>135.75</v>
      </c>
    </row>
    <row r="14409" spans="1:2" x14ac:dyDescent="0.2">
      <c r="A14409" s="245" t="s">
        <v>4038</v>
      </c>
      <c r="B14409" s="246">
        <v>32.340000000000003</v>
      </c>
    </row>
    <row r="14410" spans="1:2" x14ac:dyDescent="0.2">
      <c r="A14410" s="245" t="s">
        <v>18407</v>
      </c>
      <c r="B14410" s="246">
        <v>30.69</v>
      </c>
    </row>
    <row r="14411" spans="1:2" x14ac:dyDescent="0.2">
      <c r="A14411" s="245" t="s">
        <v>4039</v>
      </c>
      <c r="B14411" s="246">
        <v>183.36</v>
      </c>
    </row>
    <row r="14412" spans="1:2" x14ac:dyDescent="0.2">
      <c r="A14412" s="245" t="s">
        <v>18408</v>
      </c>
      <c r="B14412" s="246">
        <v>160.9</v>
      </c>
    </row>
    <row r="14413" spans="1:2" x14ac:dyDescent="0.2">
      <c r="A14413" s="245" t="s">
        <v>4040</v>
      </c>
      <c r="B14413" s="246">
        <v>184.54</v>
      </c>
    </row>
    <row r="14414" spans="1:2" x14ac:dyDescent="0.2">
      <c r="A14414" s="245" t="s">
        <v>18409</v>
      </c>
      <c r="B14414" s="246">
        <v>166.81</v>
      </c>
    </row>
    <row r="14415" spans="1:2" x14ac:dyDescent="0.2">
      <c r="A14415" s="245" t="s">
        <v>4041</v>
      </c>
      <c r="B14415" s="246">
        <v>16.57</v>
      </c>
    </row>
    <row r="14416" spans="1:2" x14ac:dyDescent="0.2">
      <c r="A14416" s="245" t="s">
        <v>18410</v>
      </c>
      <c r="B14416" s="246">
        <v>15.19</v>
      </c>
    </row>
    <row r="14417" spans="1:2" x14ac:dyDescent="0.2">
      <c r="A14417" s="245" t="s">
        <v>4042</v>
      </c>
      <c r="B14417" s="246">
        <v>137.5</v>
      </c>
    </row>
    <row r="14418" spans="1:2" x14ac:dyDescent="0.2">
      <c r="A14418" s="245" t="s">
        <v>18411</v>
      </c>
      <c r="B14418" s="246">
        <v>120.91</v>
      </c>
    </row>
    <row r="14419" spans="1:2" x14ac:dyDescent="0.2">
      <c r="A14419" s="245" t="s">
        <v>4043</v>
      </c>
      <c r="B14419" s="246">
        <v>319.98</v>
      </c>
    </row>
    <row r="14420" spans="1:2" x14ac:dyDescent="0.2">
      <c r="A14420" s="245" t="s">
        <v>18412</v>
      </c>
      <c r="B14420" s="246">
        <v>286.89999999999998</v>
      </c>
    </row>
    <row r="14421" spans="1:2" x14ac:dyDescent="0.2">
      <c r="A14421" s="245" t="s">
        <v>9448</v>
      </c>
      <c r="B14421" s="246">
        <v>275.04000000000002</v>
      </c>
    </row>
    <row r="14422" spans="1:2" x14ac:dyDescent="0.2">
      <c r="A14422" s="245" t="s">
        <v>18413</v>
      </c>
      <c r="B14422" s="246">
        <v>244.32</v>
      </c>
    </row>
    <row r="14423" spans="1:2" x14ac:dyDescent="0.2">
      <c r="A14423" s="245" t="s">
        <v>18414</v>
      </c>
      <c r="B14423" s="246">
        <v>284.27</v>
      </c>
    </row>
    <row r="14424" spans="1:2" x14ac:dyDescent="0.2">
      <c r="A14424" s="245" t="s">
        <v>18415</v>
      </c>
      <c r="B14424" s="246">
        <v>253.55</v>
      </c>
    </row>
    <row r="14425" spans="1:2" x14ac:dyDescent="0.2">
      <c r="A14425" s="245" t="s">
        <v>4044</v>
      </c>
      <c r="B14425" s="246">
        <v>302.24</v>
      </c>
    </row>
    <row r="14426" spans="1:2" x14ac:dyDescent="0.2">
      <c r="A14426" s="245" t="s">
        <v>18416</v>
      </c>
      <c r="B14426" s="246">
        <v>271.52999999999997</v>
      </c>
    </row>
    <row r="14427" spans="1:2" x14ac:dyDescent="0.2">
      <c r="A14427" s="245" t="s">
        <v>4045</v>
      </c>
      <c r="B14427" s="246">
        <v>266.52999999999997</v>
      </c>
    </row>
    <row r="14428" spans="1:2" x14ac:dyDescent="0.2">
      <c r="A14428" s="245" t="s">
        <v>18417</v>
      </c>
      <c r="B14428" s="246">
        <v>238.19</v>
      </c>
    </row>
    <row r="14429" spans="1:2" x14ac:dyDescent="0.2">
      <c r="A14429" s="245" t="s">
        <v>9449</v>
      </c>
      <c r="B14429" s="246">
        <v>259.01</v>
      </c>
    </row>
    <row r="14430" spans="1:2" x14ac:dyDescent="0.2">
      <c r="A14430" s="245" t="s">
        <v>18418</v>
      </c>
      <c r="B14430" s="246">
        <v>230.67</v>
      </c>
    </row>
    <row r="14431" spans="1:2" x14ac:dyDescent="0.2">
      <c r="A14431" s="245" t="s">
        <v>4046</v>
      </c>
      <c r="B14431" s="246">
        <v>283.13</v>
      </c>
    </row>
    <row r="14432" spans="1:2" x14ac:dyDescent="0.2">
      <c r="A14432" s="245" t="s">
        <v>18419</v>
      </c>
      <c r="B14432" s="246">
        <v>253.37</v>
      </c>
    </row>
    <row r="14433" spans="1:2" x14ac:dyDescent="0.2">
      <c r="A14433" s="245" t="s">
        <v>18420</v>
      </c>
      <c r="B14433" s="246">
        <v>257.87</v>
      </c>
    </row>
    <row r="14434" spans="1:2" x14ac:dyDescent="0.2">
      <c r="A14434" s="245" t="s">
        <v>18421</v>
      </c>
      <c r="B14434" s="246">
        <v>229.52</v>
      </c>
    </row>
    <row r="14435" spans="1:2" x14ac:dyDescent="0.2">
      <c r="A14435" s="245" t="s">
        <v>18422</v>
      </c>
      <c r="B14435" s="246">
        <v>250.35</v>
      </c>
    </row>
    <row r="14436" spans="1:2" x14ac:dyDescent="0.2">
      <c r="A14436" s="245" t="s">
        <v>18423</v>
      </c>
      <c r="B14436" s="246">
        <v>222</v>
      </c>
    </row>
    <row r="14437" spans="1:2" x14ac:dyDescent="0.2">
      <c r="A14437" s="245" t="s">
        <v>4047</v>
      </c>
      <c r="B14437" s="246">
        <v>272.49</v>
      </c>
    </row>
    <row r="14438" spans="1:2" x14ac:dyDescent="0.2">
      <c r="A14438" s="245" t="s">
        <v>18424</v>
      </c>
      <c r="B14438" s="246">
        <v>244.14</v>
      </c>
    </row>
    <row r="14439" spans="1:2" x14ac:dyDescent="0.2">
      <c r="A14439" s="245" t="s">
        <v>4048</v>
      </c>
      <c r="B14439" s="246">
        <v>240.13</v>
      </c>
    </row>
    <row r="14440" spans="1:2" x14ac:dyDescent="0.2">
      <c r="A14440" s="245" t="s">
        <v>18425</v>
      </c>
      <c r="B14440" s="246">
        <v>214.15</v>
      </c>
    </row>
    <row r="14441" spans="1:2" x14ac:dyDescent="0.2">
      <c r="A14441" s="245" t="s">
        <v>18426</v>
      </c>
      <c r="B14441" s="246">
        <v>232.61</v>
      </c>
    </row>
    <row r="14442" spans="1:2" x14ac:dyDescent="0.2">
      <c r="A14442" s="245" t="s">
        <v>18427</v>
      </c>
      <c r="B14442" s="246">
        <v>206.63</v>
      </c>
    </row>
    <row r="14443" spans="1:2" x14ac:dyDescent="0.2">
      <c r="A14443" s="245" t="s">
        <v>4049</v>
      </c>
      <c r="B14443" s="246">
        <v>214.84</v>
      </c>
    </row>
    <row r="14444" spans="1:2" x14ac:dyDescent="0.2">
      <c r="A14444" s="245" t="s">
        <v>18428</v>
      </c>
      <c r="B14444" s="246">
        <v>191.53</v>
      </c>
    </row>
    <row r="14445" spans="1:2" x14ac:dyDescent="0.2">
      <c r="A14445" s="245" t="s">
        <v>4050</v>
      </c>
      <c r="B14445" s="246">
        <v>181.25</v>
      </c>
    </row>
    <row r="14446" spans="1:2" x14ac:dyDescent="0.2">
      <c r="A14446" s="245" t="s">
        <v>18429</v>
      </c>
      <c r="B14446" s="246">
        <v>162.29</v>
      </c>
    </row>
    <row r="14447" spans="1:2" x14ac:dyDescent="0.2">
      <c r="A14447" s="245" t="s">
        <v>4051</v>
      </c>
      <c r="B14447" s="246">
        <v>131.08000000000001</v>
      </c>
    </row>
    <row r="14448" spans="1:2" x14ac:dyDescent="0.2">
      <c r="A14448" s="245" t="s">
        <v>18430</v>
      </c>
      <c r="B14448" s="246">
        <v>116.27</v>
      </c>
    </row>
    <row r="14449" spans="1:2" x14ac:dyDescent="0.2">
      <c r="A14449" s="245" t="s">
        <v>4052</v>
      </c>
      <c r="B14449" s="246">
        <v>167.25</v>
      </c>
    </row>
    <row r="14450" spans="1:2" x14ac:dyDescent="0.2">
      <c r="A14450" s="245" t="s">
        <v>18431</v>
      </c>
      <c r="B14450" s="246">
        <v>148.32</v>
      </c>
    </row>
    <row r="14451" spans="1:2" x14ac:dyDescent="0.2">
      <c r="A14451" s="245" t="s">
        <v>4053</v>
      </c>
      <c r="B14451" s="246">
        <v>45.72</v>
      </c>
    </row>
    <row r="14452" spans="1:2" x14ac:dyDescent="0.2">
      <c r="A14452" s="245" t="s">
        <v>18432</v>
      </c>
      <c r="B14452" s="246">
        <v>41.18</v>
      </c>
    </row>
    <row r="14453" spans="1:2" x14ac:dyDescent="0.2">
      <c r="A14453" s="245" t="s">
        <v>4054</v>
      </c>
      <c r="B14453" s="246">
        <v>197.04</v>
      </c>
    </row>
    <row r="14454" spans="1:2" x14ac:dyDescent="0.2">
      <c r="A14454" s="245" t="s">
        <v>18433</v>
      </c>
      <c r="B14454" s="246">
        <v>187.56</v>
      </c>
    </row>
    <row r="14455" spans="1:2" x14ac:dyDescent="0.2">
      <c r="A14455" s="245" t="s">
        <v>4055</v>
      </c>
      <c r="B14455" s="246">
        <v>102.91</v>
      </c>
    </row>
    <row r="14456" spans="1:2" x14ac:dyDescent="0.2">
      <c r="A14456" s="245" t="s">
        <v>18434</v>
      </c>
      <c r="B14456" s="246">
        <v>93.44</v>
      </c>
    </row>
    <row r="14457" spans="1:2" x14ac:dyDescent="0.2">
      <c r="A14457" s="245" t="s">
        <v>4056</v>
      </c>
      <c r="B14457" s="246">
        <v>95.32</v>
      </c>
    </row>
    <row r="14458" spans="1:2" x14ac:dyDescent="0.2">
      <c r="A14458" s="245" t="s">
        <v>18435</v>
      </c>
      <c r="B14458" s="246">
        <v>90.58</v>
      </c>
    </row>
    <row r="14459" spans="1:2" x14ac:dyDescent="0.2">
      <c r="A14459" s="245" t="s">
        <v>4057</v>
      </c>
      <c r="B14459" s="246">
        <v>59.01</v>
      </c>
    </row>
    <row r="14460" spans="1:2" x14ac:dyDescent="0.2">
      <c r="A14460" s="245" t="s">
        <v>18436</v>
      </c>
      <c r="B14460" s="246">
        <v>54.27</v>
      </c>
    </row>
    <row r="14461" spans="1:2" x14ac:dyDescent="0.2">
      <c r="A14461" s="245" t="s">
        <v>4058</v>
      </c>
      <c r="B14461" s="246">
        <v>41.97</v>
      </c>
    </row>
    <row r="14462" spans="1:2" x14ac:dyDescent="0.2">
      <c r="A14462" s="245" t="s">
        <v>18437</v>
      </c>
      <c r="B14462" s="246">
        <v>38.18</v>
      </c>
    </row>
    <row r="14463" spans="1:2" x14ac:dyDescent="0.2">
      <c r="A14463" s="245" t="s">
        <v>4059</v>
      </c>
      <c r="B14463" s="246">
        <v>131.26</v>
      </c>
    </row>
    <row r="14464" spans="1:2" x14ac:dyDescent="0.2">
      <c r="A14464" s="245" t="s">
        <v>18438</v>
      </c>
      <c r="B14464" s="246">
        <v>121.77</v>
      </c>
    </row>
    <row r="14465" spans="1:2" x14ac:dyDescent="0.2">
      <c r="A14465" s="245" t="s">
        <v>4060</v>
      </c>
      <c r="B14465" s="246">
        <v>79.510000000000005</v>
      </c>
    </row>
    <row r="14466" spans="1:2" x14ac:dyDescent="0.2">
      <c r="A14466" s="245" t="s">
        <v>18439</v>
      </c>
      <c r="B14466" s="246">
        <v>72.03</v>
      </c>
    </row>
    <row r="14467" spans="1:2" x14ac:dyDescent="0.2">
      <c r="A14467" s="245" t="s">
        <v>4061</v>
      </c>
      <c r="B14467" s="246">
        <v>48.65</v>
      </c>
    </row>
    <row r="14468" spans="1:2" x14ac:dyDescent="0.2">
      <c r="A14468" s="245" t="s">
        <v>18440</v>
      </c>
      <c r="B14468" s="246">
        <v>44.47</v>
      </c>
    </row>
    <row r="14469" spans="1:2" x14ac:dyDescent="0.2">
      <c r="A14469" s="245" t="s">
        <v>4062</v>
      </c>
      <c r="B14469" s="246">
        <v>22.84</v>
      </c>
    </row>
    <row r="14470" spans="1:2" x14ac:dyDescent="0.2">
      <c r="A14470" s="245" t="s">
        <v>18441</v>
      </c>
      <c r="B14470" s="246">
        <v>20.94</v>
      </c>
    </row>
    <row r="14471" spans="1:2" x14ac:dyDescent="0.2">
      <c r="A14471" s="245" t="s">
        <v>4063</v>
      </c>
      <c r="B14471" s="246">
        <v>18.97</v>
      </c>
    </row>
    <row r="14472" spans="1:2" x14ac:dyDescent="0.2">
      <c r="A14472" s="245" t="s">
        <v>18442</v>
      </c>
      <c r="B14472" s="246">
        <v>17.55</v>
      </c>
    </row>
    <row r="14473" spans="1:2" x14ac:dyDescent="0.2">
      <c r="A14473" s="245" t="s">
        <v>4064</v>
      </c>
      <c r="B14473" s="246">
        <v>147.5</v>
      </c>
    </row>
    <row r="14474" spans="1:2" x14ac:dyDescent="0.2">
      <c r="A14474" s="245" t="s">
        <v>18443</v>
      </c>
      <c r="B14474" s="246">
        <v>138</v>
      </c>
    </row>
    <row r="14475" spans="1:2" x14ac:dyDescent="0.2">
      <c r="A14475" s="245" t="s">
        <v>4065</v>
      </c>
      <c r="B14475" s="246">
        <v>99.45</v>
      </c>
    </row>
    <row r="14476" spans="1:2" x14ac:dyDescent="0.2">
      <c r="A14476" s="245" t="s">
        <v>18444</v>
      </c>
      <c r="B14476" s="246">
        <v>90.9</v>
      </c>
    </row>
    <row r="14477" spans="1:2" x14ac:dyDescent="0.2">
      <c r="A14477" s="245" t="s">
        <v>4066</v>
      </c>
      <c r="B14477" s="246">
        <v>52.35</v>
      </c>
    </row>
    <row r="14478" spans="1:2" x14ac:dyDescent="0.2">
      <c r="A14478" s="245" t="s">
        <v>18445</v>
      </c>
      <c r="B14478" s="246">
        <v>48.17</v>
      </c>
    </row>
    <row r="14479" spans="1:2" x14ac:dyDescent="0.2">
      <c r="A14479" s="245" t="s">
        <v>4067</v>
      </c>
      <c r="B14479" s="246">
        <v>223.35</v>
      </c>
    </row>
    <row r="14480" spans="1:2" x14ac:dyDescent="0.2">
      <c r="A14480" s="245" t="s">
        <v>18446</v>
      </c>
      <c r="B14480" s="246">
        <v>202.41</v>
      </c>
    </row>
    <row r="14481" spans="1:2" x14ac:dyDescent="0.2">
      <c r="A14481" s="245" t="s">
        <v>4068</v>
      </c>
      <c r="B14481" s="246">
        <v>302.68</v>
      </c>
    </row>
    <row r="14482" spans="1:2" x14ac:dyDescent="0.2">
      <c r="A14482" s="245" t="s">
        <v>18447</v>
      </c>
      <c r="B14482" s="246">
        <v>272.27</v>
      </c>
    </row>
    <row r="14483" spans="1:2" x14ac:dyDescent="0.2">
      <c r="A14483" s="245" t="s">
        <v>4069</v>
      </c>
      <c r="B14483" s="246">
        <v>269.64999999999998</v>
      </c>
    </row>
    <row r="14484" spans="1:2" x14ac:dyDescent="0.2">
      <c r="A14484" s="245" t="s">
        <v>18448</v>
      </c>
      <c r="B14484" s="246">
        <v>245.96</v>
      </c>
    </row>
    <row r="14485" spans="1:2" x14ac:dyDescent="0.2">
      <c r="A14485" s="245" t="s">
        <v>9450</v>
      </c>
      <c r="B14485" s="246">
        <v>4.75</v>
      </c>
    </row>
    <row r="14486" spans="1:2" x14ac:dyDescent="0.2">
      <c r="A14486" s="245" t="s">
        <v>18449</v>
      </c>
      <c r="B14486" s="246">
        <v>4.75</v>
      </c>
    </row>
    <row r="14487" spans="1:2" x14ac:dyDescent="0.2">
      <c r="A14487" s="245" t="s">
        <v>9451</v>
      </c>
      <c r="B14487" s="246">
        <v>1.56</v>
      </c>
    </row>
    <row r="14488" spans="1:2" x14ac:dyDescent="0.2">
      <c r="A14488" s="245" t="s">
        <v>18450</v>
      </c>
      <c r="B14488" s="246">
        <v>1.56</v>
      </c>
    </row>
    <row r="14489" spans="1:2" x14ac:dyDescent="0.2">
      <c r="A14489" s="245" t="s">
        <v>9452</v>
      </c>
      <c r="B14489" s="246">
        <v>8.07</v>
      </c>
    </row>
    <row r="14490" spans="1:2" x14ac:dyDescent="0.2">
      <c r="A14490" s="245" t="s">
        <v>18451</v>
      </c>
      <c r="B14490" s="246">
        <v>8.07</v>
      </c>
    </row>
    <row r="14491" spans="1:2" x14ac:dyDescent="0.2">
      <c r="A14491" s="245" t="s">
        <v>9453</v>
      </c>
      <c r="B14491" s="246">
        <v>2.75</v>
      </c>
    </row>
    <row r="14492" spans="1:2" x14ac:dyDescent="0.2">
      <c r="A14492" s="245" t="s">
        <v>18452</v>
      </c>
      <c r="B14492" s="246">
        <v>2.75</v>
      </c>
    </row>
    <row r="14493" spans="1:2" x14ac:dyDescent="0.2">
      <c r="A14493" s="245" t="s">
        <v>9454</v>
      </c>
      <c r="B14493" s="246">
        <v>4.63</v>
      </c>
    </row>
    <row r="14494" spans="1:2" x14ac:dyDescent="0.2">
      <c r="A14494" s="245" t="s">
        <v>18453</v>
      </c>
      <c r="B14494" s="246">
        <v>4.63</v>
      </c>
    </row>
    <row r="14495" spans="1:2" x14ac:dyDescent="0.2">
      <c r="A14495" s="245" t="s">
        <v>9455</v>
      </c>
      <c r="B14495" s="246">
        <v>23.1</v>
      </c>
    </row>
    <row r="14496" spans="1:2" x14ac:dyDescent="0.2">
      <c r="A14496" s="245" t="s">
        <v>18454</v>
      </c>
      <c r="B14496" s="246">
        <v>23.1</v>
      </c>
    </row>
    <row r="14497" spans="1:2" x14ac:dyDescent="0.2">
      <c r="A14497" s="245" t="s">
        <v>9456</v>
      </c>
      <c r="B14497" s="246">
        <v>18.170000000000002</v>
      </c>
    </row>
    <row r="14498" spans="1:2" x14ac:dyDescent="0.2">
      <c r="A14498" s="245" t="s">
        <v>18455</v>
      </c>
      <c r="B14498" s="246">
        <v>18.170000000000002</v>
      </c>
    </row>
    <row r="14499" spans="1:2" x14ac:dyDescent="0.2">
      <c r="A14499" s="245" t="s">
        <v>9457</v>
      </c>
      <c r="B14499" s="246">
        <v>14.16</v>
      </c>
    </row>
    <row r="14500" spans="1:2" x14ac:dyDescent="0.2">
      <c r="A14500" s="245" t="s">
        <v>18456</v>
      </c>
      <c r="B14500" s="246">
        <v>14.16</v>
      </c>
    </row>
    <row r="14501" spans="1:2" x14ac:dyDescent="0.2">
      <c r="A14501" s="245" t="s">
        <v>23872</v>
      </c>
      <c r="B14501" s="246">
        <v>83.24</v>
      </c>
    </row>
    <row r="14502" spans="1:2" x14ac:dyDescent="0.2">
      <c r="A14502" s="245" t="s">
        <v>23873</v>
      </c>
      <c r="B14502" s="246">
        <v>79.709999999999994</v>
      </c>
    </row>
    <row r="14503" spans="1:2" x14ac:dyDescent="0.2">
      <c r="A14503" s="245" t="s">
        <v>23874</v>
      </c>
      <c r="B14503" s="246">
        <v>134.22999999999999</v>
      </c>
    </row>
    <row r="14504" spans="1:2" x14ac:dyDescent="0.2">
      <c r="A14504" s="245" t="s">
        <v>23875</v>
      </c>
      <c r="B14504" s="246">
        <v>130.13</v>
      </c>
    </row>
    <row r="14505" spans="1:2" x14ac:dyDescent="0.2">
      <c r="A14505" s="245" t="s">
        <v>9458</v>
      </c>
      <c r="B14505" s="246">
        <v>39.18</v>
      </c>
    </row>
    <row r="14506" spans="1:2" x14ac:dyDescent="0.2">
      <c r="A14506" s="245" t="s">
        <v>18457</v>
      </c>
      <c r="B14506" s="246">
        <v>38.94</v>
      </c>
    </row>
    <row r="14507" spans="1:2" x14ac:dyDescent="0.2">
      <c r="A14507" s="245" t="s">
        <v>9459</v>
      </c>
      <c r="B14507" s="246">
        <v>70.13</v>
      </c>
    </row>
    <row r="14508" spans="1:2" x14ac:dyDescent="0.2">
      <c r="A14508" s="245" t="s">
        <v>18458</v>
      </c>
      <c r="B14508" s="246">
        <v>69.89</v>
      </c>
    </row>
    <row r="14509" spans="1:2" x14ac:dyDescent="0.2">
      <c r="A14509" s="245" t="s">
        <v>23876</v>
      </c>
      <c r="B14509" s="246">
        <v>129.13999999999999</v>
      </c>
    </row>
    <row r="14510" spans="1:2" x14ac:dyDescent="0.2">
      <c r="A14510" s="245" t="s">
        <v>23877</v>
      </c>
      <c r="B14510" s="246">
        <v>128.9</v>
      </c>
    </row>
    <row r="14511" spans="1:2" x14ac:dyDescent="0.2">
      <c r="A14511" s="245" t="s">
        <v>9460</v>
      </c>
      <c r="B14511" s="246">
        <v>3.23</v>
      </c>
    </row>
    <row r="14512" spans="1:2" x14ac:dyDescent="0.2">
      <c r="A14512" s="245" t="s">
        <v>18459</v>
      </c>
      <c r="B14512" s="246">
        <v>2.82</v>
      </c>
    </row>
    <row r="14513" spans="1:2" x14ac:dyDescent="0.2">
      <c r="A14513" s="245" t="s">
        <v>9461</v>
      </c>
      <c r="B14513" s="246">
        <v>4.2699999999999996</v>
      </c>
    </row>
    <row r="14514" spans="1:2" x14ac:dyDescent="0.2">
      <c r="A14514" s="245" t="s">
        <v>18460</v>
      </c>
      <c r="B14514" s="246">
        <v>3.72</v>
      </c>
    </row>
    <row r="14515" spans="1:2" x14ac:dyDescent="0.2">
      <c r="A14515" s="245" t="s">
        <v>9462</v>
      </c>
      <c r="B14515" s="246">
        <v>6.41</v>
      </c>
    </row>
    <row r="14516" spans="1:2" x14ac:dyDescent="0.2">
      <c r="A14516" s="245" t="s">
        <v>18461</v>
      </c>
      <c r="B14516" s="246">
        <v>5.58</v>
      </c>
    </row>
    <row r="14517" spans="1:2" x14ac:dyDescent="0.2">
      <c r="A14517" s="245" t="s">
        <v>9463</v>
      </c>
      <c r="B14517" s="246">
        <v>8.49</v>
      </c>
    </row>
    <row r="14518" spans="1:2" x14ac:dyDescent="0.2">
      <c r="A14518" s="245" t="s">
        <v>18462</v>
      </c>
      <c r="B14518" s="246">
        <v>7.39</v>
      </c>
    </row>
    <row r="14519" spans="1:2" x14ac:dyDescent="0.2">
      <c r="A14519" s="245" t="s">
        <v>9464</v>
      </c>
      <c r="B14519" s="246">
        <v>16.73</v>
      </c>
    </row>
    <row r="14520" spans="1:2" x14ac:dyDescent="0.2">
      <c r="A14520" s="245" t="s">
        <v>18463</v>
      </c>
      <c r="B14520" s="246">
        <v>14.53</v>
      </c>
    </row>
    <row r="14521" spans="1:2" x14ac:dyDescent="0.2">
      <c r="A14521" s="245" t="s">
        <v>4070</v>
      </c>
      <c r="B14521" s="246">
        <v>244.27</v>
      </c>
    </row>
    <row r="14522" spans="1:2" x14ac:dyDescent="0.2">
      <c r="A14522" s="245" t="s">
        <v>18464</v>
      </c>
      <c r="B14522" s="246">
        <v>230.06</v>
      </c>
    </row>
    <row r="14523" spans="1:2" x14ac:dyDescent="0.2">
      <c r="A14523" s="245" t="s">
        <v>4071</v>
      </c>
      <c r="B14523" s="246">
        <v>385.95</v>
      </c>
    </row>
    <row r="14524" spans="1:2" x14ac:dyDescent="0.2">
      <c r="A14524" s="245" t="s">
        <v>18465</v>
      </c>
      <c r="B14524" s="246">
        <v>362.26</v>
      </c>
    </row>
    <row r="14525" spans="1:2" x14ac:dyDescent="0.2">
      <c r="A14525" s="245" t="s">
        <v>4072</v>
      </c>
      <c r="B14525" s="246">
        <v>223.09</v>
      </c>
    </row>
    <row r="14526" spans="1:2" x14ac:dyDescent="0.2">
      <c r="A14526" s="245" t="s">
        <v>18466</v>
      </c>
      <c r="B14526" s="246">
        <v>204.13</v>
      </c>
    </row>
    <row r="14527" spans="1:2" x14ac:dyDescent="0.2">
      <c r="A14527" s="245" t="s">
        <v>4073</v>
      </c>
      <c r="B14527" s="246">
        <v>235.4</v>
      </c>
    </row>
    <row r="14528" spans="1:2" x14ac:dyDescent="0.2">
      <c r="A14528" s="245" t="s">
        <v>18467</v>
      </c>
      <c r="B14528" s="246">
        <v>223.55</v>
      </c>
    </row>
    <row r="14529" spans="1:2" x14ac:dyDescent="0.2">
      <c r="A14529" s="245" t="s">
        <v>4074</v>
      </c>
      <c r="B14529" s="246">
        <v>266.14999999999998</v>
      </c>
    </row>
    <row r="14530" spans="1:2" x14ac:dyDescent="0.2">
      <c r="A14530" s="245" t="s">
        <v>18468</v>
      </c>
      <c r="B14530" s="246">
        <v>253.12</v>
      </c>
    </row>
    <row r="14531" spans="1:2" x14ac:dyDescent="0.2">
      <c r="A14531" s="245" t="s">
        <v>4075</v>
      </c>
      <c r="B14531" s="246">
        <v>264.07</v>
      </c>
    </row>
    <row r="14532" spans="1:2" x14ac:dyDescent="0.2">
      <c r="A14532" s="245" t="s">
        <v>18469</v>
      </c>
      <c r="B14532" s="246">
        <v>243.44</v>
      </c>
    </row>
    <row r="14533" spans="1:2" x14ac:dyDescent="0.2">
      <c r="A14533" s="245" t="s">
        <v>4076</v>
      </c>
      <c r="B14533" s="246">
        <v>242.85</v>
      </c>
    </row>
    <row r="14534" spans="1:2" x14ac:dyDescent="0.2">
      <c r="A14534" s="245" t="s">
        <v>18470</v>
      </c>
      <c r="B14534" s="246">
        <v>230.01</v>
      </c>
    </row>
    <row r="14535" spans="1:2" x14ac:dyDescent="0.2">
      <c r="A14535" s="245" t="s">
        <v>4077</v>
      </c>
      <c r="B14535" s="246">
        <v>64.41</v>
      </c>
    </row>
    <row r="14536" spans="1:2" x14ac:dyDescent="0.2">
      <c r="A14536" s="245" t="s">
        <v>18471</v>
      </c>
      <c r="B14536" s="246">
        <v>59.9</v>
      </c>
    </row>
    <row r="14537" spans="1:2" x14ac:dyDescent="0.2">
      <c r="A14537" s="245" t="s">
        <v>4078</v>
      </c>
      <c r="B14537" s="246">
        <v>85.34</v>
      </c>
    </row>
    <row r="14538" spans="1:2" x14ac:dyDescent="0.2">
      <c r="A14538" s="245" t="s">
        <v>18472</v>
      </c>
      <c r="B14538" s="246">
        <v>80.489999999999995</v>
      </c>
    </row>
    <row r="14539" spans="1:2" x14ac:dyDescent="0.2">
      <c r="A14539" s="245" t="s">
        <v>4079</v>
      </c>
      <c r="B14539" s="246">
        <v>109.83</v>
      </c>
    </row>
    <row r="14540" spans="1:2" x14ac:dyDescent="0.2">
      <c r="A14540" s="245" t="s">
        <v>18473</v>
      </c>
      <c r="B14540" s="246">
        <v>104.65</v>
      </c>
    </row>
    <row r="14541" spans="1:2" x14ac:dyDescent="0.2">
      <c r="A14541" s="245" t="s">
        <v>4080</v>
      </c>
      <c r="B14541" s="246">
        <v>141.87</v>
      </c>
    </row>
    <row r="14542" spans="1:2" x14ac:dyDescent="0.2">
      <c r="A14542" s="245" t="s">
        <v>18474</v>
      </c>
      <c r="B14542" s="246">
        <v>135.91999999999999</v>
      </c>
    </row>
    <row r="14543" spans="1:2" x14ac:dyDescent="0.2">
      <c r="A14543" s="245" t="s">
        <v>4081</v>
      </c>
      <c r="B14543" s="246">
        <v>187.6</v>
      </c>
    </row>
    <row r="14544" spans="1:2" x14ac:dyDescent="0.2">
      <c r="A14544" s="245" t="s">
        <v>18475</v>
      </c>
      <c r="B14544" s="246">
        <v>181.27</v>
      </c>
    </row>
    <row r="14545" spans="1:2" x14ac:dyDescent="0.2">
      <c r="A14545" s="245" t="s">
        <v>4082</v>
      </c>
      <c r="B14545" s="246">
        <v>401.71</v>
      </c>
    </row>
    <row r="14546" spans="1:2" x14ac:dyDescent="0.2">
      <c r="A14546" s="245" t="s">
        <v>18476</v>
      </c>
      <c r="B14546" s="246">
        <v>376.36</v>
      </c>
    </row>
    <row r="14547" spans="1:2" x14ac:dyDescent="0.2">
      <c r="A14547" s="245" t="s">
        <v>4083</v>
      </c>
      <c r="B14547" s="246">
        <v>442.91</v>
      </c>
    </row>
    <row r="14548" spans="1:2" x14ac:dyDescent="0.2">
      <c r="A14548" s="245" t="s">
        <v>18477</v>
      </c>
      <c r="B14548" s="246">
        <v>417.55</v>
      </c>
    </row>
    <row r="14549" spans="1:2" x14ac:dyDescent="0.2">
      <c r="A14549" s="245" t="s">
        <v>4084</v>
      </c>
      <c r="B14549" s="246">
        <v>846.11</v>
      </c>
    </row>
    <row r="14550" spans="1:2" x14ac:dyDescent="0.2">
      <c r="A14550" s="245" t="s">
        <v>18478</v>
      </c>
      <c r="B14550" s="246">
        <v>800.48</v>
      </c>
    </row>
    <row r="14551" spans="1:2" x14ac:dyDescent="0.2">
      <c r="A14551" s="245" t="s">
        <v>4085</v>
      </c>
      <c r="B14551" s="246">
        <v>1394.57</v>
      </c>
    </row>
    <row r="14552" spans="1:2" x14ac:dyDescent="0.2">
      <c r="A14552" s="245" t="s">
        <v>18479</v>
      </c>
      <c r="B14552" s="246">
        <v>1341.83</v>
      </c>
    </row>
    <row r="14553" spans="1:2" x14ac:dyDescent="0.2">
      <c r="A14553" s="245" t="s">
        <v>4086</v>
      </c>
      <c r="B14553" s="246">
        <v>913.61</v>
      </c>
    </row>
    <row r="14554" spans="1:2" x14ac:dyDescent="0.2">
      <c r="A14554" s="245" t="s">
        <v>18480</v>
      </c>
      <c r="B14554" s="246">
        <v>867.98</v>
      </c>
    </row>
    <row r="14555" spans="1:2" x14ac:dyDescent="0.2">
      <c r="A14555" s="245" t="s">
        <v>4087</v>
      </c>
      <c r="B14555" s="246">
        <v>1498.8</v>
      </c>
    </row>
    <row r="14556" spans="1:2" x14ac:dyDescent="0.2">
      <c r="A14556" s="245" t="s">
        <v>18481</v>
      </c>
      <c r="B14556" s="246">
        <v>1446.06</v>
      </c>
    </row>
    <row r="14557" spans="1:2" x14ac:dyDescent="0.2">
      <c r="A14557" s="245" t="s">
        <v>4088</v>
      </c>
      <c r="B14557" s="246">
        <v>1617.84</v>
      </c>
    </row>
    <row r="14558" spans="1:2" x14ac:dyDescent="0.2">
      <c r="A14558" s="245" t="s">
        <v>18482</v>
      </c>
      <c r="B14558" s="246">
        <v>1543.25</v>
      </c>
    </row>
    <row r="14559" spans="1:2" x14ac:dyDescent="0.2">
      <c r="A14559" s="245" t="s">
        <v>4089</v>
      </c>
      <c r="B14559" s="246">
        <v>1713.43</v>
      </c>
    </row>
    <row r="14560" spans="1:2" x14ac:dyDescent="0.2">
      <c r="A14560" s="245" t="s">
        <v>18483</v>
      </c>
      <c r="B14560" s="246">
        <v>1638.84</v>
      </c>
    </row>
    <row r="14561" spans="1:2" x14ac:dyDescent="0.2">
      <c r="A14561" s="245" t="s">
        <v>4090</v>
      </c>
      <c r="B14561" s="246">
        <v>2235.88</v>
      </c>
    </row>
    <row r="14562" spans="1:2" x14ac:dyDescent="0.2">
      <c r="A14562" s="245" t="s">
        <v>18484</v>
      </c>
      <c r="B14562" s="246">
        <v>2152</v>
      </c>
    </row>
    <row r="14563" spans="1:2" x14ac:dyDescent="0.2">
      <c r="A14563" s="245" t="s">
        <v>4091</v>
      </c>
      <c r="B14563" s="246">
        <v>2305.94</v>
      </c>
    </row>
    <row r="14564" spans="1:2" x14ac:dyDescent="0.2">
      <c r="A14564" s="245" t="s">
        <v>18485</v>
      </c>
      <c r="B14564" s="246">
        <v>2222.0700000000002</v>
      </c>
    </row>
    <row r="14565" spans="1:2" x14ac:dyDescent="0.2">
      <c r="A14565" s="245" t="s">
        <v>9465</v>
      </c>
      <c r="B14565" s="246">
        <v>37.950000000000003</v>
      </c>
    </row>
    <row r="14566" spans="1:2" x14ac:dyDescent="0.2">
      <c r="A14566" s="245" t="s">
        <v>18486</v>
      </c>
      <c r="B14566" s="246">
        <v>35.21</v>
      </c>
    </row>
    <row r="14567" spans="1:2" x14ac:dyDescent="0.2">
      <c r="A14567" s="245" t="s">
        <v>9466</v>
      </c>
      <c r="B14567" s="246">
        <v>149.99</v>
      </c>
    </row>
    <row r="14568" spans="1:2" x14ac:dyDescent="0.2">
      <c r="A14568" s="245" t="s">
        <v>18487</v>
      </c>
      <c r="B14568" s="246">
        <v>140.49</v>
      </c>
    </row>
    <row r="14569" spans="1:2" x14ac:dyDescent="0.2">
      <c r="A14569" s="245" t="s">
        <v>9467</v>
      </c>
      <c r="B14569" s="246">
        <v>173.13</v>
      </c>
    </row>
    <row r="14570" spans="1:2" x14ac:dyDescent="0.2">
      <c r="A14570" s="245" t="s">
        <v>18488</v>
      </c>
      <c r="B14570" s="246">
        <v>163.63</v>
      </c>
    </row>
    <row r="14571" spans="1:2" x14ac:dyDescent="0.2">
      <c r="A14571" s="245" t="s">
        <v>9468</v>
      </c>
      <c r="B14571" s="246">
        <v>37.21</v>
      </c>
    </row>
    <row r="14572" spans="1:2" x14ac:dyDescent="0.2">
      <c r="A14572" s="245" t="s">
        <v>18489</v>
      </c>
      <c r="B14572" s="246">
        <v>34.47</v>
      </c>
    </row>
    <row r="14573" spans="1:2" x14ac:dyDescent="0.2">
      <c r="A14573" s="245" t="s">
        <v>9469</v>
      </c>
      <c r="B14573" s="246">
        <v>23.57</v>
      </c>
    </row>
    <row r="14574" spans="1:2" x14ac:dyDescent="0.2">
      <c r="A14574" s="245" t="s">
        <v>18490</v>
      </c>
      <c r="B14574" s="246">
        <v>21.38</v>
      </c>
    </row>
    <row r="14575" spans="1:2" x14ac:dyDescent="0.2">
      <c r="A14575" s="245" t="s">
        <v>9470</v>
      </c>
      <c r="B14575" s="246">
        <v>37.869999999999997</v>
      </c>
    </row>
    <row r="14576" spans="1:2" x14ac:dyDescent="0.2">
      <c r="A14576" s="245" t="s">
        <v>18491</v>
      </c>
      <c r="B14576" s="246">
        <v>35.130000000000003</v>
      </c>
    </row>
    <row r="14577" spans="1:2" x14ac:dyDescent="0.2">
      <c r="A14577" s="245" t="s">
        <v>4092</v>
      </c>
      <c r="B14577" s="246">
        <v>802.56</v>
      </c>
    </row>
    <row r="14578" spans="1:2" x14ac:dyDescent="0.2">
      <c r="A14578" s="245" t="s">
        <v>18492</v>
      </c>
      <c r="B14578" s="246">
        <v>796.88</v>
      </c>
    </row>
    <row r="14579" spans="1:2" x14ac:dyDescent="0.2">
      <c r="A14579" s="245" t="s">
        <v>4093</v>
      </c>
      <c r="B14579" s="246">
        <v>795.47</v>
      </c>
    </row>
    <row r="14580" spans="1:2" x14ac:dyDescent="0.2">
      <c r="A14580" s="245" t="s">
        <v>18493</v>
      </c>
      <c r="B14580" s="246">
        <v>790.73</v>
      </c>
    </row>
    <row r="14581" spans="1:2" x14ac:dyDescent="0.2">
      <c r="A14581" s="245" t="s">
        <v>4094</v>
      </c>
      <c r="B14581" s="246">
        <v>192.11</v>
      </c>
    </row>
    <row r="14582" spans="1:2" x14ac:dyDescent="0.2">
      <c r="A14582" s="245" t="s">
        <v>18494</v>
      </c>
      <c r="B14582" s="246">
        <v>191.56</v>
      </c>
    </row>
    <row r="14583" spans="1:2" x14ac:dyDescent="0.2">
      <c r="A14583" s="245" t="s">
        <v>4095</v>
      </c>
      <c r="B14583" s="246">
        <v>383.19</v>
      </c>
    </row>
    <row r="14584" spans="1:2" x14ac:dyDescent="0.2">
      <c r="A14584" s="245" t="s">
        <v>18495</v>
      </c>
      <c r="B14584" s="246">
        <v>382.23</v>
      </c>
    </row>
    <row r="14585" spans="1:2" x14ac:dyDescent="0.2">
      <c r="A14585" s="245" t="s">
        <v>2087</v>
      </c>
      <c r="B14585" s="246">
        <v>5890.15</v>
      </c>
    </row>
    <row r="14586" spans="1:2" x14ac:dyDescent="0.2">
      <c r="A14586" s="245" t="s">
        <v>18496</v>
      </c>
      <c r="B14586" s="246">
        <v>5848.27</v>
      </c>
    </row>
    <row r="14587" spans="1:2" x14ac:dyDescent="0.2">
      <c r="A14587" s="245" t="s">
        <v>2088</v>
      </c>
      <c r="B14587" s="246">
        <v>847.24</v>
      </c>
    </row>
    <row r="14588" spans="1:2" x14ac:dyDescent="0.2">
      <c r="A14588" s="245" t="s">
        <v>18497</v>
      </c>
      <c r="B14588" s="246">
        <v>805.36</v>
      </c>
    </row>
    <row r="14589" spans="1:2" x14ac:dyDescent="0.2">
      <c r="A14589" s="245" t="s">
        <v>2089</v>
      </c>
      <c r="B14589" s="246">
        <v>1103.55</v>
      </c>
    </row>
    <row r="14590" spans="1:2" x14ac:dyDescent="0.2">
      <c r="A14590" s="245" t="s">
        <v>18498</v>
      </c>
      <c r="B14590" s="246">
        <v>1041.8599999999999</v>
      </c>
    </row>
    <row r="14591" spans="1:2" x14ac:dyDescent="0.2">
      <c r="A14591" s="245" t="s">
        <v>4098</v>
      </c>
      <c r="B14591" s="246">
        <v>189.21</v>
      </c>
    </row>
    <row r="14592" spans="1:2" x14ac:dyDescent="0.2">
      <c r="A14592" s="245" t="s">
        <v>18499</v>
      </c>
      <c r="B14592" s="246">
        <v>173.58</v>
      </c>
    </row>
    <row r="14593" spans="1:2" x14ac:dyDescent="0.2">
      <c r="A14593" s="245" t="s">
        <v>9471</v>
      </c>
      <c r="B14593" s="246">
        <v>154.74</v>
      </c>
    </row>
    <row r="14594" spans="1:2" x14ac:dyDescent="0.2">
      <c r="A14594" s="245" t="s">
        <v>18500</v>
      </c>
      <c r="B14594" s="246">
        <v>142.1</v>
      </c>
    </row>
    <row r="14595" spans="1:2" x14ac:dyDescent="0.2">
      <c r="A14595" s="245" t="s">
        <v>4096</v>
      </c>
      <c r="B14595" s="246">
        <v>918.12</v>
      </c>
    </row>
    <row r="14596" spans="1:2" x14ac:dyDescent="0.2">
      <c r="A14596" s="245" t="s">
        <v>18501</v>
      </c>
      <c r="B14596" s="246">
        <v>869.21</v>
      </c>
    </row>
    <row r="14597" spans="1:2" x14ac:dyDescent="0.2">
      <c r="A14597" s="245" t="s">
        <v>9472</v>
      </c>
      <c r="B14597" s="246">
        <v>35.119999999999997</v>
      </c>
    </row>
    <row r="14598" spans="1:2" x14ac:dyDescent="0.2">
      <c r="A14598" s="245" t="s">
        <v>18502</v>
      </c>
      <c r="B14598" s="246">
        <v>33.229999999999997</v>
      </c>
    </row>
    <row r="14599" spans="1:2" x14ac:dyDescent="0.2">
      <c r="A14599" s="245" t="s">
        <v>9473</v>
      </c>
      <c r="B14599" s="246">
        <v>25.39</v>
      </c>
    </row>
    <row r="14600" spans="1:2" x14ac:dyDescent="0.2">
      <c r="A14600" s="245" t="s">
        <v>18503</v>
      </c>
      <c r="B14600" s="246">
        <v>23.02</v>
      </c>
    </row>
    <row r="14601" spans="1:2" x14ac:dyDescent="0.2">
      <c r="A14601" s="245" t="s">
        <v>9474</v>
      </c>
      <c r="B14601" s="246">
        <v>12.66</v>
      </c>
    </row>
    <row r="14602" spans="1:2" x14ac:dyDescent="0.2">
      <c r="A14602" s="245" t="s">
        <v>18504</v>
      </c>
      <c r="B14602" s="246">
        <v>11.24</v>
      </c>
    </row>
    <row r="14603" spans="1:2" x14ac:dyDescent="0.2">
      <c r="A14603" s="245" t="s">
        <v>4099</v>
      </c>
      <c r="B14603" s="246">
        <v>37496.89</v>
      </c>
    </row>
    <row r="14604" spans="1:2" x14ac:dyDescent="0.2">
      <c r="A14604" s="245" t="s">
        <v>18505</v>
      </c>
      <c r="B14604" s="246">
        <v>37477.94</v>
      </c>
    </row>
    <row r="14605" spans="1:2" x14ac:dyDescent="0.2">
      <c r="A14605" s="245" t="s">
        <v>4100</v>
      </c>
      <c r="B14605" s="246">
        <v>14603.92</v>
      </c>
    </row>
    <row r="14606" spans="1:2" x14ac:dyDescent="0.2">
      <c r="A14606" s="245" t="s">
        <v>18506</v>
      </c>
      <c r="B14606" s="246">
        <v>14584.97</v>
      </c>
    </row>
    <row r="14607" spans="1:2" x14ac:dyDescent="0.2">
      <c r="A14607" s="245" t="s">
        <v>9475</v>
      </c>
      <c r="B14607" s="246">
        <v>49196.79</v>
      </c>
    </row>
    <row r="14608" spans="1:2" x14ac:dyDescent="0.2">
      <c r="A14608" s="245" t="s">
        <v>18507</v>
      </c>
      <c r="B14608" s="246">
        <v>49075.72</v>
      </c>
    </row>
    <row r="14609" spans="1:2" x14ac:dyDescent="0.2">
      <c r="A14609" s="245" t="s">
        <v>4107</v>
      </c>
      <c r="B14609" s="246">
        <v>1415.7</v>
      </c>
    </row>
    <row r="14610" spans="1:2" x14ac:dyDescent="0.2">
      <c r="A14610" s="245" t="s">
        <v>18508</v>
      </c>
      <c r="B14610" s="246">
        <v>1410.96</v>
      </c>
    </row>
    <row r="14611" spans="1:2" x14ac:dyDescent="0.2">
      <c r="A14611" s="245" t="s">
        <v>4108</v>
      </c>
      <c r="B14611" s="246">
        <v>712.47</v>
      </c>
    </row>
    <row r="14612" spans="1:2" x14ac:dyDescent="0.2">
      <c r="A14612" s="245" t="s">
        <v>18509</v>
      </c>
      <c r="B14612" s="246">
        <v>707.73</v>
      </c>
    </row>
    <row r="14613" spans="1:2" x14ac:dyDescent="0.2">
      <c r="A14613" s="245" t="s">
        <v>4109</v>
      </c>
      <c r="B14613" s="246">
        <v>1935.47</v>
      </c>
    </row>
    <row r="14614" spans="1:2" x14ac:dyDescent="0.2">
      <c r="A14614" s="245" t="s">
        <v>18510</v>
      </c>
      <c r="B14614" s="246">
        <v>1930.73</v>
      </c>
    </row>
    <row r="14615" spans="1:2" x14ac:dyDescent="0.2">
      <c r="A14615" s="245" t="s">
        <v>4110</v>
      </c>
      <c r="B14615" s="246">
        <v>1173.47</v>
      </c>
    </row>
    <row r="14616" spans="1:2" x14ac:dyDescent="0.2">
      <c r="A14616" s="245" t="s">
        <v>18511</v>
      </c>
      <c r="B14616" s="246">
        <v>1168.73</v>
      </c>
    </row>
    <row r="14617" spans="1:2" x14ac:dyDescent="0.2">
      <c r="A14617" s="245" t="s">
        <v>4097</v>
      </c>
      <c r="B14617" s="246">
        <v>165</v>
      </c>
    </row>
    <row r="14618" spans="1:2" x14ac:dyDescent="0.2">
      <c r="A14618" s="245" t="s">
        <v>18512</v>
      </c>
      <c r="B14618" s="246">
        <v>165</v>
      </c>
    </row>
    <row r="14619" spans="1:2" x14ac:dyDescent="0.2">
      <c r="A14619" s="245" t="s">
        <v>4101</v>
      </c>
      <c r="B14619" s="246">
        <v>232.64</v>
      </c>
    </row>
    <row r="14620" spans="1:2" x14ac:dyDescent="0.2">
      <c r="A14620" s="245" t="s">
        <v>18513</v>
      </c>
      <c r="B14620" s="246">
        <v>223.17</v>
      </c>
    </row>
    <row r="14621" spans="1:2" x14ac:dyDescent="0.2">
      <c r="A14621" s="245" t="s">
        <v>4102</v>
      </c>
      <c r="B14621" s="246">
        <v>46.75</v>
      </c>
    </row>
    <row r="14622" spans="1:2" x14ac:dyDescent="0.2">
      <c r="A14622" s="245" t="s">
        <v>18514</v>
      </c>
      <c r="B14622" s="246">
        <v>45.09</v>
      </c>
    </row>
    <row r="14623" spans="1:2" x14ac:dyDescent="0.2">
      <c r="A14623" s="245" t="s">
        <v>4103</v>
      </c>
      <c r="B14623" s="246">
        <v>24.74</v>
      </c>
    </row>
    <row r="14624" spans="1:2" x14ac:dyDescent="0.2">
      <c r="A14624" s="245" t="s">
        <v>18515</v>
      </c>
      <c r="B14624" s="246">
        <v>23.79</v>
      </c>
    </row>
    <row r="14625" spans="1:2" x14ac:dyDescent="0.2">
      <c r="A14625" s="245" t="s">
        <v>4104</v>
      </c>
      <c r="B14625" s="246">
        <v>78.11</v>
      </c>
    </row>
    <row r="14626" spans="1:2" x14ac:dyDescent="0.2">
      <c r="A14626" s="245" t="s">
        <v>18516</v>
      </c>
      <c r="B14626" s="246">
        <v>75.739999999999995</v>
      </c>
    </row>
    <row r="14627" spans="1:2" x14ac:dyDescent="0.2">
      <c r="A14627" s="245" t="s">
        <v>4105</v>
      </c>
      <c r="B14627" s="246">
        <v>1137.78</v>
      </c>
    </row>
    <row r="14628" spans="1:2" x14ac:dyDescent="0.2">
      <c r="A14628" s="245" t="s">
        <v>18517</v>
      </c>
      <c r="B14628" s="246">
        <v>1099.8800000000001</v>
      </c>
    </row>
    <row r="14629" spans="1:2" x14ac:dyDescent="0.2">
      <c r="A14629" s="245" t="s">
        <v>4106</v>
      </c>
      <c r="B14629" s="246">
        <v>281.56</v>
      </c>
    </row>
    <row r="14630" spans="1:2" x14ac:dyDescent="0.2">
      <c r="A14630" s="245" t="s">
        <v>18518</v>
      </c>
      <c r="B14630" s="246">
        <v>253.14</v>
      </c>
    </row>
    <row r="14631" spans="1:2" x14ac:dyDescent="0.2">
      <c r="A14631" s="245" t="s">
        <v>4111</v>
      </c>
      <c r="B14631" s="246">
        <v>255.97</v>
      </c>
    </row>
    <row r="14632" spans="1:2" x14ac:dyDescent="0.2">
      <c r="A14632" s="245" t="s">
        <v>18519</v>
      </c>
      <c r="B14632" s="246">
        <v>251.23</v>
      </c>
    </row>
    <row r="14633" spans="1:2" x14ac:dyDescent="0.2">
      <c r="A14633" s="245" t="s">
        <v>4112</v>
      </c>
      <c r="B14633" s="246">
        <v>531.66999999999996</v>
      </c>
    </row>
    <row r="14634" spans="1:2" x14ac:dyDescent="0.2">
      <c r="A14634" s="245" t="s">
        <v>18520</v>
      </c>
      <c r="B14634" s="246">
        <v>493.77</v>
      </c>
    </row>
    <row r="14635" spans="1:2" x14ac:dyDescent="0.2">
      <c r="A14635" s="245" t="s">
        <v>9476</v>
      </c>
      <c r="B14635" s="246">
        <v>81.56</v>
      </c>
    </row>
    <row r="14636" spans="1:2" x14ac:dyDescent="0.2">
      <c r="A14636" s="245" t="s">
        <v>18521</v>
      </c>
      <c r="B14636" s="246">
        <v>73.03</v>
      </c>
    </row>
    <row r="14637" spans="1:2" x14ac:dyDescent="0.2">
      <c r="A14637" s="245" t="s">
        <v>9477</v>
      </c>
      <c r="B14637" s="246">
        <v>89.6</v>
      </c>
    </row>
    <row r="14638" spans="1:2" x14ac:dyDescent="0.2">
      <c r="A14638" s="245" t="s">
        <v>18522</v>
      </c>
      <c r="B14638" s="246">
        <v>81.069999999999993</v>
      </c>
    </row>
    <row r="14639" spans="1:2" x14ac:dyDescent="0.2">
      <c r="A14639" s="245" t="s">
        <v>9478</v>
      </c>
      <c r="B14639" s="246">
        <v>119.25</v>
      </c>
    </row>
    <row r="14640" spans="1:2" x14ac:dyDescent="0.2">
      <c r="A14640" s="245" t="s">
        <v>18523</v>
      </c>
      <c r="B14640" s="246">
        <v>108.59</v>
      </c>
    </row>
    <row r="14641" spans="1:2" x14ac:dyDescent="0.2">
      <c r="A14641" s="245" t="s">
        <v>9479</v>
      </c>
      <c r="B14641" s="246">
        <v>279.06</v>
      </c>
    </row>
    <row r="14642" spans="1:2" x14ac:dyDescent="0.2">
      <c r="A14642" s="245" t="s">
        <v>18524</v>
      </c>
      <c r="B14642" s="246">
        <v>266.27</v>
      </c>
    </row>
    <row r="14643" spans="1:2" x14ac:dyDescent="0.2">
      <c r="A14643" s="245" t="s">
        <v>9480</v>
      </c>
      <c r="B14643" s="246">
        <v>306.45999999999998</v>
      </c>
    </row>
    <row r="14644" spans="1:2" x14ac:dyDescent="0.2">
      <c r="A14644" s="245" t="s">
        <v>18525</v>
      </c>
      <c r="B14644" s="246">
        <v>295.3</v>
      </c>
    </row>
    <row r="14645" spans="1:2" x14ac:dyDescent="0.2">
      <c r="A14645" s="245" t="s">
        <v>9481</v>
      </c>
      <c r="B14645" s="246">
        <v>440.84</v>
      </c>
    </row>
    <row r="14646" spans="1:2" x14ac:dyDescent="0.2">
      <c r="A14646" s="245" t="s">
        <v>18526</v>
      </c>
      <c r="B14646" s="246">
        <v>419.52</v>
      </c>
    </row>
    <row r="14647" spans="1:2" x14ac:dyDescent="0.2">
      <c r="A14647" s="245" t="s">
        <v>9482</v>
      </c>
      <c r="B14647" s="246">
        <v>495.63</v>
      </c>
    </row>
    <row r="14648" spans="1:2" x14ac:dyDescent="0.2">
      <c r="A14648" s="245" t="s">
        <v>18527</v>
      </c>
      <c r="B14648" s="246">
        <v>474.31</v>
      </c>
    </row>
    <row r="14649" spans="1:2" x14ac:dyDescent="0.2">
      <c r="A14649" s="245" t="s">
        <v>9483</v>
      </c>
      <c r="B14649" s="246">
        <v>628.94000000000005</v>
      </c>
    </row>
    <row r="14650" spans="1:2" x14ac:dyDescent="0.2">
      <c r="A14650" s="245" t="s">
        <v>18528</v>
      </c>
      <c r="B14650" s="246">
        <v>607.62</v>
      </c>
    </row>
    <row r="14651" spans="1:2" x14ac:dyDescent="0.2">
      <c r="A14651" s="245" t="s">
        <v>23880</v>
      </c>
      <c r="B14651" s="246">
        <v>723.28</v>
      </c>
    </row>
    <row r="14652" spans="1:2" x14ac:dyDescent="0.2">
      <c r="A14652" s="245" t="s">
        <v>23881</v>
      </c>
      <c r="B14652" s="246">
        <v>701.96</v>
      </c>
    </row>
    <row r="14653" spans="1:2" x14ac:dyDescent="0.2">
      <c r="A14653" s="245" t="s">
        <v>4113</v>
      </c>
      <c r="B14653" s="246">
        <v>88.65</v>
      </c>
    </row>
    <row r="14654" spans="1:2" x14ac:dyDescent="0.2">
      <c r="A14654" s="245" t="s">
        <v>18529</v>
      </c>
      <c r="B14654" s="246">
        <v>79.180000000000007</v>
      </c>
    </row>
    <row r="14655" spans="1:2" x14ac:dyDescent="0.2">
      <c r="A14655" s="245" t="s">
        <v>4114</v>
      </c>
      <c r="B14655" s="246">
        <v>96.69</v>
      </c>
    </row>
    <row r="14656" spans="1:2" x14ac:dyDescent="0.2">
      <c r="A14656" s="245" t="s">
        <v>18530</v>
      </c>
      <c r="B14656" s="246">
        <v>87.22</v>
      </c>
    </row>
    <row r="14657" spans="1:2" x14ac:dyDescent="0.2">
      <c r="A14657" s="245" t="s">
        <v>4115</v>
      </c>
      <c r="B14657" s="246">
        <v>128.12</v>
      </c>
    </row>
    <row r="14658" spans="1:2" x14ac:dyDescent="0.2">
      <c r="A14658" s="245" t="s">
        <v>18531</v>
      </c>
      <c r="B14658" s="246">
        <v>116.27</v>
      </c>
    </row>
    <row r="14659" spans="1:2" x14ac:dyDescent="0.2">
      <c r="A14659" s="245" t="s">
        <v>4116</v>
      </c>
      <c r="B14659" s="246">
        <v>289.7</v>
      </c>
    </row>
    <row r="14660" spans="1:2" x14ac:dyDescent="0.2">
      <c r="A14660" s="245" t="s">
        <v>18532</v>
      </c>
      <c r="B14660" s="246">
        <v>275.49</v>
      </c>
    </row>
    <row r="14661" spans="1:2" x14ac:dyDescent="0.2">
      <c r="A14661" s="245" t="s">
        <v>4117</v>
      </c>
      <c r="B14661" s="246">
        <v>347.07</v>
      </c>
    </row>
    <row r="14662" spans="1:2" x14ac:dyDescent="0.2">
      <c r="A14662" s="245" t="s">
        <v>18533</v>
      </c>
      <c r="B14662" s="246">
        <v>330.49</v>
      </c>
    </row>
    <row r="14663" spans="1:2" x14ac:dyDescent="0.2">
      <c r="A14663" s="245" t="s">
        <v>4118</v>
      </c>
      <c r="B14663" s="246">
        <v>458.58</v>
      </c>
    </row>
    <row r="14664" spans="1:2" x14ac:dyDescent="0.2">
      <c r="A14664" s="245" t="s">
        <v>18534</v>
      </c>
      <c r="B14664" s="246">
        <v>434.89</v>
      </c>
    </row>
    <row r="14665" spans="1:2" x14ac:dyDescent="0.2">
      <c r="A14665" s="245" t="s">
        <v>4119</v>
      </c>
      <c r="B14665" s="246">
        <v>548.84</v>
      </c>
    </row>
    <row r="14666" spans="1:2" x14ac:dyDescent="0.2">
      <c r="A14666" s="245" t="s">
        <v>18535</v>
      </c>
      <c r="B14666" s="246">
        <v>520.41999999999996</v>
      </c>
    </row>
    <row r="14667" spans="1:2" x14ac:dyDescent="0.2">
      <c r="A14667" s="245" t="s">
        <v>4120</v>
      </c>
      <c r="B14667" s="246">
        <v>699.89</v>
      </c>
    </row>
    <row r="14668" spans="1:2" x14ac:dyDescent="0.2">
      <c r="A14668" s="245" t="s">
        <v>18536</v>
      </c>
      <c r="B14668" s="246">
        <v>669.09</v>
      </c>
    </row>
    <row r="14669" spans="1:2" x14ac:dyDescent="0.2">
      <c r="A14669" s="245" t="s">
        <v>23882</v>
      </c>
      <c r="B14669" s="246">
        <v>794.23</v>
      </c>
    </row>
    <row r="14670" spans="1:2" x14ac:dyDescent="0.2">
      <c r="A14670" s="245" t="s">
        <v>23883</v>
      </c>
      <c r="B14670" s="246">
        <v>763.43</v>
      </c>
    </row>
    <row r="14671" spans="1:2" x14ac:dyDescent="0.2">
      <c r="A14671" s="245" t="s">
        <v>23884</v>
      </c>
      <c r="B14671" s="246">
        <v>58.09</v>
      </c>
    </row>
    <row r="14672" spans="1:2" x14ac:dyDescent="0.2">
      <c r="A14672" s="245" t="s">
        <v>23885</v>
      </c>
      <c r="B14672" s="246">
        <v>57.5</v>
      </c>
    </row>
    <row r="14673" spans="1:2" x14ac:dyDescent="0.2">
      <c r="A14673" s="245" t="s">
        <v>9484</v>
      </c>
      <c r="B14673" s="246">
        <v>77.739999999999995</v>
      </c>
    </row>
    <row r="14674" spans="1:2" x14ac:dyDescent="0.2">
      <c r="A14674" s="245" t="s">
        <v>18537</v>
      </c>
      <c r="B14674" s="246">
        <v>77.09</v>
      </c>
    </row>
    <row r="14675" spans="1:2" x14ac:dyDescent="0.2">
      <c r="A14675" s="245" t="s">
        <v>9485</v>
      </c>
      <c r="B14675" s="246">
        <v>84.08</v>
      </c>
    </row>
    <row r="14676" spans="1:2" x14ac:dyDescent="0.2">
      <c r="A14676" s="245" t="s">
        <v>18538</v>
      </c>
      <c r="B14676" s="246">
        <v>83.43</v>
      </c>
    </row>
    <row r="14677" spans="1:2" x14ac:dyDescent="0.2">
      <c r="A14677" s="245" t="s">
        <v>9486</v>
      </c>
      <c r="B14677" s="246">
        <v>86.03</v>
      </c>
    </row>
    <row r="14678" spans="1:2" x14ac:dyDescent="0.2">
      <c r="A14678" s="245" t="s">
        <v>18539</v>
      </c>
      <c r="B14678" s="246">
        <v>85.38</v>
      </c>
    </row>
    <row r="14679" spans="1:2" x14ac:dyDescent="0.2">
      <c r="A14679" s="245" t="s">
        <v>9487</v>
      </c>
      <c r="B14679" s="246">
        <v>91.71</v>
      </c>
    </row>
    <row r="14680" spans="1:2" x14ac:dyDescent="0.2">
      <c r="A14680" s="245" t="s">
        <v>18540</v>
      </c>
      <c r="B14680" s="246">
        <v>91.06</v>
      </c>
    </row>
    <row r="14681" spans="1:2" x14ac:dyDescent="0.2">
      <c r="A14681" s="245" t="s">
        <v>9488</v>
      </c>
      <c r="B14681" s="246">
        <v>105.51</v>
      </c>
    </row>
    <row r="14682" spans="1:2" x14ac:dyDescent="0.2">
      <c r="A14682" s="245" t="s">
        <v>18541</v>
      </c>
      <c r="B14682" s="246">
        <v>104.74</v>
      </c>
    </row>
    <row r="14683" spans="1:2" x14ac:dyDescent="0.2">
      <c r="A14683" s="245" t="s">
        <v>9489</v>
      </c>
      <c r="B14683" s="246">
        <v>111.59</v>
      </c>
    </row>
    <row r="14684" spans="1:2" x14ac:dyDescent="0.2">
      <c r="A14684" s="245" t="s">
        <v>18542</v>
      </c>
      <c r="B14684" s="246">
        <v>110.82</v>
      </c>
    </row>
    <row r="14685" spans="1:2" x14ac:dyDescent="0.2">
      <c r="A14685" s="245" t="s">
        <v>9490</v>
      </c>
      <c r="B14685" s="246">
        <v>115.19</v>
      </c>
    </row>
    <row r="14686" spans="1:2" x14ac:dyDescent="0.2">
      <c r="A14686" s="245" t="s">
        <v>18543</v>
      </c>
      <c r="B14686" s="246">
        <v>114.42</v>
      </c>
    </row>
    <row r="14687" spans="1:2" x14ac:dyDescent="0.2">
      <c r="A14687" s="245" t="s">
        <v>9491</v>
      </c>
      <c r="B14687" s="246">
        <v>163.41999999999999</v>
      </c>
    </row>
    <row r="14688" spans="1:2" x14ac:dyDescent="0.2">
      <c r="A14688" s="245" t="s">
        <v>18544</v>
      </c>
      <c r="B14688" s="246">
        <v>162.65</v>
      </c>
    </row>
    <row r="14689" spans="1:2" x14ac:dyDescent="0.2">
      <c r="A14689" s="245" t="s">
        <v>9492</v>
      </c>
      <c r="B14689" s="246">
        <v>194.98</v>
      </c>
    </row>
    <row r="14690" spans="1:2" x14ac:dyDescent="0.2">
      <c r="A14690" s="245" t="s">
        <v>18545</v>
      </c>
      <c r="B14690" s="246">
        <v>194.21</v>
      </c>
    </row>
    <row r="14691" spans="1:2" x14ac:dyDescent="0.2">
      <c r="A14691" s="245" t="s">
        <v>9493</v>
      </c>
      <c r="B14691" s="246">
        <v>937.37</v>
      </c>
    </row>
    <row r="14692" spans="1:2" x14ac:dyDescent="0.2">
      <c r="A14692" s="245" t="s">
        <v>18546</v>
      </c>
      <c r="B14692" s="246">
        <v>936.6</v>
      </c>
    </row>
    <row r="14693" spans="1:2" x14ac:dyDescent="0.2">
      <c r="A14693" s="245" t="s">
        <v>9494</v>
      </c>
      <c r="B14693" s="246">
        <v>16.66</v>
      </c>
    </row>
    <row r="14694" spans="1:2" x14ac:dyDescent="0.2">
      <c r="A14694" s="245" t="s">
        <v>18547</v>
      </c>
      <c r="B14694" s="246">
        <v>15.71</v>
      </c>
    </row>
    <row r="14695" spans="1:2" x14ac:dyDescent="0.2">
      <c r="A14695" s="245" t="s">
        <v>9495</v>
      </c>
      <c r="B14695" s="246">
        <v>16.66</v>
      </c>
    </row>
    <row r="14696" spans="1:2" x14ac:dyDescent="0.2">
      <c r="A14696" s="245" t="s">
        <v>18548</v>
      </c>
      <c r="B14696" s="246">
        <v>15.71</v>
      </c>
    </row>
    <row r="14697" spans="1:2" x14ac:dyDescent="0.2">
      <c r="A14697" s="245" t="s">
        <v>9496</v>
      </c>
      <c r="B14697" s="246">
        <v>16.66</v>
      </c>
    </row>
    <row r="14698" spans="1:2" x14ac:dyDescent="0.2">
      <c r="A14698" s="245" t="s">
        <v>18549</v>
      </c>
      <c r="B14698" s="246">
        <v>15.71</v>
      </c>
    </row>
    <row r="14699" spans="1:2" x14ac:dyDescent="0.2">
      <c r="A14699" s="245" t="s">
        <v>9497</v>
      </c>
      <c r="B14699" s="246">
        <v>20.63</v>
      </c>
    </row>
    <row r="14700" spans="1:2" x14ac:dyDescent="0.2">
      <c r="A14700" s="245" t="s">
        <v>18550</v>
      </c>
      <c r="B14700" s="246">
        <v>19.68</v>
      </c>
    </row>
    <row r="14701" spans="1:2" x14ac:dyDescent="0.2">
      <c r="A14701" s="245" t="s">
        <v>9498</v>
      </c>
      <c r="B14701" s="246">
        <v>20.63</v>
      </c>
    </row>
    <row r="14702" spans="1:2" x14ac:dyDescent="0.2">
      <c r="A14702" s="245" t="s">
        <v>18551</v>
      </c>
      <c r="B14702" s="246">
        <v>19.68</v>
      </c>
    </row>
    <row r="14703" spans="1:2" x14ac:dyDescent="0.2">
      <c r="A14703" s="245" t="s">
        <v>35415</v>
      </c>
      <c r="B14703" s="246">
        <v>48.39</v>
      </c>
    </row>
    <row r="14704" spans="1:2" x14ac:dyDescent="0.2">
      <c r="A14704" s="245" t="s">
        <v>35416</v>
      </c>
      <c r="B14704" s="246">
        <v>47.44</v>
      </c>
    </row>
    <row r="14705" spans="1:2" x14ac:dyDescent="0.2">
      <c r="A14705" s="245" t="s">
        <v>4121</v>
      </c>
      <c r="B14705" s="246">
        <v>5.08</v>
      </c>
    </row>
    <row r="14706" spans="1:2" x14ac:dyDescent="0.2">
      <c r="A14706" s="245" t="s">
        <v>18552</v>
      </c>
      <c r="B14706" s="246">
        <v>4.67</v>
      </c>
    </row>
    <row r="14707" spans="1:2" x14ac:dyDescent="0.2">
      <c r="A14707" s="245" t="s">
        <v>4122</v>
      </c>
      <c r="B14707" s="246">
        <v>6.13</v>
      </c>
    </row>
    <row r="14708" spans="1:2" x14ac:dyDescent="0.2">
      <c r="A14708" s="245" t="s">
        <v>18553</v>
      </c>
      <c r="B14708" s="246">
        <v>5.72</v>
      </c>
    </row>
    <row r="14709" spans="1:2" x14ac:dyDescent="0.2">
      <c r="A14709" s="245" t="s">
        <v>4123</v>
      </c>
      <c r="B14709" s="246">
        <v>31.2</v>
      </c>
    </row>
    <row r="14710" spans="1:2" x14ac:dyDescent="0.2">
      <c r="A14710" s="245" t="s">
        <v>18554</v>
      </c>
      <c r="B14710" s="246">
        <v>29.82</v>
      </c>
    </row>
    <row r="14711" spans="1:2" x14ac:dyDescent="0.2">
      <c r="A14711" s="245" t="s">
        <v>4124</v>
      </c>
      <c r="B14711" s="246">
        <v>63.53</v>
      </c>
    </row>
    <row r="14712" spans="1:2" x14ac:dyDescent="0.2">
      <c r="A14712" s="245" t="s">
        <v>18555</v>
      </c>
      <c r="B14712" s="246">
        <v>62.15</v>
      </c>
    </row>
    <row r="14713" spans="1:2" x14ac:dyDescent="0.2">
      <c r="A14713" s="245" t="s">
        <v>4125</v>
      </c>
      <c r="B14713" s="246">
        <v>154.47999999999999</v>
      </c>
    </row>
    <row r="14714" spans="1:2" x14ac:dyDescent="0.2">
      <c r="A14714" s="245" t="s">
        <v>18556</v>
      </c>
      <c r="B14714" s="246">
        <v>153.1</v>
      </c>
    </row>
    <row r="14715" spans="1:2" x14ac:dyDescent="0.2">
      <c r="A14715" s="245" t="s">
        <v>4126</v>
      </c>
      <c r="B14715" s="246">
        <v>180.18</v>
      </c>
    </row>
    <row r="14716" spans="1:2" x14ac:dyDescent="0.2">
      <c r="A14716" s="245" t="s">
        <v>18557</v>
      </c>
      <c r="B14716" s="246">
        <v>178.8</v>
      </c>
    </row>
    <row r="14717" spans="1:2" x14ac:dyDescent="0.2">
      <c r="A14717" s="245" t="s">
        <v>4127</v>
      </c>
      <c r="B14717" s="246">
        <v>19.690000000000001</v>
      </c>
    </row>
    <row r="14718" spans="1:2" x14ac:dyDescent="0.2">
      <c r="A14718" s="245" t="s">
        <v>18558</v>
      </c>
      <c r="B14718" s="246">
        <v>18.309999999999999</v>
      </c>
    </row>
    <row r="14719" spans="1:2" x14ac:dyDescent="0.2">
      <c r="A14719" s="245" t="s">
        <v>4128</v>
      </c>
      <c r="B14719" s="246">
        <v>37.729999999999997</v>
      </c>
    </row>
    <row r="14720" spans="1:2" x14ac:dyDescent="0.2">
      <c r="A14720" s="245" t="s">
        <v>18559</v>
      </c>
      <c r="B14720" s="246">
        <v>36.35</v>
      </c>
    </row>
    <row r="14721" spans="1:2" x14ac:dyDescent="0.2">
      <c r="A14721" s="245" t="s">
        <v>4129</v>
      </c>
      <c r="B14721" s="246">
        <v>37.729999999999997</v>
      </c>
    </row>
    <row r="14722" spans="1:2" x14ac:dyDescent="0.2">
      <c r="A14722" s="245" t="s">
        <v>18560</v>
      </c>
      <c r="B14722" s="246">
        <v>36.35</v>
      </c>
    </row>
    <row r="14723" spans="1:2" x14ac:dyDescent="0.2">
      <c r="A14723" s="245" t="s">
        <v>4130</v>
      </c>
      <c r="B14723" s="246">
        <v>54.38</v>
      </c>
    </row>
    <row r="14724" spans="1:2" x14ac:dyDescent="0.2">
      <c r="A14724" s="245" t="s">
        <v>18561</v>
      </c>
      <c r="B14724" s="246">
        <v>53</v>
      </c>
    </row>
    <row r="14725" spans="1:2" x14ac:dyDescent="0.2">
      <c r="A14725" s="245" t="s">
        <v>4131</v>
      </c>
      <c r="B14725" s="246">
        <v>10.07</v>
      </c>
    </row>
    <row r="14726" spans="1:2" x14ac:dyDescent="0.2">
      <c r="A14726" s="245" t="s">
        <v>18562</v>
      </c>
      <c r="B14726" s="246">
        <v>9.48</v>
      </c>
    </row>
    <row r="14727" spans="1:2" x14ac:dyDescent="0.2">
      <c r="A14727" s="245" t="s">
        <v>4132</v>
      </c>
      <c r="B14727" s="246">
        <v>11.42</v>
      </c>
    </row>
    <row r="14728" spans="1:2" x14ac:dyDescent="0.2">
      <c r="A14728" s="245" t="s">
        <v>18563</v>
      </c>
      <c r="B14728" s="246">
        <v>10.83</v>
      </c>
    </row>
    <row r="14729" spans="1:2" x14ac:dyDescent="0.2">
      <c r="A14729" s="245" t="s">
        <v>4133</v>
      </c>
      <c r="B14729" s="246">
        <v>29.07</v>
      </c>
    </row>
    <row r="14730" spans="1:2" x14ac:dyDescent="0.2">
      <c r="A14730" s="245" t="s">
        <v>18564</v>
      </c>
      <c r="B14730" s="246">
        <v>28.42</v>
      </c>
    </row>
    <row r="14731" spans="1:2" x14ac:dyDescent="0.2">
      <c r="A14731" s="245" t="s">
        <v>4134</v>
      </c>
      <c r="B14731" s="246">
        <v>40.51</v>
      </c>
    </row>
    <row r="14732" spans="1:2" x14ac:dyDescent="0.2">
      <c r="A14732" s="245" t="s">
        <v>18565</v>
      </c>
      <c r="B14732" s="246">
        <v>39.799999999999997</v>
      </c>
    </row>
    <row r="14733" spans="1:2" x14ac:dyDescent="0.2">
      <c r="A14733" s="245" t="s">
        <v>4135</v>
      </c>
      <c r="B14733" s="246">
        <v>74.7</v>
      </c>
    </row>
    <row r="14734" spans="1:2" x14ac:dyDescent="0.2">
      <c r="A14734" s="245" t="s">
        <v>18566</v>
      </c>
      <c r="B14734" s="246">
        <v>73.989999999999995</v>
      </c>
    </row>
    <row r="14735" spans="1:2" x14ac:dyDescent="0.2">
      <c r="A14735" s="245" t="s">
        <v>4136</v>
      </c>
      <c r="B14735" s="246">
        <v>255.52</v>
      </c>
    </row>
    <row r="14736" spans="1:2" x14ac:dyDescent="0.2">
      <c r="A14736" s="245" t="s">
        <v>18567</v>
      </c>
      <c r="B14736" s="246">
        <v>254.81</v>
      </c>
    </row>
    <row r="14737" spans="1:2" x14ac:dyDescent="0.2">
      <c r="A14737" s="245" t="s">
        <v>4137</v>
      </c>
      <c r="B14737" s="246">
        <v>276.22000000000003</v>
      </c>
    </row>
    <row r="14738" spans="1:2" x14ac:dyDescent="0.2">
      <c r="A14738" s="245" t="s">
        <v>18568</v>
      </c>
      <c r="B14738" s="246">
        <v>275.51</v>
      </c>
    </row>
    <row r="14739" spans="1:2" x14ac:dyDescent="0.2">
      <c r="A14739" s="245" t="s">
        <v>4138</v>
      </c>
      <c r="B14739" s="246">
        <v>627.72</v>
      </c>
    </row>
    <row r="14740" spans="1:2" x14ac:dyDescent="0.2">
      <c r="A14740" s="245" t="s">
        <v>18569</v>
      </c>
      <c r="B14740" s="246">
        <v>627.01</v>
      </c>
    </row>
    <row r="14741" spans="1:2" x14ac:dyDescent="0.2">
      <c r="A14741" s="245" t="s">
        <v>4139</v>
      </c>
      <c r="B14741" s="246">
        <v>649.22</v>
      </c>
    </row>
    <row r="14742" spans="1:2" x14ac:dyDescent="0.2">
      <c r="A14742" s="245" t="s">
        <v>18570</v>
      </c>
      <c r="B14742" s="246">
        <v>648.51</v>
      </c>
    </row>
    <row r="14743" spans="1:2" x14ac:dyDescent="0.2">
      <c r="A14743" s="245" t="s">
        <v>4140</v>
      </c>
      <c r="B14743" s="246">
        <v>1523.54</v>
      </c>
    </row>
    <row r="14744" spans="1:2" x14ac:dyDescent="0.2">
      <c r="A14744" s="245" t="s">
        <v>18571</v>
      </c>
      <c r="B14744" s="246">
        <v>1522.83</v>
      </c>
    </row>
    <row r="14745" spans="1:2" x14ac:dyDescent="0.2">
      <c r="A14745" s="245" t="s">
        <v>23887</v>
      </c>
      <c r="B14745" s="246">
        <v>1972.65</v>
      </c>
    </row>
    <row r="14746" spans="1:2" x14ac:dyDescent="0.2">
      <c r="A14746" s="245" t="s">
        <v>23888</v>
      </c>
      <c r="B14746" s="246">
        <v>1971.94</v>
      </c>
    </row>
    <row r="14747" spans="1:2" x14ac:dyDescent="0.2">
      <c r="A14747" s="245" t="s">
        <v>4141</v>
      </c>
      <c r="B14747" s="246">
        <v>243.08</v>
      </c>
    </row>
    <row r="14748" spans="1:2" x14ac:dyDescent="0.2">
      <c r="A14748" s="245" t="s">
        <v>18572</v>
      </c>
      <c r="B14748" s="246">
        <v>241.19</v>
      </c>
    </row>
    <row r="14749" spans="1:2" x14ac:dyDescent="0.2">
      <c r="A14749" s="245" t="s">
        <v>4142</v>
      </c>
      <c r="B14749" s="246">
        <v>289.18</v>
      </c>
    </row>
    <row r="14750" spans="1:2" x14ac:dyDescent="0.2">
      <c r="A14750" s="245" t="s">
        <v>18573</v>
      </c>
      <c r="B14750" s="246">
        <v>287.29000000000002</v>
      </c>
    </row>
    <row r="14751" spans="1:2" x14ac:dyDescent="0.2">
      <c r="A14751" s="245" t="s">
        <v>4143</v>
      </c>
      <c r="B14751" s="246">
        <v>553.74</v>
      </c>
    </row>
    <row r="14752" spans="1:2" x14ac:dyDescent="0.2">
      <c r="A14752" s="245" t="s">
        <v>18574</v>
      </c>
      <c r="B14752" s="246">
        <v>551.85</v>
      </c>
    </row>
    <row r="14753" spans="1:2" x14ac:dyDescent="0.2">
      <c r="A14753" s="245" t="s">
        <v>4144</v>
      </c>
      <c r="B14753" s="246">
        <v>1267.04</v>
      </c>
    </row>
    <row r="14754" spans="1:2" x14ac:dyDescent="0.2">
      <c r="A14754" s="245" t="s">
        <v>18575</v>
      </c>
      <c r="B14754" s="246">
        <v>1265.1500000000001</v>
      </c>
    </row>
    <row r="14755" spans="1:2" x14ac:dyDescent="0.2">
      <c r="A14755" s="245" t="s">
        <v>4145</v>
      </c>
      <c r="B14755" s="246">
        <v>1638.46</v>
      </c>
    </row>
    <row r="14756" spans="1:2" x14ac:dyDescent="0.2">
      <c r="A14756" s="245" t="s">
        <v>18576</v>
      </c>
      <c r="B14756" s="246">
        <v>1636.57</v>
      </c>
    </row>
    <row r="14757" spans="1:2" x14ac:dyDescent="0.2">
      <c r="A14757" s="245" t="s">
        <v>4146</v>
      </c>
      <c r="B14757" s="246">
        <v>2256.88</v>
      </c>
    </row>
    <row r="14758" spans="1:2" x14ac:dyDescent="0.2">
      <c r="A14758" s="245" t="s">
        <v>18577</v>
      </c>
      <c r="B14758" s="246">
        <v>2254.9899999999998</v>
      </c>
    </row>
    <row r="14759" spans="1:2" x14ac:dyDescent="0.2">
      <c r="A14759" s="245" t="s">
        <v>4147</v>
      </c>
      <c r="B14759" s="246">
        <v>172.05</v>
      </c>
    </row>
    <row r="14760" spans="1:2" x14ac:dyDescent="0.2">
      <c r="A14760" s="245" t="s">
        <v>18578</v>
      </c>
      <c r="B14760" s="246">
        <v>167.31</v>
      </c>
    </row>
    <row r="14761" spans="1:2" x14ac:dyDescent="0.2">
      <c r="A14761" s="245" t="s">
        <v>4148</v>
      </c>
      <c r="B14761" s="246">
        <v>185.47</v>
      </c>
    </row>
    <row r="14762" spans="1:2" x14ac:dyDescent="0.2">
      <c r="A14762" s="245" t="s">
        <v>18579</v>
      </c>
      <c r="B14762" s="246">
        <v>180.73</v>
      </c>
    </row>
    <row r="14763" spans="1:2" x14ac:dyDescent="0.2">
      <c r="A14763" s="245" t="s">
        <v>4149</v>
      </c>
      <c r="B14763" s="246">
        <v>225.47</v>
      </c>
    </row>
    <row r="14764" spans="1:2" x14ac:dyDescent="0.2">
      <c r="A14764" s="245" t="s">
        <v>18580</v>
      </c>
      <c r="B14764" s="246">
        <v>220.73</v>
      </c>
    </row>
    <row r="14765" spans="1:2" x14ac:dyDescent="0.2">
      <c r="A14765" s="245" t="s">
        <v>4150</v>
      </c>
      <c r="B14765" s="246">
        <v>100.61</v>
      </c>
    </row>
    <row r="14766" spans="1:2" x14ac:dyDescent="0.2">
      <c r="A14766" s="245" t="s">
        <v>18581</v>
      </c>
      <c r="B14766" s="246">
        <v>91.14</v>
      </c>
    </row>
    <row r="14767" spans="1:2" x14ac:dyDescent="0.2">
      <c r="A14767" s="245" t="s">
        <v>4151</v>
      </c>
      <c r="B14767" s="246">
        <v>100.27</v>
      </c>
    </row>
    <row r="14768" spans="1:2" x14ac:dyDescent="0.2">
      <c r="A14768" s="245" t="s">
        <v>18582</v>
      </c>
      <c r="B14768" s="246">
        <v>93.17</v>
      </c>
    </row>
    <row r="14769" spans="1:2" x14ac:dyDescent="0.2">
      <c r="A14769" s="245" t="s">
        <v>4152</v>
      </c>
      <c r="B14769" s="246">
        <v>146.81</v>
      </c>
    </row>
    <row r="14770" spans="1:2" x14ac:dyDescent="0.2">
      <c r="A14770" s="245" t="s">
        <v>18583</v>
      </c>
      <c r="B14770" s="246">
        <v>138.28</v>
      </c>
    </row>
    <row r="14771" spans="1:2" x14ac:dyDescent="0.2">
      <c r="A14771" s="245" t="s">
        <v>4153</v>
      </c>
      <c r="B14771" s="246">
        <v>160.32</v>
      </c>
    </row>
    <row r="14772" spans="1:2" x14ac:dyDescent="0.2">
      <c r="A14772" s="245" t="s">
        <v>18584</v>
      </c>
      <c r="B14772" s="246">
        <v>150.85</v>
      </c>
    </row>
    <row r="14773" spans="1:2" x14ac:dyDescent="0.2">
      <c r="A14773" s="245" t="s">
        <v>4154</v>
      </c>
      <c r="B14773" s="246">
        <v>1.53</v>
      </c>
    </row>
    <row r="14774" spans="1:2" x14ac:dyDescent="0.2">
      <c r="A14774" s="245" t="s">
        <v>18585</v>
      </c>
      <c r="B14774" s="246">
        <v>1.39</v>
      </c>
    </row>
    <row r="14775" spans="1:2" x14ac:dyDescent="0.2">
      <c r="A14775" s="245" t="s">
        <v>4155</v>
      </c>
      <c r="B14775" s="246">
        <v>2.02</v>
      </c>
    </row>
    <row r="14776" spans="1:2" x14ac:dyDescent="0.2">
      <c r="A14776" s="245" t="s">
        <v>18586</v>
      </c>
      <c r="B14776" s="246">
        <v>1.83</v>
      </c>
    </row>
    <row r="14777" spans="1:2" x14ac:dyDescent="0.2">
      <c r="A14777" s="245" t="s">
        <v>4156</v>
      </c>
      <c r="B14777" s="246">
        <v>2.72</v>
      </c>
    </row>
    <row r="14778" spans="1:2" x14ac:dyDescent="0.2">
      <c r="A14778" s="245" t="s">
        <v>18587</v>
      </c>
      <c r="B14778" s="246">
        <v>2.48</v>
      </c>
    </row>
    <row r="14779" spans="1:2" x14ac:dyDescent="0.2">
      <c r="A14779" s="245" t="s">
        <v>4157</v>
      </c>
      <c r="B14779" s="246">
        <v>3.67</v>
      </c>
    </row>
    <row r="14780" spans="1:2" x14ac:dyDescent="0.2">
      <c r="A14780" s="245" t="s">
        <v>18588</v>
      </c>
      <c r="B14780" s="246">
        <v>3.38</v>
      </c>
    </row>
    <row r="14781" spans="1:2" x14ac:dyDescent="0.2">
      <c r="A14781" s="245" t="s">
        <v>4158</v>
      </c>
      <c r="B14781" s="246">
        <v>4.7300000000000004</v>
      </c>
    </row>
    <row r="14782" spans="1:2" x14ac:dyDescent="0.2">
      <c r="A14782" s="245" t="s">
        <v>18589</v>
      </c>
      <c r="B14782" s="246">
        <v>4.3899999999999997</v>
      </c>
    </row>
    <row r="14783" spans="1:2" x14ac:dyDescent="0.2">
      <c r="A14783" s="245" t="s">
        <v>4159</v>
      </c>
      <c r="B14783" s="246">
        <v>6.55</v>
      </c>
    </row>
    <row r="14784" spans="1:2" x14ac:dyDescent="0.2">
      <c r="A14784" s="245" t="s">
        <v>18590</v>
      </c>
      <c r="B14784" s="246">
        <v>6.17</v>
      </c>
    </row>
    <row r="14785" spans="1:2" x14ac:dyDescent="0.2">
      <c r="A14785" s="245" t="s">
        <v>4160</v>
      </c>
      <c r="B14785" s="246">
        <v>1.94</v>
      </c>
    </row>
    <row r="14786" spans="1:2" x14ac:dyDescent="0.2">
      <c r="A14786" s="245" t="s">
        <v>18591</v>
      </c>
      <c r="B14786" s="246">
        <v>1.75</v>
      </c>
    </row>
    <row r="14787" spans="1:2" x14ac:dyDescent="0.2">
      <c r="A14787" s="245" t="s">
        <v>4161</v>
      </c>
      <c r="B14787" s="246">
        <v>2.5099999999999998</v>
      </c>
    </row>
    <row r="14788" spans="1:2" x14ac:dyDescent="0.2">
      <c r="A14788" s="245" t="s">
        <v>18592</v>
      </c>
      <c r="B14788" s="246">
        <v>2.27</v>
      </c>
    </row>
    <row r="14789" spans="1:2" x14ac:dyDescent="0.2">
      <c r="A14789" s="245" t="s">
        <v>4162</v>
      </c>
      <c r="B14789" s="246">
        <v>3.42</v>
      </c>
    </row>
    <row r="14790" spans="1:2" x14ac:dyDescent="0.2">
      <c r="A14790" s="245" t="s">
        <v>18593</v>
      </c>
      <c r="B14790" s="246">
        <v>3.13</v>
      </c>
    </row>
    <row r="14791" spans="1:2" x14ac:dyDescent="0.2">
      <c r="A14791" s="245" t="s">
        <v>4163</v>
      </c>
      <c r="B14791" s="246">
        <v>4.38</v>
      </c>
    </row>
    <row r="14792" spans="1:2" x14ac:dyDescent="0.2">
      <c r="A14792" s="245" t="s">
        <v>18594</v>
      </c>
      <c r="B14792" s="246">
        <v>4.05</v>
      </c>
    </row>
    <row r="14793" spans="1:2" x14ac:dyDescent="0.2">
      <c r="A14793" s="245" t="s">
        <v>4164</v>
      </c>
      <c r="B14793" s="246">
        <v>6.22</v>
      </c>
    </row>
    <row r="14794" spans="1:2" x14ac:dyDescent="0.2">
      <c r="A14794" s="245" t="s">
        <v>18595</v>
      </c>
      <c r="B14794" s="246">
        <v>5.85</v>
      </c>
    </row>
    <row r="14795" spans="1:2" x14ac:dyDescent="0.2">
      <c r="A14795" s="245" t="s">
        <v>4165</v>
      </c>
      <c r="B14795" s="246">
        <v>8.4499999999999993</v>
      </c>
    </row>
    <row r="14796" spans="1:2" x14ac:dyDescent="0.2">
      <c r="A14796" s="245" t="s">
        <v>18596</v>
      </c>
      <c r="B14796" s="246">
        <v>8.02</v>
      </c>
    </row>
    <row r="14797" spans="1:2" x14ac:dyDescent="0.2">
      <c r="A14797" s="245" t="s">
        <v>4166</v>
      </c>
      <c r="B14797" s="246">
        <v>11.92</v>
      </c>
    </row>
    <row r="14798" spans="1:2" x14ac:dyDescent="0.2">
      <c r="A14798" s="245" t="s">
        <v>18597</v>
      </c>
      <c r="B14798" s="246">
        <v>11.45</v>
      </c>
    </row>
    <row r="14799" spans="1:2" x14ac:dyDescent="0.2">
      <c r="A14799" s="245" t="s">
        <v>4167</v>
      </c>
      <c r="B14799" s="246">
        <v>17.600000000000001</v>
      </c>
    </row>
    <row r="14800" spans="1:2" x14ac:dyDescent="0.2">
      <c r="A14800" s="245" t="s">
        <v>18598</v>
      </c>
      <c r="B14800" s="246">
        <v>16.89</v>
      </c>
    </row>
    <row r="14801" spans="1:2" x14ac:dyDescent="0.2">
      <c r="A14801" s="245" t="s">
        <v>4168</v>
      </c>
      <c r="B14801" s="246">
        <v>25.69</v>
      </c>
    </row>
    <row r="14802" spans="1:2" x14ac:dyDescent="0.2">
      <c r="A14802" s="245" t="s">
        <v>18599</v>
      </c>
      <c r="B14802" s="246">
        <v>24.74</v>
      </c>
    </row>
    <row r="14803" spans="1:2" x14ac:dyDescent="0.2">
      <c r="A14803" s="245" t="s">
        <v>4169</v>
      </c>
      <c r="B14803" s="246">
        <v>35.36</v>
      </c>
    </row>
    <row r="14804" spans="1:2" x14ac:dyDescent="0.2">
      <c r="A14804" s="245" t="s">
        <v>18600</v>
      </c>
      <c r="B14804" s="246">
        <v>34.18</v>
      </c>
    </row>
    <row r="14805" spans="1:2" x14ac:dyDescent="0.2">
      <c r="A14805" s="245" t="s">
        <v>4170</v>
      </c>
      <c r="B14805" s="246">
        <v>45.78</v>
      </c>
    </row>
    <row r="14806" spans="1:2" x14ac:dyDescent="0.2">
      <c r="A14806" s="245" t="s">
        <v>18601</v>
      </c>
      <c r="B14806" s="246">
        <v>44.36</v>
      </c>
    </row>
    <row r="14807" spans="1:2" x14ac:dyDescent="0.2">
      <c r="A14807" s="245" t="s">
        <v>4171</v>
      </c>
      <c r="B14807" s="246">
        <v>57.28</v>
      </c>
    </row>
    <row r="14808" spans="1:2" x14ac:dyDescent="0.2">
      <c r="A14808" s="245" t="s">
        <v>18602</v>
      </c>
      <c r="B14808" s="246">
        <v>55.62</v>
      </c>
    </row>
    <row r="14809" spans="1:2" x14ac:dyDescent="0.2">
      <c r="A14809" s="245" t="s">
        <v>4172</v>
      </c>
      <c r="B14809" s="246">
        <v>70.25</v>
      </c>
    </row>
    <row r="14810" spans="1:2" x14ac:dyDescent="0.2">
      <c r="A14810" s="245" t="s">
        <v>18603</v>
      </c>
      <c r="B14810" s="246">
        <v>68.36</v>
      </c>
    </row>
    <row r="14811" spans="1:2" x14ac:dyDescent="0.2">
      <c r="A14811" s="245" t="s">
        <v>4173</v>
      </c>
      <c r="B14811" s="246">
        <v>83.81</v>
      </c>
    </row>
    <row r="14812" spans="1:2" x14ac:dyDescent="0.2">
      <c r="A14812" s="245" t="s">
        <v>18604</v>
      </c>
      <c r="B14812" s="246">
        <v>81.680000000000007</v>
      </c>
    </row>
    <row r="14813" spans="1:2" x14ac:dyDescent="0.2">
      <c r="A14813" s="245" t="s">
        <v>4174</v>
      </c>
      <c r="B14813" s="246">
        <v>108.14</v>
      </c>
    </row>
    <row r="14814" spans="1:2" x14ac:dyDescent="0.2">
      <c r="A14814" s="245" t="s">
        <v>18605</v>
      </c>
      <c r="B14814" s="246">
        <v>105.77</v>
      </c>
    </row>
    <row r="14815" spans="1:2" x14ac:dyDescent="0.2">
      <c r="A14815" s="245" t="s">
        <v>4175</v>
      </c>
      <c r="B14815" s="246">
        <v>111.61</v>
      </c>
    </row>
    <row r="14816" spans="1:2" x14ac:dyDescent="0.2">
      <c r="A14816" s="245" t="s">
        <v>18606</v>
      </c>
      <c r="B14816" s="246">
        <v>109</v>
      </c>
    </row>
    <row r="14817" spans="1:2" x14ac:dyDescent="0.2">
      <c r="A14817" s="245" t="s">
        <v>9499</v>
      </c>
      <c r="B14817" s="246">
        <v>3.74</v>
      </c>
    </row>
    <row r="14818" spans="1:2" x14ac:dyDescent="0.2">
      <c r="A14818" s="245" t="s">
        <v>18607</v>
      </c>
      <c r="B14818" s="246">
        <v>3.5</v>
      </c>
    </row>
    <row r="14819" spans="1:2" x14ac:dyDescent="0.2">
      <c r="A14819" s="245" t="s">
        <v>9500</v>
      </c>
      <c r="B14819" s="246">
        <v>4.7300000000000004</v>
      </c>
    </row>
    <row r="14820" spans="1:2" x14ac:dyDescent="0.2">
      <c r="A14820" s="245" t="s">
        <v>18608</v>
      </c>
      <c r="B14820" s="246">
        <v>4.49</v>
      </c>
    </row>
    <row r="14821" spans="1:2" x14ac:dyDescent="0.2">
      <c r="A14821" s="245" t="s">
        <v>9501</v>
      </c>
      <c r="B14821" s="246">
        <v>6.35</v>
      </c>
    </row>
    <row r="14822" spans="1:2" x14ac:dyDescent="0.2">
      <c r="A14822" s="245" t="s">
        <v>18609</v>
      </c>
      <c r="B14822" s="246">
        <v>6.06</v>
      </c>
    </row>
    <row r="14823" spans="1:2" x14ac:dyDescent="0.2">
      <c r="A14823" s="245" t="s">
        <v>9502</v>
      </c>
      <c r="B14823" s="246">
        <v>8.0399999999999991</v>
      </c>
    </row>
    <row r="14824" spans="1:2" x14ac:dyDescent="0.2">
      <c r="A14824" s="245" t="s">
        <v>18610</v>
      </c>
      <c r="B14824" s="246">
        <v>7.76</v>
      </c>
    </row>
    <row r="14825" spans="1:2" x14ac:dyDescent="0.2">
      <c r="A14825" s="245" t="s">
        <v>9503</v>
      </c>
      <c r="B14825" s="246">
        <v>11.75</v>
      </c>
    </row>
    <row r="14826" spans="1:2" x14ac:dyDescent="0.2">
      <c r="A14826" s="245" t="s">
        <v>18611</v>
      </c>
      <c r="B14826" s="246">
        <v>11.42</v>
      </c>
    </row>
    <row r="14827" spans="1:2" x14ac:dyDescent="0.2">
      <c r="A14827" s="245" t="s">
        <v>9504</v>
      </c>
      <c r="B14827" s="246">
        <v>16.46</v>
      </c>
    </row>
    <row r="14828" spans="1:2" x14ac:dyDescent="0.2">
      <c r="A14828" s="245" t="s">
        <v>18612</v>
      </c>
      <c r="B14828" s="246">
        <v>16.12</v>
      </c>
    </row>
    <row r="14829" spans="1:2" x14ac:dyDescent="0.2">
      <c r="A14829" s="245" t="s">
        <v>9505</v>
      </c>
      <c r="B14829" s="246">
        <v>25.72</v>
      </c>
    </row>
    <row r="14830" spans="1:2" x14ac:dyDescent="0.2">
      <c r="A14830" s="245" t="s">
        <v>18613</v>
      </c>
      <c r="B14830" s="246">
        <v>25.34</v>
      </c>
    </row>
    <row r="14831" spans="1:2" x14ac:dyDescent="0.2">
      <c r="A14831" s="245" t="s">
        <v>9506</v>
      </c>
      <c r="B14831" s="246">
        <v>33.590000000000003</v>
      </c>
    </row>
    <row r="14832" spans="1:2" x14ac:dyDescent="0.2">
      <c r="A14832" s="245" t="s">
        <v>18614</v>
      </c>
      <c r="B14832" s="246">
        <v>33.21</v>
      </c>
    </row>
    <row r="14833" spans="1:2" x14ac:dyDescent="0.2">
      <c r="A14833" s="245" t="s">
        <v>9507</v>
      </c>
      <c r="B14833" s="246">
        <v>2.25</v>
      </c>
    </row>
    <row r="14834" spans="1:2" x14ac:dyDescent="0.2">
      <c r="A14834" s="245" t="s">
        <v>18615</v>
      </c>
      <c r="B14834" s="246">
        <v>2.06</v>
      </c>
    </row>
    <row r="14835" spans="1:2" x14ac:dyDescent="0.2">
      <c r="A14835" s="245" t="s">
        <v>9508</v>
      </c>
      <c r="B14835" s="246">
        <v>3.04</v>
      </c>
    </row>
    <row r="14836" spans="1:2" x14ac:dyDescent="0.2">
      <c r="A14836" s="245" t="s">
        <v>18616</v>
      </c>
      <c r="B14836" s="246">
        <v>2.8</v>
      </c>
    </row>
    <row r="14837" spans="1:2" x14ac:dyDescent="0.2">
      <c r="A14837" s="245" t="s">
        <v>9509</v>
      </c>
      <c r="B14837" s="246">
        <v>3.79</v>
      </c>
    </row>
    <row r="14838" spans="1:2" x14ac:dyDescent="0.2">
      <c r="A14838" s="245" t="s">
        <v>18617</v>
      </c>
      <c r="B14838" s="246">
        <v>3.5</v>
      </c>
    </row>
    <row r="14839" spans="1:2" x14ac:dyDescent="0.2">
      <c r="A14839" s="245" t="s">
        <v>9510</v>
      </c>
      <c r="B14839" s="246">
        <v>5.12</v>
      </c>
    </row>
    <row r="14840" spans="1:2" x14ac:dyDescent="0.2">
      <c r="A14840" s="245" t="s">
        <v>18618</v>
      </c>
      <c r="B14840" s="246">
        <v>4.79</v>
      </c>
    </row>
    <row r="14841" spans="1:2" x14ac:dyDescent="0.2">
      <c r="A14841" s="245" t="s">
        <v>9511</v>
      </c>
      <c r="B14841" s="246">
        <v>6.9</v>
      </c>
    </row>
    <row r="14842" spans="1:2" x14ac:dyDescent="0.2">
      <c r="A14842" s="245" t="s">
        <v>18619</v>
      </c>
      <c r="B14842" s="246">
        <v>6.52</v>
      </c>
    </row>
    <row r="14843" spans="1:2" x14ac:dyDescent="0.2">
      <c r="A14843" s="245" t="s">
        <v>9512</v>
      </c>
      <c r="B14843" s="246">
        <v>9.39</v>
      </c>
    </row>
    <row r="14844" spans="1:2" x14ac:dyDescent="0.2">
      <c r="A14844" s="245" t="s">
        <v>18620</v>
      </c>
      <c r="B14844" s="246">
        <v>8.9600000000000009</v>
      </c>
    </row>
    <row r="14845" spans="1:2" x14ac:dyDescent="0.2">
      <c r="A14845" s="245" t="s">
        <v>9513</v>
      </c>
      <c r="B14845" s="246">
        <v>13.21</v>
      </c>
    </row>
    <row r="14846" spans="1:2" x14ac:dyDescent="0.2">
      <c r="A14846" s="245" t="s">
        <v>18621</v>
      </c>
      <c r="B14846" s="246">
        <v>12.74</v>
      </c>
    </row>
    <row r="14847" spans="1:2" x14ac:dyDescent="0.2">
      <c r="A14847" s="245" t="s">
        <v>9514</v>
      </c>
      <c r="B14847" s="246">
        <v>18.61</v>
      </c>
    </row>
    <row r="14848" spans="1:2" x14ac:dyDescent="0.2">
      <c r="A14848" s="245" t="s">
        <v>18622</v>
      </c>
      <c r="B14848" s="246">
        <v>17.899999999999999</v>
      </c>
    </row>
    <row r="14849" spans="1:2" x14ac:dyDescent="0.2">
      <c r="A14849" s="245" t="s">
        <v>9515</v>
      </c>
      <c r="B14849" s="246">
        <v>25.91</v>
      </c>
    </row>
    <row r="14850" spans="1:2" x14ac:dyDescent="0.2">
      <c r="A14850" s="245" t="s">
        <v>18623</v>
      </c>
      <c r="B14850" s="246">
        <v>24.96</v>
      </c>
    </row>
    <row r="14851" spans="1:2" x14ac:dyDescent="0.2">
      <c r="A14851" s="245" t="s">
        <v>9516</v>
      </c>
      <c r="B14851" s="246">
        <v>34.86</v>
      </c>
    </row>
    <row r="14852" spans="1:2" x14ac:dyDescent="0.2">
      <c r="A14852" s="245" t="s">
        <v>18624</v>
      </c>
      <c r="B14852" s="246">
        <v>33.68</v>
      </c>
    </row>
    <row r="14853" spans="1:2" x14ac:dyDescent="0.2">
      <c r="A14853" s="245" t="s">
        <v>9517</v>
      </c>
      <c r="B14853" s="246">
        <v>44.75</v>
      </c>
    </row>
    <row r="14854" spans="1:2" x14ac:dyDescent="0.2">
      <c r="A14854" s="245" t="s">
        <v>18625</v>
      </c>
      <c r="B14854" s="246">
        <v>43.33</v>
      </c>
    </row>
    <row r="14855" spans="1:2" x14ac:dyDescent="0.2">
      <c r="A14855" s="245" t="s">
        <v>9518</v>
      </c>
      <c r="B14855" s="246">
        <v>55.75</v>
      </c>
    </row>
    <row r="14856" spans="1:2" x14ac:dyDescent="0.2">
      <c r="A14856" s="245" t="s">
        <v>18626</v>
      </c>
      <c r="B14856" s="246">
        <v>54.09</v>
      </c>
    </row>
    <row r="14857" spans="1:2" x14ac:dyDescent="0.2">
      <c r="A14857" s="245" t="s">
        <v>9519</v>
      </c>
      <c r="B14857" s="246">
        <v>69.02</v>
      </c>
    </row>
    <row r="14858" spans="1:2" x14ac:dyDescent="0.2">
      <c r="A14858" s="245" t="s">
        <v>18627</v>
      </c>
      <c r="B14858" s="246">
        <v>67.13</v>
      </c>
    </row>
    <row r="14859" spans="1:2" x14ac:dyDescent="0.2">
      <c r="A14859" s="245" t="s">
        <v>9520</v>
      </c>
      <c r="B14859" s="246">
        <v>83.41</v>
      </c>
    </row>
    <row r="14860" spans="1:2" x14ac:dyDescent="0.2">
      <c r="A14860" s="245" t="s">
        <v>18628</v>
      </c>
      <c r="B14860" s="246">
        <v>81.28</v>
      </c>
    </row>
    <row r="14861" spans="1:2" x14ac:dyDescent="0.2">
      <c r="A14861" s="245" t="s">
        <v>9521</v>
      </c>
      <c r="B14861" s="246">
        <v>105.27</v>
      </c>
    </row>
    <row r="14862" spans="1:2" x14ac:dyDescent="0.2">
      <c r="A14862" s="245" t="s">
        <v>18629</v>
      </c>
      <c r="B14862" s="246">
        <v>102.9</v>
      </c>
    </row>
    <row r="14863" spans="1:2" x14ac:dyDescent="0.2">
      <c r="A14863" s="245" t="s">
        <v>4176</v>
      </c>
      <c r="B14863" s="246">
        <v>2.21</v>
      </c>
    </row>
    <row r="14864" spans="1:2" x14ac:dyDescent="0.2">
      <c r="A14864" s="245" t="s">
        <v>18630</v>
      </c>
      <c r="B14864" s="246">
        <v>2.02</v>
      </c>
    </row>
    <row r="14865" spans="1:2" x14ac:dyDescent="0.2">
      <c r="A14865" s="245" t="s">
        <v>4177</v>
      </c>
      <c r="B14865" s="246">
        <v>2.96</v>
      </c>
    </row>
    <row r="14866" spans="1:2" x14ac:dyDescent="0.2">
      <c r="A14866" s="245" t="s">
        <v>18631</v>
      </c>
      <c r="B14866" s="246">
        <v>2.72</v>
      </c>
    </row>
    <row r="14867" spans="1:2" x14ac:dyDescent="0.2">
      <c r="A14867" s="245" t="s">
        <v>4178</v>
      </c>
      <c r="B14867" s="246">
        <v>3.87</v>
      </c>
    </row>
    <row r="14868" spans="1:2" x14ac:dyDescent="0.2">
      <c r="A14868" s="245" t="s">
        <v>18632</v>
      </c>
      <c r="B14868" s="246">
        <v>3.58</v>
      </c>
    </row>
    <row r="14869" spans="1:2" x14ac:dyDescent="0.2">
      <c r="A14869" s="245" t="s">
        <v>4179</v>
      </c>
      <c r="B14869" s="246">
        <v>5.3</v>
      </c>
    </row>
    <row r="14870" spans="1:2" x14ac:dyDescent="0.2">
      <c r="A14870" s="245" t="s">
        <v>18633</v>
      </c>
      <c r="B14870" s="246">
        <v>4.96</v>
      </c>
    </row>
    <row r="14871" spans="1:2" x14ac:dyDescent="0.2">
      <c r="A14871" s="245" t="s">
        <v>4180</v>
      </c>
      <c r="B14871" s="246">
        <v>6.61</v>
      </c>
    </row>
    <row r="14872" spans="1:2" x14ac:dyDescent="0.2">
      <c r="A14872" s="245" t="s">
        <v>18634</v>
      </c>
      <c r="B14872" s="246">
        <v>6.23</v>
      </c>
    </row>
    <row r="14873" spans="1:2" x14ac:dyDescent="0.2">
      <c r="A14873" s="245" t="s">
        <v>4181</v>
      </c>
      <c r="B14873" s="246">
        <v>9.02</v>
      </c>
    </row>
    <row r="14874" spans="1:2" x14ac:dyDescent="0.2">
      <c r="A14874" s="245" t="s">
        <v>18635</v>
      </c>
      <c r="B14874" s="246">
        <v>8.59</v>
      </c>
    </row>
    <row r="14875" spans="1:2" x14ac:dyDescent="0.2">
      <c r="A14875" s="245" t="s">
        <v>4182</v>
      </c>
      <c r="B14875" s="246">
        <v>12.69</v>
      </c>
    </row>
    <row r="14876" spans="1:2" x14ac:dyDescent="0.2">
      <c r="A14876" s="245" t="s">
        <v>18636</v>
      </c>
      <c r="B14876" s="246">
        <v>12.22</v>
      </c>
    </row>
    <row r="14877" spans="1:2" x14ac:dyDescent="0.2">
      <c r="A14877" s="245" t="s">
        <v>4183</v>
      </c>
      <c r="B14877" s="246">
        <v>17.97</v>
      </c>
    </row>
    <row r="14878" spans="1:2" x14ac:dyDescent="0.2">
      <c r="A14878" s="245" t="s">
        <v>18637</v>
      </c>
      <c r="B14878" s="246">
        <v>17.260000000000002</v>
      </c>
    </row>
    <row r="14879" spans="1:2" x14ac:dyDescent="0.2">
      <c r="A14879" s="245" t="s">
        <v>4184</v>
      </c>
      <c r="B14879" s="246">
        <v>25.07</v>
      </c>
    </row>
    <row r="14880" spans="1:2" x14ac:dyDescent="0.2">
      <c r="A14880" s="245" t="s">
        <v>18638</v>
      </c>
      <c r="B14880" s="246">
        <v>24.12</v>
      </c>
    </row>
    <row r="14881" spans="1:2" x14ac:dyDescent="0.2">
      <c r="A14881" s="245" t="s">
        <v>4185</v>
      </c>
      <c r="B14881" s="246">
        <v>34.07</v>
      </c>
    </row>
    <row r="14882" spans="1:2" x14ac:dyDescent="0.2">
      <c r="A14882" s="245" t="s">
        <v>18639</v>
      </c>
      <c r="B14882" s="246">
        <v>32.89</v>
      </c>
    </row>
    <row r="14883" spans="1:2" x14ac:dyDescent="0.2">
      <c r="A14883" s="245" t="s">
        <v>4186</v>
      </c>
      <c r="B14883" s="246">
        <v>44.27</v>
      </c>
    </row>
    <row r="14884" spans="1:2" x14ac:dyDescent="0.2">
      <c r="A14884" s="245" t="s">
        <v>18640</v>
      </c>
      <c r="B14884" s="246">
        <v>42.85</v>
      </c>
    </row>
    <row r="14885" spans="1:2" x14ac:dyDescent="0.2">
      <c r="A14885" s="245" t="s">
        <v>4187</v>
      </c>
      <c r="B14885" s="246">
        <v>53.99</v>
      </c>
    </row>
    <row r="14886" spans="1:2" x14ac:dyDescent="0.2">
      <c r="A14886" s="245" t="s">
        <v>18641</v>
      </c>
      <c r="B14886" s="246">
        <v>52.33</v>
      </c>
    </row>
    <row r="14887" spans="1:2" x14ac:dyDescent="0.2">
      <c r="A14887" s="245" t="s">
        <v>4188</v>
      </c>
      <c r="B14887" s="246">
        <v>65.510000000000005</v>
      </c>
    </row>
    <row r="14888" spans="1:2" x14ac:dyDescent="0.2">
      <c r="A14888" s="245" t="s">
        <v>18642</v>
      </c>
      <c r="B14888" s="246">
        <v>63.61</v>
      </c>
    </row>
    <row r="14889" spans="1:2" x14ac:dyDescent="0.2">
      <c r="A14889" s="245" t="s">
        <v>4189</v>
      </c>
      <c r="B14889" s="246">
        <v>74.31</v>
      </c>
    </row>
    <row r="14890" spans="1:2" x14ac:dyDescent="0.2">
      <c r="A14890" s="245" t="s">
        <v>18643</v>
      </c>
      <c r="B14890" s="246">
        <v>72.17</v>
      </c>
    </row>
    <row r="14891" spans="1:2" x14ac:dyDescent="0.2">
      <c r="A14891" s="245" t="s">
        <v>4190</v>
      </c>
      <c r="B14891" s="246">
        <v>103.01</v>
      </c>
    </row>
    <row r="14892" spans="1:2" x14ac:dyDescent="0.2">
      <c r="A14892" s="245" t="s">
        <v>18644</v>
      </c>
      <c r="B14892" s="246">
        <v>100.64</v>
      </c>
    </row>
    <row r="14893" spans="1:2" x14ac:dyDescent="0.2">
      <c r="A14893" s="245" t="s">
        <v>4191</v>
      </c>
      <c r="B14893" s="246">
        <v>115.69</v>
      </c>
    </row>
    <row r="14894" spans="1:2" x14ac:dyDescent="0.2">
      <c r="A14894" s="245" t="s">
        <v>18645</v>
      </c>
      <c r="B14894" s="246">
        <v>113.08</v>
      </c>
    </row>
    <row r="14895" spans="1:2" x14ac:dyDescent="0.2">
      <c r="A14895" s="245" t="s">
        <v>4192</v>
      </c>
      <c r="B14895" s="246">
        <v>2.98</v>
      </c>
    </row>
    <row r="14896" spans="1:2" x14ac:dyDescent="0.2">
      <c r="A14896" s="245" t="s">
        <v>18646</v>
      </c>
      <c r="B14896" s="246">
        <v>2.74</v>
      </c>
    </row>
    <row r="14897" spans="1:2" x14ac:dyDescent="0.2">
      <c r="A14897" s="245" t="s">
        <v>4193</v>
      </c>
      <c r="B14897" s="246">
        <v>4.09</v>
      </c>
    </row>
    <row r="14898" spans="1:2" x14ac:dyDescent="0.2">
      <c r="A14898" s="245" t="s">
        <v>18647</v>
      </c>
      <c r="B14898" s="246">
        <v>3.8</v>
      </c>
    </row>
    <row r="14899" spans="1:2" x14ac:dyDescent="0.2">
      <c r="A14899" s="245" t="s">
        <v>4194</v>
      </c>
      <c r="B14899" s="246">
        <v>6.2</v>
      </c>
    </row>
    <row r="14900" spans="1:2" x14ac:dyDescent="0.2">
      <c r="A14900" s="245" t="s">
        <v>18648</v>
      </c>
      <c r="B14900" s="246">
        <v>5.77</v>
      </c>
    </row>
    <row r="14901" spans="1:2" x14ac:dyDescent="0.2">
      <c r="A14901" s="245" t="s">
        <v>9522</v>
      </c>
      <c r="B14901" s="246">
        <v>2.71</v>
      </c>
    </row>
    <row r="14902" spans="1:2" x14ac:dyDescent="0.2">
      <c r="A14902" s="245" t="s">
        <v>18649</v>
      </c>
      <c r="B14902" s="246">
        <v>2.48</v>
      </c>
    </row>
    <row r="14903" spans="1:2" x14ac:dyDescent="0.2">
      <c r="A14903" s="245" t="s">
        <v>9523</v>
      </c>
      <c r="B14903" s="246">
        <v>3.05</v>
      </c>
    </row>
    <row r="14904" spans="1:2" x14ac:dyDescent="0.2">
      <c r="A14904" s="245" t="s">
        <v>18650</v>
      </c>
      <c r="B14904" s="246">
        <v>2.81</v>
      </c>
    </row>
    <row r="14905" spans="1:2" x14ac:dyDescent="0.2">
      <c r="A14905" s="245" t="s">
        <v>4195</v>
      </c>
      <c r="B14905" s="246">
        <v>35.130000000000003</v>
      </c>
    </row>
    <row r="14906" spans="1:2" x14ac:dyDescent="0.2">
      <c r="A14906" s="245" t="s">
        <v>18651</v>
      </c>
      <c r="B14906" s="246">
        <v>33.24</v>
      </c>
    </row>
    <row r="14907" spans="1:2" x14ac:dyDescent="0.2">
      <c r="A14907" s="245" t="s">
        <v>4196</v>
      </c>
      <c r="B14907" s="246">
        <v>43.44</v>
      </c>
    </row>
    <row r="14908" spans="1:2" x14ac:dyDescent="0.2">
      <c r="A14908" s="245" t="s">
        <v>18652</v>
      </c>
      <c r="B14908" s="246">
        <v>41.07</v>
      </c>
    </row>
    <row r="14909" spans="1:2" x14ac:dyDescent="0.2">
      <c r="A14909" s="245" t="s">
        <v>4197</v>
      </c>
      <c r="B14909" s="246">
        <v>54.22</v>
      </c>
    </row>
    <row r="14910" spans="1:2" x14ac:dyDescent="0.2">
      <c r="A14910" s="245" t="s">
        <v>18653</v>
      </c>
      <c r="B14910" s="246">
        <v>51.38</v>
      </c>
    </row>
    <row r="14911" spans="1:2" x14ac:dyDescent="0.2">
      <c r="A14911" s="245" t="s">
        <v>4198</v>
      </c>
      <c r="B14911" s="246">
        <v>18.93</v>
      </c>
    </row>
    <row r="14912" spans="1:2" x14ac:dyDescent="0.2">
      <c r="A14912" s="245" t="s">
        <v>18654</v>
      </c>
      <c r="B14912" s="246">
        <v>17.739999999999998</v>
      </c>
    </row>
    <row r="14913" spans="1:2" x14ac:dyDescent="0.2">
      <c r="A14913" s="245" t="s">
        <v>4199</v>
      </c>
      <c r="B14913" s="246">
        <v>22.93</v>
      </c>
    </row>
    <row r="14914" spans="1:2" x14ac:dyDescent="0.2">
      <c r="A14914" s="245" t="s">
        <v>18655</v>
      </c>
      <c r="B14914" s="246">
        <v>21.5</v>
      </c>
    </row>
    <row r="14915" spans="1:2" x14ac:dyDescent="0.2">
      <c r="A14915" s="245" t="s">
        <v>4200</v>
      </c>
      <c r="B14915" s="246">
        <v>26.19</v>
      </c>
    </row>
    <row r="14916" spans="1:2" x14ac:dyDescent="0.2">
      <c r="A14916" s="245" t="s">
        <v>18656</v>
      </c>
      <c r="B14916" s="246">
        <v>24.76</v>
      </c>
    </row>
    <row r="14917" spans="1:2" x14ac:dyDescent="0.2">
      <c r="A14917" s="245" t="s">
        <v>4201</v>
      </c>
      <c r="B14917" s="246">
        <v>29.81</v>
      </c>
    </row>
    <row r="14918" spans="1:2" x14ac:dyDescent="0.2">
      <c r="A14918" s="245" t="s">
        <v>18657</v>
      </c>
      <c r="B14918" s="246">
        <v>28.38</v>
      </c>
    </row>
    <row r="14919" spans="1:2" x14ac:dyDescent="0.2">
      <c r="A14919" s="245" t="s">
        <v>4202</v>
      </c>
      <c r="B14919" s="246">
        <v>0.65</v>
      </c>
    </row>
    <row r="14920" spans="1:2" x14ac:dyDescent="0.2">
      <c r="A14920" s="245" t="s">
        <v>18658</v>
      </c>
      <c r="B14920" s="246">
        <v>0.61</v>
      </c>
    </row>
    <row r="14921" spans="1:2" x14ac:dyDescent="0.2">
      <c r="A14921" s="245" t="s">
        <v>4203</v>
      </c>
      <c r="B14921" s="246">
        <v>0.88</v>
      </c>
    </row>
    <row r="14922" spans="1:2" x14ac:dyDescent="0.2">
      <c r="A14922" s="245" t="s">
        <v>18659</v>
      </c>
      <c r="B14922" s="246">
        <v>0.84</v>
      </c>
    </row>
    <row r="14923" spans="1:2" x14ac:dyDescent="0.2">
      <c r="A14923" s="245" t="s">
        <v>4204</v>
      </c>
      <c r="B14923" s="246">
        <v>1.29</v>
      </c>
    </row>
    <row r="14924" spans="1:2" x14ac:dyDescent="0.2">
      <c r="A14924" s="245" t="s">
        <v>18660</v>
      </c>
      <c r="B14924" s="246">
        <v>1.24</v>
      </c>
    </row>
    <row r="14925" spans="1:2" x14ac:dyDescent="0.2">
      <c r="A14925" s="245" t="s">
        <v>4205</v>
      </c>
      <c r="B14925" s="246">
        <v>1.92</v>
      </c>
    </row>
    <row r="14926" spans="1:2" x14ac:dyDescent="0.2">
      <c r="A14926" s="245" t="s">
        <v>18661</v>
      </c>
      <c r="B14926" s="246">
        <v>1.86</v>
      </c>
    </row>
    <row r="14927" spans="1:2" x14ac:dyDescent="0.2">
      <c r="A14927" s="245" t="s">
        <v>4206</v>
      </c>
      <c r="B14927" s="246">
        <v>2.94</v>
      </c>
    </row>
    <row r="14928" spans="1:2" x14ac:dyDescent="0.2">
      <c r="A14928" s="245" t="s">
        <v>18662</v>
      </c>
      <c r="B14928" s="246">
        <v>2.85</v>
      </c>
    </row>
    <row r="14929" spans="1:2" x14ac:dyDescent="0.2">
      <c r="A14929" s="245" t="s">
        <v>4207</v>
      </c>
      <c r="B14929" s="246">
        <v>4.5</v>
      </c>
    </row>
    <row r="14930" spans="1:2" x14ac:dyDescent="0.2">
      <c r="A14930" s="245" t="s">
        <v>18663</v>
      </c>
      <c r="B14930" s="246">
        <v>4.38</v>
      </c>
    </row>
    <row r="14931" spans="1:2" x14ac:dyDescent="0.2">
      <c r="A14931" s="245" t="s">
        <v>4208</v>
      </c>
      <c r="B14931" s="246">
        <v>7.2</v>
      </c>
    </row>
    <row r="14932" spans="1:2" x14ac:dyDescent="0.2">
      <c r="A14932" s="245" t="s">
        <v>18664</v>
      </c>
      <c r="B14932" s="246">
        <v>7.01</v>
      </c>
    </row>
    <row r="14933" spans="1:2" x14ac:dyDescent="0.2">
      <c r="A14933" s="245" t="s">
        <v>4209</v>
      </c>
      <c r="B14933" s="246">
        <v>11.88</v>
      </c>
    </row>
    <row r="14934" spans="1:2" x14ac:dyDescent="0.2">
      <c r="A14934" s="245" t="s">
        <v>18665</v>
      </c>
      <c r="B14934" s="246">
        <v>11.51</v>
      </c>
    </row>
    <row r="14935" spans="1:2" x14ac:dyDescent="0.2">
      <c r="A14935" s="245" t="s">
        <v>4210</v>
      </c>
      <c r="B14935" s="246">
        <v>15.5</v>
      </c>
    </row>
    <row r="14936" spans="1:2" x14ac:dyDescent="0.2">
      <c r="A14936" s="245" t="s">
        <v>18666</v>
      </c>
      <c r="B14936" s="246">
        <v>15.12</v>
      </c>
    </row>
    <row r="14937" spans="1:2" x14ac:dyDescent="0.2">
      <c r="A14937" s="245" t="s">
        <v>4211</v>
      </c>
      <c r="B14937" s="246">
        <v>21.7</v>
      </c>
    </row>
    <row r="14938" spans="1:2" x14ac:dyDescent="0.2">
      <c r="A14938" s="245" t="s">
        <v>18667</v>
      </c>
      <c r="B14938" s="246">
        <v>21.23</v>
      </c>
    </row>
    <row r="14939" spans="1:2" x14ac:dyDescent="0.2">
      <c r="A14939" s="245" t="s">
        <v>4212</v>
      </c>
      <c r="B14939" s="246">
        <v>28.33</v>
      </c>
    </row>
    <row r="14940" spans="1:2" x14ac:dyDescent="0.2">
      <c r="A14940" s="245" t="s">
        <v>18668</v>
      </c>
      <c r="B14940" s="246">
        <v>27.81</v>
      </c>
    </row>
    <row r="14941" spans="1:2" x14ac:dyDescent="0.2">
      <c r="A14941" s="245" t="s">
        <v>4213</v>
      </c>
      <c r="B14941" s="246">
        <v>38.21</v>
      </c>
    </row>
    <row r="14942" spans="1:2" x14ac:dyDescent="0.2">
      <c r="A14942" s="245" t="s">
        <v>18669</v>
      </c>
      <c r="B14942" s="246">
        <v>37.64</v>
      </c>
    </row>
    <row r="14943" spans="1:2" x14ac:dyDescent="0.2">
      <c r="A14943" s="245" t="s">
        <v>4214</v>
      </c>
      <c r="B14943" s="246">
        <v>1.17</v>
      </c>
    </row>
    <row r="14944" spans="1:2" x14ac:dyDescent="0.2">
      <c r="A14944" s="245" t="s">
        <v>18670</v>
      </c>
      <c r="B14944" s="246">
        <v>1.05</v>
      </c>
    </row>
    <row r="14945" spans="1:2" x14ac:dyDescent="0.2">
      <c r="A14945" s="245" t="s">
        <v>4215</v>
      </c>
      <c r="B14945" s="246">
        <v>1.96</v>
      </c>
    </row>
    <row r="14946" spans="1:2" x14ac:dyDescent="0.2">
      <c r="A14946" s="245" t="s">
        <v>18671</v>
      </c>
      <c r="B14946" s="246">
        <v>1.77</v>
      </c>
    </row>
    <row r="14947" spans="1:2" x14ac:dyDescent="0.2">
      <c r="A14947" s="245" t="s">
        <v>4216</v>
      </c>
      <c r="B14947" s="246">
        <v>6.58</v>
      </c>
    </row>
    <row r="14948" spans="1:2" x14ac:dyDescent="0.2">
      <c r="A14948" s="245" t="s">
        <v>18672</v>
      </c>
      <c r="B14948" s="246">
        <v>6.3</v>
      </c>
    </row>
    <row r="14949" spans="1:2" x14ac:dyDescent="0.2">
      <c r="A14949" s="245" t="s">
        <v>4217</v>
      </c>
      <c r="B14949" s="246">
        <v>9.81</v>
      </c>
    </row>
    <row r="14950" spans="1:2" x14ac:dyDescent="0.2">
      <c r="A14950" s="245" t="s">
        <v>18673</v>
      </c>
      <c r="B14950" s="246">
        <v>9.48</v>
      </c>
    </row>
    <row r="14951" spans="1:2" x14ac:dyDescent="0.2">
      <c r="A14951" s="245" t="s">
        <v>4218</v>
      </c>
      <c r="B14951" s="246">
        <v>12.83</v>
      </c>
    </row>
    <row r="14952" spans="1:2" x14ac:dyDescent="0.2">
      <c r="A14952" s="245" t="s">
        <v>18674</v>
      </c>
      <c r="B14952" s="246">
        <v>12.45</v>
      </c>
    </row>
    <row r="14953" spans="1:2" x14ac:dyDescent="0.2">
      <c r="A14953" s="245" t="s">
        <v>9524</v>
      </c>
      <c r="B14953" s="246">
        <v>27.52</v>
      </c>
    </row>
    <row r="14954" spans="1:2" x14ac:dyDescent="0.2">
      <c r="A14954" s="245" t="s">
        <v>18675</v>
      </c>
      <c r="B14954" s="246">
        <v>26.1</v>
      </c>
    </row>
    <row r="14955" spans="1:2" x14ac:dyDescent="0.2">
      <c r="A14955" s="245" t="s">
        <v>9525</v>
      </c>
      <c r="B14955" s="246">
        <v>54.88</v>
      </c>
    </row>
    <row r="14956" spans="1:2" x14ac:dyDescent="0.2">
      <c r="A14956" s="245" t="s">
        <v>18676</v>
      </c>
      <c r="B14956" s="246">
        <v>52.04</v>
      </c>
    </row>
    <row r="14957" spans="1:2" x14ac:dyDescent="0.2">
      <c r="A14957" s="245" t="s">
        <v>4219</v>
      </c>
      <c r="B14957" s="246">
        <v>4.3899999999999997</v>
      </c>
    </row>
    <row r="14958" spans="1:2" x14ac:dyDescent="0.2">
      <c r="A14958" s="245" t="s">
        <v>18677</v>
      </c>
      <c r="B14958" s="246">
        <v>4.1100000000000003</v>
      </c>
    </row>
    <row r="14959" spans="1:2" x14ac:dyDescent="0.2">
      <c r="A14959" s="245" t="s">
        <v>4220</v>
      </c>
      <c r="B14959" s="246">
        <v>6.94</v>
      </c>
    </row>
    <row r="14960" spans="1:2" x14ac:dyDescent="0.2">
      <c r="A14960" s="245" t="s">
        <v>18678</v>
      </c>
      <c r="B14960" s="246">
        <v>6.61</v>
      </c>
    </row>
    <row r="14961" spans="1:2" x14ac:dyDescent="0.2">
      <c r="A14961" s="245" t="s">
        <v>4221</v>
      </c>
      <c r="B14961" s="246">
        <v>12.5</v>
      </c>
    </row>
    <row r="14962" spans="1:2" x14ac:dyDescent="0.2">
      <c r="A14962" s="245" t="s">
        <v>18679</v>
      </c>
      <c r="B14962" s="246">
        <v>12.12</v>
      </c>
    </row>
    <row r="14963" spans="1:2" x14ac:dyDescent="0.2">
      <c r="A14963" s="245" t="s">
        <v>4222</v>
      </c>
      <c r="B14963" s="246">
        <v>19.38</v>
      </c>
    </row>
    <row r="14964" spans="1:2" x14ac:dyDescent="0.2">
      <c r="A14964" s="245" t="s">
        <v>18680</v>
      </c>
      <c r="B14964" s="246">
        <v>18.91</v>
      </c>
    </row>
    <row r="14965" spans="1:2" x14ac:dyDescent="0.2">
      <c r="A14965" s="245" t="s">
        <v>4223</v>
      </c>
      <c r="B14965" s="246">
        <v>35.700000000000003</v>
      </c>
    </row>
    <row r="14966" spans="1:2" x14ac:dyDescent="0.2">
      <c r="A14966" s="245" t="s">
        <v>18681</v>
      </c>
      <c r="B14966" s="246">
        <v>35.04</v>
      </c>
    </row>
    <row r="14967" spans="1:2" x14ac:dyDescent="0.2">
      <c r="A14967" s="245" t="s">
        <v>4224</v>
      </c>
      <c r="B14967" s="246">
        <v>33.28</v>
      </c>
    </row>
    <row r="14968" spans="1:2" x14ac:dyDescent="0.2">
      <c r="A14968" s="245" t="s">
        <v>18682</v>
      </c>
      <c r="B14968" s="246">
        <v>32.33</v>
      </c>
    </row>
    <row r="14969" spans="1:2" x14ac:dyDescent="0.2">
      <c r="A14969" s="245" t="s">
        <v>9526</v>
      </c>
      <c r="B14969" s="246">
        <v>103.19</v>
      </c>
    </row>
    <row r="14970" spans="1:2" x14ac:dyDescent="0.2">
      <c r="A14970" s="245" t="s">
        <v>18683</v>
      </c>
      <c r="B14970" s="246">
        <v>94.66</v>
      </c>
    </row>
    <row r="14971" spans="1:2" x14ac:dyDescent="0.2">
      <c r="A14971" s="245" t="s">
        <v>9527</v>
      </c>
      <c r="B14971" s="246">
        <v>140</v>
      </c>
    </row>
    <row r="14972" spans="1:2" x14ac:dyDescent="0.2">
      <c r="A14972" s="245" t="s">
        <v>18684</v>
      </c>
      <c r="B14972" s="246">
        <v>128.63</v>
      </c>
    </row>
    <row r="14973" spans="1:2" x14ac:dyDescent="0.2">
      <c r="A14973" s="245" t="s">
        <v>9528</v>
      </c>
      <c r="B14973" s="246">
        <v>1.82</v>
      </c>
    </row>
    <row r="14974" spans="1:2" x14ac:dyDescent="0.2">
      <c r="A14974" s="245" t="s">
        <v>18685</v>
      </c>
      <c r="B14974" s="246">
        <v>1.73</v>
      </c>
    </row>
    <row r="14975" spans="1:2" x14ac:dyDescent="0.2">
      <c r="A14975" s="245" t="s">
        <v>9529</v>
      </c>
      <c r="B14975" s="246">
        <v>2.63</v>
      </c>
    </row>
    <row r="14976" spans="1:2" x14ac:dyDescent="0.2">
      <c r="A14976" s="245" t="s">
        <v>18686</v>
      </c>
      <c r="B14976" s="246">
        <v>2.4900000000000002</v>
      </c>
    </row>
    <row r="14977" spans="1:2" x14ac:dyDescent="0.2">
      <c r="A14977" s="245" t="s">
        <v>9530</v>
      </c>
      <c r="B14977" s="246">
        <v>4.3099999999999996</v>
      </c>
    </row>
    <row r="14978" spans="1:2" x14ac:dyDescent="0.2">
      <c r="A14978" s="245" t="s">
        <v>18687</v>
      </c>
      <c r="B14978" s="246">
        <v>4.07</v>
      </c>
    </row>
    <row r="14979" spans="1:2" x14ac:dyDescent="0.2">
      <c r="A14979" s="245" t="s">
        <v>9531</v>
      </c>
      <c r="B14979" s="246">
        <v>4.3899999999999997</v>
      </c>
    </row>
    <row r="14980" spans="1:2" x14ac:dyDescent="0.2">
      <c r="A14980" s="245" t="s">
        <v>18688</v>
      </c>
      <c r="B14980" s="246">
        <v>4.1500000000000004</v>
      </c>
    </row>
    <row r="14981" spans="1:2" x14ac:dyDescent="0.2">
      <c r="A14981" s="245" t="s">
        <v>9532</v>
      </c>
      <c r="B14981" s="246">
        <v>2.2999999999999998</v>
      </c>
    </row>
    <row r="14982" spans="1:2" x14ac:dyDescent="0.2">
      <c r="A14982" s="245" t="s">
        <v>18689</v>
      </c>
      <c r="B14982" s="246">
        <v>2.21</v>
      </c>
    </row>
    <row r="14983" spans="1:2" x14ac:dyDescent="0.2">
      <c r="A14983" s="245" t="s">
        <v>9533</v>
      </c>
      <c r="B14983" s="246">
        <v>3.42</v>
      </c>
    </row>
    <row r="14984" spans="1:2" x14ac:dyDescent="0.2">
      <c r="A14984" s="245" t="s">
        <v>18690</v>
      </c>
      <c r="B14984" s="246">
        <v>3.28</v>
      </c>
    </row>
    <row r="14985" spans="1:2" x14ac:dyDescent="0.2">
      <c r="A14985" s="245" t="s">
        <v>9534</v>
      </c>
      <c r="B14985" s="246">
        <v>4.62</v>
      </c>
    </row>
    <row r="14986" spans="1:2" x14ac:dyDescent="0.2">
      <c r="A14986" s="245" t="s">
        <v>18691</v>
      </c>
      <c r="B14986" s="246">
        <v>4.38</v>
      </c>
    </row>
    <row r="14987" spans="1:2" x14ac:dyDescent="0.2">
      <c r="A14987" s="245" t="s">
        <v>9535</v>
      </c>
      <c r="B14987" s="246">
        <v>4.9400000000000004</v>
      </c>
    </row>
    <row r="14988" spans="1:2" x14ac:dyDescent="0.2">
      <c r="A14988" s="245" t="s">
        <v>18692</v>
      </c>
      <c r="B14988" s="246">
        <v>4.7</v>
      </c>
    </row>
    <row r="14989" spans="1:2" x14ac:dyDescent="0.2">
      <c r="A14989" s="245" t="s">
        <v>9536</v>
      </c>
      <c r="B14989" s="246">
        <v>1.17</v>
      </c>
    </row>
    <row r="14990" spans="1:2" x14ac:dyDescent="0.2">
      <c r="A14990" s="245" t="s">
        <v>18693</v>
      </c>
      <c r="B14990" s="246">
        <v>1.08</v>
      </c>
    </row>
    <row r="14991" spans="1:2" x14ac:dyDescent="0.2">
      <c r="A14991" s="245" t="s">
        <v>9537</v>
      </c>
      <c r="B14991" s="246">
        <v>1.91</v>
      </c>
    </row>
    <row r="14992" spans="1:2" x14ac:dyDescent="0.2">
      <c r="A14992" s="245" t="s">
        <v>18694</v>
      </c>
      <c r="B14992" s="246">
        <v>1.77</v>
      </c>
    </row>
    <row r="14993" spans="1:2" x14ac:dyDescent="0.2">
      <c r="A14993" s="245" t="s">
        <v>9538</v>
      </c>
      <c r="B14993" s="246">
        <v>3.16</v>
      </c>
    </row>
    <row r="14994" spans="1:2" x14ac:dyDescent="0.2">
      <c r="A14994" s="245" t="s">
        <v>18695</v>
      </c>
      <c r="B14994" s="246">
        <v>2.92</v>
      </c>
    </row>
    <row r="14995" spans="1:2" x14ac:dyDescent="0.2">
      <c r="A14995" s="245" t="s">
        <v>9539</v>
      </c>
      <c r="B14995" s="246">
        <v>2.93</v>
      </c>
    </row>
    <row r="14996" spans="1:2" x14ac:dyDescent="0.2">
      <c r="A14996" s="245" t="s">
        <v>18696</v>
      </c>
      <c r="B14996" s="246">
        <v>2.69</v>
      </c>
    </row>
    <row r="14997" spans="1:2" x14ac:dyDescent="0.2">
      <c r="A14997" s="245" t="s">
        <v>9540</v>
      </c>
      <c r="B14997" s="246">
        <v>64.3</v>
      </c>
    </row>
    <row r="14998" spans="1:2" x14ac:dyDescent="0.2">
      <c r="A14998" s="245" t="s">
        <v>18697</v>
      </c>
      <c r="B14998" s="246">
        <v>55.77</v>
      </c>
    </row>
    <row r="14999" spans="1:2" x14ac:dyDescent="0.2">
      <c r="A14999" s="245" t="s">
        <v>9541</v>
      </c>
      <c r="B14999" s="246">
        <v>107.2</v>
      </c>
    </row>
    <row r="15000" spans="1:2" x14ac:dyDescent="0.2">
      <c r="A15000" s="245" t="s">
        <v>18698</v>
      </c>
      <c r="B15000" s="246">
        <v>92.98</v>
      </c>
    </row>
    <row r="15001" spans="1:2" x14ac:dyDescent="0.2">
      <c r="A15001" s="245" t="s">
        <v>4233</v>
      </c>
      <c r="B15001" s="246">
        <v>1368.83</v>
      </c>
    </row>
    <row r="15002" spans="1:2" x14ac:dyDescent="0.2">
      <c r="A15002" s="245" t="s">
        <v>18699</v>
      </c>
      <c r="B15002" s="246">
        <v>1266.94</v>
      </c>
    </row>
    <row r="15003" spans="1:2" x14ac:dyDescent="0.2">
      <c r="A15003" s="245" t="s">
        <v>4234</v>
      </c>
      <c r="B15003" s="246">
        <v>1524.46</v>
      </c>
    </row>
    <row r="15004" spans="1:2" x14ac:dyDescent="0.2">
      <c r="A15004" s="245" t="s">
        <v>18700</v>
      </c>
      <c r="B15004" s="246">
        <v>1410.96</v>
      </c>
    </row>
    <row r="15005" spans="1:2" x14ac:dyDescent="0.2">
      <c r="A15005" s="245" t="s">
        <v>4231</v>
      </c>
      <c r="B15005" s="246">
        <v>2135.2199999999998</v>
      </c>
    </row>
    <row r="15006" spans="1:2" x14ac:dyDescent="0.2">
      <c r="A15006" s="245" t="s">
        <v>18701</v>
      </c>
      <c r="B15006" s="246">
        <v>1981.1</v>
      </c>
    </row>
    <row r="15007" spans="1:2" x14ac:dyDescent="0.2">
      <c r="A15007" s="245" t="s">
        <v>4232</v>
      </c>
      <c r="B15007" s="246">
        <v>4062.61</v>
      </c>
    </row>
    <row r="15008" spans="1:2" x14ac:dyDescent="0.2">
      <c r="A15008" s="245" t="s">
        <v>18702</v>
      </c>
      <c r="B15008" s="246">
        <v>3871.61</v>
      </c>
    </row>
    <row r="15009" spans="1:2" x14ac:dyDescent="0.2">
      <c r="A15009" s="245" t="s">
        <v>9542</v>
      </c>
      <c r="B15009" s="246">
        <v>909.05</v>
      </c>
    </row>
    <row r="15010" spans="1:2" x14ac:dyDescent="0.2">
      <c r="A15010" s="245" t="s">
        <v>18703</v>
      </c>
      <c r="B15010" s="246">
        <v>820.24</v>
      </c>
    </row>
    <row r="15011" spans="1:2" x14ac:dyDescent="0.2">
      <c r="A15011" s="245" t="s">
        <v>9543</v>
      </c>
      <c r="B15011" s="246">
        <v>1164.2</v>
      </c>
    </row>
    <row r="15012" spans="1:2" x14ac:dyDescent="0.2">
      <c r="A15012" s="245" t="s">
        <v>18704</v>
      </c>
      <c r="B15012" s="246">
        <v>1051.7</v>
      </c>
    </row>
    <row r="15013" spans="1:2" x14ac:dyDescent="0.2">
      <c r="A15013" s="245" t="s">
        <v>9544</v>
      </c>
      <c r="B15013" s="246">
        <v>1238.55</v>
      </c>
    </row>
    <row r="15014" spans="1:2" x14ac:dyDescent="0.2">
      <c r="A15014" s="245" t="s">
        <v>18705</v>
      </c>
      <c r="B15014" s="246">
        <v>1116.58</v>
      </c>
    </row>
    <row r="15015" spans="1:2" x14ac:dyDescent="0.2">
      <c r="A15015" s="245" t="s">
        <v>9545</v>
      </c>
      <c r="B15015" s="246">
        <v>2712.63</v>
      </c>
    </row>
    <row r="15016" spans="1:2" x14ac:dyDescent="0.2">
      <c r="A15016" s="245" t="s">
        <v>18706</v>
      </c>
      <c r="B15016" s="246">
        <v>2520.4499999999998</v>
      </c>
    </row>
    <row r="15017" spans="1:2" x14ac:dyDescent="0.2">
      <c r="A15017" s="245" t="s">
        <v>4235</v>
      </c>
      <c r="B15017" s="246">
        <v>11793.25</v>
      </c>
    </row>
    <row r="15018" spans="1:2" x14ac:dyDescent="0.2">
      <c r="A15018" s="245" t="s">
        <v>18707</v>
      </c>
      <c r="B15018" s="246">
        <v>11508.13</v>
      </c>
    </row>
    <row r="15019" spans="1:2" x14ac:dyDescent="0.2">
      <c r="A15019" s="245" t="s">
        <v>4236</v>
      </c>
      <c r="B15019" s="246">
        <v>13617.52</v>
      </c>
    </row>
    <row r="15020" spans="1:2" x14ac:dyDescent="0.2">
      <c r="A15020" s="245" t="s">
        <v>18708</v>
      </c>
      <c r="B15020" s="246">
        <v>13332.4</v>
      </c>
    </row>
    <row r="15021" spans="1:2" x14ac:dyDescent="0.2">
      <c r="A15021" s="245" t="s">
        <v>4237</v>
      </c>
      <c r="B15021" s="246">
        <v>14955.32</v>
      </c>
    </row>
    <row r="15022" spans="1:2" x14ac:dyDescent="0.2">
      <c r="A15022" s="245" t="s">
        <v>18709</v>
      </c>
      <c r="B15022" s="246">
        <v>14670.19</v>
      </c>
    </row>
    <row r="15023" spans="1:2" x14ac:dyDescent="0.2">
      <c r="A15023" s="245" t="s">
        <v>9546</v>
      </c>
      <c r="B15023" s="246">
        <v>18603.86</v>
      </c>
    </row>
    <row r="15024" spans="1:2" x14ac:dyDescent="0.2">
      <c r="A15024" s="245" t="s">
        <v>18710</v>
      </c>
      <c r="B15024" s="246">
        <v>18318.73</v>
      </c>
    </row>
    <row r="15025" spans="1:2" x14ac:dyDescent="0.2">
      <c r="A15025" s="245" t="s">
        <v>9547</v>
      </c>
      <c r="B15025" s="246">
        <v>22252.400000000001</v>
      </c>
    </row>
    <row r="15026" spans="1:2" x14ac:dyDescent="0.2">
      <c r="A15026" s="245" t="s">
        <v>18711</v>
      </c>
      <c r="B15026" s="246">
        <v>21967.27</v>
      </c>
    </row>
    <row r="15027" spans="1:2" x14ac:dyDescent="0.2">
      <c r="A15027" s="245" t="s">
        <v>9548</v>
      </c>
      <c r="B15027" s="246">
        <v>19250.37</v>
      </c>
    </row>
    <row r="15028" spans="1:2" x14ac:dyDescent="0.2">
      <c r="A15028" s="245" t="s">
        <v>18712</v>
      </c>
      <c r="B15028" s="246">
        <v>18778.16</v>
      </c>
    </row>
    <row r="15029" spans="1:2" x14ac:dyDescent="0.2">
      <c r="A15029" s="245" t="s">
        <v>9549</v>
      </c>
      <c r="B15029" s="246">
        <v>22500.07</v>
      </c>
    </row>
    <row r="15030" spans="1:2" x14ac:dyDescent="0.2">
      <c r="A15030" s="245" t="s">
        <v>18713</v>
      </c>
      <c r="B15030" s="246">
        <v>22027.87</v>
      </c>
    </row>
    <row r="15031" spans="1:2" x14ac:dyDescent="0.2">
      <c r="A15031" s="245" t="s">
        <v>9550</v>
      </c>
      <c r="B15031" s="246">
        <v>23778.47</v>
      </c>
    </row>
    <row r="15032" spans="1:2" x14ac:dyDescent="0.2">
      <c r="A15032" s="245" t="s">
        <v>18714</v>
      </c>
      <c r="B15032" s="246">
        <v>23306.26</v>
      </c>
    </row>
    <row r="15033" spans="1:2" x14ac:dyDescent="0.2">
      <c r="A15033" s="245" t="s">
        <v>9551</v>
      </c>
      <c r="B15033" s="246">
        <v>29562.68</v>
      </c>
    </row>
    <row r="15034" spans="1:2" x14ac:dyDescent="0.2">
      <c r="A15034" s="245" t="s">
        <v>18715</v>
      </c>
      <c r="B15034" s="246">
        <v>29090.47</v>
      </c>
    </row>
    <row r="15035" spans="1:2" x14ac:dyDescent="0.2">
      <c r="A15035" s="245" t="s">
        <v>9552</v>
      </c>
      <c r="B15035" s="246">
        <v>34246.050000000003</v>
      </c>
    </row>
    <row r="15036" spans="1:2" x14ac:dyDescent="0.2">
      <c r="A15036" s="245" t="s">
        <v>18716</v>
      </c>
      <c r="B15036" s="246">
        <v>33777.46</v>
      </c>
    </row>
    <row r="15037" spans="1:2" x14ac:dyDescent="0.2">
      <c r="A15037" s="245" t="s">
        <v>9553</v>
      </c>
      <c r="B15037" s="246">
        <v>2165.5700000000002</v>
      </c>
    </row>
    <row r="15038" spans="1:2" x14ac:dyDescent="0.2">
      <c r="A15038" s="245" t="s">
        <v>18717</v>
      </c>
      <c r="B15038" s="246">
        <v>2050.3000000000002</v>
      </c>
    </row>
    <row r="15039" spans="1:2" x14ac:dyDescent="0.2">
      <c r="A15039" s="245" t="s">
        <v>9554</v>
      </c>
      <c r="B15039" s="246">
        <v>2383.58</v>
      </c>
    </row>
    <row r="15040" spans="1:2" x14ac:dyDescent="0.2">
      <c r="A15040" s="245" t="s">
        <v>18718</v>
      </c>
      <c r="B15040" s="246">
        <v>2252.9699999999998</v>
      </c>
    </row>
    <row r="15041" spans="1:2" x14ac:dyDescent="0.2">
      <c r="A15041" s="245" t="s">
        <v>9555</v>
      </c>
      <c r="B15041" s="246">
        <v>2456.15</v>
      </c>
    </row>
    <row r="15042" spans="1:2" x14ac:dyDescent="0.2">
      <c r="A15042" s="245" t="s">
        <v>18719</v>
      </c>
      <c r="B15042" s="246">
        <v>2316.0700000000002</v>
      </c>
    </row>
    <row r="15043" spans="1:2" x14ac:dyDescent="0.2">
      <c r="A15043" s="245" t="s">
        <v>9556</v>
      </c>
      <c r="B15043" s="246">
        <v>3700.05</v>
      </c>
    </row>
    <row r="15044" spans="1:2" x14ac:dyDescent="0.2">
      <c r="A15044" s="245" t="s">
        <v>18720</v>
      </c>
      <c r="B15044" s="246">
        <v>3492.39</v>
      </c>
    </row>
    <row r="15045" spans="1:2" x14ac:dyDescent="0.2">
      <c r="A15045" s="245" t="s">
        <v>4225</v>
      </c>
      <c r="B15045" s="246">
        <v>12696.14</v>
      </c>
    </row>
    <row r="15046" spans="1:2" x14ac:dyDescent="0.2">
      <c r="A15046" s="245" t="s">
        <v>18721</v>
      </c>
      <c r="B15046" s="246">
        <v>12178.21</v>
      </c>
    </row>
    <row r="15047" spans="1:2" x14ac:dyDescent="0.2">
      <c r="A15047" s="245" t="s">
        <v>4226</v>
      </c>
      <c r="B15047" s="246">
        <v>14812.94</v>
      </c>
    </row>
    <row r="15048" spans="1:2" x14ac:dyDescent="0.2">
      <c r="A15048" s="245" t="s">
        <v>18722</v>
      </c>
      <c r="B15048" s="246">
        <v>14295.02</v>
      </c>
    </row>
    <row r="15049" spans="1:2" x14ac:dyDescent="0.2">
      <c r="A15049" s="245" t="s">
        <v>4227</v>
      </c>
      <c r="B15049" s="246">
        <v>17973.689999999999</v>
      </c>
    </row>
    <row r="15050" spans="1:2" x14ac:dyDescent="0.2">
      <c r="A15050" s="245" t="s">
        <v>18723</v>
      </c>
      <c r="B15050" s="246">
        <v>17455.759999999998</v>
      </c>
    </row>
    <row r="15051" spans="1:2" x14ac:dyDescent="0.2">
      <c r="A15051" s="245" t="s">
        <v>4228</v>
      </c>
      <c r="B15051" s="246">
        <v>19194.98</v>
      </c>
    </row>
    <row r="15052" spans="1:2" x14ac:dyDescent="0.2">
      <c r="A15052" s="245" t="s">
        <v>18724</v>
      </c>
      <c r="B15052" s="246">
        <v>18672.060000000001</v>
      </c>
    </row>
    <row r="15053" spans="1:2" x14ac:dyDescent="0.2">
      <c r="A15053" s="245" t="s">
        <v>4229</v>
      </c>
      <c r="B15053" s="246">
        <v>21018.41</v>
      </c>
    </row>
    <row r="15054" spans="1:2" x14ac:dyDescent="0.2">
      <c r="A15054" s="245" t="s">
        <v>18725</v>
      </c>
      <c r="B15054" s="246">
        <v>20495.490000000002</v>
      </c>
    </row>
    <row r="15055" spans="1:2" x14ac:dyDescent="0.2">
      <c r="A15055" s="245" t="s">
        <v>9557</v>
      </c>
      <c r="B15055" s="246">
        <v>9650.23</v>
      </c>
    </row>
    <row r="15056" spans="1:2" x14ac:dyDescent="0.2">
      <c r="A15056" s="245" t="s">
        <v>18726</v>
      </c>
      <c r="B15056" s="246">
        <v>9314.41</v>
      </c>
    </row>
    <row r="15057" spans="1:2" x14ac:dyDescent="0.2">
      <c r="A15057" s="245" t="s">
        <v>9558</v>
      </c>
      <c r="B15057" s="246">
        <v>10882.34</v>
      </c>
    </row>
    <row r="15058" spans="1:2" x14ac:dyDescent="0.2">
      <c r="A15058" s="245" t="s">
        <v>18727</v>
      </c>
      <c r="B15058" s="246">
        <v>10546.52</v>
      </c>
    </row>
    <row r="15059" spans="1:2" x14ac:dyDescent="0.2">
      <c r="A15059" s="245" t="s">
        <v>9559</v>
      </c>
      <c r="B15059" s="246">
        <v>11886.75</v>
      </c>
    </row>
    <row r="15060" spans="1:2" x14ac:dyDescent="0.2">
      <c r="A15060" s="245" t="s">
        <v>18728</v>
      </c>
      <c r="B15060" s="246">
        <v>11550.93</v>
      </c>
    </row>
    <row r="15061" spans="1:2" x14ac:dyDescent="0.2">
      <c r="A15061" s="245" t="s">
        <v>9560</v>
      </c>
      <c r="B15061" s="246">
        <v>13787.44</v>
      </c>
    </row>
    <row r="15062" spans="1:2" x14ac:dyDescent="0.2">
      <c r="A15062" s="245" t="s">
        <v>18729</v>
      </c>
      <c r="B15062" s="246">
        <v>13448.7</v>
      </c>
    </row>
    <row r="15063" spans="1:2" x14ac:dyDescent="0.2">
      <c r="A15063" s="245" t="s">
        <v>9561</v>
      </c>
      <c r="B15063" s="246">
        <v>15041.11</v>
      </c>
    </row>
    <row r="15064" spans="1:2" x14ac:dyDescent="0.2">
      <c r="A15064" s="245" t="s">
        <v>18730</v>
      </c>
      <c r="B15064" s="246">
        <v>14702.36</v>
      </c>
    </row>
    <row r="15065" spans="1:2" x14ac:dyDescent="0.2">
      <c r="A15065" s="245" t="s">
        <v>4230</v>
      </c>
      <c r="B15065" s="246">
        <v>28294.81</v>
      </c>
    </row>
    <row r="15066" spans="1:2" x14ac:dyDescent="0.2">
      <c r="A15066" s="245" t="s">
        <v>18731</v>
      </c>
      <c r="B15066" s="246">
        <v>27765.759999999998</v>
      </c>
    </row>
    <row r="15067" spans="1:2" x14ac:dyDescent="0.2">
      <c r="A15067" s="245" t="s">
        <v>9562</v>
      </c>
      <c r="B15067" s="246">
        <v>20184.88</v>
      </c>
    </row>
    <row r="15068" spans="1:2" x14ac:dyDescent="0.2">
      <c r="A15068" s="245" t="s">
        <v>18732</v>
      </c>
      <c r="B15068" s="246">
        <v>19840</v>
      </c>
    </row>
    <row r="15069" spans="1:2" x14ac:dyDescent="0.2">
      <c r="A15069" s="245" t="s">
        <v>4238</v>
      </c>
      <c r="B15069" s="246">
        <v>16.86</v>
      </c>
    </row>
    <row r="15070" spans="1:2" x14ac:dyDescent="0.2">
      <c r="A15070" s="245" t="s">
        <v>18733</v>
      </c>
      <c r="B15070" s="246">
        <v>15.95</v>
      </c>
    </row>
    <row r="15071" spans="1:2" x14ac:dyDescent="0.2">
      <c r="A15071" s="245" t="s">
        <v>4256</v>
      </c>
      <c r="B15071" s="246">
        <v>79.92</v>
      </c>
    </row>
    <row r="15072" spans="1:2" x14ac:dyDescent="0.2">
      <c r="A15072" s="245" t="s">
        <v>18734</v>
      </c>
      <c r="B15072" s="246">
        <v>72.75</v>
      </c>
    </row>
    <row r="15073" spans="1:2" x14ac:dyDescent="0.2">
      <c r="A15073" s="245" t="s">
        <v>4257</v>
      </c>
      <c r="B15073" s="246">
        <v>93.01</v>
      </c>
    </row>
    <row r="15074" spans="1:2" x14ac:dyDescent="0.2">
      <c r="A15074" s="245" t="s">
        <v>18735</v>
      </c>
      <c r="B15074" s="246">
        <v>85.66</v>
      </c>
    </row>
    <row r="15075" spans="1:2" x14ac:dyDescent="0.2">
      <c r="A15075" s="245" t="s">
        <v>4258</v>
      </c>
      <c r="B15075" s="246">
        <v>104</v>
      </c>
    </row>
    <row r="15076" spans="1:2" x14ac:dyDescent="0.2">
      <c r="A15076" s="245" t="s">
        <v>18736</v>
      </c>
      <c r="B15076" s="246">
        <v>96.46</v>
      </c>
    </row>
    <row r="15077" spans="1:2" x14ac:dyDescent="0.2">
      <c r="A15077" s="245" t="s">
        <v>4259</v>
      </c>
      <c r="B15077" s="246">
        <v>138.22999999999999</v>
      </c>
    </row>
    <row r="15078" spans="1:2" x14ac:dyDescent="0.2">
      <c r="A15078" s="245" t="s">
        <v>18737</v>
      </c>
      <c r="B15078" s="246">
        <v>130.5</v>
      </c>
    </row>
    <row r="15079" spans="1:2" x14ac:dyDescent="0.2">
      <c r="A15079" s="245" t="s">
        <v>4260</v>
      </c>
      <c r="B15079" s="246">
        <v>156.25</v>
      </c>
    </row>
    <row r="15080" spans="1:2" x14ac:dyDescent="0.2">
      <c r="A15080" s="245" t="s">
        <v>18738</v>
      </c>
      <c r="B15080" s="246">
        <v>148.32</v>
      </c>
    </row>
    <row r="15081" spans="1:2" x14ac:dyDescent="0.2">
      <c r="A15081" s="245" t="s">
        <v>9563</v>
      </c>
      <c r="B15081" s="246">
        <v>183.58</v>
      </c>
    </row>
    <row r="15082" spans="1:2" x14ac:dyDescent="0.2">
      <c r="A15082" s="245" t="s">
        <v>18739</v>
      </c>
      <c r="B15082" s="246">
        <v>175.45</v>
      </c>
    </row>
    <row r="15083" spans="1:2" x14ac:dyDescent="0.2">
      <c r="A15083" s="245" t="s">
        <v>9564</v>
      </c>
      <c r="B15083" s="246">
        <v>237.56</v>
      </c>
    </row>
    <row r="15084" spans="1:2" x14ac:dyDescent="0.2">
      <c r="A15084" s="245" t="s">
        <v>18740</v>
      </c>
      <c r="B15084" s="246">
        <v>229.22</v>
      </c>
    </row>
    <row r="15085" spans="1:2" x14ac:dyDescent="0.2">
      <c r="A15085" s="245" t="s">
        <v>9565</v>
      </c>
      <c r="B15085" s="246">
        <v>2419.33</v>
      </c>
    </row>
    <row r="15086" spans="1:2" x14ac:dyDescent="0.2">
      <c r="A15086" s="245" t="s">
        <v>18741</v>
      </c>
      <c r="B15086" s="246">
        <v>2320.5100000000002</v>
      </c>
    </row>
    <row r="15087" spans="1:2" x14ac:dyDescent="0.2">
      <c r="A15087" s="245" t="s">
        <v>9566</v>
      </c>
      <c r="B15087" s="246">
        <v>2687.14</v>
      </c>
    </row>
    <row r="15088" spans="1:2" x14ac:dyDescent="0.2">
      <c r="A15088" s="245" t="s">
        <v>18742</v>
      </c>
      <c r="B15088" s="246">
        <v>2555.38</v>
      </c>
    </row>
    <row r="15089" spans="1:2" x14ac:dyDescent="0.2">
      <c r="A15089" s="245" t="s">
        <v>9567</v>
      </c>
      <c r="B15089" s="246">
        <v>2657.14</v>
      </c>
    </row>
    <row r="15090" spans="1:2" x14ac:dyDescent="0.2">
      <c r="A15090" s="245" t="s">
        <v>18743</v>
      </c>
      <c r="B15090" s="246">
        <v>2525.38</v>
      </c>
    </row>
    <row r="15091" spans="1:2" x14ac:dyDescent="0.2">
      <c r="A15091" s="245" t="s">
        <v>9568</v>
      </c>
      <c r="B15091" s="246">
        <v>2987.39</v>
      </c>
    </row>
    <row r="15092" spans="1:2" x14ac:dyDescent="0.2">
      <c r="A15092" s="245" t="s">
        <v>18744</v>
      </c>
      <c r="B15092" s="246">
        <v>2822.7</v>
      </c>
    </row>
    <row r="15093" spans="1:2" x14ac:dyDescent="0.2">
      <c r="A15093" s="245" t="s">
        <v>9569</v>
      </c>
      <c r="B15093" s="246">
        <v>2987.39</v>
      </c>
    </row>
    <row r="15094" spans="1:2" x14ac:dyDescent="0.2">
      <c r="A15094" s="245" t="s">
        <v>18745</v>
      </c>
      <c r="B15094" s="246">
        <v>2822.7</v>
      </c>
    </row>
    <row r="15095" spans="1:2" x14ac:dyDescent="0.2">
      <c r="A15095" s="245" t="s">
        <v>9570</v>
      </c>
      <c r="B15095" s="246">
        <v>3288.83</v>
      </c>
    </row>
    <row r="15096" spans="1:2" x14ac:dyDescent="0.2">
      <c r="A15096" s="245" t="s">
        <v>18746</v>
      </c>
      <c r="B15096" s="246">
        <v>3091.19</v>
      </c>
    </row>
    <row r="15097" spans="1:2" x14ac:dyDescent="0.2">
      <c r="A15097" s="245" t="s">
        <v>9571</v>
      </c>
      <c r="B15097" s="246">
        <v>3342.68</v>
      </c>
    </row>
    <row r="15098" spans="1:2" x14ac:dyDescent="0.2">
      <c r="A15098" s="245" t="s">
        <v>18747</v>
      </c>
      <c r="B15098" s="246">
        <v>3145</v>
      </c>
    </row>
    <row r="15099" spans="1:2" x14ac:dyDescent="0.2">
      <c r="A15099" s="245" t="s">
        <v>4261</v>
      </c>
      <c r="B15099" s="246">
        <v>268.27999999999997</v>
      </c>
    </row>
    <row r="15100" spans="1:2" x14ac:dyDescent="0.2">
      <c r="A15100" s="245" t="s">
        <v>18748</v>
      </c>
      <c r="B15100" s="246">
        <v>236.75</v>
      </c>
    </row>
    <row r="15101" spans="1:2" x14ac:dyDescent="0.2">
      <c r="A15101" s="245" t="s">
        <v>9572</v>
      </c>
      <c r="B15101" s="246">
        <v>207.81</v>
      </c>
    </row>
    <row r="15102" spans="1:2" x14ac:dyDescent="0.2">
      <c r="A15102" s="245" t="s">
        <v>18749</v>
      </c>
      <c r="B15102" s="246">
        <v>184.89</v>
      </c>
    </row>
    <row r="15103" spans="1:2" x14ac:dyDescent="0.2">
      <c r="A15103" s="245" t="s">
        <v>9573</v>
      </c>
      <c r="B15103" s="246">
        <v>295.3</v>
      </c>
    </row>
    <row r="15104" spans="1:2" x14ac:dyDescent="0.2">
      <c r="A15104" s="245" t="s">
        <v>18750</v>
      </c>
      <c r="B15104" s="246">
        <v>270</v>
      </c>
    </row>
    <row r="15105" spans="1:2" x14ac:dyDescent="0.2">
      <c r="A15105" s="245" t="s">
        <v>4262</v>
      </c>
      <c r="B15105" s="246">
        <v>204.84</v>
      </c>
    </row>
    <row r="15106" spans="1:2" x14ac:dyDescent="0.2">
      <c r="A15106" s="245" t="s">
        <v>18751</v>
      </c>
      <c r="B15106" s="246">
        <v>181.08</v>
      </c>
    </row>
    <row r="15107" spans="1:2" x14ac:dyDescent="0.2">
      <c r="A15107" s="245" t="s">
        <v>9574</v>
      </c>
      <c r="B15107" s="246">
        <v>178.96</v>
      </c>
    </row>
    <row r="15108" spans="1:2" x14ac:dyDescent="0.2">
      <c r="A15108" s="245" t="s">
        <v>18752</v>
      </c>
      <c r="B15108" s="246">
        <v>159.4</v>
      </c>
    </row>
    <row r="15109" spans="1:2" x14ac:dyDescent="0.2">
      <c r="A15109" s="245" t="s">
        <v>9575</v>
      </c>
      <c r="B15109" s="246">
        <v>250.97</v>
      </c>
    </row>
    <row r="15110" spans="1:2" x14ac:dyDescent="0.2">
      <c r="A15110" s="245" t="s">
        <v>18753</v>
      </c>
      <c r="B15110" s="246">
        <v>231.41</v>
      </c>
    </row>
    <row r="15111" spans="1:2" x14ac:dyDescent="0.2">
      <c r="A15111" s="245" t="s">
        <v>4263</v>
      </c>
      <c r="B15111" s="246">
        <v>501.8</v>
      </c>
    </row>
    <row r="15112" spans="1:2" x14ac:dyDescent="0.2">
      <c r="A15112" s="245" t="s">
        <v>18754</v>
      </c>
      <c r="B15112" s="246">
        <v>445.06</v>
      </c>
    </row>
    <row r="15113" spans="1:2" x14ac:dyDescent="0.2">
      <c r="A15113" s="245" t="s">
        <v>9576</v>
      </c>
      <c r="B15113" s="246">
        <v>349.94</v>
      </c>
    </row>
    <row r="15114" spans="1:2" x14ac:dyDescent="0.2">
      <c r="A15114" s="245" t="s">
        <v>18755</v>
      </c>
      <c r="B15114" s="246">
        <v>314.69</v>
      </c>
    </row>
    <row r="15115" spans="1:2" x14ac:dyDescent="0.2">
      <c r="A15115" s="245" t="s">
        <v>9577</v>
      </c>
      <c r="B15115" s="246">
        <v>440.37</v>
      </c>
    </row>
    <row r="15116" spans="1:2" x14ac:dyDescent="0.2">
      <c r="A15116" s="245" t="s">
        <v>18756</v>
      </c>
      <c r="B15116" s="246">
        <v>403.23</v>
      </c>
    </row>
    <row r="15117" spans="1:2" x14ac:dyDescent="0.2">
      <c r="A15117" s="245" t="s">
        <v>4264</v>
      </c>
      <c r="B15117" s="246">
        <v>380.48</v>
      </c>
    </row>
    <row r="15118" spans="1:2" x14ac:dyDescent="0.2">
      <c r="A15118" s="245" t="s">
        <v>18757</v>
      </c>
      <c r="B15118" s="246">
        <v>338.18</v>
      </c>
    </row>
    <row r="15119" spans="1:2" x14ac:dyDescent="0.2">
      <c r="A15119" s="245" t="s">
        <v>9578</v>
      </c>
      <c r="B15119" s="246">
        <v>315.08999999999997</v>
      </c>
    </row>
    <row r="15120" spans="1:2" x14ac:dyDescent="0.2">
      <c r="A15120" s="245" t="s">
        <v>18758</v>
      </c>
      <c r="B15120" s="246">
        <v>283.27999999999997</v>
      </c>
    </row>
    <row r="15121" spans="1:2" x14ac:dyDescent="0.2">
      <c r="A15121" s="245" t="s">
        <v>9579</v>
      </c>
      <c r="B15121" s="246">
        <v>420.61</v>
      </c>
    </row>
    <row r="15122" spans="1:2" x14ac:dyDescent="0.2">
      <c r="A15122" s="245" t="s">
        <v>18759</v>
      </c>
      <c r="B15122" s="246">
        <v>386.84</v>
      </c>
    </row>
    <row r="15123" spans="1:2" x14ac:dyDescent="0.2">
      <c r="A15123" s="245" t="s">
        <v>4265</v>
      </c>
      <c r="B15123" s="246">
        <v>637.94000000000005</v>
      </c>
    </row>
    <row r="15124" spans="1:2" x14ac:dyDescent="0.2">
      <c r="A15124" s="245" t="s">
        <v>18760</v>
      </c>
      <c r="B15124" s="246">
        <v>566.52</v>
      </c>
    </row>
    <row r="15125" spans="1:2" x14ac:dyDescent="0.2">
      <c r="A15125" s="245" t="s">
        <v>9580</v>
      </c>
      <c r="B15125" s="246">
        <v>455.61</v>
      </c>
    </row>
    <row r="15126" spans="1:2" x14ac:dyDescent="0.2">
      <c r="A15126" s="245" t="s">
        <v>18761</v>
      </c>
      <c r="B15126" s="246">
        <v>409.99</v>
      </c>
    </row>
    <row r="15127" spans="1:2" x14ac:dyDescent="0.2">
      <c r="A15127" s="245" t="s">
        <v>9581</v>
      </c>
      <c r="B15127" s="246">
        <v>601.07000000000005</v>
      </c>
    </row>
    <row r="15128" spans="1:2" x14ac:dyDescent="0.2">
      <c r="A15128" s="245" t="s">
        <v>18762</v>
      </c>
      <c r="B15128" s="246">
        <v>553.08000000000004</v>
      </c>
    </row>
    <row r="15129" spans="1:2" x14ac:dyDescent="0.2">
      <c r="A15129" s="245" t="s">
        <v>4266</v>
      </c>
      <c r="B15129" s="246">
        <v>489.25</v>
      </c>
    </row>
    <row r="15130" spans="1:2" x14ac:dyDescent="0.2">
      <c r="A15130" s="245" t="s">
        <v>18763</v>
      </c>
      <c r="B15130" s="246">
        <v>435.58</v>
      </c>
    </row>
    <row r="15131" spans="1:2" x14ac:dyDescent="0.2">
      <c r="A15131" s="245" t="s">
        <v>9582</v>
      </c>
      <c r="B15131" s="246">
        <v>410.69</v>
      </c>
    </row>
    <row r="15132" spans="1:2" x14ac:dyDescent="0.2">
      <c r="A15132" s="245" t="s">
        <v>18764</v>
      </c>
      <c r="B15132" s="246">
        <v>369.6</v>
      </c>
    </row>
    <row r="15133" spans="1:2" x14ac:dyDescent="0.2">
      <c r="A15133" s="245" t="s">
        <v>9583</v>
      </c>
      <c r="B15133" s="246">
        <v>572.41999999999996</v>
      </c>
    </row>
    <row r="15134" spans="1:2" x14ac:dyDescent="0.2">
      <c r="A15134" s="245" t="s">
        <v>18765</v>
      </c>
      <c r="B15134" s="246">
        <v>529.16999999999996</v>
      </c>
    </row>
    <row r="15135" spans="1:2" x14ac:dyDescent="0.2">
      <c r="A15135" s="245" t="s">
        <v>4267</v>
      </c>
      <c r="B15135" s="246">
        <v>691.43</v>
      </c>
    </row>
    <row r="15136" spans="1:2" x14ac:dyDescent="0.2">
      <c r="A15136" s="245" t="s">
        <v>18766</v>
      </c>
      <c r="B15136" s="246">
        <v>614.72</v>
      </c>
    </row>
    <row r="15137" spans="1:2" x14ac:dyDescent="0.2">
      <c r="A15137" s="245" t="s">
        <v>9584</v>
      </c>
      <c r="B15137" s="246">
        <v>480.82</v>
      </c>
    </row>
    <row r="15138" spans="1:2" x14ac:dyDescent="0.2">
      <c r="A15138" s="245" t="s">
        <v>18767</v>
      </c>
      <c r="B15138" s="246">
        <v>434.2</v>
      </c>
    </row>
    <row r="15139" spans="1:2" x14ac:dyDescent="0.2">
      <c r="A15139" s="245" t="s">
        <v>9585</v>
      </c>
      <c r="B15139" s="246">
        <v>677.77</v>
      </c>
    </row>
    <row r="15140" spans="1:2" x14ac:dyDescent="0.2">
      <c r="A15140" s="245" t="s">
        <v>18768</v>
      </c>
      <c r="B15140" s="246">
        <v>628.78</v>
      </c>
    </row>
    <row r="15141" spans="1:2" x14ac:dyDescent="0.2">
      <c r="A15141" s="245" t="s">
        <v>4268</v>
      </c>
      <c r="B15141" s="246">
        <v>536.85</v>
      </c>
    </row>
    <row r="15142" spans="1:2" x14ac:dyDescent="0.2">
      <c r="A15142" s="245" t="s">
        <v>18769</v>
      </c>
      <c r="B15142" s="246">
        <v>478.32</v>
      </c>
    </row>
    <row r="15143" spans="1:2" x14ac:dyDescent="0.2">
      <c r="A15143" s="245" t="s">
        <v>9586</v>
      </c>
      <c r="B15143" s="246">
        <v>447.31</v>
      </c>
    </row>
    <row r="15144" spans="1:2" x14ac:dyDescent="0.2">
      <c r="A15144" s="245" t="s">
        <v>18770</v>
      </c>
      <c r="B15144" s="246">
        <v>403.46</v>
      </c>
    </row>
    <row r="15145" spans="1:2" x14ac:dyDescent="0.2">
      <c r="A15145" s="245" t="s">
        <v>9587</v>
      </c>
      <c r="B15145" s="246">
        <v>651.54</v>
      </c>
    </row>
    <row r="15146" spans="1:2" x14ac:dyDescent="0.2">
      <c r="A15146" s="245" t="s">
        <v>18771</v>
      </c>
      <c r="B15146" s="246">
        <v>605.32000000000005</v>
      </c>
    </row>
    <row r="15147" spans="1:2" x14ac:dyDescent="0.2">
      <c r="A15147" s="245" t="s">
        <v>4269</v>
      </c>
      <c r="B15147" s="246">
        <v>784.5</v>
      </c>
    </row>
    <row r="15148" spans="1:2" x14ac:dyDescent="0.2">
      <c r="A15148" s="245" t="s">
        <v>18772</v>
      </c>
      <c r="B15148" s="246">
        <v>697.77</v>
      </c>
    </row>
    <row r="15149" spans="1:2" x14ac:dyDescent="0.2">
      <c r="A15149" s="245" t="s">
        <v>9588</v>
      </c>
      <c r="B15149" s="246">
        <v>552.54</v>
      </c>
    </row>
    <row r="15150" spans="1:2" x14ac:dyDescent="0.2">
      <c r="A15150" s="245" t="s">
        <v>18773</v>
      </c>
      <c r="B15150" s="246">
        <v>500.19</v>
      </c>
    </row>
    <row r="15151" spans="1:2" x14ac:dyDescent="0.2">
      <c r="A15151" s="245" t="s">
        <v>9589</v>
      </c>
      <c r="B15151" s="246">
        <v>786.43</v>
      </c>
    </row>
    <row r="15152" spans="1:2" x14ac:dyDescent="0.2">
      <c r="A15152" s="245" t="s">
        <v>18774</v>
      </c>
      <c r="B15152" s="246">
        <v>731.71</v>
      </c>
    </row>
    <row r="15153" spans="1:2" x14ac:dyDescent="0.2">
      <c r="A15153" s="245" t="s">
        <v>4270</v>
      </c>
      <c r="B15153" s="246">
        <v>603.12</v>
      </c>
    </row>
    <row r="15154" spans="1:2" x14ac:dyDescent="0.2">
      <c r="A15154" s="245" t="s">
        <v>18775</v>
      </c>
      <c r="B15154" s="246">
        <v>537.79999999999995</v>
      </c>
    </row>
    <row r="15155" spans="1:2" x14ac:dyDescent="0.2">
      <c r="A15155" s="245" t="s">
        <v>9590</v>
      </c>
      <c r="B15155" s="246">
        <v>509.51</v>
      </c>
    </row>
    <row r="15156" spans="1:2" x14ac:dyDescent="0.2">
      <c r="A15156" s="245" t="s">
        <v>18776</v>
      </c>
      <c r="B15156" s="246">
        <v>460.97</v>
      </c>
    </row>
    <row r="15157" spans="1:2" x14ac:dyDescent="0.2">
      <c r="A15157" s="245" t="s">
        <v>9591</v>
      </c>
      <c r="B15157" s="246">
        <v>751.96</v>
      </c>
    </row>
    <row r="15158" spans="1:2" x14ac:dyDescent="0.2">
      <c r="A15158" s="245" t="s">
        <v>18777</v>
      </c>
      <c r="B15158" s="246">
        <v>701.05</v>
      </c>
    </row>
    <row r="15159" spans="1:2" x14ac:dyDescent="0.2">
      <c r="A15159" s="245" t="s">
        <v>4271</v>
      </c>
      <c r="B15159" s="246">
        <v>901.83</v>
      </c>
    </row>
    <row r="15160" spans="1:2" x14ac:dyDescent="0.2">
      <c r="A15160" s="245" t="s">
        <v>18778</v>
      </c>
      <c r="B15160" s="246">
        <v>801.74</v>
      </c>
    </row>
    <row r="15161" spans="1:2" x14ac:dyDescent="0.2">
      <c r="A15161" s="245" t="s">
        <v>9592</v>
      </c>
      <c r="B15161" s="246">
        <v>639.4</v>
      </c>
    </row>
    <row r="15162" spans="1:2" x14ac:dyDescent="0.2">
      <c r="A15162" s="245" t="s">
        <v>18779</v>
      </c>
      <c r="B15162" s="246">
        <v>577.99</v>
      </c>
    </row>
    <row r="15163" spans="1:2" x14ac:dyDescent="0.2">
      <c r="A15163" s="245" t="s">
        <v>9593</v>
      </c>
      <c r="B15163" s="246">
        <v>910.23</v>
      </c>
    </row>
    <row r="15164" spans="1:2" x14ac:dyDescent="0.2">
      <c r="A15164" s="245" t="s">
        <v>18780</v>
      </c>
      <c r="B15164" s="246">
        <v>846.45</v>
      </c>
    </row>
    <row r="15165" spans="1:2" x14ac:dyDescent="0.2">
      <c r="A15165" s="245" t="s">
        <v>4272</v>
      </c>
      <c r="B15165" s="246">
        <v>697.47</v>
      </c>
    </row>
    <row r="15166" spans="1:2" x14ac:dyDescent="0.2">
      <c r="A15166" s="245" t="s">
        <v>18781</v>
      </c>
      <c r="B15166" s="246">
        <v>621.53</v>
      </c>
    </row>
    <row r="15167" spans="1:2" x14ac:dyDescent="0.2">
      <c r="A15167" s="245" t="s">
        <v>9594</v>
      </c>
      <c r="B15167" s="246">
        <v>590.70000000000005</v>
      </c>
    </row>
    <row r="15168" spans="1:2" x14ac:dyDescent="0.2">
      <c r="A15168" s="245" t="s">
        <v>18782</v>
      </c>
      <c r="B15168" s="246">
        <v>533.63</v>
      </c>
    </row>
    <row r="15169" spans="1:2" x14ac:dyDescent="0.2">
      <c r="A15169" s="245" t="s">
        <v>9595</v>
      </c>
      <c r="B15169" s="246">
        <v>870.39</v>
      </c>
    </row>
    <row r="15170" spans="1:2" x14ac:dyDescent="0.2">
      <c r="A15170" s="245" t="s">
        <v>18783</v>
      </c>
      <c r="B15170" s="246">
        <v>810.95</v>
      </c>
    </row>
    <row r="15171" spans="1:2" x14ac:dyDescent="0.2">
      <c r="A15171" s="245" t="s">
        <v>4273</v>
      </c>
      <c r="B15171" s="246">
        <v>1024.52</v>
      </c>
    </row>
    <row r="15172" spans="1:2" x14ac:dyDescent="0.2">
      <c r="A15172" s="245" t="s">
        <v>18784</v>
      </c>
      <c r="B15172" s="246">
        <v>912.43</v>
      </c>
    </row>
    <row r="15173" spans="1:2" x14ac:dyDescent="0.2">
      <c r="A15173" s="245" t="s">
        <v>9596</v>
      </c>
      <c r="B15173" s="246">
        <v>734.17</v>
      </c>
    </row>
    <row r="15174" spans="1:2" x14ac:dyDescent="0.2">
      <c r="A15174" s="245" t="s">
        <v>18785</v>
      </c>
      <c r="B15174" s="246">
        <v>663.86</v>
      </c>
    </row>
    <row r="15175" spans="1:2" x14ac:dyDescent="0.2">
      <c r="A15175" s="245" t="s">
        <v>9597</v>
      </c>
      <c r="B15175" s="246">
        <v>1101.3599999999999</v>
      </c>
    </row>
    <row r="15176" spans="1:2" x14ac:dyDescent="0.2">
      <c r="A15176" s="245" t="s">
        <v>18786</v>
      </c>
      <c r="B15176" s="246">
        <v>1028.68</v>
      </c>
    </row>
    <row r="15177" spans="1:2" x14ac:dyDescent="0.2">
      <c r="A15177" s="245" t="s">
        <v>4274</v>
      </c>
      <c r="B15177" s="246">
        <v>418.26</v>
      </c>
    </row>
    <row r="15178" spans="1:2" x14ac:dyDescent="0.2">
      <c r="A15178" s="245" t="s">
        <v>18787</v>
      </c>
      <c r="B15178" s="246">
        <v>368.22</v>
      </c>
    </row>
    <row r="15179" spans="1:2" x14ac:dyDescent="0.2">
      <c r="A15179" s="245" t="s">
        <v>9598</v>
      </c>
      <c r="B15179" s="246">
        <v>326.86</v>
      </c>
    </row>
    <row r="15180" spans="1:2" x14ac:dyDescent="0.2">
      <c r="A15180" s="245" t="s">
        <v>18788</v>
      </c>
      <c r="B15180" s="246">
        <v>289.72000000000003</v>
      </c>
    </row>
    <row r="15181" spans="1:2" x14ac:dyDescent="0.2">
      <c r="A15181" s="245" t="s">
        <v>9599</v>
      </c>
      <c r="B15181" s="246">
        <v>494.9</v>
      </c>
    </row>
    <row r="15182" spans="1:2" x14ac:dyDescent="0.2">
      <c r="A15182" s="245" t="s">
        <v>18789</v>
      </c>
      <c r="B15182" s="246">
        <v>455.39</v>
      </c>
    </row>
    <row r="15183" spans="1:2" x14ac:dyDescent="0.2">
      <c r="A15183" s="245" t="s">
        <v>4275</v>
      </c>
      <c r="B15183" s="246">
        <v>361.08</v>
      </c>
    </row>
    <row r="15184" spans="1:2" x14ac:dyDescent="0.2">
      <c r="A15184" s="245" t="s">
        <v>18790</v>
      </c>
      <c r="B15184" s="246">
        <v>317.64999999999998</v>
      </c>
    </row>
    <row r="15185" spans="1:2" x14ac:dyDescent="0.2">
      <c r="A15185" s="245" t="s">
        <v>9600</v>
      </c>
      <c r="B15185" s="246">
        <v>321.57</v>
      </c>
    </row>
    <row r="15186" spans="1:2" x14ac:dyDescent="0.2">
      <c r="A15186" s="245" t="s">
        <v>18791</v>
      </c>
      <c r="B15186" s="246">
        <v>284.43</v>
      </c>
    </row>
    <row r="15187" spans="1:2" x14ac:dyDescent="0.2">
      <c r="A15187" s="245" t="s">
        <v>9601</v>
      </c>
      <c r="B15187" s="246">
        <v>492.47</v>
      </c>
    </row>
    <row r="15188" spans="1:2" x14ac:dyDescent="0.2">
      <c r="A15188" s="245" t="s">
        <v>18792</v>
      </c>
      <c r="B15188" s="246">
        <v>452.96</v>
      </c>
    </row>
    <row r="15189" spans="1:2" x14ac:dyDescent="0.2">
      <c r="A15189" s="245" t="s">
        <v>4276</v>
      </c>
      <c r="B15189" s="246">
        <v>543.01</v>
      </c>
    </row>
    <row r="15190" spans="1:2" x14ac:dyDescent="0.2">
      <c r="A15190" s="245" t="s">
        <v>18793</v>
      </c>
      <c r="B15190" s="246">
        <v>479.64</v>
      </c>
    </row>
    <row r="15191" spans="1:2" x14ac:dyDescent="0.2">
      <c r="A15191" s="245" t="s">
        <v>9602</v>
      </c>
      <c r="B15191" s="246">
        <v>390.68</v>
      </c>
    </row>
    <row r="15192" spans="1:2" x14ac:dyDescent="0.2">
      <c r="A15192" s="245" t="s">
        <v>18794</v>
      </c>
      <c r="B15192" s="246">
        <v>348.8</v>
      </c>
    </row>
    <row r="15193" spans="1:2" x14ac:dyDescent="0.2">
      <c r="A15193" s="245" t="s">
        <v>9603</v>
      </c>
      <c r="B15193" s="246">
        <v>599.71</v>
      </c>
    </row>
    <row r="15194" spans="1:2" x14ac:dyDescent="0.2">
      <c r="A15194" s="245" t="s">
        <v>18795</v>
      </c>
      <c r="B15194" s="246">
        <v>555.46</v>
      </c>
    </row>
    <row r="15195" spans="1:2" x14ac:dyDescent="0.2">
      <c r="A15195" s="245" t="s">
        <v>4277</v>
      </c>
      <c r="B15195" s="246">
        <v>447.81</v>
      </c>
    </row>
    <row r="15196" spans="1:2" x14ac:dyDescent="0.2">
      <c r="A15196" s="245" t="s">
        <v>18796</v>
      </c>
      <c r="B15196" s="246">
        <v>395.45</v>
      </c>
    </row>
    <row r="15197" spans="1:2" x14ac:dyDescent="0.2">
      <c r="A15197" s="245" t="s">
        <v>9604</v>
      </c>
      <c r="B15197" s="246">
        <v>381.96</v>
      </c>
    </row>
    <row r="15198" spans="1:2" x14ac:dyDescent="0.2">
      <c r="A15198" s="245" t="s">
        <v>18797</v>
      </c>
      <c r="B15198" s="246">
        <v>340.08</v>
      </c>
    </row>
    <row r="15199" spans="1:2" x14ac:dyDescent="0.2">
      <c r="A15199" s="245" t="s">
        <v>9605</v>
      </c>
      <c r="B15199" s="246">
        <v>600.52</v>
      </c>
    </row>
    <row r="15200" spans="1:2" x14ac:dyDescent="0.2">
      <c r="A15200" s="245" t="s">
        <v>18798</v>
      </c>
      <c r="B15200" s="246">
        <v>556.27</v>
      </c>
    </row>
    <row r="15201" spans="1:2" x14ac:dyDescent="0.2">
      <c r="A15201" s="245" t="s">
        <v>4278</v>
      </c>
      <c r="B15201" s="246">
        <v>548.76</v>
      </c>
    </row>
    <row r="15202" spans="1:2" x14ac:dyDescent="0.2">
      <c r="A15202" s="245" t="s">
        <v>18799</v>
      </c>
      <c r="B15202" s="246">
        <v>487.82</v>
      </c>
    </row>
    <row r="15203" spans="1:2" x14ac:dyDescent="0.2">
      <c r="A15203" s="245" t="s">
        <v>9606</v>
      </c>
      <c r="B15203" s="246">
        <v>365.97</v>
      </c>
    </row>
    <row r="15204" spans="1:2" x14ac:dyDescent="0.2">
      <c r="A15204" s="245" t="s">
        <v>18800</v>
      </c>
      <c r="B15204" s="246">
        <v>330.81</v>
      </c>
    </row>
    <row r="15205" spans="1:2" x14ac:dyDescent="0.2">
      <c r="A15205" s="245" t="s">
        <v>9607</v>
      </c>
      <c r="B15205" s="246">
        <v>621.49</v>
      </c>
    </row>
    <row r="15206" spans="1:2" x14ac:dyDescent="0.2">
      <c r="A15206" s="245" t="s">
        <v>18801</v>
      </c>
      <c r="B15206" s="246">
        <v>583.80999999999995</v>
      </c>
    </row>
    <row r="15207" spans="1:2" x14ac:dyDescent="0.2">
      <c r="A15207" s="245" t="s">
        <v>4279</v>
      </c>
      <c r="B15207" s="246">
        <v>407.4</v>
      </c>
    </row>
    <row r="15208" spans="1:2" x14ac:dyDescent="0.2">
      <c r="A15208" s="245" t="s">
        <v>18802</v>
      </c>
      <c r="B15208" s="246">
        <v>363.22</v>
      </c>
    </row>
    <row r="15209" spans="1:2" x14ac:dyDescent="0.2">
      <c r="A15209" s="245" t="s">
        <v>9608</v>
      </c>
      <c r="B15209" s="246">
        <v>328.37</v>
      </c>
    </row>
    <row r="15210" spans="1:2" x14ac:dyDescent="0.2">
      <c r="A15210" s="245" t="s">
        <v>18803</v>
      </c>
      <c r="B15210" s="246">
        <v>296.77</v>
      </c>
    </row>
    <row r="15211" spans="1:2" x14ac:dyDescent="0.2">
      <c r="A15211" s="245" t="s">
        <v>9609</v>
      </c>
      <c r="B15211" s="246">
        <v>582.59</v>
      </c>
    </row>
    <row r="15212" spans="1:2" x14ac:dyDescent="0.2">
      <c r="A15212" s="245" t="s">
        <v>18804</v>
      </c>
      <c r="B15212" s="246">
        <v>548.62</v>
      </c>
    </row>
    <row r="15213" spans="1:2" x14ac:dyDescent="0.2">
      <c r="A15213" s="245" t="s">
        <v>4280</v>
      </c>
      <c r="B15213" s="246">
        <v>631.41</v>
      </c>
    </row>
    <row r="15214" spans="1:2" x14ac:dyDescent="0.2">
      <c r="A15214" s="245" t="s">
        <v>18805</v>
      </c>
      <c r="B15214" s="246">
        <v>561.42999999999995</v>
      </c>
    </row>
    <row r="15215" spans="1:2" x14ac:dyDescent="0.2">
      <c r="A15215" s="245" t="s">
        <v>9610</v>
      </c>
      <c r="B15215" s="246">
        <v>418.14</v>
      </c>
    </row>
    <row r="15216" spans="1:2" x14ac:dyDescent="0.2">
      <c r="A15216" s="245" t="s">
        <v>18806</v>
      </c>
      <c r="B15216" s="246">
        <v>378.25</v>
      </c>
    </row>
    <row r="15217" spans="1:2" x14ac:dyDescent="0.2">
      <c r="A15217" s="245" t="s">
        <v>9611</v>
      </c>
      <c r="B15217" s="246">
        <v>761.76</v>
      </c>
    </row>
    <row r="15218" spans="1:2" x14ac:dyDescent="0.2">
      <c r="A15218" s="245" t="s">
        <v>18807</v>
      </c>
      <c r="B15218" s="246">
        <v>719.49</v>
      </c>
    </row>
    <row r="15219" spans="1:2" x14ac:dyDescent="0.2">
      <c r="A15219" s="245" t="s">
        <v>4281</v>
      </c>
      <c r="B15219" s="246">
        <v>472.67</v>
      </c>
    </row>
    <row r="15220" spans="1:2" x14ac:dyDescent="0.2">
      <c r="A15220" s="245" t="s">
        <v>18808</v>
      </c>
      <c r="B15220" s="246">
        <v>421.41</v>
      </c>
    </row>
    <row r="15221" spans="1:2" x14ac:dyDescent="0.2">
      <c r="A15221" s="245" t="s">
        <v>9612</v>
      </c>
      <c r="B15221" s="246">
        <v>380.47</v>
      </c>
    </row>
    <row r="15222" spans="1:2" x14ac:dyDescent="0.2">
      <c r="A15222" s="245" t="s">
        <v>18809</v>
      </c>
      <c r="B15222" s="246">
        <v>343.9</v>
      </c>
    </row>
    <row r="15223" spans="1:2" x14ac:dyDescent="0.2">
      <c r="A15223" s="245" t="s">
        <v>9613</v>
      </c>
      <c r="B15223" s="246">
        <v>672.91</v>
      </c>
    </row>
    <row r="15224" spans="1:2" x14ac:dyDescent="0.2">
      <c r="A15224" s="245" t="s">
        <v>18810</v>
      </c>
      <c r="B15224" s="246">
        <v>633.97</v>
      </c>
    </row>
    <row r="15225" spans="1:2" x14ac:dyDescent="0.2">
      <c r="A15225" s="245" t="s">
        <v>4282</v>
      </c>
      <c r="B15225" s="246">
        <v>733.19</v>
      </c>
    </row>
    <row r="15226" spans="1:2" x14ac:dyDescent="0.2">
      <c r="A15226" s="245" t="s">
        <v>18811</v>
      </c>
      <c r="B15226" s="246">
        <v>651.79999999999995</v>
      </c>
    </row>
    <row r="15227" spans="1:2" x14ac:dyDescent="0.2">
      <c r="A15227" s="245" t="s">
        <v>9614</v>
      </c>
      <c r="B15227" s="246">
        <v>489.46</v>
      </c>
    </row>
    <row r="15228" spans="1:2" x14ac:dyDescent="0.2">
      <c r="A15228" s="245" t="s">
        <v>18812</v>
      </c>
      <c r="B15228" s="246">
        <v>442.46</v>
      </c>
    </row>
    <row r="15229" spans="1:2" x14ac:dyDescent="0.2">
      <c r="A15229" s="245" t="s">
        <v>9615</v>
      </c>
      <c r="B15229" s="246">
        <v>768.23</v>
      </c>
    </row>
    <row r="15230" spans="1:2" x14ac:dyDescent="0.2">
      <c r="A15230" s="245" t="s">
        <v>18813</v>
      </c>
      <c r="B15230" s="246">
        <v>718.86</v>
      </c>
    </row>
    <row r="15231" spans="1:2" x14ac:dyDescent="0.2">
      <c r="A15231" s="245" t="s">
        <v>4283</v>
      </c>
      <c r="B15231" s="246">
        <v>544.79999999999995</v>
      </c>
    </row>
    <row r="15232" spans="1:2" x14ac:dyDescent="0.2">
      <c r="A15232" s="245" t="s">
        <v>18814</v>
      </c>
      <c r="B15232" s="246">
        <v>485.77</v>
      </c>
    </row>
    <row r="15233" spans="1:2" x14ac:dyDescent="0.2">
      <c r="A15233" s="245" t="s">
        <v>9616</v>
      </c>
      <c r="B15233" s="246">
        <v>439.43</v>
      </c>
    </row>
    <row r="15234" spans="1:2" x14ac:dyDescent="0.2">
      <c r="A15234" s="245" t="s">
        <v>18815</v>
      </c>
      <c r="B15234" s="246">
        <v>397.17</v>
      </c>
    </row>
    <row r="15235" spans="1:2" x14ac:dyDescent="0.2">
      <c r="A15235" s="245" t="s">
        <v>9617</v>
      </c>
      <c r="B15235" s="246">
        <v>828.26</v>
      </c>
    </row>
    <row r="15236" spans="1:2" x14ac:dyDescent="0.2">
      <c r="A15236" s="245" t="s">
        <v>18816</v>
      </c>
      <c r="B15236" s="246">
        <v>783.63</v>
      </c>
    </row>
    <row r="15237" spans="1:2" x14ac:dyDescent="0.2">
      <c r="A15237" s="245" t="s">
        <v>4284</v>
      </c>
      <c r="B15237" s="246">
        <v>819.95</v>
      </c>
    </row>
    <row r="15238" spans="1:2" x14ac:dyDescent="0.2">
      <c r="A15238" s="245" t="s">
        <v>18817</v>
      </c>
      <c r="B15238" s="246">
        <v>729.53</v>
      </c>
    </row>
    <row r="15239" spans="1:2" x14ac:dyDescent="0.2">
      <c r="A15239" s="245" t="s">
        <v>9618</v>
      </c>
      <c r="B15239" s="246">
        <v>545.75</v>
      </c>
    </row>
    <row r="15240" spans="1:2" x14ac:dyDescent="0.2">
      <c r="A15240" s="245" t="s">
        <v>18818</v>
      </c>
      <c r="B15240" s="246">
        <v>494.02</v>
      </c>
    </row>
    <row r="15241" spans="1:2" x14ac:dyDescent="0.2">
      <c r="A15241" s="245" t="s">
        <v>9619</v>
      </c>
      <c r="B15241" s="246">
        <v>1022.68</v>
      </c>
    </row>
    <row r="15242" spans="1:2" x14ac:dyDescent="0.2">
      <c r="A15242" s="245" t="s">
        <v>18819</v>
      </c>
      <c r="B15242" s="246">
        <v>968.57</v>
      </c>
    </row>
    <row r="15243" spans="1:2" x14ac:dyDescent="0.2">
      <c r="A15243" s="245" t="s">
        <v>4285</v>
      </c>
      <c r="B15243" s="246">
        <v>348.45</v>
      </c>
    </row>
    <row r="15244" spans="1:2" x14ac:dyDescent="0.2">
      <c r="A15244" s="245" t="s">
        <v>18820</v>
      </c>
      <c r="B15244" s="246">
        <v>305.8</v>
      </c>
    </row>
    <row r="15245" spans="1:2" x14ac:dyDescent="0.2">
      <c r="A15245" s="245" t="s">
        <v>4286</v>
      </c>
      <c r="B15245" s="246">
        <v>396.94</v>
      </c>
    </row>
    <row r="15246" spans="1:2" x14ac:dyDescent="0.2">
      <c r="A15246" s="245" t="s">
        <v>18821</v>
      </c>
      <c r="B15246" s="246">
        <v>349.56</v>
      </c>
    </row>
    <row r="15247" spans="1:2" x14ac:dyDescent="0.2">
      <c r="A15247" s="245" t="s">
        <v>4287</v>
      </c>
      <c r="B15247" s="246">
        <v>467.88</v>
      </c>
    </row>
    <row r="15248" spans="1:2" x14ac:dyDescent="0.2">
      <c r="A15248" s="245" t="s">
        <v>18822</v>
      </c>
      <c r="B15248" s="246">
        <v>411.03</v>
      </c>
    </row>
    <row r="15249" spans="1:2" x14ac:dyDescent="0.2">
      <c r="A15249" s="245" t="s">
        <v>4288</v>
      </c>
      <c r="B15249" s="246">
        <v>596.23</v>
      </c>
    </row>
    <row r="15250" spans="1:2" x14ac:dyDescent="0.2">
      <c r="A15250" s="245" t="s">
        <v>18823</v>
      </c>
      <c r="B15250" s="246">
        <v>525.16</v>
      </c>
    </row>
    <row r="15251" spans="1:2" x14ac:dyDescent="0.2">
      <c r="A15251" s="245" t="s">
        <v>4289</v>
      </c>
      <c r="B15251" s="246">
        <v>710.01</v>
      </c>
    </row>
    <row r="15252" spans="1:2" x14ac:dyDescent="0.2">
      <c r="A15252" s="245" t="s">
        <v>18824</v>
      </c>
      <c r="B15252" s="246">
        <v>629.47</v>
      </c>
    </row>
    <row r="15253" spans="1:2" x14ac:dyDescent="0.2">
      <c r="A15253" s="245" t="s">
        <v>9620</v>
      </c>
      <c r="B15253" s="246">
        <v>335.77</v>
      </c>
    </row>
    <row r="15254" spans="1:2" x14ac:dyDescent="0.2">
      <c r="A15254" s="245" t="s">
        <v>18825</v>
      </c>
      <c r="B15254" s="246">
        <v>295.5</v>
      </c>
    </row>
    <row r="15255" spans="1:2" x14ac:dyDescent="0.2">
      <c r="A15255" s="245" t="s">
        <v>4299</v>
      </c>
      <c r="B15255" s="246">
        <v>313.48</v>
      </c>
    </row>
    <row r="15256" spans="1:2" x14ac:dyDescent="0.2">
      <c r="A15256" s="245" t="s">
        <v>18826</v>
      </c>
      <c r="B15256" s="246">
        <v>275.58</v>
      </c>
    </row>
    <row r="15257" spans="1:2" x14ac:dyDescent="0.2">
      <c r="A15257" s="245" t="s">
        <v>9621</v>
      </c>
      <c r="B15257" s="246">
        <v>278.01</v>
      </c>
    </row>
    <row r="15258" spans="1:2" x14ac:dyDescent="0.2">
      <c r="A15258" s="245" t="s">
        <v>18827</v>
      </c>
      <c r="B15258" s="246">
        <v>244.84</v>
      </c>
    </row>
    <row r="15259" spans="1:2" x14ac:dyDescent="0.2">
      <c r="A15259" s="245" t="s">
        <v>4300</v>
      </c>
      <c r="B15259" s="246">
        <v>172.22</v>
      </c>
    </row>
    <row r="15260" spans="1:2" x14ac:dyDescent="0.2">
      <c r="A15260" s="245" t="s">
        <v>18828</v>
      </c>
      <c r="B15260" s="246">
        <v>153.27000000000001</v>
      </c>
    </row>
    <row r="15261" spans="1:2" x14ac:dyDescent="0.2">
      <c r="A15261" s="245" t="s">
        <v>4301</v>
      </c>
      <c r="B15261" s="246">
        <v>301.39</v>
      </c>
    </row>
    <row r="15262" spans="1:2" x14ac:dyDescent="0.2">
      <c r="A15262" s="245" t="s">
        <v>18829</v>
      </c>
      <c r="B15262" s="246">
        <v>277.7</v>
      </c>
    </row>
    <row r="15263" spans="1:2" x14ac:dyDescent="0.2">
      <c r="A15263" s="245" t="s">
        <v>9622</v>
      </c>
      <c r="B15263" s="246">
        <v>354.55</v>
      </c>
    </row>
    <row r="15264" spans="1:2" x14ac:dyDescent="0.2">
      <c r="A15264" s="245" t="s">
        <v>18830</v>
      </c>
      <c r="B15264" s="246">
        <v>349.81</v>
      </c>
    </row>
    <row r="15265" spans="1:2" x14ac:dyDescent="0.2">
      <c r="A15265" s="245" t="s">
        <v>4298</v>
      </c>
      <c r="B15265" s="246">
        <v>237.19</v>
      </c>
    </row>
    <row r="15266" spans="1:2" x14ac:dyDescent="0.2">
      <c r="A15266" s="245" t="s">
        <v>18831</v>
      </c>
      <c r="B15266" s="246">
        <v>209.34</v>
      </c>
    </row>
    <row r="15267" spans="1:2" x14ac:dyDescent="0.2">
      <c r="A15267" s="245" t="s">
        <v>9623</v>
      </c>
      <c r="B15267" s="246">
        <v>176.26</v>
      </c>
    </row>
    <row r="15268" spans="1:2" x14ac:dyDescent="0.2">
      <c r="A15268" s="245" t="s">
        <v>18832</v>
      </c>
      <c r="B15268" s="246">
        <v>157</v>
      </c>
    </row>
    <row r="15269" spans="1:2" x14ac:dyDescent="0.2">
      <c r="A15269" s="245" t="s">
        <v>9624</v>
      </c>
      <c r="B15269" s="246">
        <v>282.18</v>
      </c>
    </row>
    <row r="15270" spans="1:2" x14ac:dyDescent="0.2">
      <c r="A15270" s="245" t="s">
        <v>18833</v>
      </c>
      <c r="B15270" s="246">
        <v>260.56</v>
      </c>
    </row>
    <row r="15271" spans="1:2" x14ac:dyDescent="0.2">
      <c r="A15271" s="245" t="s">
        <v>9625</v>
      </c>
      <c r="B15271" s="246">
        <v>314.27</v>
      </c>
    </row>
    <row r="15272" spans="1:2" x14ac:dyDescent="0.2">
      <c r="A15272" s="245" t="s">
        <v>18834</v>
      </c>
      <c r="B15272" s="246">
        <v>278.81</v>
      </c>
    </row>
    <row r="15273" spans="1:2" x14ac:dyDescent="0.2">
      <c r="A15273" s="245" t="s">
        <v>9626</v>
      </c>
      <c r="B15273" s="246">
        <v>233.03</v>
      </c>
    </row>
    <row r="15274" spans="1:2" x14ac:dyDescent="0.2">
      <c r="A15274" s="245" t="s">
        <v>18835</v>
      </c>
      <c r="B15274" s="246">
        <v>209.03</v>
      </c>
    </row>
    <row r="15275" spans="1:2" x14ac:dyDescent="0.2">
      <c r="A15275" s="245" t="s">
        <v>9627</v>
      </c>
      <c r="B15275" s="246">
        <v>368.03</v>
      </c>
    </row>
    <row r="15276" spans="1:2" x14ac:dyDescent="0.2">
      <c r="A15276" s="245" t="s">
        <v>18836</v>
      </c>
      <c r="B15276" s="246">
        <v>341.67</v>
      </c>
    </row>
    <row r="15277" spans="1:2" x14ac:dyDescent="0.2">
      <c r="A15277" s="245" t="s">
        <v>9628</v>
      </c>
      <c r="B15277" s="246">
        <v>363.08</v>
      </c>
    </row>
    <row r="15278" spans="1:2" x14ac:dyDescent="0.2">
      <c r="A15278" s="245" t="s">
        <v>18837</v>
      </c>
      <c r="B15278" s="246">
        <v>322.39</v>
      </c>
    </row>
    <row r="15279" spans="1:2" x14ac:dyDescent="0.2">
      <c r="A15279" s="245" t="s">
        <v>9629</v>
      </c>
      <c r="B15279" s="246">
        <v>261.52999999999997</v>
      </c>
    </row>
    <row r="15280" spans="1:2" x14ac:dyDescent="0.2">
      <c r="A15280" s="245" t="s">
        <v>18838</v>
      </c>
      <c r="B15280" s="246">
        <v>235.16</v>
      </c>
    </row>
    <row r="15281" spans="1:2" x14ac:dyDescent="0.2">
      <c r="A15281" s="245" t="s">
        <v>9630</v>
      </c>
      <c r="B15281" s="246">
        <v>454.69</v>
      </c>
    </row>
    <row r="15282" spans="1:2" x14ac:dyDescent="0.2">
      <c r="A15282" s="245" t="s">
        <v>18839</v>
      </c>
      <c r="B15282" s="246">
        <v>425.96</v>
      </c>
    </row>
    <row r="15283" spans="1:2" x14ac:dyDescent="0.2">
      <c r="A15283" s="245" t="s">
        <v>4290</v>
      </c>
      <c r="B15283" s="246">
        <v>257.72000000000003</v>
      </c>
    </row>
    <row r="15284" spans="1:2" x14ac:dyDescent="0.2">
      <c r="A15284" s="245" t="s">
        <v>18840</v>
      </c>
      <c r="B15284" s="246">
        <v>228.57</v>
      </c>
    </row>
    <row r="15285" spans="1:2" x14ac:dyDescent="0.2">
      <c r="A15285" s="245" t="s">
        <v>9631</v>
      </c>
      <c r="B15285" s="246">
        <v>194.73</v>
      </c>
    </row>
    <row r="15286" spans="1:2" x14ac:dyDescent="0.2">
      <c r="A15286" s="245" t="s">
        <v>18841</v>
      </c>
      <c r="B15286" s="246">
        <v>174.17</v>
      </c>
    </row>
    <row r="15287" spans="1:2" x14ac:dyDescent="0.2">
      <c r="A15287" s="245" t="s">
        <v>9632</v>
      </c>
      <c r="B15287" s="246">
        <v>259.07</v>
      </c>
    </row>
    <row r="15288" spans="1:2" x14ac:dyDescent="0.2">
      <c r="A15288" s="245" t="s">
        <v>18842</v>
      </c>
      <c r="B15288" s="246">
        <v>229.92</v>
      </c>
    </row>
    <row r="15289" spans="1:2" x14ac:dyDescent="0.2">
      <c r="A15289" s="245" t="s">
        <v>9633</v>
      </c>
      <c r="B15289" s="246">
        <v>198.89</v>
      </c>
    </row>
    <row r="15290" spans="1:2" x14ac:dyDescent="0.2">
      <c r="A15290" s="245" t="s">
        <v>18843</v>
      </c>
      <c r="B15290" s="246">
        <v>178.33</v>
      </c>
    </row>
    <row r="15291" spans="1:2" x14ac:dyDescent="0.2">
      <c r="A15291" s="245" t="s">
        <v>9634</v>
      </c>
      <c r="B15291" s="246">
        <v>306.3</v>
      </c>
    </row>
    <row r="15292" spans="1:2" x14ac:dyDescent="0.2">
      <c r="A15292" s="245" t="s">
        <v>18844</v>
      </c>
      <c r="B15292" s="246">
        <v>283.37</v>
      </c>
    </row>
    <row r="15293" spans="1:2" x14ac:dyDescent="0.2">
      <c r="A15293" s="245" t="s">
        <v>9635</v>
      </c>
      <c r="B15293" s="246">
        <v>310.45999999999998</v>
      </c>
    </row>
    <row r="15294" spans="1:2" x14ac:dyDescent="0.2">
      <c r="A15294" s="245" t="s">
        <v>18845</v>
      </c>
      <c r="B15294" s="246">
        <v>287.52999999999997</v>
      </c>
    </row>
    <row r="15295" spans="1:2" x14ac:dyDescent="0.2">
      <c r="A15295" s="245" t="s">
        <v>4291</v>
      </c>
      <c r="B15295" s="246">
        <v>201.74</v>
      </c>
    </row>
    <row r="15296" spans="1:2" x14ac:dyDescent="0.2">
      <c r="A15296" s="245" t="s">
        <v>18846</v>
      </c>
      <c r="B15296" s="246">
        <v>179.35</v>
      </c>
    </row>
    <row r="15297" spans="1:2" x14ac:dyDescent="0.2">
      <c r="A15297" s="245" t="s">
        <v>9636</v>
      </c>
      <c r="B15297" s="246">
        <v>173.33</v>
      </c>
    </row>
    <row r="15298" spans="1:2" x14ac:dyDescent="0.2">
      <c r="A15298" s="245" t="s">
        <v>18847</v>
      </c>
      <c r="B15298" s="246">
        <v>155.13999999999999</v>
      </c>
    </row>
    <row r="15299" spans="1:2" x14ac:dyDescent="0.2">
      <c r="A15299" s="245" t="s">
        <v>9637</v>
      </c>
      <c r="B15299" s="246">
        <v>203.09</v>
      </c>
    </row>
    <row r="15300" spans="1:2" x14ac:dyDescent="0.2">
      <c r="A15300" s="245" t="s">
        <v>18848</v>
      </c>
      <c r="B15300" s="246">
        <v>180.7</v>
      </c>
    </row>
    <row r="15301" spans="1:2" x14ac:dyDescent="0.2">
      <c r="A15301" s="245" t="s">
        <v>9638</v>
      </c>
      <c r="B15301" s="246">
        <v>177.49</v>
      </c>
    </row>
    <row r="15302" spans="1:2" x14ac:dyDescent="0.2">
      <c r="A15302" s="245" t="s">
        <v>18849</v>
      </c>
      <c r="B15302" s="246">
        <v>159.30000000000001</v>
      </c>
    </row>
    <row r="15303" spans="1:2" x14ac:dyDescent="0.2">
      <c r="A15303" s="245" t="s">
        <v>9639</v>
      </c>
      <c r="B15303" s="246">
        <v>268.72000000000003</v>
      </c>
    </row>
    <row r="15304" spans="1:2" x14ac:dyDescent="0.2">
      <c r="A15304" s="245" t="s">
        <v>18850</v>
      </c>
      <c r="B15304" s="246">
        <v>248.16</v>
      </c>
    </row>
    <row r="15305" spans="1:2" x14ac:dyDescent="0.2">
      <c r="A15305" s="245" t="s">
        <v>9640</v>
      </c>
      <c r="B15305" s="246">
        <v>272.88</v>
      </c>
    </row>
    <row r="15306" spans="1:2" x14ac:dyDescent="0.2">
      <c r="A15306" s="245" t="s">
        <v>18851</v>
      </c>
      <c r="B15306" s="246">
        <v>252.32</v>
      </c>
    </row>
    <row r="15307" spans="1:2" x14ac:dyDescent="0.2">
      <c r="A15307" s="245" t="s">
        <v>4292</v>
      </c>
      <c r="B15307" s="246">
        <v>342.76</v>
      </c>
    </row>
    <row r="15308" spans="1:2" x14ac:dyDescent="0.2">
      <c r="A15308" s="245" t="s">
        <v>18852</v>
      </c>
      <c r="B15308" s="246">
        <v>304.93</v>
      </c>
    </row>
    <row r="15309" spans="1:2" x14ac:dyDescent="0.2">
      <c r="A15309" s="245" t="s">
        <v>9641</v>
      </c>
      <c r="B15309" s="246">
        <v>249.94</v>
      </c>
    </row>
    <row r="15310" spans="1:2" x14ac:dyDescent="0.2">
      <c r="A15310" s="245" t="s">
        <v>18853</v>
      </c>
      <c r="B15310" s="246">
        <v>224.64</v>
      </c>
    </row>
    <row r="15311" spans="1:2" x14ac:dyDescent="0.2">
      <c r="A15311" s="245" t="s">
        <v>9642</v>
      </c>
      <c r="B15311" s="246">
        <v>348.16</v>
      </c>
    </row>
    <row r="15312" spans="1:2" x14ac:dyDescent="0.2">
      <c r="A15312" s="245" t="s">
        <v>18854</v>
      </c>
      <c r="B15312" s="246">
        <v>309.97000000000003</v>
      </c>
    </row>
    <row r="15313" spans="1:2" x14ac:dyDescent="0.2">
      <c r="A15313" s="245" t="s">
        <v>9643</v>
      </c>
      <c r="B15313" s="246">
        <v>258.26</v>
      </c>
    </row>
    <row r="15314" spans="1:2" x14ac:dyDescent="0.2">
      <c r="A15314" s="245" t="s">
        <v>18855</v>
      </c>
      <c r="B15314" s="246">
        <v>232.96</v>
      </c>
    </row>
    <row r="15315" spans="1:2" x14ac:dyDescent="0.2">
      <c r="A15315" s="245" t="s">
        <v>9644</v>
      </c>
      <c r="B15315" s="246">
        <v>390.59</v>
      </c>
    </row>
    <row r="15316" spans="1:2" x14ac:dyDescent="0.2">
      <c r="A15316" s="245" t="s">
        <v>18856</v>
      </c>
      <c r="B15316" s="246">
        <v>362.92</v>
      </c>
    </row>
    <row r="15317" spans="1:2" x14ac:dyDescent="0.2">
      <c r="A15317" s="245" t="s">
        <v>9645</v>
      </c>
      <c r="B15317" s="246">
        <v>398.91</v>
      </c>
    </row>
    <row r="15318" spans="1:2" x14ac:dyDescent="0.2">
      <c r="A15318" s="245" t="s">
        <v>18857</v>
      </c>
      <c r="B15318" s="246">
        <v>371.24</v>
      </c>
    </row>
    <row r="15319" spans="1:2" x14ac:dyDescent="0.2">
      <c r="A15319" s="245" t="s">
        <v>4293</v>
      </c>
      <c r="B15319" s="246">
        <v>273.85000000000002</v>
      </c>
    </row>
    <row r="15320" spans="1:2" x14ac:dyDescent="0.2">
      <c r="A15320" s="245" t="s">
        <v>18858</v>
      </c>
      <c r="B15320" s="246">
        <v>244.63</v>
      </c>
    </row>
    <row r="15321" spans="1:2" x14ac:dyDescent="0.2">
      <c r="A15321" s="245" t="s">
        <v>9646</v>
      </c>
      <c r="B15321" s="246">
        <v>230.21</v>
      </c>
    </row>
    <row r="15322" spans="1:2" x14ac:dyDescent="0.2">
      <c r="A15322" s="245" t="s">
        <v>18859</v>
      </c>
      <c r="B15322" s="246">
        <v>207.28</v>
      </c>
    </row>
    <row r="15323" spans="1:2" x14ac:dyDescent="0.2">
      <c r="A15323" s="245" t="s">
        <v>9647</v>
      </c>
      <c r="B15323" s="246">
        <v>276.55</v>
      </c>
    </row>
    <row r="15324" spans="1:2" x14ac:dyDescent="0.2">
      <c r="A15324" s="245" t="s">
        <v>18860</v>
      </c>
      <c r="B15324" s="246">
        <v>247.33</v>
      </c>
    </row>
    <row r="15325" spans="1:2" x14ac:dyDescent="0.2">
      <c r="A15325" s="245" t="s">
        <v>9648</v>
      </c>
      <c r="B15325" s="246">
        <v>238.53</v>
      </c>
    </row>
    <row r="15326" spans="1:2" x14ac:dyDescent="0.2">
      <c r="A15326" s="245" t="s">
        <v>18861</v>
      </c>
      <c r="B15326" s="246">
        <v>215.6</v>
      </c>
    </row>
    <row r="15327" spans="1:2" x14ac:dyDescent="0.2">
      <c r="A15327" s="245" t="s">
        <v>9649</v>
      </c>
      <c r="B15327" s="246">
        <v>354.68</v>
      </c>
    </row>
    <row r="15328" spans="1:2" x14ac:dyDescent="0.2">
      <c r="A15328" s="245" t="s">
        <v>18862</v>
      </c>
      <c r="B15328" s="246">
        <v>329.38</v>
      </c>
    </row>
    <row r="15329" spans="1:2" x14ac:dyDescent="0.2">
      <c r="A15329" s="245" t="s">
        <v>9650</v>
      </c>
      <c r="B15329" s="246">
        <v>363</v>
      </c>
    </row>
    <row r="15330" spans="1:2" x14ac:dyDescent="0.2">
      <c r="A15330" s="245" t="s">
        <v>18863</v>
      </c>
      <c r="B15330" s="246">
        <v>337.7</v>
      </c>
    </row>
    <row r="15331" spans="1:2" x14ac:dyDescent="0.2">
      <c r="A15331" s="245" t="s">
        <v>4294</v>
      </c>
      <c r="B15331" s="246">
        <v>441.17</v>
      </c>
    </row>
    <row r="15332" spans="1:2" x14ac:dyDescent="0.2">
      <c r="A15332" s="245" t="s">
        <v>18864</v>
      </c>
      <c r="B15332" s="246">
        <v>393.95</v>
      </c>
    </row>
    <row r="15333" spans="1:2" x14ac:dyDescent="0.2">
      <c r="A15333" s="245" t="s">
        <v>9651</v>
      </c>
      <c r="B15333" s="246">
        <v>313.13</v>
      </c>
    </row>
    <row r="15334" spans="1:2" x14ac:dyDescent="0.2">
      <c r="A15334" s="245" t="s">
        <v>18865</v>
      </c>
      <c r="B15334" s="246">
        <v>283.08999999999997</v>
      </c>
    </row>
    <row r="15335" spans="1:2" x14ac:dyDescent="0.2">
      <c r="A15335" s="245" t="s">
        <v>9652</v>
      </c>
      <c r="B15335" s="246">
        <v>445.22</v>
      </c>
    </row>
    <row r="15336" spans="1:2" x14ac:dyDescent="0.2">
      <c r="A15336" s="245" t="s">
        <v>18866</v>
      </c>
      <c r="B15336" s="246">
        <v>398</v>
      </c>
    </row>
    <row r="15337" spans="1:2" x14ac:dyDescent="0.2">
      <c r="A15337" s="245" t="s">
        <v>9653</v>
      </c>
      <c r="B15337" s="246">
        <v>325.61</v>
      </c>
    </row>
    <row r="15338" spans="1:2" x14ac:dyDescent="0.2">
      <c r="A15338" s="245" t="s">
        <v>18867</v>
      </c>
      <c r="B15338" s="246">
        <v>295.57</v>
      </c>
    </row>
    <row r="15339" spans="1:2" x14ac:dyDescent="0.2">
      <c r="A15339" s="245" t="s">
        <v>9654</v>
      </c>
      <c r="B15339" s="246">
        <v>511.94</v>
      </c>
    </row>
    <row r="15340" spans="1:2" x14ac:dyDescent="0.2">
      <c r="A15340" s="245" t="s">
        <v>18868</v>
      </c>
      <c r="B15340" s="246">
        <v>479.53</v>
      </c>
    </row>
    <row r="15341" spans="1:2" x14ac:dyDescent="0.2">
      <c r="A15341" s="245" t="s">
        <v>9655</v>
      </c>
      <c r="B15341" s="246">
        <v>524.41999999999996</v>
      </c>
    </row>
    <row r="15342" spans="1:2" x14ac:dyDescent="0.2">
      <c r="A15342" s="245" t="s">
        <v>18869</v>
      </c>
      <c r="B15342" s="246">
        <v>492.01</v>
      </c>
    </row>
    <row r="15343" spans="1:2" x14ac:dyDescent="0.2">
      <c r="A15343" s="245" t="s">
        <v>4295</v>
      </c>
      <c r="B15343" s="246">
        <v>346.9</v>
      </c>
    </row>
    <row r="15344" spans="1:2" x14ac:dyDescent="0.2">
      <c r="A15344" s="245" t="s">
        <v>18870</v>
      </c>
      <c r="B15344" s="246">
        <v>310.83999999999997</v>
      </c>
    </row>
    <row r="15345" spans="1:2" x14ac:dyDescent="0.2">
      <c r="A15345" s="245" t="s">
        <v>9656</v>
      </c>
      <c r="B15345" s="246">
        <v>288.02999999999997</v>
      </c>
    </row>
    <row r="15346" spans="1:2" x14ac:dyDescent="0.2">
      <c r="A15346" s="245" t="s">
        <v>18871</v>
      </c>
      <c r="B15346" s="246">
        <v>260.37</v>
      </c>
    </row>
    <row r="15347" spans="1:2" x14ac:dyDescent="0.2">
      <c r="A15347" s="245" t="s">
        <v>9657</v>
      </c>
      <c r="B15347" s="246">
        <v>350.95</v>
      </c>
    </row>
    <row r="15348" spans="1:2" x14ac:dyDescent="0.2">
      <c r="A15348" s="245" t="s">
        <v>18872</v>
      </c>
      <c r="B15348" s="246">
        <v>314.89</v>
      </c>
    </row>
    <row r="15349" spans="1:2" x14ac:dyDescent="0.2">
      <c r="A15349" s="245" t="s">
        <v>9658</v>
      </c>
      <c r="B15349" s="246">
        <v>300.51</v>
      </c>
    </row>
    <row r="15350" spans="1:2" x14ac:dyDescent="0.2">
      <c r="A15350" s="245" t="s">
        <v>18873</v>
      </c>
      <c r="B15350" s="246">
        <v>272.85000000000002</v>
      </c>
    </row>
    <row r="15351" spans="1:2" x14ac:dyDescent="0.2">
      <c r="A15351" s="245" t="s">
        <v>9659</v>
      </c>
      <c r="B15351" s="246">
        <v>470.66</v>
      </c>
    </row>
    <row r="15352" spans="1:2" x14ac:dyDescent="0.2">
      <c r="A15352" s="245" t="s">
        <v>18874</v>
      </c>
      <c r="B15352" s="246">
        <v>440.62</v>
      </c>
    </row>
    <row r="15353" spans="1:2" x14ac:dyDescent="0.2">
      <c r="A15353" s="245" t="s">
        <v>9660</v>
      </c>
      <c r="B15353" s="246">
        <v>483.14</v>
      </c>
    </row>
    <row r="15354" spans="1:2" x14ac:dyDescent="0.2">
      <c r="A15354" s="245" t="s">
        <v>18875</v>
      </c>
      <c r="B15354" s="246">
        <v>453.1</v>
      </c>
    </row>
    <row r="15355" spans="1:2" x14ac:dyDescent="0.2">
      <c r="A15355" s="245" t="s">
        <v>4296</v>
      </c>
      <c r="B15355" s="246">
        <v>531.49</v>
      </c>
    </row>
    <row r="15356" spans="1:2" x14ac:dyDescent="0.2">
      <c r="A15356" s="245" t="s">
        <v>18876</v>
      </c>
      <c r="B15356" s="246">
        <v>475.22</v>
      </c>
    </row>
    <row r="15357" spans="1:2" x14ac:dyDescent="0.2">
      <c r="A15357" s="245" t="s">
        <v>9661</v>
      </c>
      <c r="B15357" s="246">
        <v>370.92</v>
      </c>
    </row>
    <row r="15358" spans="1:2" x14ac:dyDescent="0.2">
      <c r="A15358" s="245" t="s">
        <v>18877</v>
      </c>
      <c r="B15358" s="246">
        <v>336.14</v>
      </c>
    </row>
    <row r="15359" spans="1:2" x14ac:dyDescent="0.2">
      <c r="A15359" s="245" t="s">
        <v>9662</v>
      </c>
      <c r="B15359" s="246">
        <v>521.98</v>
      </c>
    </row>
    <row r="15360" spans="1:2" x14ac:dyDescent="0.2">
      <c r="A15360" s="245" t="s">
        <v>18878</v>
      </c>
      <c r="B15360" s="246">
        <v>467.71</v>
      </c>
    </row>
    <row r="15361" spans="1:2" x14ac:dyDescent="0.2">
      <c r="A15361" s="245" t="s">
        <v>9663</v>
      </c>
      <c r="B15361" s="246">
        <v>387.56</v>
      </c>
    </row>
    <row r="15362" spans="1:2" x14ac:dyDescent="0.2">
      <c r="A15362" s="245" t="s">
        <v>18879</v>
      </c>
      <c r="B15362" s="246">
        <v>352.78</v>
      </c>
    </row>
    <row r="15363" spans="1:2" x14ac:dyDescent="0.2">
      <c r="A15363" s="245" t="s">
        <v>9664</v>
      </c>
      <c r="B15363" s="246">
        <v>627.88</v>
      </c>
    </row>
    <row r="15364" spans="1:2" x14ac:dyDescent="0.2">
      <c r="A15364" s="245" t="s">
        <v>18880</v>
      </c>
      <c r="B15364" s="246">
        <v>590.74</v>
      </c>
    </row>
    <row r="15365" spans="1:2" x14ac:dyDescent="0.2">
      <c r="A15365" s="245" t="s">
        <v>9665</v>
      </c>
      <c r="B15365" s="246">
        <v>644.52</v>
      </c>
    </row>
    <row r="15366" spans="1:2" x14ac:dyDescent="0.2">
      <c r="A15366" s="245" t="s">
        <v>18881</v>
      </c>
      <c r="B15366" s="246">
        <v>607.38</v>
      </c>
    </row>
    <row r="15367" spans="1:2" x14ac:dyDescent="0.2">
      <c r="A15367" s="245" t="s">
        <v>4297</v>
      </c>
      <c r="B15367" s="246">
        <v>418.07</v>
      </c>
    </row>
    <row r="15368" spans="1:2" x14ac:dyDescent="0.2">
      <c r="A15368" s="245" t="s">
        <v>18882</v>
      </c>
      <c r="B15368" s="246">
        <v>375.18</v>
      </c>
    </row>
    <row r="15369" spans="1:2" x14ac:dyDescent="0.2">
      <c r="A15369" s="245" t="s">
        <v>9666</v>
      </c>
      <c r="B15369" s="246">
        <v>343.97</v>
      </c>
    </row>
    <row r="15370" spans="1:2" x14ac:dyDescent="0.2">
      <c r="A15370" s="245" t="s">
        <v>18883</v>
      </c>
      <c r="B15370" s="246">
        <v>311.57</v>
      </c>
    </row>
    <row r="15371" spans="1:2" x14ac:dyDescent="0.2">
      <c r="A15371" s="245" t="s">
        <v>9667</v>
      </c>
      <c r="B15371" s="246">
        <v>423.47</v>
      </c>
    </row>
    <row r="15372" spans="1:2" x14ac:dyDescent="0.2">
      <c r="A15372" s="245" t="s">
        <v>18884</v>
      </c>
      <c r="B15372" s="246">
        <v>380.58</v>
      </c>
    </row>
    <row r="15373" spans="1:2" x14ac:dyDescent="0.2">
      <c r="A15373" s="245" t="s">
        <v>9668</v>
      </c>
      <c r="B15373" s="246">
        <v>360.61</v>
      </c>
    </row>
    <row r="15374" spans="1:2" x14ac:dyDescent="0.2">
      <c r="A15374" s="245" t="s">
        <v>18885</v>
      </c>
      <c r="B15374" s="246">
        <v>328.21</v>
      </c>
    </row>
    <row r="15375" spans="1:2" x14ac:dyDescent="0.2">
      <c r="A15375" s="245" t="s">
        <v>9669</v>
      </c>
      <c r="B15375" s="246">
        <v>584.76</v>
      </c>
    </row>
    <row r="15376" spans="1:2" x14ac:dyDescent="0.2">
      <c r="A15376" s="245" t="s">
        <v>18886</v>
      </c>
      <c r="B15376" s="246">
        <v>549.98</v>
      </c>
    </row>
    <row r="15377" spans="1:2" x14ac:dyDescent="0.2">
      <c r="A15377" s="245" t="s">
        <v>9670</v>
      </c>
      <c r="B15377" s="246">
        <v>601.4</v>
      </c>
    </row>
    <row r="15378" spans="1:2" x14ac:dyDescent="0.2">
      <c r="A15378" s="245" t="s">
        <v>18887</v>
      </c>
      <c r="B15378" s="246">
        <v>566.62</v>
      </c>
    </row>
    <row r="15379" spans="1:2" x14ac:dyDescent="0.2">
      <c r="A15379" s="245" t="s">
        <v>9671</v>
      </c>
      <c r="B15379" s="246">
        <v>177.23</v>
      </c>
    </row>
    <row r="15380" spans="1:2" x14ac:dyDescent="0.2">
      <c r="A15380" s="245" t="s">
        <v>18888</v>
      </c>
      <c r="B15380" s="246">
        <v>156.69999999999999</v>
      </c>
    </row>
    <row r="15381" spans="1:2" x14ac:dyDescent="0.2">
      <c r="A15381" s="245" t="s">
        <v>4302</v>
      </c>
      <c r="B15381" s="246">
        <v>248.51</v>
      </c>
    </row>
    <row r="15382" spans="1:2" x14ac:dyDescent="0.2">
      <c r="A15382" s="245" t="s">
        <v>18889</v>
      </c>
      <c r="B15382" s="246">
        <v>222.83</v>
      </c>
    </row>
    <row r="15383" spans="1:2" x14ac:dyDescent="0.2">
      <c r="A15383" s="245" t="s">
        <v>4303</v>
      </c>
      <c r="B15383" s="246">
        <v>227.22</v>
      </c>
    </row>
    <row r="15384" spans="1:2" x14ac:dyDescent="0.2">
      <c r="A15384" s="245" t="s">
        <v>18890</v>
      </c>
      <c r="B15384" s="246">
        <v>202.92</v>
      </c>
    </row>
    <row r="15385" spans="1:2" x14ac:dyDescent="0.2">
      <c r="A15385" s="245" t="s">
        <v>4304</v>
      </c>
      <c r="B15385" s="246">
        <v>449.83</v>
      </c>
    </row>
    <row r="15386" spans="1:2" x14ac:dyDescent="0.2">
      <c r="A15386" s="245" t="s">
        <v>18891</v>
      </c>
      <c r="B15386" s="246">
        <v>406.58</v>
      </c>
    </row>
    <row r="15387" spans="1:2" x14ac:dyDescent="0.2">
      <c r="A15387" s="245" t="s">
        <v>4305</v>
      </c>
      <c r="B15387" s="246">
        <v>581.55999999999995</v>
      </c>
    </row>
    <row r="15388" spans="1:2" x14ac:dyDescent="0.2">
      <c r="A15388" s="245" t="s">
        <v>18892</v>
      </c>
      <c r="B15388" s="246">
        <v>527.46</v>
      </c>
    </row>
    <row r="15389" spans="1:2" x14ac:dyDescent="0.2">
      <c r="A15389" s="245" t="s">
        <v>4306</v>
      </c>
      <c r="B15389" s="246">
        <v>615.27</v>
      </c>
    </row>
    <row r="15390" spans="1:2" x14ac:dyDescent="0.2">
      <c r="A15390" s="245" t="s">
        <v>18893</v>
      </c>
      <c r="B15390" s="246">
        <v>557.53</v>
      </c>
    </row>
    <row r="15391" spans="1:2" x14ac:dyDescent="0.2">
      <c r="A15391" s="245" t="s">
        <v>4307</v>
      </c>
      <c r="B15391" s="246">
        <v>731.89</v>
      </c>
    </row>
    <row r="15392" spans="1:2" x14ac:dyDescent="0.2">
      <c r="A15392" s="245" t="s">
        <v>18894</v>
      </c>
      <c r="B15392" s="246">
        <v>663.32</v>
      </c>
    </row>
    <row r="15393" spans="1:2" x14ac:dyDescent="0.2">
      <c r="A15393" s="245" t="s">
        <v>4308</v>
      </c>
      <c r="B15393" s="246">
        <v>826.83</v>
      </c>
    </row>
    <row r="15394" spans="1:2" x14ac:dyDescent="0.2">
      <c r="A15394" s="245" t="s">
        <v>18895</v>
      </c>
      <c r="B15394" s="246">
        <v>749.03</v>
      </c>
    </row>
    <row r="15395" spans="1:2" x14ac:dyDescent="0.2">
      <c r="A15395" s="245" t="s">
        <v>4309</v>
      </c>
      <c r="B15395" s="246">
        <v>944.36</v>
      </c>
    </row>
    <row r="15396" spans="1:2" x14ac:dyDescent="0.2">
      <c r="A15396" s="245" t="s">
        <v>18896</v>
      </c>
      <c r="B15396" s="246">
        <v>855.1</v>
      </c>
    </row>
    <row r="15397" spans="1:2" x14ac:dyDescent="0.2">
      <c r="A15397" s="245" t="s">
        <v>4310</v>
      </c>
      <c r="B15397" s="246">
        <v>335.32</v>
      </c>
    </row>
    <row r="15398" spans="1:2" x14ac:dyDescent="0.2">
      <c r="A15398" s="245" t="s">
        <v>18897</v>
      </c>
      <c r="B15398" s="246">
        <v>300.17</v>
      </c>
    </row>
    <row r="15399" spans="1:2" x14ac:dyDescent="0.2">
      <c r="A15399" s="245" t="s">
        <v>4311</v>
      </c>
      <c r="B15399" s="246">
        <v>414.58</v>
      </c>
    </row>
    <row r="15400" spans="1:2" x14ac:dyDescent="0.2">
      <c r="A15400" s="245" t="s">
        <v>18898</v>
      </c>
      <c r="B15400" s="246">
        <v>374.69</v>
      </c>
    </row>
    <row r="15401" spans="1:2" x14ac:dyDescent="0.2">
      <c r="A15401" s="245" t="s">
        <v>4312</v>
      </c>
      <c r="B15401" s="246">
        <v>478.68</v>
      </c>
    </row>
    <row r="15402" spans="1:2" x14ac:dyDescent="0.2">
      <c r="A15402" s="245" t="s">
        <v>18899</v>
      </c>
      <c r="B15402" s="246">
        <v>433.9</v>
      </c>
    </row>
    <row r="15403" spans="1:2" x14ac:dyDescent="0.2">
      <c r="A15403" s="245" t="s">
        <v>4313</v>
      </c>
      <c r="B15403" s="246">
        <v>559.73</v>
      </c>
    </row>
    <row r="15404" spans="1:2" x14ac:dyDescent="0.2">
      <c r="A15404" s="245" t="s">
        <v>18900</v>
      </c>
      <c r="B15404" s="246">
        <v>507.16</v>
      </c>
    </row>
    <row r="15405" spans="1:2" x14ac:dyDescent="0.2">
      <c r="A15405" s="245" t="s">
        <v>4314</v>
      </c>
      <c r="B15405" s="246">
        <v>770.43</v>
      </c>
    </row>
    <row r="15406" spans="1:2" x14ac:dyDescent="0.2">
      <c r="A15406" s="245" t="s">
        <v>18901</v>
      </c>
      <c r="B15406" s="246">
        <v>709.61</v>
      </c>
    </row>
    <row r="15407" spans="1:2" x14ac:dyDescent="0.2">
      <c r="A15407" s="245" t="s">
        <v>4315</v>
      </c>
      <c r="B15407" s="246">
        <v>878.95</v>
      </c>
    </row>
    <row r="15408" spans="1:2" x14ac:dyDescent="0.2">
      <c r="A15408" s="245" t="s">
        <v>18902</v>
      </c>
      <c r="B15408" s="246">
        <v>808.96</v>
      </c>
    </row>
    <row r="15409" spans="1:2" x14ac:dyDescent="0.2">
      <c r="A15409" s="245" t="s">
        <v>4316</v>
      </c>
      <c r="B15409" s="246">
        <v>406.38</v>
      </c>
    </row>
    <row r="15410" spans="1:2" x14ac:dyDescent="0.2">
      <c r="A15410" s="245" t="s">
        <v>18903</v>
      </c>
      <c r="B15410" s="246">
        <v>359</v>
      </c>
    </row>
    <row r="15411" spans="1:2" x14ac:dyDescent="0.2">
      <c r="A15411" s="245" t="s">
        <v>4317</v>
      </c>
      <c r="B15411" s="246">
        <v>463.09</v>
      </c>
    </row>
    <row r="15412" spans="1:2" x14ac:dyDescent="0.2">
      <c r="A15412" s="245" t="s">
        <v>18904</v>
      </c>
      <c r="B15412" s="246">
        <v>410.97</v>
      </c>
    </row>
    <row r="15413" spans="1:2" x14ac:dyDescent="0.2">
      <c r="A15413" s="245" t="s">
        <v>4318</v>
      </c>
      <c r="B15413" s="246">
        <v>534.04</v>
      </c>
    </row>
    <row r="15414" spans="1:2" x14ac:dyDescent="0.2">
      <c r="A15414" s="245" t="s">
        <v>18905</v>
      </c>
      <c r="B15414" s="246">
        <v>472.44</v>
      </c>
    </row>
    <row r="15415" spans="1:2" x14ac:dyDescent="0.2">
      <c r="A15415" s="245" t="s">
        <v>4319</v>
      </c>
      <c r="B15415" s="246">
        <v>665.52</v>
      </c>
    </row>
    <row r="15416" spans="1:2" x14ac:dyDescent="0.2">
      <c r="A15416" s="245" t="s">
        <v>18906</v>
      </c>
      <c r="B15416" s="246">
        <v>589.71</v>
      </c>
    </row>
    <row r="15417" spans="1:2" x14ac:dyDescent="0.2">
      <c r="A15417" s="245" t="s">
        <v>4320</v>
      </c>
      <c r="B15417" s="246">
        <v>802.2</v>
      </c>
    </row>
    <row r="15418" spans="1:2" x14ac:dyDescent="0.2">
      <c r="A15418" s="245" t="s">
        <v>18907</v>
      </c>
      <c r="B15418" s="246">
        <v>716.91</v>
      </c>
    </row>
    <row r="15419" spans="1:2" x14ac:dyDescent="0.2">
      <c r="A15419" s="245" t="s">
        <v>4321</v>
      </c>
      <c r="B15419" s="246">
        <v>236.44</v>
      </c>
    </row>
    <row r="15420" spans="1:2" x14ac:dyDescent="0.2">
      <c r="A15420" s="245" t="s">
        <v>18908</v>
      </c>
      <c r="B15420" s="246">
        <v>213.13</v>
      </c>
    </row>
    <row r="15421" spans="1:2" x14ac:dyDescent="0.2">
      <c r="A15421" s="245" t="s">
        <v>4322</v>
      </c>
      <c r="B15421" s="246">
        <v>303.66000000000003</v>
      </c>
    </row>
    <row r="15422" spans="1:2" x14ac:dyDescent="0.2">
      <c r="A15422" s="245" t="s">
        <v>18909</v>
      </c>
      <c r="B15422" s="246">
        <v>275.62</v>
      </c>
    </row>
    <row r="15423" spans="1:2" x14ac:dyDescent="0.2">
      <c r="A15423" s="245" t="s">
        <v>4323</v>
      </c>
      <c r="B15423" s="246">
        <v>371.83</v>
      </c>
    </row>
    <row r="15424" spans="1:2" x14ac:dyDescent="0.2">
      <c r="A15424" s="245" t="s">
        <v>18910</v>
      </c>
      <c r="B15424" s="246">
        <v>339.05</v>
      </c>
    </row>
    <row r="15425" spans="1:2" x14ac:dyDescent="0.2">
      <c r="A15425" s="245" t="s">
        <v>4324</v>
      </c>
      <c r="B15425" s="246">
        <v>438.12</v>
      </c>
    </row>
    <row r="15426" spans="1:2" x14ac:dyDescent="0.2">
      <c r="A15426" s="245" t="s">
        <v>18911</v>
      </c>
      <c r="B15426" s="246">
        <v>400.59</v>
      </c>
    </row>
    <row r="15427" spans="1:2" x14ac:dyDescent="0.2">
      <c r="A15427" s="245" t="s">
        <v>4325</v>
      </c>
      <c r="B15427" s="246">
        <v>12.54</v>
      </c>
    </row>
    <row r="15428" spans="1:2" x14ac:dyDescent="0.2">
      <c r="A15428" s="245" t="s">
        <v>18912</v>
      </c>
      <c r="B15428" s="246">
        <v>11.36</v>
      </c>
    </row>
    <row r="15429" spans="1:2" x14ac:dyDescent="0.2">
      <c r="A15429" s="245" t="s">
        <v>4326</v>
      </c>
      <c r="B15429" s="246">
        <v>13.61</v>
      </c>
    </row>
    <row r="15430" spans="1:2" x14ac:dyDescent="0.2">
      <c r="A15430" s="245" t="s">
        <v>18913</v>
      </c>
      <c r="B15430" s="246">
        <v>12.28</v>
      </c>
    </row>
    <row r="15431" spans="1:2" x14ac:dyDescent="0.2">
      <c r="A15431" s="245" t="s">
        <v>4327</v>
      </c>
      <c r="B15431" s="246">
        <v>15.14</v>
      </c>
    </row>
    <row r="15432" spans="1:2" x14ac:dyDescent="0.2">
      <c r="A15432" s="245" t="s">
        <v>18914</v>
      </c>
      <c r="B15432" s="246">
        <v>13.67</v>
      </c>
    </row>
    <row r="15433" spans="1:2" x14ac:dyDescent="0.2">
      <c r="A15433" s="245" t="s">
        <v>4328</v>
      </c>
      <c r="B15433" s="246">
        <v>18.05</v>
      </c>
    </row>
    <row r="15434" spans="1:2" x14ac:dyDescent="0.2">
      <c r="A15434" s="245" t="s">
        <v>18915</v>
      </c>
      <c r="B15434" s="246">
        <v>16.43</v>
      </c>
    </row>
    <row r="15435" spans="1:2" x14ac:dyDescent="0.2">
      <c r="A15435" s="245" t="s">
        <v>4329</v>
      </c>
      <c r="B15435" s="246">
        <v>24.36</v>
      </c>
    </row>
    <row r="15436" spans="1:2" x14ac:dyDescent="0.2">
      <c r="A15436" s="245" t="s">
        <v>18916</v>
      </c>
      <c r="B15436" s="246">
        <v>22.61</v>
      </c>
    </row>
    <row r="15437" spans="1:2" x14ac:dyDescent="0.2">
      <c r="A15437" s="245" t="s">
        <v>4330</v>
      </c>
      <c r="B15437" s="246">
        <v>31.72</v>
      </c>
    </row>
    <row r="15438" spans="1:2" x14ac:dyDescent="0.2">
      <c r="A15438" s="245" t="s">
        <v>18917</v>
      </c>
      <c r="B15438" s="246">
        <v>29.83</v>
      </c>
    </row>
    <row r="15439" spans="1:2" x14ac:dyDescent="0.2">
      <c r="A15439" s="245" t="s">
        <v>4331</v>
      </c>
      <c r="B15439" s="246">
        <v>37.090000000000003</v>
      </c>
    </row>
    <row r="15440" spans="1:2" x14ac:dyDescent="0.2">
      <c r="A15440" s="245" t="s">
        <v>18918</v>
      </c>
      <c r="B15440" s="246">
        <v>35.049999999999997</v>
      </c>
    </row>
    <row r="15441" spans="1:2" x14ac:dyDescent="0.2">
      <c r="A15441" s="245" t="s">
        <v>4332</v>
      </c>
      <c r="B15441" s="246">
        <v>42.19</v>
      </c>
    </row>
    <row r="15442" spans="1:2" x14ac:dyDescent="0.2">
      <c r="A15442" s="245" t="s">
        <v>18919</v>
      </c>
      <c r="B15442" s="246">
        <v>39.96</v>
      </c>
    </row>
    <row r="15443" spans="1:2" x14ac:dyDescent="0.2">
      <c r="A15443" s="245" t="s">
        <v>4333</v>
      </c>
      <c r="B15443" s="246">
        <v>54.54</v>
      </c>
    </row>
    <row r="15444" spans="1:2" x14ac:dyDescent="0.2">
      <c r="A15444" s="245" t="s">
        <v>18920</v>
      </c>
      <c r="B15444" s="246">
        <v>51.6</v>
      </c>
    </row>
    <row r="15445" spans="1:2" x14ac:dyDescent="0.2">
      <c r="A15445" s="245" t="s">
        <v>4334</v>
      </c>
      <c r="B15445" s="246">
        <v>61.92</v>
      </c>
    </row>
    <row r="15446" spans="1:2" x14ac:dyDescent="0.2">
      <c r="A15446" s="245" t="s">
        <v>18921</v>
      </c>
      <c r="B15446" s="246">
        <v>58.69</v>
      </c>
    </row>
    <row r="15447" spans="1:2" x14ac:dyDescent="0.2">
      <c r="A15447" s="245" t="s">
        <v>4335</v>
      </c>
      <c r="B15447" s="246">
        <v>76.12</v>
      </c>
    </row>
    <row r="15448" spans="1:2" x14ac:dyDescent="0.2">
      <c r="A15448" s="245" t="s">
        <v>18922</v>
      </c>
      <c r="B15448" s="246">
        <v>72.61</v>
      </c>
    </row>
    <row r="15449" spans="1:2" x14ac:dyDescent="0.2">
      <c r="A15449" s="245" t="s">
        <v>4336</v>
      </c>
      <c r="B15449" s="246">
        <v>98.72</v>
      </c>
    </row>
    <row r="15450" spans="1:2" x14ac:dyDescent="0.2">
      <c r="A15450" s="245" t="s">
        <v>18923</v>
      </c>
      <c r="B15450" s="246">
        <v>94.93</v>
      </c>
    </row>
    <row r="15451" spans="1:2" x14ac:dyDescent="0.2">
      <c r="A15451" s="245" t="s">
        <v>4337</v>
      </c>
      <c r="B15451" s="246">
        <v>125</v>
      </c>
    </row>
    <row r="15452" spans="1:2" x14ac:dyDescent="0.2">
      <c r="A15452" s="245" t="s">
        <v>18924</v>
      </c>
      <c r="B15452" s="246">
        <v>120.93</v>
      </c>
    </row>
    <row r="15453" spans="1:2" x14ac:dyDescent="0.2">
      <c r="A15453" s="245" t="s">
        <v>4338</v>
      </c>
      <c r="B15453" s="246">
        <v>182.01</v>
      </c>
    </row>
    <row r="15454" spans="1:2" x14ac:dyDescent="0.2">
      <c r="A15454" s="245" t="s">
        <v>18925</v>
      </c>
      <c r="B15454" s="246">
        <v>177.56</v>
      </c>
    </row>
    <row r="15455" spans="1:2" x14ac:dyDescent="0.2">
      <c r="A15455" s="245" t="s">
        <v>4339</v>
      </c>
      <c r="B15455" s="246">
        <v>24.76</v>
      </c>
    </row>
    <row r="15456" spans="1:2" x14ac:dyDescent="0.2">
      <c r="A15456" s="245" t="s">
        <v>18926</v>
      </c>
      <c r="B15456" s="246">
        <v>23.58</v>
      </c>
    </row>
    <row r="15457" spans="1:2" x14ac:dyDescent="0.2">
      <c r="A15457" s="245" t="s">
        <v>4340</v>
      </c>
      <c r="B15457" s="246">
        <v>40.53</v>
      </c>
    </row>
    <row r="15458" spans="1:2" x14ac:dyDescent="0.2">
      <c r="A15458" s="245" t="s">
        <v>18927</v>
      </c>
      <c r="B15458" s="246">
        <v>39.200000000000003</v>
      </c>
    </row>
    <row r="15459" spans="1:2" x14ac:dyDescent="0.2">
      <c r="A15459" s="245" t="s">
        <v>4341</v>
      </c>
      <c r="B15459" s="246">
        <v>93.76</v>
      </c>
    </row>
    <row r="15460" spans="1:2" x14ac:dyDescent="0.2">
      <c r="A15460" s="245" t="s">
        <v>18928</v>
      </c>
      <c r="B15460" s="246">
        <v>92.14</v>
      </c>
    </row>
    <row r="15461" spans="1:2" x14ac:dyDescent="0.2">
      <c r="A15461" s="245" t="s">
        <v>4342</v>
      </c>
      <c r="B15461" s="246">
        <v>9.23</v>
      </c>
    </row>
    <row r="15462" spans="1:2" x14ac:dyDescent="0.2">
      <c r="A15462" s="245" t="s">
        <v>18929</v>
      </c>
      <c r="B15462" s="246">
        <v>8.0500000000000007</v>
      </c>
    </row>
    <row r="15463" spans="1:2" x14ac:dyDescent="0.2">
      <c r="A15463" s="245" t="s">
        <v>4343</v>
      </c>
      <c r="B15463" s="246">
        <v>9.39</v>
      </c>
    </row>
    <row r="15464" spans="1:2" x14ac:dyDescent="0.2">
      <c r="A15464" s="245" t="s">
        <v>18930</v>
      </c>
      <c r="B15464" s="246">
        <v>8.2100000000000009</v>
      </c>
    </row>
    <row r="15465" spans="1:2" x14ac:dyDescent="0.2">
      <c r="A15465" s="245" t="s">
        <v>4344</v>
      </c>
      <c r="B15465" s="246">
        <v>9.51</v>
      </c>
    </row>
    <row r="15466" spans="1:2" x14ac:dyDescent="0.2">
      <c r="A15466" s="245" t="s">
        <v>18931</v>
      </c>
      <c r="B15466" s="246">
        <v>8.33</v>
      </c>
    </row>
    <row r="15467" spans="1:2" x14ac:dyDescent="0.2">
      <c r="A15467" s="245" t="s">
        <v>4345</v>
      </c>
      <c r="B15467" s="246">
        <v>9.39</v>
      </c>
    </row>
    <row r="15468" spans="1:2" x14ac:dyDescent="0.2">
      <c r="A15468" s="245" t="s">
        <v>18932</v>
      </c>
      <c r="B15468" s="246">
        <v>8.2100000000000009</v>
      </c>
    </row>
    <row r="15469" spans="1:2" x14ac:dyDescent="0.2">
      <c r="A15469" s="245" t="s">
        <v>4346</v>
      </c>
      <c r="B15469" s="246">
        <v>9.4700000000000006</v>
      </c>
    </row>
    <row r="15470" spans="1:2" x14ac:dyDescent="0.2">
      <c r="A15470" s="245" t="s">
        <v>18933</v>
      </c>
      <c r="B15470" s="246">
        <v>8.2899999999999991</v>
      </c>
    </row>
    <row r="15471" spans="1:2" x14ac:dyDescent="0.2">
      <c r="A15471" s="245" t="s">
        <v>4347</v>
      </c>
      <c r="B15471" s="246">
        <v>10.78</v>
      </c>
    </row>
    <row r="15472" spans="1:2" x14ac:dyDescent="0.2">
      <c r="A15472" s="245" t="s">
        <v>18934</v>
      </c>
      <c r="B15472" s="246">
        <v>9.4499999999999993</v>
      </c>
    </row>
    <row r="15473" spans="1:2" x14ac:dyDescent="0.2">
      <c r="A15473" s="245" t="s">
        <v>4348</v>
      </c>
      <c r="B15473" s="246">
        <v>10.98</v>
      </c>
    </row>
    <row r="15474" spans="1:2" x14ac:dyDescent="0.2">
      <c r="A15474" s="245" t="s">
        <v>18935</v>
      </c>
      <c r="B15474" s="246">
        <v>9.65</v>
      </c>
    </row>
    <row r="15475" spans="1:2" x14ac:dyDescent="0.2">
      <c r="A15475" s="245" t="s">
        <v>4349</v>
      </c>
      <c r="B15475" s="246">
        <v>12.17</v>
      </c>
    </row>
    <row r="15476" spans="1:2" x14ac:dyDescent="0.2">
      <c r="A15476" s="245" t="s">
        <v>18936</v>
      </c>
      <c r="B15476" s="246">
        <v>10.7</v>
      </c>
    </row>
    <row r="15477" spans="1:2" x14ac:dyDescent="0.2">
      <c r="A15477" s="245" t="s">
        <v>4350</v>
      </c>
      <c r="B15477" s="246">
        <v>14.75</v>
      </c>
    </row>
    <row r="15478" spans="1:2" x14ac:dyDescent="0.2">
      <c r="A15478" s="245" t="s">
        <v>18937</v>
      </c>
      <c r="B15478" s="246">
        <v>13.13</v>
      </c>
    </row>
    <row r="15479" spans="1:2" x14ac:dyDescent="0.2">
      <c r="A15479" s="245" t="s">
        <v>4351</v>
      </c>
      <c r="B15479" s="246">
        <v>15.2</v>
      </c>
    </row>
    <row r="15480" spans="1:2" x14ac:dyDescent="0.2">
      <c r="A15480" s="245" t="s">
        <v>18938</v>
      </c>
      <c r="B15480" s="246">
        <v>13.58</v>
      </c>
    </row>
    <row r="15481" spans="1:2" x14ac:dyDescent="0.2">
      <c r="A15481" s="245" t="s">
        <v>4352</v>
      </c>
      <c r="B15481" s="246">
        <v>17.010000000000002</v>
      </c>
    </row>
    <row r="15482" spans="1:2" x14ac:dyDescent="0.2">
      <c r="A15482" s="245" t="s">
        <v>18939</v>
      </c>
      <c r="B15482" s="246">
        <v>15.26</v>
      </c>
    </row>
    <row r="15483" spans="1:2" x14ac:dyDescent="0.2">
      <c r="A15483" s="245" t="s">
        <v>4353</v>
      </c>
      <c r="B15483" s="246">
        <v>21.36</v>
      </c>
    </row>
    <row r="15484" spans="1:2" x14ac:dyDescent="0.2">
      <c r="A15484" s="245" t="s">
        <v>18940</v>
      </c>
      <c r="B15484" s="246">
        <v>19.47</v>
      </c>
    </row>
    <row r="15485" spans="1:2" x14ac:dyDescent="0.2">
      <c r="A15485" s="245" t="s">
        <v>4354</v>
      </c>
      <c r="B15485" s="246">
        <v>22.54</v>
      </c>
    </row>
    <row r="15486" spans="1:2" x14ac:dyDescent="0.2">
      <c r="A15486" s="245" t="s">
        <v>18941</v>
      </c>
      <c r="B15486" s="246">
        <v>20.65</v>
      </c>
    </row>
    <row r="15487" spans="1:2" x14ac:dyDescent="0.2">
      <c r="A15487" s="245" t="s">
        <v>4355</v>
      </c>
      <c r="B15487" s="246">
        <v>23.9</v>
      </c>
    </row>
    <row r="15488" spans="1:2" x14ac:dyDescent="0.2">
      <c r="A15488" s="245" t="s">
        <v>18942</v>
      </c>
      <c r="B15488" s="246">
        <v>22.01</v>
      </c>
    </row>
    <row r="15489" spans="1:2" x14ac:dyDescent="0.2">
      <c r="A15489" s="245" t="s">
        <v>4356</v>
      </c>
      <c r="B15489" s="246">
        <v>31.99</v>
      </c>
    </row>
    <row r="15490" spans="1:2" x14ac:dyDescent="0.2">
      <c r="A15490" s="245" t="s">
        <v>18943</v>
      </c>
      <c r="B15490" s="246">
        <v>29.95</v>
      </c>
    </row>
    <row r="15491" spans="1:2" x14ac:dyDescent="0.2">
      <c r="A15491" s="245" t="s">
        <v>4357</v>
      </c>
      <c r="B15491" s="246">
        <v>43.02</v>
      </c>
    </row>
    <row r="15492" spans="1:2" x14ac:dyDescent="0.2">
      <c r="A15492" s="245" t="s">
        <v>18944</v>
      </c>
      <c r="B15492" s="246">
        <v>40.79</v>
      </c>
    </row>
    <row r="15493" spans="1:2" x14ac:dyDescent="0.2">
      <c r="A15493" s="245" t="s">
        <v>4358</v>
      </c>
      <c r="B15493" s="246">
        <v>12.11</v>
      </c>
    </row>
    <row r="15494" spans="1:2" x14ac:dyDescent="0.2">
      <c r="A15494" s="245" t="s">
        <v>18945</v>
      </c>
      <c r="B15494" s="246">
        <v>10.93</v>
      </c>
    </row>
    <row r="15495" spans="1:2" x14ac:dyDescent="0.2">
      <c r="A15495" s="245" t="s">
        <v>4359</v>
      </c>
      <c r="B15495" s="246">
        <v>13.97</v>
      </c>
    </row>
    <row r="15496" spans="1:2" x14ac:dyDescent="0.2">
      <c r="A15496" s="245" t="s">
        <v>18946</v>
      </c>
      <c r="B15496" s="246">
        <v>12.64</v>
      </c>
    </row>
    <row r="15497" spans="1:2" x14ac:dyDescent="0.2">
      <c r="A15497" s="245" t="s">
        <v>9672</v>
      </c>
      <c r="B15497" s="246">
        <v>15.32</v>
      </c>
    </row>
    <row r="15498" spans="1:2" x14ac:dyDescent="0.2">
      <c r="A15498" s="245" t="s">
        <v>18947</v>
      </c>
      <c r="B15498" s="246">
        <v>13.95</v>
      </c>
    </row>
    <row r="15499" spans="1:2" x14ac:dyDescent="0.2">
      <c r="A15499" s="245" t="s">
        <v>4360</v>
      </c>
      <c r="B15499" s="246">
        <v>16.2</v>
      </c>
    </row>
    <row r="15500" spans="1:2" x14ac:dyDescent="0.2">
      <c r="A15500" s="245" t="s">
        <v>18948</v>
      </c>
      <c r="B15500" s="246">
        <v>14.78</v>
      </c>
    </row>
    <row r="15501" spans="1:2" x14ac:dyDescent="0.2">
      <c r="A15501" s="245" t="s">
        <v>9673</v>
      </c>
      <c r="B15501" s="246">
        <v>17.62</v>
      </c>
    </row>
    <row r="15502" spans="1:2" x14ac:dyDescent="0.2">
      <c r="A15502" s="245" t="s">
        <v>18949</v>
      </c>
      <c r="B15502" s="246">
        <v>16.149999999999999</v>
      </c>
    </row>
    <row r="15503" spans="1:2" x14ac:dyDescent="0.2">
      <c r="A15503" s="245" t="s">
        <v>9674</v>
      </c>
      <c r="B15503" s="246">
        <v>21.85</v>
      </c>
    </row>
    <row r="15504" spans="1:2" x14ac:dyDescent="0.2">
      <c r="A15504" s="245" t="s">
        <v>18950</v>
      </c>
      <c r="B15504" s="246">
        <v>20.329999999999998</v>
      </c>
    </row>
    <row r="15505" spans="1:2" x14ac:dyDescent="0.2">
      <c r="A15505" s="245" t="s">
        <v>9675</v>
      </c>
      <c r="B15505" s="246">
        <v>27.65</v>
      </c>
    </row>
    <row r="15506" spans="1:2" x14ac:dyDescent="0.2">
      <c r="A15506" s="245" t="s">
        <v>18951</v>
      </c>
      <c r="B15506" s="246">
        <v>26.09</v>
      </c>
    </row>
    <row r="15507" spans="1:2" x14ac:dyDescent="0.2">
      <c r="A15507" s="245" t="s">
        <v>4361</v>
      </c>
      <c r="B15507" s="246">
        <v>28.31</v>
      </c>
    </row>
    <row r="15508" spans="1:2" x14ac:dyDescent="0.2">
      <c r="A15508" s="245" t="s">
        <v>18952</v>
      </c>
      <c r="B15508" s="246">
        <v>26.69</v>
      </c>
    </row>
    <row r="15509" spans="1:2" x14ac:dyDescent="0.2">
      <c r="A15509" s="245" t="s">
        <v>9676</v>
      </c>
      <c r="B15509" s="246">
        <v>33.72</v>
      </c>
    </row>
    <row r="15510" spans="1:2" x14ac:dyDescent="0.2">
      <c r="A15510" s="245" t="s">
        <v>18953</v>
      </c>
      <c r="B15510" s="246">
        <v>32.01</v>
      </c>
    </row>
    <row r="15511" spans="1:2" x14ac:dyDescent="0.2">
      <c r="A15511" s="245" t="s">
        <v>9677</v>
      </c>
      <c r="B15511" s="246">
        <v>40.69</v>
      </c>
    </row>
    <row r="15512" spans="1:2" x14ac:dyDescent="0.2">
      <c r="A15512" s="245" t="s">
        <v>18954</v>
      </c>
      <c r="B15512" s="246">
        <v>38.94</v>
      </c>
    </row>
    <row r="15513" spans="1:2" x14ac:dyDescent="0.2">
      <c r="A15513" s="245" t="s">
        <v>4362</v>
      </c>
      <c r="B15513" s="246">
        <v>50.71</v>
      </c>
    </row>
    <row r="15514" spans="1:2" x14ac:dyDescent="0.2">
      <c r="A15514" s="245" t="s">
        <v>18955</v>
      </c>
      <c r="B15514" s="246">
        <v>48.82</v>
      </c>
    </row>
    <row r="15515" spans="1:2" x14ac:dyDescent="0.2">
      <c r="A15515" s="245" t="s">
        <v>4363</v>
      </c>
      <c r="B15515" s="246">
        <v>13.2</v>
      </c>
    </row>
    <row r="15516" spans="1:2" x14ac:dyDescent="0.2">
      <c r="A15516" s="245" t="s">
        <v>18956</v>
      </c>
      <c r="B15516" s="246">
        <v>12.65</v>
      </c>
    </row>
    <row r="15517" spans="1:2" x14ac:dyDescent="0.2">
      <c r="A15517" s="245" t="s">
        <v>4364</v>
      </c>
      <c r="B15517" s="246">
        <v>13.67</v>
      </c>
    </row>
    <row r="15518" spans="1:2" x14ac:dyDescent="0.2">
      <c r="A15518" s="245" t="s">
        <v>18957</v>
      </c>
      <c r="B15518" s="246">
        <v>12.98</v>
      </c>
    </row>
    <row r="15519" spans="1:2" x14ac:dyDescent="0.2">
      <c r="A15519" s="245" t="s">
        <v>4365</v>
      </c>
      <c r="B15519" s="246">
        <v>18.309999999999999</v>
      </c>
    </row>
    <row r="15520" spans="1:2" x14ac:dyDescent="0.2">
      <c r="A15520" s="245" t="s">
        <v>18958</v>
      </c>
      <c r="B15520" s="246">
        <v>17.48</v>
      </c>
    </row>
    <row r="15521" spans="1:2" x14ac:dyDescent="0.2">
      <c r="A15521" s="245" t="s">
        <v>4366</v>
      </c>
      <c r="B15521" s="246">
        <v>13.11</v>
      </c>
    </row>
    <row r="15522" spans="1:2" x14ac:dyDescent="0.2">
      <c r="A15522" s="245" t="s">
        <v>18959</v>
      </c>
      <c r="B15522" s="246">
        <v>12.56</v>
      </c>
    </row>
    <row r="15523" spans="1:2" x14ac:dyDescent="0.2">
      <c r="A15523" s="245" t="s">
        <v>4367</v>
      </c>
      <c r="B15523" s="246">
        <v>13.77</v>
      </c>
    </row>
    <row r="15524" spans="1:2" x14ac:dyDescent="0.2">
      <c r="A15524" s="245" t="s">
        <v>18960</v>
      </c>
      <c r="B15524" s="246">
        <v>13.08</v>
      </c>
    </row>
    <row r="15525" spans="1:2" x14ac:dyDescent="0.2">
      <c r="A15525" s="245" t="s">
        <v>4368</v>
      </c>
      <c r="B15525" s="246">
        <v>18.73</v>
      </c>
    </row>
    <row r="15526" spans="1:2" x14ac:dyDescent="0.2">
      <c r="A15526" s="245" t="s">
        <v>18961</v>
      </c>
      <c r="B15526" s="246">
        <v>17.899999999999999</v>
      </c>
    </row>
    <row r="15527" spans="1:2" x14ac:dyDescent="0.2">
      <c r="A15527" s="245" t="s">
        <v>4369</v>
      </c>
      <c r="B15527" s="246">
        <v>12.9</v>
      </c>
    </row>
    <row r="15528" spans="1:2" x14ac:dyDescent="0.2">
      <c r="A15528" s="245" t="s">
        <v>18962</v>
      </c>
      <c r="B15528" s="246">
        <v>12.35</v>
      </c>
    </row>
    <row r="15529" spans="1:2" x14ac:dyDescent="0.2">
      <c r="A15529" s="245" t="s">
        <v>4370</v>
      </c>
      <c r="B15529" s="246">
        <v>13.48</v>
      </c>
    </row>
    <row r="15530" spans="1:2" x14ac:dyDescent="0.2">
      <c r="A15530" s="245" t="s">
        <v>18963</v>
      </c>
      <c r="B15530" s="246">
        <v>12.79</v>
      </c>
    </row>
    <row r="15531" spans="1:2" x14ac:dyDescent="0.2">
      <c r="A15531" s="245" t="s">
        <v>4371</v>
      </c>
      <c r="B15531" s="246">
        <v>19.12</v>
      </c>
    </row>
    <row r="15532" spans="1:2" x14ac:dyDescent="0.2">
      <c r="A15532" s="245" t="s">
        <v>18964</v>
      </c>
      <c r="B15532" s="246">
        <v>18.29</v>
      </c>
    </row>
    <row r="15533" spans="1:2" x14ac:dyDescent="0.2">
      <c r="A15533" s="245" t="s">
        <v>4372</v>
      </c>
      <c r="B15533" s="246">
        <v>13.52</v>
      </c>
    </row>
    <row r="15534" spans="1:2" x14ac:dyDescent="0.2">
      <c r="A15534" s="245" t="s">
        <v>18965</v>
      </c>
      <c r="B15534" s="246">
        <v>12.97</v>
      </c>
    </row>
    <row r="15535" spans="1:2" x14ac:dyDescent="0.2">
      <c r="A15535" s="245" t="s">
        <v>4373</v>
      </c>
      <c r="B15535" s="246">
        <v>13.77</v>
      </c>
    </row>
    <row r="15536" spans="1:2" x14ac:dyDescent="0.2">
      <c r="A15536" s="245" t="s">
        <v>18966</v>
      </c>
      <c r="B15536" s="246">
        <v>13.08</v>
      </c>
    </row>
    <row r="15537" spans="1:2" x14ac:dyDescent="0.2">
      <c r="A15537" s="245" t="s">
        <v>4374</v>
      </c>
      <c r="B15537" s="246">
        <v>16.3</v>
      </c>
    </row>
    <row r="15538" spans="1:2" x14ac:dyDescent="0.2">
      <c r="A15538" s="245" t="s">
        <v>18967</v>
      </c>
      <c r="B15538" s="246">
        <v>15.47</v>
      </c>
    </row>
    <row r="15539" spans="1:2" x14ac:dyDescent="0.2">
      <c r="A15539" s="245" t="s">
        <v>4375</v>
      </c>
      <c r="B15539" s="246">
        <v>13.52</v>
      </c>
    </row>
    <row r="15540" spans="1:2" x14ac:dyDescent="0.2">
      <c r="A15540" s="245" t="s">
        <v>18968</v>
      </c>
      <c r="B15540" s="246">
        <v>12.97</v>
      </c>
    </row>
    <row r="15541" spans="1:2" x14ac:dyDescent="0.2">
      <c r="A15541" s="245" t="s">
        <v>4376</v>
      </c>
      <c r="B15541" s="246">
        <v>13.59</v>
      </c>
    </row>
    <row r="15542" spans="1:2" x14ac:dyDescent="0.2">
      <c r="A15542" s="245" t="s">
        <v>18969</v>
      </c>
      <c r="B15542" s="246">
        <v>12.9</v>
      </c>
    </row>
    <row r="15543" spans="1:2" x14ac:dyDescent="0.2">
      <c r="A15543" s="245" t="s">
        <v>4377</v>
      </c>
      <c r="B15543" s="246">
        <v>16.3</v>
      </c>
    </row>
    <row r="15544" spans="1:2" x14ac:dyDescent="0.2">
      <c r="A15544" s="245" t="s">
        <v>18970</v>
      </c>
      <c r="B15544" s="246">
        <v>15.47</v>
      </c>
    </row>
    <row r="15545" spans="1:2" x14ac:dyDescent="0.2">
      <c r="A15545" s="245" t="s">
        <v>4378</v>
      </c>
      <c r="B15545" s="246">
        <v>14.54</v>
      </c>
    </row>
    <row r="15546" spans="1:2" x14ac:dyDescent="0.2">
      <c r="A15546" s="245" t="s">
        <v>18971</v>
      </c>
      <c r="B15546" s="246">
        <v>13.99</v>
      </c>
    </row>
    <row r="15547" spans="1:2" x14ac:dyDescent="0.2">
      <c r="A15547" s="245" t="s">
        <v>4379</v>
      </c>
      <c r="B15547" s="246">
        <v>17.12</v>
      </c>
    </row>
    <row r="15548" spans="1:2" x14ac:dyDescent="0.2">
      <c r="A15548" s="245" t="s">
        <v>18972</v>
      </c>
      <c r="B15548" s="246">
        <v>16.43</v>
      </c>
    </row>
    <row r="15549" spans="1:2" x14ac:dyDescent="0.2">
      <c r="A15549" s="245" t="s">
        <v>4380</v>
      </c>
      <c r="B15549" s="246">
        <v>21.12</v>
      </c>
    </row>
    <row r="15550" spans="1:2" x14ac:dyDescent="0.2">
      <c r="A15550" s="245" t="s">
        <v>18973</v>
      </c>
      <c r="B15550" s="246">
        <v>20.29</v>
      </c>
    </row>
    <row r="15551" spans="1:2" x14ac:dyDescent="0.2">
      <c r="A15551" s="245" t="s">
        <v>4381</v>
      </c>
      <c r="B15551" s="246">
        <v>13.75</v>
      </c>
    </row>
    <row r="15552" spans="1:2" x14ac:dyDescent="0.2">
      <c r="A15552" s="245" t="s">
        <v>18974</v>
      </c>
      <c r="B15552" s="246">
        <v>13.2</v>
      </c>
    </row>
    <row r="15553" spans="1:2" x14ac:dyDescent="0.2">
      <c r="A15553" s="245" t="s">
        <v>4382</v>
      </c>
      <c r="B15553" s="246">
        <v>13.59</v>
      </c>
    </row>
    <row r="15554" spans="1:2" x14ac:dyDescent="0.2">
      <c r="A15554" s="245" t="s">
        <v>18975</v>
      </c>
      <c r="B15554" s="246">
        <v>12.9</v>
      </c>
    </row>
    <row r="15555" spans="1:2" x14ac:dyDescent="0.2">
      <c r="A15555" s="245" t="s">
        <v>4383</v>
      </c>
      <c r="B15555" s="246">
        <v>21.42</v>
      </c>
    </row>
    <row r="15556" spans="1:2" x14ac:dyDescent="0.2">
      <c r="A15556" s="245" t="s">
        <v>18976</v>
      </c>
      <c r="B15556" s="246">
        <v>20.59</v>
      </c>
    </row>
    <row r="15557" spans="1:2" x14ac:dyDescent="0.2">
      <c r="A15557" s="245" t="s">
        <v>9678</v>
      </c>
      <c r="B15557" s="246">
        <v>9.2100000000000009</v>
      </c>
    </row>
    <row r="15558" spans="1:2" x14ac:dyDescent="0.2">
      <c r="A15558" s="245" t="s">
        <v>18977</v>
      </c>
      <c r="B15558" s="246">
        <v>8.66</v>
      </c>
    </row>
    <row r="15559" spans="1:2" x14ac:dyDescent="0.2">
      <c r="A15559" s="245" t="s">
        <v>9679</v>
      </c>
      <c r="B15559" s="246">
        <v>10.24</v>
      </c>
    </row>
    <row r="15560" spans="1:2" x14ac:dyDescent="0.2">
      <c r="A15560" s="245" t="s">
        <v>18978</v>
      </c>
      <c r="B15560" s="246">
        <v>9.5500000000000007</v>
      </c>
    </row>
    <row r="15561" spans="1:2" x14ac:dyDescent="0.2">
      <c r="A15561" s="245" t="s">
        <v>9680</v>
      </c>
      <c r="B15561" s="246">
        <v>11.27</v>
      </c>
    </row>
    <row r="15562" spans="1:2" x14ac:dyDescent="0.2">
      <c r="A15562" s="245" t="s">
        <v>18979</v>
      </c>
      <c r="B15562" s="246">
        <v>10.44</v>
      </c>
    </row>
    <row r="15563" spans="1:2" x14ac:dyDescent="0.2">
      <c r="A15563" s="245" t="s">
        <v>4384</v>
      </c>
      <c r="B15563" s="246">
        <v>6.35</v>
      </c>
    </row>
    <row r="15564" spans="1:2" x14ac:dyDescent="0.2">
      <c r="A15564" s="245" t="s">
        <v>18980</v>
      </c>
      <c r="B15564" s="246">
        <v>5.78</v>
      </c>
    </row>
    <row r="15565" spans="1:2" x14ac:dyDescent="0.2">
      <c r="A15565" s="245" t="s">
        <v>4385</v>
      </c>
      <c r="B15565" s="246">
        <v>6.59</v>
      </c>
    </row>
    <row r="15566" spans="1:2" x14ac:dyDescent="0.2">
      <c r="A15566" s="245" t="s">
        <v>18981</v>
      </c>
      <c r="B15566" s="246">
        <v>6.02</v>
      </c>
    </row>
    <row r="15567" spans="1:2" x14ac:dyDescent="0.2">
      <c r="A15567" s="245" t="s">
        <v>4386</v>
      </c>
      <c r="B15567" s="246">
        <v>6.88</v>
      </c>
    </row>
    <row r="15568" spans="1:2" x14ac:dyDescent="0.2">
      <c r="A15568" s="245" t="s">
        <v>18982</v>
      </c>
      <c r="B15568" s="246">
        <v>6.31</v>
      </c>
    </row>
    <row r="15569" spans="1:2" x14ac:dyDescent="0.2">
      <c r="A15569" s="245" t="s">
        <v>9681</v>
      </c>
      <c r="B15569" s="246">
        <v>107.52</v>
      </c>
    </row>
    <row r="15570" spans="1:2" x14ac:dyDescent="0.2">
      <c r="A15570" s="245" t="s">
        <v>18983</v>
      </c>
      <c r="B15570" s="246">
        <v>104.2</v>
      </c>
    </row>
    <row r="15571" spans="1:2" x14ac:dyDescent="0.2">
      <c r="A15571" s="245" t="s">
        <v>4387</v>
      </c>
      <c r="B15571" s="246">
        <v>15.6</v>
      </c>
    </row>
    <row r="15572" spans="1:2" x14ac:dyDescent="0.2">
      <c r="A15572" s="245" t="s">
        <v>18984</v>
      </c>
      <c r="B15572" s="246">
        <v>13.68</v>
      </c>
    </row>
    <row r="15573" spans="1:2" x14ac:dyDescent="0.2">
      <c r="A15573" s="245" t="s">
        <v>4388</v>
      </c>
      <c r="B15573" s="246">
        <v>42.56</v>
      </c>
    </row>
    <row r="15574" spans="1:2" x14ac:dyDescent="0.2">
      <c r="A15574" s="245" t="s">
        <v>18985</v>
      </c>
      <c r="B15574" s="246">
        <v>40.64</v>
      </c>
    </row>
    <row r="15575" spans="1:2" x14ac:dyDescent="0.2">
      <c r="A15575" s="245" t="s">
        <v>4389</v>
      </c>
      <c r="B15575" s="246">
        <v>105.56</v>
      </c>
    </row>
    <row r="15576" spans="1:2" x14ac:dyDescent="0.2">
      <c r="A15576" s="245" t="s">
        <v>18986</v>
      </c>
      <c r="B15576" s="246">
        <v>103.5</v>
      </c>
    </row>
    <row r="15577" spans="1:2" x14ac:dyDescent="0.2">
      <c r="A15577" s="245" t="s">
        <v>4390</v>
      </c>
      <c r="B15577" s="246">
        <v>157.13999999999999</v>
      </c>
    </row>
    <row r="15578" spans="1:2" x14ac:dyDescent="0.2">
      <c r="A15578" s="245" t="s">
        <v>18987</v>
      </c>
      <c r="B15578" s="246">
        <v>154.94</v>
      </c>
    </row>
    <row r="15579" spans="1:2" x14ac:dyDescent="0.2">
      <c r="A15579" s="245" t="s">
        <v>4391</v>
      </c>
      <c r="B15579" s="246">
        <v>258.72000000000003</v>
      </c>
    </row>
    <row r="15580" spans="1:2" x14ac:dyDescent="0.2">
      <c r="A15580" s="245" t="s">
        <v>18988</v>
      </c>
      <c r="B15580" s="246">
        <v>256.38</v>
      </c>
    </row>
    <row r="15581" spans="1:2" x14ac:dyDescent="0.2">
      <c r="A15581" s="245" t="s">
        <v>4392</v>
      </c>
      <c r="B15581" s="246">
        <v>539.75</v>
      </c>
    </row>
    <row r="15582" spans="1:2" x14ac:dyDescent="0.2">
      <c r="A15582" s="245" t="s">
        <v>18989</v>
      </c>
      <c r="B15582" s="246">
        <v>537.27</v>
      </c>
    </row>
    <row r="15583" spans="1:2" x14ac:dyDescent="0.2">
      <c r="A15583" s="245" t="s">
        <v>4393</v>
      </c>
      <c r="B15583" s="246">
        <v>777.87</v>
      </c>
    </row>
    <row r="15584" spans="1:2" x14ac:dyDescent="0.2">
      <c r="A15584" s="245" t="s">
        <v>18990</v>
      </c>
      <c r="B15584" s="246">
        <v>775.12</v>
      </c>
    </row>
    <row r="15585" spans="1:2" x14ac:dyDescent="0.2">
      <c r="A15585" s="245" t="s">
        <v>4394</v>
      </c>
      <c r="B15585" s="246">
        <v>1804.2</v>
      </c>
    </row>
    <row r="15586" spans="1:2" x14ac:dyDescent="0.2">
      <c r="A15586" s="245" t="s">
        <v>18991</v>
      </c>
      <c r="B15586" s="246">
        <v>1801.18</v>
      </c>
    </row>
    <row r="15587" spans="1:2" x14ac:dyDescent="0.2">
      <c r="A15587" s="245" t="s">
        <v>4395</v>
      </c>
      <c r="B15587" s="246">
        <v>52.43</v>
      </c>
    </row>
    <row r="15588" spans="1:2" x14ac:dyDescent="0.2">
      <c r="A15588" s="245" t="s">
        <v>18992</v>
      </c>
      <c r="B15588" s="246">
        <v>47.69</v>
      </c>
    </row>
    <row r="15589" spans="1:2" x14ac:dyDescent="0.2">
      <c r="A15589" s="245" t="s">
        <v>4396</v>
      </c>
      <c r="B15589" s="246">
        <v>30.68</v>
      </c>
    </row>
    <row r="15590" spans="1:2" x14ac:dyDescent="0.2">
      <c r="A15590" s="245" t="s">
        <v>18993</v>
      </c>
      <c r="B15590" s="246">
        <v>28.55</v>
      </c>
    </row>
    <row r="15591" spans="1:2" x14ac:dyDescent="0.2">
      <c r="A15591" s="245" t="s">
        <v>4405</v>
      </c>
      <c r="B15591" s="246">
        <v>23.69</v>
      </c>
    </row>
    <row r="15592" spans="1:2" x14ac:dyDescent="0.2">
      <c r="A15592" s="245" t="s">
        <v>18994</v>
      </c>
      <c r="B15592" s="246">
        <v>21.32</v>
      </c>
    </row>
    <row r="15593" spans="1:2" x14ac:dyDescent="0.2">
      <c r="A15593" s="245" t="s">
        <v>4406</v>
      </c>
      <c r="B15593" s="246">
        <v>28.59</v>
      </c>
    </row>
    <row r="15594" spans="1:2" x14ac:dyDescent="0.2">
      <c r="A15594" s="245" t="s">
        <v>18995</v>
      </c>
      <c r="B15594" s="246">
        <v>25.75</v>
      </c>
    </row>
    <row r="15595" spans="1:2" x14ac:dyDescent="0.2">
      <c r="A15595" s="245" t="s">
        <v>4407</v>
      </c>
      <c r="B15595" s="246">
        <v>42.94</v>
      </c>
    </row>
    <row r="15596" spans="1:2" x14ac:dyDescent="0.2">
      <c r="A15596" s="245" t="s">
        <v>18996</v>
      </c>
      <c r="B15596" s="246">
        <v>38.68</v>
      </c>
    </row>
    <row r="15597" spans="1:2" x14ac:dyDescent="0.2">
      <c r="A15597" s="245" t="s">
        <v>4408</v>
      </c>
      <c r="B15597" s="246">
        <v>50.07</v>
      </c>
    </row>
    <row r="15598" spans="1:2" x14ac:dyDescent="0.2">
      <c r="A15598" s="245" t="s">
        <v>18997</v>
      </c>
      <c r="B15598" s="246">
        <v>45.33</v>
      </c>
    </row>
    <row r="15599" spans="1:2" x14ac:dyDescent="0.2">
      <c r="A15599" s="245" t="s">
        <v>4409</v>
      </c>
      <c r="B15599" s="246">
        <v>71.650000000000006</v>
      </c>
    </row>
    <row r="15600" spans="1:2" x14ac:dyDescent="0.2">
      <c r="A15600" s="245" t="s">
        <v>18998</v>
      </c>
      <c r="B15600" s="246">
        <v>65.97</v>
      </c>
    </row>
    <row r="15601" spans="1:2" x14ac:dyDescent="0.2">
      <c r="A15601" s="245" t="s">
        <v>4410</v>
      </c>
      <c r="B15601" s="246">
        <v>104.74</v>
      </c>
    </row>
    <row r="15602" spans="1:2" x14ac:dyDescent="0.2">
      <c r="A15602" s="245" t="s">
        <v>18999</v>
      </c>
      <c r="B15602" s="246">
        <v>97.64</v>
      </c>
    </row>
    <row r="15603" spans="1:2" x14ac:dyDescent="0.2">
      <c r="A15603" s="245" t="s">
        <v>4411</v>
      </c>
      <c r="B15603" s="246">
        <v>136.06</v>
      </c>
    </row>
    <row r="15604" spans="1:2" x14ac:dyDescent="0.2">
      <c r="A15604" s="245" t="s">
        <v>19000</v>
      </c>
      <c r="B15604" s="246">
        <v>127.06</v>
      </c>
    </row>
    <row r="15605" spans="1:2" x14ac:dyDescent="0.2">
      <c r="A15605" s="245" t="s">
        <v>4401</v>
      </c>
      <c r="B15605" s="246">
        <v>77.11</v>
      </c>
    </row>
    <row r="15606" spans="1:2" x14ac:dyDescent="0.2">
      <c r="A15606" s="245" t="s">
        <v>19001</v>
      </c>
      <c r="B15606" s="246">
        <v>72.37</v>
      </c>
    </row>
    <row r="15607" spans="1:2" x14ac:dyDescent="0.2">
      <c r="A15607" s="245" t="s">
        <v>4402</v>
      </c>
      <c r="B15607" s="246">
        <v>78.16</v>
      </c>
    </row>
    <row r="15608" spans="1:2" x14ac:dyDescent="0.2">
      <c r="A15608" s="245" t="s">
        <v>19002</v>
      </c>
      <c r="B15608" s="246">
        <v>73.42</v>
      </c>
    </row>
    <row r="15609" spans="1:2" x14ac:dyDescent="0.2">
      <c r="A15609" s="245" t="s">
        <v>4403</v>
      </c>
      <c r="B15609" s="246">
        <v>98.67</v>
      </c>
    </row>
    <row r="15610" spans="1:2" x14ac:dyDescent="0.2">
      <c r="A15610" s="245" t="s">
        <v>19003</v>
      </c>
      <c r="B15610" s="246">
        <v>93.93</v>
      </c>
    </row>
    <row r="15611" spans="1:2" x14ac:dyDescent="0.2">
      <c r="A15611" s="245" t="s">
        <v>4404</v>
      </c>
      <c r="B15611" s="246">
        <v>103.32</v>
      </c>
    </row>
    <row r="15612" spans="1:2" x14ac:dyDescent="0.2">
      <c r="A15612" s="245" t="s">
        <v>19004</v>
      </c>
      <c r="B15612" s="246">
        <v>98.58</v>
      </c>
    </row>
    <row r="15613" spans="1:2" x14ac:dyDescent="0.2">
      <c r="A15613" s="245" t="s">
        <v>9682</v>
      </c>
      <c r="B15613" s="246">
        <v>57.11</v>
      </c>
    </row>
    <row r="15614" spans="1:2" x14ac:dyDescent="0.2">
      <c r="A15614" s="245" t="s">
        <v>19005</v>
      </c>
      <c r="B15614" s="246">
        <v>52.37</v>
      </c>
    </row>
    <row r="15615" spans="1:2" x14ac:dyDescent="0.2">
      <c r="A15615" s="245" t="s">
        <v>9683</v>
      </c>
      <c r="B15615" s="246">
        <v>61.3</v>
      </c>
    </row>
    <row r="15616" spans="1:2" x14ac:dyDescent="0.2">
      <c r="A15616" s="245" t="s">
        <v>19006</v>
      </c>
      <c r="B15616" s="246">
        <v>56.56</v>
      </c>
    </row>
    <row r="15617" spans="1:2" x14ac:dyDescent="0.2">
      <c r="A15617" s="245" t="s">
        <v>9684</v>
      </c>
      <c r="B15617" s="246">
        <v>65.5</v>
      </c>
    </row>
    <row r="15618" spans="1:2" x14ac:dyDescent="0.2">
      <c r="A15618" s="245" t="s">
        <v>19007</v>
      </c>
      <c r="B15618" s="246">
        <v>60.76</v>
      </c>
    </row>
    <row r="15619" spans="1:2" x14ac:dyDescent="0.2">
      <c r="A15619" s="245" t="s">
        <v>9685</v>
      </c>
      <c r="B15619" s="246">
        <v>69.86</v>
      </c>
    </row>
    <row r="15620" spans="1:2" x14ac:dyDescent="0.2">
      <c r="A15620" s="245" t="s">
        <v>19008</v>
      </c>
      <c r="B15620" s="246">
        <v>65.13</v>
      </c>
    </row>
    <row r="15621" spans="1:2" x14ac:dyDescent="0.2">
      <c r="A15621" s="245" t="s">
        <v>9686</v>
      </c>
      <c r="B15621" s="246">
        <v>85.38</v>
      </c>
    </row>
    <row r="15622" spans="1:2" x14ac:dyDescent="0.2">
      <c r="A15622" s="245" t="s">
        <v>19009</v>
      </c>
      <c r="B15622" s="246">
        <v>80.64</v>
      </c>
    </row>
    <row r="15623" spans="1:2" x14ac:dyDescent="0.2">
      <c r="A15623" s="245" t="s">
        <v>9687</v>
      </c>
      <c r="B15623" s="246">
        <v>96.72</v>
      </c>
    </row>
    <row r="15624" spans="1:2" x14ac:dyDescent="0.2">
      <c r="A15624" s="245" t="s">
        <v>19010</v>
      </c>
      <c r="B15624" s="246">
        <v>91.99</v>
      </c>
    </row>
    <row r="15625" spans="1:2" x14ac:dyDescent="0.2">
      <c r="A15625" s="245" t="s">
        <v>4397</v>
      </c>
      <c r="B15625" s="246">
        <v>61.43</v>
      </c>
    </row>
    <row r="15626" spans="1:2" x14ac:dyDescent="0.2">
      <c r="A15626" s="245" t="s">
        <v>19011</v>
      </c>
      <c r="B15626" s="246">
        <v>56.69</v>
      </c>
    </row>
    <row r="15627" spans="1:2" x14ac:dyDescent="0.2">
      <c r="A15627" s="245" t="s">
        <v>9688</v>
      </c>
      <c r="B15627" s="246">
        <v>69.819999999999993</v>
      </c>
    </row>
    <row r="15628" spans="1:2" x14ac:dyDescent="0.2">
      <c r="A15628" s="245" t="s">
        <v>19012</v>
      </c>
      <c r="B15628" s="246">
        <v>65.08</v>
      </c>
    </row>
    <row r="15629" spans="1:2" x14ac:dyDescent="0.2">
      <c r="A15629" s="245" t="s">
        <v>9689</v>
      </c>
      <c r="B15629" s="246">
        <v>74.06</v>
      </c>
    </row>
    <row r="15630" spans="1:2" x14ac:dyDescent="0.2">
      <c r="A15630" s="245" t="s">
        <v>19013</v>
      </c>
      <c r="B15630" s="246">
        <v>69.33</v>
      </c>
    </row>
    <row r="15631" spans="1:2" x14ac:dyDescent="0.2">
      <c r="A15631" s="245" t="s">
        <v>9690</v>
      </c>
      <c r="B15631" s="246">
        <v>90.3</v>
      </c>
    </row>
    <row r="15632" spans="1:2" x14ac:dyDescent="0.2">
      <c r="A15632" s="245" t="s">
        <v>19014</v>
      </c>
      <c r="B15632" s="246">
        <v>85.56</v>
      </c>
    </row>
    <row r="15633" spans="1:2" x14ac:dyDescent="0.2">
      <c r="A15633" s="245" t="s">
        <v>9691</v>
      </c>
      <c r="B15633" s="246">
        <v>120.85</v>
      </c>
    </row>
    <row r="15634" spans="1:2" x14ac:dyDescent="0.2">
      <c r="A15634" s="245" t="s">
        <v>19015</v>
      </c>
      <c r="B15634" s="246">
        <v>116.11</v>
      </c>
    </row>
    <row r="15635" spans="1:2" x14ac:dyDescent="0.2">
      <c r="A15635" s="245" t="s">
        <v>4398</v>
      </c>
      <c r="B15635" s="246">
        <v>63.93</v>
      </c>
    </row>
    <row r="15636" spans="1:2" x14ac:dyDescent="0.2">
      <c r="A15636" s="245" t="s">
        <v>19016</v>
      </c>
      <c r="B15636" s="246">
        <v>59.19</v>
      </c>
    </row>
    <row r="15637" spans="1:2" x14ac:dyDescent="0.2">
      <c r="A15637" s="245" t="s">
        <v>9692</v>
      </c>
      <c r="B15637" s="246">
        <v>72.42</v>
      </c>
    </row>
    <row r="15638" spans="1:2" x14ac:dyDescent="0.2">
      <c r="A15638" s="245" t="s">
        <v>19017</v>
      </c>
      <c r="B15638" s="246">
        <v>67.680000000000007</v>
      </c>
    </row>
    <row r="15639" spans="1:2" x14ac:dyDescent="0.2">
      <c r="A15639" s="245" t="s">
        <v>4399</v>
      </c>
      <c r="B15639" s="246">
        <v>74.16</v>
      </c>
    </row>
    <row r="15640" spans="1:2" x14ac:dyDescent="0.2">
      <c r="A15640" s="245" t="s">
        <v>19018</v>
      </c>
      <c r="B15640" s="246">
        <v>69.430000000000007</v>
      </c>
    </row>
    <row r="15641" spans="1:2" x14ac:dyDescent="0.2">
      <c r="A15641" s="245" t="s">
        <v>4400</v>
      </c>
      <c r="B15641" s="246">
        <v>82.58</v>
      </c>
    </row>
    <row r="15642" spans="1:2" x14ac:dyDescent="0.2">
      <c r="A15642" s="245" t="s">
        <v>19019</v>
      </c>
      <c r="B15642" s="246">
        <v>77.84</v>
      </c>
    </row>
    <row r="15643" spans="1:2" x14ac:dyDescent="0.2">
      <c r="A15643" s="245" t="s">
        <v>9693</v>
      </c>
      <c r="B15643" s="246">
        <v>106.73</v>
      </c>
    </row>
    <row r="15644" spans="1:2" x14ac:dyDescent="0.2">
      <c r="A15644" s="245" t="s">
        <v>19020</v>
      </c>
      <c r="B15644" s="246">
        <v>101.99</v>
      </c>
    </row>
    <row r="15645" spans="1:2" x14ac:dyDescent="0.2">
      <c r="A15645" s="245" t="s">
        <v>9694</v>
      </c>
      <c r="B15645" s="246">
        <v>45.14</v>
      </c>
    </row>
    <row r="15646" spans="1:2" x14ac:dyDescent="0.2">
      <c r="A15646" s="245" t="s">
        <v>19021</v>
      </c>
      <c r="B15646" s="246">
        <v>40.409999999999997</v>
      </c>
    </row>
    <row r="15647" spans="1:2" x14ac:dyDescent="0.2">
      <c r="A15647" s="245" t="s">
        <v>9695</v>
      </c>
      <c r="B15647" s="246">
        <v>48.36</v>
      </c>
    </row>
    <row r="15648" spans="1:2" x14ac:dyDescent="0.2">
      <c r="A15648" s="245" t="s">
        <v>19022</v>
      </c>
      <c r="B15648" s="246">
        <v>43.62</v>
      </c>
    </row>
    <row r="15649" spans="1:2" x14ac:dyDescent="0.2">
      <c r="A15649" s="245" t="s">
        <v>9696</v>
      </c>
      <c r="B15649" s="246">
        <v>51.58</v>
      </c>
    </row>
    <row r="15650" spans="1:2" x14ac:dyDescent="0.2">
      <c r="A15650" s="245" t="s">
        <v>19023</v>
      </c>
      <c r="B15650" s="246">
        <v>46.84</v>
      </c>
    </row>
    <row r="15651" spans="1:2" x14ac:dyDescent="0.2">
      <c r="A15651" s="245" t="s">
        <v>9697</v>
      </c>
      <c r="B15651" s="246">
        <v>54.8</v>
      </c>
    </row>
    <row r="15652" spans="1:2" x14ac:dyDescent="0.2">
      <c r="A15652" s="245" t="s">
        <v>19024</v>
      </c>
      <c r="B15652" s="246">
        <v>50.06</v>
      </c>
    </row>
    <row r="15653" spans="1:2" x14ac:dyDescent="0.2">
      <c r="A15653" s="245" t="s">
        <v>9698</v>
      </c>
      <c r="B15653" s="246">
        <v>67.17</v>
      </c>
    </row>
    <row r="15654" spans="1:2" x14ac:dyDescent="0.2">
      <c r="A15654" s="245" t="s">
        <v>19025</v>
      </c>
      <c r="B15654" s="246">
        <v>62.43</v>
      </c>
    </row>
    <row r="15655" spans="1:2" x14ac:dyDescent="0.2">
      <c r="A15655" s="245" t="s">
        <v>9699</v>
      </c>
      <c r="B15655" s="246">
        <v>75.09</v>
      </c>
    </row>
    <row r="15656" spans="1:2" x14ac:dyDescent="0.2">
      <c r="A15656" s="245" t="s">
        <v>19026</v>
      </c>
      <c r="B15656" s="246">
        <v>70.349999999999994</v>
      </c>
    </row>
    <row r="15657" spans="1:2" x14ac:dyDescent="0.2">
      <c r="A15657" s="245" t="s">
        <v>9700</v>
      </c>
      <c r="B15657" s="246">
        <v>48.55</v>
      </c>
    </row>
    <row r="15658" spans="1:2" x14ac:dyDescent="0.2">
      <c r="A15658" s="245" t="s">
        <v>19027</v>
      </c>
      <c r="B15658" s="246">
        <v>43.81</v>
      </c>
    </row>
    <row r="15659" spans="1:2" x14ac:dyDescent="0.2">
      <c r="A15659" s="245" t="s">
        <v>9701</v>
      </c>
      <c r="B15659" s="246">
        <v>54.8</v>
      </c>
    </row>
    <row r="15660" spans="1:2" x14ac:dyDescent="0.2">
      <c r="A15660" s="245" t="s">
        <v>19028</v>
      </c>
      <c r="B15660" s="246">
        <v>50.06</v>
      </c>
    </row>
    <row r="15661" spans="1:2" x14ac:dyDescent="0.2">
      <c r="A15661" s="245" t="s">
        <v>9702</v>
      </c>
      <c r="B15661" s="246">
        <v>58.02</v>
      </c>
    </row>
    <row r="15662" spans="1:2" x14ac:dyDescent="0.2">
      <c r="A15662" s="245" t="s">
        <v>19029</v>
      </c>
      <c r="B15662" s="246">
        <v>53.28</v>
      </c>
    </row>
    <row r="15663" spans="1:2" x14ac:dyDescent="0.2">
      <c r="A15663" s="245" t="s">
        <v>9703</v>
      </c>
      <c r="B15663" s="246">
        <v>71.12</v>
      </c>
    </row>
    <row r="15664" spans="1:2" x14ac:dyDescent="0.2">
      <c r="A15664" s="245" t="s">
        <v>19030</v>
      </c>
      <c r="B15664" s="246">
        <v>66.39</v>
      </c>
    </row>
    <row r="15665" spans="1:2" x14ac:dyDescent="0.2">
      <c r="A15665" s="245" t="s">
        <v>9704</v>
      </c>
      <c r="B15665" s="246">
        <v>94.9</v>
      </c>
    </row>
    <row r="15666" spans="1:2" x14ac:dyDescent="0.2">
      <c r="A15666" s="245" t="s">
        <v>19031</v>
      </c>
      <c r="B15666" s="246">
        <v>90.17</v>
      </c>
    </row>
    <row r="15667" spans="1:2" x14ac:dyDescent="0.2">
      <c r="A15667" s="245" t="s">
        <v>9705</v>
      </c>
      <c r="B15667" s="246">
        <v>50.94</v>
      </c>
    </row>
    <row r="15668" spans="1:2" x14ac:dyDescent="0.2">
      <c r="A15668" s="245" t="s">
        <v>19032</v>
      </c>
      <c r="B15668" s="246">
        <v>46.2</v>
      </c>
    </row>
    <row r="15669" spans="1:2" x14ac:dyDescent="0.2">
      <c r="A15669" s="245" t="s">
        <v>9706</v>
      </c>
      <c r="B15669" s="246">
        <v>58.02</v>
      </c>
    </row>
    <row r="15670" spans="1:2" x14ac:dyDescent="0.2">
      <c r="A15670" s="245" t="s">
        <v>19033</v>
      </c>
      <c r="B15670" s="246">
        <v>53.28</v>
      </c>
    </row>
    <row r="15671" spans="1:2" x14ac:dyDescent="0.2">
      <c r="A15671" s="245" t="s">
        <v>9707</v>
      </c>
      <c r="B15671" s="246">
        <v>58.44</v>
      </c>
    </row>
    <row r="15672" spans="1:2" x14ac:dyDescent="0.2">
      <c r="A15672" s="245" t="s">
        <v>19034</v>
      </c>
      <c r="B15672" s="246">
        <v>53.7</v>
      </c>
    </row>
    <row r="15673" spans="1:2" x14ac:dyDescent="0.2">
      <c r="A15673" s="245" t="s">
        <v>9708</v>
      </c>
      <c r="B15673" s="246">
        <v>64.3</v>
      </c>
    </row>
    <row r="15674" spans="1:2" x14ac:dyDescent="0.2">
      <c r="A15674" s="245" t="s">
        <v>19035</v>
      </c>
      <c r="B15674" s="246">
        <v>59.56</v>
      </c>
    </row>
    <row r="15675" spans="1:2" x14ac:dyDescent="0.2">
      <c r="A15675" s="245" t="s">
        <v>9709</v>
      </c>
      <c r="B15675" s="246">
        <v>83.01</v>
      </c>
    </row>
    <row r="15676" spans="1:2" x14ac:dyDescent="0.2">
      <c r="A15676" s="245" t="s">
        <v>19036</v>
      </c>
      <c r="B15676" s="246">
        <v>78.27</v>
      </c>
    </row>
    <row r="15677" spans="1:2" x14ac:dyDescent="0.2">
      <c r="A15677" s="245" t="s">
        <v>9710</v>
      </c>
      <c r="B15677" s="246">
        <v>62.63</v>
      </c>
    </row>
    <row r="15678" spans="1:2" x14ac:dyDescent="0.2">
      <c r="A15678" s="245" t="s">
        <v>19037</v>
      </c>
      <c r="B15678" s="246">
        <v>57.9</v>
      </c>
    </row>
    <row r="15679" spans="1:2" x14ac:dyDescent="0.2">
      <c r="A15679" s="245" t="s">
        <v>9711</v>
      </c>
      <c r="B15679" s="246">
        <v>70.52</v>
      </c>
    </row>
    <row r="15680" spans="1:2" x14ac:dyDescent="0.2">
      <c r="A15680" s="245" t="s">
        <v>19038</v>
      </c>
      <c r="B15680" s="246">
        <v>65.78</v>
      </c>
    </row>
    <row r="15681" spans="1:2" x14ac:dyDescent="0.2">
      <c r="A15681" s="245" t="s">
        <v>9712</v>
      </c>
      <c r="B15681" s="246">
        <v>78.38</v>
      </c>
    </row>
    <row r="15682" spans="1:2" x14ac:dyDescent="0.2">
      <c r="A15682" s="245" t="s">
        <v>19039</v>
      </c>
      <c r="B15682" s="246">
        <v>73.64</v>
      </c>
    </row>
    <row r="15683" spans="1:2" x14ac:dyDescent="0.2">
      <c r="A15683" s="245" t="s">
        <v>9713</v>
      </c>
      <c r="B15683" s="246">
        <v>86.44</v>
      </c>
    </row>
    <row r="15684" spans="1:2" x14ac:dyDescent="0.2">
      <c r="A15684" s="245" t="s">
        <v>19040</v>
      </c>
      <c r="B15684" s="246">
        <v>81.7</v>
      </c>
    </row>
    <row r="15685" spans="1:2" x14ac:dyDescent="0.2">
      <c r="A15685" s="245" t="s">
        <v>9714</v>
      </c>
      <c r="B15685" s="246">
        <v>110.5</v>
      </c>
    </row>
    <row r="15686" spans="1:2" x14ac:dyDescent="0.2">
      <c r="A15686" s="245" t="s">
        <v>19041</v>
      </c>
      <c r="B15686" s="246">
        <v>105.76</v>
      </c>
    </row>
    <row r="15687" spans="1:2" x14ac:dyDescent="0.2">
      <c r="A15687" s="245" t="s">
        <v>9715</v>
      </c>
      <c r="B15687" s="246">
        <v>129.57</v>
      </c>
    </row>
    <row r="15688" spans="1:2" x14ac:dyDescent="0.2">
      <c r="A15688" s="245" t="s">
        <v>19042</v>
      </c>
      <c r="B15688" s="246">
        <v>124.83</v>
      </c>
    </row>
    <row r="15689" spans="1:2" x14ac:dyDescent="0.2">
      <c r="A15689" s="245" t="s">
        <v>9716</v>
      </c>
      <c r="B15689" s="246">
        <v>70.64</v>
      </c>
    </row>
    <row r="15690" spans="1:2" x14ac:dyDescent="0.2">
      <c r="A15690" s="245" t="s">
        <v>19043</v>
      </c>
      <c r="B15690" s="246">
        <v>65.91</v>
      </c>
    </row>
    <row r="15691" spans="1:2" x14ac:dyDescent="0.2">
      <c r="A15691" s="245" t="s">
        <v>9717</v>
      </c>
      <c r="B15691" s="246">
        <v>82.75</v>
      </c>
    </row>
    <row r="15692" spans="1:2" x14ac:dyDescent="0.2">
      <c r="A15692" s="245" t="s">
        <v>19044</v>
      </c>
      <c r="B15692" s="246">
        <v>78.010000000000005</v>
      </c>
    </row>
    <row r="15693" spans="1:2" x14ac:dyDescent="0.2">
      <c r="A15693" s="245" t="s">
        <v>9718</v>
      </c>
      <c r="B15693" s="246">
        <v>90.64</v>
      </c>
    </row>
    <row r="15694" spans="1:2" x14ac:dyDescent="0.2">
      <c r="A15694" s="245" t="s">
        <v>19045</v>
      </c>
      <c r="B15694" s="246">
        <v>85.9</v>
      </c>
    </row>
    <row r="15695" spans="1:2" x14ac:dyDescent="0.2">
      <c r="A15695" s="245" t="s">
        <v>9719</v>
      </c>
      <c r="B15695" s="246">
        <v>115.41</v>
      </c>
    </row>
    <row r="15696" spans="1:2" x14ac:dyDescent="0.2">
      <c r="A15696" s="245" t="s">
        <v>19046</v>
      </c>
      <c r="B15696" s="246">
        <v>110.67</v>
      </c>
    </row>
    <row r="15697" spans="1:2" x14ac:dyDescent="0.2">
      <c r="A15697" s="245" t="s">
        <v>9720</v>
      </c>
      <c r="B15697" s="246">
        <v>153.69</v>
      </c>
    </row>
    <row r="15698" spans="1:2" x14ac:dyDescent="0.2">
      <c r="A15698" s="245" t="s">
        <v>19047</v>
      </c>
      <c r="B15698" s="246">
        <v>148.94999999999999</v>
      </c>
    </row>
    <row r="15699" spans="1:2" x14ac:dyDescent="0.2">
      <c r="A15699" s="245" t="s">
        <v>9721</v>
      </c>
      <c r="B15699" s="246">
        <v>73.150000000000006</v>
      </c>
    </row>
    <row r="15700" spans="1:2" x14ac:dyDescent="0.2">
      <c r="A15700" s="245" t="s">
        <v>19048</v>
      </c>
      <c r="B15700" s="246">
        <v>68.41</v>
      </c>
    </row>
    <row r="15701" spans="1:2" x14ac:dyDescent="0.2">
      <c r="A15701" s="245" t="s">
        <v>9722</v>
      </c>
      <c r="B15701" s="246">
        <v>85.3</v>
      </c>
    </row>
    <row r="15702" spans="1:2" x14ac:dyDescent="0.2">
      <c r="A15702" s="245" t="s">
        <v>19049</v>
      </c>
      <c r="B15702" s="246">
        <v>80.569999999999993</v>
      </c>
    </row>
    <row r="15703" spans="1:2" x14ac:dyDescent="0.2">
      <c r="A15703" s="245" t="s">
        <v>9723</v>
      </c>
      <c r="B15703" s="246">
        <v>90.74</v>
      </c>
    </row>
    <row r="15704" spans="1:2" x14ac:dyDescent="0.2">
      <c r="A15704" s="245" t="s">
        <v>19050</v>
      </c>
      <c r="B15704" s="246">
        <v>86</v>
      </c>
    </row>
    <row r="15705" spans="1:2" x14ac:dyDescent="0.2">
      <c r="A15705" s="245" t="s">
        <v>9724</v>
      </c>
      <c r="B15705" s="246">
        <v>107.69</v>
      </c>
    </row>
    <row r="15706" spans="1:2" x14ac:dyDescent="0.2">
      <c r="A15706" s="245" t="s">
        <v>19051</v>
      </c>
      <c r="B15706" s="246">
        <v>102.96</v>
      </c>
    </row>
    <row r="15707" spans="1:2" x14ac:dyDescent="0.2">
      <c r="A15707" s="245" t="s">
        <v>9725</v>
      </c>
      <c r="B15707" s="246">
        <v>139.58000000000001</v>
      </c>
    </row>
    <row r="15708" spans="1:2" x14ac:dyDescent="0.2">
      <c r="A15708" s="245" t="s">
        <v>19052</v>
      </c>
      <c r="B15708" s="246">
        <v>134.84</v>
      </c>
    </row>
    <row r="15709" spans="1:2" x14ac:dyDescent="0.2">
      <c r="A15709" s="245" t="s">
        <v>9726</v>
      </c>
      <c r="B15709" s="246">
        <v>49.75</v>
      </c>
    </row>
    <row r="15710" spans="1:2" x14ac:dyDescent="0.2">
      <c r="A15710" s="245" t="s">
        <v>19053</v>
      </c>
      <c r="B15710" s="246">
        <v>45.01</v>
      </c>
    </row>
    <row r="15711" spans="1:2" x14ac:dyDescent="0.2">
      <c r="A15711" s="245" t="s">
        <v>9727</v>
      </c>
      <c r="B15711" s="246">
        <v>56.04</v>
      </c>
    </row>
    <row r="15712" spans="1:2" x14ac:dyDescent="0.2">
      <c r="A15712" s="245" t="s">
        <v>19054</v>
      </c>
      <c r="B15712" s="246">
        <v>51.3</v>
      </c>
    </row>
    <row r="15713" spans="1:2" x14ac:dyDescent="0.2">
      <c r="A15713" s="245" t="s">
        <v>9728</v>
      </c>
      <c r="B15713" s="246">
        <v>62.31</v>
      </c>
    </row>
    <row r="15714" spans="1:2" x14ac:dyDescent="0.2">
      <c r="A15714" s="245" t="s">
        <v>19055</v>
      </c>
      <c r="B15714" s="246">
        <v>57.58</v>
      </c>
    </row>
    <row r="15715" spans="1:2" x14ac:dyDescent="0.2">
      <c r="A15715" s="245" t="s">
        <v>9729</v>
      </c>
      <c r="B15715" s="246">
        <v>68.61</v>
      </c>
    </row>
    <row r="15716" spans="1:2" x14ac:dyDescent="0.2">
      <c r="A15716" s="245" t="s">
        <v>19056</v>
      </c>
      <c r="B15716" s="246">
        <v>63.87</v>
      </c>
    </row>
    <row r="15717" spans="1:2" x14ac:dyDescent="0.2">
      <c r="A15717" s="245" t="s">
        <v>9730</v>
      </c>
      <c r="B15717" s="246">
        <v>88.1</v>
      </c>
    </row>
    <row r="15718" spans="1:2" x14ac:dyDescent="0.2">
      <c r="A15718" s="245" t="s">
        <v>19057</v>
      </c>
      <c r="B15718" s="246">
        <v>83.36</v>
      </c>
    </row>
    <row r="15719" spans="1:2" x14ac:dyDescent="0.2">
      <c r="A15719" s="245" t="s">
        <v>9731</v>
      </c>
      <c r="B15719" s="246">
        <v>102.46</v>
      </c>
    </row>
    <row r="15720" spans="1:2" x14ac:dyDescent="0.2">
      <c r="A15720" s="245" t="s">
        <v>19058</v>
      </c>
      <c r="B15720" s="246">
        <v>97.72</v>
      </c>
    </row>
    <row r="15721" spans="1:2" x14ac:dyDescent="0.2">
      <c r="A15721" s="245" t="s">
        <v>9732</v>
      </c>
      <c r="B15721" s="246">
        <v>56.23</v>
      </c>
    </row>
    <row r="15722" spans="1:2" x14ac:dyDescent="0.2">
      <c r="A15722" s="245" t="s">
        <v>19059</v>
      </c>
      <c r="B15722" s="246">
        <v>51.49</v>
      </c>
    </row>
    <row r="15723" spans="1:2" x14ac:dyDescent="0.2">
      <c r="A15723" s="245" t="s">
        <v>9733</v>
      </c>
      <c r="B15723" s="246">
        <v>65.53</v>
      </c>
    </row>
    <row r="15724" spans="1:2" x14ac:dyDescent="0.2">
      <c r="A15724" s="245" t="s">
        <v>19060</v>
      </c>
      <c r="B15724" s="246">
        <v>60.8</v>
      </c>
    </row>
    <row r="15725" spans="1:2" x14ac:dyDescent="0.2">
      <c r="A15725" s="245" t="s">
        <v>9734</v>
      </c>
      <c r="B15725" s="246">
        <v>71.83</v>
      </c>
    </row>
    <row r="15726" spans="1:2" x14ac:dyDescent="0.2">
      <c r="A15726" s="245" t="s">
        <v>19061</v>
      </c>
      <c r="B15726" s="246">
        <v>67.09</v>
      </c>
    </row>
    <row r="15727" spans="1:2" x14ac:dyDescent="0.2">
      <c r="A15727" s="245" t="s">
        <v>9735</v>
      </c>
      <c r="B15727" s="246">
        <v>92.05</v>
      </c>
    </row>
    <row r="15728" spans="1:2" x14ac:dyDescent="0.2">
      <c r="A15728" s="245" t="s">
        <v>19062</v>
      </c>
      <c r="B15728" s="246">
        <v>87.32</v>
      </c>
    </row>
    <row r="15729" spans="1:2" x14ac:dyDescent="0.2">
      <c r="A15729" s="245" t="s">
        <v>9736</v>
      </c>
      <c r="B15729" s="246">
        <v>122.27</v>
      </c>
    </row>
    <row r="15730" spans="1:2" x14ac:dyDescent="0.2">
      <c r="A15730" s="245" t="s">
        <v>19063</v>
      </c>
      <c r="B15730" s="246">
        <v>117.54</v>
      </c>
    </row>
    <row r="15731" spans="1:2" x14ac:dyDescent="0.2">
      <c r="A15731" s="245" t="s">
        <v>9737</v>
      </c>
      <c r="B15731" s="246">
        <v>58.62</v>
      </c>
    </row>
    <row r="15732" spans="1:2" x14ac:dyDescent="0.2">
      <c r="A15732" s="245" t="s">
        <v>19064</v>
      </c>
      <c r="B15732" s="246">
        <v>53.89</v>
      </c>
    </row>
    <row r="15733" spans="1:2" x14ac:dyDescent="0.2">
      <c r="A15733" s="245" t="s">
        <v>9738</v>
      </c>
      <c r="B15733" s="246">
        <v>68.760000000000005</v>
      </c>
    </row>
    <row r="15734" spans="1:2" x14ac:dyDescent="0.2">
      <c r="A15734" s="245" t="s">
        <v>19065</v>
      </c>
      <c r="B15734" s="246">
        <v>64.02</v>
      </c>
    </row>
    <row r="15735" spans="1:2" x14ac:dyDescent="0.2">
      <c r="A15735" s="245" t="s">
        <v>9739</v>
      </c>
      <c r="B15735" s="246">
        <v>72.25</v>
      </c>
    </row>
    <row r="15736" spans="1:2" x14ac:dyDescent="0.2">
      <c r="A15736" s="245" t="s">
        <v>19066</v>
      </c>
      <c r="B15736" s="246">
        <v>67.52</v>
      </c>
    </row>
    <row r="15737" spans="1:2" x14ac:dyDescent="0.2">
      <c r="A15737" s="245" t="s">
        <v>9740</v>
      </c>
      <c r="B15737" s="246">
        <v>85.23</v>
      </c>
    </row>
    <row r="15738" spans="1:2" x14ac:dyDescent="0.2">
      <c r="A15738" s="245" t="s">
        <v>19067</v>
      </c>
      <c r="B15738" s="246">
        <v>80.489999999999995</v>
      </c>
    </row>
    <row r="15739" spans="1:2" x14ac:dyDescent="0.2">
      <c r="A15739" s="245" t="s">
        <v>9741</v>
      </c>
      <c r="B15739" s="246">
        <v>110.38</v>
      </c>
    </row>
    <row r="15740" spans="1:2" x14ac:dyDescent="0.2">
      <c r="A15740" s="245" t="s">
        <v>19068</v>
      </c>
      <c r="B15740" s="246">
        <v>105.64</v>
      </c>
    </row>
    <row r="15741" spans="1:2" x14ac:dyDescent="0.2">
      <c r="A15741" s="245" t="s">
        <v>9742</v>
      </c>
      <c r="B15741" s="246">
        <v>62.63</v>
      </c>
    </row>
    <row r="15742" spans="1:2" x14ac:dyDescent="0.2">
      <c r="A15742" s="245" t="s">
        <v>19069</v>
      </c>
      <c r="B15742" s="246">
        <v>57.9</v>
      </c>
    </row>
    <row r="15743" spans="1:2" x14ac:dyDescent="0.2">
      <c r="A15743" s="245" t="s">
        <v>9743</v>
      </c>
      <c r="B15743" s="246">
        <v>70.52</v>
      </c>
    </row>
    <row r="15744" spans="1:2" x14ac:dyDescent="0.2">
      <c r="A15744" s="245" t="s">
        <v>19070</v>
      </c>
      <c r="B15744" s="246">
        <v>65.78</v>
      </c>
    </row>
    <row r="15745" spans="1:2" x14ac:dyDescent="0.2">
      <c r="A15745" s="245" t="s">
        <v>9744</v>
      </c>
      <c r="B15745" s="246">
        <v>78.38</v>
      </c>
    </row>
    <row r="15746" spans="1:2" x14ac:dyDescent="0.2">
      <c r="A15746" s="245" t="s">
        <v>19071</v>
      </c>
      <c r="B15746" s="246">
        <v>73.64</v>
      </c>
    </row>
    <row r="15747" spans="1:2" x14ac:dyDescent="0.2">
      <c r="A15747" s="245" t="s">
        <v>9745</v>
      </c>
      <c r="B15747" s="246">
        <v>86.44</v>
      </c>
    </row>
    <row r="15748" spans="1:2" x14ac:dyDescent="0.2">
      <c r="A15748" s="245" t="s">
        <v>19072</v>
      </c>
      <c r="B15748" s="246">
        <v>81.7</v>
      </c>
    </row>
    <row r="15749" spans="1:2" x14ac:dyDescent="0.2">
      <c r="A15749" s="245" t="s">
        <v>9746</v>
      </c>
      <c r="B15749" s="246">
        <v>110.5</v>
      </c>
    </row>
    <row r="15750" spans="1:2" x14ac:dyDescent="0.2">
      <c r="A15750" s="245" t="s">
        <v>19073</v>
      </c>
      <c r="B15750" s="246">
        <v>105.77</v>
      </c>
    </row>
    <row r="15751" spans="1:2" x14ac:dyDescent="0.2">
      <c r="A15751" s="245" t="s">
        <v>9747</v>
      </c>
      <c r="B15751" s="246">
        <v>129.56</v>
      </c>
    </row>
    <row r="15752" spans="1:2" x14ac:dyDescent="0.2">
      <c r="A15752" s="245" t="s">
        <v>19074</v>
      </c>
      <c r="B15752" s="246">
        <v>124.82</v>
      </c>
    </row>
    <row r="15753" spans="1:2" x14ac:dyDescent="0.2">
      <c r="A15753" s="245" t="s">
        <v>9748</v>
      </c>
      <c r="B15753" s="246">
        <v>74.28</v>
      </c>
    </row>
    <row r="15754" spans="1:2" x14ac:dyDescent="0.2">
      <c r="A15754" s="245" t="s">
        <v>19075</v>
      </c>
      <c r="B15754" s="246">
        <v>69.540000000000006</v>
      </c>
    </row>
    <row r="15755" spans="1:2" x14ac:dyDescent="0.2">
      <c r="A15755" s="245" t="s">
        <v>9749</v>
      </c>
      <c r="B15755" s="246">
        <v>82.75</v>
      </c>
    </row>
    <row r="15756" spans="1:2" x14ac:dyDescent="0.2">
      <c r="A15756" s="245" t="s">
        <v>19076</v>
      </c>
      <c r="B15756" s="246">
        <v>78.010000000000005</v>
      </c>
    </row>
    <row r="15757" spans="1:2" x14ac:dyDescent="0.2">
      <c r="A15757" s="245" t="s">
        <v>9750</v>
      </c>
      <c r="B15757" s="246">
        <v>90.65</v>
      </c>
    </row>
    <row r="15758" spans="1:2" x14ac:dyDescent="0.2">
      <c r="A15758" s="245" t="s">
        <v>19077</v>
      </c>
      <c r="B15758" s="246">
        <v>85.91</v>
      </c>
    </row>
    <row r="15759" spans="1:2" x14ac:dyDescent="0.2">
      <c r="A15759" s="245" t="s">
        <v>9751</v>
      </c>
      <c r="B15759" s="246">
        <v>115.4</v>
      </c>
    </row>
    <row r="15760" spans="1:2" x14ac:dyDescent="0.2">
      <c r="A15760" s="245" t="s">
        <v>19078</v>
      </c>
      <c r="B15760" s="246">
        <v>110.67</v>
      </c>
    </row>
    <row r="15761" spans="1:2" x14ac:dyDescent="0.2">
      <c r="A15761" s="245" t="s">
        <v>9752</v>
      </c>
      <c r="B15761" s="246">
        <v>153.65</v>
      </c>
    </row>
    <row r="15762" spans="1:2" x14ac:dyDescent="0.2">
      <c r="A15762" s="245" t="s">
        <v>19079</v>
      </c>
      <c r="B15762" s="246">
        <v>148.91</v>
      </c>
    </row>
    <row r="15763" spans="1:2" x14ac:dyDescent="0.2">
      <c r="A15763" s="245" t="s">
        <v>9753</v>
      </c>
      <c r="B15763" s="246">
        <v>77.77</v>
      </c>
    </row>
    <row r="15764" spans="1:2" x14ac:dyDescent="0.2">
      <c r="A15764" s="245" t="s">
        <v>19080</v>
      </c>
      <c r="B15764" s="246">
        <v>73.03</v>
      </c>
    </row>
    <row r="15765" spans="1:2" x14ac:dyDescent="0.2">
      <c r="A15765" s="245" t="s">
        <v>9754</v>
      </c>
      <c r="B15765" s="246">
        <v>85.29</v>
      </c>
    </row>
    <row r="15766" spans="1:2" x14ac:dyDescent="0.2">
      <c r="A15766" s="245" t="s">
        <v>19081</v>
      </c>
      <c r="B15766" s="246">
        <v>80.55</v>
      </c>
    </row>
    <row r="15767" spans="1:2" x14ac:dyDescent="0.2">
      <c r="A15767" s="245" t="s">
        <v>9755</v>
      </c>
      <c r="B15767" s="246">
        <v>94.11</v>
      </c>
    </row>
    <row r="15768" spans="1:2" x14ac:dyDescent="0.2">
      <c r="A15768" s="245" t="s">
        <v>19082</v>
      </c>
      <c r="B15768" s="246">
        <v>89.37</v>
      </c>
    </row>
    <row r="15769" spans="1:2" x14ac:dyDescent="0.2">
      <c r="A15769" s="245" t="s">
        <v>9756</v>
      </c>
      <c r="B15769" s="246">
        <v>120.66</v>
      </c>
    </row>
    <row r="15770" spans="1:2" x14ac:dyDescent="0.2">
      <c r="A15770" s="245" t="s">
        <v>19083</v>
      </c>
      <c r="B15770" s="246">
        <v>115.92</v>
      </c>
    </row>
    <row r="15771" spans="1:2" x14ac:dyDescent="0.2">
      <c r="A15771" s="245" t="s">
        <v>9757</v>
      </c>
      <c r="B15771" s="246">
        <v>139.59</v>
      </c>
    </row>
    <row r="15772" spans="1:2" x14ac:dyDescent="0.2">
      <c r="A15772" s="245" t="s">
        <v>19084</v>
      </c>
      <c r="B15772" s="246">
        <v>134.85</v>
      </c>
    </row>
    <row r="15773" spans="1:2" x14ac:dyDescent="0.2">
      <c r="A15773" s="245" t="s">
        <v>9758</v>
      </c>
      <c r="B15773" s="246">
        <v>49.75</v>
      </c>
    </row>
    <row r="15774" spans="1:2" x14ac:dyDescent="0.2">
      <c r="A15774" s="245" t="s">
        <v>19085</v>
      </c>
      <c r="B15774" s="246">
        <v>45.01</v>
      </c>
    </row>
    <row r="15775" spans="1:2" x14ac:dyDescent="0.2">
      <c r="A15775" s="245" t="s">
        <v>9759</v>
      </c>
      <c r="B15775" s="246">
        <v>56.04</v>
      </c>
    </row>
    <row r="15776" spans="1:2" x14ac:dyDescent="0.2">
      <c r="A15776" s="245" t="s">
        <v>19086</v>
      </c>
      <c r="B15776" s="246">
        <v>51.3</v>
      </c>
    </row>
    <row r="15777" spans="1:2" x14ac:dyDescent="0.2">
      <c r="A15777" s="245" t="s">
        <v>9760</v>
      </c>
      <c r="B15777" s="246">
        <v>62.31</v>
      </c>
    </row>
    <row r="15778" spans="1:2" x14ac:dyDescent="0.2">
      <c r="A15778" s="245" t="s">
        <v>19087</v>
      </c>
      <c r="B15778" s="246">
        <v>57.58</v>
      </c>
    </row>
    <row r="15779" spans="1:2" x14ac:dyDescent="0.2">
      <c r="A15779" s="245" t="s">
        <v>9761</v>
      </c>
      <c r="B15779" s="246">
        <v>68.61</v>
      </c>
    </row>
    <row r="15780" spans="1:2" x14ac:dyDescent="0.2">
      <c r="A15780" s="245" t="s">
        <v>19088</v>
      </c>
      <c r="B15780" s="246">
        <v>63.87</v>
      </c>
    </row>
    <row r="15781" spans="1:2" x14ac:dyDescent="0.2">
      <c r="A15781" s="245" t="s">
        <v>9762</v>
      </c>
      <c r="B15781" s="246">
        <v>88.1</v>
      </c>
    </row>
    <row r="15782" spans="1:2" x14ac:dyDescent="0.2">
      <c r="A15782" s="245" t="s">
        <v>19089</v>
      </c>
      <c r="B15782" s="246">
        <v>83.37</v>
      </c>
    </row>
    <row r="15783" spans="1:2" x14ac:dyDescent="0.2">
      <c r="A15783" s="245" t="s">
        <v>9763</v>
      </c>
      <c r="B15783" s="246">
        <v>102.45</v>
      </c>
    </row>
    <row r="15784" spans="1:2" x14ac:dyDescent="0.2">
      <c r="A15784" s="245" t="s">
        <v>19090</v>
      </c>
      <c r="B15784" s="246">
        <v>97.71</v>
      </c>
    </row>
    <row r="15785" spans="1:2" x14ac:dyDescent="0.2">
      <c r="A15785" s="245" t="s">
        <v>9764</v>
      </c>
      <c r="B15785" s="246">
        <v>59.26</v>
      </c>
    </row>
    <row r="15786" spans="1:2" x14ac:dyDescent="0.2">
      <c r="A15786" s="245" t="s">
        <v>19091</v>
      </c>
      <c r="B15786" s="246">
        <v>54.52</v>
      </c>
    </row>
    <row r="15787" spans="1:2" x14ac:dyDescent="0.2">
      <c r="A15787" s="245" t="s">
        <v>9765</v>
      </c>
      <c r="B15787" s="246">
        <v>65.53</v>
      </c>
    </row>
    <row r="15788" spans="1:2" x14ac:dyDescent="0.2">
      <c r="A15788" s="245" t="s">
        <v>19092</v>
      </c>
      <c r="B15788" s="246">
        <v>60.8</v>
      </c>
    </row>
    <row r="15789" spans="1:2" x14ac:dyDescent="0.2">
      <c r="A15789" s="245" t="s">
        <v>9766</v>
      </c>
      <c r="B15789" s="246">
        <v>71.83</v>
      </c>
    </row>
    <row r="15790" spans="1:2" x14ac:dyDescent="0.2">
      <c r="A15790" s="245" t="s">
        <v>19093</v>
      </c>
      <c r="B15790" s="246">
        <v>67.099999999999994</v>
      </c>
    </row>
    <row r="15791" spans="1:2" x14ac:dyDescent="0.2">
      <c r="A15791" s="245" t="s">
        <v>9767</v>
      </c>
      <c r="B15791" s="246">
        <v>92.05</v>
      </c>
    </row>
    <row r="15792" spans="1:2" x14ac:dyDescent="0.2">
      <c r="A15792" s="245" t="s">
        <v>19094</v>
      </c>
      <c r="B15792" s="246">
        <v>87.31</v>
      </c>
    </row>
    <row r="15793" spans="1:2" x14ac:dyDescent="0.2">
      <c r="A15793" s="245" t="s">
        <v>9768</v>
      </c>
      <c r="B15793" s="246">
        <v>122.24</v>
      </c>
    </row>
    <row r="15794" spans="1:2" x14ac:dyDescent="0.2">
      <c r="A15794" s="245" t="s">
        <v>19095</v>
      </c>
      <c r="B15794" s="246">
        <v>117.5</v>
      </c>
    </row>
    <row r="15795" spans="1:2" x14ac:dyDescent="0.2">
      <c r="A15795" s="245" t="s">
        <v>9769</v>
      </c>
      <c r="B15795" s="246">
        <v>62.48</v>
      </c>
    </row>
    <row r="15796" spans="1:2" x14ac:dyDescent="0.2">
      <c r="A15796" s="245" t="s">
        <v>19096</v>
      </c>
      <c r="B15796" s="246">
        <v>57.74</v>
      </c>
    </row>
    <row r="15797" spans="1:2" x14ac:dyDescent="0.2">
      <c r="A15797" s="245" t="s">
        <v>9770</v>
      </c>
      <c r="B15797" s="246">
        <v>68.760000000000005</v>
      </c>
    </row>
    <row r="15798" spans="1:2" x14ac:dyDescent="0.2">
      <c r="A15798" s="245" t="s">
        <v>19097</v>
      </c>
      <c r="B15798" s="246">
        <v>64.02</v>
      </c>
    </row>
    <row r="15799" spans="1:2" x14ac:dyDescent="0.2">
      <c r="A15799" s="245" t="s">
        <v>9771</v>
      </c>
      <c r="B15799" s="246">
        <v>75.06</v>
      </c>
    </row>
    <row r="15800" spans="1:2" x14ac:dyDescent="0.2">
      <c r="A15800" s="245" t="s">
        <v>19098</v>
      </c>
      <c r="B15800" s="246">
        <v>70.319999999999993</v>
      </c>
    </row>
    <row r="15801" spans="1:2" x14ac:dyDescent="0.2">
      <c r="A15801" s="245" t="s">
        <v>9772</v>
      </c>
      <c r="B15801" s="246">
        <v>96.03</v>
      </c>
    </row>
    <row r="15802" spans="1:2" x14ac:dyDescent="0.2">
      <c r="A15802" s="245" t="s">
        <v>19099</v>
      </c>
      <c r="B15802" s="246">
        <v>91.29</v>
      </c>
    </row>
    <row r="15803" spans="1:2" x14ac:dyDescent="0.2">
      <c r="A15803" s="245" t="s">
        <v>9773</v>
      </c>
      <c r="B15803" s="246">
        <v>110.39</v>
      </c>
    </row>
    <row r="15804" spans="1:2" x14ac:dyDescent="0.2">
      <c r="A15804" s="245" t="s">
        <v>19100</v>
      </c>
      <c r="B15804" s="246">
        <v>105.65</v>
      </c>
    </row>
    <row r="15805" spans="1:2" x14ac:dyDescent="0.2">
      <c r="A15805" s="245" t="s">
        <v>9774</v>
      </c>
      <c r="B15805" s="246">
        <v>22.98</v>
      </c>
    </row>
    <row r="15806" spans="1:2" x14ac:dyDescent="0.2">
      <c r="A15806" s="245" t="s">
        <v>19101</v>
      </c>
      <c r="B15806" s="246">
        <v>20.61</v>
      </c>
    </row>
    <row r="15807" spans="1:2" x14ac:dyDescent="0.2">
      <c r="A15807" s="245" t="s">
        <v>9775</v>
      </c>
      <c r="B15807" s="246">
        <v>25.69</v>
      </c>
    </row>
    <row r="15808" spans="1:2" x14ac:dyDescent="0.2">
      <c r="A15808" s="245" t="s">
        <v>19102</v>
      </c>
      <c r="B15808" s="246">
        <v>23.32</v>
      </c>
    </row>
    <row r="15809" spans="1:2" x14ac:dyDescent="0.2">
      <c r="A15809" s="245" t="s">
        <v>9776</v>
      </c>
      <c r="B15809" s="246">
        <v>27.82</v>
      </c>
    </row>
    <row r="15810" spans="1:2" x14ac:dyDescent="0.2">
      <c r="A15810" s="245" t="s">
        <v>19103</v>
      </c>
      <c r="B15810" s="246">
        <v>25.45</v>
      </c>
    </row>
    <row r="15811" spans="1:2" x14ac:dyDescent="0.2">
      <c r="A15811" s="245" t="s">
        <v>9777</v>
      </c>
      <c r="B15811" s="246">
        <v>31.11</v>
      </c>
    </row>
    <row r="15812" spans="1:2" x14ac:dyDescent="0.2">
      <c r="A15812" s="245" t="s">
        <v>19104</v>
      </c>
      <c r="B15812" s="246">
        <v>28.74</v>
      </c>
    </row>
    <row r="15813" spans="1:2" x14ac:dyDescent="0.2">
      <c r="A15813" s="245" t="s">
        <v>9778</v>
      </c>
      <c r="B15813" s="246">
        <v>39.42</v>
      </c>
    </row>
    <row r="15814" spans="1:2" x14ac:dyDescent="0.2">
      <c r="A15814" s="245" t="s">
        <v>19105</v>
      </c>
      <c r="B15814" s="246">
        <v>37.049999999999997</v>
      </c>
    </row>
    <row r="15815" spans="1:2" x14ac:dyDescent="0.2">
      <c r="A15815" s="245" t="s">
        <v>9779</v>
      </c>
      <c r="B15815" s="246">
        <v>48.63</v>
      </c>
    </row>
    <row r="15816" spans="1:2" x14ac:dyDescent="0.2">
      <c r="A15816" s="245" t="s">
        <v>19106</v>
      </c>
      <c r="B15816" s="246">
        <v>46.26</v>
      </c>
    </row>
    <row r="15817" spans="1:2" x14ac:dyDescent="0.2">
      <c r="A15817" s="245" t="s">
        <v>9780</v>
      </c>
      <c r="B15817" s="246">
        <v>27.01</v>
      </c>
    </row>
    <row r="15818" spans="1:2" x14ac:dyDescent="0.2">
      <c r="A15818" s="245" t="s">
        <v>19107</v>
      </c>
      <c r="B15818" s="246">
        <v>24.64</v>
      </c>
    </row>
    <row r="15819" spans="1:2" x14ac:dyDescent="0.2">
      <c r="A15819" s="245" t="s">
        <v>9781</v>
      </c>
      <c r="B15819" s="246">
        <v>29.87</v>
      </c>
    </row>
    <row r="15820" spans="1:2" x14ac:dyDescent="0.2">
      <c r="A15820" s="245" t="s">
        <v>19108</v>
      </c>
      <c r="B15820" s="246">
        <v>27.5</v>
      </c>
    </row>
    <row r="15821" spans="1:2" x14ac:dyDescent="0.2">
      <c r="A15821" s="245" t="s">
        <v>9782</v>
      </c>
      <c r="B15821" s="246">
        <v>31.74</v>
      </c>
    </row>
    <row r="15822" spans="1:2" x14ac:dyDescent="0.2">
      <c r="A15822" s="245" t="s">
        <v>19109</v>
      </c>
      <c r="B15822" s="246">
        <v>29.37</v>
      </c>
    </row>
    <row r="15823" spans="1:2" x14ac:dyDescent="0.2">
      <c r="A15823" s="245" t="s">
        <v>9783</v>
      </c>
      <c r="B15823" s="246">
        <v>42.13</v>
      </c>
    </row>
    <row r="15824" spans="1:2" x14ac:dyDescent="0.2">
      <c r="A15824" s="245" t="s">
        <v>19110</v>
      </c>
      <c r="B15824" s="246">
        <v>39.76</v>
      </c>
    </row>
    <row r="15825" spans="1:2" x14ac:dyDescent="0.2">
      <c r="A15825" s="245" t="s">
        <v>9784</v>
      </c>
      <c r="B15825" s="246">
        <v>50.35</v>
      </c>
    </row>
    <row r="15826" spans="1:2" x14ac:dyDescent="0.2">
      <c r="A15826" s="245" t="s">
        <v>19111</v>
      </c>
      <c r="B15826" s="246">
        <v>47.98</v>
      </c>
    </row>
    <row r="15827" spans="1:2" x14ac:dyDescent="0.2">
      <c r="A15827" s="245" t="s">
        <v>9785</v>
      </c>
      <c r="B15827" s="246">
        <v>28.85</v>
      </c>
    </row>
    <row r="15828" spans="1:2" x14ac:dyDescent="0.2">
      <c r="A15828" s="245" t="s">
        <v>19112</v>
      </c>
      <c r="B15828" s="246">
        <v>26.48</v>
      </c>
    </row>
    <row r="15829" spans="1:2" x14ac:dyDescent="0.2">
      <c r="A15829" s="245" t="s">
        <v>9786</v>
      </c>
      <c r="B15829" s="246">
        <v>31.93</v>
      </c>
    </row>
    <row r="15830" spans="1:2" x14ac:dyDescent="0.2">
      <c r="A15830" s="245" t="s">
        <v>19113</v>
      </c>
      <c r="B15830" s="246">
        <v>29.56</v>
      </c>
    </row>
    <row r="15831" spans="1:2" x14ac:dyDescent="0.2">
      <c r="A15831" s="245" t="s">
        <v>9787</v>
      </c>
      <c r="B15831" s="246">
        <v>35.42</v>
      </c>
    </row>
    <row r="15832" spans="1:2" x14ac:dyDescent="0.2">
      <c r="A15832" s="245" t="s">
        <v>19114</v>
      </c>
      <c r="B15832" s="246">
        <v>33.049999999999997</v>
      </c>
    </row>
    <row r="15833" spans="1:2" x14ac:dyDescent="0.2">
      <c r="A15833" s="245" t="s">
        <v>9788</v>
      </c>
      <c r="B15833" s="246">
        <v>49.59</v>
      </c>
    </row>
    <row r="15834" spans="1:2" x14ac:dyDescent="0.2">
      <c r="A15834" s="245" t="s">
        <v>19115</v>
      </c>
      <c r="B15834" s="246">
        <v>47.22</v>
      </c>
    </row>
    <row r="15835" spans="1:2" x14ac:dyDescent="0.2">
      <c r="A15835" s="245" t="s">
        <v>9789</v>
      </c>
      <c r="B15835" s="246">
        <v>59.29</v>
      </c>
    </row>
    <row r="15836" spans="1:2" x14ac:dyDescent="0.2">
      <c r="A15836" s="245" t="s">
        <v>19116</v>
      </c>
      <c r="B15836" s="246">
        <v>56.92</v>
      </c>
    </row>
    <row r="15837" spans="1:2" x14ac:dyDescent="0.2">
      <c r="A15837" s="245" t="s">
        <v>9790</v>
      </c>
      <c r="B15837" s="246">
        <v>26.57</v>
      </c>
    </row>
    <row r="15838" spans="1:2" x14ac:dyDescent="0.2">
      <c r="A15838" s="245" t="s">
        <v>19117</v>
      </c>
      <c r="B15838" s="246">
        <v>24.2</v>
      </c>
    </row>
    <row r="15839" spans="1:2" x14ac:dyDescent="0.2">
      <c r="A15839" s="245" t="s">
        <v>9791</v>
      </c>
      <c r="B15839" s="246">
        <v>28.27</v>
      </c>
    </row>
    <row r="15840" spans="1:2" x14ac:dyDescent="0.2">
      <c r="A15840" s="245" t="s">
        <v>19118</v>
      </c>
      <c r="B15840" s="246">
        <v>25.9</v>
      </c>
    </row>
    <row r="15841" spans="1:2" x14ac:dyDescent="0.2">
      <c r="A15841" s="245" t="s">
        <v>9792</v>
      </c>
      <c r="B15841" s="246">
        <v>32.21</v>
      </c>
    </row>
    <row r="15842" spans="1:2" x14ac:dyDescent="0.2">
      <c r="A15842" s="245" t="s">
        <v>19119</v>
      </c>
      <c r="B15842" s="246">
        <v>29.84</v>
      </c>
    </row>
    <row r="15843" spans="1:2" x14ac:dyDescent="0.2">
      <c r="A15843" s="245" t="s">
        <v>9793</v>
      </c>
      <c r="B15843" s="246">
        <v>39.49</v>
      </c>
    </row>
    <row r="15844" spans="1:2" x14ac:dyDescent="0.2">
      <c r="A15844" s="245" t="s">
        <v>19120</v>
      </c>
      <c r="B15844" s="246">
        <v>37.119999999999997</v>
      </c>
    </row>
    <row r="15845" spans="1:2" x14ac:dyDescent="0.2">
      <c r="A15845" s="245" t="s">
        <v>9794</v>
      </c>
      <c r="B15845" s="246">
        <v>61.29</v>
      </c>
    </row>
    <row r="15846" spans="1:2" x14ac:dyDescent="0.2">
      <c r="A15846" s="245" t="s">
        <v>19121</v>
      </c>
      <c r="B15846" s="246">
        <v>58.92</v>
      </c>
    </row>
    <row r="15847" spans="1:2" x14ac:dyDescent="0.2">
      <c r="A15847" s="245" t="s">
        <v>9795</v>
      </c>
      <c r="B15847" s="246">
        <v>80.150000000000006</v>
      </c>
    </row>
    <row r="15848" spans="1:2" x14ac:dyDescent="0.2">
      <c r="A15848" s="245" t="s">
        <v>19122</v>
      </c>
      <c r="B15848" s="246">
        <v>77.78</v>
      </c>
    </row>
    <row r="15849" spans="1:2" x14ac:dyDescent="0.2">
      <c r="A15849" s="245" t="s">
        <v>9796</v>
      </c>
      <c r="B15849" s="246">
        <v>30.88</v>
      </c>
    </row>
    <row r="15850" spans="1:2" x14ac:dyDescent="0.2">
      <c r="A15850" s="245" t="s">
        <v>19123</v>
      </c>
      <c r="B15850" s="246">
        <v>28.51</v>
      </c>
    </row>
    <row r="15851" spans="1:2" x14ac:dyDescent="0.2">
      <c r="A15851" s="245" t="s">
        <v>9797</v>
      </c>
      <c r="B15851" s="246">
        <v>35.01</v>
      </c>
    </row>
    <row r="15852" spans="1:2" x14ac:dyDescent="0.2">
      <c r="A15852" s="245" t="s">
        <v>19124</v>
      </c>
      <c r="B15852" s="246">
        <v>32.64</v>
      </c>
    </row>
    <row r="15853" spans="1:2" x14ac:dyDescent="0.2">
      <c r="A15853" s="245" t="s">
        <v>9798</v>
      </c>
      <c r="B15853" s="246">
        <v>39.78</v>
      </c>
    </row>
    <row r="15854" spans="1:2" x14ac:dyDescent="0.2">
      <c r="A15854" s="245" t="s">
        <v>19125</v>
      </c>
      <c r="B15854" s="246">
        <v>37.409999999999997</v>
      </c>
    </row>
    <row r="15855" spans="1:2" x14ac:dyDescent="0.2">
      <c r="A15855" s="245" t="s">
        <v>9799</v>
      </c>
      <c r="B15855" s="246">
        <v>66.790000000000006</v>
      </c>
    </row>
    <row r="15856" spans="1:2" x14ac:dyDescent="0.2">
      <c r="A15856" s="245" t="s">
        <v>19126</v>
      </c>
      <c r="B15856" s="246">
        <v>64.42</v>
      </c>
    </row>
    <row r="15857" spans="1:2" x14ac:dyDescent="0.2">
      <c r="A15857" s="245" t="s">
        <v>9800</v>
      </c>
      <c r="B15857" s="246">
        <v>86.38</v>
      </c>
    </row>
    <row r="15858" spans="1:2" x14ac:dyDescent="0.2">
      <c r="A15858" s="245" t="s">
        <v>19127</v>
      </c>
      <c r="B15858" s="246">
        <v>84.01</v>
      </c>
    </row>
    <row r="15859" spans="1:2" x14ac:dyDescent="0.2">
      <c r="A15859" s="245" t="s">
        <v>9801</v>
      </c>
      <c r="B15859" s="246">
        <v>34.92</v>
      </c>
    </row>
    <row r="15860" spans="1:2" x14ac:dyDescent="0.2">
      <c r="A15860" s="245" t="s">
        <v>19128</v>
      </c>
      <c r="B15860" s="246">
        <v>32.549999999999997</v>
      </c>
    </row>
    <row r="15861" spans="1:2" x14ac:dyDescent="0.2">
      <c r="A15861" s="245" t="s">
        <v>9802</v>
      </c>
      <c r="B15861" s="246">
        <v>37.96</v>
      </c>
    </row>
    <row r="15862" spans="1:2" x14ac:dyDescent="0.2">
      <c r="A15862" s="245" t="s">
        <v>19129</v>
      </c>
      <c r="B15862" s="246">
        <v>35.590000000000003</v>
      </c>
    </row>
    <row r="15863" spans="1:2" x14ac:dyDescent="0.2">
      <c r="A15863" s="245" t="s">
        <v>9803</v>
      </c>
      <c r="B15863" s="246">
        <v>42.9</v>
      </c>
    </row>
    <row r="15864" spans="1:2" x14ac:dyDescent="0.2">
      <c r="A15864" s="245" t="s">
        <v>19130</v>
      </c>
      <c r="B15864" s="246">
        <v>40.53</v>
      </c>
    </row>
    <row r="15865" spans="1:2" x14ac:dyDescent="0.2">
      <c r="A15865" s="245" t="s">
        <v>9804</v>
      </c>
      <c r="B15865" s="246">
        <v>72.28</v>
      </c>
    </row>
    <row r="15866" spans="1:2" x14ac:dyDescent="0.2">
      <c r="A15866" s="245" t="s">
        <v>19131</v>
      </c>
      <c r="B15866" s="246">
        <v>69.91</v>
      </c>
    </row>
    <row r="15867" spans="1:2" x14ac:dyDescent="0.2">
      <c r="A15867" s="245" t="s">
        <v>9805</v>
      </c>
      <c r="B15867" s="246">
        <v>92.6</v>
      </c>
    </row>
    <row r="15868" spans="1:2" x14ac:dyDescent="0.2">
      <c r="A15868" s="245" t="s">
        <v>19132</v>
      </c>
      <c r="B15868" s="246">
        <v>90.23</v>
      </c>
    </row>
    <row r="15869" spans="1:2" x14ac:dyDescent="0.2">
      <c r="A15869" s="245" t="s">
        <v>9806</v>
      </c>
      <c r="B15869" s="246">
        <v>22.66</v>
      </c>
    </row>
    <row r="15870" spans="1:2" x14ac:dyDescent="0.2">
      <c r="A15870" s="245" t="s">
        <v>19133</v>
      </c>
      <c r="B15870" s="246">
        <v>20.29</v>
      </c>
    </row>
    <row r="15871" spans="1:2" x14ac:dyDescent="0.2">
      <c r="A15871" s="245" t="s">
        <v>9807</v>
      </c>
      <c r="B15871" s="246">
        <v>25.13</v>
      </c>
    </row>
    <row r="15872" spans="1:2" x14ac:dyDescent="0.2">
      <c r="A15872" s="245" t="s">
        <v>19134</v>
      </c>
      <c r="B15872" s="246">
        <v>22.76</v>
      </c>
    </row>
    <row r="15873" spans="1:2" x14ac:dyDescent="0.2">
      <c r="A15873" s="245" t="s">
        <v>9808</v>
      </c>
      <c r="B15873" s="246">
        <v>25.96</v>
      </c>
    </row>
    <row r="15874" spans="1:2" x14ac:dyDescent="0.2">
      <c r="A15874" s="245" t="s">
        <v>19135</v>
      </c>
      <c r="B15874" s="246">
        <v>23.59</v>
      </c>
    </row>
    <row r="15875" spans="1:2" x14ac:dyDescent="0.2">
      <c r="A15875" s="245" t="s">
        <v>9809</v>
      </c>
      <c r="B15875" s="246">
        <v>27.6</v>
      </c>
    </row>
    <row r="15876" spans="1:2" x14ac:dyDescent="0.2">
      <c r="A15876" s="245" t="s">
        <v>19136</v>
      </c>
      <c r="B15876" s="246">
        <v>25.23</v>
      </c>
    </row>
    <row r="15877" spans="1:2" x14ac:dyDescent="0.2">
      <c r="A15877" s="245" t="s">
        <v>9810</v>
      </c>
      <c r="B15877" s="246">
        <v>30.73</v>
      </c>
    </row>
    <row r="15878" spans="1:2" x14ac:dyDescent="0.2">
      <c r="A15878" s="245" t="s">
        <v>19137</v>
      </c>
      <c r="B15878" s="246">
        <v>28.36</v>
      </c>
    </row>
    <row r="15879" spans="1:2" x14ac:dyDescent="0.2">
      <c r="A15879" s="245" t="s">
        <v>9811</v>
      </c>
      <c r="B15879" s="246">
        <v>33.86</v>
      </c>
    </row>
    <row r="15880" spans="1:2" x14ac:dyDescent="0.2">
      <c r="A15880" s="245" t="s">
        <v>19138</v>
      </c>
      <c r="B15880" s="246">
        <v>31.49</v>
      </c>
    </row>
    <row r="15881" spans="1:2" x14ac:dyDescent="0.2">
      <c r="A15881" s="245" t="s">
        <v>9812</v>
      </c>
      <c r="B15881" s="246">
        <v>26.47</v>
      </c>
    </row>
    <row r="15882" spans="1:2" x14ac:dyDescent="0.2">
      <c r="A15882" s="245" t="s">
        <v>19139</v>
      </c>
      <c r="B15882" s="246">
        <v>24.1</v>
      </c>
    </row>
    <row r="15883" spans="1:2" x14ac:dyDescent="0.2">
      <c r="A15883" s="245" t="s">
        <v>9813</v>
      </c>
      <c r="B15883" s="246">
        <v>28.01</v>
      </c>
    </row>
    <row r="15884" spans="1:2" x14ac:dyDescent="0.2">
      <c r="A15884" s="245" t="s">
        <v>19140</v>
      </c>
      <c r="B15884" s="246">
        <v>25.64</v>
      </c>
    </row>
    <row r="15885" spans="1:2" x14ac:dyDescent="0.2">
      <c r="A15885" s="245" t="s">
        <v>9814</v>
      </c>
      <c r="B15885" s="246">
        <v>29.86</v>
      </c>
    </row>
    <row r="15886" spans="1:2" x14ac:dyDescent="0.2">
      <c r="A15886" s="245" t="s">
        <v>19141</v>
      </c>
      <c r="B15886" s="246">
        <v>27.49</v>
      </c>
    </row>
    <row r="15887" spans="1:2" x14ac:dyDescent="0.2">
      <c r="A15887" s="245" t="s">
        <v>9815</v>
      </c>
      <c r="B15887" s="246">
        <v>32.76</v>
      </c>
    </row>
    <row r="15888" spans="1:2" x14ac:dyDescent="0.2">
      <c r="A15888" s="245" t="s">
        <v>19142</v>
      </c>
      <c r="B15888" s="246">
        <v>30.39</v>
      </c>
    </row>
    <row r="15889" spans="1:2" x14ac:dyDescent="0.2">
      <c r="A15889" s="245" t="s">
        <v>9816</v>
      </c>
      <c r="B15889" s="246">
        <v>35.89</v>
      </c>
    </row>
    <row r="15890" spans="1:2" x14ac:dyDescent="0.2">
      <c r="A15890" s="245" t="s">
        <v>19143</v>
      </c>
      <c r="B15890" s="246">
        <v>33.520000000000003</v>
      </c>
    </row>
    <row r="15891" spans="1:2" x14ac:dyDescent="0.2">
      <c r="A15891" s="245" t="s">
        <v>9817</v>
      </c>
      <c r="B15891" s="246">
        <v>28.65</v>
      </c>
    </row>
    <row r="15892" spans="1:2" x14ac:dyDescent="0.2">
      <c r="A15892" s="245" t="s">
        <v>19144</v>
      </c>
      <c r="B15892" s="246">
        <v>26.28</v>
      </c>
    </row>
    <row r="15893" spans="1:2" x14ac:dyDescent="0.2">
      <c r="A15893" s="245" t="s">
        <v>9818</v>
      </c>
      <c r="B15893" s="246">
        <v>30.49</v>
      </c>
    </row>
    <row r="15894" spans="1:2" x14ac:dyDescent="0.2">
      <c r="A15894" s="245" t="s">
        <v>19145</v>
      </c>
      <c r="B15894" s="246">
        <v>28.12</v>
      </c>
    </row>
    <row r="15895" spans="1:2" x14ac:dyDescent="0.2">
      <c r="A15895" s="245" t="s">
        <v>9819</v>
      </c>
      <c r="B15895" s="246">
        <v>32.33</v>
      </c>
    </row>
    <row r="15896" spans="1:2" x14ac:dyDescent="0.2">
      <c r="A15896" s="245" t="s">
        <v>19146</v>
      </c>
      <c r="B15896" s="246">
        <v>29.96</v>
      </c>
    </row>
    <row r="15897" spans="1:2" x14ac:dyDescent="0.2">
      <c r="A15897" s="245" t="s">
        <v>9820</v>
      </c>
      <c r="B15897" s="246">
        <v>35</v>
      </c>
    </row>
    <row r="15898" spans="1:2" x14ac:dyDescent="0.2">
      <c r="A15898" s="245" t="s">
        <v>19147</v>
      </c>
      <c r="B15898" s="246">
        <v>32.630000000000003</v>
      </c>
    </row>
    <row r="15899" spans="1:2" x14ac:dyDescent="0.2">
      <c r="A15899" s="245" t="s">
        <v>9821</v>
      </c>
      <c r="B15899" s="246">
        <v>38.14</v>
      </c>
    </row>
    <row r="15900" spans="1:2" x14ac:dyDescent="0.2">
      <c r="A15900" s="245" t="s">
        <v>19148</v>
      </c>
      <c r="B15900" s="246">
        <v>35.770000000000003</v>
      </c>
    </row>
    <row r="15901" spans="1:2" x14ac:dyDescent="0.2">
      <c r="A15901" s="245" t="s">
        <v>9822</v>
      </c>
      <c r="B15901" s="246">
        <v>22.66</v>
      </c>
    </row>
    <row r="15902" spans="1:2" x14ac:dyDescent="0.2">
      <c r="A15902" s="245" t="s">
        <v>19149</v>
      </c>
      <c r="B15902" s="246">
        <v>20.29</v>
      </c>
    </row>
    <row r="15903" spans="1:2" x14ac:dyDescent="0.2">
      <c r="A15903" s="245" t="s">
        <v>9823</v>
      </c>
      <c r="B15903" s="246">
        <v>25.13</v>
      </c>
    </row>
    <row r="15904" spans="1:2" x14ac:dyDescent="0.2">
      <c r="A15904" s="245" t="s">
        <v>19150</v>
      </c>
      <c r="B15904" s="246">
        <v>22.76</v>
      </c>
    </row>
    <row r="15905" spans="1:2" x14ac:dyDescent="0.2">
      <c r="A15905" s="245" t="s">
        <v>9824</v>
      </c>
      <c r="B15905" s="246">
        <v>25.96</v>
      </c>
    </row>
    <row r="15906" spans="1:2" x14ac:dyDescent="0.2">
      <c r="A15906" s="245" t="s">
        <v>19151</v>
      </c>
      <c r="B15906" s="246">
        <v>23.59</v>
      </c>
    </row>
    <row r="15907" spans="1:2" x14ac:dyDescent="0.2">
      <c r="A15907" s="245" t="s">
        <v>9825</v>
      </c>
      <c r="B15907" s="246">
        <v>27.6</v>
      </c>
    </row>
    <row r="15908" spans="1:2" x14ac:dyDescent="0.2">
      <c r="A15908" s="245" t="s">
        <v>19152</v>
      </c>
      <c r="B15908" s="246">
        <v>25.23</v>
      </c>
    </row>
    <row r="15909" spans="1:2" x14ac:dyDescent="0.2">
      <c r="A15909" s="245" t="s">
        <v>9826</v>
      </c>
      <c r="B15909" s="246">
        <v>30.73</v>
      </c>
    </row>
    <row r="15910" spans="1:2" x14ac:dyDescent="0.2">
      <c r="A15910" s="245" t="s">
        <v>19153</v>
      </c>
      <c r="B15910" s="246">
        <v>28.36</v>
      </c>
    </row>
    <row r="15911" spans="1:2" x14ac:dyDescent="0.2">
      <c r="A15911" s="245" t="s">
        <v>9827</v>
      </c>
      <c r="B15911" s="246">
        <v>33.86</v>
      </c>
    </row>
    <row r="15912" spans="1:2" x14ac:dyDescent="0.2">
      <c r="A15912" s="245" t="s">
        <v>19154</v>
      </c>
      <c r="B15912" s="246">
        <v>31.49</v>
      </c>
    </row>
    <row r="15913" spans="1:2" x14ac:dyDescent="0.2">
      <c r="A15913" s="245" t="s">
        <v>9828</v>
      </c>
      <c r="B15913" s="246">
        <v>26.47</v>
      </c>
    </row>
    <row r="15914" spans="1:2" x14ac:dyDescent="0.2">
      <c r="A15914" s="245" t="s">
        <v>19155</v>
      </c>
      <c r="B15914" s="246">
        <v>24.1</v>
      </c>
    </row>
    <row r="15915" spans="1:2" x14ac:dyDescent="0.2">
      <c r="A15915" s="245" t="s">
        <v>9829</v>
      </c>
      <c r="B15915" s="246">
        <v>28.01</v>
      </c>
    </row>
    <row r="15916" spans="1:2" x14ac:dyDescent="0.2">
      <c r="A15916" s="245" t="s">
        <v>19156</v>
      </c>
      <c r="B15916" s="246">
        <v>25.64</v>
      </c>
    </row>
    <row r="15917" spans="1:2" x14ac:dyDescent="0.2">
      <c r="A15917" s="245" t="s">
        <v>9830</v>
      </c>
      <c r="B15917" s="246">
        <v>29.86</v>
      </c>
    </row>
    <row r="15918" spans="1:2" x14ac:dyDescent="0.2">
      <c r="A15918" s="245" t="s">
        <v>19157</v>
      </c>
      <c r="B15918" s="246">
        <v>27.49</v>
      </c>
    </row>
    <row r="15919" spans="1:2" x14ac:dyDescent="0.2">
      <c r="A15919" s="245" t="s">
        <v>9831</v>
      </c>
      <c r="B15919" s="246">
        <v>32.76</v>
      </c>
    </row>
    <row r="15920" spans="1:2" x14ac:dyDescent="0.2">
      <c r="A15920" s="245" t="s">
        <v>19158</v>
      </c>
      <c r="B15920" s="246">
        <v>30.39</v>
      </c>
    </row>
    <row r="15921" spans="1:2" x14ac:dyDescent="0.2">
      <c r="A15921" s="245" t="s">
        <v>9832</v>
      </c>
      <c r="B15921" s="246">
        <v>35.89</v>
      </c>
    </row>
    <row r="15922" spans="1:2" x14ac:dyDescent="0.2">
      <c r="A15922" s="245" t="s">
        <v>19159</v>
      </c>
      <c r="B15922" s="246">
        <v>33.520000000000003</v>
      </c>
    </row>
    <row r="15923" spans="1:2" x14ac:dyDescent="0.2">
      <c r="A15923" s="245" t="s">
        <v>9833</v>
      </c>
      <c r="B15923" s="246">
        <v>28.65</v>
      </c>
    </row>
    <row r="15924" spans="1:2" x14ac:dyDescent="0.2">
      <c r="A15924" s="245" t="s">
        <v>19160</v>
      </c>
      <c r="B15924" s="246">
        <v>26.28</v>
      </c>
    </row>
    <row r="15925" spans="1:2" x14ac:dyDescent="0.2">
      <c r="A15925" s="245" t="s">
        <v>9834</v>
      </c>
      <c r="B15925" s="246">
        <v>30.49</v>
      </c>
    </row>
    <row r="15926" spans="1:2" x14ac:dyDescent="0.2">
      <c r="A15926" s="245" t="s">
        <v>19161</v>
      </c>
      <c r="B15926" s="246">
        <v>28.12</v>
      </c>
    </row>
    <row r="15927" spans="1:2" x14ac:dyDescent="0.2">
      <c r="A15927" s="245" t="s">
        <v>9835</v>
      </c>
      <c r="B15927" s="246">
        <v>32.33</v>
      </c>
    </row>
    <row r="15928" spans="1:2" x14ac:dyDescent="0.2">
      <c r="A15928" s="245" t="s">
        <v>19162</v>
      </c>
      <c r="B15928" s="246">
        <v>29.96</v>
      </c>
    </row>
    <row r="15929" spans="1:2" x14ac:dyDescent="0.2">
      <c r="A15929" s="245" t="s">
        <v>9836</v>
      </c>
      <c r="B15929" s="246">
        <v>35</v>
      </c>
    </row>
    <row r="15930" spans="1:2" x14ac:dyDescent="0.2">
      <c r="A15930" s="245" t="s">
        <v>19163</v>
      </c>
      <c r="B15930" s="246">
        <v>32.630000000000003</v>
      </c>
    </row>
    <row r="15931" spans="1:2" x14ac:dyDescent="0.2">
      <c r="A15931" s="245" t="s">
        <v>9837</v>
      </c>
      <c r="B15931" s="246">
        <v>38.14</v>
      </c>
    </row>
    <row r="15932" spans="1:2" x14ac:dyDescent="0.2">
      <c r="A15932" s="245" t="s">
        <v>19164</v>
      </c>
      <c r="B15932" s="246">
        <v>35.770000000000003</v>
      </c>
    </row>
    <row r="15933" spans="1:2" x14ac:dyDescent="0.2">
      <c r="A15933" s="245" t="s">
        <v>9838</v>
      </c>
      <c r="B15933" s="246">
        <v>25.69</v>
      </c>
    </row>
    <row r="15934" spans="1:2" x14ac:dyDescent="0.2">
      <c r="A15934" s="245" t="s">
        <v>19165</v>
      </c>
      <c r="B15934" s="246">
        <v>23.32</v>
      </c>
    </row>
    <row r="15935" spans="1:2" x14ac:dyDescent="0.2">
      <c r="A15935" s="245" t="s">
        <v>9839</v>
      </c>
      <c r="B15935" s="246">
        <v>28.04</v>
      </c>
    </row>
    <row r="15936" spans="1:2" x14ac:dyDescent="0.2">
      <c r="A15936" s="245" t="s">
        <v>19166</v>
      </c>
      <c r="B15936" s="246">
        <v>25.67</v>
      </c>
    </row>
    <row r="15937" spans="1:2" x14ac:dyDescent="0.2">
      <c r="A15937" s="245" t="s">
        <v>9840</v>
      </c>
      <c r="B15937" s="246">
        <v>30.39</v>
      </c>
    </row>
    <row r="15938" spans="1:2" x14ac:dyDescent="0.2">
      <c r="A15938" s="245" t="s">
        <v>19167</v>
      </c>
      <c r="B15938" s="246">
        <v>28.02</v>
      </c>
    </row>
    <row r="15939" spans="1:2" x14ac:dyDescent="0.2">
      <c r="A15939" s="245" t="s">
        <v>9841</v>
      </c>
      <c r="B15939" s="246">
        <v>32.58</v>
      </c>
    </row>
    <row r="15940" spans="1:2" x14ac:dyDescent="0.2">
      <c r="A15940" s="245" t="s">
        <v>19168</v>
      </c>
      <c r="B15940" s="246">
        <v>30.21</v>
      </c>
    </row>
    <row r="15941" spans="1:2" x14ac:dyDescent="0.2">
      <c r="A15941" s="245" t="s">
        <v>9842</v>
      </c>
      <c r="B15941" s="246">
        <v>40.869999999999997</v>
      </c>
    </row>
    <row r="15942" spans="1:2" x14ac:dyDescent="0.2">
      <c r="A15942" s="245" t="s">
        <v>19169</v>
      </c>
      <c r="B15942" s="246">
        <v>38.5</v>
      </c>
    </row>
    <row r="15943" spans="1:2" x14ac:dyDescent="0.2">
      <c r="A15943" s="245" t="s">
        <v>9843</v>
      </c>
      <c r="B15943" s="246">
        <v>45.27</v>
      </c>
    </row>
    <row r="15944" spans="1:2" x14ac:dyDescent="0.2">
      <c r="A15944" s="245" t="s">
        <v>19170</v>
      </c>
      <c r="B15944" s="246">
        <v>42.9</v>
      </c>
    </row>
    <row r="15945" spans="1:2" x14ac:dyDescent="0.2">
      <c r="A15945" s="245" t="s">
        <v>9844</v>
      </c>
      <c r="B15945" s="246">
        <v>30.56</v>
      </c>
    </row>
    <row r="15946" spans="1:2" x14ac:dyDescent="0.2">
      <c r="A15946" s="245" t="s">
        <v>19171</v>
      </c>
      <c r="B15946" s="246">
        <v>28.19</v>
      </c>
    </row>
    <row r="15947" spans="1:2" x14ac:dyDescent="0.2">
      <c r="A15947" s="245" t="s">
        <v>9845</v>
      </c>
      <c r="B15947" s="246">
        <v>32.700000000000003</v>
      </c>
    </row>
    <row r="15948" spans="1:2" x14ac:dyDescent="0.2">
      <c r="A15948" s="245" t="s">
        <v>19172</v>
      </c>
      <c r="B15948" s="246">
        <v>30.33</v>
      </c>
    </row>
    <row r="15949" spans="1:2" x14ac:dyDescent="0.2">
      <c r="A15949" s="245" t="s">
        <v>9846</v>
      </c>
      <c r="B15949" s="246">
        <v>34.67</v>
      </c>
    </row>
    <row r="15950" spans="1:2" x14ac:dyDescent="0.2">
      <c r="A15950" s="245" t="s">
        <v>19173</v>
      </c>
      <c r="B15950" s="246">
        <v>32.299999999999997</v>
      </c>
    </row>
    <row r="15951" spans="1:2" x14ac:dyDescent="0.2">
      <c r="A15951" s="245" t="s">
        <v>9847</v>
      </c>
      <c r="B15951" s="246">
        <v>44.24</v>
      </c>
    </row>
    <row r="15952" spans="1:2" x14ac:dyDescent="0.2">
      <c r="A15952" s="245" t="s">
        <v>19174</v>
      </c>
      <c r="B15952" s="246">
        <v>41.87</v>
      </c>
    </row>
    <row r="15953" spans="1:2" x14ac:dyDescent="0.2">
      <c r="A15953" s="245" t="s">
        <v>9848</v>
      </c>
      <c r="B15953" s="246">
        <v>48.77</v>
      </c>
    </row>
    <row r="15954" spans="1:2" x14ac:dyDescent="0.2">
      <c r="A15954" s="245" t="s">
        <v>19175</v>
      </c>
      <c r="B15954" s="246">
        <v>46.4</v>
      </c>
    </row>
    <row r="15955" spans="1:2" x14ac:dyDescent="0.2">
      <c r="A15955" s="245" t="s">
        <v>9849</v>
      </c>
      <c r="B15955" s="246">
        <v>34.51</v>
      </c>
    </row>
    <row r="15956" spans="1:2" x14ac:dyDescent="0.2">
      <c r="A15956" s="245" t="s">
        <v>19176</v>
      </c>
      <c r="B15956" s="246">
        <v>32.14</v>
      </c>
    </row>
    <row r="15957" spans="1:2" x14ac:dyDescent="0.2">
      <c r="A15957" s="245" t="s">
        <v>9850</v>
      </c>
      <c r="B15957" s="246">
        <v>38.53</v>
      </c>
    </row>
    <row r="15958" spans="1:2" x14ac:dyDescent="0.2">
      <c r="A15958" s="245" t="s">
        <v>19177</v>
      </c>
      <c r="B15958" s="246">
        <v>36.159999999999997</v>
      </c>
    </row>
    <row r="15959" spans="1:2" x14ac:dyDescent="0.2">
      <c r="A15959" s="245" t="s">
        <v>9851</v>
      </c>
      <c r="B15959" s="246">
        <v>38.61</v>
      </c>
    </row>
    <row r="15960" spans="1:2" x14ac:dyDescent="0.2">
      <c r="A15960" s="245" t="s">
        <v>19178</v>
      </c>
      <c r="B15960" s="246">
        <v>36.24</v>
      </c>
    </row>
    <row r="15961" spans="1:2" x14ac:dyDescent="0.2">
      <c r="A15961" s="245" t="s">
        <v>9852</v>
      </c>
      <c r="B15961" s="246">
        <v>48.05</v>
      </c>
    </row>
    <row r="15962" spans="1:2" x14ac:dyDescent="0.2">
      <c r="A15962" s="245" t="s">
        <v>19179</v>
      </c>
      <c r="B15962" s="246">
        <v>45.68</v>
      </c>
    </row>
    <row r="15963" spans="1:2" x14ac:dyDescent="0.2">
      <c r="A15963" s="245" t="s">
        <v>9853</v>
      </c>
      <c r="B15963" s="246">
        <v>52.58</v>
      </c>
    </row>
    <row r="15964" spans="1:2" x14ac:dyDescent="0.2">
      <c r="A15964" s="245" t="s">
        <v>19180</v>
      </c>
      <c r="B15964" s="246">
        <v>50.21</v>
      </c>
    </row>
    <row r="15965" spans="1:2" x14ac:dyDescent="0.2">
      <c r="A15965" s="245" t="s">
        <v>9854</v>
      </c>
      <c r="B15965" s="246">
        <v>25.45</v>
      </c>
    </row>
    <row r="15966" spans="1:2" x14ac:dyDescent="0.2">
      <c r="A15966" s="245" t="s">
        <v>19181</v>
      </c>
      <c r="B15966" s="246">
        <v>23.08</v>
      </c>
    </row>
    <row r="15967" spans="1:2" x14ac:dyDescent="0.2">
      <c r="A15967" s="245" t="s">
        <v>9855</v>
      </c>
      <c r="B15967" s="246">
        <v>29.95</v>
      </c>
    </row>
    <row r="15968" spans="1:2" x14ac:dyDescent="0.2">
      <c r="A15968" s="245" t="s">
        <v>19182</v>
      </c>
      <c r="B15968" s="246">
        <v>27.58</v>
      </c>
    </row>
    <row r="15969" spans="1:2" x14ac:dyDescent="0.2">
      <c r="A15969" s="245" t="s">
        <v>9856</v>
      </c>
      <c r="B15969" s="246">
        <v>32.04</v>
      </c>
    </row>
    <row r="15970" spans="1:2" x14ac:dyDescent="0.2">
      <c r="A15970" s="245" t="s">
        <v>19183</v>
      </c>
      <c r="B15970" s="246">
        <v>29.67</v>
      </c>
    </row>
    <row r="15971" spans="1:2" x14ac:dyDescent="0.2">
      <c r="A15971" s="245" t="s">
        <v>9857</v>
      </c>
      <c r="B15971" s="246">
        <v>35.83</v>
      </c>
    </row>
    <row r="15972" spans="1:2" x14ac:dyDescent="0.2">
      <c r="A15972" s="245" t="s">
        <v>19184</v>
      </c>
      <c r="B15972" s="246">
        <v>33.46</v>
      </c>
    </row>
    <row r="15973" spans="1:2" x14ac:dyDescent="0.2">
      <c r="A15973" s="245" t="s">
        <v>9858</v>
      </c>
      <c r="B15973" s="246">
        <v>28.23</v>
      </c>
    </row>
    <row r="15974" spans="1:2" x14ac:dyDescent="0.2">
      <c r="A15974" s="245" t="s">
        <v>19185</v>
      </c>
      <c r="B15974" s="246">
        <v>25.86</v>
      </c>
    </row>
    <row r="15975" spans="1:2" x14ac:dyDescent="0.2">
      <c r="A15975" s="245" t="s">
        <v>9859</v>
      </c>
      <c r="B15975" s="246">
        <v>51.41</v>
      </c>
    </row>
    <row r="15976" spans="1:2" x14ac:dyDescent="0.2">
      <c r="A15976" s="245" t="s">
        <v>19186</v>
      </c>
      <c r="B15976" s="246">
        <v>49.04</v>
      </c>
    </row>
    <row r="15977" spans="1:2" x14ac:dyDescent="0.2">
      <c r="A15977" s="245" t="s">
        <v>9860</v>
      </c>
      <c r="B15977" s="246">
        <v>31.39</v>
      </c>
    </row>
    <row r="15978" spans="1:2" x14ac:dyDescent="0.2">
      <c r="A15978" s="245" t="s">
        <v>19187</v>
      </c>
      <c r="B15978" s="246">
        <v>29.02</v>
      </c>
    </row>
    <row r="15979" spans="1:2" x14ac:dyDescent="0.2">
      <c r="A15979" s="245" t="s">
        <v>9861</v>
      </c>
      <c r="B15979" s="246">
        <v>29.79</v>
      </c>
    </row>
    <row r="15980" spans="1:2" x14ac:dyDescent="0.2">
      <c r="A15980" s="245" t="s">
        <v>19188</v>
      </c>
      <c r="B15980" s="246">
        <v>27.42</v>
      </c>
    </row>
    <row r="15981" spans="1:2" x14ac:dyDescent="0.2">
      <c r="A15981" s="245" t="s">
        <v>9862</v>
      </c>
      <c r="B15981" s="246">
        <v>38.78</v>
      </c>
    </row>
    <row r="15982" spans="1:2" x14ac:dyDescent="0.2">
      <c r="A15982" s="245" t="s">
        <v>19189</v>
      </c>
      <c r="B15982" s="246">
        <v>36.409999999999997</v>
      </c>
    </row>
    <row r="15983" spans="1:2" x14ac:dyDescent="0.2">
      <c r="A15983" s="245" t="s">
        <v>9863</v>
      </c>
      <c r="B15983" s="246">
        <v>39.549999999999997</v>
      </c>
    </row>
    <row r="15984" spans="1:2" x14ac:dyDescent="0.2">
      <c r="A15984" s="245" t="s">
        <v>19190</v>
      </c>
      <c r="B15984" s="246">
        <v>37.18</v>
      </c>
    </row>
    <row r="15985" spans="1:2" x14ac:dyDescent="0.2">
      <c r="A15985" s="245" t="s">
        <v>9864</v>
      </c>
      <c r="B15985" s="246">
        <v>44.99</v>
      </c>
    </row>
    <row r="15986" spans="1:2" x14ac:dyDescent="0.2">
      <c r="A15986" s="245" t="s">
        <v>19191</v>
      </c>
      <c r="B15986" s="246">
        <v>42.62</v>
      </c>
    </row>
    <row r="15987" spans="1:2" x14ac:dyDescent="0.2">
      <c r="A15987" s="245" t="s">
        <v>9865</v>
      </c>
      <c r="B15987" s="246">
        <v>34.18</v>
      </c>
    </row>
    <row r="15988" spans="1:2" x14ac:dyDescent="0.2">
      <c r="A15988" s="245" t="s">
        <v>19192</v>
      </c>
      <c r="B15988" s="246">
        <v>31.81</v>
      </c>
    </row>
    <row r="15989" spans="1:2" x14ac:dyDescent="0.2">
      <c r="A15989" s="245" t="s">
        <v>9866</v>
      </c>
      <c r="B15989" s="246">
        <v>37.79</v>
      </c>
    </row>
    <row r="15990" spans="1:2" x14ac:dyDescent="0.2">
      <c r="A15990" s="245" t="s">
        <v>19193</v>
      </c>
      <c r="B15990" s="246">
        <v>35.42</v>
      </c>
    </row>
    <row r="15991" spans="1:2" x14ac:dyDescent="0.2">
      <c r="A15991" s="245" t="s">
        <v>9867</v>
      </c>
      <c r="B15991" s="246">
        <v>41.92</v>
      </c>
    </row>
    <row r="15992" spans="1:2" x14ac:dyDescent="0.2">
      <c r="A15992" s="245" t="s">
        <v>19194</v>
      </c>
      <c r="B15992" s="246">
        <v>39.549999999999997</v>
      </c>
    </row>
    <row r="15993" spans="1:2" x14ac:dyDescent="0.2">
      <c r="A15993" s="245" t="s">
        <v>9868</v>
      </c>
      <c r="B15993" s="246">
        <v>33.549999999999997</v>
      </c>
    </row>
    <row r="15994" spans="1:2" x14ac:dyDescent="0.2">
      <c r="A15994" s="245" t="s">
        <v>19195</v>
      </c>
      <c r="B15994" s="246">
        <v>31.18</v>
      </c>
    </row>
    <row r="15995" spans="1:2" x14ac:dyDescent="0.2">
      <c r="A15995" s="245" t="s">
        <v>9869</v>
      </c>
      <c r="B15995" s="246">
        <v>50.27</v>
      </c>
    </row>
    <row r="15996" spans="1:2" x14ac:dyDescent="0.2">
      <c r="A15996" s="245" t="s">
        <v>19196</v>
      </c>
      <c r="B15996" s="246">
        <v>47.9</v>
      </c>
    </row>
    <row r="15997" spans="1:2" x14ac:dyDescent="0.2">
      <c r="A15997" s="245" t="s">
        <v>9870</v>
      </c>
      <c r="B15997" s="246">
        <v>28.27</v>
      </c>
    </row>
    <row r="15998" spans="1:2" x14ac:dyDescent="0.2">
      <c r="A15998" s="245" t="s">
        <v>19197</v>
      </c>
      <c r="B15998" s="246">
        <v>25.9</v>
      </c>
    </row>
    <row r="15999" spans="1:2" x14ac:dyDescent="0.2">
      <c r="A15999" s="245" t="s">
        <v>9871</v>
      </c>
      <c r="B15999" s="246">
        <v>31.72</v>
      </c>
    </row>
    <row r="16000" spans="1:2" x14ac:dyDescent="0.2">
      <c r="A16000" s="245" t="s">
        <v>19198</v>
      </c>
      <c r="B16000" s="246">
        <v>29.35</v>
      </c>
    </row>
    <row r="16001" spans="1:2" x14ac:dyDescent="0.2">
      <c r="A16001" s="245" t="s">
        <v>9872</v>
      </c>
      <c r="B16001" s="246">
        <v>35.18</v>
      </c>
    </row>
    <row r="16002" spans="1:2" x14ac:dyDescent="0.2">
      <c r="A16002" s="245" t="s">
        <v>19199</v>
      </c>
      <c r="B16002" s="246">
        <v>32.81</v>
      </c>
    </row>
    <row r="16003" spans="1:2" x14ac:dyDescent="0.2">
      <c r="A16003" s="245" t="s">
        <v>9873</v>
      </c>
      <c r="B16003" s="246">
        <v>38.78</v>
      </c>
    </row>
    <row r="16004" spans="1:2" x14ac:dyDescent="0.2">
      <c r="A16004" s="245" t="s">
        <v>19200</v>
      </c>
      <c r="B16004" s="246">
        <v>36.409999999999997</v>
      </c>
    </row>
    <row r="16005" spans="1:2" x14ac:dyDescent="0.2">
      <c r="A16005" s="245" t="s">
        <v>9874</v>
      </c>
      <c r="B16005" s="246">
        <v>44.24</v>
      </c>
    </row>
    <row r="16006" spans="1:2" x14ac:dyDescent="0.2">
      <c r="A16006" s="245" t="s">
        <v>19201</v>
      </c>
      <c r="B16006" s="246">
        <v>41.87</v>
      </c>
    </row>
    <row r="16007" spans="1:2" x14ac:dyDescent="0.2">
      <c r="A16007" s="245" t="s">
        <v>9875</v>
      </c>
      <c r="B16007" s="246">
        <v>49.96</v>
      </c>
    </row>
    <row r="16008" spans="1:2" x14ac:dyDescent="0.2">
      <c r="A16008" s="245" t="s">
        <v>19202</v>
      </c>
      <c r="B16008" s="246">
        <v>47.59</v>
      </c>
    </row>
    <row r="16009" spans="1:2" x14ac:dyDescent="0.2">
      <c r="A16009" s="245" t="s">
        <v>9876</v>
      </c>
      <c r="B16009" s="246">
        <v>36.65</v>
      </c>
    </row>
    <row r="16010" spans="1:2" x14ac:dyDescent="0.2">
      <c r="A16010" s="245" t="s">
        <v>19203</v>
      </c>
      <c r="B16010" s="246">
        <v>34.28</v>
      </c>
    </row>
    <row r="16011" spans="1:2" x14ac:dyDescent="0.2">
      <c r="A16011" s="245" t="s">
        <v>9877</v>
      </c>
      <c r="B16011" s="246">
        <v>42.38</v>
      </c>
    </row>
    <row r="16012" spans="1:2" x14ac:dyDescent="0.2">
      <c r="A16012" s="245" t="s">
        <v>19204</v>
      </c>
      <c r="B16012" s="246">
        <v>40.01</v>
      </c>
    </row>
    <row r="16013" spans="1:2" x14ac:dyDescent="0.2">
      <c r="A16013" s="245" t="s">
        <v>9878</v>
      </c>
      <c r="B16013" s="246">
        <v>39.78</v>
      </c>
    </row>
    <row r="16014" spans="1:2" x14ac:dyDescent="0.2">
      <c r="A16014" s="245" t="s">
        <v>19205</v>
      </c>
      <c r="B16014" s="246">
        <v>37.409999999999997</v>
      </c>
    </row>
    <row r="16015" spans="1:2" x14ac:dyDescent="0.2">
      <c r="A16015" s="245" t="s">
        <v>9879</v>
      </c>
      <c r="B16015" s="246">
        <v>49.51</v>
      </c>
    </row>
    <row r="16016" spans="1:2" x14ac:dyDescent="0.2">
      <c r="A16016" s="245" t="s">
        <v>19206</v>
      </c>
      <c r="B16016" s="246">
        <v>47.14</v>
      </c>
    </row>
    <row r="16017" spans="1:2" x14ac:dyDescent="0.2">
      <c r="A16017" s="245" t="s">
        <v>9880</v>
      </c>
      <c r="B16017" s="246">
        <v>55.65</v>
      </c>
    </row>
    <row r="16018" spans="1:2" x14ac:dyDescent="0.2">
      <c r="A16018" s="245" t="s">
        <v>19207</v>
      </c>
      <c r="B16018" s="246">
        <v>53.28</v>
      </c>
    </row>
    <row r="16019" spans="1:2" x14ac:dyDescent="0.2">
      <c r="A16019" s="245" t="s">
        <v>9881</v>
      </c>
      <c r="B16019" s="246">
        <v>41.92</v>
      </c>
    </row>
    <row r="16020" spans="1:2" x14ac:dyDescent="0.2">
      <c r="A16020" s="245" t="s">
        <v>19208</v>
      </c>
      <c r="B16020" s="246">
        <v>39.549999999999997</v>
      </c>
    </row>
    <row r="16021" spans="1:2" x14ac:dyDescent="0.2">
      <c r="A16021" s="245" t="s">
        <v>9882</v>
      </c>
      <c r="B16021" s="246">
        <v>39.78</v>
      </c>
    </row>
    <row r="16022" spans="1:2" x14ac:dyDescent="0.2">
      <c r="A16022" s="245" t="s">
        <v>19209</v>
      </c>
      <c r="B16022" s="246">
        <v>37.409999999999997</v>
      </c>
    </row>
    <row r="16023" spans="1:2" x14ac:dyDescent="0.2">
      <c r="A16023" s="245" t="s">
        <v>9883</v>
      </c>
      <c r="B16023" s="246">
        <v>53.21</v>
      </c>
    </row>
    <row r="16024" spans="1:2" x14ac:dyDescent="0.2">
      <c r="A16024" s="245" t="s">
        <v>19210</v>
      </c>
      <c r="B16024" s="246">
        <v>50.84</v>
      </c>
    </row>
    <row r="16025" spans="1:2" x14ac:dyDescent="0.2">
      <c r="A16025" s="245" t="s">
        <v>9884</v>
      </c>
      <c r="B16025" s="246">
        <v>54.92</v>
      </c>
    </row>
    <row r="16026" spans="1:2" x14ac:dyDescent="0.2">
      <c r="A16026" s="245" t="s">
        <v>19211</v>
      </c>
      <c r="B16026" s="246">
        <v>52.55</v>
      </c>
    </row>
    <row r="16027" spans="1:2" x14ac:dyDescent="0.2">
      <c r="A16027" s="245" t="s">
        <v>9885</v>
      </c>
      <c r="B16027" s="246">
        <v>61.8</v>
      </c>
    </row>
    <row r="16028" spans="1:2" x14ac:dyDescent="0.2">
      <c r="A16028" s="245" t="s">
        <v>19212</v>
      </c>
      <c r="B16028" s="246">
        <v>59.43</v>
      </c>
    </row>
    <row r="16029" spans="1:2" x14ac:dyDescent="0.2">
      <c r="A16029" s="245" t="s">
        <v>9886</v>
      </c>
      <c r="B16029" s="246">
        <v>26.71</v>
      </c>
    </row>
    <row r="16030" spans="1:2" x14ac:dyDescent="0.2">
      <c r="A16030" s="245" t="s">
        <v>19213</v>
      </c>
      <c r="B16030" s="246">
        <v>24.34</v>
      </c>
    </row>
    <row r="16031" spans="1:2" x14ac:dyDescent="0.2">
      <c r="A16031" s="245" t="s">
        <v>9887</v>
      </c>
      <c r="B16031" s="246">
        <v>30.5</v>
      </c>
    </row>
    <row r="16032" spans="1:2" x14ac:dyDescent="0.2">
      <c r="A16032" s="245" t="s">
        <v>19214</v>
      </c>
      <c r="B16032" s="246">
        <v>28.13</v>
      </c>
    </row>
    <row r="16033" spans="1:2" x14ac:dyDescent="0.2">
      <c r="A16033" s="245" t="s">
        <v>9888</v>
      </c>
      <c r="B16033" s="246">
        <v>34.909999999999997</v>
      </c>
    </row>
    <row r="16034" spans="1:2" x14ac:dyDescent="0.2">
      <c r="A16034" s="245" t="s">
        <v>19215</v>
      </c>
      <c r="B16034" s="246">
        <v>32.54</v>
      </c>
    </row>
    <row r="16035" spans="1:2" x14ac:dyDescent="0.2">
      <c r="A16035" s="245" t="s">
        <v>9889</v>
      </c>
      <c r="B16035" s="246">
        <v>39.94</v>
      </c>
    </row>
    <row r="16036" spans="1:2" x14ac:dyDescent="0.2">
      <c r="A16036" s="245" t="s">
        <v>19216</v>
      </c>
      <c r="B16036" s="246">
        <v>37.57</v>
      </c>
    </row>
    <row r="16037" spans="1:2" x14ac:dyDescent="0.2">
      <c r="A16037" s="245" t="s">
        <v>9890</v>
      </c>
      <c r="B16037" s="246">
        <v>55.37</v>
      </c>
    </row>
    <row r="16038" spans="1:2" x14ac:dyDescent="0.2">
      <c r="A16038" s="245" t="s">
        <v>19217</v>
      </c>
      <c r="B16038" s="246">
        <v>53</v>
      </c>
    </row>
    <row r="16039" spans="1:2" x14ac:dyDescent="0.2">
      <c r="A16039" s="245" t="s">
        <v>9891</v>
      </c>
      <c r="B16039" s="246">
        <v>63.12</v>
      </c>
    </row>
    <row r="16040" spans="1:2" x14ac:dyDescent="0.2">
      <c r="A16040" s="245" t="s">
        <v>19218</v>
      </c>
      <c r="B16040" s="246">
        <v>60.75</v>
      </c>
    </row>
    <row r="16041" spans="1:2" x14ac:dyDescent="0.2">
      <c r="A16041" s="245" t="s">
        <v>9892</v>
      </c>
      <c r="B16041" s="246">
        <v>33.369999999999997</v>
      </c>
    </row>
    <row r="16042" spans="1:2" x14ac:dyDescent="0.2">
      <c r="A16042" s="245" t="s">
        <v>19219</v>
      </c>
      <c r="B16042" s="246">
        <v>31</v>
      </c>
    </row>
    <row r="16043" spans="1:2" x14ac:dyDescent="0.2">
      <c r="A16043" s="245" t="s">
        <v>9893</v>
      </c>
      <c r="B16043" s="246">
        <v>37.79</v>
      </c>
    </row>
    <row r="16044" spans="1:2" x14ac:dyDescent="0.2">
      <c r="A16044" s="245" t="s">
        <v>19220</v>
      </c>
      <c r="B16044" s="246">
        <v>35.42</v>
      </c>
    </row>
    <row r="16045" spans="1:2" x14ac:dyDescent="0.2">
      <c r="A16045" s="245" t="s">
        <v>9894</v>
      </c>
      <c r="B16045" s="246">
        <v>42.84</v>
      </c>
    </row>
    <row r="16046" spans="1:2" x14ac:dyDescent="0.2">
      <c r="A16046" s="245" t="s">
        <v>19221</v>
      </c>
      <c r="B16046" s="246">
        <v>40.47</v>
      </c>
    </row>
    <row r="16047" spans="1:2" x14ac:dyDescent="0.2">
      <c r="A16047" s="245" t="s">
        <v>9895</v>
      </c>
      <c r="B16047" s="246">
        <v>59.91</v>
      </c>
    </row>
    <row r="16048" spans="1:2" x14ac:dyDescent="0.2">
      <c r="A16048" s="245" t="s">
        <v>19222</v>
      </c>
      <c r="B16048" s="246">
        <v>57.54</v>
      </c>
    </row>
    <row r="16049" spans="1:2" x14ac:dyDescent="0.2">
      <c r="A16049" s="245" t="s">
        <v>9896</v>
      </c>
      <c r="B16049" s="246">
        <v>67.94</v>
      </c>
    </row>
    <row r="16050" spans="1:2" x14ac:dyDescent="0.2">
      <c r="A16050" s="245" t="s">
        <v>19223</v>
      </c>
      <c r="B16050" s="246">
        <v>65.569999999999993</v>
      </c>
    </row>
    <row r="16051" spans="1:2" x14ac:dyDescent="0.2">
      <c r="A16051" s="245" t="s">
        <v>9897</v>
      </c>
      <c r="B16051" s="246">
        <v>36.58</v>
      </c>
    </row>
    <row r="16052" spans="1:2" x14ac:dyDescent="0.2">
      <c r="A16052" s="245" t="s">
        <v>19224</v>
      </c>
      <c r="B16052" s="246">
        <v>34.21</v>
      </c>
    </row>
    <row r="16053" spans="1:2" x14ac:dyDescent="0.2">
      <c r="A16053" s="245" t="s">
        <v>9898</v>
      </c>
      <c r="B16053" s="246">
        <v>42.57</v>
      </c>
    </row>
    <row r="16054" spans="1:2" x14ac:dyDescent="0.2">
      <c r="A16054" s="245" t="s">
        <v>19225</v>
      </c>
      <c r="B16054" s="246">
        <v>40.200000000000003</v>
      </c>
    </row>
    <row r="16055" spans="1:2" x14ac:dyDescent="0.2">
      <c r="A16055" s="245" t="s">
        <v>9899</v>
      </c>
      <c r="B16055" s="246">
        <v>43.54</v>
      </c>
    </row>
    <row r="16056" spans="1:2" x14ac:dyDescent="0.2">
      <c r="A16056" s="245" t="s">
        <v>19226</v>
      </c>
      <c r="B16056" s="246">
        <v>41.17</v>
      </c>
    </row>
    <row r="16057" spans="1:2" x14ac:dyDescent="0.2">
      <c r="A16057" s="245" t="s">
        <v>9900</v>
      </c>
      <c r="B16057" s="246">
        <v>64.73</v>
      </c>
    </row>
    <row r="16058" spans="1:2" x14ac:dyDescent="0.2">
      <c r="A16058" s="245" t="s">
        <v>19227</v>
      </c>
      <c r="B16058" s="246">
        <v>62.36</v>
      </c>
    </row>
    <row r="16059" spans="1:2" x14ac:dyDescent="0.2">
      <c r="A16059" s="245" t="s">
        <v>9901</v>
      </c>
      <c r="B16059" s="246">
        <v>73.23</v>
      </c>
    </row>
    <row r="16060" spans="1:2" x14ac:dyDescent="0.2">
      <c r="A16060" s="245" t="s">
        <v>19228</v>
      </c>
      <c r="B16060" s="246">
        <v>70.86</v>
      </c>
    </row>
    <row r="16061" spans="1:2" x14ac:dyDescent="0.2">
      <c r="A16061" s="245" t="s">
        <v>9902</v>
      </c>
      <c r="B16061" s="246">
        <v>36.39</v>
      </c>
    </row>
    <row r="16062" spans="1:2" x14ac:dyDescent="0.2">
      <c r="A16062" s="245" t="s">
        <v>19229</v>
      </c>
      <c r="B16062" s="246">
        <v>34.020000000000003</v>
      </c>
    </row>
    <row r="16063" spans="1:2" x14ac:dyDescent="0.2">
      <c r="A16063" s="245" t="s">
        <v>9903</v>
      </c>
      <c r="B16063" s="246">
        <v>40.76</v>
      </c>
    </row>
    <row r="16064" spans="1:2" x14ac:dyDescent="0.2">
      <c r="A16064" s="245" t="s">
        <v>19230</v>
      </c>
      <c r="B16064" s="246">
        <v>38.39</v>
      </c>
    </row>
    <row r="16065" spans="1:2" x14ac:dyDescent="0.2">
      <c r="A16065" s="245" t="s">
        <v>9904</v>
      </c>
      <c r="B16065" s="246">
        <v>45.86</v>
      </c>
    </row>
    <row r="16066" spans="1:2" x14ac:dyDescent="0.2">
      <c r="A16066" s="245" t="s">
        <v>19231</v>
      </c>
      <c r="B16066" s="246">
        <v>43.49</v>
      </c>
    </row>
    <row r="16067" spans="1:2" x14ac:dyDescent="0.2">
      <c r="A16067" s="245" t="s">
        <v>9905</v>
      </c>
      <c r="B16067" s="246">
        <v>51.62</v>
      </c>
    </row>
    <row r="16068" spans="1:2" x14ac:dyDescent="0.2">
      <c r="A16068" s="245" t="s">
        <v>19232</v>
      </c>
      <c r="B16068" s="246">
        <v>49.25</v>
      </c>
    </row>
    <row r="16069" spans="1:2" x14ac:dyDescent="0.2">
      <c r="A16069" s="245" t="s">
        <v>9906</v>
      </c>
      <c r="B16069" s="246">
        <v>67.94</v>
      </c>
    </row>
    <row r="16070" spans="1:2" x14ac:dyDescent="0.2">
      <c r="A16070" s="245" t="s">
        <v>19233</v>
      </c>
      <c r="B16070" s="246">
        <v>65.569999999999993</v>
      </c>
    </row>
    <row r="16071" spans="1:2" x14ac:dyDescent="0.2">
      <c r="A16071" s="245" t="s">
        <v>9907</v>
      </c>
      <c r="B16071" s="246">
        <v>86.56</v>
      </c>
    </row>
    <row r="16072" spans="1:2" x14ac:dyDescent="0.2">
      <c r="A16072" s="245" t="s">
        <v>19234</v>
      </c>
      <c r="B16072" s="246">
        <v>84.19</v>
      </c>
    </row>
    <row r="16073" spans="1:2" x14ac:dyDescent="0.2">
      <c r="A16073" s="245" t="s">
        <v>9908</v>
      </c>
      <c r="B16073" s="246">
        <v>44.87</v>
      </c>
    </row>
    <row r="16074" spans="1:2" x14ac:dyDescent="0.2">
      <c r="A16074" s="245" t="s">
        <v>19235</v>
      </c>
      <c r="B16074" s="246">
        <v>42.5</v>
      </c>
    </row>
    <row r="16075" spans="1:2" x14ac:dyDescent="0.2">
      <c r="A16075" s="245" t="s">
        <v>9909</v>
      </c>
      <c r="B16075" s="246">
        <v>50.21</v>
      </c>
    </row>
    <row r="16076" spans="1:2" x14ac:dyDescent="0.2">
      <c r="A16076" s="245" t="s">
        <v>19236</v>
      </c>
      <c r="B16076" s="246">
        <v>47.84</v>
      </c>
    </row>
    <row r="16077" spans="1:2" x14ac:dyDescent="0.2">
      <c r="A16077" s="245" t="s">
        <v>9910</v>
      </c>
      <c r="B16077" s="246">
        <v>54.41</v>
      </c>
    </row>
    <row r="16078" spans="1:2" x14ac:dyDescent="0.2">
      <c r="A16078" s="245" t="s">
        <v>19237</v>
      </c>
      <c r="B16078" s="246">
        <v>52.04</v>
      </c>
    </row>
    <row r="16079" spans="1:2" x14ac:dyDescent="0.2">
      <c r="A16079" s="245" t="s">
        <v>9911</v>
      </c>
      <c r="B16079" s="246">
        <v>82.23</v>
      </c>
    </row>
    <row r="16080" spans="1:2" x14ac:dyDescent="0.2">
      <c r="A16080" s="245" t="s">
        <v>19238</v>
      </c>
      <c r="B16080" s="246">
        <v>79.86</v>
      </c>
    </row>
    <row r="16081" spans="1:2" x14ac:dyDescent="0.2">
      <c r="A16081" s="245" t="s">
        <v>9912</v>
      </c>
      <c r="B16081" s="246">
        <v>92.71</v>
      </c>
    </row>
    <row r="16082" spans="1:2" x14ac:dyDescent="0.2">
      <c r="A16082" s="245" t="s">
        <v>19239</v>
      </c>
      <c r="B16082" s="246">
        <v>90.34</v>
      </c>
    </row>
    <row r="16083" spans="1:2" x14ac:dyDescent="0.2">
      <c r="A16083" s="245" t="s">
        <v>9913</v>
      </c>
      <c r="B16083" s="246">
        <v>48.98</v>
      </c>
    </row>
    <row r="16084" spans="1:2" x14ac:dyDescent="0.2">
      <c r="A16084" s="245" t="s">
        <v>19240</v>
      </c>
      <c r="B16084" s="246">
        <v>46.61</v>
      </c>
    </row>
    <row r="16085" spans="1:2" x14ac:dyDescent="0.2">
      <c r="A16085" s="245" t="s">
        <v>9914</v>
      </c>
      <c r="B16085" s="246">
        <v>46.07</v>
      </c>
    </row>
    <row r="16086" spans="1:2" x14ac:dyDescent="0.2">
      <c r="A16086" s="245" t="s">
        <v>19241</v>
      </c>
      <c r="B16086" s="246">
        <v>43.7</v>
      </c>
    </row>
    <row r="16087" spans="1:2" x14ac:dyDescent="0.2">
      <c r="A16087" s="245" t="s">
        <v>9915</v>
      </c>
      <c r="B16087" s="246">
        <v>58.85</v>
      </c>
    </row>
    <row r="16088" spans="1:2" x14ac:dyDescent="0.2">
      <c r="A16088" s="245" t="s">
        <v>19242</v>
      </c>
      <c r="B16088" s="246">
        <v>56.48</v>
      </c>
    </row>
    <row r="16089" spans="1:2" x14ac:dyDescent="0.2">
      <c r="A16089" s="245" t="s">
        <v>9916</v>
      </c>
      <c r="B16089" s="246">
        <v>79.510000000000005</v>
      </c>
    </row>
    <row r="16090" spans="1:2" x14ac:dyDescent="0.2">
      <c r="A16090" s="245" t="s">
        <v>19243</v>
      </c>
      <c r="B16090" s="246">
        <v>77.14</v>
      </c>
    </row>
    <row r="16091" spans="1:2" x14ac:dyDescent="0.2">
      <c r="A16091" s="245" t="s">
        <v>9917</v>
      </c>
      <c r="B16091" s="246">
        <v>98.86</v>
      </c>
    </row>
    <row r="16092" spans="1:2" x14ac:dyDescent="0.2">
      <c r="A16092" s="245" t="s">
        <v>19244</v>
      </c>
      <c r="B16092" s="246">
        <v>96.49</v>
      </c>
    </row>
    <row r="16093" spans="1:2" x14ac:dyDescent="0.2">
      <c r="A16093" s="245" t="s">
        <v>9918</v>
      </c>
      <c r="B16093" s="246">
        <v>36.65</v>
      </c>
    </row>
    <row r="16094" spans="1:2" x14ac:dyDescent="0.2">
      <c r="A16094" s="245" t="s">
        <v>19245</v>
      </c>
      <c r="B16094" s="246">
        <v>34.28</v>
      </c>
    </row>
    <row r="16095" spans="1:2" x14ac:dyDescent="0.2">
      <c r="A16095" s="245" t="s">
        <v>9919</v>
      </c>
      <c r="B16095" s="246">
        <v>45.5</v>
      </c>
    </row>
    <row r="16096" spans="1:2" x14ac:dyDescent="0.2">
      <c r="A16096" s="245" t="s">
        <v>19246</v>
      </c>
      <c r="B16096" s="246">
        <v>43.13</v>
      </c>
    </row>
    <row r="16097" spans="1:2" x14ac:dyDescent="0.2">
      <c r="A16097" s="245" t="s">
        <v>9920</v>
      </c>
      <c r="B16097" s="246">
        <v>48.81</v>
      </c>
    </row>
    <row r="16098" spans="1:2" x14ac:dyDescent="0.2">
      <c r="A16098" s="245" t="s">
        <v>19247</v>
      </c>
      <c r="B16098" s="246">
        <v>46.44</v>
      </c>
    </row>
    <row r="16099" spans="1:2" x14ac:dyDescent="0.2">
      <c r="A16099" s="245" t="s">
        <v>9921</v>
      </c>
      <c r="B16099" s="246">
        <v>55.89</v>
      </c>
    </row>
    <row r="16100" spans="1:2" x14ac:dyDescent="0.2">
      <c r="A16100" s="245" t="s">
        <v>19248</v>
      </c>
      <c r="B16100" s="246">
        <v>53.52</v>
      </c>
    </row>
    <row r="16101" spans="1:2" x14ac:dyDescent="0.2">
      <c r="A16101" s="245" t="s">
        <v>9922</v>
      </c>
      <c r="B16101" s="246">
        <v>80.55</v>
      </c>
    </row>
    <row r="16102" spans="1:2" x14ac:dyDescent="0.2">
      <c r="A16102" s="245" t="s">
        <v>19249</v>
      </c>
      <c r="B16102" s="246">
        <v>78.180000000000007</v>
      </c>
    </row>
    <row r="16103" spans="1:2" x14ac:dyDescent="0.2">
      <c r="A16103" s="245" t="s">
        <v>9923</v>
      </c>
      <c r="B16103" s="246">
        <v>102.39</v>
      </c>
    </row>
    <row r="16104" spans="1:2" x14ac:dyDescent="0.2">
      <c r="A16104" s="245" t="s">
        <v>19250</v>
      </c>
      <c r="B16104" s="246">
        <v>100.02</v>
      </c>
    </row>
    <row r="16105" spans="1:2" x14ac:dyDescent="0.2">
      <c r="A16105" s="245" t="s">
        <v>9924</v>
      </c>
      <c r="B16105" s="246">
        <v>45.82</v>
      </c>
    </row>
    <row r="16106" spans="1:2" x14ac:dyDescent="0.2">
      <c r="A16106" s="245" t="s">
        <v>19251</v>
      </c>
      <c r="B16106" s="246">
        <v>43.45</v>
      </c>
    </row>
    <row r="16107" spans="1:2" x14ac:dyDescent="0.2">
      <c r="A16107" s="245" t="s">
        <v>9925</v>
      </c>
      <c r="B16107" s="246">
        <v>52.94</v>
      </c>
    </row>
    <row r="16108" spans="1:2" x14ac:dyDescent="0.2">
      <c r="A16108" s="245" t="s">
        <v>19252</v>
      </c>
      <c r="B16108" s="246">
        <v>50.57</v>
      </c>
    </row>
    <row r="16109" spans="1:2" x14ac:dyDescent="0.2">
      <c r="A16109" s="245" t="s">
        <v>9926</v>
      </c>
      <c r="B16109" s="246">
        <v>60.34</v>
      </c>
    </row>
    <row r="16110" spans="1:2" x14ac:dyDescent="0.2">
      <c r="A16110" s="245" t="s">
        <v>19253</v>
      </c>
      <c r="B16110" s="246">
        <v>57.97</v>
      </c>
    </row>
    <row r="16111" spans="1:2" x14ac:dyDescent="0.2">
      <c r="A16111" s="245" t="s">
        <v>9927</v>
      </c>
      <c r="B16111" s="246">
        <v>86.56</v>
      </c>
    </row>
    <row r="16112" spans="1:2" x14ac:dyDescent="0.2">
      <c r="A16112" s="245" t="s">
        <v>19254</v>
      </c>
      <c r="B16112" s="246">
        <v>84.19</v>
      </c>
    </row>
    <row r="16113" spans="1:2" x14ac:dyDescent="0.2">
      <c r="A16113" s="245" t="s">
        <v>9928</v>
      </c>
      <c r="B16113" s="246">
        <v>109.1</v>
      </c>
    </row>
    <row r="16114" spans="1:2" x14ac:dyDescent="0.2">
      <c r="A16114" s="245" t="s">
        <v>19255</v>
      </c>
      <c r="B16114" s="246">
        <v>106.73</v>
      </c>
    </row>
    <row r="16115" spans="1:2" x14ac:dyDescent="0.2">
      <c r="A16115" s="245" t="s">
        <v>9929</v>
      </c>
      <c r="B16115" s="246">
        <v>43.34</v>
      </c>
    </row>
    <row r="16116" spans="1:2" x14ac:dyDescent="0.2">
      <c r="A16116" s="245" t="s">
        <v>19256</v>
      </c>
      <c r="B16116" s="246">
        <v>40.97</v>
      </c>
    </row>
    <row r="16117" spans="1:2" x14ac:dyDescent="0.2">
      <c r="A16117" s="245" t="s">
        <v>9930</v>
      </c>
      <c r="B16117" s="246">
        <v>57.2</v>
      </c>
    </row>
    <row r="16118" spans="1:2" x14ac:dyDescent="0.2">
      <c r="A16118" s="245" t="s">
        <v>19257</v>
      </c>
      <c r="B16118" s="246">
        <v>54.83</v>
      </c>
    </row>
    <row r="16119" spans="1:2" x14ac:dyDescent="0.2">
      <c r="A16119" s="245" t="s">
        <v>9931</v>
      </c>
      <c r="B16119" s="246">
        <v>62.19</v>
      </c>
    </row>
    <row r="16120" spans="1:2" x14ac:dyDescent="0.2">
      <c r="A16120" s="245" t="s">
        <v>19258</v>
      </c>
      <c r="B16120" s="246">
        <v>59.82</v>
      </c>
    </row>
    <row r="16121" spans="1:2" x14ac:dyDescent="0.2">
      <c r="A16121" s="245" t="s">
        <v>9932</v>
      </c>
      <c r="B16121" s="246">
        <v>62.5</v>
      </c>
    </row>
    <row r="16122" spans="1:2" x14ac:dyDescent="0.2">
      <c r="A16122" s="245" t="s">
        <v>19259</v>
      </c>
      <c r="B16122" s="246">
        <v>60.13</v>
      </c>
    </row>
    <row r="16123" spans="1:2" x14ac:dyDescent="0.2">
      <c r="A16123" s="245" t="s">
        <v>9933</v>
      </c>
      <c r="B16123" s="246">
        <v>115.84</v>
      </c>
    </row>
    <row r="16124" spans="1:2" x14ac:dyDescent="0.2">
      <c r="A16124" s="245" t="s">
        <v>19260</v>
      </c>
      <c r="B16124" s="246">
        <v>113.47</v>
      </c>
    </row>
    <row r="16125" spans="1:2" x14ac:dyDescent="0.2">
      <c r="A16125" s="245" t="s">
        <v>9934</v>
      </c>
      <c r="B16125" s="246">
        <v>45.36</v>
      </c>
    </row>
    <row r="16126" spans="1:2" x14ac:dyDescent="0.2">
      <c r="A16126" s="245" t="s">
        <v>19261</v>
      </c>
      <c r="B16126" s="246">
        <v>42.99</v>
      </c>
    </row>
    <row r="16127" spans="1:2" x14ac:dyDescent="0.2">
      <c r="A16127" s="245" t="s">
        <v>9935</v>
      </c>
      <c r="B16127" s="246">
        <v>54.76</v>
      </c>
    </row>
    <row r="16128" spans="1:2" x14ac:dyDescent="0.2">
      <c r="A16128" s="245" t="s">
        <v>19262</v>
      </c>
      <c r="B16128" s="246">
        <v>52.39</v>
      </c>
    </row>
    <row r="16129" spans="1:2" x14ac:dyDescent="0.2">
      <c r="A16129" s="245" t="s">
        <v>9936</v>
      </c>
      <c r="B16129" s="246">
        <v>56.4</v>
      </c>
    </row>
    <row r="16130" spans="1:2" x14ac:dyDescent="0.2">
      <c r="A16130" s="245" t="s">
        <v>19263</v>
      </c>
      <c r="B16130" s="246">
        <v>54.03</v>
      </c>
    </row>
    <row r="16131" spans="1:2" x14ac:dyDescent="0.2">
      <c r="A16131" s="245" t="s">
        <v>9937</v>
      </c>
      <c r="B16131" s="246">
        <v>62.8</v>
      </c>
    </row>
    <row r="16132" spans="1:2" x14ac:dyDescent="0.2">
      <c r="A16132" s="245" t="s">
        <v>19264</v>
      </c>
      <c r="B16132" s="246">
        <v>60.43</v>
      </c>
    </row>
    <row r="16133" spans="1:2" x14ac:dyDescent="0.2">
      <c r="A16133" s="245" t="s">
        <v>9938</v>
      </c>
      <c r="B16133" s="246">
        <v>88.47</v>
      </c>
    </row>
    <row r="16134" spans="1:2" x14ac:dyDescent="0.2">
      <c r="A16134" s="245" t="s">
        <v>19265</v>
      </c>
      <c r="B16134" s="246">
        <v>86.1</v>
      </c>
    </row>
    <row r="16135" spans="1:2" x14ac:dyDescent="0.2">
      <c r="A16135" s="245" t="s">
        <v>9939</v>
      </c>
      <c r="B16135" s="246">
        <v>108.81</v>
      </c>
    </row>
    <row r="16136" spans="1:2" x14ac:dyDescent="0.2">
      <c r="A16136" s="245" t="s">
        <v>19266</v>
      </c>
      <c r="B16136" s="246">
        <v>106.44</v>
      </c>
    </row>
    <row r="16137" spans="1:2" x14ac:dyDescent="0.2">
      <c r="A16137" s="245" t="s">
        <v>9940</v>
      </c>
      <c r="B16137" s="246">
        <v>54.76</v>
      </c>
    </row>
    <row r="16138" spans="1:2" x14ac:dyDescent="0.2">
      <c r="A16138" s="245" t="s">
        <v>19267</v>
      </c>
      <c r="B16138" s="246">
        <v>52.39</v>
      </c>
    </row>
    <row r="16139" spans="1:2" x14ac:dyDescent="0.2">
      <c r="A16139" s="245" t="s">
        <v>9941</v>
      </c>
      <c r="B16139" s="246">
        <v>60.66</v>
      </c>
    </row>
    <row r="16140" spans="1:2" x14ac:dyDescent="0.2">
      <c r="A16140" s="245" t="s">
        <v>19268</v>
      </c>
      <c r="B16140" s="246">
        <v>58.29</v>
      </c>
    </row>
    <row r="16141" spans="1:2" x14ac:dyDescent="0.2">
      <c r="A16141" s="245" t="s">
        <v>9942</v>
      </c>
      <c r="B16141" s="246">
        <v>76.010000000000005</v>
      </c>
    </row>
    <row r="16142" spans="1:2" x14ac:dyDescent="0.2">
      <c r="A16142" s="245" t="s">
        <v>19269</v>
      </c>
      <c r="B16142" s="246">
        <v>73.64</v>
      </c>
    </row>
    <row r="16143" spans="1:2" x14ac:dyDescent="0.2">
      <c r="A16143" s="245" t="s">
        <v>9943</v>
      </c>
      <c r="B16143" s="246">
        <v>93.43</v>
      </c>
    </row>
    <row r="16144" spans="1:2" x14ac:dyDescent="0.2">
      <c r="A16144" s="245" t="s">
        <v>19270</v>
      </c>
      <c r="B16144" s="246">
        <v>91.06</v>
      </c>
    </row>
    <row r="16145" spans="1:2" x14ac:dyDescent="0.2">
      <c r="A16145" s="245" t="s">
        <v>9944</v>
      </c>
      <c r="B16145" s="246">
        <v>113.79</v>
      </c>
    </row>
    <row r="16146" spans="1:2" x14ac:dyDescent="0.2">
      <c r="A16146" s="245" t="s">
        <v>19271</v>
      </c>
      <c r="B16146" s="246">
        <v>111.42</v>
      </c>
    </row>
    <row r="16147" spans="1:2" x14ac:dyDescent="0.2">
      <c r="A16147" s="245" t="s">
        <v>9945</v>
      </c>
      <c r="B16147" s="246">
        <v>59.01</v>
      </c>
    </row>
    <row r="16148" spans="1:2" x14ac:dyDescent="0.2">
      <c r="A16148" s="245" t="s">
        <v>19272</v>
      </c>
      <c r="B16148" s="246">
        <v>56.64</v>
      </c>
    </row>
    <row r="16149" spans="1:2" x14ac:dyDescent="0.2">
      <c r="A16149" s="245" t="s">
        <v>9946</v>
      </c>
      <c r="B16149" s="246">
        <v>64.78</v>
      </c>
    </row>
    <row r="16150" spans="1:2" x14ac:dyDescent="0.2">
      <c r="A16150" s="245" t="s">
        <v>19273</v>
      </c>
      <c r="B16150" s="246">
        <v>62.41</v>
      </c>
    </row>
    <row r="16151" spans="1:2" x14ac:dyDescent="0.2">
      <c r="A16151" s="245" t="s">
        <v>9947</v>
      </c>
      <c r="B16151" s="246">
        <v>71.2</v>
      </c>
    </row>
    <row r="16152" spans="1:2" x14ac:dyDescent="0.2">
      <c r="A16152" s="245" t="s">
        <v>19274</v>
      </c>
      <c r="B16152" s="246">
        <v>68.83</v>
      </c>
    </row>
    <row r="16153" spans="1:2" x14ac:dyDescent="0.2">
      <c r="A16153" s="245" t="s">
        <v>9948</v>
      </c>
      <c r="B16153" s="246">
        <v>98.42</v>
      </c>
    </row>
    <row r="16154" spans="1:2" x14ac:dyDescent="0.2">
      <c r="A16154" s="245" t="s">
        <v>19275</v>
      </c>
      <c r="B16154" s="246">
        <v>96.05</v>
      </c>
    </row>
    <row r="16155" spans="1:2" x14ac:dyDescent="0.2">
      <c r="A16155" s="245" t="s">
        <v>9949</v>
      </c>
      <c r="B16155" s="246">
        <v>118.78</v>
      </c>
    </row>
    <row r="16156" spans="1:2" x14ac:dyDescent="0.2">
      <c r="A16156" s="245" t="s">
        <v>19276</v>
      </c>
      <c r="B16156" s="246">
        <v>116.41</v>
      </c>
    </row>
    <row r="16157" spans="1:2" x14ac:dyDescent="0.2">
      <c r="A16157" s="245" t="s">
        <v>9950</v>
      </c>
      <c r="B16157" s="246">
        <v>23.65</v>
      </c>
    </row>
    <row r="16158" spans="1:2" x14ac:dyDescent="0.2">
      <c r="A16158" s="245" t="s">
        <v>19277</v>
      </c>
      <c r="B16158" s="246">
        <v>21.28</v>
      </c>
    </row>
    <row r="16159" spans="1:2" x14ac:dyDescent="0.2">
      <c r="A16159" s="245" t="s">
        <v>9951</v>
      </c>
      <c r="B16159" s="246">
        <v>26.46</v>
      </c>
    </row>
    <row r="16160" spans="1:2" x14ac:dyDescent="0.2">
      <c r="A16160" s="245" t="s">
        <v>19278</v>
      </c>
      <c r="B16160" s="246">
        <v>24.09</v>
      </c>
    </row>
    <row r="16161" spans="1:2" x14ac:dyDescent="0.2">
      <c r="A16161" s="245" t="s">
        <v>9952</v>
      </c>
      <c r="B16161" s="246">
        <v>29.75</v>
      </c>
    </row>
    <row r="16162" spans="1:2" x14ac:dyDescent="0.2">
      <c r="A16162" s="245" t="s">
        <v>19279</v>
      </c>
      <c r="B16162" s="246">
        <v>27.38</v>
      </c>
    </row>
    <row r="16163" spans="1:2" x14ac:dyDescent="0.2">
      <c r="A16163" s="245" t="s">
        <v>9953</v>
      </c>
      <c r="B16163" s="246">
        <v>33.840000000000003</v>
      </c>
    </row>
    <row r="16164" spans="1:2" x14ac:dyDescent="0.2">
      <c r="A16164" s="245" t="s">
        <v>19280</v>
      </c>
      <c r="B16164" s="246">
        <v>31.47</v>
      </c>
    </row>
    <row r="16165" spans="1:2" x14ac:dyDescent="0.2">
      <c r="A16165" s="245" t="s">
        <v>9954</v>
      </c>
      <c r="B16165" s="246">
        <v>48.48</v>
      </c>
    </row>
    <row r="16166" spans="1:2" x14ac:dyDescent="0.2">
      <c r="A16166" s="245" t="s">
        <v>19281</v>
      </c>
      <c r="B16166" s="246">
        <v>46.11</v>
      </c>
    </row>
    <row r="16167" spans="1:2" x14ac:dyDescent="0.2">
      <c r="A16167" s="245" t="s">
        <v>9955</v>
      </c>
      <c r="B16167" s="246">
        <v>63.12</v>
      </c>
    </row>
    <row r="16168" spans="1:2" x14ac:dyDescent="0.2">
      <c r="A16168" s="245" t="s">
        <v>19282</v>
      </c>
      <c r="B16168" s="246">
        <v>60.75</v>
      </c>
    </row>
    <row r="16169" spans="1:2" x14ac:dyDescent="0.2">
      <c r="A16169" s="245" t="s">
        <v>9956</v>
      </c>
      <c r="B16169" s="246">
        <v>26.12</v>
      </c>
    </row>
    <row r="16170" spans="1:2" x14ac:dyDescent="0.2">
      <c r="A16170" s="245" t="s">
        <v>19283</v>
      </c>
      <c r="B16170" s="246">
        <v>23.75</v>
      </c>
    </row>
    <row r="16171" spans="1:2" x14ac:dyDescent="0.2">
      <c r="A16171" s="245" t="s">
        <v>9957</v>
      </c>
      <c r="B16171" s="246">
        <v>30.95</v>
      </c>
    </row>
    <row r="16172" spans="1:2" x14ac:dyDescent="0.2">
      <c r="A16172" s="245" t="s">
        <v>19284</v>
      </c>
      <c r="B16172" s="246">
        <v>28.58</v>
      </c>
    </row>
    <row r="16173" spans="1:2" x14ac:dyDescent="0.2">
      <c r="A16173" s="245" t="s">
        <v>9958</v>
      </c>
      <c r="B16173" s="246">
        <v>36.32</v>
      </c>
    </row>
    <row r="16174" spans="1:2" x14ac:dyDescent="0.2">
      <c r="A16174" s="245" t="s">
        <v>19285</v>
      </c>
      <c r="B16174" s="246">
        <v>33.950000000000003</v>
      </c>
    </row>
    <row r="16175" spans="1:2" x14ac:dyDescent="0.2">
      <c r="A16175" s="245" t="s">
        <v>9959</v>
      </c>
      <c r="B16175" s="246">
        <v>52.14</v>
      </c>
    </row>
    <row r="16176" spans="1:2" x14ac:dyDescent="0.2">
      <c r="A16176" s="245" t="s">
        <v>19286</v>
      </c>
      <c r="B16176" s="246">
        <v>49.77</v>
      </c>
    </row>
    <row r="16177" spans="1:2" x14ac:dyDescent="0.2">
      <c r="A16177" s="245" t="s">
        <v>9960</v>
      </c>
      <c r="B16177" s="246">
        <v>71.849999999999994</v>
      </c>
    </row>
    <row r="16178" spans="1:2" x14ac:dyDescent="0.2">
      <c r="A16178" s="245" t="s">
        <v>19287</v>
      </c>
      <c r="B16178" s="246">
        <v>69.48</v>
      </c>
    </row>
    <row r="16179" spans="1:2" x14ac:dyDescent="0.2">
      <c r="A16179" s="245" t="s">
        <v>9961</v>
      </c>
      <c r="B16179" s="246">
        <v>30.06</v>
      </c>
    </row>
    <row r="16180" spans="1:2" x14ac:dyDescent="0.2">
      <c r="A16180" s="245" t="s">
        <v>19288</v>
      </c>
      <c r="B16180" s="246">
        <v>27.69</v>
      </c>
    </row>
    <row r="16181" spans="1:2" x14ac:dyDescent="0.2">
      <c r="A16181" s="245" t="s">
        <v>9962</v>
      </c>
      <c r="B16181" s="246">
        <v>34.18</v>
      </c>
    </row>
    <row r="16182" spans="1:2" x14ac:dyDescent="0.2">
      <c r="A16182" s="245" t="s">
        <v>19289</v>
      </c>
      <c r="B16182" s="246">
        <v>31.81</v>
      </c>
    </row>
    <row r="16183" spans="1:2" x14ac:dyDescent="0.2">
      <c r="A16183" s="245" t="s">
        <v>9963</v>
      </c>
      <c r="B16183" s="246">
        <v>38.78</v>
      </c>
    </row>
    <row r="16184" spans="1:2" x14ac:dyDescent="0.2">
      <c r="A16184" s="245" t="s">
        <v>19290</v>
      </c>
      <c r="B16184" s="246">
        <v>36.409999999999997</v>
      </c>
    </row>
    <row r="16185" spans="1:2" x14ac:dyDescent="0.2">
      <c r="A16185" s="245" t="s">
        <v>9964</v>
      </c>
      <c r="B16185" s="246">
        <v>55.8</v>
      </c>
    </row>
    <row r="16186" spans="1:2" x14ac:dyDescent="0.2">
      <c r="A16186" s="245" t="s">
        <v>19291</v>
      </c>
      <c r="B16186" s="246">
        <v>53.43</v>
      </c>
    </row>
    <row r="16187" spans="1:2" x14ac:dyDescent="0.2">
      <c r="A16187" s="245" t="s">
        <v>9965</v>
      </c>
      <c r="B16187" s="246">
        <v>92.6</v>
      </c>
    </row>
    <row r="16188" spans="1:2" x14ac:dyDescent="0.2">
      <c r="A16188" s="245" t="s">
        <v>19292</v>
      </c>
      <c r="B16188" s="246">
        <v>90.23</v>
      </c>
    </row>
    <row r="16189" spans="1:2" x14ac:dyDescent="0.2">
      <c r="A16189" s="245" t="s">
        <v>9966</v>
      </c>
      <c r="B16189" s="246">
        <v>26.46</v>
      </c>
    </row>
    <row r="16190" spans="1:2" x14ac:dyDescent="0.2">
      <c r="A16190" s="245" t="s">
        <v>19293</v>
      </c>
      <c r="B16190" s="246">
        <v>24.09</v>
      </c>
    </row>
    <row r="16191" spans="1:2" x14ac:dyDescent="0.2">
      <c r="A16191" s="245" t="s">
        <v>9967</v>
      </c>
      <c r="B16191" s="246">
        <v>29.57</v>
      </c>
    </row>
    <row r="16192" spans="1:2" x14ac:dyDescent="0.2">
      <c r="A16192" s="245" t="s">
        <v>19294</v>
      </c>
      <c r="B16192" s="246">
        <v>27.2</v>
      </c>
    </row>
    <row r="16193" spans="1:2" x14ac:dyDescent="0.2">
      <c r="A16193" s="245" t="s">
        <v>9968</v>
      </c>
      <c r="B16193" s="246">
        <v>33.200000000000003</v>
      </c>
    </row>
    <row r="16194" spans="1:2" x14ac:dyDescent="0.2">
      <c r="A16194" s="245" t="s">
        <v>19295</v>
      </c>
      <c r="B16194" s="246">
        <v>30.83</v>
      </c>
    </row>
    <row r="16195" spans="1:2" x14ac:dyDescent="0.2">
      <c r="A16195" s="245" t="s">
        <v>9969</v>
      </c>
      <c r="B16195" s="246">
        <v>37.47</v>
      </c>
    </row>
    <row r="16196" spans="1:2" x14ac:dyDescent="0.2">
      <c r="A16196" s="245" t="s">
        <v>19296</v>
      </c>
      <c r="B16196" s="246">
        <v>35.1</v>
      </c>
    </row>
    <row r="16197" spans="1:2" x14ac:dyDescent="0.2">
      <c r="A16197" s="245" t="s">
        <v>9970</v>
      </c>
      <c r="B16197" s="246">
        <v>53.6</v>
      </c>
    </row>
    <row r="16198" spans="1:2" x14ac:dyDescent="0.2">
      <c r="A16198" s="245" t="s">
        <v>19297</v>
      </c>
      <c r="B16198" s="246">
        <v>51.23</v>
      </c>
    </row>
    <row r="16199" spans="1:2" x14ac:dyDescent="0.2">
      <c r="A16199" s="245" t="s">
        <v>9971</v>
      </c>
      <c r="B16199" s="246">
        <v>68.98</v>
      </c>
    </row>
    <row r="16200" spans="1:2" x14ac:dyDescent="0.2">
      <c r="A16200" s="245" t="s">
        <v>19298</v>
      </c>
      <c r="B16200" s="246">
        <v>66.61</v>
      </c>
    </row>
    <row r="16201" spans="1:2" x14ac:dyDescent="0.2">
      <c r="A16201" s="245" t="s">
        <v>9972</v>
      </c>
      <c r="B16201" s="246">
        <v>31.72</v>
      </c>
    </row>
    <row r="16202" spans="1:2" x14ac:dyDescent="0.2">
      <c r="A16202" s="245" t="s">
        <v>19299</v>
      </c>
      <c r="B16202" s="246">
        <v>29.35</v>
      </c>
    </row>
    <row r="16203" spans="1:2" x14ac:dyDescent="0.2">
      <c r="A16203" s="245" t="s">
        <v>9973</v>
      </c>
      <c r="B16203" s="246">
        <v>35.49</v>
      </c>
    </row>
    <row r="16204" spans="1:2" x14ac:dyDescent="0.2">
      <c r="A16204" s="245" t="s">
        <v>19300</v>
      </c>
      <c r="B16204" s="246">
        <v>33.119999999999997</v>
      </c>
    </row>
    <row r="16205" spans="1:2" x14ac:dyDescent="0.2">
      <c r="A16205" s="245" t="s">
        <v>9974</v>
      </c>
      <c r="B16205" s="246">
        <v>44.08</v>
      </c>
    </row>
    <row r="16206" spans="1:2" x14ac:dyDescent="0.2">
      <c r="A16206" s="245" t="s">
        <v>19301</v>
      </c>
      <c r="B16206" s="246">
        <v>41.71</v>
      </c>
    </row>
    <row r="16207" spans="1:2" x14ac:dyDescent="0.2">
      <c r="A16207" s="245" t="s">
        <v>9975</v>
      </c>
      <c r="B16207" s="246">
        <v>56.97</v>
      </c>
    </row>
    <row r="16208" spans="1:2" x14ac:dyDescent="0.2">
      <c r="A16208" s="245" t="s">
        <v>19302</v>
      </c>
      <c r="B16208" s="246">
        <v>54.6</v>
      </c>
    </row>
    <row r="16209" spans="1:2" x14ac:dyDescent="0.2">
      <c r="A16209" s="245" t="s">
        <v>9976</v>
      </c>
      <c r="B16209" s="246">
        <v>68.41</v>
      </c>
    </row>
    <row r="16210" spans="1:2" x14ac:dyDescent="0.2">
      <c r="A16210" s="245" t="s">
        <v>19303</v>
      </c>
      <c r="B16210" s="246">
        <v>66.040000000000006</v>
      </c>
    </row>
    <row r="16211" spans="1:2" x14ac:dyDescent="0.2">
      <c r="A16211" s="245" t="s">
        <v>9977</v>
      </c>
      <c r="B16211" s="246">
        <v>33.840000000000003</v>
      </c>
    </row>
    <row r="16212" spans="1:2" x14ac:dyDescent="0.2">
      <c r="A16212" s="245" t="s">
        <v>19304</v>
      </c>
      <c r="B16212" s="246">
        <v>31.47</v>
      </c>
    </row>
    <row r="16213" spans="1:2" x14ac:dyDescent="0.2">
      <c r="A16213" s="245" t="s">
        <v>9978</v>
      </c>
      <c r="B16213" s="246">
        <v>37.79</v>
      </c>
    </row>
    <row r="16214" spans="1:2" x14ac:dyDescent="0.2">
      <c r="A16214" s="245" t="s">
        <v>19305</v>
      </c>
      <c r="B16214" s="246">
        <v>35.42</v>
      </c>
    </row>
    <row r="16215" spans="1:2" x14ac:dyDescent="0.2">
      <c r="A16215" s="245" t="s">
        <v>9979</v>
      </c>
      <c r="B16215" s="246">
        <v>42.57</v>
      </c>
    </row>
    <row r="16216" spans="1:2" x14ac:dyDescent="0.2">
      <c r="A16216" s="245" t="s">
        <v>19306</v>
      </c>
      <c r="B16216" s="246">
        <v>40.200000000000003</v>
      </c>
    </row>
    <row r="16217" spans="1:2" x14ac:dyDescent="0.2">
      <c r="A16217" s="245" t="s">
        <v>9980</v>
      </c>
      <c r="B16217" s="246">
        <v>60.2</v>
      </c>
    </row>
    <row r="16218" spans="1:2" x14ac:dyDescent="0.2">
      <c r="A16218" s="245" t="s">
        <v>19307</v>
      </c>
      <c r="B16218" s="246">
        <v>57.83</v>
      </c>
    </row>
    <row r="16219" spans="1:2" x14ac:dyDescent="0.2">
      <c r="A16219" s="245" t="s">
        <v>9981</v>
      </c>
      <c r="B16219" s="246">
        <v>76.3</v>
      </c>
    </row>
    <row r="16220" spans="1:2" x14ac:dyDescent="0.2">
      <c r="A16220" s="245" t="s">
        <v>19308</v>
      </c>
      <c r="B16220" s="246">
        <v>73.930000000000007</v>
      </c>
    </row>
    <row r="16221" spans="1:2" x14ac:dyDescent="0.2">
      <c r="A16221" s="245" t="s">
        <v>9982</v>
      </c>
      <c r="B16221" s="246">
        <v>30.39</v>
      </c>
    </row>
    <row r="16222" spans="1:2" x14ac:dyDescent="0.2">
      <c r="A16222" s="245" t="s">
        <v>19309</v>
      </c>
      <c r="B16222" s="246">
        <v>28.02</v>
      </c>
    </row>
    <row r="16223" spans="1:2" x14ac:dyDescent="0.2">
      <c r="A16223" s="245" t="s">
        <v>9983</v>
      </c>
      <c r="B16223" s="246">
        <v>35.880000000000003</v>
      </c>
    </row>
    <row r="16224" spans="1:2" x14ac:dyDescent="0.2">
      <c r="A16224" s="245" t="s">
        <v>19310</v>
      </c>
      <c r="B16224" s="246">
        <v>33.51</v>
      </c>
    </row>
    <row r="16225" spans="1:2" x14ac:dyDescent="0.2">
      <c r="A16225" s="245" t="s">
        <v>9984</v>
      </c>
      <c r="B16225" s="246">
        <v>37.79</v>
      </c>
    </row>
    <row r="16226" spans="1:2" x14ac:dyDescent="0.2">
      <c r="A16226" s="245" t="s">
        <v>19311</v>
      </c>
      <c r="B16226" s="246">
        <v>35.42</v>
      </c>
    </row>
    <row r="16227" spans="1:2" x14ac:dyDescent="0.2">
      <c r="A16227" s="245" t="s">
        <v>9985</v>
      </c>
      <c r="B16227" s="246">
        <v>42.57</v>
      </c>
    </row>
    <row r="16228" spans="1:2" x14ac:dyDescent="0.2">
      <c r="A16228" s="245" t="s">
        <v>19312</v>
      </c>
      <c r="B16228" s="246">
        <v>40.200000000000003</v>
      </c>
    </row>
    <row r="16229" spans="1:2" x14ac:dyDescent="0.2">
      <c r="A16229" s="245" t="s">
        <v>9986</v>
      </c>
      <c r="B16229" s="246">
        <v>60.2</v>
      </c>
    </row>
    <row r="16230" spans="1:2" x14ac:dyDescent="0.2">
      <c r="A16230" s="245" t="s">
        <v>19313</v>
      </c>
      <c r="B16230" s="246">
        <v>57.83</v>
      </c>
    </row>
    <row r="16231" spans="1:2" x14ac:dyDescent="0.2">
      <c r="A16231" s="245" t="s">
        <v>9987</v>
      </c>
      <c r="B16231" s="246">
        <v>76.3</v>
      </c>
    </row>
    <row r="16232" spans="1:2" x14ac:dyDescent="0.2">
      <c r="A16232" s="245" t="s">
        <v>19314</v>
      </c>
      <c r="B16232" s="246">
        <v>73.930000000000007</v>
      </c>
    </row>
    <row r="16233" spans="1:2" x14ac:dyDescent="0.2">
      <c r="A16233" s="245" t="s">
        <v>9988</v>
      </c>
      <c r="B16233" s="246">
        <v>36.32</v>
      </c>
    </row>
    <row r="16234" spans="1:2" x14ac:dyDescent="0.2">
      <c r="A16234" s="245" t="s">
        <v>19315</v>
      </c>
      <c r="B16234" s="246">
        <v>33.950000000000003</v>
      </c>
    </row>
    <row r="16235" spans="1:2" x14ac:dyDescent="0.2">
      <c r="A16235" s="245" t="s">
        <v>9989</v>
      </c>
      <c r="B16235" s="246">
        <v>44.77</v>
      </c>
    </row>
    <row r="16236" spans="1:2" x14ac:dyDescent="0.2">
      <c r="A16236" s="245" t="s">
        <v>19316</v>
      </c>
      <c r="B16236" s="246">
        <v>42.4</v>
      </c>
    </row>
    <row r="16237" spans="1:2" x14ac:dyDescent="0.2">
      <c r="A16237" s="245" t="s">
        <v>9990</v>
      </c>
      <c r="B16237" s="246">
        <v>50.49</v>
      </c>
    </row>
    <row r="16238" spans="1:2" x14ac:dyDescent="0.2">
      <c r="A16238" s="245" t="s">
        <v>19317</v>
      </c>
      <c r="B16238" s="246">
        <v>48.12</v>
      </c>
    </row>
    <row r="16239" spans="1:2" x14ac:dyDescent="0.2">
      <c r="A16239" s="245" t="s">
        <v>9991</v>
      </c>
      <c r="B16239" s="246">
        <v>63.12</v>
      </c>
    </row>
    <row r="16240" spans="1:2" x14ac:dyDescent="0.2">
      <c r="A16240" s="245" t="s">
        <v>19318</v>
      </c>
      <c r="B16240" s="246">
        <v>60.75</v>
      </c>
    </row>
    <row r="16241" spans="1:2" x14ac:dyDescent="0.2">
      <c r="A16241" s="245" t="s">
        <v>9992</v>
      </c>
      <c r="B16241" s="246">
        <v>79.239999999999995</v>
      </c>
    </row>
    <row r="16242" spans="1:2" x14ac:dyDescent="0.2">
      <c r="A16242" s="245" t="s">
        <v>19319</v>
      </c>
      <c r="B16242" s="246">
        <v>76.87</v>
      </c>
    </row>
    <row r="16243" spans="1:2" x14ac:dyDescent="0.2">
      <c r="A16243" s="245" t="s">
        <v>9993</v>
      </c>
      <c r="B16243" s="246">
        <v>38.78</v>
      </c>
    </row>
    <row r="16244" spans="1:2" x14ac:dyDescent="0.2">
      <c r="A16244" s="245" t="s">
        <v>19320</v>
      </c>
      <c r="B16244" s="246">
        <v>36.409999999999997</v>
      </c>
    </row>
    <row r="16245" spans="1:2" x14ac:dyDescent="0.2">
      <c r="A16245" s="245" t="s">
        <v>9994</v>
      </c>
      <c r="B16245" s="246">
        <v>42.74</v>
      </c>
    </row>
    <row r="16246" spans="1:2" x14ac:dyDescent="0.2">
      <c r="A16246" s="245" t="s">
        <v>19321</v>
      </c>
      <c r="B16246" s="246">
        <v>40.369999999999997</v>
      </c>
    </row>
    <row r="16247" spans="1:2" x14ac:dyDescent="0.2">
      <c r="A16247" s="245" t="s">
        <v>9995</v>
      </c>
      <c r="B16247" s="246">
        <v>47.5</v>
      </c>
    </row>
    <row r="16248" spans="1:2" x14ac:dyDescent="0.2">
      <c r="A16248" s="245" t="s">
        <v>19322</v>
      </c>
      <c r="B16248" s="246">
        <v>45.13</v>
      </c>
    </row>
    <row r="16249" spans="1:2" x14ac:dyDescent="0.2">
      <c r="A16249" s="245" t="s">
        <v>9996</v>
      </c>
      <c r="B16249" s="246">
        <v>66.069999999999993</v>
      </c>
    </row>
    <row r="16250" spans="1:2" x14ac:dyDescent="0.2">
      <c r="A16250" s="245" t="s">
        <v>19323</v>
      </c>
      <c r="B16250" s="246">
        <v>63.7</v>
      </c>
    </row>
    <row r="16251" spans="1:2" x14ac:dyDescent="0.2">
      <c r="A16251" s="245" t="s">
        <v>9997</v>
      </c>
      <c r="B16251" s="246">
        <v>82.17</v>
      </c>
    </row>
    <row r="16252" spans="1:2" x14ac:dyDescent="0.2">
      <c r="A16252" s="245" t="s">
        <v>19324</v>
      </c>
      <c r="B16252" s="246">
        <v>79.8</v>
      </c>
    </row>
    <row r="16253" spans="1:2" x14ac:dyDescent="0.2">
      <c r="A16253" s="245" t="s">
        <v>9998</v>
      </c>
      <c r="B16253" s="246">
        <v>25.57</v>
      </c>
    </row>
    <row r="16254" spans="1:2" x14ac:dyDescent="0.2">
      <c r="A16254" s="245" t="s">
        <v>19325</v>
      </c>
      <c r="B16254" s="246">
        <v>23.2</v>
      </c>
    </row>
    <row r="16255" spans="1:2" x14ac:dyDescent="0.2">
      <c r="A16255" s="245" t="s">
        <v>9999</v>
      </c>
      <c r="B16255" s="246">
        <v>35.75</v>
      </c>
    </row>
    <row r="16256" spans="1:2" x14ac:dyDescent="0.2">
      <c r="A16256" s="245" t="s">
        <v>19326</v>
      </c>
      <c r="B16256" s="246">
        <v>33.380000000000003</v>
      </c>
    </row>
    <row r="16257" spans="1:2" x14ac:dyDescent="0.2">
      <c r="A16257" s="245" t="s">
        <v>10000</v>
      </c>
      <c r="B16257" s="246">
        <v>30.63</v>
      </c>
    </row>
    <row r="16258" spans="1:2" x14ac:dyDescent="0.2">
      <c r="A16258" s="245" t="s">
        <v>19327</v>
      </c>
      <c r="B16258" s="246">
        <v>28.26</v>
      </c>
    </row>
    <row r="16259" spans="1:2" x14ac:dyDescent="0.2">
      <c r="A16259" s="245" t="s">
        <v>10001</v>
      </c>
      <c r="B16259" s="246">
        <v>38.39</v>
      </c>
    </row>
    <row r="16260" spans="1:2" x14ac:dyDescent="0.2">
      <c r="A16260" s="245" t="s">
        <v>19328</v>
      </c>
      <c r="B16260" s="246">
        <v>36.020000000000003</v>
      </c>
    </row>
    <row r="16261" spans="1:2" x14ac:dyDescent="0.2">
      <c r="A16261" s="245" t="s">
        <v>10002</v>
      </c>
      <c r="B16261" s="246">
        <v>36.24</v>
      </c>
    </row>
    <row r="16262" spans="1:2" x14ac:dyDescent="0.2">
      <c r="A16262" s="245" t="s">
        <v>19329</v>
      </c>
      <c r="B16262" s="246">
        <v>33.869999999999997</v>
      </c>
    </row>
    <row r="16263" spans="1:2" x14ac:dyDescent="0.2">
      <c r="A16263" s="245" t="s">
        <v>10003</v>
      </c>
      <c r="B16263" s="246">
        <v>30.88</v>
      </c>
    </row>
    <row r="16264" spans="1:2" x14ac:dyDescent="0.2">
      <c r="A16264" s="245" t="s">
        <v>19330</v>
      </c>
      <c r="B16264" s="246">
        <v>28.51</v>
      </c>
    </row>
    <row r="16265" spans="1:2" x14ac:dyDescent="0.2">
      <c r="A16265" s="245" t="s">
        <v>10004</v>
      </c>
      <c r="B16265" s="246">
        <v>43.51</v>
      </c>
    </row>
    <row r="16266" spans="1:2" x14ac:dyDescent="0.2">
      <c r="A16266" s="245" t="s">
        <v>19331</v>
      </c>
      <c r="B16266" s="246">
        <v>41.14</v>
      </c>
    </row>
    <row r="16267" spans="1:2" x14ac:dyDescent="0.2">
      <c r="A16267" s="245" t="s">
        <v>10005</v>
      </c>
      <c r="B16267" s="246">
        <v>43.51</v>
      </c>
    </row>
    <row r="16268" spans="1:2" x14ac:dyDescent="0.2">
      <c r="A16268" s="245" t="s">
        <v>19332</v>
      </c>
      <c r="B16268" s="246">
        <v>41.14</v>
      </c>
    </row>
    <row r="16269" spans="1:2" x14ac:dyDescent="0.2">
      <c r="A16269" s="245" t="s">
        <v>10006</v>
      </c>
      <c r="B16269" s="246">
        <v>49.36</v>
      </c>
    </row>
    <row r="16270" spans="1:2" x14ac:dyDescent="0.2">
      <c r="A16270" s="245" t="s">
        <v>19333</v>
      </c>
      <c r="B16270" s="246">
        <v>46.99</v>
      </c>
    </row>
    <row r="16271" spans="1:2" x14ac:dyDescent="0.2">
      <c r="A16271" s="245" t="s">
        <v>10007</v>
      </c>
      <c r="B16271" s="246">
        <v>38.39</v>
      </c>
    </row>
    <row r="16272" spans="1:2" x14ac:dyDescent="0.2">
      <c r="A16272" s="245" t="s">
        <v>19334</v>
      </c>
      <c r="B16272" s="246">
        <v>36.020000000000003</v>
      </c>
    </row>
    <row r="16273" spans="1:2" x14ac:dyDescent="0.2">
      <c r="A16273" s="245" t="s">
        <v>10008</v>
      </c>
      <c r="B16273" s="246">
        <v>67.75</v>
      </c>
    </row>
    <row r="16274" spans="1:2" x14ac:dyDescent="0.2">
      <c r="A16274" s="245" t="s">
        <v>19335</v>
      </c>
      <c r="B16274" s="246">
        <v>65.38</v>
      </c>
    </row>
    <row r="16275" spans="1:2" x14ac:dyDescent="0.2">
      <c r="A16275" s="245" t="s">
        <v>10009</v>
      </c>
      <c r="B16275" s="246">
        <v>67.75</v>
      </c>
    </row>
    <row r="16276" spans="1:2" x14ac:dyDescent="0.2">
      <c r="A16276" s="245" t="s">
        <v>19336</v>
      </c>
      <c r="B16276" s="246">
        <v>65.38</v>
      </c>
    </row>
    <row r="16277" spans="1:2" x14ac:dyDescent="0.2">
      <c r="A16277" s="245" t="s">
        <v>10010</v>
      </c>
      <c r="B16277" s="246">
        <v>93.45</v>
      </c>
    </row>
    <row r="16278" spans="1:2" x14ac:dyDescent="0.2">
      <c r="A16278" s="245" t="s">
        <v>19337</v>
      </c>
      <c r="B16278" s="246">
        <v>91.08</v>
      </c>
    </row>
    <row r="16279" spans="1:2" x14ac:dyDescent="0.2">
      <c r="A16279" s="245" t="s">
        <v>10011</v>
      </c>
      <c r="B16279" s="246">
        <v>67.75</v>
      </c>
    </row>
    <row r="16280" spans="1:2" x14ac:dyDescent="0.2">
      <c r="A16280" s="245" t="s">
        <v>19338</v>
      </c>
      <c r="B16280" s="246">
        <v>65.38</v>
      </c>
    </row>
    <row r="16281" spans="1:2" x14ac:dyDescent="0.2">
      <c r="A16281" s="245" t="s">
        <v>10012</v>
      </c>
      <c r="B16281" s="246">
        <v>54.06</v>
      </c>
    </row>
    <row r="16282" spans="1:2" x14ac:dyDescent="0.2">
      <c r="A16282" s="245" t="s">
        <v>19339</v>
      </c>
      <c r="B16282" s="246">
        <v>51.69</v>
      </c>
    </row>
    <row r="16283" spans="1:2" x14ac:dyDescent="0.2">
      <c r="A16283" s="245" t="s">
        <v>10013</v>
      </c>
      <c r="B16283" s="246">
        <v>32.090000000000003</v>
      </c>
    </row>
    <row r="16284" spans="1:2" x14ac:dyDescent="0.2">
      <c r="A16284" s="245" t="s">
        <v>19340</v>
      </c>
      <c r="B16284" s="246">
        <v>29.72</v>
      </c>
    </row>
    <row r="16285" spans="1:2" x14ac:dyDescent="0.2">
      <c r="A16285" s="245" t="s">
        <v>10014</v>
      </c>
      <c r="B16285" s="246">
        <v>37.81</v>
      </c>
    </row>
    <row r="16286" spans="1:2" x14ac:dyDescent="0.2">
      <c r="A16286" s="245" t="s">
        <v>19341</v>
      </c>
      <c r="B16286" s="246">
        <v>35.44</v>
      </c>
    </row>
    <row r="16287" spans="1:2" x14ac:dyDescent="0.2">
      <c r="A16287" s="245" t="s">
        <v>10015</v>
      </c>
      <c r="B16287" s="246">
        <v>39.1</v>
      </c>
    </row>
    <row r="16288" spans="1:2" x14ac:dyDescent="0.2">
      <c r="A16288" s="245" t="s">
        <v>19342</v>
      </c>
      <c r="B16288" s="246">
        <v>36.729999999999997</v>
      </c>
    </row>
    <row r="16289" spans="1:2" x14ac:dyDescent="0.2">
      <c r="A16289" s="245" t="s">
        <v>10016</v>
      </c>
      <c r="B16289" s="246">
        <v>42.58</v>
      </c>
    </row>
    <row r="16290" spans="1:2" x14ac:dyDescent="0.2">
      <c r="A16290" s="245" t="s">
        <v>19343</v>
      </c>
      <c r="B16290" s="246">
        <v>40.21</v>
      </c>
    </row>
    <row r="16291" spans="1:2" x14ac:dyDescent="0.2">
      <c r="A16291" s="245" t="s">
        <v>10017</v>
      </c>
      <c r="B16291" s="246">
        <v>55.37</v>
      </c>
    </row>
    <row r="16292" spans="1:2" x14ac:dyDescent="0.2">
      <c r="A16292" s="245" t="s">
        <v>19344</v>
      </c>
      <c r="B16292" s="246">
        <v>53</v>
      </c>
    </row>
    <row r="16293" spans="1:2" x14ac:dyDescent="0.2">
      <c r="A16293" s="245" t="s">
        <v>10018</v>
      </c>
      <c r="B16293" s="246">
        <v>70.599999999999994</v>
      </c>
    </row>
    <row r="16294" spans="1:2" x14ac:dyDescent="0.2">
      <c r="A16294" s="245" t="s">
        <v>19345</v>
      </c>
      <c r="B16294" s="246">
        <v>68.23</v>
      </c>
    </row>
    <row r="16295" spans="1:2" x14ac:dyDescent="0.2">
      <c r="A16295" s="245" t="s">
        <v>10019</v>
      </c>
      <c r="B16295" s="246">
        <v>41.59</v>
      </c>
    </row>
    <row r="16296" spans="1:2" x14ac:dyDescent="0.2">
      <c r="A16296" s="245" t="s">
        <v>19346</v>
      </c>
      <c r="B16296" s="246">
        <v>39.22</v>
      </c>
    </row>
    <row r="16297" spans="1:2" x14ac:dyDescent="0.2">
      <c r="A16297" s="245" t="s">
        <v>10020</v>
      </c>
      <c r="B16297" s="246">
        <v>41.54</v>
      </c>
    </row>
    <row r="16298" spans="1:2" x14ac:dyDescent="0.2">
      <c r="A16298" s="245" t="s">
        <v>19347</v>
      </c>
      <c r="B16298" s="246">
        <v>39.17</v>
      </c>
    </row>
    <row r="16299" spans="1:2" x14ac:dyDescent="0.2">
      <c r="A16299" s="245" t="s">
        <v>10021</v>
      </c>
      <c r="B16299" s="246">
        <v>50.23</v>
      </c>
    </row>
    <row r="16300" spans="1:2" x14ac:dyDescent="0.2">
      <c r="A16300" s="245" t="s">
        <v>19348</v>
      </c>
      <c r="B16300" s="246">
        <v>47.86</v>
      </c>
    </row>
    <row r="16301" spans="1:2" x14ac:dyDescent="0.2">
      <c r="A16301" s="245" t="s">
        <v>10022</v>
      </c>
      <c r="B16301" s="246">
        <v>58.89</v>
      </c>
    </row>
    <row r="16302" spans="1:2" x14ac:dyDescent="0.2">
      <c r="A16302" s="245" t="s">
        <v>19349</v>
      </c>
      <c r="B16302" s="246">
        <v>56.52</v>
      </c>
    </row>
    <row r="16303" spans="1:2" x14ac:dyDescent="0.2">
      <c r="A16303" s="245" t="s">
        <v>10023</v>
      </c>
      <c r="B16303" s="246">
        <v>67.53</v>
      </c>
    </row>
    <row r="16304" spans="1:2" x14ac:dyDescent="0.2">
      <c r="A16304" s="245" t="s">
        <v>19350</v>
      </c>
      <c r="B16304" s="246">
        <v>65.16</v>
      </c>
    </row>
    <row r="16305" spans="1:2" x14ac:dyDescent="0.2">
      <c r="A16305" s="245" t="s">
        <v>10024</v>
      </c>
      <c r="B16305" s="246">
        <v>40.31</v>
      </c>
    </row>
    <row r="16306" spans="1:2" x14ac:dyDescent="0.2">
      <c r="A16306" s="245" t="s">
        <v>19351</v>
      </c>
      <c r="B16306" s="246">
        <v>37.94</v>
      </c>
    </row>
    <row r="16307" spans="1:2" x14ac:dyDescent="0.2">
      <c r="A16307" s="245" t="s">
        <v>10025</v>
      </c>
      <c r="B16307" s="246">
        <v>44.12</v>
      </c>
    </row>
    <row r="16308" spans="1:2" x14ac:dyDescent="0.2">
      <c r="A16308" s="245" t="s">
        <v>19352</v>
      </c>
      <c r="B16308" s="246">
        <v>41.75</v>
      </c>
    </row>
    <row r="16309" spans="1:2" x14ac:dyDescent="0.2">
      <c r="A16309" s="245" t="s">
        <v>10026</v>
      </c>
      <c r="B16309" s="246">
        <v>47.94</v>
      </c>
    </row>
    <row r="16310" spans="1:2" x14ac:dyDescent="0.2">
      <c r="A16310" s="245" t="s">
        <v>19353</v>
      </c>
      <c r="B16310" s="246">
        <v>45.57</v>
      </c>
    </row>
    <row r="16311" spans="1:2" x14ac:dyDescent="0.2">
      <c r="A16311" s="245" t="s">
        <v>10027</v>
      </c>
      <c r="B16311" s="246">
        <v>62.55</v>
      </c>
    </row>
    <row r="16312" spans="1:2" x14ac:dyDescent="0.2">
      <c r="A16312" s="245" t="s">
        <v>19354</v>
      </c>
      <c r="B16312" s="246">
        <v>60.18</v>
      </c>
    </row>
    <row r="16313" spans="1:2" x14ac:dyDescent="0.2">
      <c r="A16313" s="245" t="s">
        <v>10028</v>
      </c>
      <c r="B16313" s="246">
        <v>71.48</v>
      </c>
    </row>
    <row r="16314" spans="1:2" x14ac:dyDescent="0.2">
      <c r="A16314" s="245" t="s">
        <v>19355</v>
      </c>
      <c r="B16314" s="246">
        <v>69.11</v>
      </c>
    </row>
    <row r="16315" spans="1:2" x14ac:dyDescent="0.2">
      <c r="A16315" s="245" t="s">
        <v>10029</v>
      </c>
      <c r="B16315" s="246">
        <v>43.54</v>
      </c>
    </row>
    <row r="16316" spans="1:2" x14ac:dyDescent="0.2">
      <c r="A16316" s="245" t="s">
        <v>19356</v>
      </c>
      <c r="B16316" s="246">
        <v>41.17</v>
      </c>
    </row>
    <row r="16317" spans="1:2" x14ac:dyDescent="0.2">
      <c r="A16317" s="245" t="s">
        <v>10030</v>
      </c>
      <c r="B16317" s="246">
        <v>51.6</v>
      </c>
    </row>
    <row r="16318" spans="1:2" x14ac:dyDescent="0.2">
      <c r="A16318" s="245" t="s">
        <v>19357</v>
      </c>
      <c r="B16318" s="246">
        <v>49.23</v>
      </c>
    </row>
    <row r="16319" spans="1:2" x14ac:dyDescent="0.2">
      <c r="A16319" s="245" t="s">
        <v>10031</v>
      </c>
      <c r="B16319" s="246">
        <v>52.1</v>
      </c>
    </row>
    <row r="16320" spans="1:2" x14ac:dyDescent="0.2">
      <c r="A16320" s="245" t="s">
        <v>19358</v>
      </c>
      <c r="B16320" s="246">
        <v>49.73</v>
      </c>
    </row>
    <row r="16321" spans="1:2" x14ac:dyDescent="0.2">
      <c r="A16321" s="245" t="s">
        <v>10032</v>
      </c>
      <c r="B16321" s="246">
        <v>56.23</v>
      </c>
    </row>
    <row r="16322" spans="1:2" x14ac:dyDescent="0.2">
      <c r="A16322" s="245" t="s">
        <v>19359</v>
      </c>
      <c r="B16322" s="246">
        <v>53.86</v>
      </c>
    </row>
    <row r="16323" spans="1:2" x14ac:dyDescent="0.2">
      <c r="A16323" s="245" t="s">
        <v>10033</v>
      </c>
      <c r="B16323" s="246">
        <v>61.53</v>
      </c>
    </row>
    <row r="16324" spans="1:2" x14ac:dyDescent="0.2">
      <c r="A16324" s="245" t="s">
        <v>19360</v>
      </c>
      <c r="B16324" s="246">
        <v>59.16</v>
      </c>
    </row>
    <row r="16325" spans="1:2" x14ac:dyDescent="0.2">
      <c r="A16325" s="245" t="s">
        <v>10034</v>
      </c>
      <c r="B16325" s="246">
        <v>71.48</v>
      </c>
    </row>
    <row r="16326" spans="1:2" x14ac:dyDescent="0.2">
      <c r="A16326" s="245" t="s">
        <v>19361</v>
      </c>
      <c r="B16326" s="246">
        <v>69.11</v>
      </c>
    </row>
    <row r="16327" spans="1:2" x14ac:dyDescent="0.2">
      <c r="A16327" s="245" t="s">
        <v>10035</v>
      </c>
      <c r="B16327" s="246">
        <v>51.78</v>
      </c>
    </row>
    <row r="16328" spans="1:2" x14ac:dyDescent="0.2">
      <c r="A16328" s="245" t="s">
        <v>19362</v>
      </c>
      <c r="B16328" s="246">
        <v>49.41</v>
      </c>
    </row>
    <row r="16329" spans="1:2" x14ac:dyDescent="0.2">
      <c r="A16329" s="245" t="s">
        <v>10036</v>
      </c>
      <c r="B16329" s="246">
        <v>56.06</v>
      </c>
    </row>
    <row r="16330" spans="1:2" x14ac:dyDescent="0.2">
      <c r="A16330" s="245" t="s">
        <v>19363</v>
      </c>
      <c r="B16330" s="246">
        <v>53.69</v>
      </c>
    </row>
    <row r="16331" spans="1:2" x14ac:dyDescent="0.2">
      <c r="A16331" s="245" t="s">
        <v>10037</v>
      </c>
      <c r="B16331" s="246">
        <v>56.24</v>
      </c>
    </row>
    <row r="16332" spans="1:2" x14ac:dyDescent="0.2">
      <c r="A16332" s="245" t="s">
        <v>19364</v>
      </c>
      <c r="B16332" s="246">
        <v>53.87</v>
      </c>
    </row>
    <row r="16333" spans="1:2" x14ac:dyDescent="0.2">
      <c r="A16333" s="245" t="s">
        <v>10038</v>
      </c>
      <c r="B16333" s="246">
        <v>73.45</v>
      </c>
    </row>
    <row r="16334" spans="1:2" x14ac:dyDescent="0.2">
      <c r="A16334" s="245" t="s">
        <v>19365</v>
      </c>
      <c r="B16334" s="246">
        <v>71.08</v>
      </c>
    </row>
    <row r="16335" spans="1:2" x14ac:dyDescent="0.2">
      <c r="A16335" s="245" t="s">
        <v>10039</v>
      </c>
      <c r="B16335" s="246">
        <v>76.17</v>
      </c>
    </row>
    <row r="16336" spans="1:2" x14ac:dyDescent="0.2">
      <c r="A16336" s="245" t="s">
        <v>19366</v>
      </c>
      <c r="B16336" s="246">
        <v>73.8</v>
      </c>
    </row>
    <row r="16337" spans="1:2" x14ac:dyDescent="0.2">
      <c r="A16337" s="245" t="s">
        <v>10040</v>
      </c>
      <c r="B16337" s="246">
        <v>56.06</v>
      </c>
    </row>
    <row r="16338" spans="1:2" x14ac:dyDescent="0.2">
      <c r="A16338" s="245" t="s">
        <v>19367</v>
      </c>
      <c r="B16338" s="246">
        <v>53.69</v>
      </c>
    </row>
    <row r="16339" spans="1:2" x14ac:dyDescent="0.2">
      <c r="A16339" s="245" t="s">
        <v>10041</v>
      </c>
      <c r="B16339" s="246">
        <v>60.34</v>
      </c>
    </row>
    <row r="16340" spans="1:2" x14ac:dyDescent="0.2">
      <c r="A16340" s="245" t="s">
        <v>19368</v>
      </c>
      <c r="B16340" s="246">
        <v>57.97</v>
      </c>
    </row>
    <row r="16341" spans="1:2" x14ac:dyDescent="0.2">
      <c r="A16341" s="245" t="s">
        <v>10042</v>
      </c>
      <c r="B16341" s="246">
        <v>64.45</v>
      </c>
    </row>
    <row r="16342" spans="1:2" x14ac:dyDescent="0.2">
      <c r="A16342" s="245" t="s">
        <v>19369</v>
      </c>
      <c r="B16342" s="246">
        <v>62.08</v>
      </c>
    </row>
    <row r="16343" spans="1:2" x14ac:dyDescent="0.2">
      <c r="A16343" s="245" t="s">
        <v>10043</v>
      </c>
      <c r="B16343" s="246">
        <v>71.319999999999993</v>
      </c>
    </row>
    <row r="16344" spans="1:2" x14ac:dyDescent="0.2">
      <c r="A16344" s="245" t="s">
        <v>19370</v>
      </c>
      <c r="B16344" s="246">
        <v>68.95</v>
      </c>
    </row>
    <row r="16345" spans="1:2" x14ac:dyDescent="0.2">
      <c r="A16345" s="245" t="s">
        <v>10044</v>
      </c>
      <c r="B16345" s="246">
        <v>81.290000000000006</v>
      </c>
    </row>
    <row r="16346" spans="1:2" x14ac:dyDescent="0.2">
      <c r="A16346" s="245" t="s">
        <v>19371</v>
      </c>
      <c r="B16346" s="246">
        <v>78.92</v>
      </c>
    </row>
    <row r="16347" spans="1:2" x14ac:dyDescent="0.2">
      <c r="A16347" s="245" t="s">
        <v>10045</v>
      </c>
      <c r="B16347" s="246">
        <v>8.6300000000000008</v>
      </c>
    </row>
    <row r="16348" spans="1:2" x14ac:dyDescent="0.2">
      <c r="A16348" s="245" t="s">
        <v>19372</v>
      </c>
      <c r="B16348" s="246">
        <v>7.68</v>
      </c>
    </row>
    <row r="16349" spans="1:2" x14ac:dyDescent="0.2">
      <c r="A16349" s="245" t="s">
        <v>10046</v>
      </c>
      <c r="B16349" s="246">
        <v>8.76</v>
      </c>
    </row>
    <row r="16350" spans="1:2" x14ac:dyDescent="0.2">
      <c r="A16350" s="245" t="s">
        <v>19373</v>
      </c>
      <c r="B16350" s="246">
        <v>7.81</v>
      </c>
    </row>
    <row r="16351" spans="1:2" x14ac:dyDescent="0.2">
      <c r="A16351" s="245" t="s">
        <v>10047</v>
      </c>
      <c r="B16351" s="246">
        <v>9.2799999999999994</v>
      </c>
    </row>
    <row r="16352" spans="1:2" x14ac:dyDescent="0.2">
      <c r="A16352" s="245" t="s">
        <v>19374</v>
      </c>
      <c r="B16352" s="246">
        <v>8.33</v>
      </c>
    </row>
    <row r="16353" spans="1:2" x14ac:dyDescent="0.2">
      <c r="A16353" s="245" t="s">
        <v>10048</v>
      </c>
      <c r="B16353" s="246">
        <v>10.72</v>
      </c>
    </row>
    <row r="16354" spans="1:2" x14ac:dyDescent="0.2">
      <c r="A16354" s="245" t="s">
        <v>19375</v>
      </c>
      <c r="B16354" s="246">
        <v>9.77</v>
      </c>
    </row>
    <row r="16355" spans="1:2" x14ac:dyDescent="0.2">
      <c r="A16355" s="245" t="s">
        <v>10049</v>
      </c>
      <c r="B16355" s="246">
        <v>10.58</v>
      </c>
    </row>
    <row r="16356" spans="1:2" x14ac:dyDescent="0.2">
      <c r="A16356" s="245" t="s">
        <v>19376</v>
      </c>
      <c r="B16356" s="246">
        <v>9.6300000000000008</v>
      </c>
    </row>
    <row r="16357" spans="1:2" x14ac:dyDescent="0.2">
      <c r="A16357" s="245" t="s">
        <v>10050</v>
      </c>
      <c r="B16357" s="246">
        <v>11.02</v>
      </c>
    </row>
    <row r="16358" spans="1:2" x14ac:dyDescent="0.2">
      <c r="A16358" s="245" t="s">
        <v>19377</v>
      </c>
      <c r="B16358" s="246">
        <v>10.07</v>
      </c>
    </row>
    <row r="16359" spans="1:2" x14ac:dyDescent="0.2">
      <c r="A16359" s="245" t="s">
        <v>10051</v>
      </c>
      <c r="B16359" s="246">
        <v>9.18</v>
      </c>
    </row>
    <row r="16360" spans="1:2" x14ac:dyDescent="0.2">
      <c r="A16360" s="245" t="s">
        <v>19378</v>
      </c>
      <c r="B16360" s="246">
        <v>8.23</v>
      </c>
    </row>
    <row r="16361" spans="1:2" x14ac:dyDescent="0.2">
      <c r="A16361" s="245" t="s">
        <v>10052</v>
      </c>
      <c r="B16361" s="246">
        <v>9.74</v>
      </c>
    </row>
    <row r="16362" spans="1:2" x14ac:dyDescent="0.2">
      <c r="A16362" s="245" t="s">
        <v>19379</v>
      </c>
      <c r="B16362" s="246">
        <v>8.7899999999999991</v>
      </c>
    </row>
    <row r="16363" spans="1:2" x14ac:dyDescent="0.2">
      <c r="A16363" s="245" t="s">
        <v>10053</v>
      </c>
      <c r="B16363" s="246">
        <v>10.1</v>
      </c>
    </row>
    <row r="16364" spans="1:2" x14ac:dyDescent="0.2">
      <c r="A16364" s="245" t="s">
        <v>19380</v>
      </c>
      <c r="B16364" s="246">
        <v>9.15</v>
      </c>
    </row>
    <row r="16365" spans="1:2" x14ac:dyDescent="0.2">
      <c r="A16365" s="245" t="s">
        <v>10054</v>
      </c>
      <c r="B16365" s="246">
        <v>11.39</v>
      </c>
    </row>
    <row r="16366" spans="1:2" x14ac:dyDescent="0.2">
      <c r="A16366" s="245" t="s">
        <v>19381</v>
      </c>
      <c r="B16366" s="246">
        <v>10.44</v>
      </c>
    </row>
    <row r="16367" spans="1:2" x14ac:dyDescent="0.2">
      <c r="A16367" s="245" t="s">
        <v>10055</v>
      </c>
      <c r="B16367" s="246">
        <v>12.01</v>
      </c>
    </row>
    <row r="16368" spans="1:2" x14ac:dyDescent="0.2">
      <c r="A16368" s="245" t="s">
        <v>19382</v>
      </c>
      <c r="B16368" s="246">
        <v>11.06</v>
      </c>
    </row>
    <row r="16369" spans="1:2" x14ac:dyDescent="0.2">
      <c r="A16369" s="245" t="s">
        <v>10056</v>
      </c>
      <c r="B16369" s="246">
        <v>9.81</v>
      </c>
    </row>
    <row r="16370" spans="1:2" x14ac:dyDescent="0.2">
      <c r="A16370" s="245" t="s">
        <v>19383</v>
      </c>
      <c r="B16370" s="246">
        <v>8.86</v>
      </c>
    </row>
    <row r="16371" spans="1:2" x14ac:dyDescent="0.2">
      <c r="A16371" s="245" t="s">
        <v>10057</v>
      </c>
      <c r="B16371" s="246">
        <v>10.26</v>
      </c>
    </row>
    <row r="16372" spans="1:2" x14ac:dyDescent="0.2">
      <c r="A16372" s="245" t="s">
        <v>19384</v>
      </c>
      <c r="B16372" s="246">
        <v>9.31</v>
      </c>
    </row>
    <row r="16373" spans="1:2" x14ac:dyDescent="0.2">
      <c r="A16373" s="245" t="s">
        <v>10058</v>
      </c>
      <c r="B16373" s="246">
        <v>10.64</v>
      </c>
    </row>
    <row r="16374" spans="1:2" x14ac:dyDescent="0.2">
      <c r="A16374" s="245" t="s">
        <v>19385</v>
      </c>
      <c r="B16374" s="246">
        <v>9.69</v>
      </c>
    </row>
    <row r="16375" spans="1:2" x14ac:dyDescent="0.2">
      <c r="A16375" s="245" t="s">
        <v>10059</v>
      </c>
      <c r="B16375" s="246">
        <v>12.16</v>
      </c>
    </row>
    <row r="16376" spans="1:2" x14ac:dyDescent="0.2">
      <c r="A16376" s="245" t="s">
        <v>19386</v>
      </c>
      <c r="B16376" s="246">
        <v>11.21</v>
      </c>
    </row>
    <row r="16377" spans="1:2" x14ac:dyDescent="0.2">
      <c r="A16377" s="245" t="s">
        <v>10060</v>
      </c>
      <c r="B16377" s="246">
        <v>13.02</v>
      </c>
    </row>
    <row r="16378" spans="1:2" x14ac:dyDescent="0.2">
      <c r="A16378" s="245" t="s">
        <v>19387</v>
      </c>
      <c r="B16378" s="246">
        <v>12.07</v>
      </c>
    </row>
    <row r="16379" spans="1:2" x14ac:dyDescent="0.2">
      <c r="A16379" s="245" t="s">
        <v>10061</v>
      </c>
      <c r="B16379" s="246">
        <v>9.2899999999999991</v>
      </c>
    </row>
    <row r="16380" spans="1:2" x14ac:dyDescent="0.2">
      <c r="A16380" s="245" t="s">
        <v>19388</v>
      </c>
      <c r="B16380" s="246">
        <v>8.34</v>
      </c>
    </row>
    <row r="16381" spans="1:2" x14ac:dyDescent="0.2">
      <c r="A16381" s="245" t="s">
        <v>10062</v>
      </c>
      <c r="B16381" s="246">
        <v>9.61</v>
      </c>
    </row>
    <row r="16382" spans="1:2" x14ac:dyDescent="0.2">
      <c r="A16382" s="245" t="s">
        <v>19389</v>
      </c>
      <c r="B16382" s="246">
        <v>8.66</v>
      </c>
    </row>
    <row r="16383" spans="1:2" x14ac:dyDescent="0.2">
      <c r="A16383" s="245" t="s">
        <v>10063</v>
      </c>
      <c r="B16383" s="246">
        <v>10.29</v>
      </c>
    </row>
    <row r="16384" spans="1:2" x14ac:dyDescent="0.2">
      <c r="A16384" s="245" t="s">
        <v>19390</v>
      </c>
      <c r="B16384" s="246">
        <v>9.34</v>
      </c>
    </row>
    <row r="16385" spans="1:2" x14ac:dyDescent="0.2">
      <c r="A16385" s="245" t="s">
        <v>10064</v>
      </c>
      <c r="B16385" s="246">
        <v>10.26</v>
      </c>
    </row>
    <row r="16386" spans="1:2" x14ac:dyDescent="0.2">
      <c r="A16386" s="245" t="s">
        <v>19391</v>
      </c>
      <c r="B16386" s="246">
        <v>9.31</v>
      </c>
    </row>
    <row r="16387" spans="1:2" x14ac:dyDescent="0.2">
      <c r="A16387" s="245" t="s">
        <v>10065</v>
      </c>
      <c r="B16387" s="246">
        <v>12.22</v>
      </c>
    </row>
    <row r="16388" spans="1:2" x14ac:dyDescent="0.2">
      <c r="A16388" s="245" t="s">
        <v>19392</v>
      </c>
      <c r="B16388" s="246">
        <v>11.27</v>
      </c>
    </row>
    <row r="16389" spans="1:2" x14ac:dyDescent="0.2">
      <c r="A16389" s="245" t="s">
        <v>10066</v>
      </c>
      <c r="B16389" s="246">
        <v>12.28</v>
      </c>
    </row>
    <row r="16390" spans="1:2" x14ac:dyDescent="0.2">
      <c r="A16390" s="245" t="s">
        <v>19393</v>
      </c>
      <c r="B16390" s="246">
        <v>11.33</v>
      </c>
    </row>
    <row r="16391" spans="1:2" x14ac:dyDescent="0.2">
      <c r="A16391" s="245" t="s">
        <v>10067</v>
      </c>
      <c r="B16391" s="246">
        <v>9.76</v>
      </c>
    </row>
    <row r="16392" spans="1:2" x14ac:dyDescent="0.2">
      <c r="A16392" s="245" t="s">
        <v>19394</v>
      </c>
      <c r="B16392" s="246">
        <v>8.81</v>
      </c>
    </row>
    <row r="16393" spans="1:2" x14ac:dyDescent="0.2">
      <c r="A16393" s="245" t="s">
        <v>10068</v>
      </c>
      <c r="B16393" s="246">
        <v>10.63</v>
      </c>
    </row>
    <row r="16394" spans="1:2" x14ac:dyDescent="0.2">
      <c r="A16394" s="245" t="s">
        <v>19395</v>
      </c>
      <c r="B16394" s="246">
        <v>9.68</v>
      </c>
    </row>
    <row r="16395" spans="1:2" x14ac:dyDescent="0.2">
      <c r="A16395" s="245" t="s">
        <v>10069</v>
      </c>
      <c r="B16395" s="246">
        <v>11.44</v>
      </c>
    </row>
    <row r="16396" spans="1:2" x14ac:dyDescent="0.2">
      <c r="A16396" s="245" t="s">
        <v>19396</v>
      </c>
      <c r="B16396" s="246">
        <v>10.49</v>
      </c>
    </row>
    <row r="16397" spans="1:2" x14ac:dyDescent="0.2">
      <c r="A16397" s="245" t="s">
        <v>10070</v>
      </c>
      <c r="B16397" s="246">
        <v>12.76</v>
      </c>
    </row>
    <row r="16398" spans="1:2" x14ac:dyDescent="0.2">
      <c r="A16398" s="245" t="s">
        <v>19397</v>
      </c>
      <c r="B16398" s="246">
        <v>11.81</v>
      </c>
    </row>
    <row r="16399" spans="1:2" x14ac:dyDescent="0.2">
      <c r="A16399" s="245" t="s">
        <v>10071</v>
      </c>
      <c r="B16399" s="246">
        <v>14.28</v>
      </c>
    </row>
    <row r="16400" spans="1:2" x14ac:dyDescent="0.2">
      <c r="A16400" s="245" t="s">
        <v>19398</v>
      </c>
      <c r="B16400" s="246">
        <v>13.33</v>
      </c>
    </row>
    <row r="16401" spans="1:2" x14ac:dyDescent="0.2">
      <c r="A16401" s="245" t="s">
        <v>10072</v>
      </c>
      <c r="B16401" s="246">
        <v>11.05</v>
      </c>
    </row>
    <row r="16402" spans="1:2" x14ac:dyDescent="0.2">
      <c r="A16402" s="245" t="s">
        <v>19399</v>
      </c>
      <c r="B16402" s="246">
        <v>10.1</v>
      </c>
    </row>
    <row r="16403" spans="1:2" x14ac:dyDescent="0.2">
      <c r="A16403" s="245" t="s">
        <v>10073</v>
      </c>
      <c r="B16403" s="246">
        <v>11.68</v>
      </c>
    </row>
    <row r="16404" spans="1:2" x14ac:dyDescent="0.2">
      <c r="A16404" s="245" t="s">
        <v>19400</v>
      </c>
      <c r="B16404" s="246">
        <v>10.73</v>
      </c>
    </row>
    <row r="16405" spans="1:2" x14ac:dyDescent="0.2">
      <c r="A16405" s="245" t="s">
        <v>10074</v>
      </c>
      <c r="B16405" s="246">
        <v>12.29</v>
      </c>
    </row>
    <row r="16406" spans="1:2" x14ac:dyDescent="0.2">
      <c r="A16406" s="245" t="s">
        <v>19401</v>
      </c>
      <c r="B16406" s="246">
        <v>11.34</v>
      </c>
    </row>
    <row r="16407" spans="1:2" x14ac:dyDescent="0.2">
      <c r="A16407" s="245" t="s">
        <v>10075</v>
      </c>
      <c r="B16407" s="246">
        <v>14.5</v>
      </c>
    </row>
    <row r="16408" spans="1:2" x14ac:dyDescent="0.2">
      <c r="A16408" s="245" t="s">
        <v>19402</v>
      </c>
      <c r="B16408" s="246">
        <v>13.55</v>
      </c>
    </row>
    <row r="16409" spans="1:2" x14ac:dyDescent="0.2">
      <c r="A16409" s="245" t="s">
        <v>10076</v>
      </c>
      <c r="B16409" s="246">
        <v>15.75</v>
      </c>
    </row>
    <row r="16410" spans="1:2" x14ac:dyDescent="0.2">
      <c r="A16410" s="245" t="s">
        <v>19403</v>
      </c>
      <c r="B16410" s="246">
        <v>14.8</v>
      </c>
    </row>
    <row r="16411" spans="1:2" x14ac:dyDescent="0.2">
      <c r="A16411" s="245" t="s">
        <v>10077</v>
      </c>
      <c r="B16411" s="246">
        <v>9.51</v>
      </c>
    </row>
    <row r="16412" spans="1:2" x14ac:dyDescent="0.2">
      <c r="A16412" s="245" t="s">
        <v>19404</v>
      </c>
      <c r="B16412" s="246">
        <v>8.56</v>
      </c>
    </row>
    <row r="16413" spans="1:2" x14ac:dyDescent="0.2">
      <c r="A16413" s="245" t="s">
        <v>10078</v>
      </c>
      <c r="B16413" s="246">
        <v>10.26</v>
      </c>
    </row>
    <row r="16414" spans="1:2" x14ac:dyDescent="0.2">
      <c r="A16414" s="245" t="s">
        <v>19405</v>
      </c>
      <c r="B16414" s="246">
        <v>9.31</v>
      </c>
    </row>
    <row r="16415" spans="1:2" x14ac:dyDescent="0.2">
      <c r="A16415" s="245" t="s">
        <v>10079</v>
      </c>
      <c r="B16415" s="246">
        <v>11.43</v>
      </c>
    </row>
    <row r="16416" spans="1:2" x14ac:dyDescent="0.2">
      <c r="A16416" s="245" t="s">
        <v>19406</v>
      </c>
      <c r="B16416" s="246">
        <v>10.48</v>
      </c>
    </row>
    <row r="16417" spans="1:2" x14ac:dyDescent="0.2">
      <c r="A16417" s="245" t="s">
        <v>10080</v>
      </c>
      <c r="B16417" s="246">
        <v>11.46</v>
      </c>
    </row>
    <row r="16418" spans="1:2" x14ac:dyDescent="0.2">
      <c r="A16418" s="245" t="s">
        <v>19407</v>
      </c>
      <c r="B16418" s="246">
        <v>10.51</v>
      </c>
    </row>
    <row r="16419" spans="1:2" x14ac:dyDescent="0.2">
      <c r="A16419" s="245" t="s">
        <v>10081</v>
      </c>
      <c r="B16419" s="246">
        <v>12.82</v>
      </c>
    </row>
    <row r="16420" spans="1:2" x14ac:dyDescent="0.2">
      <c r="A16420" s="245" t="s">
        <v>19408</v>
      </c>
      <c r="B16420" s="246">
        <v>11.87</v>
      </c>
    </row>
    <row r="16421" spans="1:2" x14ac:dyDescent="0.2">
      <c r="A16421" s="245" t="s">
        <v>10082</v>
      </c>
      <c r="B16421" s="246">
        <v>14.18</v>
      </c>
    </row>
    <row r="16422" spans="1:2" x14ac:dyDescent="0.2">
      <c r="A16422" s="245" t="s">
        <v>19409</v>
      </c>
      <c r="B16422" s="246">
        <v>13.23</v>
      </c>
    </row>
    <row r="16423" spans="1:2" x14ac:dyDescent="0.2">
      <c r="A16423" s="245" t="s">
        <v>10083</v>
      </c>
      <c r="B16423" s="246">
        <v>11.3</v>
      </c>
    </row>
    <row r="16424" spans="1:2" x14ac:dyDescent="0.2">
      <c r="A16424" s="245" t="s">
        <v>19410</v>
      </c>
      <c r="B16424" s="246">
        <v>10.35</v>
      </c>
    </row>
    <row r="16425" spans="1:2" x14ac:dyDescent="0.2">
      <c r="A16425" s="245" t="s">
        <v>10084</v>
      </c>
      <c r="B16425" s="246">
        <v>12.66</v>
      </c>
    </row>
    <row r="16426" spans="1:2" x14ac:dyDescent="0.2">
      <c r="A16426" s="245" t="s">
        <v>19411</v>
      </c>
      <c r="B16426" s="246">
        <v>11.71</v>
      </c>
    </row>
    <row r="16427" spans="1:2" x14ac:dyDescent="0.2">
      <c r="A16427" s="245" t="s">
        <v>10085</v>
      </c>
      <c r="B16427" s="246">
        <v>13.58</v>
      </c>
    </row>
    <row r="16428" spans="1:2" x14ac:dyDescent="0.2">
      <c r="A16428" s="245" t="s">
        <v>19412</v>
      </c>
      <c r="B16428" s="246">
        <v>12.63</v>
      </c>
    </row>
    <row r="16429" spans="1:2" x14ac:dyDescent="0.2">
      <c r="A16429" s="245" t="s">
        <v>10086</v>
      </c>
      <c r="B16429" s="246">
        <v>15.23</v>
      </c>
    </row>
    <row r="16430" spans="1:2" x14ac:dyDescent="0.2">
      <c r="A16430" s="245" t="s">
        <v>19413</v>
      </c>
      <c r="B16430" s="246">
        <v>14.28</v>
      </c>
    </row>
    <row r="16431" spans="1:2" x14ac:dyDescent="0.2">
      <c r="A16431" s="245" t="s">
        <v>10087</v>
      </c>
      <c r="B16431" s="246">
        <v>16.89</v>
      </c>
    </row>
    <row r="16432" spans="1:2" x14ac:dyDescent="0.2">
      <c r="A16432" s="245" t="s">
        <v>19414</v>
      </c>
      <c r="B16432" s="246">
        <v>15.94</v>
      </c>
    </row>
    <row r="16433" spans="1:2" x14ac:dyDescent="0.2">
      <c r="A16433" s="245" t="s">
        <v>10088</v>
      </c>
      <c r="B16433" s="246">
        <v>12.11</v>
      </c>
    </row>
    <row r="16434" spans="1:2" x14ac:dyDescent="0.2">
      <c r="A16434" s="245" t="s">
        <v>19415</v>
      </c>
      <c r="B16434" s="246">
        <v>11.16</v>
      </c>
    </row>
    <row r="16435" spans="1:2" x14ac:dyDescent="0.2">
      <c r="A16435" s="245" t="s">
        <v>10089</v>
      </c>
      <c r="B16435" s="246">
        <v>14.78</v>
      </c>
    </row>
    <row r="16436" spans="1:2" x14ac:dyDescent="0.2">
      <c r="A16436" s="245" t="s">
        <v>19416</v>
      </c>
      <c r="B16436" s="246">
        <v>13.83</v>
      </c>
    </row>
    <row r="16437" spans="1:2" x14ac:dyDescent="0.2">
      <c r="A16437" s="245" t="s">
        <v>10090</v>
      </c>
      <c r="B16437" s="246">
        <v>13.77</v>
      </c>
    </row>
    <row r="16438" spans="1:2" x14ac:dyDescent="0.2">
      <c r="A16438" s="245" t="s">
        <v>19417</v>
      </c>
      <c r="B16438" s="246">
        <v>12.82</v>
      </c>
    </row>
    <row r="16439" spans="1:2" x14ac:dyDescent="0.2">
      <c r="A16439" s="245" t="s">
        <v>10091</v>
      </c>
      <c r="B16439" s="246">
        <v>17.95</v>
      </c>
    </row>
    <row r="16440" spans="1:2" x14ac:dyDescent="0.2">
      <c r="A16440" s="245" t="s">
        <v>19418</v>
      </c>
      <c r="B16440" s="246">
        <v>17</v>
      </c>
    </row>
    <row r="16441" spans="1:2" x14ac:dyDescent="0.2">
      <c r="A16441" s="245" t="s">
        <v>10092</v>
      </c>
      <c r="B16441" s="246">
        <v>23.07</v>
      </c>
    </row>
    <row r="16442" spans="1:2" x14ac:dyDescent="0.2">
      <c r="A16442" s="245" t="s">
        <v>19419</v>
      </c>
      <c r="B16442" s="246">
        <v>22.12</v>
      </c>
    </row>
    <row r="16443" spans="1:2" x14ac:dyDescent="0.2">
      <c r="A16443" s="245" t="s">
        <v>10093</v>
      </c>
      <c r="B16443" s="246">
        <v>9.2899999999999991</v>
      </c>
    </row>
    <row r="16444" spans="1:2" x14ac:dyDescent="0.2">
      <c r="A16444" s="245" t="s">
        <v>19420</v>
      </c>
      <c r="B16444" s="246">
        <v>8.34</v>
      </c>
    </row>
    <row r="16445" spans="1:2" x14ac:dyDescent="0.2">
      <c r="A16445" s="245" t="s">
        <v>10094</v>
      </c>
      <c r="B16445" s="246">
        <v>10.1</v>
      </c>
    </row>
    <row r="16446" spans="1:2" x14ac:dyDescent="0.2">
      <c r="A16446" s="245" t="s">
        <v>19421</v>
      </c>
      <c r="B16446" s="246">
        <v>9.15</v>
      </c>
    </row>
    <row r="16447" spans="1:2" x14ac:dyDescent="0.2">
      <c r="A16447" s="245" t="s">
        <v>10095</v>
      </c>
      <c r="B16447" s="246">
        <v>11.4</v>
      </c>
    </row>
    <row r="16448" spans="1:2" x14ac:dyDescent="0.2">
      <c r="A16448" s="245" t="s">
        <v>19422</v>
      </c>
      <c r="B16448" s="246">
        <v>10.45</v>
      </c>
    </row>
    <row r="16449" spans="1:2" x14ac:dyDescent="0.2">
      <c r="A16449" s="245" t="s">
        <v>10096</v>
      </c>
      <c r="B16449" s="246">
        <v>12.36</v>
      </c>
    </row>
    <row r="16450" spans="1:2" x14ac:dyDescent="0.2">
      <c r="A16450" s="245" t="s">
        <v>19423</v>
      </c>
      <c r="B16450" s="246">
        <v>11.41</v>
      </c>
    </row>
    <row r="16451" spans="1:2" x14ac:dyDescent="0.2">
      <c r="A16451" s="245" t="s">
        <v>10097</v>
      </c>
      <c r="B16451" s="246">
        <v>15.87</v>
      </c>
    </row>
    <row r="16452" spans="1:2" x14ac:dyDescent="0.2">
      <c r="A16452" s="245" t="s">
        <v>19424</v>
      </c>
      <c r="B16452" s="246">
        <v>14.92</v>
      </c>
    </row>
    <row r="16453" spans="1:2" x14ac:dyDescent="0.2">
      <c r="A16453" s="245" t="s">
        <v>10098</v>
      </c>
      <c r="B16453" s="246">
        <v>18.36</v>
      </c>
    </row>
    <row r="16454" spans="1:2" x14ac:dyDescent="0.2">
      <c r="A16454" s="245" t="s">
        <v>19425</v>
      </c>
      <c r="B16454" s="246">
        <v>17.41</v>
      </c>
    </row>
    <row r="16455" spans="1:2" x14ac:dyDescent="0.2">
      <c r="A16455" s="245" t="s">
        <v>10099</v>
      </c>
      <c r="B16455" s="246">
        <v>10.82</v>
      </c>
    </row>
    <row r="16456" spans="1:2" x14ac:dyDescent="0.2">
      <c r="A16456" s="245" t="s">
        <v>19426</v>
      </c>
      <c r="B16456" s="246">
        <v>9.8699999999999992</v>
      </c>
    </row>
    <row r="16457" spans="1:2" x14ac:dyDescent="0.2">
      <c r="A16457" s="245" t="s">
        <v>10100</v>
      </c>
      <c r="B16457" s="246">
        <v>11.92</v>
      </c>
    </row>
    <row r="16458" spans="1:2" x14ac:dyDescent="0.2">
      <c r="A16458" s="245" t="s">
        <v>19427</v>
      </c>
      <c r="B16458" s="246">
        <v>10.97</v>
      </c>
    </row>
    <row r="16459" spans="1:2" x14ac:dyDescent="0.2">
      <c r="A16459" s="245" t="s">
        <v>10101</v>
      </c>
      <c r="B16459" s="246">
        <v>14.09</v>
      </c>
    </row>
    <row r="16460" spans="1:2" x14ac:dyDescent="0.2">
      <c r="A16460" s="245" t="s">
        <v>19428</v>
      </c>
      <c r="B16460" s="246">
        <v>13.14</v>
      </c>
    </row>
    <row r="16461" spans="1:2" x14ac:dyDescent="0.2">
      <c r="A16461" s="245" t="s">
        <v>10102</v>
      </c>
      <c r="B16461" s="246">
        <v>16.62</v>
      </c>
    </row>
    <row r="16462" spans="1:2" x14ac:dyDescent="0.2">
      <c r="A16462" s="245" t="s">
        <v>19429</v>
      </c>
      <c r="B16462" s="246">
        <v>15.67</v>
      </c>
    </row>
    <row r="16463" spans="1:2" x14ac:dyDescent="0.2">
      <c r="A16463" s="245" t="s">
        <v>10103</v>
      </c>
      <c r="B16463" s="246">
        <v>19.100000000000001</v>
      </c>
    </row>
    <row r="16464" spans="1:2" x14ac:dyDescent="0.2">
      <c r="A16464" s="245" t="s">
        <v>19430</v>
      </c>
      <c r="B16464" s="246">
        <v>18.149999999999999</v>
      </c>
    </row>
    <row r="16465" spans="1:2" x14ac:dyDescent="0.2">
      <c r="A16465" s="245" t="s">
        <v>10104</v>
      </c>
      <c r="B16465" s="246">
        <v>11.19</v>
      </c>
    </row>
    <row r="16466" spans="1:2" x14ac:dyDescent="0.2">
      <c r="A16466" s="245" t="s">
        <v>19431</v>
      </c>
      <c r="B16466" s="246">
        <v>10.24</v>
      </c>
    </row>
    <row r="16467" spans="1:2" x14ac:dyDescent="0.2">
      <c r="A16467" s="245" t="s">
        <v>10105</v>
      </c>
      <c r="B16467" s="246">
        <v>13.39</v>
      </c>
    </row>
    <row r="16468" spans="1:2" x14ac:dyDescent="0.2">
      <c r="A16468" s="245" t="s">
        <v>19432</v>
      </c>
      <c r="B16468" s="246">
        <v>12.44</v>
      </c>
    </row>
    <row r="16469" spans="1:2" x14ac:dyDescent="0.2">
      <c r="A16469" s="245" t="s">
        <v>10106</v>
      </c>
      <c r="B16469" s="246">
        <v>13.09</v>
      </c>
    </row>
    <row r="16470" spans="1:2" x14ac:dyDescent="0.2">
      <c r="A16470" s="245" t="s">
        <v>19433</v>
      </c>
      <c r="B16470" s="246">
        <v>12.14</v>
      </c>
    </row>
    <row r="16471" spans="1:2" x14ac:dyDescent="0.2">
      <c r="A16471" s="245" t="s">
        <v>10107</v>
      </c>
      <c r="B16471" s="246">
        <v>15.13</v>
      </c>
    </row>
    <row r="16472" spans="1:2" x14ac:dyDescent="0.2">
      <c r="A16472" s="245" t="s">
        <v>19434</v>
      </c>
      <c r="B16472" s="246">
        <v>14.18</v>
      </c>
    </row>
    <row r="16473" spans="1:2" x14ac:dyDescent="0.2">
      <c r="A16473" s="245" t="s">
        <v>10108</v>
      </c>
      <c r="B16473" s="246">
        <v>19.68</v>
      </c>
    </row>
    <row r="16474" spans="1:2" x14ac:dyDescent="0.2">
      <c r="A16474" s="245" t="s">
        <v>19435</v>
      </c>
      <c r="B16474" s="246">
        <v>18.73</v>
      </c>
    </row>
    <row r="16475" spans="1:2" x14ac:dyDescent="0.2">
      <c r="A16475" s="245" t="s">
        <v>4412</v>
      </c>
      <c r="B16475" s="246">
        <v>37.729999999999997</v>
      </c>
    </row>
    <row r="16476" spans="1:2" x14ac:dyDescent="0.2">
      <c r="A16476" s="245" t="s">
        <v>19436</v>
      </c>
      <c r="B16476" s="246">
        <v>36.35</v>
      </c>
    </row>
    <row r="16477" spans="1:2" x14ac:dyDescent="0.2">
      <c r="A16477" s="245" t="s">
        <v>4413</v>
      </c>
      <c r="B16477" s="246">
        <v>61.78</v>
      </c>
    </row>
    <row r="16478" spans="1:2" x14ac:dyDescent="0.2">
      <c r="A16478" s="245" t="s">
        <v>19437</v>
      </c>
      <c r="B16478" s="246">
        <v>60.27</v>
      </c>
    </row>
    <row r="16479" spans="1:2" x14ac:dyDescent="0.2">
      <c r="A16479" s="245" t="s">
        <v>4414</v>
      </c>
      <c r="B16479" s="246">
        <v>6.74</v>
      </c>
    </row>
    <row r="16480" spans="1:2" x14ac:dyDescent="0.2">
      <c r="A16480" s="245" t="s">
        <v>19438</v>
      </c>
      <c r="B16480" s="246">
        <v>6.19</v>
      </c>
    </row>
    <row r="16481" spans="1:2" x14ac:dyDescent="0.2">
      <c r="A16481" s="245" t="s">
        <v>4415</v>
      </c>
      <c r="B16481" s="246">
        <v>11.34</v>
      </c>
    </row>
    <row r="16482" spans="1:2" x14ac:dyDescent="0.2">
      <c r="A16482" s="245" t="s">
        <v>19439</v>
      </c>
      <c r="B16482" s="246">
        <v>10.65</v>
      </c>
    </row>
    <row r="16483" spans="1:2" x14ac:dyDescent="0.2">
      <c r="A16483" s="245" t="s">
        <v>4416</v>
      </c>
      <c r="B16483" s="246">
        <v>14.89</v>
      </c>
    </row>
    <row r="16484" spans="1:2" x14ac:dyDescent="0.2">
      <c r="A16484" s="245" t="s">
        <v>19440</v>
      </c>
      <c r="B16484" s="246">
        <v>14.06</v>
      </c>
    </row>
    <row r="16485" spans="1:2" x14ac:dyDescent="0.2">
      <c r="A16485" s="245" t="s">
        <v>4417</v>
      </c>
      <c r="B16485" s="246">
        <v>11</v>
      </c>
    </row>
    <row r="16486" spans="1:2" x14ac:dyDescent="0.2">
      <c r="A16486" s="245" t="s">
        <v>19441</v>
      </c>
      <c r="B16486" s="246">
        <v>10.17</v>
      </c>
    </row>
    <row r="16487" spans="1:2" x14ac:dyDescent="0.2">
      <c r="A16487" s="245" t="s">
        <v>4418</v>
      </c>
      <c r="B16487" s="246">
        <v>14.21</v>
      </c>
    </row>
    <row r="16488" spans="1:2" x14ac:dyDescent="0.2">
      <c r="A16488" s="245" t="s">
        <v>19442</v>
      </c>
      <c r="B16488" s="246">
        <v>13.11</v>
      </c>
    </row>
    <row r="16489" spans="1:2" x14ac:dyDescent="0.2">
      <c r="A16489" s="245" t="s">
        <v>4419</v>
      </c>
      <c r="B16489" s="246">
        <v>17.57</v>
      </c>
    </row>
    <row r="16490" spans="1:2" x14ac:dyDescent="0.2">
      <c r="A16490" s="245" t="s">
        <v>19443</v>
      </c>
      <c r="B16490" s="246">
        <v>16.47</v>
      </c>
    </row>
    <row r="16491" spans="1:2" x14ac:dyDescent="0.2">
      <c r="A16491" s="245" t="s">
        <v>4420</v>
      </c>
      <c r="B16491" s="246">
        <v>9.49</v>
      </c>
    </row>
    <row r="16492" spans="1:2" x14ac:dyDescent="0.2">
      <c r="A16492" s="245" t="s">
        <v>19444</v>
      </c>
      <c r="B16492" s="246">
        <v>8.94</v>
      </c>
    </row>
    <row r="16493" spans="1:2" x14ac:dyDescent="0.2">
      <c r="A16493" s="245" t="s">
        <v>23228</v>
      </c>
      <c r="B16493" s="246">
        <v>10.84</v>
      </c>
    </row>
    <row r="16494" spans="1:2" x14ac:dyDescent="0.2">
      <c r="A16494" s="245" t="s">
        <v>23229</v>
      </c>
      <c r="B16494" s="246">
        <v>10.29</v>
      </c>
    </row>
    <row r="16495" spans="1:2" x14ac:dyDescent="0.2">
      <c r="A16495" s="245" t="s">
        <v>4421</v>
      </c>
      <c r="B16495" s="246">
        <v>7.43</v>
      </c>
    </row>
    <row r="16496" spans="1:2" x14ac:dyDescent="0.2">
      <c r="A16496" s="245" t="s">
        <v>19445</v>
      </c>
      <c r="B16496" s="246">
        <v>6.88</v>
      </c>
    </row>
    <row r="16497" spans="1:2" x14ac:dyDescent="0.2">
      <c r="A16497" s="245" t="s">
        <v>23230</v>
      </c>
      <c r="B16497" s="246">
        <v>11.59</v>
      </c>
    </row>
    <row r="16498" spans="1:2" x14ac:dyDescent="0.2">
      <c r="A16498" s="245" t="s">
        <v>23231</v>
      </c>
      <c r="B16498" s="246">
        <v>11.04</v>
      </c>
    </row>
    <row r="16499" spans="1:2" x14ac:dyDescent="0.2">
      <c r="A16499" s="245" t="s">
        <v>4422</v>
      </c>
      <c r="B16499" s="246">
        <v>39.200000000000003</v>
      </c>
    </row>
    <row r="16500" spans="1:2" x14ac:dyDescent="0.2">
      <c r="A16500" s="245" t="s">
        <v>19446</v>
      </c>
      <c r="B16500" s="246">
        <v>36.450000000000003</v>
      </c>
    </row>
    <row r="16501" spans="1:2" x14ac:dyDescent="0.2">
      <c r="A16501" s="245" t="s">
        <v>4423</v>
      </c>
      <c r="B16501" s="246">
        <v>68.28</v>
      </c>
    </row>
    <row r="16502" spans="1:2" x14ac:dyDescent="0.2">
      <c r="A16502" s="245" t="s">
        <v>19447</v>
      </c>
      <c r="B16502" s="246">
        <v>63.54</v>
      </c>
    </row>
    <row r="16503" spans="1:2" x14ac:dyDescent="0.2">
      <c r="A16503" s="245" t="s">
        <v>10109</v>
      </c>
      <c r="B16503" s="246">
        <v>7.61</v>
      </c>
    </row>
    <row r="16504" spans="1:2" x14ac:dyDescent="0.2">
      <c r="A16504" s="245" t="s">
        <v>19448</v>
      </c>
      <c r="B16504" s="246">
        <v>7.06</v>
      </c>
    </row>
    <row r="16505" spans="1:2" x14ac:dyDescent="0.2">
      <c r="A16505" s="245" t="s">
        <v>10110</v>
      </c>
      <c r="B16505" s="246">
        <v>7.79</v>
      </c>
    </row>
    <row r="16506" spans="1:2" x14ac:dyDescent="0.2">
      <c r="A16506" s="245" t="s">
        <v>19449</v>
      </c>
      <c r="B16506" s="246">
        <v>7.24</v>
      </c>
    </row>
    <row r="16507" spans="1:2" x14ac:dyDescent="0.2">
      <c r="A16507" s="245" t="s">
        <v>4424</v>
      </c>
      <c r="B16507" s="246">
        <v>1.58</v>
      </c>
    </row>
    <row r="16508" spans="1:2" x14ac:dyDescent="0.2">
      <c r="A16508" s="245" t="s">
        <v>19450</v>
      </c>
      <c r="B16508" s="246">
        <v>1.5</v>
      </c>
    </row>
    <row r="16509" spans="1:2" x14ac:dyDescent="0.2">
      <c r="A16509" s="245" t="s">
        <v>10111</v>
      </c>
      <c r="B16509" s="246">
        <v>11.36</v>
      </c>
    </row>
    <row r="16510" spans="1:2" x14ac:dyDescent="0.2">
      <c r="A16510" s="245" t="s">
        <v>19451</v>
      </c>
      <c r="B16510" s="246">
        <v>10.81</v>
      </c>
    </row>
    <row r="16511" spans="1:2" x14ac:dyDescent="0.2">
      <c r="A16511" s="245" t="s">
        <v>10112</v>
      </c>
      <c r="B16511" s="246">
        <v>13.56</v>
      </c>
    </row>
    <row r="16512" spans="1:2" x14ac:dyDescent="0.2">
      <c r="A16512" s="245" t="s">
        <v>19452</v>
      </c>
      <c r="B16512" s="246">
        <v>13.01</v>
      </c>
    </row>
    <row r="16513" spans="1:2" x14ac:dyDescent="0.2">
      <c r="A16513" s="245" t="s">
        <v>10113</v>
      </c>
      <c r="B16513" s="246">
        <v>23.88</v>
      </c>
    </row>
    <row r="16514" spans="1:2" x14ac:dyDescent="0.2">
      <c r="A16514" s="245" t="s">
        <v>19453</v>
      </c>
      <c r="B16514" s="246">
        <v>23.33</v>
      </c>
    </row>
    <row r="16515" spans="1:2" x14ac:dyDescent="0.2">
      <c r="A16515" s="245" t="s">
        <v>10114</v>
      </c>
      <c r="B16515" s="246">
        <v>30.85</v>
      </c>
    </row>
    <row r="16516" spans="1:2" x14ac:dyDescent="0.2">
      <c r="A16516" s="245" t="s">
        <v>19454</v>
      </c>
      <c r="B16516" s="246">
        <v>30.3</v>
      </c>
    </row>
    <row r="16517" spans="1:2" x14ac:dyDescent="0.2">
      <c r="A16517" s="245" t="s">
        <v>10115</v>
      </c>
      <c r="B16517" s="246">
        <v>13.88</v>
      </c>
    </row>
    <row r="16518" spans="1:2" x14ac:dyDescent="0.2">
      <c r="A16518" s="245" t="s">
        <v>19455</v>
      </c>
      <c r="B16518" s="246">
        <v>13.33</v>
      </c>
    </row>
    <row r="16519" spans="1:2" x14ac:dyDescent="0.2">
      <c r="A16519" s="245" t="s">
        <v>10116</v>
      </c>
      <c r="B16519" s="246">
        <v>14.21</v>
      </c>
    </row>
    <row r="16520" spans="1:2" x14ac:dyDescent="0.2">
      <c r="A16520" s="245" t="s">
        <v>19456</v>
      </c>
      <c r="B16520" s="246">
        <v>13.66</v>
      </c>
    </row>
    <row r="16521" spans="1:2" x14ac:dyDescent="0.2">
      <c r="A16521" s="245" t="s">
        <v>4425</v>
      </c>
      <c r="B16521" s="246">
        <v>5.28</v>
      </c>
    </row>
    <row r="16522" spans="1:2" x14ac:dyDescent="0.2">
      <c r="A16522" s="245" t="s">
        <v>19457</v>
      </c>
      <c r="B16522" s="246">
        <v>4.87</v>
      </c>
    </row>
    <row r="16523" spans="1:2" x14ac:dyDescent="0.2">
      <c r="A16523" s="245" t="s">
        <v>10117</v>
      </c>
      <c r="B16523" s="246">
        <v>4.62</v>
      </c>
    </row>
    <row r="16524" spans="1:2" x14ac:dyDescent="0.2">
      <c r="A16524" s="245" t="s">
        <v>19458</v>
      </c>
      <c r="B16524" s="246">
        <v>4.49</v>
      </c>
    </row>
    <row r="16525" spans="1:2" x14ac:dyDescent="0.2">
      <c r="A16525" s="245" t="s">
        <v>10118</v>
      </c>
      <c r="B16525" s="246">
        <v>3.09</v>
      </c>
    </row>
    <row r="16526" spans="1:2" x14ac:dyDescent="0.2">
      <c r="A16526" s="245" t="s">
        <v>19459</v>
      </c>
      <c r="B16526" s="246">
        <v>2.96</v>
      </c>
    </row>
    <row r="16527" spans="1:2" x14ac:dyDescent="0.2">
      <c r="A16527" s="245" t="s">
        <v>4427</v>
      </c>
      <c r="B16527" s="246">
        <v>7.15</v>
      </c>
    </row>
    <row r="16528" spans="1:2" x14ac:dyDescent="0.2">
      <c r="A16528" s="245" t="s">
        <v>19460</v>
      </c>
      <c r="B16528" s="246">
        <v>6.88</v>
      </c>
    </row>
    <row r="16529" spans="1:2" x14ac:dyDescent="0.2">
      <c r="A16529" s="245" t="s">
        <v>10119</v>
      </c>
      <c r="B16529" s="246">
        <v>10.64</v>
      </c>
    </row>
    <row r="16530" spans="1:2" x14ac:dyDescent="0.2">
      <c r="A16530" s="245" t="s">
        <v>19461</v>
      </c>
      <c r="B16530" s="246">
        <v>10.37</v>
      </c>
    </row>
    <row r="16531" spans="1:2" x14ac:dyDescent="0.2">
      <c r="A16531" s="245" t="s">
        <v>35417</v>
      </c>
      <c r="B16531" s="246">
        <v>7.37</v>
      </c>
    </row>
    <row r="16532" spans="1:2" x14ac:dyDescent="0.2">
      <c r="A16532" s="245" t="s">
        <v>35418</v>
      </c>
      <c r="B16532" s="246">
        <v>7.1</v>
      </c>
    </row>
    <row r="16533" spans="1:2" x14ac:dyDescent="0.2">
      <c r="A16533" s="245" t="s">
        <v>4426</v>
      </c>
      <c r="B16533" s="246">
        <v>7.15</v>
      </c>
    </row>
    <row r="16534" spans="1:2" x14ac:dyDescent="0.2">
      <c r="A16534" s="245" t="s">
        <v>19462</v>
      </c>
      <c r="B16534" s="246">
        <v>6.88</v>
      </c>
    </row>
    <row r="16535" spans="1:2" x14ac:dyDescent="0.2">
      <c r="A16535" s="245" t="s">
        <v>10120</v>
      </c>
      <c r="B16535" s="246">
        <v>10.45</v>
      </c>
    </row>
    <row r="16536" spans="1:2" x14ac:dyDescent="0.2">
      <c r="A16536" s="245" t="s">
        <v>19463</v>
      </c>
      <c r="B16536" s="246">
        <v>10.18</v>
      </c>
    </row>
    <row r="16537" spans="1:2" x14ac:dyDescent="0.2">
      <c r="A16537" s="245" t="s">
        <v>10121</v>
      </c>
      <c r="B16537" s="246">
        <v>7.29</v>
      </c>
    </row>
    <row r="16538" spans="1:2" x14ac:dyDescent="0.2">
      <c r="A16538" s="245" t="s">
        <v>19464</v>
      </c>
      <c r="B16538" s="246">
        <v>7.02</v>
      </c>
    </row>
    <row r="16539" spans="1:2" x14ac:dyDescent="0.2">
      <c r="A16539" s="245" t="s">
        <v>4428</v>
      </c>
      <c r="B16539" s="246">
        <v>38.799999999999997</v>
      </c>
    </row>
    <row r="16540" spans="1:2" x14ac:dyDescent="0.2">
      <c r="A16540" s="245" t="s">
        <v>19465</v>
      </c>
      <c r="B16540" s="246">
        <v>38.53</v>
      </c>
    </row>
    <row r="16541" spans="1:2" x14ac:dyDescent="0.2">
      <c r="A16541" s="245" t="s">
        <v>4429</v>
      </c>
      <c r="B16541" s="246">
        <v>17.309999999999999</v>
      </c>
    </row>
    <row r="16542" spans="1:2" x14ac:dyDescent="0.2">
      <c r="A16542" s="245" t="s">
        <v>19466</v>
      </c>
      <c r="B16542" s="246">
        <v>17.04</v>
      </c>
    </row>
    <row r="16543" spans="1:2" x14ac:dyDescent="0.2">
      <c r="A16543" s="245" t="s">
        <v>10122</v>
      </c>
      <c r="B16543" s="246">
        <v>16.13</v>
      </c>
    </row>
    <row r="16544" spans="1:2" x14ac:dyDescent="0.2">
      <c r="A16544" s="245" t="s">
        <v>19467</v>
      </c>
      <c r="B16544" s="246">
        <v>15.86</v>
      </c>
    </row>
    <row r="16545" spans="1:2" x14ac:dyDescent="0.2">
      <c r="A16545" s="245" t="s">
        <v>23898</v>
      </c>
      <c r="B16545" s="246">
        <v>16.54</v>
      </c>
    </row>
    <row r="16546" spans="1:2" x14ac:dyDescent="0.2">
      <c r="A16546" s="245" t="s">
        <v>23899</v>
      </c>
      <c r="B16546" s="246">
        <v>16.27</v>
      </c>
    </row>
    <row r="16547" spans="1:2" x14ac:dyDescent="0.2">
      <c r="A16547" s="245" t="s">
        <v>23900</v>
      </c>
      <c r="B16547" s="246">
        <v>5.32</v>
      </c>
    </row>
    <row r="16548" spans="1:2" x14ac:dyDescent="0.2">
      <c r="A16548" s="245" t="s">
        <v>23901</v>
      </c>
      <c r="B16548" s="246">
        <v>5.32</v>
      </c>
    </row>
    <row r="16549" spans="1:2" x14ac:dyDescent="0.2">
      <c r="A16549" s="245" t="s">
        <v>10123</v>
      </c>
      <c r="B16549" s="246">
        <v>17.739999999999998</v>
      </c>
    </row>
    <row r="16550" spans="1:2" x14ac:dyDescent="0.2">
      <c r="A16550" s="245" t="s">
        <v>19468</v>
      </c>
      <c r="B16550" s="246">
        <v>17.329999999999998</v>
      </c>
    </row>
    <row r="16551" spans="1:2" x14ac:dyDescent="0.2">
      <c r="A16551" s="245" t="s">
        <v>4430</v>
      </c>
      <c r="B16551" s="246">
        <v>17.579999999999998</v>
      </c>
    </row>
    <row r="16552" spans="1:2" x14ac:dyDescent="0.2">
      <c r="A16552" s="245" t="s">
        <v>19469</v>
      </c>
      <c r="B16552" s="246">
        <v>17.170000000000002</v>
      </c>
    </row>
    <row r="16553" spans="1:2" x14ac:dyDescent="0.2">
      <c r="A16553" s="245" t="s">
        <v>4431</v>
      </c>
      <c r="B16553" s="246">
        <v>33.51</v>
      </c>
    </row>
    <row r="16554" spans="1:2" x14ac:dyDescent="0.2">
      <c r="A16554" s="245" t="s">
        <v>19470</v>
      </c>
      <c r="B16554" s="246">
        <v>32.96</v>
      </c>
    </row>
    <row r="16555" spans="1:2" x14ac:dyDescent="0.2">
      <c r="A16555" s="245" t="s">
        <v>4432</v>
      </c>
      <c r="B16555" s="246">
        <v>45.64</v>
      </c>
    </row>
    <row r="16556" spans="1:2" x14ac:dyDescent="0.2">
      <c r="A16556" s="245" t="s">
        <v>19471</v>
      </c>
      <c r="B16556" s="246">
        <v>45.09</v>
      </c>
    </row>
    <row r="16557" spans="1:2" x14ac:dyDescent="0.2">
      <c r="A16557" s="245" t="s">
        <v>4433</v>
      </c>
      <c r="B16557" s="246">
        <v>17.260000000000002</v>
      </c>
    </row>
    <row r="16558" spans="1:2" x14ac:dyDescent="0.2">
      <c r="A16558" s="245" t="s">
        <v>19472</v>
      </c>
      <c r="B16558" s="246">
        <v>16.850000000000001</v>
      </c>
    </row>
    <row r="16559" spans="1:2" x14ac:dyDescent="0.2">
      <c r="A16559" s="245" t="s">
        <v>4434</v>
      </c>
      <c r="B16559" s="246">
        <v>24.08</v>
      </c>
    </row>
    <row r="16560" spans="1:2" x14ac:dyDescent="0.2">
      <c r="A16560" s="245" t="s">
        <v>19473</v>
      </c>
      <c r="B16560" s="246">
        <v>23.67</v>
      </c>
    </row>
    <row r="16561" spans="1:2" x14ac:dyDescent="0.2">
      <c r="A16561" s="245" t="s">
        <v>4435</v>
      </c>
      <c r="B16561" s="246">
        <v>41.51</v>
      </c>
    </row>
    <row r="16562" spans="1:2" x14ac:dyDescent="0.2">
      <c r="A16562" s="245" t="s">
        <v>19474</v>
      </c>
      <c r="B16562" s="246">
        <v>41.1</v>
      </c>
    </row>
    <row r="16563" spans="1:2" x14ac:dyDescent="0.2">
      <c r="A16563" s="245" t="s">
        <v>10124</v>
      </c>
      <c r="B16563" s="246">
        <v>22.23</v>
      </c>
    </row>
    <row r="16564" spans="1:2" x14ac:dyDescent="0.2">
      <c r="A16564" s="245" t="s">
        <v>19475</v>
      </c>
      <c r="B16564" s="246">
        <v>21.68</v>
      </c>
    </row>
    <row r="16565" spans="1:2" x14ac:dyDescent="0.2">
      <c r="A16565" s="245" t="s">
        <v>10125</v>
      </c>
      <c r="B16565" s="246">
        <v>24.53</v>
      </c>
    </row>
    <row r="16566" spans="1:2" x14ac:dyDescent="0.2">
      <c r="A16566" s="245" t="s">
        <v>19476</v>
      </c>
      <c r="B16566" s="246">
        <v>23.98</v>
      </c>
    </row>
    <row r="16567" spans="1:2" x14ac:dyDescent="0.2">
      <c r="A16567" s="245" t="s">
        <v>4436</v>
      </c>
      <c r="B16567" s="246">
        <v>27.71</v>
      </c>
    </row>
    <row r="16568" spans="1:2" x14ac:dyDescent="0.2">
      <c r="A16568" s="245" t="s">
        <v>19477</v>
      </c>
      <c r="B16568" s="246">
        <v>27.16</v>
      </c>
    </row>
    <row r="16569" spans="1:2" x14ac:dyDescent="0.2">
      <c r="A16569" s="245" t="s">
        <v>4437</v>
      </c>
      <c r="B16569" s="246">
        <v>32.75</v>
      </c>
    </row>
    <row r="16570" spans="1:2" x14ac:dyDescent="0.2">
      <c r="A16570" s="245" t="s">
        <v>19478</v>
      </c>
      <c r="B16570" s="246">
        <v>32.200000000000003</v>
      </c>
    </row>
    <row r="16571" spans="1:2" x14ac:dyDescent="0.2">
      <c r="A16571" s="245" t="s">
        <v>4438</v>
      </c>
      <c r="B16571" s="246">
        <v>36.130000000000003</v>
      </c>
    </row>
    <row r="16572" spans="1:2" x14ac:dyDescent="0.2">
      <c r="A16572" s="245" t="s">
        <v>19479</v>
      </c>
      <c r="B16572" s="246">
        <v>35.58</v>
      </c>
    </row>
    <row r="16573" spans="1:2" x14ac:dyDescent="0.2">
      <c r="A16573" s="245" t="s">
        <v>10126</v>
      </c>
      <c r="B16573" s="246">
        <v>55.88</v>
      </c>
    </row>
    <row r="16574" spans="1:2" x14ac:dyDescent="0.2">
      <c r="A16574" s="245" t="s">
        <v>19480</v>
      </c>
      <c r="B16574" s="246">
        <v>55.33</v>
      </c>
    </row>
    <row r="16575" spans="1:2" x14ac:dyDescent="0.2">
      <c r="A16575" s="245" t="s">
        <v>10127</v>
      </c>
      <c r="B16575" s="246">
        <v>55.88</v>
      </c>
    </row>
    <row r="16576" spans="1:2" x14ac:dyDescent="0.2">
      <c r="A16576" s="245" t="s">
        <v>19481</v>
      </c>
      <c r="B16576" s="246">
        <v>55.33</v>
      </c>
    </row>
    <row r="16577" spans="1:2" x14ac:dyDescent="0.2">
      <c r="A16577" s="245" t="s">
        <v>10128</v>
      </c>
      <c r="B16577" s="246">
        <v>332.88</v>
      </c>
    </row>
    <row r="16578" spans="1:2" x14ac:dyDescent="0.2">
      <c r="A16578" s="245" t="s">
        <v>19482</v>
      </c>
      <c r="B16578" s="246">
        <v>332.33</v>
      </c>
    </row>
    <row r="16579" spans="1:2" x14ac:dyDescent="0.2">
      <c r="A16579" s="245" t="s">
        <v>10129</v>
      </c>
      <c r="B16579" s="246">
        <v>6.74</v>
      </c>
    </row>
    <row r="16580" spans="1:2" x14ac:dyDescent="0.2">
      <c r="A16580" s="245" t="s">
        <v>19483</v>
      </c>
      <c r="B16580" s="246">
        <v>6.61</v>
      </c>
    </row>
    <row r="16581" spans="1:2" x14ac:dyDescent="0.2">
      <c r="A16581" s="245" t="s">
        <v>10130</v>
      </c>
      <c r="B16581" s="246">
        <v>7.29</v>
      </c>
    </row>
    <row r="16582" spans="1:2" x14ac:dyDescent="0.2">
      <c r="A16582" s="245" t="s">
        <v>19484</v>
      </c>
      <c r="B16582" s="246">
        <v>7.16</v>
      </c>
    </row>
    <row r="16583" spans="1:2" x14ac:dyDescent="0.2">
      <c r="A16583" s="245" t="s">
        <v>10131</v>
      </c>
      <c r="B16583" s="246">
        <v>11.22</v>
      </c>
    </row>
    <row r="16584" spans="1:2" x14ac:dyDescent="0.2">
      <c r="A16584" s="245" t="s">
        <v>19485</v>
      </c>
      <c r="B16584" s="246">
        <v>11.09</v>
      </c>
    </row>
    <row r="16585" spans="1:2" x14ac:dyDescent="0.2">
      <c r="A16585" s="245" t="s">
        <v>23907</v>
      </c>
      <c r="B16585" s="246">
        <v>8.2100000000000009</v>
      </c>
    </row>
    <row r="16586" spans="1:2" x14ac:dyDescent="0.2">
      <c r="A16586" s="245" t="s">
        <v>23908</v>
      </c>
      <c r="B16586" s="246">
        <v>8.08</v>
      </c>
    </row>
    <row r="16587" spans="1:2" x14ac:dyDescent="0.2">
      <c r="A16587" s="245" t="s">
        <v>10132</v>
      </c>
      <c r="B16587" s="246">
        <v>14.38</v>
      </c>
    </row>
    <row r="16588" spans="1:2" x14ac:dyDescent="0.2">
      <c r="A16588" s="245" t="s">
        <v>19486</v>
      </c>
      <c r="B16588" s="246">
        <v>14.25</v>
      </c>
    </row>
    <row r="16589" spans="1:2" x14ac:dyDescent="0.2">
      <c r="A16589" s="245" t="s">
        <v>10133</v>
      </c>
      <c r="B16589" s="246">
        <v>21.52</v>
      </c>
    </row>
    <row r="16590" spans="1:2" x14ac:dyDescent="0.2">
      <c r="A16590" s="245" t="s">
        <v>19487</v>
      </c>
      <c r="B16590" s="246">
        <v>21.39</v>
      </c>
    </row>
    <row r="16591" spans="1:2" x14ac:dyDescent="0.2">
      <c r="A16591" s="245" t="s">
        <v>10134</v>
      </c>
      <c r="B16591" s="246">
        <v>45.21</v>
      </c>
    </row>
    <row r="16592" spans="1:2" x14ac:dyDescent="0.2">
      <c r="A16592" s="245" t="s">
        <v>19488</v>
      </c>
      <c r="B16592" s="246">
        <v>45.08</v>
      </c>
    </row>
    <row r="16593" spans="1:2" x14ac:dyDescent="0.2">
      <c r="A16593" s="245" t="s">
        <v>10135</v>
      </c>
      <c r="B16593" s="246">
        <v>25.51</v>
      </c>
    </row>
    <row r="16594" spans="1:2" x14ac:dyDescent="0.2">
      <c r="A16594" s="245" t="s">
        <v>19489</v>
      </c>
      <c r="B16594" s="246">
        <v>25.38</v>
      </c>
    </row>
    <row r="16595" spans="1:2" x14ac:dyDescent="0.2">
      <c r="A16595" s="245" t="s">
        <v>10136</v>
      </c>
      <c r="B16595" s="246">
        <v>36.82</v>
      </c>
    </row>
    <row r="16596" spans="1:2" x14ac:dyDescent="0.2">
      <c r="A16596" s="245" t="s">
        <v>19490</v>
      </c>
      <c r="B16596" s="246">
        <v>36.69</v>
      </c>
    </row>
    <row r="16597" spans="1:2" x14ac:dyDescent="0.2">
      <c r="A16597" s="245" t="s">
        <v>10137</v>
      </c>
      <c r="B16597" s="246">
        <v>16.84</v>
      </c>
    </row>
    <row r="16598" spans="1:2" x14ac:dyDescent="0.2">
      <c r="A16598" s="245" t="s">
        <v>19491</v>
      </c>
      <c r="B16598" s="246">
        <v>16.71</v>
      </c>
    </row>
    <row r="16599" spans="1:2" x14ac:dyDescent="0.2">
      <c r="A16599" s="245" t="s">
        <v>10138</v>
      </c>
      <c r="B16599" s="246">
        <v>25.5</v>
      </c>
    </row>
    <row r="16600" spans="1:2" x14ac:dyDescent="0.2">
      <c r="A16600" s="245" t="s">
        <v>19492</v>
      </c>
      <c r="B16600" s="246">
        <v>25.37</v>
      </c>
    </row>
    <row r="16601" spans="1:2" x14ac:dyDescent="0.2">
      <c r="A16601" s="245" t="s">
        <v>10139</v>
      </c>
      <c r="B16601" s="246">
        <v>14.19</v>
      </c>
    </row>
    <row r="16602" spans="1:2" x14ac:dyDescent="0.2">
      <c r="A16602" s="245" t="s">
        <v>19493</v>
      </c>
      <c r="B16602" s="246">
        <v>14.06</v>
      </c>
    </row>
    <row r="16603" spans="1:2" x14ac:dyDescent="0.2">
      <c r="A16603" s="245" t="s">
        <v>23912</v>
      </c>
      <c r="B16603" s="246">
        <v>11</v>
      </c>
    </row>
    <row r="16604" spans="1:2" x14ac:dyDescent="0.2">
      <c r="A16604" s="245" t="s">
        <v>23913</v>
      </c>
      <c r="B16604" s="246">
        <v>10.87</v>
      </c>
    </row>
    <row r="16605" spans="1:2" x14ac:dyDescent="0.2">
      <c r="A16605" s="245" t="s">
        <v>23914</v>
      </c>
      <c r="B16605" s="246">
        <v>16.46</v>
      </c>
    </row>
    <row r="16606" spans="1:2" x14ac:dyDescent="0.2">
      <c r="A16606" s="245" t="s">
        <v>23915</v>
      </c>
      <c r="B16606" s="246">
        <v>16.329999999999998</v>
      </c>
    </row>
    <row r="16607" spans="1:2" x14ac:dyDescent="0.2">
      <c r="A16607" s="245" t="s">
        <v>23916</v>
      </c>
      <c r="B16607" s="246">
        <v>25.1</v>
      </c>
    </row>
    <row r="16608" spans="1:2" x14ac:dyDescent="0.2">
      <c r="A16608" s="245" t="s">
        <v>23917</v>
      </c>
      <c r="B16608" s="246">
        <v>24.97</v>
      </c>
    </row>
    <row r="16609" spans="1:2" x14ac:dyDescent="0.2">
      <c r="A16609" s="245" t="s">
        <v>23918</v>
      </c>
      <c r="B16609" s="246">
        <v>56.52</v>
      </c>
    </row>
    <row r="16610" spans="1:2" x14ac:dyDescent="0.2">
      <c r="A16610" s="245" t="s">
        <v>23919</v>
      </c>
      <c r="B16610" s="246">
        <v>56.39</v>
      </c>
    </row>
    <row r="16611" spans="1:2" x14ac:dyDescent="0.2">
      <c r="A16611" s="245" t="s">
        <v>23920</v>
      </c>
      <c r="B16611" s="246">
        <v>74.69</v>
      </c>
    </row>
    <row r="16612" spans="1:2" x14ac:dyDescent="0.2">
      <c r="A16612" s="245" t="s">
        <v>23921</v>
      </c>
      <c r="B16612" s="246">
        <v>74.56</v>
      </c>
    </row>
    <row r="16613" spans="1:2" x14ac:dyDescent="0.2">
      <c r="A16613" s="245" t="s">
        <v>4439</v>
      </c>
      <c r="B16613" s="246">
        <v>434.63</v>
      </c>
    </row>
    <row r="16614" spans="1:2" x14ac:dyDescent="0.2">
      <c r="A16614" s="245" t="s">
        <v>19494</v>
      </c>
      <c r="B16614" s="246">
        <v>383.58</v>
      </c>
    </row>
    <row r="16615" spans="1:2" x14ac:dyDescent="0.2">
      <c r="A16615" s="245" t="s">
        <v>4440</v>
      </c>
      <c r="B16615" s="246">
        <v>453.43</v>
      </c>
    </row>
    <row r="16616" spans="1:2" x14ac:dyDescent="0.2">
      <c r="A16616" s="245" t="s">
        <v>19495</v>
      </c>
      <c r="B16616" s="246">
        <v>400.01</v>
      </c>
    </row>
    <row r="16617" spans="1:2" x14ac:dyDescent="0.2">
      <c r="A16617" s="245" t="s">
        <v>4441</v>
      </c>
      <c r="B16617" s="246">
        <v>475.92</v>
      </c>
    </row>
    <row r="16618" spans="1:2" x14ac:dyDescent="0.2">
      <c r="A16618" s="245" t="s">
        <v>19496</v>
      </c>
      <c r="B16618" s="246">
        <v>420.13</v>
      </c>
    </row>
    <row r="16619" spans="1:2" x14ac:dyDescent="0.2">
      <c r="A16619" s="245" t="s">
        <v>4442</v>
      </c>
      <c r="B16619" s="246">
        <v>526.20000000000005</v>
      </c>
    </row>
    <row r="16620" spans="1:2" x14ac:dyDescent="0.2">
      <c r="A16620" s="245" t="s">
        <v>19497</v>
      </c>
      <c r="B16620" s="246">
        <v>465.68</v>
      </c>
    </row>
    <row r="16621" spans="1:2" x14ac:dyDescent="0.2">
      <c r="A16621" s="245" t="s">
        <v>4443</v>
      </c>
      <c r="B16621" s="246">
        <v>548.17999999999995</v>
      </c>
    </row>
    <row r="16622" spans="1:2" x14ac:dyDescent="0.2">
      <c r="A16622" s="245" t="s">
        <v>19498</v>
      </c>
      <c r="B16622" s="246">
        <v>485.28</v>
      </c>
    </row>
    <row r="16623" spans="1:2" x14ac:dyDescent="0.2">
      <c r="A16623" s="245" t="s">
        <v>10140</v>
      </c>
      <c r="B16623" s="246">
        <v>569.09</v>
      </c>
    </row>
    <row r="16624" spans="1:2" x14ac:dyDescent="0.2">
      <c r="A16624" s="245" t="s">
        <v>19499</v>
      </c>
      <c r="B16624" s="246">
        <v>503.82</v>
      </c>
    </row>
    <row r="16625" spans="1:2" x14ac:dyDescent="0.2">
      <c r="A16625" s="245" t="s">
        <v>10141</v>
      </c>
      <c r="B16625" s="246">
        <v>607.4</v>
      </c>
    </row>
    <row r="16626" spans="1:2" x14ac:dyDescent="0.2">
      <c r="A16626" s="245" t="s">
        <v>19500</v>
      </c>
      <c r="B16626" s="246">
        <v>537.01</v>
      </c>
    </row>
    <row r="16627" spans="1:2" x14ac:dyDescent="0.2">
      <c r="A16627" s="245" t="s">
        <v>10142</v>
      </c>
      <c r="B16627" s="246">
        <v>626.19000000000005</v>
      </c>
    </row>
    <row r="16628" spans="1:2" x14ac:dyDescent="0.2">
      <c r="A16628" s="245" t="s">
        <v>19501</v>
      </c>
      <c r="B16628" s="246">
        <v>553.44000000000005</v>
      </c>
    </row>
    <row r="16629" spans="1:2" x14ac:dyDescent="0.2">
      <c r="A16629" s="245" t="s">
        <v>10143</v>
      </c>
      <c r="B16629" s="246">
        <v>692.82</v>
      </c>
    </row>
    <row r="16630" spans="1:2" x14ac:dyDescent="0.2">
      <c r="A16630" s="245" t="s">
        <v>19502</v>
      </c>
      <c r="B16630" s="246">
        <v>612.58000000000004</v>
      </c>
    </row>
    <row r="16631" spans="1:2" x14ac:dyDescent="0.2">
      <c r="A16631" s="245" t="s">
        <v>4444</v>
      </c>
      <c r="B16631" s="246">
        <v>37.35</v>
      </c>
    </row>
    <row r="16632" spans="1:2" x14ac:dyDescent="0.2">
      <c r="A16632" s="245" t="s">
        <v>19503</v>
      </c>
      <c r="B16632" s="246">
        <v>34.51</v>
      </c>
    </row>
    <row r="16633" spans="1:2" x14ac:dyDescent="0.2">
      <c r="A16633" s="245" t="s">
        <v>4445</v>
      </c>
      <c r="B16633" s="246">
        <v>43.77</v>
      </c>
    </row>
    <row r="16634" spans="1:2" x14ac:dyDescent="0.2">
      <c r="A16634" s="245" t="s">
        <v>19504</v>
      </c>
      <c r="B16634" s="246">
        <v>40.93</v>
      </c>
    </row>
    <row r="16635" spans="1:2" x14ac:dyDescent="0.2">
      <c r="A16635" s="245" t="s">
        <v>4446</v>
      </c>
      <c r="B16635" s="246">
        <v>53.94</v>
      </c>
    </row>
    <row r="16636" spans="1:2" x14ac:dyDescent="0.2">
      <c r="A16636" s="245" t="s">
        <v>19505</v>
      </c>
      <c r="B16636" s="246">
        <v>51.1</v>
      </c>
    </row>
    <row r="16637" spans="1:2" x14ac:dyDescent="0.2">
      <c r="A16637" s="245" t="s">
        <v>4447</v>
      </c>
      <c r="B16637" s="246">
        <v>65.650000000000006</v>
      </c>
    </row>
    <row r="16638" spans="1:2" x14ac:dyDescent="0.2">
      <c r="A16638" s="245" t="s">
        <v>19506</v>
      </c>
      <c r="B16638" s="246">
        <v>62.81</v>
      </c>
    </row>
    <row r="16639" spans="1:2" x14ac:dyDescent="0.2">
      <c r="A16639" s="245" t="s">
        <v>4448</v>
      </c>
      <c r="B16639" s="246">
        <v>76.75</v>
      </c>
    </row>
    <row r="16640" spans="1:2" x14ac:dyDescent="0.2">
      <c r="A16640" s="245" t="s">
        <v>19507</v>
      </c>
      <c r="B16640" s="246">
        <v>73.430000000000007</v>
      </c>
    </row>
    <row r="16641" spans="1:2" x14ac:dyDescent="0.2">
      <c r="A16641" s="245" t="s">
        <v>4449</v>
      </c>
      <c r="B16641" s="246">
        <v>121.6</v>
      </c>
    </row>
    <row r="16642" spans="1:2" x14ac:dyDescent="0.2">
      <c r="A16642" s="245" t="s">
        <v>19508</v>
      </c>
      <c r="B16642" s="246">
        <v>118.28</v>
      </c>
    </row>
    <row r="16643" spans="1:2" x14ac:dyDescent="0.2">
      <c r="A16643" s="245" t="s">
        <v>4450</v>
      </c>
      <c r="B16643" s="246">
        <v>228.05</v>
      </c>
    </row>
    <row r="16644" spans="1:2" x14ac:dyDescent="0.2">
      <c r="A16644" s="245" t="s">
        <v>19509</v>
      </c>
      <c r="B16644" s="246">
        <v>224.26</v>
      </c>
    </row>
    <row r="16645" spans="1:2" x14ac:dyDescent="0.2">
      <c r="A16645" s="245" t="s">
        <v>4451</v>
      </c>
      <c r="B16645" s="246">
        <v>333.96</v>
      </c>
    </row>
    <row r="16646" spans="1:2" x14ac:dyDescent="0.2">
      <c r="A16646" s="245" t="s">
        <v>19510</v>
      </c>
      <c r="B16646" s="246">
        <v>330.17</v>
      </c>
    </row>
    <row r="16647" spans="1:2" x14ac:dyDescent="0.2">
      <c r="A16647" s="245" t="s">
        <v>4452</v>
      </c>
      <c r="B16647" s="246">
        <v>542.46</v>
      </c>
    </row>
    <row r="16648" spans="1:2" x14ac:dyDescent="0.2">
      <c r="A16648" s="245" t="s">
        <v>19511</v>
      </c>
      <c r="B16648" s="246">
        <v>537.73</v>
      </c>
    </row>
    <row r="16649" spans="1:2" x14ac:dyDescent="0.2">
      <c r="A16649" s="245" t="s">
        <v>4453</v>
      </c>
      <c r="B16649" s="246">
        <v>37.75</v>
      </c>
    </row>
    <row r="16650" spans="1:2" x14ac:dyDescent="0.2">
      <c r="A16650" s="245" t="s">
        <v>19512</v>
      </c>
      <c r="B16650" s="246">
        <v>34.909999999999997</v>
      </c>
    </row>
    <row r="16651" spans="1:2" x14ac:dyDescent="0.2">
      <c r="A16651" s="245" t="s">
        <v>4454</v>
      </c>
      <c r="B16651" s="246">
        <v>42.81</v>
      </c>
    </row>
    <row r="16652" spans="1:2" x14ac:dyDescent="0.2">
      <c r="A16652" s="245" t="s">
        <v>19513</v>
      </c>
      <c r="B16652" s="246">
        <v>39.97</v>
      </c>
    </row>
    <row r="16653" spans="1:2" x14ac:dyDescent="0.2">
      <c r="A16653" s="245" t="s">
        <v>4455</v>
      </c>
      <c r="B16653" s="246">
        <v>56.2</v>
      </c>
    </row>
    <row r="16654" spans="1:2" x14ac:dyDescent="0.2">
      <c r="A16654" s="245" t="s">
        <v>19514</v>
      </c>
      <c r="B16654" s="246">
        <v>53.36</v>
      </c>
    </row>
    <row r="16655" spans="1:2" x14ac:dyDescent="0.2">
      <c r="A16655" s="245" t="s">
        <v>4456</v>
      </c>
      <c r="B16655" s="246">
        <v>62.23</v>
      </c>
    </row>
    <row r="16656" spans="1:2" x14ac:dyDescent="0.2">
      <c r="A16656" s="245" t="s">
        <v>19515</v>
      </c>
      <c r="B16656" s="246">
        <v>59.39</v>
      </c>
    </row>
    <row r="16657" spans="1:2" x14ac:dyDescent="0.2">
      <c r="A16657" s="245" t="s">
        <v>4457</v>
      </c>
      <c r="B16657" s="246">
        <v>75.23</v>
      </c>
    </row>
    <row r="16658" spans="1:2" x14ac:dyDescent="0.2">
      <c r="A16658" s="245" t="s">
        <v>19516</v>
      </c>
      <c r="B16658" s="246">
        <v>71.91</v>
      </c>
    </row>
    <row r="16659" spans="1:2" x14ac:dyDescent="0.2">
      <c r="A16659" s="245" t="s">
        <v>4458</v>
      </c>
      <c r="B16659" s="246">
        <v>125.67</v>
      </c>
    </row>
    <row r="16660" spans="1:2" x14ac:dyDescent="0.2">
      <c r="A16660" s="245" t="s">
        <v>19517</v>
      </c>
      <c r="B16660" s="246">
        <v>122.35</v>
      </c>
    </row>
    <row r="16661" spans="1:2" x14ac:dyDescent="0.2">
      <c r="A16661" s="245" t="s">
        <v>4459</v>
      </c>
      <c r="B16661" s="246">
        <v>48.93</v>
      </c>
    </row>
    <row r="16662" spans="1:2" x14ac:dyDescent="0.2">
      <c r="A16662" s="245" t="s">
        <v>19518</v>
      </c>
      <c r="B16662" s="246">
        <v>46.09</v>
      </c>
    </row>
    <row r="16663" spans="1:2" x14ac:dyDescent="0.2">
      <c r="A16663" s="245" t="s">
        <v>4460</v>
      </c>
      <c r="B16663" s="246">
        <v>53.05</v>
      </c>
    </row>
    <row r="16664" spans="1:2" x14ac:dyDescent="0.2">
      <c r="A16664" s="245" t="s">
        <v>19519</v>
      </c>
      <c r="B16664" s="246">
        <v>50.21</v>
      </c>
    </row>
    <row r="16665" spans="1:2" x14ac:dyDescent="0.2">
      <c r="A16665" s="245" t="s">
        <v>4461</v>
      </c>
      <c r="B16665" s="246">
        <v>89.07</v>
      </c>
    </row>
    <row r="16666" spans="1:2" x14ac:dyDescent="0.2">
      <c r="A16666" s="245" t="s">
        <v>19520</v>
      </c>
      <c r="B16666" s="246">
        <v>86.23</v>
      </c>
    </row>
    <row r="16667" spans="1:2" x14ac:dyDescent="0.2">
      <c r="A16667" s="245" t="s">
        <v>4462</v>
      </c>
      <c r="B16667" s="246">
        <v>94.71</v>
      </c>
    </row>
    <row r="16668" spans="1:2" x14ac:dyDescent="0.2">
      <c r="A16668" s="245" t="s">
        <v>19521</v>
      </c>
      <c r="B16668" s="246">
        <v>91.39</v>
      </c>
    </row>
    <row r="16669" spans="1:2" x14ac:dyDescent="0.2">
      <c r="A16669" s="245" t="s">
        <v>4463</v>
      </c>
      <c r="B16669" s="246">
        <v>130.54</v>
      </c>
    </row>
    <row r="16670" spans="1:2" x14ac:dyDescent="0.2">
      <c r="A16670" s="245" t="s">
        <v>19522</v>
      </c>
      <c r="B16670" s="246">
        <v>127.22</v>
      </c>
    </row>
    <row r="16671" spans="1:2" x14ac:dyDescent="0.2">
      <c r="A16671" s="245" t="s">
        <v>4464</v>
      </c>
      <c r="B16671" s="246">
        <v>227.6</v>
      </c>
    </row>
    <row r="16672" spans="1:2" x14ac:dyDescent="0.2">
      <c r="A16672" s="245" t="s">
        <v>19523</v>
      </c>
      <c r="B16672" s="246">
        <v>223.81</v>
      </c>
    </row>
    <row r="16673" spans="1:2" x14ac:dyDescent="0.2">
      <c r="A16673" s="245" t="s">
        <v>4465</v>
      </c>
      <c r="B16673" s="246">
        <v>329.6</v>
      </c>
    </row>
    <row r="16674" spans="1:2" x14ac:dyDescent="0.2">
      <c r="A16674" s="245" t="s">
        <v>19524</v>
      </c>
      <c r="B16674" s="246">
        <v>325.81</v>
      </c>
    </row>
    <row r="16675" spans="1:2" x14ac:dyDescent="0.2">
      <c r="A16675" s="245" t="s">
        <v>4466</v>
      </c>
      <c r="B16675" s="246">
        <v>507.67</v>
      </c>
    </row>
    <row r="16676" spans="1:2" x14ac:dyDescent="0.2">
      <c r="A16676" s="245" t="s">
        <v>19525</v>
      </c>
      <c r="B16676" s="246">
        <v>502.94</v>
      </c>
    </row>
    <row r="16677" spans="1:2" x14ac:dyDescent="0.2">
      <c r="A16677" s="245" t="s">
        <v>4467</v>
      </c>
      <c r="B16677" s="246">
        <v>46.22</v>
      </c>
    </row>
    <row r="16678" spans="1:2" x14ac:dyDescent="0.2">
      <c r="A16678" s="245" t="s">
        <v>19526</v>
      </c>
      <c r="B16678" s="246">
        <v>43.38</v>
      </c>
    </row>
    <row r="16679" spans="1:2" x14ac:dyDescent="0.2">
      <c r="A16679" s="245" t="s">
        <v>4468</v>
      </c>
      <c r="B16679" s="246">
        <v>54.51</v>
      </c>
    </row>
    <row r="16680" spans="1:2" x14ac:dyDescent="0.2">
      <c r="A16680" s="245" t="s">
        <v>19527</v>
      </c>
      <c r="B16680" s="246">
        <v>51.67</v>
      </c>
    </row>
    <row r="16681" spans="1:2" x14ac:dyDescent="0.2">
      <c r="A16681" s="245" t="s">
        <v>4469</v>
      </c>
      <c r="B16681" s="246">
        <v>69.81</v>
      </c>
    </row>
    <row r="16682" spans="1:2" x14ac:dyDescent="0.2">
      <c r="A16682" s="245" t="s">
        <v>19528</v>
      </c>
      <c r="B16682" s="246">
        <v>66.97</v>
      </c>
    </row>
    <row r="16683" spans="1:2" x14ac:dyDescent="0.2">
      <c r="A16683" s="245" t="s">
        <v>4470</v>
      </c>
      <c r="B16683" s="246">
        <v>91.48</v>
      </c>
    </row>
    <row r="16684" spans="1:2" x14ac:dyDescent="0.2">
      <c r="A16684" s="245" t="s">
        <v>19529</v>
      </c>
      <c r="B16684" s="246">
        <v>88.16</v>
      </c>
    </row>
    <row r="16685" spans="1:2" x14ac:dyDescent="0.2">
      <c r="A16685" s="245" t="s">
        <v>4471</v>
      </c>
      <c r="B16685" s="246">
        <v>122.46</v>
      </c>
    </row>
    <row r="16686" spans="1:2" x14ac:dyDescent="0.2">
      <c r="A16686" s="245" t="s">
        <v>19530</v>
      </c>
      <c r="B16686" s="246">
        <v>119.14</v>
      </c>
    </row>
    <row r="16687" spans="1:2" x14ac:dyDescent="0.2">
      <c r="A16687" s="245" t="s">
        <v>4472</v>
      </c>
      <c r="B16687" s="246">
        <v>162.47</v>
      </c>
    </row>
    <row r="16688" spans="1:2" x14ac:dyDescent="0.2">
      <c r="A16688" s="245" t="s">
        <v>19531</v>
      </c>
      <c r="B16688" s="246">
        <v>158.68</v>
      </c>
    </row>
    <row r="16689" spans="1:2" x14ac:dyDescent="0.2">
      <c r="A16689" s="245" t="s">
        <v>4473</v>
      </c>
      <c r="B16689" s="246">
        <v>304.51</v>
      </c>
    </row>
    <row r="16690" spans="1:2" x14ac:dyDescent="0.2">
      <c r="A16690" s="245" t="s">
        <v>19532</v>
      </c>
      <c r="B16690" s="246">
        <v>300.72000000000003</v>
      </c>
    </row>
    <row r="16691" spans="1:2" x14ac:dyDescent="0.2">
      <c r="A16691" s="245" t="s">
        <v>4474</v>
      </c>
      <c r="B16691" s="246">
        <v>492.32</v>
      </c>
    </row>
    <row r="16692" spans="1:2" x14ac:dyDescent="0.2">
      <c r="A16692" s="245" t="s">
        <v>19533</v>
      </c>
      <c r="B16692" s="246">
        <v>487.58</v>
      </c>
    </row>
    <row r="16693" spans="1:2" x14ac:dyDescent="0.2">
      <c r="A16693" s="245" t="s">
        <v>4475</v>
      </c>
      <c r="B16693" s="246">
        <v>63.14</v>
      </c>
    </row>
    <row r="16694" spans="1:2" x14ac:dyDescent="0.2">
      <c r="A16694" s="245" t="s">
        <v>19534</v>
      </c>
      <c r="B16694" s="246">
        <v>60.3</v>
      </c>
    </row>
    <row r="16695" spans="1:2" x14ac:dyDescent="0.2">
      <c r="A16695" s="245" t="s">
        <v>4476</v>
      </c>
      <c r="B16695" s="246">
        <v>63.38</v>
      </c>
    </row>
    <row r="16696" spans="1:2" x14ac:dyDescent="0.2">
      <c r="A16696" s="245" t="s">
        <v>19535</v>
      </c>
      <c r="B16696" s="246">
        <v>60.54</v>
      </c>
    </row>
    <row r="16697" spans="1:2" x14ac:dyDescent="0.2">
      <c r="A16697" s="245" t="s">
        <v>4477</v>
      </c>
      <c r="B16697" s="246">
        <v>97.46</v>
      </c>
    </row>
    <row r="16698" spans="1:2" x14ac:dyDescent="0.2">
      <c r="A16698" s="245" t="s">
        <v>19536</v>
      </c>
      <c r="B16698" s="246">
        <v>94.62</v>
      </c>
    </row>
    <row r="16699" spans="1:2" x14ac:dyDescent="0.2">
      <c r="A16699" s="245" t="s">
        <v>4478</v>
      </c>
      <c r="B16699" s="246">
        <v>129.86000000000001</v>
      </c>
    </row>
    <row r="16700" spans="1:2" x14ac:dyDescent="0.2">
      <c r="A16700" s="245" t="s">
        <v>19537</v>
      </c>
      <c r="B16700" s="246">
        <v>126.54</v>
      </c>
    </row>
    <row r="16701" spans="1:2" x14ac:dyDescent="0.2">
      <c r="A16701" s="245" t="s">
        <v>4479</v>
      </c>
      <c r="B16701" s="246">
        <v>185.45</v>
      </c>
    </row>
    <row r="16702" spans="1:2" x14ac:dyDescent="0.2">
      <c r="A16702" s="245" t="s">
        <v>19538</v>
      </c>
      <c r="B16702" s="246">
        <v>182.13</v>
      </c>
    </row>
    <row r="16703" spans="1:2" x14ac:dyDescent="0.2">
      <c r="A16703" s="245" t="s">
        <v>4480</v>
      </c>
      <c r="B16703" s="246">
        <v>290.70999999999998</v>
      </c>
    </row>
    <row r="16704" spans="1:2" x14ac:dyDescent="0.2">
      <c r="A16704" s="245" t="s">
        <v>19539</v>
      </c>
      <c r="B16704" s="246">
        <v>286.92</v>
      </c>
    </row>
    <row r="16705" spans="1:2" x14ac:dyDescent="0.2">
      <c r="A16705" s="245" t="s">
        <v>4481</v>
      </c>
      <c r="B16705" s="246">
        <v>397.93</v>
      </c>
    </row>
    <row r="16706" spans="1:2" x14ac:dyDescent="0.2">
      <c r="A16706" s="245" t="s">
        <v>19540</v>
      </c>
      <c r="B16706" s="246">
        <v>394.14</v>
      </c>
    </row>
    <row r="16707" spans="1:2" x14ac:dyDescent="0.2">
      <c r="A16707" s="245" t="s">
        <v>4482</v>
      </c>
      <c r="B16707" s="246">
        <v>733.66</v>
      </c>
    </row>
    <row r="16708" spans="1:2" x14ac:dyDescent="0.2">
      <c r="A16708" s="245" t="s">
        <v>19541</v>
      </c>
      <c r="B16708" s="246">
        <v>728.92</v>
      </c>
    </row>
    <row r="16709" spans="1:2" x14ac:dyDescent="0.2">
      <c r="A16709" s="245" t="s">
        <v>10144</v>
      </c>
      <c r="B16709" s="246">
        <v>26.03</v>
      </c>
    </row>
    <row r="16710" spans="1:2" x14ac:dyDescent="0.2">
      <c r="A16710" s="245" t="s">
        <v>19542</v>
      </c>
      <c r="B16710" s="246">
        <v>23.18</v>
      </c>
    </row>
    <row r="16711" spans="1:2" x14ac:dyDescent="0.2">
      <c r="A16711" s="245" t="s">
        <v>10145</v>
      </c>
      <c r="B16711" s="246">
        <v>27.88</v>
      </c>
    </row>
    <row r="16712" spans="1:2" x14ac:dyDescent="0.2">
      <c r="A16712" s="245" t="s">
        <v>19543</v>
      </c>
      <c r="B16712" s="246">
        <v>25.04</v>
      </c>
    </row>
    <row r="16713" spans="1:2" x14ac:dyDescent="0.2">
      <c r="A16713" s="245" t="s">
        <v>10146</v>
      </c>
      <c r="B16713" s="246">
        <v>38.86</v>
      </c>
    </row>
    <row r="16714" spans="1:2" x14ac:dyDescent="0.2">
      <c r="A16714" s="245" t="s">
        <v>19544</v>
      </c>
      <c r="B16714" s="246">
        <v>36.01</v>
      </c>
    </row>
    <row r="16715" spans="1:2" x14ac:dyDescent="0.2">
      <c r="A16715" s="245" t="s">
        <v>10147</v>
      </c>
      <c r="B16715" s="246">
        <v>44.75</v>
      </c>
    </row>
    <row r="16716" spans="1:2" x14ac:dyDescent="0.2">
      <c r="A16716" s="245" t="s">
        <v>19545</v>
      </c>
      <c r="B16716" s="246">
        <v>41.44</v>
      </c>
    </row>
    <row r="16717" spans="1:2" x14ac:dyDescent="0.2">
      <c r="A16717" s="245" t="s">
        <v>10148</v>
      </c>
      <c r="B16717" s="246">
        <v>47.96</v>
      </c>
    </row>
    <row r="16718" spans="1:2" x14ac:dyDescent="0.2">
      <c r="A16718" s="245" t="s">
        <v>19546</v>
      </c>
      <c r="B16718" s="246">
        <v>44.65</v>
      </c>
    </row>
    <row r="16719" spans="1:2" x14ac:dyDescent="0.2">
      <c r="A16719" s="245" t="s">
        <v>10149</v>
      </c>
      <c r="B16719" s="246">
        <v>69.739999999999995</v>
      </c>
    </row>
    <row r="16720" spans="1:2" x14ac:dyDescent="0.2">
      <c r="A16720" s="245" t="s">
        <v>19547</v>
      </c>
      <c r="B16720" s="246">
        <v>66.42</v>
      </c>
    </row>
    <row r="16721" spans="1:2" x14ac:dyDescent="0.2">
      <c r="A16721" s="245" t="s">
        <v>10150</v>
      </c>
      <c r="B16721" s="246">
        <v>36.950000000000003</v>
      </c>
    </row>
    <row r="16722" spans="1:2" x14ac:dyDescent="0.2">
      <c r="A16722" s="245" t="s">
        <v>19548</v>
      </c>
      <c r="B16722" s="246">
        <v>34.11</v>
      </c>
    </row>
    <row r="16723" spans="1:2" x14ac:dyDescent="0.2">
      <c r="A16723" s="245" t="s">
        <v>10151</v>
      </c>
      <c r="B16723" s="246">
        <v>42.07</v>
      </c>
    </row>
    <row r="16724" spans="1:2" x14ac:dyDescent="0.2">
      <c r="A16724" s="245" t="s">
        <v>19549</v>
      </c>
      <c r="B16724" s="246">
        <v>39.22</v>
      </c>
    </row>
    <row r="16725" spans="1:2" x14ac:dyDescent="0.2">
      <c r="A16725" s="245" t="s">
        <v>10152</v>
      </c>
      <c r="B16725" s="246">
        <v>56.06</v>
      </c>
    </row>
    <row r="16726" spans="1:2" x14ac:dyDescent="0.2">
      <c r="A16726" s="245" t="s">
        <v>19550</v>
      </c>
      <c r="B16726" s="246">
        <v>52.74</v>
      </c>
    </row>
    <row r="16727" spans="1:2" x14ac:dyDescent="0.2">
      <c r="A16727" s="245" t="s">
        <v>10153</v>
      </c>
      <c r="B16727" s="246">
        <v>66.510000000000005</v>
      </c>
    </row>
    <row r="16728" spans="1:2" x14ac:dyDescent="0.2">
      <c r="A16728" s="245" t="s">
        <v>19551</v>
      </c>
      <c r="B16728" s="246">
        <v>63.19</v>
      </c>
    </row>
    <row r="16729" spans="1:2" x14ac:dyDescent="0.2">
      <c r="A16729" s="245" t="s">
        <v>10154</v>
      </c>
      <c r="B16729" s="246">
        <v>90.36</v>
      </c>
    </row>
    <row r="16730" spans="1:2" x14ac:dyDescent="0.2">
      <c r="A16730" s="245" t="s">
        <v>19552</v>
      </c>
      <c r="B16730" s="246">
        <v>87.05</v>
      </c>
    </row>
    <row r="16731" spans="1:2" x14ac:dyDescent="0.2">
      <c r="A16731" s="245" t="s">
        <v>10155</v>
      </c>
      <c r="B16731" s="246">
        <v>37.880000000000003</v>
      </c>
    </row>
    <row r="16732" spans="1:2" x14ac:dyDescent="0.2">
      <c r="A16732" s="245" t="s">
        <v>19553</v>
      </c>
      <c r="B16732" s="246">
        <v>35.04</v>
      </c>
    </row>
    <row r="16733" spans="1:2" x14ac:dyDescent="0.2">
      <c r="A16733" s="245" t="s">
        <v>10156</v>
      </c>
      <c r="B16733" s="246">
        <v>50.49</v>
      </c>
    </row>
    <row r="16734" spans="1:2" x14ac:dyDescent="0.2">
      <c r="A16734" s="245" t="s">
        <v>19554</v>
      </c>
      <c r="B16734" s="246">
        <v>47.65</v>
      </c>
    </row>
    <row r="16735" spans="1:2" x14ac:dyDescent="0.2">
      <c r="A16735" s="245" t="s">
        <v>10157</v>
      </c>
      <c r="B16735" s="246">
        <v>56.06</v>
      </c>
    </row>
    <row r="16736" spans="1:2" x14ac:dyDescent="0.2">
      <c r="A16736" s="245" t="s">
        <v>19555</v>
      </c>
      <c r="B16736" s="246">
        <v>52.74</v>
      </c>
    </row>
    <row r="16737" spans="1:2" x14ac:dyDescent="0.2">
      <c r="A16737" s="245" t="s">
        <v>10158</v>
      </c>
      <c r="B16737" s="246">
        <v>62.99</v>
      </c>
    </row>
    <row r="16738" spans="1:2" x14ac:dyDescent="0.2">
      <c r="A16738" s="245" t="s">
        <v>19556</v>
      </c>
      <c r="B16738" s="246">
        <v>59.67</v>
      </c>
    </row>
    <row r="16739" spans="1:2" x14ac:dyDescent="0.2">
      <c r="A16739" s="245" t="s">
        <v>10159</v>
      </c>
      <c r="B16739" s="246">
        <v>74.930000000000007</v>
      </c>
    </row>
    <row r="16740" spans="1:2" x14ac:dyDescent="0.2">
      <c r="A16740" s="245" t="s">
        <v>19557</v>
      </c>
      <c r="B16740" s="246">
        <v>71.62</v>
      </c>
    </row>
    <row r="16741" spans="1:2" x14ac:dyDescent="0.2">
      <c r="A16741" s="245" t="s">
        <v>10160</v>
      </c>
      <c r="B16741" s="246">
        <v>37.880000000000003</v>
      </c>
    </row>
    <row r="16742" spans="1:2" x14ac:dyDescent="0.2">
      <c r="A16742" s="245" t="s">
        <v>19558</v>
      </c>
      <c r="B16742" s="246">
        <v>35.04</v>
      </c>
    </row>
    <row r="16743" spans="1:2" x14ac:dyDescent="0.2">
      <c r="A16743" s="245" t="s">
        <v>10161</v>
      </c>
      <c r="B16743" s="246">
        <v>50.49</v>
      </c>
    </row>
    <row r="16744" spans="1:2" x14ac:dyDescent="0.2">
      <c r="A16744" s="245" t="s">
        <v>19559</v>
      </c>
      <c r="B16744" s="246">
        <v>47.65</v>
      </c>
    </row>
    <row r="16745" spans="1:2" x14ac:dyDescent="0.2">
      <c r="A16745" s="245" t="s">
        <v>10162</v>
      </c>
      <c r="B16745" s="246">
        <v>56.06</v>
      </c>
    </row>
    <row r="16746" spans="1:2" x14ac:dyDescent="0.2">
      <c r="A16746" s="245" t="s">
        <v>19560</v>
      </c>
      <c r="B16746" s="246">
        <v>52.74</v>
      </c>
    </row>
    <row r="16747" spans="1:2" x14ac:dyDescent="0.2">
      <c r="A16747" s="245" t="s">
        <v>10163</v>
      </c>
      <c r="B16747" s="246">
        <v>62.99</v>
      </c>
    </row>
    <row r="16748" spans="1:2" x14ac:dyDescent="0.2">
      <c r="A16748" s="245" t="s">
        <v>19561</v>
      </c>
      <c r="B16748" s="246">
        <v>59.67</v>
      </c>
    </row>
    <row r="16749" spans="1:2" x14ac:dyDescent="0.2">
      <c r="A16749" s="245" t="s">
        <v>10164</v>
      </c>
      <c r="B16749" s="246">
        <v>74.930000000000007</v>
      </c>
    </row>
    <row r="16750" spans="1:2" x14ac:dyDescent="0.2">
      <c r="A16750" s="245" t="s">
        <v>19562</v>
      </c>
      <c r="B16750" s="246">
        <v>71.62</v>
      </c>
    </row>
    <row r="16751" spans="1:2" x14ac:dyDescent="0.2">
      <c r="A16751" s="245" t="s">
        <v>4483</v>
      </c>
      <c r="B16751" s="246">
        <v>17.05</v>
      </c>
    </row>
    <row r="16752" spans="1:2" x14ac:dyDescent="0.2">
      <c r="A16752" s="245" t="s">
        <v>19563</v>
      </c>
      <c r="B16752" s="246">
        <v>16.510000000000002</v>
      </c>
    </row>
    <row r="16753" spans="1:2" x14ac:dyDescent="0.2">
      <c r="A16753" s="245" t="s">
        <v>4484</v>
      </c>
      <c r="B16753" s="246">
        <v>21.55</v>
      </c>
    </row>
    <row r="16754" spans="1:2" x14ac:dyDescent="0.2">
      <c r="A16754" s="245" t="s">
        <v>19564</v>
      </c>
      <c r="B16754" s="246">
        <v>20.89</v>
      </c>
    </row>
    <row r="16755" spans="1:2" x14ac:dyDescent="0.2">
      <c r="A16755" s="245" t="s">
        <v>4485</v>
      </c>
      <c r="B16755" s="246">
        <v>29.89</v>
      </c>
    </row>
    <row r="16756" spans="1:2" x14ac:dyDescent="0.2">
      <c r="A16756" s="245" t="s">
        <v>19565</v>
      </c>
      <c r="B16756" s="246">
        <v>29.14</v>
      </c>
    </row>
    <row r="16757" spans="1:2" x14ac:dyDescent="0.2">
      <c r="A16757" s="245" t="s">
        <v>4486</v>
      </c>
      <c r="B16757" s="246">
        <v>36.479999999999997</v>
      </c>
    </row>
    <row r="16758" spans="1:2" x14ac:dyDescent="0.2">
      <c r="A16758" s="245" t="s">
        <v>19566</v>
      </c>
      <c r="B16758" s="246">
        <v>35.630000000000003</v>
      </c>
    </row>
    <row r="16759" spans="1:2" x14ac:dyDescent="0.2">
      <c r="A16759" s="245" t="s">
        <v>4487</v>
      </c>
      <c r="B16759" s="246">
        <v>41.7</v>
      </c>
    </row>
    <row r="16760" spans="1:2" x14ac:dyDescent="0.2">
      <c r="A16760" s="245" t="s">
        <v>19567</v>
      </c>
      <c r="B16760" s="246">
        <v>40.700000000000003</v>
      </c>
    </row>
    <row r="16761" spans="1:2" x14ac:dyDescent="0.2">
      <c r="A16761" s="245" t="s">
        <v>4488</v>
      </c>
      <c r="B16761" s="246">
        <v>62.14</v>
      </c>
    </row>
    <row r="16762" spans="1:2" x14ac:dyDescent="0.2">
      <c r="A16762" s="245" t="s">
        <v>19568</v>
      </c>
      <c r="B16762" s="246">
        <v>60.96</v>
      </c>
    </row>
    <row r="16763" spans="1:2" x14ac:dyDescent="0.2">
      <c r="A16763" s="245" t="s">
        <v>4489</v>
      </c>
      <c r="B16763" s="246">
        <v>74.64</v>
      </c>
    </row>
    <row r="16764" spans="1:2" x14ac:dyDescent="0.2">
      <c r="A16764" s="245" t="s">
        <v>19569</v>
      </c>
      <c r="B16764" s="246">
        <v>73.31</v>
      </c>
    </row>
    <row r="16765" spans="1:2" x14ac:dyDescent="0.2">
      <c r="A16765" s="245" t="s">
        <v>4490</v>
      </c>
      <c r="B16765" s="246">
        <v>85.62</v>
      </c>
    </row>
    <row r="16766" spans="1:2" x14ac:dyDescent="0.2">
      <c r="A16766" s="245" t="s">
        <v>19570</v>
      </c>
      <c r="B16766" s="246">
        <v>84.2</v>
      </c>
    </row>
    <row r="16767" spans="1:2" x14ac:dyDescent="0.2">
      <c r="A16767" s="245" t="s">
        <v>4491</v>
      </c>
      <c r="B16767" s="246">
        <v>122.55</v>
      </c>
    </row>
    <row r="16768" spans="1:2" x14ac:dyDescent="0.2">
      <c r="A16768" s="245" t="s">
        <v>19571</v>
      </c>
      <c r="B16768" s="246">
        <v>120.89</v>
      </c>
    </row>
    <row r="16769" spans="1:2" x14ac:dyDescent="0.2">
      <c r="A16769" s="245" t="s">
        <v>4492</v>
      </c>
      <c r="B16769" s="246">
        <v>18.350000000000001</v>
      </c>
    </row>
    <row r="16770" spans="1:2" x14ac:dyDescent="0.2">
      <c r="A16770" s="245" t="s">
        <v>19572</v>
      </c>
      <c r="B16770" s="246">
        <v>17.809999999999999</v>
      </c>
    </row>
    <row r="16771" spans="1:2" x14ac:dyDescent="0.2">
      <c r="A16771" s="245" t="s">
        <v>4493</v>
      </c>
      <c r="B16771" s="246">
        <v>23.21</v>
      </c>
    </row>
    <row r="16772" spans="1:2" x14ac:dyDescent="0.2">
      <c r="A16772" s="245" t="s">
        <v>19573</v>
      </c>
      <c r="B16772" s="246">
        <v>22.55</v>
      </c>
    </row>
    <row r="16773" spans="1:2" x14ac:dyDescent="0.2">
      <c r="A16773" s="245" t="s">
        <v>4494</v>
      </c>
      <c r="B16773" s="246">
        <v>32.32</v>
      </c>
    </row>
    <row r="16774" spans="1:2" x14ac:dyDescent="0.2">
      <c r="A16774" s="245" t="s">
        <v>19574</v>
      </c>
      <c r="B16774" s="246">
        <v>31.56</v>
      </c>
    </row>
    <row r="16775" spans="1:2" x14ac:dyDescent="0.2">
      <c r="A16775" s="245" t="s">
        <v>4495</v>
      </c>
      <c r="B16775" s="246">
        <v>39.49</v>
      </c>
    </row>
    <row r="16776" spans="1:2" x14ac:dyDescent="0.2">
      <c r="A16776" s="245" t="s">
        <v>19575</v>
      </c>
      <c r="B16776" s="246">
        <v>38.64</v>
      </c>
    </row>
    <row r="16777" spans="1:2" x14ac:dyDescent="0.2">
      <c r="A16777" s="245" t="s">
        <v>4496</v>
      </c>
      <c r="B16777" s="246">
        <v>45.12</v>
      </c>
    </row>
    <row r="16778" spans="1:2" x14ac:dyDescent="0.2">
      <c r="A16778" s="245" t="s">
        <v>19576</v>
      </c>
      <c r="B16778" s="246">
        <v>44.13</v>
      </c>
    </row>
    <row r="16779" spans="1:2" x14ac:dyDescent="0.2">
      <c r="A16779" s="245" t="s">
        <v>4497</v>
      </c>
      <c r="B16779" s="246">
        <v>67.47</v>
      </c>
    </row>
    <row r="16780" spans="1:2" x14ac:dyDescent="0.2">
      <c r="A16780" s="245" t="s">
        <v>19577</v>
      </c>
      <c r="B16780" s="246">
        <v>66.28</v>
      </c>
    </row>
    <row r="16781" spans="1:2" x14ac:dyDescent="0.2">
      <c r="A16781" s="245" t="s">
        <v>4498</v>
      </c>
      <c r="B16781" s="246">
        <v>81.11</v>
      </c>
    </row>
    <row r="16782" spans="1:2" x14ac:dyDescent="0.2">
      <c r="A16782" s="245" t="s">
        <v>19578</v>
      </c>
      <c r="B16782" s="246">
        <v>79.78</v>
      </c>
    </row>
    <row r="16783" spans="1:2" x14ac:dyDescent="0.2">
      <c r="A16783" s="245" t="s">
        <v>4499</v>
      </c>
      <c r="B16783" s="246">
        <v>93.12</v>
      </c>
    </row>
    <row r="16784" spans="1:2" x14ac:dyDescent="0.2">
      <c r="A16784" s="245" t="s">
        <v>19579</v>
      </c>
      <c r="B16784" s="246">
        <v>91.69</v>
      </c>
    </row>
    <row r="16785" spans="1:2" x14ac:dyDescent="0.2">
      <c r="A16785" s="245" t="s">
        <v>4500</v>
      </c>
      <c r="B16785" s="246">
        <v>133.56</v>
      </c>
    </row>
    <row r="16786" spans="1:2" x14ac:dyDescent="0.2">
      <c r="A16786" s="245" t="s">
        <v>19580</v>
      </c>
      <c r="B16786" s="246">
        <v>131.9</v>
      </c>
    </row>
    <row r="16787" spans="1:2" x14ac:dyDescent="0.2">
      <c r="A16787" s="245" t="s">
        <v>4501</v>
      </c>
      <c r="B16787" s="246">
        <v>10.37</v>
      </c>
    </row>
    <row r="16788" spans="1:2" x14ac:dyDescent="0.2">
      <c r="A16788" s="245" t="s">
        <v>19581</v>
      </c>
      <c r="B16788" s="246">
        <v>9.7100000000000009</v>
      </c>
    </row>
    <row r="16789" spans="1:2" x14ac:dyDescent="0.2">
      <c r="A16789" s="245" t="s">
        <v>4502</v>
      </c>
      <c r="B16789" s="246">
        <v>12.42</v>
      </c>
    </row>
    <row r="16790" spans="1:2" x14ac:dyDescent="0.2">
      <c r="A16790" s="245" t="s">
        <v>19582</v>
      </c>
      <c r="B16790" s="246">
        <v>11.66</v>
      </c>
    </row>
    <row r="16791" spans="1:2" x14ac:dyDescent="0.2">
      <c r="A16791" s="245" t="s">
        <v>4503</v>
      </c>
      <c r="B16791" s="246">
        <v>15.49</v>
      </c>
    </row>
    <row r="16792" spans="1:2" x14ac:dyDescent="0.2">
      <c r="A16792" s="245" t="s">
        <v>19583</v>
      </c>
      <c r="B16792" s="246">
        <v>14.64</v>
      </c>
    </row>
    <row r="16793" spans="1:2" x14ac:dyDescent="0.2">
      <c r="A16793" s="245" t="s">
        <v>4504</v>
      </c>
      <c r="B16793" s="246">
        <v>19.54</v>
      </c>
    </row>
    <row r="16794" spans="1:2" x14ac:dyDescent="0.2">
      <c r="A16794" s="245" t="s">
        <v>19584</v>
      </c>
      <c r="B16794" s="246">
        <v>18.55</v>
      </c>
    </row>
    <row r="16795" spans="1:2" x14ac:dyDescent="0.2">
      <c r="A16795" s="245" t="s">
        <v>4505</v>
      </c>
      <c r="B16795" s="246">
        <v>24.84</v>
      </c>
    </row>
    <row r="16796" spans="1:2" x14ac:dyDescent="0.2">
      <c r="A16796" s="245" t="s">
        <v>19585</v>
      </c>
      <c r="B16796" s="246">
        <v>23.65</v>
      </c>
    </row>
    <row r="16797" spans="1:2" x14ac:dyDescent="0.2">
      <c r="A16797" s="245" t="s">
        <v>4506</v>
      </c>
      <c r="B16797" s="246">
        <v>40.17</v>
      </c>
    </row>
    <row r="16798" spans="1:2" x14ac:dyDescent="0.2">
      <c r="A16798" s="245" t="s">
        <v>19586</v>
      </c>
      <c r="B16798" s="246">
        <v>38.840000000000003</v>
      </c>
    </row>
    <row r="16799" spans="1:2" x14ac:dyDescent="0.2">
      <c r="A16799" s="245" t="s">
        <v>4507</v>
      </c>
      <c r="B16799" s="246">
        <v>49.57</v>
      </c>
    </row>
    <row r="16800" spans="1:2" x14ac:dyDescent="0.2">
      <c r="A16800" s="245" t="s">
        <v>19587</v>
      </c>
      <c r="B16800" s="246">
        <v>48.15</v>
      </c>
    </row>
    <row r="16801" spans="1:2" x14ac:dyDescent="0.2">
      <c r="A16801" s="245" t="s">
        <v>4508</v>
      </c>
      <c r="B16801" s="246">
        <v>64.02</v>
      </c>
    </row>
    <row r="16802" spans="1:2" x14ac:dyDescent="0.2">
      <c r="A16802" s="245" t="s">
        <v>19588</v>
      </c>
      <c r="B16802" s="246">
        <v>62.36</v>
      </c>
    </row>
    <row r="16803" spans="1:2" x14ac:dyDescent="0.2">
      <c r="A16803" s="245" t="s">
        <v>4509</v>
      </c>
      <c r="B16803" s="246">
        <v>10.91</v>
      </c>
    </row>
    <row r="16804" spans="1:2" x14ac:dyDescent="0.2">
      <c r="A16804" s="245" t="s">
        <v>19589</v>
      </c>
      <c r="B16804" s="246">
        <v>10.25</v>
      </c>
    </row>
    <row r="16805" spans="1:2" x14ac:dyDescent="0.2">
      <c r="A16805" s="245" t="s">
        <v>4510</v>
      </c>
      <c r="B16805" s="246">
        <v>13.1</v>
      </c>
    </row>
    <row r="16806" spans="1:2" x14ac:dyDescent="0.2">
      <c r="A16806" s="245" t="s">
        <v>19590</v>
      </c>
      <c r="B16806" s="246">
        <v>12.34</v>
      </c>
    </row>
    <row r="16807" spans="1:2" x14ac:dyDescent="0.2">
      <c r="A16807" s="245" t="s">
        <v>4511</v>
      </c>
      <c r="B16807" s="246">
        <v>16.41</v>
      </c>
    </row>
    <row r="16808" spans="1:2" x14ac:dyDescent="0.2">
      <c r="A16808" s="245" t="s">
        <v>19591</v>
      </c>
      <c r="B16808" s="246">
        <v>15.55</v>
      </c>
    </row>
    <row r="16809" spans="1:2" x14ac:dyDescent="0.2">
      <c r="A16809" s="245" t="s">
        <v>4512</v>
      </c>
      <c r="B16809" s="246">
        <v>20.75</v>
      </c>
    </row>
    <row r="16810" spans="1:2" x14ac:dyDescent="0.2">
      <c r="A16810" s="245" t="s">
        <v>19592</v>
      </c>
      <c r="B16810" s="246">
        <v>19.760000000000002</v>
      </c>
    </row>
    <row r="16811" spans="1:2" x14ac:dyDescent="0.2">
      <c r="A16811" s="245" t="s">
        <v>4513</v>
      </c>
      <c r="B16811" s="246">
        <v>26.43</v>
      </c>
    </row>
    <row r="16812" spans="1:2" x14ac:dyDescent="0.2">
      <c r="A16812" s="245" t="s">
        <v>19593</v>
      </c>
      <c r="B16812" s="246">
        <v>25.25</v>
      </c>
    </row>
    <row r="16813" spans="1:2" x14ac:dyDescent="0.2">
      <c r="A16813" s="245" t="s">
        <v>4514</v>
      </c>
      <c r="B16813" s="246">
        <v>43.19</v>
      </c>
    </row>
    <row r="16814" spans="1:2" x14ac:dyDescent="0.2">
      <c r="A16814" s="245" t="s">
        <v>19594</v>
      </c>
      <c r="B16814" s="246">
        <v>41.86</v>
      </c>
    </row>
    <row r="16815" spans="1:2" x14ac:dyDescent="0.2">
      <c r="A16815" s="245" t="s">
        <v>4515</v>
      </c>
      <c r="B16815" s="246">
        <v>53.47</v>
      </c>
    </row>
    <row r="16816" spans="1:2" x14ac:dyDescent="0.2">
      <c r="A16816" s="245" t="s">
        <v>19595</v>
      </c>
      <c r="B16816" s="246">
        <v>52.05</v>
      </c>
    </row>
    <row r="16817" spans="1:2" x14ac:dyDescent="0.2">
      <c r="A16817" s="245" t="s">
        <v>4516</v>
      </c>
      <c r="B16817" s="246">
        <v>69.180000000000007</v>
      </c>
    </row>
    <row r="16818" spans="1:2" x14ac:dyDescent="0.2">
      <c r="A16818" s="245" t="s">
        <v>19596</v>
      </c>
      <c r="B16818" s="246">
        <v>67.52</v>
      </c>
    </row>
    <row r="16819" spans="1:2" x14ac:dyDescent="0.2">
      <c r="A16819" s="245" t="s">
        <v>4517</v>
      </c>
      <c r="B16819" s="246">
        <v>13.83</v>
      </c>
    </row>
    <row r="16820" spans="1:2" x14ac:dyDescent="0.2">
      <c r="A16820" s="245" t="s">
        <v>19597</v>
      </c>
      <c r="B16820" s="246">
        <v>13.28</v>
      </c>
    </row>
    <row r="16821" spans="1:2" x14ac:dyDescent="0.2">
      <c r="A16821" s="245" t="s">
        <v>4518</v>
      </c>
      <c r="B16821" s="246">
        <v>15.8</v>
      </c>
    </row>
    <row r="16822" spans="1:2" x14ac:dyDescent="0.2">
      <c r="A16822" s="245" t="s">
        <v>19598</v>
      </c>
      <c r="B16822" s="246">
        <v>15.13</v>
      </c>
    </row>
    <row r="16823" spans="1:2" x14ac:dyDescent="0.2">
      <c r="A16823" s="245" t="s">
        <v>4519</v>
      </c>
      <c r="B16823" s="246">
        <v>24.25</v>
      </c>
    </row>
    <row r="16824" spans="1:2" x14ac:dyDescent="0.2">
      <c r="A16824" s="245" t="s">
        <v>19599</v>
      </c>
      <c r="B16824" s="246">
        <v>23.49</v>
      </c>
    </row>
    <row r="16825" spans="1:2" x14ac:dyDescent="0.2">
      <c r="A16825" s="245" t="s">
        <v>4520</v>
      </c>
      <c r="B16825" s="246">
        <v>29.89</v>
      </c>
    </row>
    <row r="16826" spans="1:2" x14ac:dyDescent="0.2">
      <c r="A16826" s="245" t="s">
        <v>19600</v>
      </c>
      <c r="B16826" s="246">
        <v>29.04</v>
      </c>
    </row>
    <row r="16827" spans="1:2" x14ac:dyDescent="0.2">
      <c r="A16827" s="245" t="s">
        <v>4521</v>
      </c>
      <c r="B16827" s="246">
        <v>37.25</v>
      </c>
    </row>
    <row r="16828" spans="1:2" x14ac:dyDescent="0.2">
      <c r="A16828" s="245" t="s">
        <v>19601</v>
      </c>
      <c r="B16828" s="246">
        <v>36.25</v>
      </c>
    </row>
    <row r="16829" spans="1:2" x14ac:dyDescent="0.2">
      <c r="A16829" s="245" t="s">
        <v>4522</v>
      </c>
      <c r="B16829" s="246">
        <v>43.17</v>
      </c>
    </row>
    <row r="16830" spans="1:2" x14ac:dyDescent="0.2">
      <c r="A16830" s="245" t="s">
        <v>19602</v>
      </c>
      <c r="B16830" s="246">
        <v>41.98</v>
      </c>
    </row>
    <row r="16831" spans="1:2" x14ac:dyDescent="0.2">
      <c r="A16831" s="245" t="s">
        <v>4523</v>
      </c>
      <c r="B16831" s="246">
        <v>67.319999999999993</v>
      </c>
    </row>
    <row r="16832" spans="1:2" x14ac:dyDescent="0.2">
      <c r="A16832" s="245" t="s">
        <v>19603</v>
      </c>
      <c r="B16832" s="246">
        <v>66.040000000000006</v>
      </c>
    </row>
    <row r="16833" spans="1:2" x14ac:dyDescent="0.2">
      <c r="A16833" s="245" t="s">
        <v>4524</v>
      </c>
      <c r="B16833" s="246">
        <v>75.819999999999993</v>
      </c>
    </row>
    <row r="16834" spans="1:2" x14ac:dyDescent="0.2">
      <c r="A16834" s="245" t="s">
        <v>19604</v>
      </c>
      <c r="B16834" s="246">
        <v>74.400000000000006</v>
      </c>
    </row>
    <row r="16835" spans="1:2" x14ac:dyDescent="0.2">
      <c r="A16835" s="245" t="s">
        <v>4525</v>
      </c>
      <c r="B16835" s="246">
        <v>14.8</v>
      </c>
    </row>
    <row r="16836" spans="1:2" x14ac:dyDescent="0.2">
      <c r="A16836" s="245" t="s">
        <v>19605</v>
      </c>
      <c r="B16836" s="246">
        <v>14.26</v>
      </c>
    </row>
    <row r="16837" spans="1:2" x14ac:dyDescent="0.2">
      <c r="A16837" s="245" t="s">
        <v>4526</v>
      </c>
      <c r="B16837" s="246">
        <v>16.88</v>
      </c>
    </row>
    <row r="16838" spans="1:2" x14ac:dyDescent="0.2">
      <c r="A16838" s="245" t="s">
        <v>19606</v>
      </c>
      <c r="B16838" s="246">
        <v>16.22</v>
      </c>
    </row>
    <row r="16839" spans="1:2" x14ac:dyDescent="0.2">
      <c r="A16839" s="245" t="s">
        <v>4527</v>
      </c>
      <c r="B16839" s="246">
        <v>26.1</v>
      </c>
    </row>
    <row r="16840" spans="1:2" x14ac:dyDescent="0.2">
      <c r="A16840" s="245" t="s">
        <v>19607</v>
      </c>
      <c r="B16840" s="246">
        <v>25.34</v>
      </c>
    </row>
    <row r="16841" spans="1:2" x14ac:dyDescent="0.2">
      <c r="A16841" s="245" t="s">
        <v>4528</v>
      </c>
      <c r="B16841" s="246">
        <v>32.24</v>
      </c>
    </row>
    <row r="16842" spans="1:2" x14ac:dyDescent="0.2">
      <c r="A16842" s="245" t="s">
        <v>19608</v>
      </c>
      <c r="B16842" s="246">
        <v>31.39</v>
      </c>
    </row>
    <row r="16843" spans="1:2" x14ac:dyDescent="0.2">
      <c r="A16843" s="245" t="s">
        <v>4529</v>
      </c>
      <c r="B16843" s="246">
        <v>40.229999999999997</v>
      </c>
    </row>
    <row r="16844" spans="1:2" x14ac:dyDescent="0.2">
      <c r="A16844" s="245" t="s">
        <v>19609</v>
      </c>
      <c r="B16844" s="246">
        <v>39.229999999999997</v>
      </c>
    </row>
    <row r="16845" spans="1:2" x14ac:dyDescent="0.2">
      <c r="A16845" s="245" t="s">
        <v>4530</v>
      </c>
      <c r="B16845" s="246">
        <v>46.6</v>
      </c>
    </row>
    <row r="16846" spans="1:2" x14ac:dyDescent="0.2">
      <c r="A16846" s="245" t="s">
        <v>19610</v>
      </c>
      <c r="B16846" s="246">
        <v>45.41</v>
      </c>
    </row>
    <row r="16847" spans="1:2" x14ac:dyDescent="0.2">
      <c r="A16847" s="245" t="s">
        <v>4531</v>
      </c>
      <c r="B16847" s="246">
        <v>73.099999999999994</v>
      </c>
    </row>
    <row r="16848" spans="1:2" x14ac:dyDescent="0.2">
      <c r="A16848" s="245" t="s">
        <v>19611</v>
      </c>
      <c r="B16848" s="246">
        <v>71.819999999999993</v>
      </c>
    </row>
    <row r="16849" spans="1:2" x14ac:dyDescent="0.2">
      <c r="A16849" s="245" t="s">
        <v>4532</v>
      </c>
      <c r="B16849" s="246">
        <v>82.34</v>
      </c>
    </row>
    <row r="16850" spans="1:2" x14ac:dyDescent="0.2">
      <c r="A16850" s="245" t="s">
        <v>19612</v>
      </c>
      <c r="B16850" s="246">
        <v>80.92</v>
      </c>
    </row>
    <row r="16851" spans="1:2" x14ac:dyDescent="0.2">
      <c r="A16851" s="245" t="s">
        <v>10165</v>
      </c>
      <c r="B16851" s="246">
        <v>10.08</v>
      </c>
    </row>
    <row r="16852" spans="1:2" x14ac:dyDescent="0.2">
      <c r="A16852" s="245" t="s">
        <v>19613</v>
      </c>
      <c r="B16852" s="246">
        <v>9.42</v>
      </c>
    </row>
    <row r="16853" spans="1:2" x14ac:dyDescent="0.2">
      <c r="A16853" s="245" t="s">
        <v>10166</v>
      </c>
      <c r="B16853" s="246">
        <v>14.42</v>
      </c>
    </row>
    <row r="16854" spans="1:2" x14ac:dyDescent="0.2">
      <c r="A16854" s="245" t="s">
        <v>19614</v>
      </c>
      <c r="B16854" s="246">
        <v>13.71</v>
      </c>
    </row>
    <row r="16855" spans="1:2" x14ac:dyDescent="0.2">
      <c r="A16855" s="245" t="s">
        <v>10167</v>
      </c>
      <c r="B16855" s="246">
        <v>21.18</v>
      </c>
    </row>
    <row r="16856" spans="1:2" x14ac:dyDescent="0.2">
      <c r="A16856" s="245" t="s">
        <v>19615</v>
      </c>
      <c r="B16856" s="246">
        <v>20.420000000000002</v>
      </c>
    </row>
    <row r="16857" spans="1:2" x14ac:dyDescent="0.2">
      <c r="A16857" s="245" t="s">
        <v>4533</v>
      </c>
      <c r="B16857" s="246">
        <v>8.44</v>
      </c>
    </row>
    <row r="16858" spans="1:2" x14ac:dyDescent="0.2">
      <c r="A16858" s="245" t="s">
        <v>19616</v>
      </c>
      <c r="B16858" s="246">
        <v>7.96</v>
      </c>
    </row>
    <row r="16859" spans="1:2" x14ac:dyDescent="0.2">
      <c r="A16859" s="245" t="s">
        <v>4534</v>
      </c>
      <c r="B16859" s="246">
        <v>11.47</v>
      </c>
    </row>
    <row r="16860" spans="1:2" x14ac:dyDescent="0.2">
      <c r="A16860" s="245" t="s">
        <v>19617</v>
      </c>
      <c r="B16860" s="246">
        <v>10.9</v>
      </c>
    </row>
    <row r="16861" spans="1:2" x14ac:dyDescent="0.2">
      <c r="A16861" s="245" t="s">
        <v>4535</v>
      </c>
      <c r="B16861" s="246">
        <v>18.66</v>
      </c>
    </row>
    <row r="16862" spans="1:2" x14ac:dyDescent="0.2">
      <c r="A16862" s="245" t="s">
        <v>19618</v>
      </c>
      <c r="B16862" s="246">
        <v>18</v>
      </c>
    </row>
    <row r="16863" spans="1:2" x14ac:dyDescent="0.2">
      <c r="A16863" s="245" t="s">
        <v>4536</v>
      </c>
      <c r="B16863" s="246">
        <v>31.81</v>
      </c>
    </row>
    <row r="16864" spans="1:2" x14ac:dyDescent="0.2">
      <c r="A16864" s="245" t="s">
        <v>19619</v>
      </c>
      <c r="B16864" s="246">
        <v>30.96</v>
      </c>
    </row>
    <row r="16865" spans="1:2" x14ac:dyDescent="0.2">
      <c r="A16865" s="245" t="s">
        <v>4537</v>
      </c>
      <c r="B16865" s="246">
        <v>42.05</v>
      </c>
    </row>
    <row r="16866" spans="1:2" x14ac:dyDescent="0.2">
      <c r="A16866" s="245" t="s">
        <v>19620</v>
      </c>
      <c r="B16866" s="246">
        <v>41</v>
      </c>
    </row>
    <row r="16867" spans="1:2" x14ac:dyDescent="0.2">
      <c r="A16867" s="245" t="s">
        <v>4538</v>
      </c>
      <c r="B16867" s="246">
        <v>66.42</v>
      </c>
    </row>
    <row r="16868" spans="1:2" x14ac:dyDescent="0.2">
      <c r="A16868" s="245" t="s">
        <v>19621</v>
      </c>
      <c r="B16868" s="246">
        <v>65.19</v>
      </c>
    </row>
    <row r="16869" spans="1:2" x14ac:dyDescent="0.2">
      <c r="A16869" s="245" t="s">
        <v>4539</v>
      </c>
      <c r="B16869" s="246">
        <v>103.16</v>
      </c>
    </row>
    <row r="16870" spans="1:2" x14ac:dyDescent="0.2">
      <c r="A16870" s="245" t="s">
        <v>19622</v>
      </c>
      <c r="B16870" s="246">
        <v>101.73</v>
      </c>
    </row>
    <row r="16871" spans="1:2" x14ac:dyDescent="0.2">
      <c r="A16871" s="245" t="s">
        <v>4540</v>
      </c>
      <c r="B16871" s="246">
        <v>119.27</v>
      </c>
    </row>
    <row r="16872" spans="1:2" x14ac:dyDescent="0.2">
      <c r="A16872" s="245" t="s">
        <v>19623</v>
      </c>
      <c r="B16872" s="246">
        <v>117.61</v>
      </c>
    </row>
    <row r="16873" spans="1:2" x14ac:dyDescent="0.2">
      <c r="A16873" s="245" t="s">
        <v>4541</v>
      </c>
      <c r="B16873" s="246">
        <v>8.92</v>
      </c>
    </row>
    <row r="16874" spans="1:2" x14ac:dyDescent="0.2">
      <c r="A16874" s="245" t="s">
        <v>19624</v>
      </c>
      <c r="B16874" s="246">
        <v>8.4499999999999993</v>
      </c>
    </row>
    <row r="16875" spans="1:2" x14ac:dyDescent="0.2">
      <c r="A16875" s="245" t="s">
        <v>4542</v>
      </c>
      <c r="B16875" s="246">
        <v>12.19</v>
      </c>
    </row>
    <row r="16876" spans="1:2" x14ac:dyDescent="0.2">
      <c r="A16876" s="245" t="s">
        <v>19625</v>
      </c>
      <c r="B16876" s="246">
        <v>11.63</v>
      </c>
    </row>
    <row r="16877" spans="1:2" x14ac:dyDescent="0.2">
      <c r="A16877" s="245" t="s">
        <v>4543</v>
      </c>
      <c r="B16877" s="246">
        <v>20.03</v>
      </c>
    </row>
    <row r="16878" spans="1:2" x14ac:dyDescent="0.2">
      <c r="A16878" s="245" t="s">
        <v>19626</v>
      </c>
      <c r="B16878" s="246">
        <v>19.36</v>
      </c>
    </row>
    <row r="16879" spans="1:2" x14ac:dyDescent="0.2">
      <c r="A16879" s="245" t="s">
        <v>4544</v>
      </c>
      <c r="B16879" s="246">
        <v>27.95</v>
      </c>
    </row>
    <row r="16880" spans="1:2" x14ac:dyDescent="0.2">
      <c r="A16880" s="245" t="s">
        <v>19627</v>
      </c>
      <c r="B16880" s="246">
        <v>27.19</v>
      </c>
    </row>
    <row r="16881" spans="1:2" x14ac:dyDescent="0.2">
      <c r="A16881" s="245" t="s">
        <v>4545</v>
      </c>
      <c r="B16881" s="246">
        <v>34.36</v>
      </c>
    </row>
    <row r="16882" spans="1:2" x14ac:dyDescent="0.2">
      <c r="A16882" s="245" t="s">
        <v>19628</v>
      </c>
      <c r="B16882" s="246">
        <v>33.5</v>
      </c>
    </row>
    <row r="16883" spans="1:2" x14ac:dyDescent="0.2">
      <c r="A16883" s="245" t="s">
        <v>4546</v>
      </c>
      <c r="B16883" s="246">
        <v>45.47</v>
      </c>
    </row>
    <row r="16884" spans="1:2" x14ac:dyDescent="0.2">
      <c r="A16884" s="245" t="s">
        <v>19629</v>
      </c>
      <c r="B16884" s="246">
        <v>44.43</v>
      </c>
    </row>
    <row r="16885" spans="1:2" x14ac:dyDescent="0.2">
      <c r="A16885" s="245" t="s">
        <v>4547</v>
      </c>
      <c r="B16885" s="246">
        <v>72.14</v>
      </c>
    </row>
    <row r="16886" spans="1:2" x14ac:dyDescent="0.2">
      <c r="A16886" s="245" t="s">
        <v>19630</v>
      </c>
      <c r="B16886" s="246">
        <v>70.91</v>
      </c>
    </row>
    <row r="16887" spans="1:2" x14ac:dyDescent="0.2">
      <c r="A16887" s="245" t="s">
        <v>4548</v>
      </c>
      <c r="B16887" s="246">
        <v>112.41</v>
      </c>
    </row>
    <row r="16888" spans="1:2" x14ac:dyDescent="0.2">
      <c r="A16888" s="245" t="s">
        <v>19631</v>
      </c>
      <c r="B16888" s="246">
        <v>110.99</v>
      </c>
    </row>
    <row r="16889" spans="1:2" x14ac:dyDescent="0.2">
      <c r="A16889" s="245" t="s">
        <v>4549</v>
      </c>
      <c r="B16889" s="246">
        <v>129.94999999999999</v>
      </c>
    </row>
    <row r="16890" spans="1:2" x14ac:dyDescent="0.2">
      <c r="A16890" s="245" t="s">
        <v>19632</v>
      </c>
      <c r="B16890" s="246">
        <v>128.30000000000001</v>
      </c>
    </row>
    <row r="16891" spans="1:2" x14ac:dyDescent="0.2">
      <c r="A16891" s="245" t="s">
        <v>4550</v>
      </c>
      <c r="B16891" s="246">
        <v>7.01</v>
      </c>
    </row>
    <row r="16892" spans="1:2" x14ac:dyDescent="0.2">
      <c r="A16892" s="245" t="s">
        <v>19633</v>
      </c>
      <c r="B16892" s="246">
        <v>6.35</v>
      </c>
    </row>
    <row r="16893" spans="1:2" x14ac:dyDescent="0.2">
      <c r="A16893" s="245" t="s">
        <v>4551</v>
      </c>
      <c r="B16893" s="246">
        <v>7.66</v>
      </c>
    </row>
    <row r="16894" spans="1:2" x14ac:dyDescent="0.2">
      <c r="A16894" s="245" t="s">
        <v>19634</v>
      </c>
      <c r="B16894" s="246">
        <v>6.95</v>
      </c>
    </row>
    <row r="16895" spans="1:2" x14ac:dyDescent="0.2">
      <c r="A16895" s="245" t="s">
        <v>4552</v>
      </c>
      <c r="B16895" s="246">
        <v>10.99</v>
      </c>
    </row>
    <row r="16896" spans="1:2" x14ac:dyDescent="0.2">
      <c r="A16896" s="245" t="s">
        <v>19635</v>
      </c>
      <c r="B16896" s="246">
        <v>10.23</v>
      </c>
    </row>
    <row r="16897" spans="1:2" x14ac:dyDescent="0.2">
      <c r="A16897" s="245" t="s">
        <v>4553</v>
      </c>
      <c r="B16897" s="246">
        <v>14.4</v>
      </c>
    </row>
    <row r="16898" spans="1:2" x14ac:dyDescent="0.2">
      <c r="A16898" s="245" t="s">
        <v>19636</v>
      </c>
      <c r="B16898" s="246">
        <v>13.55</v>
      </c>
    </row>
    <row r="16899" spans="1:2" x14ac:dyDescent="0.2">
      <c r="A16899" s="245" t="s">
        <v>4554</v>
      </c>
      <c r="B16899" s="246">
        <v>16.03</v>
      </c>
    </row>
    <row r="16900" spans="1:2" x14ac:dyDescent="0.2">
      <c r="A16900" s="245" t="s">
        <v>19637</v>
      </c>
      <c r="B16900" s="246">
        <v>14.98</v>
      </c>
    </row>
    <row r="16901" spans="1:2" x14ac:dyDescent="0.2">
      <c r="A16901" s="245" t="s">
        <v>4555</v>
      </c>
      <c r="B16901" s="246">
        <v>22.86</v>
      </c>
    </row>
    <row r="16902" spans="1:2" x14ac:dyDescent="0.2">
      <c r="A16902" s="245" t="s">
        <v>19638</v>
      </c>
      <c r="B16902" s="246">
        <v>21.63</v>
      </c>
    </row>
    <row r="16903" spans="1:2" x14ac:dyDescent="0.2">
      <c r="A16903" s="245" t="s">
        <v>4556</v>
      </c>
      <c r="B16903" s="246">
        <v>35.159999999999997</v>
      </c>
    </row>
    <row r="16904" spans="1:2" x14ac:dyDescent="0.2">
      <c r="A16904" s="245" t="s">
        <v>19639</v>
      </c>
      <c r="B16904" s="246">
        <v>33.74</v>
      </c>
    </row>
    <row r="16905" spans="1:2" x14ac:dyDescent="0.2">
      <c r="A16905" s="245" t="s">
        <v>4557</v>
      </c>
      <c r="B16905" s="246">
        <v>43.12</v>
      </c>
    </row>
    <row r="16906" spans="1:2" x14ac:dyDescent="0.2">
      <c r="A16906" s="245" t="s">
        <v>19640</v>
      </c>
      <c r="B16906" s="246">
        <v>41.47</v>
      </c>
    </row>
    <row r="16907" spans="1:2" x14ac:dyDescent="0.2">
      <c r="A16907" s="245" t="s">
        <v>4558</v>
      </c>
      <c r="B16907" s="246">
        <v>57.93</v>
      </c>
    </row>
    <row r="16908" spans="1:2" x14ac:dyDescent="0.2">
      <c r="A16908" s="245" t="s">
        <v>19641</v>
      </c>
      <c r="B16908" s="246">
        <v>56.03</v>
      </c>
    </row>
    <row r="16909" spans="1:2" x14ac:dyDescent="0.2">
      <c r="A16909" s="245" t="s">
        <v>4559</v>
      </c>
      <c r="B16909" s="246">
        <v>7.21</v>
      </c>
    </row>
    <row r="16910" spans="1:2" x14ac:dyDescent="0.2">
      <c r="A16910" s="245" t="s">
        <v>19642</v>
      </c>
      <c r="B16910" s="246">
        <v>6.55</v>
      </c>
    </row>
    <row r="16911" spans="1:2" x14ac:dyDescent="0.2">
      <c r="A16911" s="245" t="s">
        <v>4560</v>
      </c>
      <c r="B16911" s="246">
        <v>7.89</v>
      </c>
    </row>
    <row r="16912" spans="1:2" x14ac:dyDescent="0.2">
      <c r="A16912" s="245" t="s">
        <v>19643</v>
      </c>
      <c r="B16912" s="246">
        <v>7.18</v>
      </c>
    </row>
    <row r="16913" spans="1:2" x14ac:dyDescent="0.2">
      <c r="A16913" s="245" t="s">
        <v>4561</v>
      </c>
      <c r="B16913" s="246">
        <v>11.52</v>
      </c>
    </row>
    <row r="16914" spans="1:2" x14ac:dyDescent="0.2">
      <c r="A16914" s="245" t="s">
        <v>19644</v>
      </c>
      <c r="B16914" s="246">
        <v>10.77</v>
      </c>
    </row>
    <row r="16915" spans="1:2" x14ac:dyDescent="0.2">
      <c r="A16915" s="245" t="s">
        <v>4562</v>
      </c>
      <c r="B16915" s="246">
        <v>15.21</v>
      </c>
    </row>
    <row r="16916" spans="1:2" x14ac:dyDescent="0.2">
      <c r="A16916" s="245" t="s">
        <v>19645</v>
      </c>
      <c r="B16916" s="246">
        <v>14.35</v>
      </c>
    </row>
    <row r="16917" spans="1:2" x14ac:dyDescent="0.2">
      <c r="A16917" s="245" t="s">
        <v>4563</v>
      </c>
      <c r="B16917" s="246">
        <v>16.850000000000001</v>
      </c>
    </row>
    <row r="16918" spans="1:2" x14ac:dyDescent="0.2">
      <c r="A16918" s="245" t="s">
        <v>19646</v>
      </c>
      <c r="B16918" s="246">
        <v>15.81</v>
      </c>
    </row>
    <row r="16919" spans="1:2" x14ac:dyDescent="0.2">
      <c r="A16919" s="245" t="s">
        <v>4564</v>
      </c>
      <c r="B16919" s="246">
        <v>24.22</v>
      </c>
    </row>
    <row r="16920" spans="1:2" x14ac:dyDescent="0.2">
      <c r="A16920" s="245" t="s">
        <v>19647</v>
      </c>
      <c r="B16920" s="246">
        <v>22.99</v>
      </c>
    </row>
    <row r="16921" spans="1:2" x14ac:dyDescent="0.2">
      <c r="A16921" s="245" t="s">
        <v>4565</v>
      </c>
      <c r="B16921" s="246">
        <v>37.61</v>
      </c>
    </row>
    <row r="16922" spans="1:2" x14ac:dyDescent="0.2">
      <c r="A16922" s="245" t="s">
        <v>19648</v>
      </c>
      <c r="B16922" s="246">
        <v>36.19</v>
      </c>
    </row>
    <row r="16923" spans="1:2" x14ac:dyDescent="0.2">
      <c r="A16923" s="245" t="s">
        <v>4566</v>
      </c>
      <c r="B16923" s="246">
        <v>46.2</v>
      </c>
    </row>
    <row r="16924" spans="1:2" x14ac:dyDescent="0.2">
      <c r="A16924" s="245" t="s">
        <v>19649</v>
      </c>
      <c r="B16924" s="246">
        <v>44.54</v>
      </c>
    </row>
    <row r="16925" spans="1:2" x14ac:dyDescent="0.2">
      <c r="A16925" s="245" t="s">
        <v>4567</v>
      </c>
      <c r="B16925" s="246">
        <v>62.3</v>
      </c>
    </row>
    <row r="16926" spans="1:2" x14ac:dyDescent="0.2">
      <c r="A16926" s="245" t="s">
        <v>19650</v>
      </c>
      <c r="B16926" s="246">
        <v>60.41</v>
      </c>
    </row>
    <row r="16927" spans="1:2" x14ac:dyDescent="0.2">
      <c r="A16927" s="245" t="s">
        <v>4568</v>
      </c>
      <c r="B16927" s="246">
        <v>9.83</v>
      </c>
    </row>
    <row r="16928" spans="1:2" x14ac:dyDescent="0.2">
      <c r="A16928" s="245" t="s">
        <v>19651</v>
      </c>
      <c r="B16928" s="246">
        <v>8.98</v>
      </c>
    </row>
    <row r="16929" spans="1:2" x14ac:dyDescent="0.2">
      <c r="A16929" s="245" t="s">
        <v>4569</v>
      </c>
      <c r="B16929" s="246">
        <v>13.59</v>
      </c>
    </row>
    <row r="16930" spans="1:2" x14ac:dyDescent="0.2">
      <c r="A16930" s="245" t="s">
        <v>19652</v>
      </c>
      <c r="B16930" s="246">
        <v>12.55</v>
      </c>
    </row>
    <row r="16931" spans="1:2" x14ac:dyDescent="0.2">
      <c r="A16931" s="245" t="s">
        <v>4570</v>
      </c>
      <c r="B16931" s="246">
        <v>19.03</v>
      </c>
    </row>
    <row r="16932" spans="1:2" x14ac:dyDescent="0.2">
      <c r="A16932" s="245" t="s">
        <v>19653</v>
      </c>
      <c r="B16932" s="246">
        <v>17.61</v>
      </c>
    </row>
    <row r="16933" spans="1:2" x14ac:dyDescent="0.2">
      <c r="A16933" s="245" t="s">
        <v>4571</v>
      </c>
      <c r="B16933" s="246">
        <v>21.26</v>
      </c>
    </row>
    <row r="16934" spans="1:2" x14ac:dyDescent="0.2">
      <c r="A16934" s="245" t="s">
        <v>19654</v>
      </c>
      <c r="B16934" s="246">
        <v>19.600000000000001</v>
      </c>
    </row>
    <row r="16935" spans="1:2" x14ac:dyDescent="0.2">
      <c r="A16935" s="245" t="s">
        <v>4572</v>
      </c>
      <c r="B16935" s="246">
        <v>10.18</v>
      </c>
    </row>
    <row r="16936" spans="1:2" x14ac:dyDescent="0.2">
      <c r="A16936" s="245" t="s">
        <v>19655</v>
      </c>
      <c r="B16936" s="246">
        <v>9.33</v>
      </c>
    </row>
    <row r="16937" spans="1:2" x14ac:dyDescent="0.2">
      <c r="A16937" s="245" t="s">
        <v>4573</v>
      </c>
      <c r="B16937" s="246">
        <v>14.17</v>
      </c>
    </row>
    <row r="16938" spans="1:2" x14ac:dyDescent="0.2">
      <c r="A16938" s="245" t="s">
        <v>19656</v>
      </c>
      <c r="B16938" s="246">
        <v>13.13</v>
      </c>
    </row>
    <row r="16939" spans="1:2" x14ac:dyDescent="0.2">
      <c r="A16939" s="245" t="s">
        <v>4574</v>
      </c>
      <c r="B16939" s="246">
        <v>19.87</v>
      </c>
    </row>
    <row r="16940" spans="1:2" x14ac:dyDescent="0.2">
      <c r="A16940" s="245" t="s">
        <v>19657</v>
      </c>
      <c r="B16940" s="246">
        <v>18.45</v>
      </c>
    </row>
    <row r="16941" spans="1:2" x14ac:dyDescent="0.2">
      <c r="A16941" s="245" t="s">
        <v>4575</v>
      </c>
      <c r="B16941" s="246">
        <v>22.14</v>
      </c>
    </row>
    <row r="16942" spans="1:2" x14ac:dyDescent="0.2">
      <c r="A16942" s="245" t="s">
        <v>19658</v>
      </c>
      <c r="B16942" s="246">
        <v>20.48</v>
      </c>
    </row>
    <row r="16943" spans="1:2" x14ac:dyDescent="0.2">
      <c r="A16943" s="245" t="s">
        <v>4576</v>
      </c>
      <c r="B16943" s="246">
        <v>43.24</v>
      </c>
    </row>
    <row r="16944" spans="1:2" x14ac:dyDescent="0.2">
      <c r="A16944" s="245" t="s">
        <v>19659</v>
      </c>
      <c r="B16944" s="246">
        <v>41.2</v>
      </c>
    </row>
    <row r="16945" spans="1:2" x14ac:dyDescent="0.2">
      <c r="A16945" s="245" t="s">
        <v>4583</v>
      </c>
      <c r="B16945" s="246">
        <v>4.75</v>
      </c>
    </row>
    <row r="16946" spans="1:2" x14ac:dyDescent="0.2">
      <c r="A16946" s="245" t="s">
        <v>19660</v>
      </c>
      <c r="B16946" s="246">
        <v>4.2699999999999996</v>
      </c>
    </row>
    <row r="16947" spans="1:2" x14ac:dyDescent="0.2">
      <c r="A16947" s="245" t="s">
        <v>4584</v>
      </c>
      <c r="B16947" s="246">
        <v>5.7</v>
      </c>
    </row>
    <row r="16948" spans="1:2" x14ac:dyDescent="0.2">
      <c r="A16948" s="245" t="s">
        <v>19661</v>
      </c>
      <c r="B16948" s="246">
        <v>5.13</v>
      </c>
    </row>
    <row r="16949" spans="1:2" x14ac:dyDescent="0.2">
      <c r="A16949" s="245" t="s">
        <v>4585</v>
      </c>
      <c r="B16949" s="246">
        <v>7.23</v>
      </c>
    </row>
    <row r="16950" spans="1:2" x14ac:dyDescent="0.2">
      <c r="A16950" s="245" t="s">
        <v>19662</v>
      </c>
      <c r="B16950" s="246">
        <v>6.56</v>
      </c>
    </row>
    <row r="16951" spans="1:2" x14ac:dyDescent="0.2">
      <c r="A16951" s="245" t="s">
        <v>4586</v>
      </c>
      <c r="B16951" s="246">
        <v>8.5500000000000007</v>
      </c>
    </row>
    <row r="16952" spans="1:2" x14ac:dyDescent="0.2">
      <c r="A16952" s="245" t="s">
        <v>19663</v>
      </c>
      <c r="B16952" s="246">
        <v>7.79</v>
      </c>
    </row>
    <row r="16953" spans="1:2" x14ac:dyDescent="0.2">
      <c r="A16953" s="245" t="s">
        <v>4587</v>
      </c>
      <c r="B16953" s="246">
        <v>10.02</v>
      </c>
    </row>
    <row r="16954" spans="1:2" x14ac:dyDescent="0.2">
      <c r="A16954" s="245" t="s">
        <v>19664</v>
      </c>
      <c r="B16954" s="246">
        <v>9.16</v>
      </c>
    </row>
    <row r="16955" spans="1:2" x14ac:dyDescent="0.2">
      <c r="A16955" s="245" t="s">
        <v>4588</v>
      </c>
      <c r="B16955" s="246">
        <v>12.72</v>
      </c>
    </row>
    <row r="16956" spans="1:2" x14ac:dyDescent="0.2">
      <c r="A16956" s="245" t="s">
        <v>19665</v>
      </c>
      <c r="B16956" s="246">
        <v>11.68</v>
      </c>
    </row>
    <row r="16957" spans="1:2" x14ac:dyDescent="0.2">
      <c r="A16957" s="245" t="s">
        <v>4589</v>
      </c>
      <c r="B16957" s="246">
        <v>16.940000000000001</v>
      </c>
    </row>
    <row r="16958" spans="1:2" x14ac:dyDescent="0.2">
      <c r="A16958" s="245" t="s">
        <v>19666</v>
      </c>
      <c r="B16958" s="246">
        <v>15.7</v>
      </c>
    </row>
    <row r="16959" spans="1:2" x14ac:dyDescent="0.2">
      <c r="A16959" s="245" t="s">
        <v>4590</v>
      </c>
      <c r="B16959" s="246">
        <v>23.59</v>
      </c>
    </row>
    <row r="16960" spans="1:2" x14ac:dyDescent="0.2">
      <c r="A16960" s="245" t="s">
        <v>19667</v>
      </c>
      <c r="B16960" s="246">
        <v>22.17</v>
      </c>
    </row>
    <row r="16961" spans="1:2" x14ac:dyDescent="0.2">
      <c r="A16961" s="245" t="s">
        <v>4591</v>
      </c>
      <c r="B16961" s="246">
        <v>25.51</v>
      </c>
    </row>
    <row r="16962" spans="1:2" x14ac:dyDescent="0.2">
      <c r="A16962" s="245" t="s">
        <v>19668</v>
      </c>
      <c r="B16962" s="246">
        <v>23.85</v>
      </c>
    </row>
    <row r="16963" spans="1:2" x14ac:dyDescent="0.2">
      <c r="A16963" s="245" t="s">
        <v>4592</v>
      </c>
      <c r="B16963" s="246">
        <v>4.87</v>
      </c>
    </row>
    <row r="16964" spans="1:2" x14ac:dyDescent="0.2">
      <c r="A16964" s="245" t="s">
        <v>19669</v>
      </c>
      <c r="B16964" s="246">
        <v>4.3899999999999997</v>
      </c>
    </row>
    <row r="16965" spans="1:2" x14ac:dyDescent="0.2">
      <c r="A16965" s="245" t="s">
        <v>4593</v>
      </c>
      <c r="B16965" s="246">
        <v>5.85</v>
      </c>
    </row>
    <row r="16966" spans="1:2" x14ac:dyDescent="0.2">
      <c r="A16966" s="245" t="s">
        <v>19670</v>
      </c>
      <c r="B16966" s="246">
        <v>5.28</v>
      </c>
    </row>
    <row r="16967" spans="1:2" x14ac:dyDescent="0.2">
      <c r="A16967" s="245" t="s">
        <v>4594</v>
      </c>
      <c r="B16967" s="246">
        <v>7.45</v>
      </c>
    </row>
    <row r="16968" spans="1:2" x14ac:dyDescent="0.2">
      <c r="A16968" s="245" t="s">
        <v>19671</v>
      </c>
      <c r="B16968" s="246">
        <v>6.79</v>
      </c>
    </row>
    <row r="16969" spans="1:2" x14ac:dyDescent="0.2">
      <c r="A16969" s="245" t="s">
        <v>4595</v>
      </c>
      <c r="B16969" s="246">
        <v>8.84</v>
      </c>
    </row>
    <row r="16970" spans="1:2" x14ac:dyDescent="0.2">
      <c r="A16970" s="245" t="s">
        <v>19672</v>
      </c>
      <c r="B16970" s="246">
        <v>8.08</v>
      </c>
    </row>
    <row r="16971" spans="1:2" x14ac:dyDescent="0.2">
      <c r="A16971" s="245" t="s">
        <v>4596</v>
      </c>
      <c r="B16971" s="246">
        <v>10.38</v>
      </c>
    </row>
    <row r="16972" spans="1:2" x14ac:dyDescent="0.2">
      <c r="A16972" s="245" t="s">
        <v>19673</v>
      </c>
      <c r="B16972" s="246">
        <v>9.5299999999999994</v>
      </c>
    </row>
    <row r="16973" spans="1:2" x14ac:dyDescent="0.2">
      <c r="A16973" s="245" t="s">
        <v>4597</v>
      </c>
      <c r="B16973" s="246">
        <v>13.22</v>
      </c>
    </row>
    <row r="16974" spans="1:2" x14ac:dyDescent="0.2">
      <c r="A16974" s="245" t="s">
        <v>19674</v>
      </c>
      <c r="B16974" s="246">
        <v>12.17</v>
      </c>
    </row>
    <row r="16975" spans="1:2" x14ac:dyDescent="0.2">
      <c r="A16975" s="245" t="s">
        <v>4598</v>
      </c>
      <c r="B16975" s="246">
        <v>17.71</v>
      </c>
    </row>
    <row r="16976" spans="1:2" x14ac:dyDescent="0.2">
      <c r="A16976" s="245" t="s">
        <v>19675</v>
      </c>
      <c r="B16976" s="246">
        <v>16.48</v>
      </c>
    </row>
    <row r="16977" spans="1:2" x14ac:dyDescent="0.2">
      <c r="A16977" s="245" t="s">
        <v>4599</v>
      </c>
      <c r="B16977" s="246">
        <v>24.88</v>
      </c>
    </row>
    <row r="16978" spans="1:2" x14ac:dyDescent="0.2">
      <c r="A16978" s="245" t="s">
        <v>19676</v>
      </c>
      <c r="B16978" s="246">
        <v>23.46</v>
      </c>
    </row>
    <row r="16979" spans="1:2" x14ac:dyDescent="0.2">
      <c r="A16979" s="245" t="s">
        <v>4600</v>
      </c>
      <c r="B16979" s="246">
        <v>26.82</v>
      </c>
    </row>
    <row r="16980" spans="1:2" x14ac:dyDescent="0.2">
      <c r="A16980" s="245" t="s">
        <v>19677</v>
      </c>
      <c r="B16980" s="246">
        <v>25.16</v>
      </c>
    </row>
    <row r="16981" spans="1:2" x14ac:dyDescent="0.2">
      <c r="A16981" s="245" t="s">
        <v>10168</v>
      </c>
      <c r="B16981" s="246">
        <v>2.92</v>
      </c>
    </row>
    <row r="16982" spans="1:2" x14ac:dyDescent="0.2">
      <c r="A16982" s="245" t="s">
        <v>19678</v>
      </c>
      <c r="B16982" s="246">
        <v>2.64</v>
      </c>
    </row>
    <row r="16983" spans="1:2" x14ac:dyDescent="0.2">
      <c r="A16983" s="245" t="s">
        <v>10169</v>
      </c>
      <c r="B16983" s="246">
        <v>3.75</v>
      </c>
    </row>
    <row r="16984" spans="1:2" x14ac:dyDescent="0.2">
      <c r="A16984" s="245" t="s">
        <v>19679</v>
      </c>
      <c r="B16984" s="246">
        <v>3.37</v>
      </c>
    </row>
    <row r="16985" spans="1:2" x14ac:dyDescent="0.2">
      <c r="A16985" s="245" t="s">
        <v>10170</v>
      </c>
      <c r="B16985" s="246">
        <v>4.66</v>
      </c>
    </row>
    <row r="16986" spans="1:2" x14ac:dyDescent="0.2">
      <c r="A16986" s="245" t="s">
        <v>19680</v>
      </c>
      <c r="B16986" s="246">
        <v>4.1900000000000004</v>
      </c>
    </row>
    <row r="16987" spans="1:2" x14ac:dyDescent="0.2">
      <c r="A16987" s="245" t="s">
        <v>4577</v>
      </c>
      <c r="B16987" s="246">
        <v>17.600000000000001</v>
      </c>
    </row>
    <row r="16988" spans="1:2" x14ac:dyDescent="0.2">
      <c r="A16988" s="245" t="s">
        <v>19681</v>
      </c>
      <c r="B16988" s="246">
        <v>16.89</v>
      </c>
    </row>
    <row r="16989" spans="1:2" x14ac:dyDescent="0.2">
      <c r="A16989" s="245" t="s">
        <v>4578</v>
      </c>
      <c r="B16989" s="246">
        <v>27.15</v>
      </c>
    </row>
    <row r="16990" spans="1:2" x14ac:dyDescent="0.2">
      <c r="A16990" s="245" t="s">
        <v>19682</v>
      </c>
      <c r="B16990" s="246">
        <v>26.3</v>
      </c>
    </row>
    <row r="16991" spans="1:2" x14ac:dyDescent="0.2">
      <c r="A16991" s="245" t="s">
        <v>4579</v>
      </c>
      <c r="B16991" s="246">
        <v>47.61</v>
      </c>
    </row>
    <row r="16992" spans="1:2" x14ac:dyDescent="0.2">
      <c r="A16992" s="245" t="s">
        <v>19683</v>
      </c>
      <c r="B16992" s="246">
        <v>46.76</v>
      </c>
    </row>
    <row r="16993" spans="1:2" x14ac:dyDescent="0.2">
      <c r="A16993" s="245" t="s">
        <v>4580</v>
      </c>
      <c r="B16993" s="246">
        <v>18.829999999999998</v>
      </c>
    </row>
    <row r="16994" spans="1:2" x14ac:dyDescent="0.2">
      <c r="A16994" s="245" t="s">
        <v>19684</v>
      </c>
      <c r="B16994" s="246">
        <v>18.12</v>
      </c>
    </row>
    <row r="16995" spans="1:2" x14ac:dyDescent="0.2">
      <c r="A16995" s="245" t="s">
        <v>4581</v>
      </c>
      <c r="B16995" s="246">
        <v>29.23</v>
      </c>
    </row>
    <row r="16996" spans="1:2" x14ac:dyDescent="0.2">
      <c r="A16996" s="245" t="s">
        <v>19685</v>
      </c>
      <c r="B16996" s="246">
        <v>28.38</v>
      </c>
    </row>
    <row r="16997" spans="1:2" x14ac:dyDescent="0.2">
      <c r="A16997" s="245" t="s">
        <v>4582</v>
      </c>
      <c r="B16997" s="246">
        <v>51.73</v>
      </c>
    </row>
    <row r="16998" spans="1:2" x14ac:dyDescent="0.2">
      <c r="A16998" s="245" t="s">
        <v>19686</v>
      </c>
      <c r="B16998" s="246">
        <v>50.88</v>
      </c>
    </row>
    <row r="16999" spans="1:2" x14ac:dyDescent="0.2">
      <c r="A16999" s="245" t="s">
        <v>10171</v>
      </c>
      <c r="B16999" s="246">
        <v>59.41</v>
      </c>
    </row>
    <row r="17000" spans="1:2" x14ac:dyDescent="0.2">
      <c r="A17000" s="245" t="s">
        <v>19687</v>
      </c>
      <c r="B17000" s="246">
        <v>58.55</v>
      </c>
    </row>
    <row r="17001" spans="1:2" x14ac:dyDescent="0.2">
      <c r="A17001" s="245" t="s">
        <v>10172</v>
      </c>
      <c r="B17001" s="246">
        <v>36.380000000000003</v>
      </c>
    </row>
    <row r="17002" spans="1:2" x14ac:dyDescent="0.2">
      <c r="A17002" s="245" t="s">
        <v>19688</v>
      </c>
      <c r="B17002" s="246">
        <v>34.380000000000003</v>
      </c>
    </row>
    <row r="17003" spans="1:2" x14ac:dyDescent="0.2">
      <c r="A17003" s="245" t="s">
        <v>10173</v>
      </c>
      <c r="B17003" s="246">
        <v>72.959999999999994</v>
      </c>
    </row>
    <row r="17004" spans="1:2" x14ac:dyDescent="0.2">
      <c r="A17004" s="245" t="s">
        <v>19689</v>
      </c>
      <c r="B17004" s="246">
        <v>68.94</v>
      </c>
    </row>
    <row r="17005" spans="1:2" x14ac:dyDescent="0.2">
      <c r="A17005" s="245" t="s">
        <v>10174</v>
      </c>
      <c r="B17005" s="246">
        <v>109.14</v>
      </c>
    </row>
    <row r="17006" spans="1:2" x14ac:dyDescent="0.2">
      <c r="A17006" s="245" t="s">
        <v>19690</v>
      </c>
      <c r="B17006" s="246">
        <v>103.15</v>
      </c>
    </row>
    <row r="17007" spans="1:2" x14ac:dyDescent="0.2">
      <c r="A17007" s="245" t="s">
        <v>4601</v>
      </c>
      <c r="B17007" s="246">
        <v>37.020000000000003</v>
      </c>
    </row>
    <row r="17008" spans="1:2" x14ac:dyDescent="0.2">
      <c r="A17008" s="245" t="s">
        <v>19691</v>
      </c>
      <c r="B17008" s="246">
        <v>36.26</v>
      </c>
    </row>
    <row r="17009" spans="1:2" x14ac:dyDescent="0.2">
      <c r="A17009" s="245" t="s">
        <v>4602</v>
      </c>
      <c r="B17009" s="246">
        <v>27.5</v>
      </c>
    </row>
    <row r="17010" spans="1:2" x14ac:dyDescent="0.2">
      <c r="A17010" s="245" t="s">
        <v>19692</v>
      </c>
      <c r="B17010" s="246">
        <v>26.74</v>
      </c>
    </row>
    <row r="17011" spans="1:2" x14ac:dyDescent="0.2">
      <c r="A17011" s="245" t="s">
        <v>4603</v>
      </c>
      <c r="B17011" s="246">
        <v>1.89</v>
      </c>
    </row>
    <row r="17012" spans="1:2" x14ac:dyDescent="0.2">
      <c r="A17012" s="245" t="s">
        <v>19693</v>
      </c>
      <c r="B17012" s="246">
        <v>1.75</v>
      </c>
    </row>
    <row r="17013" spans="1:2" x14ac:dyDescent="0.2">
      <c r="A17013" s="245" t="s">
        <v>4604</v>
      </c>
      <c r="B17013" s="246">
        <v>2.08</v>
      </c>
    </row>
    <row r="17014" spans="1:2" x14ac:dyDescent="0.2">
      <c r="A17014" s="245" t="s">
        <v>19694</v>
      </c>
      <c r="B17014" s="246">
        <v>1.94</v>
      </c>
    </row>
    <row r="17015" spans="1:2" x14ac:dyDescent="0.2">
      <c r="A17015" s="245" t="s">
        <v>10175</v>
      </c>
      <c r="B17015" s="246">
        <v>2.81</v>
      </c>
    </row>
    <row r="17016" spans="1:2" x14ac:dyDescent="0.2">
      <c r="A17016" s="245" t="s">
        <v>19695</v>
      </c>
      <c r="B17016" s="246">
        <v>2.67</v>
      </c>
    </row>
    <row r="17017" spans="1:2" x14ac:dyDescent="0.2">
      <c r="A17017" s="245" t="s">
        <v>4605</v>
      </c>
      <c r="B17017" s="246">
        <v>4.79</v>
      </c>
    </row>
    <row r="17018" spans="1:2" x14ac:dyDescent="0.2">
      <c r="A17018" s="245" t="s">
        <v>19696</v>
      </c>
      <c r="B17018" s="246">
        <v>4.5599999999999996</v>
      </c>
    </row>
    <row r="17019" spans="1:2" x14ac:dyDescent="0.2">
      <c r="A17019" s="245" t="s">
        <v>4606</v>
      </c>
      <c r="B17019" s="246">
        <v>5.39</v>
      </c>
    </row>
    <row r="17020" spans="1:2" x14ac:dyDescent="0.2">
      <c r="A17020" s="245" t="s">
        <v>19697</v>
      </c>
      <c r="B17020" s="246">
        <v>5.0999999999999996</v>
      </c>
    </row>
    <row r="17021" spans="1:2" x14ac:dyDescent="0.2">
      <c r="A17021" s="245" t="s">
        <v>4607</v>
      </c>
      <c r="B17021" s="246">
        <v>6.75</v>
      </c>
    </row>
    <row r="17022" spans="1:2" x14ac:dyDescent="0.2">
      <c r="A17022" s="245" t="s">
        <v>19698</v>
      </c>
      <c r="B17022" s="246">
        <v>6.42</v>
      </c>
    </row>
    <row r="17023" spans="1:2" x14ac:dyDescent="0.2">
      <c r="A17023" s="245" t="s">
        <v>4608</v>
      </c>
      <c r="B17023" s="246">
        <v>10.39</v>
      </c>
    </row>
    <row r="17024" spans="1:2" x14ac:dyDescent="0.2">
      <c r="A17024" s="245" t="s">
        <v>19699</v>
      </c>
      <c r="B17024" s="246">
        <v>10.01</v>
      </c>
    </row>
    <row r="17025" spans="1:2" x14ac:dyDescent="0.2">
      <c r="A17025" s="245" t="s">
        <v>4609</v>
      </c>
      <c r="B17025" s="246">
        <v>13.35</v>
      </c>
    </row>
    <row r="17026" spans="1:2" x14ac:dyDescent="0.2">
      <c r="A17026" s="245" t="s">
        <v>19700</v>
      </c>
      <c r="B17026" s="246">
        <v>12.93</v>
      </c>
    </row>
    <row r="17027" spans="1:2" x14ac:dyDescent="0.2">
      <c r="A17027" s="245" t="s">
        <v>4610</v>
      </c>
      <c r="B17027" s="246">
        <v>15.05</v>
      </c>
    </row>
    <row r="17028" spans="1:2" x14ac:dyDescent="0.2">
      <c r="A17028" s="245" t="s">
        <v>19701</v>
      </c>
      <c r="B17028" s="246">
        <v>14.53</v>
      </c>
    </row>
    <row r="17029" spans="1:2" x14ac:dyDescent="0.2">
      <c r="A17029" s="245" t="s">
        <v>4611</v>
      </c>
      <c r="B17029" s="246">
        <v>28.42</v>
      </c>
    </row>
    <row r="17030" spans="1:2" x14ac:dyDescent="0.2">
      <c r="A17030" s="245" t="s">
        <v>19702</v>
      </c>
      <c r="B17030" s="246">
        <v>27.8</v>
      </c>
    </row>
    <row r="17031" spans="1:2" x14ac:dyDescent="0.2">
      <c r="A17031" s="245" t="s">
        <v>4612</v>
      </c>
      <c r="B17031" s="246">
        <v>46.34</v>
      </c>
    </row>
    <row r="17032" spans="1:2" x14ac:dyDescent="0.2">
      <c r="A17032" s="245" t="s">
        <v>19703</v>
      </c>
      <c r="B17032" s="246">
        <v>45.63</v>
      </c>
    </row>
    <row r="17033" spans="1:2" x14ac:dyDescent="0.2">
      <c r="A17033" s="245" t="s">
        <v>10176</v>
      </c>
      <c r="B17033" s="246">
        <v>6.89</v>
      </c>
    </row>
    <row r="17034" spans="1:2" x14ac:dyDescent="0.2">
      <c r="A17034" s="245" t="s">
        <v>19704</v>
      </c>
      <c r="B17034" s="246">
        <v>6.89</v>
      </c>
    </row>
    <row r="17035" spans="1:2" x14ac:dyDescent="0.2">
      <c r="A17035" s="245" t="s">
        <v>10177</v>
      </c>
      <c r="B17035" s="246">
        <v>9.4499999999999993</v>
      </c>
    </row>
    <row r="17036" spans="1:2" x14ac:dyDescent="0.2">
      <c r="A17036" s="245" t="s">
        <v>19705</v>
      </c>
      <c r="B17036" s="246">
        <v>9.4499999999999993</v>
      </c>
    </row>
    <row r="17037" spans="1:2" x14ac:dyDescent="0.2">
      <c r="A17037" s="245" t="s">
        <v>10178</v>
      </c>
      <c r="B17037" s="246">
        <v>12.66</v>
      </c>
    </row>
    <row r="17038" spans="1:2" x14ac:dyDescent="0.2">
      <c r="A17038" s="245" t="s">
        <v>19706</v>
      </c>
      <c r="B17038" s="246">
        <v>12.66</v>
      </c>
    </row>
    <row r="17039" spans="1:2" x14ac:dyDescent="0.2">
      <c r="A17039" s="245" t="s">
        <v>10179</v>
      </c>
      <c r="B17039" s="246">
        <v>17.940000000000001</v>
      </c>
    </row>
    <row r="17040" spans="1:2" x14ac:dyDescent="0.2">
      <c r="A17040" s="245" t="s">
        <v>19707</v>
      </c>
      <c r="B17040" s="246">
        <v>17.940000000000001</v>
      </c>
    </row>
    <row r="17041" spans="1:2" x14ac:dyDescent="0.2">
      <c r="A17041" s="245" t="s">
        <v>10180</v>
      </c>
      <c r="B17041" s="246">
        <v>21.45</v>
      </c>
    </row>
    <row r="17042" spans="1:2" x14ac:dyDescent="0.2">
      <c r="A17042" s="245" t="s">
        <v>19708</v>
      </c>
      <c r="B17042" s="246">
        <v>21.45</v>
      </c>
    </row>
    <row r="17043" spans="1:2" x14ac:dyDescent="0.2">
      <c r="A17043" s="245" t="s">
        <v>10181</v>
      </c>
      <c r="B17043" s="246">
        <v>26.04</v>
      </c>
    </row>
    <row r="17044" spans="1:2" x14ac:dyDescent="0.2">
      <c r="A17044" s="245" t="s">
        <v>19709</v>
      </c>
      <c r="B17044" s="246">
        <v>26.04</v>
      </c>
    </row>
    <row r="17045" spans="1:2" x14ac:dyDescent="0.2">
      <c r="A17045" s="245" t="s">
        <v>10182</v>
      </c>
      <c r="B17045" s="246">
        <v>0.44</v>
      </c>
    </row>
    <row r="17046" spans="1:2" x14ac:dyDescent="0.2">
      <c r="A17046" s="245" t="s">
        <v>19710</v>
      </c>
      <c r="B17046" s="246">
        <v>0.44</v>
      </c>
    </row>
    <row r="17047" spans="1:2" x14ac:dyDescent="0.2">
      <c r="A17047" s="245" t="s">
        <v>10183</v>
      </c>
      <c r="B17047" s="246">
        <v>2.25</v>
      </c>
    </row>
    <row r="17048" spans="1:2" x14ac:dyDescent="0.2">
      <c r="A17048" s="245" t="s">
        <v>19711</v>
      </c>
      <c r="B17048" s="246">
        <v>2.25</v>
      </c>
    </row>
    <row r="17049" spans="1:2" x14ac:dyDescent="0.2">
      <c r="A17049" s="245" t="s">
        <v>10184</v>
      </c>
      <c r="B17049" s="246">
        <v>2.2799999999999998</v>
      </c>
    </row>
    <row r="17050" spans="1:2" x14ac:dyDescent="0.2">
      <c r="A17050" s="245" t="s">
        <v>19712</v>
      </c>
      <c r="B17050" s="246">
        <v>2.2799999999999998</v>
      </c>
    </row>
    <row r="17051" spans="1:2" x14ac:dyDescent="0.2">
      <c r="A17051" s="245" t="s">
        <v>10185</v>
      </c>
      <c r="B17051" s="246">
        <v>3.49</v>
      </c>
    </row>
    <row r="17052" spans="1:2" x14ac:dyDescent="0.2">
      <c r="A17052" s="245" t="s">
        <v>19713</v>
      </c>
      <c r="B17052" s="246">
        <v>3.49</v>
      </c>
    </row>
    <row r="17053" spans="1:2" x14ac:dyDescent="0.2">
      <c r="A17053" s="245" t="s">
        <v>10186</v>
      </c>
      <c r="B17053" s="246">
        <v>3.6</v>
      </c>
    </row>
    <row r="17054" spans="1:2" x14ac:dyDescent="0.2">
      <c r="A17054" s="245" t="s">
        <v>19714</v>
      </c>
      <c r="B17054" s="246">
        <v>3.6</v>
      </c>
    </row>
    <row r="17055" spans="1:2" x14ac:dyDescent="0.2">
      <c r="A17055" s="245" t="s">
        <v>10187</v>
      </c>
      <c r="B17055" s="246">
        <v>4.57</v>
      </c>
    </row>
    <row r="17056" spans="1:2" x14ac:dyDescent="0.2">
      <c r="A17056" s="245" t="s">
        <v>19715</v>
      </c>
      <c r="B17056" s="246">
        <v>4.57</v>
      </c>
    </row>
    <row r="17057" spans="1:2" x14ac:dyDescent="0.2">
      <c r="A17057" s="245" t="s">
        <v>10188</v>
      </c>
      <c r="B17057" s="246">
        <v>4.84</v>
      </c>
    </row>
    <row r="17058" spans="1:2" x14ac:dyDescent="0.2">
      <c r="A17058" s="245" t="s">
        <v>19716</v>
      </c>
      <c r="B17058" s="246">
        <v>4.84</v>
      </c>
    </row>
    <row r="17059" spans="1:2" x14ac:dyDescent="0.2">
      <c r="A17059" s="245" t="s">
        <v>10189</v>
      </c>
      <c r="B17059" s="246">
        <v>4.59</v>
      </c>
    </row>
    <row r="17060" spans="1:2" x14ac:dyDescent="0.2">
      <c r="A17060" s="245" t="s">
        <v>19717</v>
      </c>
      <c r="B17060" s="246">
        <v>4.59</v>
      </c>
    </row>
    <row r="17061" spans="1:2" x14ac:dyDescent="0.2">
      <c r="A17061" s="245" t="s">
        <v>10190</v>
      </c>
      <c r="B17061" s="246">
        <v>9.5</v>
      </c>
    </row>
    <row r="17062" spans="1:2" x14ac:dyDescent="0.2">
      <c r="A17062" s="245" t="s">
        <v>19718</v>
      </c>
      <c r="B17062" s="246">
        <v>9.5</v>
      </c>
    </row>
    <row r="17063" spans="1:2" x14ac:dyDescent="0.2">
      <c r="A17063" s="245" t="s">
        <v>10191</v>
      </c>
      <c r="B17063" s="246">
        <v>11.94</v>
      </c>
    </row>
    <row r="17064" spans="1:2" x14ac:dyDescent="0.2">
      <c r="A17064" s="245" t="s">
        <v>19719</v>
      </c>
      <c r="B17064" s="246">
        <v>11.94</v>
      </c>
    </row>
    <row r="17065" spans="1:2" x14ac:dyDescent="0.2">
      <c r="A17065" s="245" t="s">
        <v>10192</v>
      </c>
      <c r="B17065" s="246">
        <v>11.25</v>
      </c>
    </row>
    <row r="17066" spans="1:2" x14ac:dyDescent="0.2">
      <c r="A17066" s="245" t="s">
        <v>19720</v>
      </c>
      <c r="B17066" s="246">
        <v>11.25</v>
      </c>
    </row>
    <row r="17067" spans="1:2" x14ac:dyDescent="0.2">
      <c r="A17067" s="245" t="s">
        <v>10193</v>
      </c>
      <c r="B17067" s="246">
        <v>0.75</v>
      </c>
    </row>
    <row r="17068" spans="1:2" x14ac:dyDescent="0.2">
      <c r="A17068" s="245" t="s">
        <v>19721</v>
      </c>
      <c r="B17068" s="246">
        <v>0.75</v>
      </c>
    </row>
    <row r="17069" spans="1:2" x14ac:dyDescent="0.2">
      <c r="A17069" s="245" t="s">
        <v>10194</v>
      </c>
      <c r="B17069" s="246">
        <v>1.36</v>
      </c>
    </row>
    <row r="17070" spans="1:2" x14ac:dyDescent="0.2">
      <c r="A17070" s="245" t="s">
        <v>19722</v>
      </c>
      <c r="B17070" s="246">
        <v>1.36</v>
      </c>
    </row>
    <row r="17071" spans="1:2" x14ac:dyDescent="0.2">
      <c r="A17071" s="245" t="s">
        <v>10195</v>
      </c>
      <c r="B17071" s="246">
        <v>1.98</v>
      </c>
    </row>
    <row r="17072" spans="1:2" x14ac:dyDescent="0.2">
      <c r="A17072" s="245" t="s">
        <v>19723</v>
      </c>
      <c r="B17072" s="246">
        <v>1.98</v>
      </c>
    </row>
    <row r="17073" spans="1:2" x14ac:dyDescent="0.2">
      <c r="A17073" s="245" t="s">
        <v>10196</v>
      </c>
      <c r="B17073" s="246">
        <v>5.83</v>
      </c>
    </row>
    <row r="17074" spans="1:2" x14ac:dyDescent="0.2">
      <c r="A17074" s="245" t="s">
        <v>19724</v>
      </c>
      <c r="B17074" s="246">
        <v>5.83</v>
      </c>
    </row>
    <row r="17075" spans="1:2" x14ac:dyDescent="0.2">
      <c r="A17075" s="245" t="s">
        <v>10197</v>
      </c>
      <c r="B17075" s="246">
        <v>7.56</v>
      </c>
    </row>
    <row r="17076" spans="1:2" x14ac:dyDescent="0.2">
      <c r="A17076" s="245" t="s">
        <v>19725</v>
      </c>
      <c r="B17076" s="246">
        <v>7.56</v>
      </c>
    </row>
    <row r="17077" spans="1:2" x14ac:dyDescent="0.2">
      <c r="A17077" s="245" t="s">
        <v>10198</v>
      </c>
      <c r="B17077" s="246">
        <v>14.64</v>
      </c>
    </row>
    <row r="17078" spans="1:2" x14ac:dyDescent="0.2">
      <c r="A17078" s="245" t="s">
        <v>19726</v>
      </c>
      <c r="B17078" s="246">
        <v>14.64</v>
      </c>
    </row>
    <row r="17079" spans="1:2" x14ac:dyDescent="0.2">
      <c r="A17079" s="245" t="s">
        <v>10199</v>
      </c>
      <c r="B17079" s="246">
        <v>19.13</v>
      </c>
    </row>
    <row r="17080" spans="1:2" x14ac:dyDescent="0.2">
      <c r="A17080" s="245" t="s">
        <v>19727</v>
      </c>
      <c r="B17080" s="246">
        <v>19.13</v>
      </c>
    </row>
    <row r="17081" spans="1:2" x14ac:dyDescent="0.2">
      <c r="A17081" s="245" t="s">
        <v>10200</v>
      </c>
      <c r="B17081" s="246">
        <v>52.67</v>
      </c>
    </row>
    <row r="17082" spans="1:2" x14ac:dyDescent="0.2">
      <c r="A17082" s="245" t="s">
        <v>19728</v>
      </c>
      <c r="B17082" s="246">
        <v>52.67</v>
      </c>
    </row>
    <row r="17083" spans="1:2" x14ac:dyDescent="0.2">
      <c r="A17083" s="245" t="s">
        <v>10201</v>
      </c>
      <c r="B17083" s="246">
        <v>2.34</v>
      </c>
    </row>
    <row r="17084" spans="1:2" x14ac:dyDescent="0.2">
      <c r="A17084" s="245" t="s">
        <v>19729</v>
      </c>
      <c r="B17084" s="246">
        <v>2.34</v>
      </c>
    </row>
    <row r="17085" spans="1:2" x14ac:dyDescent="0.2">
      <c r="A17085" s="245" t="s">
        <v>10202</v>
      </c>
      <c r="B17085" s="246">
        <v>2.79</v>
      </c>
    </row>
    <row r="17086" spans="1:2" x14ac:dyDescent="0.2">
      <c r="A17086" s="245" t="s">
        <v>19730</v>
      </c>
      <c r="B17086" s="246">
        <v>2.79</v>
      </c>
    </row>
    <row r="17087" spans="1:2" x14ac:dyDescent="0.2">
      <c r="A17087" s="245" t="s">
        <v>10203</v>
      </c>
      <c r="B17087" s="246">
        <v>4.95</v>
      </c>
    </row>
    <row r="17088" spans="1:2" x14ac:dyDescent="0.2">
      <c r="A17088" s="245" t="s">
        <v>19731</v>
      </c>
      <c r="B17088" s="246">
        <v>4.95</v>
      </c>
    </row>
    <row r="17089" spans="1:2" x14ac:dyDescent="0.2">
      <c r="A17089" s="245" t="s">
        <v>10204</v>
      </c>
      <c r="B17089" s="246">
        <v>12.41</v>
      </c>
    </row>
    <row r="17090" spans="1:2" x14ac:dyDescent="0.2">
      <c r="A17090" s="245" t="s">
        <v>19732</v>
      </c>
      <c r="B17090" s="246">
        <v>12.41</v>
      </c>
    </row>
    <row r="17091" spans="1:2" x14ac:dyDescent="0.2">
      <c r="A17091" s="245" t="s">
        <v>10205</v>
      </c>
      <c r="B17091" s="246">
        <v>15.68</v>
      </c>
    </row>
    <row r="17092" spans="1:2" x14ac:dyDescent="0.2">
      <c r="A17092" s="245" t="s">
        <v>19733</v>
      </c>
      <c r="B17092" s="246">
        <v>15.68</v>
      </c>
    </row>
    <row r="17093" spans="1:2" x14ac:dyDescent="0.2">
      <c r="A17093" s="245" t="s">
        <v>10206</v>
      </c>
      <c r="B17093" s="246">
        <v>23.45</v>
      </c>
    </row>
    <row r="17094" spans="1:2" x14ac:dyDescent="0.2">
      <c r="A17094" s="245" t="s">
        <v>19734</v>
      </c>
      <c r="B17094" s="246">
        <v>23.45</v>
      </c>
    </row>
    <row r="17095" spans="1:2" x14ac:dyDescent="0.2">
      <c r="A17095" s="245" t="s">
        <v>10207</v>
      </c>
      <c r="B17095" s="246">
        <v>3.26</v>
      </c>
    </row>
    <row r="17096" spans="1:2" x14ac:dyDescent="0.2">
      <c r="A17096" s="245" t="s">
        <v>19735</v>
      </c>
      <c r="B17096" s="246">
        <v>3.26</v>
      </c>
    </row>
    <row r="17097" spans="1:2" x14ac:dyDescent="0.2">
      <c r="A17097" s="245" t="s">
        <v>10208</v>
      </c>
      <c r="B17097" s="246">
        <v>5.26</v>
      </c>
    </row>
    <row r="17098" spans="1:2" x14ac:dyDescent="0.2">
      <c r="A17098" s="245" t="s">
        <v>19736</v>
      </c>
      <c r="B17098" s="246">
        <v>5.26</v>
      </c>
    </row>
    <row r="17099" spans="1:2" x14ac:dyDescent="0.2">
      <c r="A17099" s="245" t="s">
        <v>10209</v>
      </c>
      <c r="B17099" s="246">
        <v>6.11</v>
      </c>
    </row>
    <row r="17100" spans="1:2" x14ac:dyDescent="0.2">
      <c r="A17100" s="245" t="s">
        <v>19737</v>
      </c>
      <c r="B17100" s="246">
        <v>6.11</v>
      </c>
    </row>
    <row r="17101" spans="1:2" x14ac:dyDescent="0.2">
      <c r="A17101" s="245" t="s">
        <v>10210</v>
      </c>
      <c r="B17101" s="246">
        <v>6.9</v>
      </c>
    </row>
    <row r="17102" spans="1:2" x14ac:dyDescent="0.2">
      <c r="A17102" s="245" t="s">
        <v>19738</v>
      </c>
      <c r="B17102" s="246">
        <v>6.9</v>
      </c>
    </row>
    <row r="17103" spans="1:2" x14ac:dyDescent="0.2">
      <c r="A17103" s="245" t="s">
        <v>10211</v>
      </c>
      <c r="B17103" s="246">
        <v>9.01</v>
      </c>
    </row>
    <row r="17104" spans="1:2" x14ac:dyDescent="0.2">
      <c r="A17104" s="245" t="s">
        <v>19739</v>
      </c>
      <c r="B17104" s="246">
        <v>9.01</v>
      </c>
    </row>
    <row r="17105" spans="1:2" x14ac:dyDescent="0.2">
      <c r="A17105" s="245" t="s">
        <v>10212</v>
      </c>
      <c r="B17105" s="246">
        <v>11.57</v>
      </c>
    </row>
    <row r="17106" spans="1:2" x14ac:dyDescent="0.2">
      <c r="A17106" s="245" t="s">
        <v>19740</v>
      </c>
      <c r="B17106" s="246">
        <v>11.57</v>
      </c>
    </row>
    <row r="17107" spans="1:2" x14ac:dyDescent="0.2">
      <c r="A17107" s="245" t="s">
        <v>10213</v>
      </c>
      <c r="B17107" s="246">
        <v>67.34</v>
      </c>
    </row>
    <row r="17108" spans="1:2" x14ac:dyDescent="0.2">
      <c r="A17108" s="245" t="s">
        <v>19741</v>
      </c>
      <c r="B17108" s="246">
        <v>67.34</v>
      </c>
    </row>
    <row r="17109" spans="1:2" x14ac:dyDescent="0.2">
      <c r="A17109" s="245" t="s">
        <v>10214</v>
      </c>
      <c r="B17109" s="246">
        <v>76.14</v>
      </c>
    </row>
    <row r="17110" spans="1:2" x14ac:dyDescent="0.2">
      <c r="A17110" s="245" t="s">
        <v>19742</v>
      </c>
      <c r="B17110" s="246">
        <v>76.14</v>
      </c>
    </row>
    <row r="17111" spans="1:2" x14ac:dyDescent="0.2">
      <c r="A17111" s="245" t="s">
        <v>10215</v>
      </c>
      <c r="B17111" s="246">
        <v>155.66</v>
      </c>
    </row>
    <row r="17112" spans="1:2" x14ac:dyDescent="0.2">
      <c r="A17112" s="245" t="s">
        <v>19743</v>
      </c>
      <c r="B17112" s="246">
        <v>155.66</v>
      </c>
    </row>
    <row r="17113" spans="1:2" x14ac:dyDescent="0.2">
      <c r="A17113" s="245" t="s">
        <v>10216</v>
      </c>
      <c r="B17113" s="246">
        <v>2.42</v>
      </c>
    </row>
    <row r="17114" spans="1:2" x14ac:dyDescent="0.2">
      <c r="A17114" s="245" t="s">
        <v>19744</v>
      </c>
      <c r="B17114" s="246">
        <v>2.42</v>
      </c>
    </row>
    <row r="17115" spans="1:2" x14ac:dyDescent="0.2">
      <c r="A17115" s="245" t="s">
        <v>10217</v>
      </c>
      <c r="B17115" s="246">
        <v>3.02</v>
      </c>
    </row>
    <row r="17116" spans="1:2" x14ac:dyDescent="0.2">
      <c r="A17116" s="245" t="s">
        <v>19745</v>
      </c>
      <c r="B17116" s="246">
        <v>3.02</v>
      </c>
    </row>
    <row r="17117" spans="1:2" x14ac:dyDescent="0.2">
      <c r="A17117" s="245" t="s">
        <v>10218</v>
      </c>
      <c r="B17117" s="246">
        <v>7.95</v>
      </c>
    </row>
    <row r="17118" spans="1:2" x14ac:dyDescent="0.2">
      <c r="A17118" s="245" t="s">
        <v>19746</v>
      </c>
      <c r="B17118" s="246">
        <v>7.95</v>
      </c>
    </row>
    <row r="17119" spans="1:2" x14ac:dyDescent="0.2">
      <c r="A17119" s="245" t="s">
        <v>10219</v>
      </c>
      <c r="B17119" s="246">
        <v>9.5500000000000007</v>
      </c>
    </row>
    <row r="17120" spans="1:2" x14ac:dyDescent="0.2">
      <c r="A17120" s="245" t="s">
        <v>19747</v>
      </c>
      <c r="B17120" s="246">
        <v>9.5500000000000007</v>
      </c>
    </row>
    <row r="17121" spans="1:2" x14ac:dyDescent="0.2">
      <c r="A17121" s="245" t="s">
        <v>10220</v>
      </c>
      <c r="B17121" s="246">
        <v>13.46</v>
      </c>
    </row>
    <row r="17122" spans="1:2" x14ac:dyDescent="0.2">
      <c r="A17122" s="245" t="s">
        <v>19748</v>
      </c>
      <c r="B17122" s="246">
        <v>13.46</v>
      </c>
    </row>
    <row r="17123" spans="1:2" x14ac:dyDescent="0.2">
      <c r="A17123" s="245" t="s">
        <v>10221</v>
      </c>
      <c r="B17123" s="246">
        <v>23.92</v>
      </c>
    </row>
    <row r="17124" spans="1:2" x14ac:dyDescent="0.2">
      <c r="A17124" s="245" t="s">
        <v>19749</v>
      </c>
      <c r="B17124" s="246">
        <v>23.92</v>
      </c>
    </row>
    <row r="17125" spans="1:2" x14ac:dyDescent="0.2">
      <c r="A17125" s="245" t="s">
        <v>10222</v>
      </c>
      <c r="B17125" s="246">
        <v>1.5</v>
      </c>
    </row>
    <row r="17126" spans="1:2" x14ac:dyDescent="0.2">
      <c r="A17126" s="245" t="s">
        <v>19750</v>
      </c>
      <c r="B17126" s="246">
        <v>1.5</v>
      </c>
    </row>
    <row r="17127" spans="1:2" x14ac:dyDescent="0.2">
      <c r="A17127" s="245" t="s">
        <v>10223</v>
      </c>
      <c r="B17127" s="246">
        <v>2.29</v>
      </c>
    </row>
    <row r="17128" spans="1:2" x14ac:dyDescent="0.2">
      <c r="A17128" s="245" t="s">
        <v>19751</v>
      </c>
      <c r="B17128" s="246">
        <v>2.29</v>
      </c>
    </row>
    <row r="17129" spans="1:2" x14ac:dyDescent="0.2">
      <c r="A17129" s="245" t="s">
        <v>10224</v>
      </c>
      <c r="B17129" s="246">
        <v>3.83</v>
      </c>
    </row>
    <row r="17130" spans="1:2" x14ac:dyDescent="0.2">
      <c r="A17130" s="245" t="s">
        <v>19752</v>
      </c>
      <c r="B17130" s="246">
        <v>3.83</v>
      </c>
    </row>
    <row r="17131" spans="1:2" x14ac:dyDescent="0.2">
      <c r="A17131" s="245" t="s">
        <v>10225</v>
      </c>
      <c r="B17131" s="246">
        <v>6.91</v>
      </c>
    </row>
    <row r="17132" spans="1:2" x14ac:dyDescent="0.2">
      <c r="A17132" s="245" t="s">
        <v>19753</v>
      </c>
      <c r="B17132" s="246">
        <v>6.91</v>
      </c>
    </row>
    <row r="17133" spans="1:2" x14ac:dyDescent="0.2">
      <c r="A17133" s="245" t="s">
        <v>10226</v>
      </c>
      <c r="B17133" s="246">
        <v>7.39</v>
      </c>
    </row>
    <row r="17134" spans="1:2" x14ac:dyDescent="0.2">
      <c r="A17134" s="245" t="s">
        <v>19754</v>
      </c>
      <c r="B17134" s="246">
        <v>7.39</v>
      </c>
    </row>
    <row r="17135" spans="1:2" x14ac:dyDescent="0.2">
      <c r="A17135" s="245" t="s">
        <v>10227</v>
      </c>
      <c r="B17135" s="246">
        <v>15.16</v>
      </c>
    </row>
    <row r="17136" spans="1:2" x14ac:dyDescent="0.2">
      <c r="A17136" s="245" t="s">
        <v>19755</v>
      </c>
      <c r="B17136" s="246">
        <v>15.16</v>
      </c>
    </row>
    <row r="17137" spans="1:2" x14ac:dyDescent="0.2">
      <c r="A17137" s="245" t="s">
        <v>10228</v>
      </c>
      <c r="B17137" s="246">
        <v>2.42</v>
      </c>
    </row>
    <row r="17138" spans="1:2" x14ac:dyDescent="0.2">
      <c r="A17138" s="245" t="s">
        <v>19756</v>
      </c>
      <c r="B17138" s="246">
        <v>2.42</v>
      </c>
    </row>
    <row r="17139" spans="1:2" x14ac:dyDescent="0.2">
      <c r="A17139" s="245" t="s">
        <v>10229</v>
      </c>
      <c r="B17139" s="246">
        <v>3.91</v>
      </c>
    </row>
    <row r="17140" spans="1:2" x14ac:dyDescent="0.2">
      <c r="A17140" s="245" t="s">
        <v>19757</v>
      </c>
      <c r="B17140" s="246">
        <v>3.91</v>
      </c>
    </row>
    <row r="17141" spans="1:2" x14ac:dyDescent="0.2">
      <c r="A17141" s="245" t="s">
        <v>10230</v>
      </c>
      <c r="B17141" s="246">
        <v>2.86</v>
      </c>
    </row>
    <row r="17142" spans="1:2" x14ac:dyDescent="0.2">
      <c r="A17142" s="245" t="s">
        <v>19758</v>
      </c>
      <c r="B17142" s="246">
        <v>2.86</v>
      </c>
    </row>
    <row r="17143" spans="1:2" x14ac:dyDescent="0.2">
      <c r="A17143" s="245" t="s">
        <v>10231</v>
      </c>
      <c r="B17143" s="246">
        <v>3.55</v>
      </c>
    </row>
    <row r="17144" spans="1:2" x14ac:dyDescent="0.2">
      <c r="A17144" s="245" t="s">
        <v>19759</v>
      </c>
      <c r="B17144" s="246">
        <v>3.55</v>
      </c>
    </row>
    <row r="17145" spans="1:2" x14ac:dyDescent="0.2">
      <c r="A17145" s="245" t="s">
        <v>10232</v>
      </c>
      <c r="B17145" s="246">
        <v>7.18</v>
      </c>
    </row>
    <row r="17146" spans="1:2" x14ac:dyDescent="0.2">
      <c r="A17146" s="245" t="s">
        <v>19760</v>
      </c>
      <c r="B17146" s="246">
        <v>7.18</v>
      </c>
    </row>
    <row r="17147" spans="1:2" x14ac:dyDescent="0.2">
      <c r="A17147" s="245" t="s">
        <v>10233</v>
      </c>
      <c r="B17147" s="246">
        <v>8.92</v>
      </c>
    </row>
    <row r="17148" spans="1:2" x14ac:dyDescent="0.2">
      <c r="A17148" s="245" t="s">
        <v>19761</v>
      </c>
      <c r="B17148" s="246">
        <v>8.92</v>
      </c>
    </row>
    <row r="17149" spans="1:2" x14ac:dyDescent="0.2">
      <c r="A17149" s="245" t="s">
        <v>10234</v>
      </c>
      <c r="B17149" s="246">
        <v>9.0500000000000007</v>
      </c>
    </row>
    <row r="17150" spans="1:2" x14ac:dyDescent="0.2">
      <c r="A17150" s="245" t="s">
        <v>19762</v>
      </c>
      <c r="B17150" s="246">
        <v>9.0500000000000007</v>
      </c>
    </row>
    <row r="17151" spans="1:2" x14ac:dyDescent="0.2">
      <c r="A17151" s="245" t="s">
        <v>10235</v>
      </c>
      <c r="B17151" s="246">
        <v>9.5</v>
      </c>
    </row>
    <row r="17152" spans="1:2" x14ac:dyDescent="0.2">
      <c r="A17152" s="245" t="s">
        <v>19763</v>
      </c>
      <c r="B17152" s="246">
        <v>9.5</v>
      </c>
    </row>
    <row r="17153" spans="1:2" x14ac:dyDescent="0.2">
      <c r="A17153" s="245" t="s">
        <v>10236</v>
      </c>
      <c r="B17153" s="246">
        <v>0.87</v>
      </c>
    </row>
    <row r="17154" spans="1:2" x14ac:dyDescent="0.2">
      <c r="A17154" s="245" t="s">
        <v>19764</v>
      </c>
      <c r="B17154" s="246">
        <v>0.87</v>
      </c>
    </row>
    <row r="17155" spans="1:2" x14ac:dyDescent="0.2">
      <c r="A17155" s="245" t="s">
        <v>10237</v>
      </c>
      <c r="B17155" s="246">
        <v>1.39</v>
      </c>
    </row>
    <row r="17156" spans="1:2" x14ac:dyDescent="0.2">
      <c r="A17156" s="245" t="s">
        <v>19765</v>
      </c>
      <c r="B17156" s="246">
        <v>1.39</v>
      </c>
    </row>
    <row r="17157" spans="1:2" x14ac:dyDescent="0.2">
      <c r="A17157" s="245" t="s">
        <v>10238</v>
      </c>
      <c r="B17157" s="246">
        <v>2.27</v>
      </c>
    </row>
    <row r="17158" spans="1:2" x14ac:dyDescent="0.2">
      <c r="A17158" s="245" t="s">
        <v>19766</v>
      </c>
      <c r="B17158" s="246">
        <v>2.27</v>
      </c>
    </row>
    <row r="17159" spans="1:2" x14ac:dyDescent="0.2">
      <c r="A17159" s="245" t="s">
        <v>10239</v>
      </c>
      <c r="B17159" s="246">
        <v>4.13</v>
      </c>
    </row>
    <row r="17160" spans="1:2" x14ac:dyDescent="0.2">
      <c r="A17160" s="245" t="s">
        <v>19767</v>
      </c>
      <c r="B17160" s="246">
        <v>4.13</v>
      </c>
    </row>
    <row r="17161" spans="1:2" x14ac:dyDescent="0.2">
      <c r="A17161" s="245" t="s">
        <v>10240</v>
      </c>
      <c r="B17161" s="246">
        <v>4.51</v>
      </c>
    </row>
    <row r="17162" spans="1:2" x14ac:dyDescent="0.2">
      <c r="A17162" s="245" t="s">
        <v>19768</v>
      </c>
      <c r="B17162" s="246">
        <v>4.51</v>
      </c>
    </row>
    <row r="17163" spans="1:2" x14ac:dyDescent="0.2">
      <c r="A17163" s="245" t="s">
        <v>10241</v>
      </c>
      <c r="B17163" s="246">
        <v>9.11</v>
      </c>
    </row>
    <row r="17164" spans="1:2" x14ac:dyDescent="0.2">
      <c r="A17164" s="245" t="s">
        <v>19769</v>
      </c>
      <c r="B17164" s="246">
        <v>9.11</v>
      </c>
    </row>
    <row r="17165" spans="1:2" x14ac:dyDescent="0.2">
      <c r="A17165" s="245" t="s">
        <v>10242</v>
      </c>
      <c r="B17165" s="246">
        <v>14.3</v>
      </c>
    </row>
    <row r="17166" spans="1:2" x14ac:dyDescent="0.2">
      <c r="A17166" s="245" t="s">
        <v>19770</v>
      </c>
      <c r="B17166" s="246">
        <v>14.3</v>
      </c>
    </row>
    <row r="17167" spans="1:2" x14ac:dyDescent="0.2">
      <c r="A17167" s="245" t="s">
        <v>10243</v>
      </c>
      <c r="B17167" s="246">
        <v>20.56</v>
      </c>
    </row>
    <row r="17168" spans="1:2" x14ac:dyDescent="0.2">
      <c r="A17168" s="245" t="s">
        <v>19771</v>
      </c>
      <c r="B17168" s="246">
        <v>20.56</v>
      </c>
    </row>
    <row r="17169" spans="1:2" x14ac:dyDescent="0.2">
      <c r="A17169" s="245" t="s">
        <v>10244</v>
      </c>
      <c r="B17169" s="246">
        <v>36.64</v>
      </c>
    </row>
    <row r="17170" spans="1:2" x14ac:dyDescent="0.2">
      <c r="A17170" s="245" t="s">
        <v>19772</v>
      </c>
      <c r="B17170" s="246">
        <v>36.64</v>
      </c>
    </row>
    <row r="17171" spans="1:2" x14ac:dyDescent="0.2">
      <c r="A17171" s="245" t="s">
        <v>10245</v>
      </c>
      <c r="B17171" s="246">
        <v>2.11</v>
      </c>
    </row>
    <row r="17172" spans="1:2" x14ac:dyDescent="0.2">
      <c r="A17172" s="245" t="s">
        <v>19773</v>
      </c>
      <c r="B17172" s="246">
        <v>2.11</v>
      </c>
    </row>
    <row r="17173" spans="1:2" x14ac:dyDescent="0.2">
      <c r="A17173" s="245" t="s">
        <v>10246</v>
      </c>
      <c r="B17173" s="246">
        <v>2.72</v>
      </c>
    </row>
    <row r="17174" spans="1:2" x14ac:dyDescent="0.2">
      <c r="A17174" s="245" t="s">
        <v>19774</v>
      </c>
      <c r="B17174" s="246">
        <v>2.72</v>
      </c>
    </row>
    <row r="17175" spans="1:2" x14ac:dyDescent="0.2">
      <c r="A17175" s="245" t="s">
        <v>10247</v>
      </c>
      <c r="B17175" s="246">
        <v>8.64</v>
      </c>
    </row>
    <row r="17176" spans="1:2" x14ac:dyDescent="0.2">
      <c r="A17176" s="245" t="s">
        <v>19775</v>
      </c>
      <c r="B17176" s="246">
        <v>8.64</v>
      </c>
    </row>
    <row r="17177" spans="1:2" x14ac:dyDescent="0.2">
      <c r="A17177" s="245" t="s">
        <v>10248</v>
      </c>
      <c r="B17177" s="246">
        <v>8.56</v>
      </c>
    </row>
    <row r="17178" spans="1:2" x14ac:dyDescent="0.2">
      <c r="A17178" s="245" t="s">
        <v>19776</v>
      </c>
      <c r="B17178" s="246">
        <v>8.56</v>
      </c>
    </row>
    <row r="17179" spans="1:2" x14ac:dyDescent="0.2">
      <c r="A17179" s="245" t="s">
        <v>10249</v>
      </c>
      <c r="B17179" s="246">
        <v>23.93</v>
      </c>
    </row>
    <row r="17180" spans="1:2" x14ac:dyDescent="0.2">
      <c r="A17180" s="245" t="s">
        <v>19777</v>
      </c>
      <c r="B17180" s="246">
        <v>23.93</v>
      </c>
    </row>
    <row r="17181" spans="1:2" x14ac:dyDescent="0.2">
      <c r="A17181" s="245" t="s">
        <v>10250</v>
      </c>
      <c r="B17181" s="246">
        <v>0.61</v>
      </c>
    </row>
    <row r="17182" spans="1:2" x14ac:dyDescent="0.2">
      <c r="A17182" s="245" t="s">
        <v>19778</v>
      </c>
      <c r="B17182" s="246">
        <v>0.61</v>
      </c>
    </row>
    <row r="17183" spans="1:2" x14ac:dyDescent="0.2">
      <c r="A17183" s="245" t="s">
        <v>10251</v>
      </c>
      <c r="B17183" s="246">
        <v>0.86</v>
      </c>
    </row>
    <row r="17184" spans="1:2" x14ac:dyDescent="0.2">
      <c r="A17184" s="245" t="s">
        <v>19779</v>
      </c>
      <c r="B17184" s="246">
        <v>0.86</v>
      </c>
    </row>
    <row r="17185" spans="1:2" x14ac:dyDescent="0.2">
      <c r="A17185" s="245" t="s">
        <v>10252</v>
      </c>
      <c r="B17185" s="246">
        <v>1.79</v>
      </c>
    </row>
    <row r="17186" spans="1:2" x14ac:dyDescent="0.2">
      <c r="A17186" s="245" t="s">
        <v>19780</v>
      </c>
      <c r="B17186" s="246">
        <v>1.79</v>
      </c>
    </row>
    <row r="17187" spans="1:2" x14ac:dyDescent="0.2">
      <c r="A17187" s="245" t="s">
        <v>10253</v>
      </c>
      <c r="B17187" s="246">
        <v>3.72</v>
      </c>
    </row>
    <row r="17188" spans="1:2" x14ac:dyDescent="0.2">
      <c r="A17188" s="245" t="s">
        <v>19781</v>
      </c>
      <c r="B17188" s="246">
        <v>3.72</v>
      </c>
    </row>
    <row r="17189" spans="1:2" x14ac:dyDescent="0.2">
      <c r="A17189" s="245" t="s">
        <v>10254</v>
      </c>
      <c r="B17189" s="246">
        <v>5.65</v>
      </c>
    </row>
    <row r="17190" spans="1:2" x14ac:dyDescent="0.2">
      <c r="A17190" s="245" t="s">
        <v>19782</v>
      </c>
      <c r="B17190" s="246">
        <v>5.65</v>
      </c>
    </row>
    <row r="17191" spans="1:2" x14ac:dyDescent="0.2">
      <c r="A17191" s="245" t="s">
        <v>10255</v>
      </c>
      <c r="B17191" s="246">
        <v>8.0299999999999994</v>
      </c>
    </row>
    <row r="17192" spans="1:2" x14ac:dyDescent="0.2">
      <c r="A17192" s="245" t="s">
        <v>19783</v>
      </c>
      <c r="B17192" s="246">
        <v>8.0299999999999994</v>
      </c>
    </row>
    <row r="17193" spans="1:2" x14ac:dyDescent="0.2">
      <c r="A17193" s="245" t="s">
        <v>10256</v>
      </c>
      <c r="B17193" s="246">
        <v>0.33</v>
      </c>
    </row>
    <row r="17194" spans="1:2" x14ac:dyDescent="0.2">
      <c r="A17194" s="245" t="s">
        <v>19784</v>
      </c>
      <c r="B17194" s="246">
        <v>0.33</v>
      </c>
    </row>
    <row r="17195" spans="1:2" x14ac:dyDescent="0.2">
      <c r="A17195" s="245" t="s">
        <v>10257</v>
      </c>
      <c r="B17195" s="246">
        <v>0.51</v>
      </c>
    </row>
    <row r="17196" spans="1:2" x14ac:dyDescent="0.2">
      <c r="A17196" s="245" t="s">
        <v>19785</v>
      </c>
      <c r="B17196" s="246">
        <v>0.51</v>
      </c>
    </row>
    <row r="17197" spans="1:2" x14ac:dyDescent="0.2">
      <c r="A17197" s="245" t="s">
        <v>10258</v>
      </c>
      <c r="B17197" s="246">
        <v>1.42</v>
      </c>
    </row>
    <row r="17198" spans="1:2" x14ac:dyDescent="0.2">
      <c r="A17198" s="245" t="s">
        <v>19786</v>
      </c>
      <c r="B17198" s="246">
        <v>1.42</v>
      </c>
    </row>
    <row r="17199" spans="1:2" x14ac:dyDescent="0.2">
      <c r="A17199" s="245" t="s">
        <v>10259</v>
      </c>
      <c r="B17199" s="246">
        <v>1.57</v>
      </c>
    </row>
    <row r="17200" spans="1:2" x14ac:dyDescent="0.2">
      <c r="A17200" s="245" t="s">
        <v>19787</v>
      </c>
      <c r="B17200" s="246">
        <v>1.57</v>
      </c>
    </row>
    <row r="17201" spans="1:2" x14ac:dyDescent="0.2">
      <c r="A17201" s="245" t="s">
        <v>10260</v>
      </c>
      <c r="B17201" s="246">
        <v>3.96</v>
      </c>
    </row>
    <row r="17202" spans="1:2" x14ac:dyDescent="0.2">
      <c r="A17202" s="245" t="s">
        <v>19788</v>
      </c>
      <c r="B17202" s="246">
        <v>3.96</v>
      </c>
    </row>
    <row r="17203" spans="1:2" x14ac:dyDescent="0.2">
      <c r="A17203" s="245" t="s">
        <v>10261</v>
      </c>
      <c r="B17203" s="246">
        <v>5.97</v>
      </c>
    </row>
    <row r="17204" spans="1:2" x14ac:dyDescent="0.2">
      <c r="A17204" s="245" t="s">
        <v>19789</v>
      </c>
      <c r="B17204" s="246">
        <v>5.97</v>
      </c>
    </row>
    <row r="17205" spans="1:2" x14ac:dyDescent="0.2">
      <c r="A17205" s="245" t="s">
        <v>10262</v>
      </c>
      <c r="B17205" s="246">
        <v>1.79</v>
      </c>
    </row>
    <row r="17206" spans="1:2" x14ac:dyDescent="0.2">
      <c r="A17206" s="245" t="s">
        <v>19790</v>
      </c>
      <c r="B17206" s="246">
        <v>1.79</v>
      </c>
    </row>
    <row r="17207" spans="1:2" x14ac:dyDescent="0.2">
      <c r="A17207" s="245" t="s">
        <v>10263</v>
      </c>
      <c r="B17207" s="246">
        <v>2.41</v>
      </c>
    </row>
    <row r="17208" spans="1:2" x14ac:dyDescent="0.2">
      <c r="A17208" s="245" t="s">
        <v>19791</v>
      </c>
      <c r="B17208" s="246">
        <v>2.41</v>
      </c>
    </row>
    <row r="17209" spans="1:2" x14ac:dyDescent="0.2">
      <c r="A17209" s="245" t="s">
        <v>10264</v>
      </c>
      <c r="B17209" s="246">
        <v>6.81</v>
      </c>
    </row>
    <row r="17210" spans="1:2" x14ac:dyDescent="0.2">
      <c r="A17210" s="245" t="s">
        <v>19792</v>
      </c>
      <c r="B17210" s="246">
        <v>6.81</v>
      </c>
    </row>
    <row r="17211" spans="1:2" x14ac:dyDescent="0.2">
      <c r="A17211" s="245" t="s">
        <v>10265</v>
      </c>
      <c r="B17211" s="246">
        <v>14.25</v>
      </c>
    </row>
    <row r="17212" spans="1:2" x14ac:dyDescent="0.2">
      <c r="A17212" s="245" t="s">
        <v>19793</v>
      </c>
      <c r="B17212" s="246">
        <v>14.25</v>
      </c>
    </row>
    <row r="17213" spans="1:2" x14ac:dyDescent="0.2">
      <c r="A17213" s="245" t="s">
        <v>10266</v>
      </c>
      <c r="B17213" s="246">
        <v>12.44</v>
      </c>
    </row>
    <row r="17214" spans="1:2" x14ac:dyDescent="0.2">
      <c r="A17214" s="245" t="s">
        <v>19794</v>
      </c>
      <c r="B17214" s="246">
        <v>12.44</v>
      </c>
    </row>
    <row r="17215" spans="1:2" x14ac:dyDescent="0.2">
      <c r="A17215" s="245" t="s">
        <v>10267</v>
      </c>
      <c r="B17215" s="246">
        <v>30.35</v>
      </c>
    </row>
    <row r="17216" spans="1:2" x14ac:dyDescent="0.2">
      <c r="A17216" s="245" t="s">
        <v>19795</v>
      </c>
      <c r="B17216" s="246">
        <v>30.35</v>
      </c>
    </row>
    <row r="17217" spans="1:2" x14ac:dyDescent="0.2">
      <c r="A17217" s="245" t="s">
        <v>10268</v>
      </c>
      <c r="B17217" s="246">
        <v>4.05</v>
      </c>
    </row>
    <row r="17218" spans="1:2" x14ac:dyDescent="0.2">
      <c r="A17218" s="245" t="s">
        <v>19796</v>
      </c>
      <c r="B17218" s="246">
        <v>4.05</v>
      </c>
    </row>
    <row r="17219" spans="1:2" x14ac:dyDescent="0.2">
      <c r="A17219" s="245" t="s">
        <v>10269</v>
      </c>
      <c r="B17219" s="246">
        <v>7.28</v>
      </c>
    </row>
    <row r="17220" spans="1:2" x14ac:dyDescent="0.2">
      <c r="A17220" s="245" t="s">
        <v>19797</v>
      </c>
      <c r="B17220" s="246">
        <v>7.28</v>
      </c>
    </row>
    <row r="17221" spans="1:2" x14ac:dyDescent="0.2">
      <c r="A17221" s="245" t="s">
        <v>10270</v>
      </c>
      <c r="B17221" s="246">
        <v>13.59</v>
      </c>
    </row>
    <row r="17222" spans="1:2" x14ac:dyDescent="0.2">
      <c r="A17222" s="245" t="s">
        <v>19798</v>
      </c>
      <c r="B17222" s="246">
        <v>13.59</v>
      </c>
    </row>
    <row r="17223" spans="1:2" x14ac:dyDescent="0.2">
      <c r="A17223" s="245" t="s">
        <v>10271</v>
      </c>
      <c r="B17223" s="246">
        <v>7.23</v>
      </c>
    </row>
    <row r="17224" spans="1:2" x14ac:dyDescent="0.2">
      <c r="A17224" s="245" t="s">
        <v>19799</v>
      </c>
      <c r="B17224" s="246">
        <v>7.23</v>
      </c>
    </row>
    <row r="17225" spans="1:2" x14ac:dyDescent="0.2">
      <c r="A17225" s="245" t="s">
        <v>10272</v>
      </c>
      <c r="B17225" s="246">
        <v>14.01</v>
      </c>
    </row>
    <row r="17226" spans="1:2" x14ac:dyDescent="0.2">
      <c r="A17226" s="245" t="s">
        <v>19800</v>
      </c>
      <c r="B17226" s="246">
        <v>14.01</v>
      </c>
    </row>
    <row r="17227" spans="1:2" x14ac:dyDescent="0.2">
      <c r="A17227" s="245" t="s">
        <v>10273</v>
      </c>
      <c r="B17227" s="246">
        <v>3.89</v>
      </c>
    </row>
    <row r="17228" spans="1:2" x14ac:dyDescent="0.2">
      <c r="A17228" s="245" t="s">
        <v>19801</v>
      </c>
      <c r="B17228" s="246">
        <v>3.89</v>
      </c>
    </row>
    <row r="17229" spans="1:2" x14ac:dyDescent="0.2">
      <c r="A17229" s="245" t="s">
        <v>10274</v>
      </c>
      <c r="B17229" s="246">
        <v>7</v>
      </c>
    </row>
    <row r="17230" spans="1:2" x14ac:dyDescent="0.2">
      <c r="A17230" s="245" t="s">
        <v>19802</v>
      </c>
      <c r="B17230" s="246">
        <v>7</v>
      </c>
    </row>
    <row r="17231" spans="1:2" x14ac:dyDescent="0.2">
      <c r="A17231" s="245" t="s">
        <v>10275</v>
      </c>
      <c r="B17231" s="246">
        <v>12.5</v>
      </c>
    </row>
    <row r="17232" spans="1:2" x14ac:dyDescent="0.2">
      <c r="A17232" s="245" t="s">
        <v>19803</v>
      </c>
      <c r="B17232" s="246">
        <v>12.5</v>
      </c>
    </row>
    <row r="17233" spans="1:2" x14ac:dyDescent="0.2">
      <c r="A17233" s="245" t="s">
        <v>10276</v>
      </c>
      <c r="B17233" s="246">
        <v>14.63</v>
      </c>
    </row>
    <row r="17234" spans="1:2" x14ac:dyDescent="0.2">
      <c r="A17234" s="245" t="s">
        <v>19804</v>
      </c>
      <c r="B17234" s="246">
        <v>14.63</v>
      </c>
    </row>
    <row r="17235" spans="1:2" x14ac:dyDescent="0.2">
      <c r="A17235" s="245" t="s">
        <v>10277</v>
      </c>
      <c r="B17235" s="246">
        <v>23.45</v>
      </c>
    </row>
    <row r="17236" spans="1:2" x14ac:dyDescent="0.2">
      <c r="A17236" s="245" t="s">
        <v>19805</v>
      </c>
      <c r="B17236" s="246">
        <v>23.45</v>
      </c>
    </row>
    <row r="17237" spans="1:2" x14ac:dyDescent="0.2">
      <c r="A17237" s="245" t="s">
        <v>10278</v>
      </c>
      <c r="B17237" s="246">
        <v>53.4</v>
      </c>
    </row>
    <row r="17238" spans="1:2" x14ac:dyDescent="0.2">
      <c r="A17238" s="245" t="s">
        <v>19806</v>
      </c>
      <c r="B17238" s="246">
        <v>53.4</v>
      </c>
    </row>
    <row r="17239" spans="1:2" x14ac:dyDescent="0.2">
      <c r="A17239" s="245" t="s">
        <v>10279</v>
      </c>
      <c r="B17239" s="246">
        <v>97.93</v>
      </c>
    </row>
    <row r="17240" spans="1:2" x14ac:dyDescent="0.2">
      <c r="A17240" s="245" t="s">
        <v>19807</v>
      </c>
      <c r="B17240" s="246">
        <v>97.93</v>
      </c>
    </row>
    <row r="17241" spans="1:2" x14ac:dyDescent="0.2">
      <c r="A17241" s="245" t="s">
        <v>10280</v>
      </c>
      <c r="B17241" s="246">
        <v>137.6</v>
      </c>
    </row>
    <row r="17242" spans="1:2" x14ac:dyDescent="0.2">
      <c r="A17242" s="245" t="s">
        <v>19808</v>
      </c>
      <c r="B17242" s="246">
        <v>137.6</v>
      </c>
    </row>
    <row r="17243" spans="1:2" x14ac:dyDescent="0.2">
      <c r="A17243" s="245" t="s">
        <v>10281</v>
      </c>
      <c r="B17243" s="246">
        <v>286.86</v>
      </c>
    </row>
    <row r="17244" spans="1:2" x14ac:dyDescent="0.2">
      <c r="A17244" s="245" t="s">
        <v>19809</v>
      </c>
      <c r="B17244" s="246">
        <v>286.86</v>
      </c>
    </row>
    <row r="17245" spans="1:2" x14ac:dyDescent="0.2">
      <c r="A17245" s="245" t="s">
        <v>10282</v>
      </c>
      <c r="B17245" s="246">
        <v>7.65</v>
      </c>
    </row>
    <row r="17246" spans="1:2" x14ac:dyDescent="0.2">
      <c r="A17246" s="245" t="s">
        <v>19810</v>
      </c>
      <c r="B17246" s="246">
        <v>7.65</v>
      </c>
    </row>
    <row r="17247" spans="1:2" x14ac:dyDescent="0.2">
      <c r="A17247" s="245" t="s">
        <v>10283</v>
      </c>
      <c r="B17247" s="246">
        <v>11.69</v>
      </c>
    </row>
    <row r="17248" spans="1:2" x14ac:dyDescent="0.2">
      <c r="A17248" s="245" t="s">
        <v>19811</v>
      </c>
      <c r="B17248" s="246">
        <v>11.69</v>
      </c>
    </row>
    <row r="17249" spans="1:2" x14ac:dyDescent="0.2">
      <c r="A17249" s="245" t="s">
        <v>10284</v>
      </c>
      <c r="B17249" s="246">
        <v>12.07</v>
      </c>
    </row>
    <row r="17250" spans="1:2" x14ac:dyDescent="0.2">
      <c r="A17250" s="245" t="s">
        <v>19812</v>
      </c>
      <c r="B17250" s="246">
        <v>12.07</v>
      </c>
    </row>
    <row r="17251" spans="1:2" x14ac:dyDescent="0.2">
      <c r="A17251" s="245" t="s">
        <v>10285</v>
      </c>
      <c r="B17251" s="246">
        <v>0.45</v>
      </c>
    </row>
    <row r="17252" spans="1:2" x14ac:dyDescent="0.2">
      <c r="A17252" s="245" t="s">
        <v>19813</v>
      </c>
      <c r="B17252" s="246">
        <v>0.45</v>
      </c>
    </row>
    <row r="17253" spans="1:2" x14ac:dyDescent="0.2">
      <c r="A17253" s="245" t="s">
        <v>10286</v>
      </c>
      <c r="B17253" s="246">
        <v>0.5</v>
      </c>
    </row>
    <row r="17254" spans="1:2" x14ac:dyDescent="0.2">
      <c r="A17254" s="245" t="s">
        <v>19814</v>
      </c>
      <c r="B17254" s="246">
        <v>0.5</v>
      </c>
    </row>
    <row r="17255" spans="1:2" x14ac:dyDescent="0.2">
      <c r="A17255" s="245" t="s">
        <v>10287</v>
      </c>
      <c r="B17255" s="246">
        <v>1.1100000000000001</v>
      </c>
    </row>
    <row r="17256" spans="1:2" x14ac:dyDescent="0.2">
      <c r="A17256" s="245" t="s">
        <v>19815</v>
      </c>
      <c r="B17256" s="246">
        <v>1.1100000000000001</v>
      </c>
    </row>
    <row r="17257" spans="1:2" x14ac:dyDescent="0.2">
      <c r="A17257" s="245" t="s">
        <v>10288</v>
      </c>
      <c r="B17257" s="246">
        <v>2.19</v>
      </c>
    </row>
    <row r="17258" spans="1:2" x14ac:dyDescent="0.2">
      <c r="A17258" s="245" t="s">
        <v>19816</v>
      </c>
      <c r="B17258" s="246">
        <v>2.19</v>
      </c>
    </row>
    <row r="17259" spans="1:2" x14ac:dyDescent="0.2">
      <c r="A17259" s="245" t="s">
        <v>10289</v>
      </c>
      <c r="B17259" s="246">
        <v>4.43</v>
      </c>
    </row>
    <row r="17260" spans="1:2" x14ac:dyDescent="0.2">
      <c r="A17260" s="245" t="s">
        <v>19817</v>
      </c>
      <c r="B17260" s="246">
        <v>4.43</v>
      </c>
    </row>
    <row r="17261" spans="1:2" x14ac:dyDescent="0.2">
      <c r="A17261" s="245" t="s">
        <v>10290</v>
      </c>
      <c r="B17261" s="246">
        <v>5.07</v>
      </c>
    </row>
    <row r="17262" spans="1:2" x14ac:dyDescent="0.2">
      <c r="A17262" s="245" t="s">
        <v>19818</v>
      </c>
      <c r="B17262" s="246">
        <v>5.07</v>
      </c>
    </row>
    <row r="17263" spans="1:2" x14ac:dyDescent="0.2">
      <c r="A17263" s="245" t="s">
        <v>10291</v>
      </c>
      <c r="B17263" s="246">
        <v>2.62</v>
      </c>
    </row>
    <row r="17264" spans="1:2" x14ac:dyDescent="0.2">
      <c r="A17264" s="245" t="s">
        <v>19819</v>
      </c>
      <c r="B17264" s="246">
        <v>2.62</v>
      </c>
    </row>
    <row r="17265" spans="1:2" x14ac:dyDescent="0.2">
      <c r="A17265" s="245" t="s">
        <v>10292</v>
      </c>
      <c r="B17265" s="246">
        <v>7.24</v>
      </c>
    </row>
    <row r="17266" spans="1:2" x14ac:dyDescent="0.2">
      <c r="A17266" s="245" t="s">
        <v>19820</v>
      </c>
      <c r="B17266" s="246">
        <v>7.24</v>
      </c>
    </row>
    <row r="17267" spans="1:2" x14ac:dyDescent="0.2">
      <c r="A17267" s="245" t="s">
        <v>10293</v>
      </c>
      <c r="B17267" s="246">
        <v>11.02</v>
      </c>
    </row>
    <row r="17268" spans="1:2" x14ac:dyDescent="0.2">
      <c r="A17268" s="245" t="s">
        <v>19821</v>
      </c>
      <c r="B17268" s="246">
        <v>11.02</v>
      </c>
    </row>
    <row r="17269" spans="1:2" x14ac:dyDescent="0.2">
      <c r="A17269" s="245" t="s">
        <v>10294</v>
      </c>
      <c r="B17269" s="246">
        <v>18.11</v>
      </c>
    </row>
    <row r="17270" spans="1:2" x14ac:dyDescent="0.2">
      <c r="A17270" s="245" t="s">
        <v>19822</v>
      </c>
      <c r="B17270" s="246">
        <v>18.11</v>
      </c>
    </row>
    <row r="17271" spans="1:2" x14ac:dyDescent="0.2">
      <c r="A17271" s="245" t="s">
        <v>10295</v>
      </c>
      <c r="B17271" s="246">
        <v>28.82</v>
      </c>
    </row>
    <row r="17272" spans="1:2" x14ac:dyDescent="0.2">
      <c r="A17272" s="245" t="s">
        <v>19823</v>
      </c>
      <c r="B17272" s="246">
        <v>28.82</v>
      </c>
    </row>
    <row r="17273" spans="1:2" x14ac:dyDescent="0.2">
      <c r="A17273" s="245" t="s">
        <v>10296</v>
      </c>
      <c r="B17273" s="246">
        <v>5.56</v>
      </c>
    </row>
    <row r="17274" spans="1:2" x14ac:dyDescent="0.2">
      <c r="A17274" s="245" t="s">
        <v>19824</v>
      </c>
      <c r="B17274" s="246">
        <v>5.56</v>
      </c>
    </row>
    <row r="17275" spans="1:2" x14ac:dyDescent="0.2">
      <c r="A17275" s="245" t="s">
        <v>10297</v>
      </c>
      <c r="B17275" s="246">
        <v>9.07</v>
      </c>
    </row>
    <row r="17276" spans="1:2" x14ac:dyDescent="0.2">
      <c r="A17276" s="245" t="s">
        <v>19825</v>
      </c>
      <c r="B17276" s="246">
        <v>9.07</v>
      </c>
    </row>
    <row r="17277" spans="1:2" x14ac:dyDescent="0.2">
      <c r="A17277" s="245" t="s">
        <v>10298</v>
      </c>
      <c r="B17277" s="246">
        <v>10.210000000000001</v>
      </c>
    </row>
    <row r="17278" spans="1:2" x14ac:dyDescent="0.2">
      <c r="A17278" s="245" t="s">
        <v>19826</v>
      </c>
      <c r="B17278" s="246">
        <v>10.210000000000001</v>
      </c>
    </row>
    <row r="17279" spans="1:2" x14ac:dyDescent="0.2">
      <c r="A17279" s="245" t="s">
        <v>10299</v>
      </c>
      <c r="B17279" s="246">
        <v>11.18</v>
      </c>
    </row>
    <row r="17280" spans="1:2" x14ac:dyDescent="0.2">
      <c r="A17280" s="245" t="s">
        <v>19827</v>
      </c>
      <c r="B17280" s="246">
        <v>11.18</v>
      </c>
    </row>
    <row r="17281" spans="1:2" x14ac:dyDescent="0.2">
      <c r="A17281" s="245" t="s">
        <v>10300</v>
      </c>
      <c r="B17281" s="246">
        <v>18.170000000000002</v>
      </c>
    </row>
    <row r="17282" spans="1:2" x14ac:dyDescent="0.2">
      <c r="A17282" s="245" t="s">
        <v>19828</v>
      </c>
      <c r="B17282" s="246">
        <v>18.170000000000002</v>
      </c>
    </row>
    <row r="17283" spans="1:2" x14ac:dyDescent="0.2">
      <c r="A17283" s="245" t="s">
        <v>10301</v>
      </c>
      <c r="B17283" s="246">
        <v>110.42</v>
      </c>
    </row>
    <row r="17284" spans="1:2" x14ac:dyDescent="0.2">
      <c r="A17284" s="245" t="s">
        <v>19829</v>
      </c>
      <c r="B17284" s="246">
        <v>110.42</v>
      </c>
    </row>
    <row r="17285" spans="1:2" x14ac:dyDescent="0.2">
      <c r="A17285" s="245" t="s">
        <v>10302</v>
      </c>
      <c r="B17285" s="246">
        <v>154.16</v>
      </c>
    </row>
    <row r="17286" spans="1:2" x14ac:dyDescent="0.2">
      <c r="A17286" s="245" t="s">
        <v>19830</v>
      </c>
      <c r="B17286" s="246">
        <v>154.16</v>
      </c>
    </row>
    <row r="17287" spans="1:2" x14ac:dyDescent="0.2">
      <c r="A17287" s="245" t="s">
        <v>10303</v>
      </c>
      <c r="B17287" s="246">
        <v>208.58</v>
      </c>
    </row>
    <row r="17288" spans="1:2" x14ac:dyDescent="0.2">
      <c r="A17288" s="245" t="s">
        <v>19831</v>
      </c>
      <c r="B17288" s="246">
        <v>208.58</v>
      </c>
    </row>
    <row r="17289" spans="1:2" x14ac:dyDescent="0.2">
      <c r="A17289" s="245" t="s">
        <v>10304</v>
      </c>
      <c r="B17289" s="246">
        <v>10.94</v>
      </c>
    </row>
    <row r="17290" spans="1:2" x14ac:dyDescent="0.2">
      <c r="A17290" s="245" t="s">
        <v>19832</v>
      </c>
      <c r="B17290" s="246">
        <v>10.94</v>
      </c>
    </row>
    <row r="17291" spans="1:2" x14ac:dyDescent="0.2">
      <c r="A17291" s="245" t="s">
        <v>10305</v>
      </c>
      <c r="B17291" s="246">
        <v>12.42</v>
      </c>
    </row>
    <row r="17292" spans="1:2" x14ac:dyDescent="0.2">
      <c r="A17292" s="245" t="s">
        <v>19833</v>
      </c>
      <c r="B17292" s="246">
        <v>12.42</v>
      </c>
    </row>
    <row r="17293" spans="1:2" x14ac:dyDescent="0.2">
      <c r="A17293" s="245" t="s">
        <v>10306</v>
      </c>
      <c r="B17293" s="246">
        <v>17.73</v>
      </c>
    </row>
    <row r="17294" spans="1:2" x14ac:dyDescent="0.2">
      <c r="A17294" s="245" t="s">
        <v>19834</v>
      </c>
      <c r="B17294" s="246">
        <v>17.73</v>
      </c>
    </row>
    <row r="17295" spans="1:2" x14ac:dyDescent="0.2">
      <c r="A17295" s="245" t="s">
        <v>10307</v>
      </c>
      <c r="B17295" s="246">
        <v>21.04</v>
      </c>
    </row>
    <row r="17296" spans="1:2" x14ac:dyDescent="0.2">
      <c r="A17296" s="245" t="s">
        <v>19835</v>
      </c>
      <c r="B17296" s="246">
        <v>21.04</v>
      </c>
    </row>
    <row r="17297" spans="1:2" x14ac:dyDescent="0.2">
      <c r="A17297" s="245" t="s">
        <v>10308</v>
      </c>
      <c r="B17297" s="246">
        <v>31.81</v>
      </c>
    </row>
    <row r="17298" spans="1:2" x14ac:dyDescent="0.2">
      <c r="A17298" s="245" t="s">
        <v>19836</v>
      </c>
      <c r="B17298" s="246">
        <v>31.81</v>
      </c>
    </row>
    <row r="17299" spans="1:2" x14ac:dyDescent="0.2">
      <c r="A17299" s="245" t="s">
        <v>10309</v>
      </c>
      <c r="B17299" s="246">
        <v>139.72999999999999</v>
      </c>
    </row>
    <row r="17300" spans="1:2" x14ac:dyDescent="0.2">
      <c r="A17300" s="245" t="s">
        <v>19837</v>
      </c>
      <c r="B17300" s="246">
        <v>139.72999999999999</v>
      </c>
    </row>
    <row r="17301" spans="1:2" x14ac:dyDescent="0.2">
      <c r="A17301" s="245" t="s">
        <v>10310</v>
      </c>
      <c r="B17301" s="246">
        <v>163.6</v>
      </c>
    </row>
    <row r="17302" spans="1:2" x14ac:dyDescent="0.2">
      <c r="A17302" s="245" t="s">
        <v>19838</v>
      </c>
      <c r="B17302" s="246">
        <v>163.6</v>
      </c>
    </row>
    <row r="17303" spans="1:2" x14ac:dyDescent="0.2">
      <c r="A17303" s="245" t="s">
        <v>10311</v>
      </c>
      <c r="B17303" s="246">
        <v>234.2</v>
      </c>
    </row>
    <row r="17304" spans="1:2" x14ac:dyDescent="0.2">
      <c r="A17304" s="245" t="s">
        <v>19839</v>
      </c>
      <c r="B17304" s="246">
        <v>234.2</v>
      </c>
    </row>
    <row r="17305" spans="1:2" x14ac:dyDescent="0.2">
      <c r="A17305" s="245" t="s">
        <v>10312</v>
      </c>
      <c r="B17305" s="246">
        <v>6.12</v>
      </c>
    </row>
    <row r="17306" spans="1:2" x14ac:dyDescent="0.2">
      <c r="A17306" s="245" t="s">
        <v>19840</v>
      </c>
      <c r="B17306" s="246">
        <v>6.12</v>
      </c>
    </row>
    <row r="17307" spans="1:2" x14ac:dyDescent="0.2">
      <c r="A17307" s="245" t="s">
        <v>10313</v>
      </c>
      <c r="B17307" s="246">
        <v>7.51</v>
      </c>
    </row>
    <row r="17308" spans="1:2" x14ac:dyDescent="0.2">
      <c r="A17308" s="245" t="s">
        <v>19841</v>
      </c>
      <c r="B17308" s="246">
        <v>7.51</v>
      </c>
    </row>
    <row r="17309" spans="1:2" x14ac:dyDescent="0.2">
      <c r="A17309" s="245" t="s">
        <v>10314</v>
      </c>
      <c r="B17309" s="246">
        <v>12.34</v>
      </c>
    </row>
    <row r="17310" spans="1:2" x14ac:dyDescent="0.2">
      <c r="A17310" s="245" t="s">
        <v>19842</v>
      </c>
      <c r="B17310" s="246">
        <v>12.34</v>
      </c>
    </row>
    <row r="17311" spans="1:2" x14ac:dyDescent="0.2">
      <c r="A17311" s="245" t="s">
        <v>10315</v>
      </c>
      <c r="B17311" s="246">
        <v>18.79</v>
      </c>
    </row>
    <row r="17312" spans="1:2" x14ac:dyDescent="0.2">
      <c r="A17312" s="245" t="s">
        <v>19843</v>
      </c>
      <c r="B17312" s="246">
        <v>18.79</v>
      </c>
    </row>
    <row r="17313" spans="1:2" x14ac:dyDescent="0.2">
      <c r="A17313" s="245" t="s">
        <v>10316</v>
      </c>
      <c r="B17313" s="246">
        <v>19.11</v>
      </c>
    </row>
    <row r="17314" spans="1:2" x14ac:dyDescent="0.2">
      <c r="A17314" s="245" t="s">
        <v>19844</v>
      </c>
      <c r="B17314" s="246">
        <v>19.11</v>
      </c>
    </row>
    <row r="17315" spans="1:2" x14ac:dyDescent="0.2">
      <c r="A17315" s="245" t="s">
        <v>10317</v>
      </c>
      <c r="B17315" s="246">
        <v>30.98</v>
      </c>
    </row>
    <row r="17316" spans="1:2" x14ac:dyDescent="0.2">
      <c r="A17316" s="245" t="s">
        <v>19845</v>
      </c>
      <c r="B17316" s="246">
        <v>30.98</v>
      </c>
    </row>
    <row r="17317" spans="1:2" x14ac:dyDescent="0.2">
      <c r="A17317" s="245" t="s">
        <v>10318</v>
      </c>
      <c r="B17317" s="246">
        <v>0.3</v>
      </c>
    </row>
    <row r="17318" spans="1:2" x14ac:dyDescent="0.2">
      <c r="A17318" s="245" t="s">
        <v>19846</v>
      </c>
      <c r="B17318" s="246">
        <v>0.3</v>
      </c>
    </row>
    <row r="17319" spans="1:2" x14ac:dyDescent="0.2">
      <c r="A17319" s="245" t="s">
        <v>10319</v>
      </c>
      <c r="B17319" s="246">
        <v>0.54</v>
      </c>
    </row>
    <row r="17320" spans="1:2" x14ac:dyDescent="0.2">
      <c r="A17320" s="245" t="s">
        <v>19847</v>
      </c>
      <c r="B17320" s="246">
        <v>0.54</v>
      </c>
    </row>
    <row r="17321" spans="1:2" x14ac:dyDescent="0.2">
      <c r="A17321" s="245" t="s">
        <v>10320</v>
      </c>
      <c r="B17321" s="246">
        <v>1.2</v>
      </c>
    </row>
    <row r="17322" spans="1:2" x14ac:dyDescent="0.2">
      <c r="A17322" s="245" t="s">
        <v>19848</v>
      </c>
      <c r="B17322" s="246">
        <v>1.2</v>
      </c>
    </row>
    <row r="17323" spans="1:2" x14ac:dyDescent="0.2">
      <c r="A17323" s="245" t="s">
        <v>10321</v>
      </c>
      <c r="B17323" s="246">
        <v>2.0299999999999998</v>
      </c>
    </row>
    <row r="17324" spans="1:2" x14ac:dyDescent="0.2">
      <c r="A17324" s="245" t="s">
        <v>19849</v>
      </c>
      <c r="B17324" s="246">
        <v>2.0299999999999998</v>
      </c>
    </row>
    <row r="17325" spans="1:2" x14ac:dyDescent="0.2">
      <c r="A17325" s="245" t="s">
        <v>10322</v>
      </c>
      <c r="B17325" s="246">
        <v>3.42</v>
      </c>
    </row>
    <row r="17326" spans="1:2" x14ac:dyDescent="0.2">
      <c r="A17326" s="245" t="s">
        <v>19850</v>
      </c>
      <c r="B17326" s="246">
        <v>3.42</v>
      </c>
    </row>
    <row r="17327" spans="1:2" x14ac:dyDescent="0.2">
      <c r="A17327" s="245" t="s">
        <v>10323</v>
      </c>
      <c r="B17327" s="246">
        <v>3.42</v>
      </c>
    </row>
    <row r="17328" spans="1:2" x14ac:dyDescent="0.2">
      <c r="A17328" s="245" t="s">
        <v>19851</v>
      </c>
      <c r="B17328" s="246">
        <v>3.42</v>
      </c>
    </row>
    <row r="17329" spans="1:2" x14ac:dyDescent="0.2">
      <c r="A17329" s="245" t="s">
        <v>10324</v>
      </c>
      <c r="B17329" s="246">
        <v>8.24</v>
      </c>
    </row>
    <row r="17330" spans="1:2" x14ac:dyDescent="0.2">
      <c r="A17330" s="245" t="s">
        <v>19852</v>
      </c>
      <c r="B17330" s="246">
        <v>8.24</v>
      </c>
    </row>
    <row r="17331" spans="1:2" x14ac:dyDescent="0.2">
      <c r="A17331" s="245" t="s">
        <v>10325</v>
      </c>
      <c r="B17331" s="246">
        <v>47.18</v>
      </c>
    </row>
    <row r="17332" spans="1:2" x14ac:dyDescent="0.2">
      <c r="A17332" s="245" t="s">
        <v>19853</v>
      </c>
      <c r="B17332" s="246">
        <v>47.18</v>
      </c>
    </row>
    <row r="17333" spans="1:2" x14ac:dyDescent="0.2">
      <c r="A17333" s="245" t="s">
        <v>10326</v>
      </c>
      <c r="B17333" s="246">
        <v>1.48</v>
      </c>
    </row>
    <row r="17334" spans="1:2" x14ac:dyDescent="0.2">
      <c r="A17334" s="245" t="s">
        <v>19854</v>
      </c>
      <c r="B17334" s="246">
        <v>1.48</v>
      </c>
    </row>
    <row r="17335" spans="1:2" x14ac:dyDescent="0.2">
      <c r="A17335" s="245" t="s">
        <v>10327</v>
      </c>
      <c r="B17335" s="246">
        <v>2.17</v>
      </c>
    </row>
    <row r="17336" spans="1:2" x14ac:dyDescent="0.2">
      <c r="A17336" s="245" t="s">
        <v>19855</v>
      </c>
      <c r="B17336" s="246">
        <v>2.17</v>
      </c>
    </row>
    <row r="17337" spans="1:2" x14ac:dyDescent="0.2">
      <c r="A17337" s="245" t="s">
        <v>10328</v>
      </c>
      <c r="B17337" s="246">
        <v>2.2599999999999998</v>
      </c>
    </row>
    <row r="17338" spans="1:2" x14ac:dyDescent="0.2">
      <c r="A17338" s="245" t="s">
        <v>19856</v>
      </c>
      <c r="B17338" s="246">
        <v>2.2599999999999998</v>
      </c>
    </row>
    <row r="17339" spans="1:2" x14ac:dyDescent="0.2">
      <c r="A17339" s="245" t="s">
        <v>10329</v>
      </c>
      <c r="B17339" s="246">
        <v>2.67</v>
      </c>
    </row>
    <row r="17340" spans="1:2" x14ac:dyDescent="0.2">
      <c r="A17340" s="245" t="s">
        <v>19857</v>
      </c>
      <c r="B17340" s="246">
        <v>2.67</v>
      </c>
    </row>
    <row r="17341" spans="1:2" x14ac:dyDescent="0.2">
      <c r="A17341" s="245" t="s">
        <v>10330</v>
      </c>
      <c r="B17341" s="246">
        <v>2.52</v>
      </c>
    </row>
    <row r="17342" spans="1:2" x14ac:dyDescent="0.2">
      <c r="A17342" s="245" t="s">
        <v>19858</v>
      </c>
      <c r="B17342" s="246">
        <v>2.52</v>
      </c>
    </row>
    <row r="17343" spans="1:2" x14ac:dyDescent="0.2">
      <c r="A17343" s="245" t="s">
        <v>10331</v>
      </c>
      <c r="B17343" s="246">
        <v>3.19</v>
      </c>
    </row>
    <row r="17344" spans="1:2" x14ac:dyDescent="0.2">
      <c r="A17344" s="245" t="s">
        <v>19859</v>
      </c>
      <c r="B17344" s="246">
        <v>3.19</v>
      </c>
    </row>
    <row r="17345" spans="1:2" x14ac:dyDescent="0.2">
      <c r="A17345" s="245" t="s">
        <v>10332</v>
      </c>
      <c r="B17345" s="246">
        <v>5.57</v>
      </c>
    </row>
    <row r="17346" spans="1:2" x14ac:dyDescent="0.2">
      <c r="A17346" s="245" t="s">
        <v>19860</v>
      </c>
      <c r="B17346" s="246">
        <v>5.57</v>
      </c>
    </row>
    <row r="17347" spans="1:2" x14ac:dyDescent="0.2">
      <c r="A17347" s="245" t="s">
        <v>10333</v>
      </c>
      <c r="B17347" s="246">
        <v>6.59</v>
      </c>
    </row>
    <row r="17348" spans="1:2" x14ac:dyDescent="0.2">
      <c r="A17348" s="245" t="s">
        <v>19861</v>
      </c>
      <c r="B17348" s="246">
        <v>6.59</v>
      </c>
    </row>
    <row r="17349" spans="1:2" x14ac:dyDescent="0.2">
      <c r="A17349" s="245" t="s">
        <v>10334</v>
      </c>
      <c r="B17349" s="246">
        <v>7.43</v>
      </c>
    </row>
    <row r="17350" spans="1:2" x14ac:dyDescent="0.2">
      <c r="A17350" s="245" t="s">
        <v>19862</v>
      </c>
      <c r="B17350" s="246">
        <v>7.43</v>
      </c>
    </row>
    <row r="17351" spans="1:2" x14ac:dyDescent="0.2">
      <c r="A17351" s="245" t="s">
        <v>10335</v>
      </c>
      <c r="B17351" s="246">
        <v>8.7899999999999991</v>
      </c>
    </row>
    <row r="17352" spans="1:2" x14ac:dyDescent="0.2">
      <c r="A17352" s="245" t="s">
        <v>19863</v>
      </c>
      <c r="B17352" s="246">
        <v>8.7899999999999991</v>
      </c>
    </row>
    <row r="17353" spans="1:2" x14ac:dyDescent="0.2">
      <c r="A17353" s="245" t="s">
        <v>10336</v>
      </c>
      <c r="B17353" s="246">
        <v>10.1</v>
      </c>
    </row>
    <row r="17354" spans="1:2" x14ac:dyDescent="0.2">
      <c r="A17354" s="245" t="s">
        <v>19864</v>
      </c>
      <c r="B17354" s="246">
        <v>10.1</v>
      </c>
    </row>
    <row r="17355" spans="1:2" x14ac:dyDescent="0.2">
      <c r="A17355" s="245" t="s">
        <v>10337</v>
      </c>
      <c r="B17355" s="246">
        <v>11.87</v>
      </c>
    </row>
    <row r="17356" spans="1:2" x14ac:dyDescent="0.2">
      <c r="A17356" s="245" t="s">
        <v>19865</v>
      </c>
      <c r="B17356" s="246">
        <v>11.87</v>
      </c>
    </row>
    <row r="17357" spans="1:2" x14ac:dyDescent="0.2">
      <c r="A17357" s="245" t="s">
        <v>10338</v>
      </c>
      <c r="B17357" s="246">
        <v>34.56</v>
      </c>
    </row>
    <row r="17358" spans="1:2" x14ac:dyDescent="0.2">
      <c r="A17358" s="245" t="s">
        <v>19866</v>
      </c>
      <c r="B17358" s="246">
        <v>34.56</v>
      </c>
    </row>
    <row r="17359" spans="1:2" x14ac:dyDescent="0.2">
      <c r="A17359" s="245" t="s">
        <v>10339</v>
      </c>
      <c r="B17359" s="246">
        <v>23.26</v>
      </c>
    </row>
    <row r="17360" spans="1:2" x14ac:dyDescent="0.2">
      <c r="A17360" s="245" t="s">
        <v>19867</v>
      </c>
      <c r="B17360" s="246">
        <v>23.26</v>
      </c>
    </row>
    <row r="17361" spans="1:2" x14ac:dyDescent="0.2">
      <c r="A17361" s="245" t="s">
        <v>10340</v>
      </c>
      <c r="B17361" s="246">
        <v>0.84</v>
      </c>
    </row>
    <row r="17362" spans="1:2" x14ac:dyDescent="0.2">
      <c r="A17362" s="245" t="s">
        <v>19868</v>
      </c>
      <c r="B17362" s="246">
        <v>0.84</v>
      </c>
    </row>
    <row r="17363" spans="1:2" x14ac:dyDescent="0.2">
      <c r="A17363" s="245" t="s">
        <v>10341</v>
      </c>
      <c r="B17363" s="246">
        <v>0.77</v>
      </c>
    </row>
    <row r="17364" spans="1:2" x14ac:dyDescent="0.2">
      <c r="A17364" s="245" t="s">
        <v>19869</v>
      </c>
      <c r="B17364" s="246">
        <v>0.77</v>
      </c>
    </row>
    <row r="17365" spans="1:2" x14ac:dyDescent="0.2">
      <c r="A17365" s="245" t="s">
        <v>10342</v>
      </c>
      <c r="B17365" s="246">
        <v>1.33</v>
      </c>
    </row>
    <row r="17366" spans="1:2" x14ac:dyDescent="0.2">
      <c r="A17366" s="245" t="s">
        <v>19870</v>
      </c>
      <c r="B17366" s="246">
        <v>1.33</v>
      </c>
    </row>
    <row r="17367" spans="1:2" x14ac:dyDescent="0.2">
      <c r="A17367" s="245" t="s">
        <v>10343</v>
      </c>
      <c r="B17367" s="246">
        <v>2.48</v>
      </c>
    </row>
    <row r="17368" spans="1:2" x14ac:dyDescent="0.2">
      <c r="A17368" s="245" t="s">
        <v>19871</v>
      </c>
      <c r="B17368" s="246">
        <v>2.48</v>
      </c>
    </row>
    <row r="17369" spans="1:2" x14ac:dyDescent="0.2">
      <c r="A17369" s="245" t="s">
        <v>10344</v>
      </c>
      <c r="B17369" s="246">
        <v>4.76</v>
      </c>
    </row>
    <row r="17370" spans="1:2" x14ac:dyDescent="0.2">
      <c r="A17370" s="245" t="s">
        <v>19872</v>
      </c>
      <c r="B17370" s="246">
        <v>4.76</v>
      </c>
    </row>
    <row r="17371" spans="1:2" x14ac:dyDescent="0.2">
      <c r="A17371" s="245" t="s">
        <v>10345</v>
      </c>
      <c r="B17371" s="246">
        <v>7.11</v>
      </c>
    </row>
    <row r="17372" spans="1:2" x14ac:dyDescent="0.2">
      <c r="A17372" s="245" t="s">
        <v>19873</v>
      </c>
      <c r="B17372" s="246">
        <v>7.11</v>
      </c>
    </row>
    <row r="17373" spans="1:2" x14ac:dyDescent="0.2">
      <c r="A17373" s="245" t="s">
        <v>10346</v>
      </c>
      <c r="B17373" s="246">
        <v>12.78</v>
      </c>
    </row>
    <row r="17374" spans="1:2" x14ac:dyDescent="0.2">
      <c r="A17374" s="245" t="s">
        <v>19874</v>
      </c>
      <c r="B17374" s="246">
        <v>12.78</v>
      </c>
    </row>
    <row r="17375" spans="1:2" x14ac:dyDescent="0.2">
      <c r="A17375" s="245" t="s">
        <v>10347</v>
      </c>
      <c r="B17375" s="246">
        <v>31.44</v>
      </c>
    </row>
    <row r="17376" spans="1:2" x14ac:dyDescent="0.2">
      <c r="A17376" s="245" t="s">
        <v>19875</v>
      </c>
      <c r="B17376" s="246">
        <v>31.44</v>
      </c>
    </row>
    <row r="17377" spans="1:2" x14ac:dyDescent="0.2">
      <c r="A17377" s="245" t="s">
        <v>10348</v>
      </c>
      <c r="B17377" s="246">
        <v>48.23</v>
      </c>
    </row>
    <row r="17378" spans="1:2" x14ac:dyDescent="0.2">
      <c r="A17378" s="245" t="s">
        <v>19876</v>
      </c>
      <c r="B17378" s="246">
        <v>48.23</v>
      </c>
    </row>
    <row r="17379" spans="1:2" x14ac:dyDescent="0.2">
      <c r="A17379" s="245" t="s">
        <v>10349</v>
      </c>
      <c r="B17379" s="246">
        <v>1.1299999999999999</v>
      </c>
    </row>
    <row r="17380" spans="1:2" x14ac:dyDescent="0.2">
      <c r="A17380" s="245" t="s">
        <v>19877</v>
      </c>
      <c r="B17380" s="246">
        <v>1.1299999999999999</v>
      </c>
    </row>
    <row r="17381" spans="1:2" x14ac:dyDescent="0.2">
      <c r="A17381" s="245" t="s">
        <v>10350</v>
      </c>
      <c r="B17381" s="246">
        <v>1.44</v>
      </c>
    </row>
    <row r="17382" spans="1:2" x14ac:dyDescent="0.2">
      <c r="A17382" s="245" t="s">
        <v>19878</v>
      </c>
      <c r="B17382" s="246">
        <v>1.44</v>
      </c>
    </row>
    <row r="17383" spans="1:2" x14ac:dyDescent="0.2">
      <c r="A17383" s="245" t="s">
        <v>10351</v>
      </c>
      <c r="B17383" s="246">
        <v>1.82</v>
      </c>
    </row>
    <row r="17384" spans="1:2" x14ac:dyDescent="0.2">
      <c r="A17384" s="245" t="s">
        <v>19879</v>
      </c>
      <c r="B17384" s="246">
        <v>1.82</v>
      </c>
    </row>
    <row r="17385" spans="1:2" x14ac:dyDescent="0.2">
      <c r="A17385" s="245" t="s">
        <v>10352</v>
      </c>
      <c r="B17385" s="246">
        <v>3.58</v>
      </c>
    </row>
    <row r="17386" spans="1:2" x14ac:dyDescent="0.2">
      <c r="A17386" s="245" t="s">
        <v>19880</v>
      </c>
      <c r="B17386" s="246">
        <v>3.58</v>
      </c>
    </row>
    <row r="17387" spans="1:2" x14ac:dyDescent="0.2">
      <c r="A17387" s="245" t="s">
        <v>10353</v>
      </c>
      <c r="B17387" s="246">
        <v>6.6</v>
      </c>
    </row>
    <row r="17388" spans="1:2" x14ac:dyDescent="0.2">
      <c r="A17388" s="245" t="s">
        <v>19881</v>
      </c>
      <c r="B17388" s="246">
        <v>6.6</v>
      </c>
    </row>
    <row r="17389" spans="1:2" x14ac:dyDescent="0.2">
      <c r="A17389" s="245" t="s">
        <v>10354</v>
      </c>
      <c r="B17389" s="246">
        <v>11.07</v>
      </c>
    </row>
    <row r="17390" spans="1:2" x14ac:dyDescent="0.2">
      <c r="A17390" s="245" t="s">
        <v>19882</v>
      </c>
      <c r="B17390" s="246">
        <v>11.07</v>
      </c>
    </row>
    <row r="17391" spans="1:2" x14ac:dyDescent="0.2">
      <c r="A17391" s="245" t="s">
        <v>10355</v>
      </c>
      <c r="B17391" s="246">
        <v>19.940000000000001</v>
      </c>
    </row>
    <row r="17392" spans="1:2" x14ac:dyDescent="0.2">
      <c r="A17392" s="245" t="s">
        <v>19883</v>
      </c>
      <c r="B17392" s="246">
        <v>19.940000000000001</v>
      </c>
    </row>
    <row r="17393" spans="1:2" x14ac:dyDescent="0.2">
      <c r="A17393" s="245" t="s">
        <v>10356</v>
      </c>
      <c r="B17393" s="246">
        <v>31.92</v>
      </c>
    </row>
    <row r="17394" spans="1:2" x14ac:dyDescent="0.2">
      <c r="A17394" s="245" t="s">
        <v>19884</v>
      </c>
      <c r="B17394" s="246">
        <v>31.92</v>
      </c>
    </row>
    <row r="17395" spans="1:2" x14ac:dyDescent="0.2">
      <c r="A17395" s="245" t="s">
        <v>10357</v>
      </c>
      <c r="B17395" s="246">
        <v>75.02</v>
      </c>
    </row>
    <row r="17396" spans="1:2" x14ac:dyDescent="0.2">
      <c r="A17396" s="245" t="s">
        <v>19885</v>
      </c>
      <c r="B17396" s="246">
        <v>75.02</v>
      </c>
    </row>
    <row r="17397" spans="1:2" x14ac:dyDescent="0.2">
      <c r="A17397" s="245" t="s">
        <v>10358</v>
      </c>
      <c r="B17397" s="246">
        <v>1.5</v>
      </c>
    </row>
    <row r="17398" spans="1:2" x14ac:dyDescent="0.2">
      <c r="A17398" s="245" t="s">
        <v>19886</v>
      </c>
      <c r="B17398" s="246">
        <v>1.5</v>
      </c>
    </row>
    <row r="17399" spans="1:2" x14ac:dyDescent="0.2">
      <c r="A17399" s="245" t="s">
        <v>10359</v>
      </c>
      <c r="B17399" s="246">
        <v>1.65</v>
      </c>
    </row>
    <row r="17400" spans="1:2" x14ac:dyDescent="0.2">
      <c r="A17400" s="245" t="s">
        <v>19887</v>
      </c>
      <c r="B17400" s="246">
        <v>1.65</v>
      </c>
    </row>
    <row r="17401" spans="1:2" x14ac:dyDescent="0.2">
      <c r="A17401" s="245" t="s">
        <v>10360</v>
      </c>
      <c r="B17401" s="246">
        <v>4.21</v>
      </c>
    </row>
    <row r="17402" spans="1:2" x14ac:dyDescent="0.2">
      <c r="A17402" s="245" t="s">
        <v>19888</v>
      </c>
      <c r="B17402" s="246">
        <v>4.21</v>
      </c>
    </row>
    <row r="17403" spans="1:2" x14ac:dyDescent="0.2">
      <c r="A17403" s="245" t="s">
        <v>10361</v>
      </c>
      <c r="B17403" s="246">
        <v>7.55</v>
      </c>
    </row>
    <row r="17404" spans="1:2" x14ac:dyDescent="0.2">
      <c r="A17404" s="245" t="s">
        <v>19889</v>
      </c>
      <c r="B17404" s="246">
        <v>7.55</v>
      </c>
    </row>
    <row r="17405" spans="1:2" x14ac:dyDescent="0.2">
      <c r="A17405" s="245" t="s">
        <v>10362</v>
      </c>
      <c r="B17405" s="246">
        <v>8.19</v>
      </c>
    </row>
    <row r="17406" spans="1:2" x14ac:dyDescent="0.2">
      <c r="A17406" s="245" t="s">
        <v>19890</v>
      </c>
      <c r="B17406" s="246">
        <v>8.19</v>
      </c>
    </row>
    <row r="17407" spans="1:2" x14ac:dyDescent="0.2">
      <c r="A17407" s="245" t="s">
        <v>10363</v>
      </c>
      <c r="B17407" s="246">
        <v>20.97</v>
      </c>
    </row>
    <row r="17408" spans="1:2" x14ac:dyDescent="0.2">
      <c r="A17408" s="245" t="s">
        <v>19891</v>
      </c>
      <c r="B17408" s="246">
        <v>20.97</v>
      </c>
    </row>
    <row r="17409" spans="1:2" x14ac:dyDescent="0.2">
      <c r="A17409" s="245" t="s">
        <v>10364</v>
      </c>
      <c r="B17409" s="246">
        <v>27.81</v>
      </c>
    </row>
    <row r="17410" spans="1:2" x14ac:dyDescent="0.2">
      <c r="A17410" s="245" t="s">
        <v>19892</v>
      </c>
      <c r="B17410" s="246">
        <v>27.81</v>
      </c>
    </row>
    <row r="17411" spans="1:2" x14ac:dyDescent="0.2">
      <c r="A17411" s="245" t="s">
        <v>10365</v>
      </c>
      <c r="B17411" s="246">
        <v>43.83</v>
      </c>
    </row>
    <row r="17412" spans="1:2" x14ac:dyDescent="0.2">
      <c r="A17412" s="245" t="s">
        <v>19893</v>
      </c>
      <c r="B17412" s="246">
        <v>43.83</v>
      </c>
    </row>
    <row r="17413" spans="1:2" x14ac:dyDescent="0.2">
      <c r="A17413" s="245" t="s">
        <v>10366</v>
      </c>
      <c r="B17413" s="246">
        <v>95.14</v>
      </c>
    </row>
    <row r="17414" spans="1:2" x14ac:dyDescent="0.2">
      <c r="A17414" s="245" t="s">
        <v>19894</v>
      </c>
      <c r="B17414" s="246">
        <v>95.14</v>
      </c>
    </row>
    <row r="17415" spans="1:2" x14ac:dyDescent="0.2">
      <c r="A17415" s="245" t="s">
        <v>10367</v>
      </c>
      <c r="B17415" s="246">
        <v>0.51</v>
      </c>
    </row>
    <row r="17416" spans="1:2" x14ac:dyDescent="0.2">
      <c r="A17416" s="245" t="s">
        <v>19895</v>
      </c>
      <c r="B17416" s="246">
        <v>0.51</v>
      </c>
    </row>
    <row r="17417" spans="1:2" x14ac:dyDescent="0.2">
      <c r="A17417" s="245" t="s">
        <v>10368</v>
      </c>
      <c r="B17417" s="246">
        <v>0.87</v>
      </c>
    </row>
    <row r="17418" spans="1:2" x14ac:dyDescent="0.2">
      <c r="A17418" s="245" t="s">
        <v>19896</v>
      </c>
      <c r="B17418" s="246">
        <v>0.87</v>
      </c>
    </row>
    <row r="17419" spans="1:2" x14ac:dyDescent="0.2">
      <c r="A17419" s="245" t="s">
        <v>10369</v>
      </c>
      <c r="B17419" s="246">
        <v>2.68</v>
      </c>
    </row>
    <row r="17420" spans="1:2" x14ac:dyDescent="0.2">
      <c r="A17420" s="245" t="s">
        <v>19897</v>
      </c>
      <c r="B17420" s="246">
        <v>2.68</v>
      </c>
    </row>
    <row r="17421" spans="1:2" x14ac:dyDescent="0.2">
      <c r="A17421" s="245" t="s">
        <v>10370</v>
      </c>
      <c r="B17421" s="246">
        <v>3.72</v>
      </c>
    </row>
    <row r="17422" spans="1:2" x14ac:dyDescent="0.2">
      <c r="A17422" s="245" t="s">
        <v>19898</v>
      </c>
      <c r="B17422" s="246">
        <v>3.72</v>
      </c>
    </row>
    <row r="17423" spans="1:2" x14ac:dyDescent="0.2">
      <c r="A17423" s="245" t="s">
        <v>10371</v>
      </c>
      <c r="B17423" s="246">
        <v>4.3600000000000003</v>
      </c>
    </row>
    <row r="17424" spans="1:2" x14ac:dyDescent="0.2">
      <c r="A17424" s="245" t="s">
        <v>19899</v>
      </c>
      <c r="B17424" s="246">
        <v>4.3600000000000003</v>
      </c>
    </row>
    <row r="17425" spans="1:2" x14ac:dyDescent="0.2">
      <c r="A17425" s="245" t="s">
        <v>10372</v>
      </c>
      <c r="B17425" s="246">
        <v>17.18</v>
      </c>
    </row>
    <row r="17426" spans="1:2" x14ac:dyDescent="0.2">
      <c r="A17426" s="245" t="s">
        <v>19900</v>
      </c>
      <c r="B17426" s="246">
        <v>17.18</v>
      </c>
    </row>
    <row r="17427" spans="1:2" x14ac:dyDescent="0.2">
      <c r="A17427" s="245" t="s">
        <v>10373</v>
      </c>
      <c r="B17427" s="246">
        <v>37.94</v>
      </c>
    </row>
    <row r="17428" spans="1:2" x14ac:dyDescent="0.2">
      <c r="A17428" s="245" t="s">
        <v>19901</v>
      </c>
      <c r="B17428" s="246">
        <v>37.94</v>
      </c>
    </row>
    <row r="17429" spans="1:2" x14ac:dyDescent="0.2">
      <c r="A17429" s="245" t="s">
        <v>10374</v>
      </c>
      <c r="B17429" s="246">
        <v>46.59</v>
      </c>
    </row>
    <row r="17430" spans="1:2" x14ac:dyDescent="0.2">
      <c r="A17430" s="245" t="s">
        <v>19902</v>
      </c>
      <c r="B17430" s="246">
        <v>46.59</v>
      </c>
    </row>
    <row r="17431" spans="1:2" x14ac:dyDescent="0.2">
      <c r="A17431" s="245" t="s">
        <v>10375</v>
      </c>
      <c r="B17431" s="246">
        <v>149.30000000000001</v>
      </c>
    </row>
    <row r="17432" spans="1:2" x14ac:dyDescent="0.2">
      <c r="A17432" s="245" t="s">
        <v>19903</v>
      </c>
      <c r="B17432" s="246">
        <v>149.30000000000001</v>
      </c>
    </row>
    <row r="17433" spans="1:2" x14ac:dyDescent="0.2">
      <c r="A17433" s="245" t="s">
        <v>10376</v>
      </c>
      <c r="B17433" s="246">
        <v>0.31</v>
      </c>
    </row>
    <row r="17434" spans="1:2" x14ac:dyDescent="0.2">
      <c r="A17434" s="245" t="s">
        <v>19904</v>
      </c>
      <c r="B17434" s="246">
        <v>0.31</v>
      </c>
    </row>
    <row r="17435" spans="1:2" x14ac:dyDescent="0.2">
      <c r="A17435" s="245" t="s">
        <v>10377</v>
      </c>
      <c r="B17435" s="246">
        <v>0.47</v>
      </c>
    </row>
    <row r="17436" spans="1:2" x14ac:dyDescent="0.2">
      <c r="A17436" s="245" t="s">
        <v>19905</v>
      </c>
      <c r="B17436" s="246">
        <v>0.47</v>
      </c>
    </row>
    <row r="17437" spans="1:2" x14ac:dyDescent="0.2">
      <c r="A17437" s="245" t="s">
        <v>10378</v>
      </c>
      <c r="B17437" s="246">
        <v>1.27</v>
      </c>
    </row>
    <row r="17438" spans="1:2" x14ac:dyDescent="0.2">
      <c r="A17438" s="245" t="s">
        <v>19906</v>
      </c>
      <c r="B17438" s="246">
        <v>1.27</v>
      </c>
    </row>
    <row r="17439" spans="1:2" x14ac:dyDescent="0.2">
      <c r="A17439" s="245" t="s">
        <v>10379</v>
      </c>
      <c r="B17439" s="246">
        <v>2.78</v>
      </c>
    </row>
    <row r="17440" spans="1:2" x14ac:dyDescent="0.2">
      <c r="A17440" s="245" t="s">
        <v>19907</v>
      </c>
      <c r="B17440" s="246">
        <v>2.78</v>
      </c>
    </row>
    <row r="17441" spans="1:2" x14ac:dyDescent="0.2">
      <c r="A17441" s="245" t="s">
        <v>10380</v>
      </c>
      <c r="B17441" s="246">
        <v>3.24</v>
      </c>
    </row>
    <row r="17442" spans="1:2" x14ac:dyDescent="0.2">
      <c r="A17442" s="245" t="s">
        <v>19908</v>
      </c>
      <c r="B17442" s="246">
        <v>3.24</v>
      </c>
    </row>
    <row r="17443" spans="1:2" x14ac:dyDescent="0.2">
      <c r="A17443" s="245" t="s">
        <v>10381</v>
      </c>
      <c r="B17443" s="246">
        <v>9.4700000000000006</v>
      </c>
    </row>
    <row r="17444" spans="1:2" x14ac:dyDescent="0.2">
      <c r="A17444" s="245" t="s">
        <v>19909</v>
      </c>
      <c r="B17444" s="246">
        <v>9.4700000000000006</v>
      </c>
    </row>
    <row r="17445" spans="1:2" x14ac:dyDescent="0.2">
      <c r="A17445" s="245" t="s">
        <v>10382</v>
      </c>
      <c r="B17445" s="246">
        <v>12.35</v>
      </c>
    </row>
    <row r="17446" spans="1:2" x14ac:dyDescent="0.2">
      <c r="A17446" s="245" t="s">
        <v>19910</v>
      </c>
      <c r="B17446" s="246">
        <v>12.35</v>
      </c>
    </row>
    <row r="17447" spans="1:2" x14ac:dyDescent="0.2">
      <c r="A17447" s="245" t="s">
        <v>10383</v>
      </c>
      <c r="B17447" s="246">
        <v>22.39</v>
      </c>
    </row>
    <row r="17448" spans="1:2" x14ac:dyDescent="0.2">
      <c r="A17448" s="245" t="s">
        <v>19911</v>
      </c>
      <c r="B17448" s="246">
        <v>22.39</v>
      </c>
    </row>
    <row r="17449" spans="1:2" x14ac:dyDescent="0.2">
      <c r="A17449" s="245" t="s">
        <v>10384</v>
      </c>
      <c r="B17449" s="246">
        <v>44.23</v>
      </c>
    </row>
    <row r="17450" spans="1:2" x14ac:dyDescent="0.2">
      <c r="A17450" s="245" t="s">
        <v>19912</v>
      </c>
      <c r="B17450" s="246">
        <v>44.23</v>
      </c>
    </row>
    <row r="17451" spans="1:2" x14ac:dyDescent="0.2">
      <c r="A17451" s="245" t="s">
        <v>10385</v>
      </c>
      <c r="B17451" s="246">
        <v>1.76</v>
      </c>
    </row>
    <row r="17452" spans="1:2" x14ac:dyDescent="0.2">
      <c r="A17452" s="245" t="s">
        <v>19913</v>
      </c>
      <c r="B17452" s="246">
        <v>1.76</v>
      </c>
    </row>
    <row r="17453" spans="1:2" x14ac:dyDescent="0.2">
      <c r="A17453" s="245" t="s">
        <v>10386</v>
      </c>
      <c r="B17453" s="246">
        <v>2.44</v>
      </c>
    </row>
    <row r="17454" spans="1:2" x14ac:dyDescent="0.2">
      <c r="A17454" s="245" t="s">
        <v>19914</v>
      </c>
      <c r="B17454" s="246">
        <v>2.44</v>
      </c>
    </row>
    <row r="17455" spans="1:2" x14ac:dyDescent="0.2">
      <c r="A17455" s="245" t="s">
        <v>10387</v>
      </c>
      <c r="B17455" s="246">
        <v>0.42</v>
      </c>
    </row>
    <row r="17456" spans="1:2" x14ac:dyDescent="0.2">
      <c r="A17456" s="245" t="s">
        <v>19915</v>
      </c>
      <c r="B17456" s="246">
        <v>0.42</v>
      </c>
    </row>
    <row r="17457" spans="1:2" x14ac:dyDescent="0.2">
      <c r="A17457" s="245" t="s">
        <v>10388</v>
      </c>
      <c r="B17457" s="246">
        <v>0.52</v>
      </c>
    </row>
    <row r="17458" spans="1:2" x14ac:dyDescent="0.2">
      <c r="A17458" s="245" t="s">
        <v>19916</v>
      </c>
      <c r="B17458" s="246">
        <v>0.52</v>
      </c>
    </row>
    <row r="17459" spans="1:2" x14ac:dyDescent="0.2">
      <c r="A17459" s="245" t="s">
        <v>10389</v>
      </c>
      <c r="B17459" s="246">
        <v>1.22</v>
      </c>
    </row>
    <row r="17460" spans="1:2" x14ac:dyDescent="0.2">
      <c r="A17460" s="245" t="s">
        <v>19917</v>
      </c>
      <c r="B17460" s="246">
        <v>1.22</v>
      </c>
    </row>
    <row r="17461" spans="1:2" x14ac:dyDescent="0.2">
      <c r="A17461" s="245" t="s">
        <v>10390</v>
      </c>
      <c r="B17461" s="246">
        <v>2.4700000000000002</v>
      </c>
    </row>
    <row r="17462" spans="1:2" x14ac:dyDescent="0.2">
      <c r="A17462" s="245" t="s">
        <v>19918</v>
      </c>
      <c r="B17462" s="246">
        <v>2.4700000000000002</v>
      </c>
    </row>
    <row r="17463" spans="1:2" x14ac:dyDescent="0.2">
      <c r="A17463" s="245" t="s">
        <v>10391</v>
      </c>
      <c r="B17463" s="246">
        <v>2.71</v>
      </c>
    </row>
    <row r="17464" spans="1:2" x14ac:dyDescent="0.2">
      <c r="A17464" s="245" t="s">
        <v>19919</v>
      </c>
      <c r="B17464" s="246">
        <v>2.71</v>
      </c>
    </row>
    <row r="17465" spans="1:2" x14ac:dyDescent="0.2">
      <c r="A17465" s="245" t="s">
        <v>10392</v>
      </c>
      <c r="B17465" s="246">
        <v>8.61</v>
      </c>
    </row>
    <row r="17466" spans="1:2" x14ac:dyDescent="0.2">
      <c r="A17466" s="245" t="s">
        <v>19920</v>
      </c>
      <c r="B17466" s="246">
        <v>8.61</v>
      </c>
    </row>
    <row r="17467" spans="1:2" x14ac:dyDescent="0.2">
      <c r="A17467" s="245" t="s">
        <v>10393</v>
      </c>
      <c r="B17467" s="246">
        <v>12.6</v>
      </c>
    </row>
    <row r="17468" spans="1:2" x14ac:dyDescent="0.2">
      <c r="A17468" s="245" t="s">
        <v>19921</v>
      </c>
      <c r="B17468" s="246">
        <v>12.6</v>
      </c>
    </row>
    <row r="17469" spans="1:2" x14ac:dyDescent="0.2">
      <c r="A17469" s="245" t="s">
        <v>10394</v>
      </c>
      <c r="B17469" s="246">
        <v>28.89</v>
      </c>
    </row>
    <row r="17470" spans="1:2" x14ac:dyDescent="0.2">
      <c r="A17470" s="245" t="s">
        <v>19922</v>
      </c>
      <c r="B17470" s="246">
        <v>28.89</v>
      </c>
    </row>
    <row r="17471" spans="1:2" x14ac:dyDescent="0.2">
      <c r="A17471" s="245" t="s">
        <v>10395</v>
      </c>
      <c r="B17471" s="246">
        <v>50.12</v>
      </c>
    </row>
    <row r="17472" spans="1:2" x14ac:dyDescent="0.2">
      <c r="A17472" s="245" t="s">
        <v>19923</v>
      </c>
      <c r="B17472" s="246">
        <v>50.12</v>
      </c>
    </row>
    <row r="17473" spans="1:2" x14ac:dyDescent="0.2">
      <c r="A17473" s="245" t="s">
        <v>10396</v>
      </c>
      <c r="B17473" s="246">
        <v>0.91</v>
      </c>
    </row>
    <row r="17474" spans="1:2" x14ac:dyDescent="0.2">
      <c r="A17474" s="245" t="s">
        <v>19924</v>
      </c>
      <c r="B17474" s="246">
        <v>0.91</v>
      </c>
    </row>
    <row r="17475" spans="1:2" x14ac:dyDescent="0.2">
      <c r="A17475" s="245" t="s">
        <v>10397</v>
      </c>
      <c r="B17475" s="246">
        <v>2.2799999999999998</v>
      </c>
    </row>
    <row r="17476" spans="1:2" x14ac:dyDescent="0.2">
      <c r="A17476" s="245" t="s">
        <v>19925</v>
      </c>
      <c r="B17476" s="246">
        <v>2.2799999999999998</v>
      </c>
    </row>
    <row r="17477" spans="1:2" x14ac:dyDescent="0.2">
      <c r="A17477" s="245" t="s">
        <v>10398</v>
      </c>
      <c r="B17477" s="246">
        <v>2.67</v>
      </c>
    </row>
    <row r="17478" spans="1:2" x14ac:dyDescent="0.2">
      <c r="A17478" s="245" t="s">
        <v>19926</v>
      </c>
      <c r="B17478" s="246">
        <v>2.67</v>
      </c>
    </row>
    <row r="17479" spans="1:2" x14ac:dyDescent="0.2">
      <c r="A17479" s="245" t="s">
        <v>10399</v>
      </c>
      <c r="B17479" s="246">
        <v>6.87</v>
      </c>
    </row>
    <row r="17480" spans="1:2" x14ac:dyDescent="0.2">
      <c r="A17480" s="245" t="s">
        <v>19927</v>
      </c>
      <c r="B17480" s="246">
        <v>6.87</v>
      </c>
    </row>
    <row r="17481" spans="1:2" x14ac:dyDescent="0.2">
      <c r="A17481" s="245" t="s">
        <v>10400</v>
      </c>
      <c r="B17481" s="246">
        <v>5.98</v>
      </c>
    </row>
    <row r="17482" spans="1:2" x14ac:dyDescent="0.2">
      <c r="A17482" s="245" t="s">
        <v>19928</v>
      </c>
      <c r="B17482" s="246">
        <v>5.98</v>
      </c>
    </row>
    <row r="17483" spans="1:2" x14ac:dyDescent="0.2">
      <c r="A17483" s="245" t="s">
        <v>10401</v>
      </c>
      <c r="B17483" s="246">
        <v>7.42</v>
      </c>
    </row>
    <row r="17484" spans="1:2" x14ac:dyDescent="0.2">
      <c r="A17484" s="245" t="s">
        <v>19929</v>
      </c>
      <c r="B17484" s="246">
        <v>7.42</v>
      </c>
    </row>
    <row r="17485" spans="1:2" x14ac:dyDescent="0.2">
      <c r="A17485" s="245" t="s">
        <v>10402</v>
      </c>
      <c r="B17485" s="246">
        <v>20.02</v>
      </c>
    </row>
    <row r="17486" spans="1:2" x14ac:dyDescent="0.2">
      <c r="A17486" s="245" t="s">
        <v>19930</v>
      </c>
      <c r="B17486" s="246">
        <v>20.02</v>
      </c>
    </row>
    <row r="17487" spans="1:2" x14ac:dyDescent="0.2">
      <c r="A17487" s="245" t="s">
        <v>10403</v>
      </c>
      <c r="B17487" s="246">
        <v>0.55000000000000004</v>
      </c>
    </row>
    <row r="17488" spans="1:2" x14ac:dyDescent="0.2">
      <c r="A17488" s="245" t="s">
        <v>19931</v>
      </c>
      <c r="B17488" s="246">
        <v>0.55000000000000004</v>
      </c>
    </row>
    <row r="17489" spans="1:2" x14ac:dyDescent="0.2">
      <c r="A17489" s="245" t="s">
        <v>10404</v>
      </c>
      <c r="B17489" s="246">
        <v>0.74</v>
      </c>
    </row>
    <row r="17490" spans="1:2" x14ac:dyDescent="0.2">
      <c r="A17490" s="245" t="s">
        <v>19932</v>
      </c>
      <c r="B17490" s="246">
        <v>0.74</v>
      </c>
    </row>
    <row r="17491" spans="1:2" x14ac:dyDescent="0.2">
      <c r="A17491" s="245" t="s">
        <v>10405</v>
      </c>
      <c r="B17491" s="246">
        <v>2.37</v>
      </c>
    </row>
    <row r="17492" spans="1:2" x14ac:dyDescent="0.2">
      <c r="A17492" s="245" t="s">
        <v>19933</v>
      </c>
      <c r="B17492" s="246">
        <v>2.37</v>
      </c>
    </row>
    <row r="17493" spans="1:2" x14ac:dyDescent="0.2">
      <c r="A17493" s="245" t="s">
        <v>10406</v>
      </c>
      <c r="B17493" s="246">
        <v>5.76</v>
      </c>
    </row>
    <row r="17494" spans="1:2" x14ac:dyDescent="0.2">
      <c r="A17494" s="245" t="s">
        <v>19934</v>
      </c>
      <c r="B17494" s="246">
        <v>5.76</v>
      </c>
    </row>
    <row r="17495" spans="1:2" x14ac:dyDescent="0.2">
      <c r="A17495" s="245" t="s">
        <v>10407</v>
      </c>
      <c r="B17495" s="246">
        <v>6.11</v>
      </c>
    </row>
    <row r="17496" spans="1:2" x14ac:dyDescent="0.2">
      <c r="A17496" s="245" t="s">
        <v>19935</v>
      </c>
      <c r="B17496" s="246">
        <v>6.11</v>
      </c>
    </row>
    <row r="17497" spans="1:2" x14ac:dyDescent="0.2">
      <c r="A17497" s="245" t="s">
        <v>10408</v>
      </c>
      <c r="B17497" s="246">
        <v>19.32</v>
      </c>
    </row>
    <row r="17498" spans="1:2" x14ac:dyDescent="0.2">
      <c r="A17498" s="245" t="s">
        <v>19936</v>
      </c>
      <c r="B17498" s="246">
        <v>19.32</v>
      </c>
    </row>
    <row r="17499" spans="1:2" x14ac:dyDescent="0.2">
      <c r="A17499" s="245" t="s">
        <v>10409</v>
      </c>
      <c r="B17499" s="246">
        <v>35.619999999999997</v>
      </c>
    </row>
    <row r="17500" spans="1:2" x14ac:dyDescent="0.2">
      <c r="A17500" s="245" t="s">
        <v>19937</v>
      </c>
      <c r="B17500" s="246">
        <v>35.619999999999997</v>
      </c>
    </row>
    <row r="17501" spans="1:2" x14ac:dyDescent="0.2">
      <c r="A17501" s="245" t="s">
        <v>10410</v>
      </c>
      <c r="B17501" s="246">
        <v>60.4</v>
      </c>
    </row>
    <row r="17502" spans="1:2" x14ac:dyDescent="0.2">
      <c r="A17502" s="245" t="s">
        <v>19938</v>
      </c>
      <c r="B17502" s="246">
        <v>60.4</v>
      </c>
    </row>
    <row r="17503" spans="1:2" x14ac:dyDescent="0.2">
      <c r="A17503" s="245" t="s">
        <v>10411</v>
      </c>
      <c r="B17503" s="246">
        <v>112.68</v>
      </c>
    </row>
    <row r="17504" spans="1:2" x14ac:dyDescent="0.2">
      <c r="A17504" s="245" t="s">
        <v>19939</v>
      </c>
      <c r="B17504" s="246">
        <v>112.68</v>
      </c>
    </row>
    <row r="17505" spans="1:2" x14ac:dyDescent="0.2">
      <c r="A17505" s="245" t="s">
        <v>10412</v>
      </c>
      <c r="B17505" s="246">
        <v>2.38</v>
      </c>
    </row>
    <row r="17506" spans="1:2" x14ac:dyDescent="0.2">
      <c r="A17506" s="245" t="s">
        <v>19940</v>
      </c>
      <c r="B17506" s="246">
        <v>2.38</v>
      </c>
    </row>
    <row r="17507" spans="1:2" x14ac:dyDescent="0.2">
      <c r="A17507" s="245" t="s">
        <v>10413</v>
      </c>
      <c r="B17507" s="246">
        <v>4.5599999999999996</v>
      </c>
    </row>
    <row r="17508" spans="1:2" x14ac:dyDescent="0.2">
      <c r="A17508" s="245" t="s">
        <v>19941</v>
      </c>
      <c r="B17508" s="246">
        <v>4.5599999999999996</v>
      </c>
    </row>
    <row r="17509" spans="1:2" x14ac:dyDescent="0.2">
      <c r="A17509" s="245" t="s">
        <v>10414</v>
      </c>
      <c r="B17509" s="246">
        <v>6.15</v>
      </c>
    </row>
    <row r="17510" spans="1:2" x14ac:dyDescent="0.2">
      <c r="A17510" s="245" t="s">
        <v>19942</v>
      </c>
      <c r="B17510" s="246">
        <v>6.15</v>
      </c>
    </row>
    <row r="17511" spans="1:2" x14ac:dyDescent="0.2">
      <c r="A17511" s="245" t="s">
        <v>10415</v>
      </c>
      <c r="B17511" s="246">
        <v>6.3</v>
      </c>
    </row>
    <row r="17512" spans="1:2" x14ac:dyDescent="0.2">
      <c r="A17512" s="245" t="s">
        <v>19943</v>
      </c>
      <c r="B17512" s="246">
        <v>6.3</v>
      </c>
    </row>
    <row r="17513" spans="1:2" x14ac:dyDescent="0.2">
      <c r="A17513" s="245" t="s">
        <v>10416</v>
      </c>
      <c r="B17513" s="246">
        <v>5.12</v>
      </c>
    </row>
    <row r="17514" spans="1:2" x14ac:dyDescent="0.2">
      <c r="A17514" s="245" t="s">
        <v>19944</v>
      </c>
      <c r="B17514" s="246">
        <v>5.12</v>
      </c>
    </row>
    <row r="17515" spans="1:2" x14ac:dyDescent="0.2">
      <c r="A17515" s="245" t="s">
        <v>10417</v>
      </c>
      <c r="B17515" s="246">
        <v>8.7200000000000006</v>
      </c>
    </row>
    <row r="17516" spans="1:2" x14ac:dyDescent="0.2">
      <c r="A17516" s="245" t="s">
        <v>19945</v>
      </c>
      <c r="B17516" s="246">
        <v>8.7200000000000006</v>
      </c>
    </row>
    <row r="17517" spans="1:2" x14ac:dyDescent="0.2">
      <c r="A17517" s="245" t="s">
        <v>10418</v>
      </c>
      <c r="B17517" s="246">
        <v>11.16</v>
      </c>
    </row>
    <row r="17518" spans="1:2" x14ac:dyDescent="0.2">
      <c r="A17518" s="245" t="s">
        <v>19946</v>
      </c>
      <c r="B17518" s="246">
        <v>11.16</v>
      </c>
    </row>
    <row r="17519" spans="1:2" x14ac:dyDescent="0.2">
      <c r="A17519" s="245" t="s">
        <v>10419</v>
      </c>
      <c r="B17519" s="246">
        <v>30.53</v>
      </c>
    </row>
    <row r="17520" spans="1:2" x14ac:dyDescent="0.2">
      <c r="A17520" s="245" t="s">
        <v>19947</v>
      </c>
      <c r="B17520" s="246">
        <v>30.53</v>
      </c>
    </row>
    <row r="17521" spans="1:2" x14ac:dyDescent="0.2">
      <c r="A17521" s="245" t="s">
        <v>10420</v>
      </c>
      <c r="B17521" s="246">
        <v>46.58</v>
      </c>
    </row>
    <row r="17522" spans="1:2" x14ac:dyDescent="0.2">
      <c r="A17522" s="245" t="s">
        <v>19948</v>
      </c>
      <c r="B17522" s="246">
        <v>46.58</v>
      </c>
    </row>
    <row r="17523" spans="1:2" x14ac:dyDescent="0.2">
      <c r="A17523" s="245" t="s">
        <v>10421</v>
      </c>
      <c r="B17523" s="246">
        <v>90.54</v>
      </c>
    </row>
    <row r="17524" spans="1:2" x14ac:dyDescent="0.2">
      <c r="A17524" s="245" t="s">
        <v>19949</v>
      </c>
      <c r="B17524" s="246">
        <v>90.54</v>
      </c>
    </row>
    <row r="17525" spans="1:2" x14ac:dyDescent="0.2">
      <c r="A17525" s="245" t="s">
        <v>10422</v>
      </c>
      <c r="B17525" s="246">
        <v>3.83</v>
      </c>
    </row>
    <row r="17526" spans="1:2" x14ac:dyDescent="0.2">
      <c r="A17526" s="245" t="s">
        <v>19950</v>
      </c>
      <c r="B17526" s="246">
        <v>3.83</v>
      </c>
    </row>
    <row r="17527" spans="1:2" x14ac:dyDescent="0.2">
      <c r="A17527" s="245" t="s">
        <v>10423</v>
      </c>
      <c r="B17527" s="246">
        <v>12.62</v>
      </c>
    </row>
    <row r="17528" spans="1:2" x14ac:dyDescent="0.2">
      <c r="A17528" s="245" t="s">
        <v>19951</v>
      </c>
      <c r="B17528" s="246">
        <v>12.62</v>
      </c>
    </row>
    <row r="17529" spans="1:2" x14ac:dyDescent="0.2">
      <c r="A17529" s="245" t="s">
        <v>10424</v>
      </c>
      <c r="B17529" s="246">
        <v>4.62</v>
      </c>
    </row>
    <row r="17530" spans="1:2" x14ac:dyDescent="0.2">
      <c r="A17530" s="245" t="s">
        <v>19952</v>
      </c>
      <c r="B17530" s="246">
        <v>4.62</v>
      </c>
    </row>
    <row r="17531" spans="1:2" x14ac:dyDescent="0.2">
      <c r="A17531" s="245" t="s">
        <v>10425</v>
      </c>
      <c r="B17531" s="246">
        <v>5.63</v>
      </c>
    </row>
    <row r="17532" spans="1:2" x14ac:dyDescent="0.2">
      <c r="A17532" s="245" t="s">
        <v>19953</v>
      </c>
      <c r="B17532" s="246">
        <v>5.63</v>
      </c>
    </row>
    <row r="17533" spans="1:2" x14ac:dyDescent="0.2">
      <c r="A17533" s="245" t="s">
        <v>10426</v>
      </c>
      <c r="B17533" s="246">
        <v>9.0299999999999994</v>
      </c>
    </row>
    <row r="17534" spans="1:2" x14ac:dyDescent="0.2">
      <c r="A17534" s="245" t="s">
        <v>19954</v>
      </c>
      <c r="B17534" s="246">
        <v>9.0299999999999994</v>
      </c>
    </row>
    <row r="17535" spans="1:2" x14ac:dyDescent="0.2">
      <c r="A17535" s="245" t="s">
        <v>10427</v>
      </c>
      <c r="B17535" s="246">
        <v>17.52</v>
      </c>
    </row>
    <row r="17536" spans="1:2" x14ac:dyDescent="0.2">
      <c r="A17536" s="245" t="s">
        <v>19955</v>
      </c>
      <c r="B17536" s="246">
        <v>17.52</v>
      </c>
    </row>
    <row r="17537" spans="1:2" x14ac:dyDescent="0.2">
      <c r="A17537" s="245" t="s">
        <v>10428</v>
      </c>
      <c r="B17537" s="246">
        <v>17.86</v>
      </c>
    </row>
    <row r="17538" spans="1:2" x14ac:dyDescent="0.2">
      <c r="A17538" s="245" t="s">
        <v>19956</v>
      </c>
      <c r="B17538" s="246">
        <v>17.86</v>
      </c>
    </row>
    <row r="17539" spans="1:2" x14ac:dyDescent="0.2">
      <c r="A17539" s="245" t="s">
        <v>10429</v>
      </c>
      <c r="B17539" s="246">
        <v>47.92</v>
      </c>
    </row>
    <row r="17540" spans="1:2" x14ac:dyDescent="0.2">
      <c r="A17540" s="245" t="s">
        <v>19957</v>
      </c>
      <c r="B17540" s="246">
        <v>47.92</v>
      </c>
    </row>
    <row r="17541" spans="1:2" x14ac:dyDescent="0.2">
      <c r="A17541" s="245" t="s">
        <v>10430</v>
      </c>
      <c r="B17541" s="246">
        <v>89.92</v>
      </c>
    </row>
    <row r="17542" spans="1:2" x14ac:dyDescent="0.2">
      <c r="A17542" s="245" t="s">
        <v>19958</v>
      </c>
      <c r="B17542" s="246">
        <v>89.92</v>
      </c>
    </row>
    <row r="17543" spans="1:2" x14ac:dyDescent="0.2">
      <c r="A17543" s="245" t="s">
        <v>10431</v>
      </c>
      <c r="B17543" s="246">
        <v>141.72</v>
      </c>
    </row>
    <row r="17544" spans="1:2" x14ac:dyDescent="0.2">
      <c r="A17544" s="245" t="s">
        <v>19959</v>
      </c>
      <c r="B17544" s="246">
        <v>141.72</v>
      </c>
    </row>
    <row r="17545" spans="1:2" x14ac:dyDescent="0.2">
      <c r="A17545" s="245" t="s">
        <v>10432</v>
      </c>
      <c r="B17545" s="246">
        <v>281.37</v>
      </c>
    </row>
    <row r="17546" spans="1:2" x14ac:dyDescent="0.2">
      <c r="A17546" s="245" t="s">
        <v>19960</v>
      </c>
      <c r="B17546" s="246">
        <v>281.37</v>
      </c>
    </row>
    <row r="17547" spans="1:2" x14ac:dyDescent="0.2">
      <c r="A17547" s="245" t="s">
        <v>10433</v>
      </c>
      <c r="B17547" s="246">
        <v>1.23</v>
      </c>
    </row>
    <row r="17548" spans="1:2" x14ac:dyDescent="0.2">
      <c r="A17548" s="245" t="s">
        <v>19961</v>
      </c>
      <c r="B17548" s="246">
        <v>1.23</v>
      </c>
    </row>
    <row r="17549" spans="1:2" x14ac:dyDescent="0.2">
      <c r="A17549" s="245" t="s">
        <v>10434</v>
      </c>
      <c r="B17549" s="246">
        <v>1.37</v>
      </c>
    </row>
    <row r="17550" spans="1:2" x14ac:dyDescent="0.2">
      <c r="A17550" s="245" t="s">
        <v>19962</v>
      </c>
      <c r="B17550" s="246">
        <v>1.37</v>
      </c>
    </row>
    <row r="17551" spans="1:2" x14ac:dyDescent="0.2">
      <c r="A17551" s="245" t="s">
        <v>10435</v>
      </c>
      <c r="B17551" s="246">
        <v>2.2599999999999998</v>
      </c>
    </row>
    <row r="17552" spans="1:2" x14ac:dyDescent="0.2">
      <c r="A17552" s="245" t="s">
        <v>19963</v>
      </c>
      <c r="B17552" s="246">
        <v>2.2599999999999998</v>
      </c>
    </row>
    <row r="17553" spans="1:2" x14ac:dyDescent="0.2">
      <c r="A17553" s="245" t="s">
        <v>10436</v>
      </c>
      <c r="B17553" s="246">
        <v>7.02</v>
      </c>
    </row>
    <row r="17554" spans="1:2" x14ac:dyDescent="0.2">
      <c r="A17554" s="245" t="s">
        <v>19964</v>
      </c>
      <c r="B17554" s="246">
        <v>7.02</v>
      </c>
    </row>
    <row r="17555" spans="1:2" x14ac:dyDescent="0.2">
      <c r="A17555" s="245" t="s">
        <v>10437</v>
      </c>
      <c r="B17555" s="246">
        <v>0.86</v>
      </c>
    </row>
    <row r="17556" spans="1:2" x14ac:dyDescent="0.2">
      <c r="A17556" s="245" t="s">
        <v>19965</v>
      </c>
      <c r="B17556" s="246">
        <v>0.86</v>
      </c>
    </row>
    <row r="17557" spans="1:2" x14ac:dyDescent="0.2">
      <c r="A17557" s="245" t="s">
        <v>10438</v>
      </c>
      <c r="B17557" s="246">
        <v>1.02</v>
      </c>
    </row>
    <row r="17558" spans="1:2" x14ac:dyDescent="0.2">
      <c r="A17558" s="245" t="s">
        <v>19966</v>
      </c>
      <c r="B17558" s="246">
        <v>1.02</v>
      </c>
    </row>
    <row r="17559" spans="1:2" x14ac:dyDescent="0.2">
      <c r="A17559" s="245" t="s">
        <v>10439</v>
      </c>
      <c r="B17559" s="246">
        <v>1.1499999999999999</v>
      </c>
    </row>
    <row r="17560" spans="1:2" x14ac:dyDescent="0.2">
      <c r="A17560" s="245" t="s">
        <v>19967</v>
      </c>
      <c r="B17560" s="246">
        <v>1.1499999999999999</v>
      </c>
    </row>
    <row r="17561" spans="1:2" x14ac:dyDescent="0.2">
      <c r="A17561" s="245" t="s">
        <v>10440</v>
      </c>
      <c r="B17561" s="246">
        <v>3.21</v>
      </c>
    </row>
    <row r="17562" spans="1:2" x14ac:dyDescent="0.2">
      <c r="A17562" s="245" t="s">
        <v>19968</v>
      </c>
      <c r="B17562" s="246">
        <v>3.21</v>
      </c>
    </row>
    <row r="17563" spans="1:2" x14ac:dyDescent="0.2">
      <c r="A17563" s="245" t="s">
        <v>10441</v>
      </c>
      <c r="B17563" s="246">
        <v>7.29</v>
      </c>
    </row>
    <row r="17564" spans="1:2" x14ac:dyDescent="0.2">
      <c r="A17564" s="245" t="s">
        <v>19969</v>
      </c>
      <c r="B17564" s="246">
        <v>7.29</v>
      </c>
    </row>
    <row r="17565" spans="1:2" x14ac:dyDescent="0.2">
      <c r="A17565" s="245" t="s">
        <v>10442</v>
      </c>
      <c r="B17565" s="246">
        <v>12.58</v>
      </c>
    </row>
    <row r="17566" spans="1:2" x14ac:dyDescent="0.2">
      <c r="A17566" s="245" t="s">
        <v>19970</v>
      </c>
      <c r="B17566" s="246">
        <v>12.58</v>
      </c>
    </row>
    <row r="17567" spans="1:2" x14ac:dyDescent="0.2">
      <c r="A17567" s="245" t="s">
        <v>10443</v>
      </c>
      <c r="B17567" s="246">
        <v>1.89</v>
      </c>
    </row>
    <row r="17568" spans="1:2" x14ac:dyDescent="0.2">
      <c r="A17568" s="245" t="s">
        <v>19971</v>
      </c>
      <c r="B17568" s="246">
        <v>1.89</v>
      </c>
    </row>
    <row r="17569" spans="1:2" x14ac:dyDescent="0.2">
      <c r="A17569" s="245" t="s">
        <v>10444</v>
      </c>
      <c r="B17569" s="246">
        <v>2.95</v>
      </c>
    </row>
    <row r="17570" spans="1:2" x14ac:dyDescent="0.2">
      <c r="A17570" s="245" t="s">
        <v>19972</v>
      </c>
      <c r="B17570" s="246">
        <v>2.95</v>
      </c>
    </row>
    <row r="17571" spans="1:2" x14ac:dyDescent="0.2">
      <c r="A17571" s="245" t="s">
        <v>10445</v>
      </c>
      <c r="B17571" s="246">
        <v>3.01</v>
      </c>
    </row>
    <row r="17572" spans="1:2" x14ac:dyDescent="0.2">
      <c r="A17572" s="245" t="s">
        <v>19973</v>
      </c>
      <c r="B17572" s="246">
        <v>3.01</v>
      </c>
    </row>
    <row r="17573" spans="1:2" x14ac:dyDescent="0.2">
      <c r="A17573" s="245" t="s">
        <v>10446</v>
      </c>
      <c r="B17573" s="246">
        <v>6.51</v>
      </c>
    </row>
    <row r="17574" spans="1:2" x14ac:dyDescent="0.2">
      <c r="A17574" s="245" t="s">
        <v>19974</v>
      </c>
      <c r="B17574" s="246">
        <v>6.51</v>
      </c>
    </row>
    <row r="17575" spans="1:2" x14ac:dyDescent="0.2">
      <c r="A17575" s="245" t="s">
        <v>10447</v>
      </c>
      <c r="B17575" s="246">
        <v>3.49</v>
      </c>
    </row>
    <row r="17576" spans="1:2" x14ac:dyDescent="0.2">
      <c r="A17576" s="245" t="s">
        <v>19975</v>
      </c>
      <c r="B17576" s="246">
        <v>3.49</v>
      </c>
    </row>
    <row r="17577" spans="1:2" x14ac:dyDescent="0.2">
      <c r="A17577" s="245" t="s">
        <v>10448</v>
      </c>
      <c r="B17577" s="246">
        <v>3.56</v>
      </c>
    </row>
    <row r="17578" spans="1:2" x14ac:dyDescent="0.2">
      <c r="A17578" s="245" t="s">
        <v>19976</v>
      </c>
      <c r="B17578" s="246">
        <v>3.56</v>
      </c>
    </row>
    <row r="17579" spans="1:2" x14ac:dyDescent="0.2">
      <c r="A17579" s="245" t="s">
        <v>10449</v>
      </c>
      <c r="B17579" s="246">
        <v>4.41</v>
      </c>
    </row>
    <row r="17580" spans="1:2" x14ac:dyDescent="0.2">
      <c r="A17580" s="245" t="s">
        <v>19977</v>
      </c>
      <c r="B17580" s="246">
        <v>4.41</v>
      </c>
    </row>
    <row r="17581" spans="1:2" x14ac:dyDescent="0.2">
      <c r="A17581" s="245" t="s">
        <v>10450</v>
      </c>
      <c r="B17581" s="246">
        <v>6.92</v>
      </c>
    </row>
    <row r="17582" spans="1:2" x14ac:dyDescent="0.2">
      <c r="A17582" s="245" t="s">
        <v>19978</v>
      </c>
      <c r="B17582" s="246">
        <v>6.92</v>
      </c>
    </row>
    <row r="17583" spans="1:2" x14ac:dyDescent="0.2">
      <c r="A17583" s="245" t="s">
        <v>10451</v>
      </c>
      <c r="B17583" s="246">
        <v>3.07</v>
      </c>
    </row>
    <row r="17584" spans="1:2" x14ac:dyDescent="0.2">
      <c r="A17584" s="245" t="s">
        <v>19979</v>
      </c>
      <c r="B17584" s="246">
        <v>3.07</v>
      </c>
    </row>
    <row r="17585" spans="1:2" x14ac:dyDescent="0.2">
      <c r="A17585" s="245" t="s">
        <v>10452</v>
      </c>
      <c r="B17585" s="246">
        <v>3.26</v>
      </c>
    </row>
    <row r="17586" spans="1:2" x14ac:dyDescent="0.2">
      <c r="A17586" s="245" t="s">
        <v>19980</v>
      </c>
      <c r="B17586" s="246">
        <v>3.26</v>
      </c>
    </row>
    <row r="17587" spans="1:2" x14ac:dyDescent="0.2">
      <c r="A17587" s="245" t="s">
        <v>10453</v>
      </c>
      <c r="B17587" s="246">
        <v>3.07</v>
      </c>
    </row>
    <row r="17588" spans="1:2" x14ac:dyDescent="0.2">
      <c r="A17588" s="245" t="s">
        <v>19981</v>
      </c>
      <c r="B17588" s="246">
        <v>3.07</v>
      </c>
    </row>
    <row r="17589" spans="1:2" x14ac:dyDescent="0.2">
      <c r="A17589" s="245" t="s">
        <v>10454</v>
      </c>
      <c r="B17589" s="246">
        <v>5.67</v>
      </c>
    </row>
    <row r="17590" spans="1:2" x14ac:dyDescent="0.2">
      <c r="A17590" s="245" t="s">
        <v>19982</v>
      </c>
      <c r="B17590" s="246">
        <v>5.67</v>
      </c>
    </row>
    <row r="17591" spans="1:2" x14ac:dyDescent="0.2">
      <c r="A17591" s="245" t="s">
        <v>10455</v>
      </c>
      <c r="B17591" s="246">
        <v>5.75</v>
      </c>
    </row>
    <row r="17592" spans="1:2" x14ac:dyDescent="0.2">
      <c r="A17592" s="245" t="s">
        <v>19983</v>
      </c>
      <c r="B17592" s="246">
        <v>5.75</v>
      </c>
    </row>
    <row r="17593" spans="1:2" x14ac:dyDescent="0.2">
      <c r="A17593" s="245" t="s">
        <v>10456</v>
      </c>
      <c r="B17593" s="246">
        <v>6.41</v>
      </c>
    </row>
    <row r="17594" spans="1:2" x14ac:dyDescent="0.2">
      <c r="A17594" s="245" t="s">
        <v>19984</v>
      </c>
      <c r="B17594" s="246">
        <v>6.41</v>
      </c>
    </row>
    <row r="17595" spans="1:2" x14ac:dyDescent="0.2">
      <c r="A17595" s="245" t="s">
        <v>10457</v>
      </c>
      <c r="B17595" s="246">
        <v>12.34</v>
      </c>
    </row>
    <row r="17596" spans="1:2" x14ac:dyDescent="0.2">
      <c r="A17596" s="245" t="s">
        <v>19985</v>
      </c>
      <c r="B17596" s="246">
        <v>12.34</v>
      </c>
    </row>
    <row r="17597" spans="1:2" x14ac:dyDescent="0.2">
      <c r="A17597" s="245" t="s">
        <v>4613</v>
      </c>
      <c r="B17597" s="246">
        <v>18.25</v>
      </c>
    </row>
    <row r="17598" spans="1:2" x14ac:dyDescent="0.2">
      <c r="A17598" s="245" t="s">
        <v>19986</v>
      </c>
      <c r="B17598" s="246">
        <v>17.59</v>
      </c>
    </row>
    <row r="17599" spans="1:2" x14ac:dyDescent="0.2">
      <c r="A17599" s="245" t="s">
        <v>4614</v>
      </c>
      <c r="B17599" s="246">
        <v>27.95</v>
      </c>
    </row>
    <row r="17600" spans="1:2" x14ac:dyDescent="0.2">
      <c r="A17600" s="245" t="s">
        <v>19987</v>
      </c>
      <c r="B17600" s="246">
        <v>27.22</v>
      </c>
    </row>
    <row r="17601" spans="1:2" x14ac:dyDescent="0.2">
      <c r="A17601" s="245" t="s">
        <v>4615</v>
      </c>
      <c r="B17601" s="246">
        <v>33.96</v>
      </c>
    </row>
    <row r="17602" spans="1:2" x14ac:dyDescent="0.2">
      <c r="A17602" s="245" t="s">
        <v>19988</v>
      </c>
      <c r="B17602" s="246">
        <v>33.18</v>
      </c>
    </row>
    <row r="17603" spans="1:2" x14ac:dyDescent="0.2">
      <c r="A17603" s="245" t="s">
        <v>4616</v>
      </c>
      <c r="B17603" s="246">
        <v>51.04</v>
      </c>
    </row>
    <row r="17604" spans="1:2" x14ac:dyDescent="0.2">
      <c r="A17604" s="245" t="s">
        <v>19989</v>
      </c>
      <c r="B17604" s="246">
        <v>50.21</v>
      </c>
    </row>
    <row r="17605" spans="1:2" x14ac:dyDescent="0.2">
      <c r="A17605" s="245" t="s">
        <v>4617</v>
      </c>
      <c r="B17605" s="246">
        <v>71.92</v>
      </c>
    </row>
    <row r="17606" spans="1:2" x14ac:dyDescent="0.2">
      <c r="A17606" s="245" t="s">
        <v>19990</v>
      </c>
      <c r="B17606" s="246">
        <v>70.98</v>
      </c>
    </row>
    <row r="17607" spans="1:2" x14ac:dyDescent="0.2">
      <c r="A17607" s="245" t="s">
        <v>4618</v>
      </c>
      <c r="B17607" s="246">
        <v>96.72</v>
      </c>
    </row>
    <row r="17608" spans="1:2" x14ac:dyDescent="0.2">
      <c r="A17608" s="245" t="s">
        <v>19991</v>
      </c>
      <c r="B17608" s="246">
        <v>95.57</v>
      </c>
    </row>
    <row r="17609" spans="1:2" x14ac:dyDescent="0.2">
      <c r="A17609" s="245" t="s">
        <v>4619</v>
      </c>
      <c r="B17609" s="246">
        <v>132.91999999999999</v>
      </c>
    </row>
    <row r="17610" spans="1:2" x14ac:dyDescent="0.2">
      <c r="A17610" s="245" t="s">
        <v>19992</v>
      </c>
      <c r="B17610" s="246">
        <v>131.57</v>
      </c>
    </row>
    <row r="17611" spans="1:2" x14ac:dyDescent="0.2">
      <c r="A17611" s="245" t="s">
        <v>4620</v>
      </c>
      <c r="B17611" s="246">
        <v>185.62</v>
      </c>
    </row>
    <row r="17612" spans="1:2" x14ac:dyDescent="0.2">
      <c r="A17612" s="245" t="s">
        <v>19993</v>
      </c>
      <c r="B17612" s="246">
        <v>184.05</v>
      </c>
    </row>
    <row r="17613" spans="1:2" x14ac:dyDescent="0.2">
      <c r="A17613" s="245" t="s">
        <v>4621</v>
      </c>
      <c r="B17613" s="246">
        <v>224.83</v>
      </c>
    </row>
    <row r="17614" spans="1:2" x14ac:dyDescent="0.2">
      <c r="A17614" s="245" t="s">
        <v>19994</v>
      </c>
      <c r="B17614" s="246">
        <v>222.75</v>
      </c>
    </row>
    <row r="17615" spans="1:2" x14ac:dyDescent="0.2">
      <c r="A17615" s="245" t="s">
        <v>10458</v>
      </c>
      <c r="B17615" s="246">
        <v>29.2</v>
      </c>
    </row>
    <row r="17616" spans="1:2" x14ac:dyDescent="0.2">
      <c r="A17616" s="245" t="s">
        <v>19995</v>
      </c>
      <c r="B17616" s="246">
        <v>28.55</v>
      </c>
    </row>
    <row r="17617" spans="1:2" x14ac:dyDescent="0.2">
      <c r="A17617" s="245" t="s">
        <v>10459</v>
      </c>
      <c r="B17617" s="246">
        <v>45.35</v>
      </c>
    </row>
    <row r="17618" spans="1:2" x14ac:dyDescent="0.2">
      <c r="A17618" s="245" t="s">
        <v>19996</v>
      </c>
      <c r="B17618" s="246">
        <v>44.62</v>
      </c>
    </row>
    <row r="17619" spans="1:2" x14ac:dyDescent="0.2">
      <c r="A17619" s="245" t="s">
        <v>10460</v>
      </c>
      <c r="B17619" s="246">
        <v>67.69</v>
      </c>
    </row>
    <row r="17620" spans="1:2" x14ac:dyDescent="0.2">
      <c r="A17620" s="245" t="s">
        <v>19997</v>
      </c>
      <c r="B17620" s="246">
        <v>66.900000000000006</v>
      </c>
    </row>
    <row r="17621" spans="1:2" x14ac:dyDescent="0.2">
      <c r="A17621" s="245" t="s">
        <v>10461</v>
      </c>
      <c r="B17621" s="246">
        <v>103.51</v>
      </c>
    </row>
    <row r="17622" spans="1:2" x14ac:dyDescent="0.2">
      <c r="A17622" s="245" t="s">
        <v>19998</v>
      </c>
      <c r="B17622" s="246">
        <v>102.57</v>
      </c>
    </row>
    <row r="17623" spans="1:2" x14ac:dyDescent="0.2">
      <c r="A17623" s="245" t="s">
        <v>4622</v>
      </c>
      <c r="B17623" s="246">
        <v>7</v>
      </c>
    </row>
    <row r="17624" spans="1:2" x14ac:dyDescent="0.2">
      <c r="A17624" s="245" t="s">
        <v>19999</v>
      </c>
      <c r="B17624" s="246">
        <v>6.17</v>
      </c>
    </row>
    <row r="17625" spans="1:2" x14ac:dyDescent="0.2">
      <c r="A17625" s="245" t="s">
        <v>4623</v>
      </c>
      <c r="B17625" s="246">
        <v>8.66</v>
      </c>
    </row>
    <row r="17626" spans="1:2" x14ac:dyDescent="0.2">
      <c r="A17626" s="245" t="s">
        <v>20000</v>
      </c>
      <c r="B17626" s="246">
        <v>7.61</v>
      </c>
    </row>
    <row r="17627" spans="1:2" x14ac:dyDescent="0.2">
      <c r="A17627" s="245" t="s">
        <v>4624</v>
      </c>
      <c r="B17627" s="246">
        <v>10.52</v>
      </c>
    </row>
    <row r="17628" spans="1:2" x14ac:dyDescent="0.2">
      <c r="A17628" s="245" t="s">
        <v>20001</v>
      </c>
      <c r="B17628" s="246">
        <v>9.26</v>
      </c>
    </row>
    <row r="17629" spans="1:2" x14ac:dyDescent="0.2">
      <c r="A17629" s="245" t="s">
        <v>4625</v>
      </c>
      <c r="B17629" s="246">
        <v>13.37</v>
      </c>
    </row>
    <row r="17630" spans="1:2" x14ac:dyDescent="0.2">
      <c r="A17630" s="245" t="s">
        <v>20002</v>
      </c>
      <c r="B17630" s="246">
        <v>11.91</v>
      </c>
    </row>
    <row r="17631" spans="1:2" x14ac:dyDescent="0.2">
      <c r="A17631" s="245" t="s">
        <v>4626</v>
      </c>
      <c r="B17631" s="246">
        <v>15.32</v>
      </c>
    </row>
    <row r="17632" spans="1:2" x14ac:dyDescent="0.2">
      <c r="A17632" s="245" t="s">
        <v>20003</v>
      </c>
      <c r="B17632" s="246">
        <v>13.65</v>
      </c>
    </row>
    <row r="17633" spans="1:2" x14ac:dyDescent="0.2">
      <c r="A17633" s="245" t="s">
        <v>4627</v>
      </c>
      <c r="B17633" s="246">
        <v>24.33</v>
      </c>
    </row>
    <row r="17634" spans="1:2" x14ac:dyDescent="0.2">
      <c r="A17634" s="245" t="s">
        <v>20004</v>
      </c>
      <c r="B17634" s="246">
        <v>21.71</v>
      </c>
    </row>
    <row r="17635" spans="1:2" x14ac:dyDescent="0.2">
      <c r="A17635" s="245" t="s">
        <v>4628</v>
      </c>
      <c r="B17635" s="246">
        <v>30.92</v>
      </c>
    </row>
    <row r="17636" spans="1:2" x14ac:dyDescent="0.2">
      <c r="A17636" s="245" t="s">
        <v>20005</v>
      </c>
      <c r="B17636" s="246">
        <v>27.52</v>
      </c>
    </row>
    <row r="17637" spans="1:2" x14ac:dyDescent="0.2">
      <c r="A17637" s="245" t="s">
        <v>4629</v>
      </c>
      <c r="B17637" s="246">
        <v>46.43</v>
      </c>
    </row>
    <row r="17638" spans="1:2" x14ac:dyDescent="0.2">
      <c r="A17638" s="245" t="s">
        <v>20006</v>
      </c>
      <c r="B17638" s="246">
        <v>41.15</v>
      </c>
    </row>
    <row r="17639" spans="1:2" x14ac:dyDescent="0.2">
      <c r="A17639" s="245" t="s">
        <v>4630</v>
      </c>
      <c r="B17639" s="246">
        <v>72.62</v>
      </c>
    </row>
    <row r="17640" spans="1:2" x14ac:dyDescent="0.2">
      <c r="A17640" s="245" t="s">
        <v>20007</v>
      </c>
      <c r="B17640" s="246">
        <v>65.11</v>
      </c>
    </row>
    <row r="17641" spans="1:2" x14ac:dyDescent="0.2">
      <c r="A17641" s="245" t="s">
        <v>4631</v>
      </c>
      <c r="B17641" s="246">
        <v>10.64</v>
      </c>
    </row>
    <row r="17642" spans="1:2" x14ac:dyDescent="0.2">
      <c r="A17642" s="245" t="s">
        <v>20008</v>
      </c>
      <c r="B17642" s="246">
        <v>9.2200000000000006</v>
      </c>
    </row>
    <row r="17643" spans="1:2" x14ac:dyDescent="0.2">
      <c r="A17643" s="245" t="s">
        <v>4632</v>
      </c>
      <c r="B17643" s="246">
        <v>12.41</v>
      </c>
    </row>
    <row r="17644" spans="1:2" x14ac:dyDescent="0.2">
      <c r="A17644" s="245" t="s">
        <v>20009</v>
      </c>
      <c r="B17644" s="246">
        <v>10.75</v>
      </c>
    </row>
    <row r="17645" spans="1:2" x14ac:dyDescent="0.2">
      <c r="A17645" s="245" t="s">
        <v>4633</v>
      </c>
      <c r="B17645" s="246">
        <v>15.07</v>
      </c>
    </row>
    <row r="17646" spans="1:2" x14ac:dyDescent="0.2">
      <c r="A17646" s="245" t="s">
        <v>20010</v>
      </c>
      <c r="B17646" s="246">
        <v>13.06</v>
      </c>
    </row>
    <row r="17647" spans="1:2" x14ac:dyDescent="0.2">
      <c r="A17647" s="245" t="s">
        <v>4634</v>
      </c>
      <c r="B17647" s="246">
        <v>16.84</v>
      </c>
    </row>
    <row r="17648" spans="1:2" x14ac:dyDescent="0.2">
      <c r="A17648" s="245" t="s">
        <v>20011</v>
      </c>
      <c r="B17648" s="246">
        <v>14.59</v>
      </c>
    </row>
    <row r="17649" spans="1:2" x14ac:dyDescent="0.2">
      <c r="A17649" s="245" t="s">
        <v>4635</v>
      </c>
      <c r="B17649" s="246">
        <v>23.05</v>
      </c>
    </row>
    <row r="17650" spans="1:2" x14ac:dyDescent="0.2">
      <c r="A17650" s="245" t="s">
        <v>20012</v>
      </c>
      <c r="B17650" s="246">
        <v>19.97</v>
      </c>
    </row>
    <row r="17651" spans="1:2" x14ac:dyDescent="0.2">
      <c r="A17651" s="245" t="s">
        <v>4636</v>
      </c>
      <c r="B17651" s="246">
        <v>28.37</v>
      </c>
    </row>
    <row r="17652" spans="1:2" x14ac:dyDescent="0.2">
      <c r="A17652" s="245" t="s">
        <v>20013</v>
      </c>
      <c r="B17652" s="246">
        <v>24.58</v>
      </c>
    </row>
    <row r="17653" spans="1:2" x14ac:dyDescent="0.2">
      <c r="A17653" s="245" t="s">
        <v>4637</v>
      </c>
      <c r="B17653" s="246">
        <v>42.56</v>
      </c>
    </row>
    <row r="17654" spans="1:2" x14ac:dyDescent="0.2">
      <c r="A17654" s="245" t="s">
        <v>20014</v>
      </c>
      <c r="B17654" s="246">
        <v>36.880000000000003</v>
      </c>
    </row>
    <row r="17655" spans="1:2" x14ac:dyDescent="0.2">
      <c r="A17655" s="245" t="s">
        <v>4638</v>
      </c>
      <c r="B17655" s="246">
        <v>53.2</v>
      </c>
    </row>
    <row r="17656" spans="1:2" x14ac:dyDescent="0.2">
      <c r="A17656" s="245" t="s">
        <v>20015</v>
      </c>
      <c r="B17656" s="246">
        <v>46.1</v>
      </c>
    </row>
    <row r="17657" spans="1:2" x14ac:dyDescent="0.2">
      <c r="A17657" s="245" t="s">
        <v>4639</v>
      </c>
      <c r="B17657" s="246">
        <v>67.39</v>
      </c>
    </row>
    <row r="17658" spans="1:2" x14ac:dyDescent="0.2">
      <c r="A17658" s="245" t="s">
        <v>20016</v>
      </c>
      <c r="B17658" s="246">
        <v>58.39</v>
      </c>
    </row>
    <row r="17659" spans="1:2" x14ac:dyDescent="0.2">
      <c r="A17659" s="245" t="s">
        <v>4640</v>
      </c>
      <c r="B17659" s="246">
        <v>12.41</v>
      </c>
    </row>
    <row r="17660" spans="1:2" x14ac:dyDescent="0.2">
      <c r="A17660" s="245" t="s">
        <v>20017</v>
      </c>
      <c r="B17660" s="246">
        <v>10.75</v>
      </c>
    </row>
    <row r="17661" spans="1:2" x14ac:dyDescent="0.2">
      <c r="A17661" s="245" t="s">
        <v>4641</v>
      </c>
      <c r="B17661" s="246">
        <v>14.18</v>
      </c>
    </row>
    <row r="17662" spans="1:2" x14ac:dyDescent="0.2">
      <c r="A17662" s="245" t="s">
        <v>20018</v>
      </c>
      <c r="B17662" s="246">
        <v>12.29</v>
      </c>
    </row>
    <row r="17663" spans="1:2" x14ac:dyDescent="0.2">
      <c r="A17663" s="245" t="s">
        <v>4642</v>
      </c>
      <c r="B17663" s="246">
        <v>19.510000000000002</v>
      </c>
    </row>
    <row r="17664" spans="1:2" x14ac:dyDescent="0.2">
      <c r="A17664" s="245" t="s">
        <v>20019</v>
      </c>
      <c r="B17664" s="246">
        <v>16.899999999999999</v>
      </c>
    </row>
    <row r="17665" spans="1:2" x14ac:dyDescent="0.2">
      <c r="A17665" s="245" t="s">
        <v>4643</v>
      </c>
      <c r="B17665" s="246">
        <v>19.86</v>
      </c>
    </row>
    <row r="17666" spans="1:2" x14ac:dyDescent="0.2">
      <c r="A17666" s="245" t="s">
        <v>20020</v>
      </c>
      <c r="B17666" s="246">
        <v>17.21</v>
      </c>
    </row>
    <row r="17667" spans="1:2" x14ac:dyDescent="0.2">
      <c r="A17667" s="245" t="s">
        <v>4644</v>
      </c>
      <c r="B17667" s="246">
        <v>24.83</v>
      </c>
    </row>
    <row r="17668" spans="1:2" x14ac:dyDescent="0.2">
      <c r="A17668" s="245" t="s">
        <v>20021</v>
      </c>
      <c r="B17668" s="246">
        <v>21.51</v>
      </c>
    </row>
    <row r="17669" spans="1:2" x14ac:dyDescent="0.2">
      <c r="A17669" s="245" t="s">
        <v>4645</v>
      </c>
      <c r="B17669" s="246">
        <v>39.020000000000003</v>
      </c>
    </row>
    <row r="17670" spans="1:2" x14ac:dyDescent="0.2">
      <c r="A17670" s="245" t="s">
        <v>20022</v>
      </c>
      <c r="B17670" s="246">
        <v>33.799999999999997</v>
      </c>
    </row>
    <row r="17671" spans="1:2" x14ac:dyDescent="0.2">
      <c r="A17671" s="245" t="s">
        <v>4646</v>
      </c>
      <c r="B17671" s="246">
        <v>70.94</v>
      </c>
    </row>
    <row r="17672" spans="1:2" x14ac:dyDescent="0.2">
      <c r="A17672" s="245" t="s">
        <v>20023</v>
      </c>
      <c r="B17672" s="246">
        <v>61.47</v>
      </c>
    </row>
    <row r="17673" spans="1:2" x14ac:dyDescent="0.2">
      <c r="A17673" s="245" t="s">
        <v>4647</v>
      </c>
      <c r="B17673" s="246">
        <v>81.58</v>
      </c>
    </row>
    <row r="17674" spans="1:2" x14ac:dyDescent="0.2">
      <c r="A17674" s="245" t="s">
        <v>20024</v>
      </c>
      <c r="B17674" s="246">
        <v>70.69</v>
      </c>
    </row>
    <row r="17675" spans="1:2" x14ac:dyDescent="0.2">
      <c r="A17675" s="245" t="s">
        <v>4648</v>
      </c>
      <c r="B17675" s="246">
        <v>102.87</v>
      </c>
    </row>
    <row r="17676" spans="1:2" x14ac:dyDescent="0.2">
      <c r="A17676" s="245" t="s">
        <v>20025</v>
      </c>
      <c r="B17676" s="246">
        <v>89.13</v>
      </c>
    </row>
    <row r="17677" spans="1:2" x14ac:dyDescent="0.2">
      <c r="A17677" s="245" t="s">
        <v>4649</v>
      </c>
      <c r="B17677" s="246">
        <v>4.43</v>
      </c>
    </row>
    <row r="17678" spans="1:2" x14ac:dyDescent="0.2">
      <c r="A17678" s="245" t="s">
        <v>20026</v>
      </c>
      <c r="B17678" s="246">
        <v>3.84</v>
      </c>
    </row>
    <row r="17679" spans="1:2" x14ac:dyDescent="0.2">
      <c r="A17679" s="245" t="s">
        <v>4650</v>
      </c>
      <c r="B17679" s="246">
        <v>5.32</v>
      </c>
    </row>
    <row r="17680" spans="1:2" x14ac:dyDescent="0.2">
      <c r="A17680" s="245" t="s">
        <v>20027</v>
      </c>
      <c r="B17680" s="246">
        <v>4.6100000000000003</v>
      </c>
    </row>
    <row r="17681" spans="1:2" x14ac:dyDescent="0.2">
      <c r="A17681" s="245" t="s">
        <v>4651</v>
      </c>
      <c r="B17681" s="246">
        <v>6.56</v>
      </c>
    </row>
    <row r="17682" spans="1:2" x14ac:dyDescent="0.2">
      <c r="A17682" s="245" t="s">
        <v>20028</v>
      </c>
      <c r="B17682" s="246">
        <v>5.68</v>
      </c>
    </row>
    <row r="17683" spans="1:2" x14ac:dyDescent="0.2">
      <c r="A17683" s="245" t="s">
        <v>4652</v>
      </c>
      <c r="B17683" s="246">
        <v>7.8</v>
      </c>
    </row>
    <row r="17684" spans="1:2" x14ac:dyDescent="0.2">
      <c r="A17684" s="245" t="s">
        <v>20029</v>
      </c>
      <c r="B17684" s="246">
        <v>6.76</v>
      </c>
    </row>
    <row r="17685" spans="1:2" x14ac:dyDescent="0.2">
      <c r="A17685" s="245" t="s">
        <v>4653</v>
      </c>
      <c r="B17685" s="246">
        <v>8.86</v>
      </c>
    </row>
    <row r="17686" spans="1:2" x14ac:dyDescent="0.2">
      <c r="A17686" s="245" t="s">
        <v>20030</v>
      </c>
      <c r="B17686" s="246">
        <v>7.68</v>
      </c>
    </row>
    <row r="17687" spans="1:2" x14ac:dyDescent="0.2">
      <c r="A17687" s="245" t="s">
        <v>4654</v>
      </c>
      <c r="B17687" s="246">
        <v>14.18</v>
      </c>
    </row>
    <row r="17688" spans="1:2" x14ac:dyDescent="0.2">
      <c r="A17688" s="245" t="s">
        <v>20031</v>
      </c>
      <c r="B17688" s="246">
        <v>12.29</v>
      </c>
    </row>
    <row r="17689" spans="1:2" x14ac:dyDescent="0.2">
      <c r="A17689" s="245" t="s">
        <v>4655</v>
      </c>
      <c r="B17689" s="246">
        <v>17.73</v>
      </c>
    </row>
    <row r="17690" spans="1:2" x14ac:dyDescent="0.2">
      <c r="A17690" s="245" t="s">
        <v>20032</v>
      </c>
      <c r="B17690" s="246">
        <v>15.36</v>
      </c>
    </row>
    <row r="17691" spans="1:2" x14ac:dyDescent="0.2">
      <c r="A17691" s="245" t="s">
        <v>4656</v>
      </c>
      <c r="B17691" s="246">
        <v>26.6</v>
      </c>
    </row>
    <row r="17692" spans="1:2" x14ac:dyDescent="0.2">
      <c r="A17692" s="245" t="s">
        <v>20033</v>
      </c>
      <c r="B17692" s="246">
        <v>23.05</v>
      </c>
    </row>
    <row r="17693" spans="1:2" x14ac:dyDescent="0.2">
      <c r="A17693" s="245" t="s">
        <v>4657</v>
      </c>
      <c r="B17693" s="246">
        <v>35.47</v>
      </c>
    </row>
    <row r="17694" spans="1:2" x14ac:dyDescent="0.2">
      <c r="A17694" s="245" t="s">
        <v>20034</v>
      </c>
      <c r="B17694" s="246">
        <v>30.73</v>
      </c>
    </row>
    <row r="17695" spans="1:2" x14ac:dyDescent="0.2">
      <c r="A17695" s="245" t="s">
        <v>4658</v>
      </c>
      <c r="B17695" s="246">
        <v>3.1</v>
      </c>
    </row>
    <row r="17696" spans="1:2" x14ac:dyDescent="0.2">
      <c r="A17696" s="245" t="s">
        <v>20035</v>
      </c>
      <c r="B17696" s="246">
        <v>2.68</v>
      </c>
    </row>
    <row r="17697" spans="1:2" x14ac:dyDescent="0.2">
      <c r="A17697" s="245" t="s">
        <v>4659</v>
      </c>
      <c r="B17697" s="246">
        <v>3.72</v>
      </c>
    </row>
    <row r="17698" spans="1:2" x14ac:dyDescent="0.2">
      <c r="A17698" s="245" t="s">
        <v>20036</v>
      </c>
      <c r="B17698" s="246">
        <v>3.22</v>
      </c>
    </row>
    <row r="17699" spans="1:2" x14ac:dyDescent="0.2">
      <c r="A17699" s="245" t="s">
        <v>4660</v>
      </c>
      <c r="B17699" s="246">
        <v>4.6100000000000003</v>
      </c>
    </row>
    <row r="17700" spans="1:2" x14ac:dyDescent="0.2">
      <c r="A17700" s="245" t="s">
        <v>20037</v>
      </c>
      <c r="B17700" s="246">
        <v>3.99</v>
      </c>
    </row>
    <row r="17701" spans="1:2" x14ac:dyDescent="0.2">
      <c r="A17701" s="245" t="s">
        <v>4661</v>
      </c>
      <c r="B17701" s="246">
        <v>5.32</v>
      </c>
    </row>
    <row r="17702" spans="1:2" x14ac:dyDescent="0.2">
      <c r="A17702" s="245" t="s">
        <v>20038</v>
      </c>
      <c r="B17702" s="246">
        <v>4.6100000000000003</v>
      </c>
    </row>
    <row r="17703" spans="1:2" x14ac:dyDescent="0.2">
      <c r="A17703" s="245" t="s">
        <v>4662</v>
      </c>
      <c r="B17703" s="246">
        <v>6.2</v>
      </c>
    </row>
    <row r="17704" spans="1:2" x14ac:dyDescent="0.2">
      <c r="A17704" s="245" t="s">
        <v>20039</v>
      </c>
      <c r="B17704" s="246">
        <v>5.37</v>
      </c>
    </row>
    <row r="17705" spans="1:2" x14ac:dyDescent="0.2">
      <c r="A17705" s="245" t="s">
        <v>4663</v>
      </c>
      <c r="B17705" s="246">
        <v>9.93</v>
      </c>
    </row>
    <row r="17706" spans="1:2" x14ac:dyDescent="0.2">
      <c r="A17706" s="245" t="s">
        <v>20040</v>
      </c>
      <c r="B17706" s="246">
        <v>8.6</v>
      </c>
    </row>
    <row r="17707" spans="1:2" x14ac:dyDescent="0.2">
      <c r="A17707" s="245" t="s">
        <v>4664</v>
      </c>
      <c r="B17707" s="246">
        <v>12.41</v>
      </c>
    </row>
    <row r="17708" spans="1:2" x14ac:dyDescent="0.2">
      <c r="A17708" s="245" t="s">
        <v>20041</v>
      </c>
      <c r="B17708" s="246">
        <v>10.75</v>
      </c>
    </row>
    <row r="17709" spans="1:2" x14ac:dyDescent="0.2">
      <c r="A17709" s="245" t="s">
        <v>4665</v>
      </c>
      <c r="B17709" s="246">
        <v>19.510000000000002</v>
      </c>
    </row>
    <row r="17710" spans="1:2" x14ac:dyDescent="0.2">
      <c r="A17710" s="245" t="s">
        <v>20042</v>
      </c>
      <c r="B17710" s="246">
        <v>16.899999999999999</v>
      </c>
    </row>
    <row r="17711" spans="1:2" x14ac:dyDescent="0.2">
      <c r="A17711" s="245" t="s">
        <v>4666</v>
      </c>
      <c r="B17711" s="246">
        <v>24.83</v>
      </c>
    </row>
    <row r="17712" spans="1:2" x14ac:dyDescent="0.2">
      <c r="A17712" s="245" t="s">
        <v>20043</v>
      </c>
      <c r="B17712" s="246">
        <v>21.51</v>
      </c>
    </row>
    <row r="17713" spans="1:2" x14ac:dyDescent="0.2">
      <c r="A17713" s="245" t="s">
        <v>4667</v>
      </c>
      <c r="B17713" s="246">
        <v>1.41</v>
      </c>
    </row>
    <row r="17714" spans="1:2" x14ac:dyDescent="0.2">
      <c r="A17714" s="245" t="s">
        <v>20044</v>
      </c>
      <c r="B17714" s="246">
        <v>1.22</v>
      </c>
    </row>
    <row r="17715" spans="1:2" x14ac:dyDescent="0.2">
      <c r="A17715" s="245" t="s">
        <v>4668</v>
      </c>
      <c r="B17715" s="246">
        <v>1.77</v>
      </c>
    </row>
    <row r="17716" spans="1:2" x14ac:dyDescent="0.2">
      <c r="A17716" s="245" t="s">
        <v>20045</v>
      </c>
      <c r="B17716" s="246">
        <v>1.53</v>
      </c>
    </row>
    <row r="17717" spans="1:2" x14ac:dyDescent="0.2">
      <c r="A17717" s="245" t="s">
        <v>4669</v>
      </c>
      <c r="B17717" s="246">
        <v>2.12</v>
      </c>
    </row>
    <row r="17718" spans="1:2" x14ac:dyDescent="0.2">
      <c r="A17718" s="245" t="s">
        <v>20046</v>
      </c>
      <c r="B17718" s="246">
        <v>1.84</v>
      </c>
    </row>
    <row r="17719" spans="1:2" x14ac:dyDescent="0.2">
      <c r="A17719" s="245" t="s">
        <v>4670</v>
      </c>
      <c r="B17719" s="246">
        <v>2.48</v>
      </c>
    </row>
    <row r="17720" spans="1:2" x14ac:dyDescent="0.2">
      <c r="A17720" s="245" t="s">
        <v>20047</v>
      </c>
      <c r="B17720" s="246">
        <v>2.15</v>
      </c>
    </row>
    <row r="17721" spans="1:2" x14ac:dyDescent="0.2">
      <c r="A17721" s="245" t="s">
        <v>4671</v>
      </c>
      <c r="B17721" s="246">
        <v>5.67</v>
      </c>
    </row>
    <row r="17722" spans="1:2" x14ac:dyDescent="0.2">
      <c r="A17722" s="245" t="s">
        <v>20048</v>
      </c>
      <c r="B17722" s="246">
        <v>4.91</v>
      </c>
    </row>
    <row r="17723" spans="1:2" x14ac:dyDescent="0.2">
      <c r="A17723" s="245" t="s">
        <v>4672</v>
      </c>
      <c r="B17723" s="246">
        <v>7.09</v>
      </c>
    </row>
    <row r="17724" spans="1:2" x14ac:dyDescent="0.2">
      <c r="A17724" s="245" t="s">
        <v>20049</v>
      </c>
      <c r="B17724" s="246">
        <v>6.14</v>
      </c>
    </row>
    <row r="17725" spans="1:2" x14ac:dyDescent="0.2">
      <c r="A17725" s="245" t="s">
        <v>4673</v>
      </c>
      <c r="B17725" s="246">
        <v>10.64</v>
      </c>
    </row>
    <row r="17726" spans="1:2" x14ac:dyDescent="0.2">
      <c r="A17726" s="245" t="s">
        <v>20050</v>
      </c>
      <c r="B17726" s="246">
        <v>9.2200000000000006</v>
      </c>
    </row>
    <row r="17727" spans="1:2" x14ac:dyDescent="0.2">
      <c r="A17727" s="245" t="s">
        <v>4674</v>
      </c>
      <c r="B17727" s="246">
        <v>14.18</v>
      </c>
    </row>
    <row r="17728" spans="1:2" x14ac:dyDescent="0.2">
      <c r="A17728" s="245" t="s">
        <v>20051</v>
      </c>
      <c r="B17728" s="246">
        <v>12.29</v>
      </c>
    </row>
    <row r="17729" spans="1:2" x14ac:dyDescent="0.2">
      <c r="A17729" s="245" t="s">
        <v>4675</v>
      </c>
      <c r="B17729" s="246">
        <v>17.73</v>
      </c>
    </row>
    <row r="17730" spans="1:2" x14ac:dyDescent="0.2">
      <c r="A17730" s="245" t="s">
        <v>20052</v>
      </c>
      <c r="B17730" s="246">
        <v>15.36</v>
      </c>
    </row>
    <row r="17731" spans="1:2" x14ac:dyDescent="0.2">
      <c r="A17731" s="245" t="s">
        <v>4676</v>
      </c>
      <c r="B17731" s="246">
        <v>21.28</v>
      </c>
    </row>
    <row r="17732" spans="1:2" x14ac:dyDescent="0.2">
      <c r="A17732" s="245" t="s">
        <v>20053</v>
      </c>
      <c r="B17732" s="246">
        <v>18.440000000000001</v>
      </c>
    </row>
    <row r="17733" spans="1:2" x14ac:dyDescent="0.2">
      <c r="A17733" s="245" t="s">
        <v>4677</v>
      </c>
      <c r="B17733" s="246">
        <v>24.83</v>
      </c>
    </row>
    <row r="17734" spans="1:2" x14ac:dyDescent="0.2">
      <c r="A17734" s="245" t="s">
        <v>20054</v>
      </c>
      <c r="B17734" s="246">
        <v>21.51</v>
      </c>
    </row>
    <row r="17735" spans="1:2" x14ac:dyDescent="0.2">
      <c r="A17735" s="245" t="s">
        <v>4678</v>
      </c>
      <c r="B17735" s="246">
        <v>28.37</v>
      </c>
    </row>
    <row r="17736" spans="1:2" x14ac:dyDescent="0.2">
      <c r="A17736" s="245" t="s">
        <v>20055</v>
      </c>
      <c r="B17736" s="246">
        <v>24.58</v>
      </c>
    </row>
    <row r="17737" spans="1:2" x14ac:dyDescent="0.2">
      <c r="A17737" s="245" t="s">
        <v>4679</v>
      </c>
      <c r="B17737" s="246">
        <v>31.92</v>
      </c>
    </row>
    <row r="17738" spans="1:2" x14ac:dyDescent="0.2">
      <c r="A17738" s="245" t="s">
        <v>20056</v>
      </c>
      <c r="B17738" s="246">
        <v>27.66</v>
      </c>
    </row>
    <row r="17739" spans="1:2" x14ac:dyDescent="0.2">
      <c r="A17739" s="245" t="s">
        <v>4680</v>
      </c>
      <c r="B17739" s="246">
        <v>6.31</v>
      </c>
    </row>
    <row r="17740" spans="1:2" x14ac:dyDescent="0.2">
      <c r="A17740" s="245" t="s">
        <v>20057</v>
      </c>
      <c r="B17740" s="246">
        <v>5.5</v>
      </c>
    </row>
    <row r="17741" spans="1:2" x14ac:dyDescent="0.2">
      <c r="A17741" s="245" t="s">
        <v>4681</v>
      </c>
      <c r="B17741" s="246">
        <v>7.29</v>
      </c>
    </row>
    <row r="17742" spans="1:2" x14ac:dyDescent="0.2">
      <c r="A17742" s="245" t="s">
        <v>20058</v>
      </c>
      <c r="B17742" s="246">
        <v>6.38</v>
      </c>
    </row>
    <row r="17743" spans="1:2" x14ac:dyDescent="0.2">
      <c r="A17743" s="245" t="s">
        <v>4682</v>
      </c>
      <c r="B17743" s="246">
        <v>9.15</v>
      </c>
    </row>
    <row r="17744" spans="1:2" x14ac:dyDescent="0.2">
      <c r="A17744" s="245" t="s">
        <v>20059</v>
      </c>
      <c r="B17744" s="246">
        <v>8.01</v>
      </c>
    </row>
    <row r="17745" spans="1:2" x14ac:dyDescent="0.2">
      <c r="A17745" s="245" t="s">
        <v>4683</v>
      </c>
      <c r="B17745" s="246">
        <v>13.76</v>
      </c>
    </row>
    <row r="17746" spans="1:2" x14ac:dyDescent="0.2">
      <c r="A17746" s="245" t="s">
        <v>20060</v>
      </c>
      <c r="B17746" s="246">
        <v>12.05</v>
      </c>
    </row>
    <row r="17747" spans="1:2" x14ac:dyDescent="0.2">
      <c r="A17747" s="245" t="s">
        <v>4684</v>
      </c>
      <c r="B17747" s="246">
        <v>18.77</v>
      </c>
    </row>
    <row r="17748" spans="1:2" x14ac:dyDescent="0.2">
      <c r="A17748" s="245" t="s">
        <v>20061</v>
      </c>
      <c r="B17748" s="246">
        <v>16.489999999999998</v>
      </c>
    </row>
    <row r="17749" spans="1:2" x14ac:dyDescent="0.2">
      <c r="A17749" s="245" t="s">
        <v>4685</v>
      </c>
      <c r="B17749" s="246">
        <v>23.66</v>
      </c>
    </row>
    <row r="17750" spans="1:2" x14ac:dyDescent="0.2">
      <c r="A17750" s="245" t="s">
        <v>20062</v>
      </c>
      <c r="B17750" s="246">
        <v>20.82</v>
      </c>
    </row>
    <row r="17751" spans="1:2" x14ac:dyDescent="0.2">
      <c r="A17751" s="245" t="s">
        <v>4686</v>
      </c>
      <c r="B17751" s="246">
        <v>29.57</v>
      </c>
    </row>
    <row r="17752" spans="1:2" x14ac:dyDescent="0.2">
      <c r="A17752" s="245" t="s">
        <v>20063</v>
      </c>
      <c r="B17752" s="246">
        <v>26.02</v>
      </c>
    </row>
    <row r="17753" spans="1:2" x14ac:dyDescent="0.2">
      <c r="A17753" s="245" t="s">
        <v>4687</v>
      </c>
      <c r="B17753" s="246">
        <v>33.35</v>
      </c>
    </row>
    <row r="17754" spans="1:2" x14ac:dyDescent="0.2">
      <c r="A17754" s="245" t="s">
        <v>20064</v>
      </c>
      <c r="B17754" s="246">
        <v>29.37</v>
      </c>
    </row>
    <row r="17755" spans="1:2" x14ac:dyDescent="0.2">
      <c r="A17755" s="245" t="s">
        <v>4688</v>
      </c>
      <c r="B17755" s="246">
        <v>42.76</v>
      </c>
    </row>
    <row r="17756" spans="1:2" x14ac:dyDescent="0.2">
      <c r="A17756" s="245" t="s">
        <v>20065</v>
      </c>
      <c r="B17756" s="246">
        <v>37.64</v>
      </c>
    </row>
    <row r="17757" spans="1:2" x14ac:dyDescent="0.2">
      <c r="A17757" s="245" t="s">
        <v>4689</v>
      </c>
      <c r="B17757" s="246">
        <v>11.37</v>
      </c>
    </row>
    <row r="17758" spans="1:2" x14ac:dyDescent="0.2">
      <c r="A17758" s="245" t="s">
        <v>20066</v>
      </c>
      <c r="B17758" s="246">
        <v>9.8800000000000008</v>
      </c>
    </row>
    <row r="17759" spans="1:2" x14ac:dyDescent="0.2">
      <c r="A17759" s="245" t="s">
        <v>4690</v>
      </c>
      <c r="B17759" s="246">
        <v>55.79</v>
      </c>
    </row>
    <row r="17760" spans="1:2" x14ac:dyDescent="0.2">
      <c r="A17760" s="245" t="s">
        <v>20067</v>
      </c>
      <c r="B17760" s="246">
        <v>48.37</v>
      </c>
    </row>
    <row r="17761" spans="1:2" x14ac:dyDescent="0.2">
      <c r="A17761" s="245" t="s">
        <v>4691</v>
      </c>
      <c r="B17761" s="246">
        <v>18.309999999999999</v>
      </c>
    </row>
    <row r="17762" spans="1:2" x14ac:dyDescent="0.2">
      <c r="A17762" s="245" t="s">
        <v>20068</v>
      </c>
      <c r="B17762" s="246">
        <v>15.94</v>
      </c>
    </row>
    <row r="17763" spans="1:2" x14ac:dyDescent="0.2">
      <c r="A17763" s="245" t="s">
        <v>4692</v>
      </c>
      <c r="B17763" s="246">
        <v>88.84</v>
      </c>
    </row>
    <row r="17764" spans="1:2" x14ac:dyDescent="0.2">
      <c r="A17764" s="245" t="s">
        <v>20069</v>
      </c>
      <c r="B17764" s="246">
        <v>77.06</v>
      </c>
    </row>
    <row r="17765" spans="1:2" x14ac:dyDescent="0.2">
      <c r="A17765" s="245" t="s">
        <v>4693</v>
      </c>
      <c r="B17765" s="246">
        <v>26.56</v>
      </c>
    </row>
    <row r="17766" spans="1:2" x14ac:dyDescent="0.2">
      <c r="A17766" s="245" t="s">
        <v>20070</v>
      </c>
      <c r="B17766" s="246">
        <v>23.16</v>
      </c>
    </row>
    <row r="17767" spans="1:2" x14ac:dyDescent="0.2">
      <c r="A17767" s="245" t="s">
        <v>4694</v>
      </c>
      <c r="B17767" s="246">
        <v>127.31</v>
      </c>
    </row>
    <row r="17768" spans="1:2" x14ac:dyDescent="0.2">
      <c r="A17768" s="245" t="s">
        <v>20071</v>
      </c>
      <c r="B17768" s="246">
        <v>110.47</v>
      </c>
    </row>
    <row r="17769" spans="1:2" x14ac:dyDescent="0.2">
      <c r="A17769" s="245" t="s">
        <v>4695</v>
      </c>
      <c r="B17769" s="246">
        <v>15.34</v>
      </c>
    </row>
    <row r="17770" spans="1:2" x14ac:dyDescent="0.2">
      <c r="A17770" s="245" t="s">
        <v>20072</v>
      </c>
      <c r="B17770" s="246">
        <v>13.38</v>
      </c>
    </row>
    <row r="17771" spans="1:2" x14ac:dyDescent="0.2">
      <c r="A17771" s="245" t="s">
        <v>4696</v>
      </c>
      <c r="B17771" s="246">
        <v>16.93</v>
      </c>
    </row>
    <row r="17772" spans="1:2" x14ac:dyDescent="0.2">
      <c r="A17772" s="245" t="s">
        <v>20073</v>
      </c>
      <c r="B17772" s="246">
        <v>14.76</v>
      </c>
    </row>
    <row r="17773" spans="1:2" x14ac:dyDescent="0.2">
      <c r="A17773" s="245" t="s">
        <v>4697</v>
      </c>
      <c r="B17773" s="246">
        <v>20.66</v>
      </c>
    </row>
    <row r="17774" spans="1:2" x14ac:dyDescent="0.2">
      <c r="A17774" s="245" t="s">
        <v>20074</v>
      </c>
      <c r="B17774" s="246">
        <v>18.04</v>
      </c>
    </row>
    <row r="17775" spans="1:2" x14ac:dyDescent="0.2">
      <c r="A17775" s="245" t="s">
        <v>4698</v>
      </c>
      <c r="B17775" s="246">
        <v>24.31</v>
      </c>
    </row>
    <row r="17776" spans="1:2" x14ac:dyDescent="0.2">
      <c r="A17776" s="245" t="s">
        <v>20075</v>
      </c>
      <c r="B17776" s="246">
        <v>21.24</v>
      </c>
    </row>
    <row r="17777" spans="1:2" x14ac:dyDescent="0.2">
      <c r="A17777" s="245" t="s">
        <v>4699</v>
      </c>
      <c r="B17777" s="246">
        <v>32.11</v>
      </c>
    </row>
    <row r="17778" spans="1:2" x14ac:dyDescent="0.2">
      <c r="A17778" s="245" t="s">
        <v>20076</v>
      </c>
      <c r="B17778" s="246">
        <v>28.03</v>
      </c>
    </row>
    <row r="17779" spans="1:2" x14ac:dyDescent="0.2">
      <c r="A17779" s="245" t="s">
        <v>4700</v>
      </c>
      <c r="B17779" s="246">
        <v>55.85</v>
      </c>
    </row>
    <row r="17780" spans="1:2" x14ac:dyDescent="0.2">
      <c r="A17780" s="245" t="s">
        <v>20077</v>
      </c>
      <c r="B17780" s="246">
        <v>48.84</v>
      </c>
    </row>
    <row r="17781" spans="1:2" x14ac:dyDescent="0.2">
      <c r="A17781" s="245" t="s">
        <v>4701</v>
      </c>
      <c r="B17781" s="246">
        <v>91.98</v>
      </c>
    </row>
    <row r="17782" spans="1:2" x14ac:dyDescent="0.2">
      <c r="A17782" s="245" t="s">
        <v>20078</v>
      </c>
      <c r="B17782" s="246">
        <v>80.31</v>
      </c>
    </row>
    <row r="17783" spans="1:2" x14ac:dyDescent="0.2">
      <c r="A17783" s="245" t="s">
        <v>4702</v>
      </c>
      <c r="B17783" s="246">
        <v>104.03</v>
      </c>
    </row>
    <row r="17784" spans="1:2" x14ac:dyDescent="0.2">
      <c r="A17784" s="245" t="s">
        <v>20079</v>
      </c>
      <c r="B17784" s="246">
        <v>91.08</v>
      </c>
    </row>
    <row r="17785" spans="1:2" x14ac:dyDescent="0.2">
      <c r="A17785" s="245" t="s">
        <v>4703</v>
      </c>
      <c r="B17785" s="246">
        <v>128.09</v>
      </c>
    </row>
    <row r="17786" spans="1:2" x14ac:dyDescent="0.2">
      <c r="A17786" s="245" t="s">
        <v>20080</v>
      </c>
      <c r="B17786" s="246">
        <v>112.4</v>
      </c>
    </row>
    <row r="17787" spans="1:2" x14ac:dyDescent="0.2">
      <c r="A17787" s="245" t="s">
        <v>4704</v>
      </c>
      <c r="B17787" s="246">
        <v>25.43</v>
      </c>
    </row>
    <row r="17788" spans="1:2" x14ac:dyDescent="0.2">
      <c r="A17788" s="245" t="s">
        <v>20081</v>
      </c>
      <c r="B17788" s="246">
        <v>24.72</v>
      </c>
    </row>
    <row r="17789" spans="1:2" x14ac:dyDescent="0.2">
      <c r="A17789" s="245" t="s">
        <v>4705</v>
      </c>
      <c r="B17789" s="246">
        <v>32.36</v>
      </c>
    </row>
    <row r="17790" spans="1:2" x14ac:dyDescent="0.2">
      <c r="A17790" s="245" t="s">
        <v>20082</v>
      </c>
      <c r="B17790" s="246">
        <v>31.56</v>
      </c>
    </row>
    <row r="17791" spans="1:2" x14ac:dyDescent="0.2">
      <c r="A17791" s="245" t="s">
        <v>4706</v>
      </c>
      <c r="B17791" s="246">
        <v>37.35</v>
      </c>
    </row>
    <row r="17792" spans="1:2" x14ac:dyDescent="0.2">
      <c r="A17792" s="245" t="s">
        <v>20083</v>
      </c>
      <c r="B17792" s="246">
        <v>36.409999999999997</v>
      </c>
    </row>
    <row r="17793" spans="1:2" x14ac:dyDescent="0.2">
      <c r="A17793" s="245" t="s">
        <v>4707</v>
      </c>
      <c r="B17793" s="246">
        <v>40.92</v>
      </c>
    </row>
    <row r="17794" spans="1:2" x14ac:dyDescent="0.2">
      <c r="A17794" s="245" t="s">
        <v>20084</v>
      </c>
      <c r="B17794" s="246">
        <v>39.869999999999997</v>
      </c>
    </row>
    <row r="17795" spans="1:2" x14ac:dyDescent="0.2">
      <c r="A17795" s="245" t="s">
        <v>4708</v>
      </c>
      <c r="B17795" s="246">
        <v>43.77</v>
      </c>
    </row>
    <row r="17796" spans="1:2" x14ac:dyDescent="0.2">
      <c r="A17796" s="245" t="s">
        <v>20085</v>
      </c>
      <c r="B17796" s="246">
        <v>42.68</v>
      </c>
    </row>
    <row r="17797" spans="1:2" x14ac:dyDescent="0.2">
      <c r="A17797" s="245" t="s">
        <v>4709</v>
      </c>
      <c r="B17797" s="246">
        <v>72.27</v>
      </c>
    </row>
    <row r="17798" spans="1:2" x14ac:dyDescent="0.2">
      <c r="A17798" s="245" t="s">
        <v>20086</v>
      </c>
      <c r="B17798" s="246">
        <v>71.09</v>
      </c>
    </row>
    <row r="17799" spans="1:2" x14ac:dyDescent="0.2">
      <c r="A17799" s="245" t="s">
        <v>4710</v>
      </c>
      <c r="B17799" s="246">
        <v>84.06</v>
      </c>
    </row>
    <row r="17800" spans="1:2" x14ac:dyDescent="0.2">
      <c r="A17800" s="245" t="s">
        <v>20087</v>
      </c>
      <c r="B17800" s="246">
        <v>82.73</v>
      </c>
    </row>
    <row r="17801" spans="1:2" x14ac:dyDescent="0.2">
      <c r="A17801" s="245" t="s">
        <v>4711</v>
      </c>
      <c r="B17801" s="246">
        <v>87.81</v>
      </c>
    </row>
    <row r="17802" spans="1:2" x14ac:dyDescent="0.2">
      <c r="A17802" s="245" t="s">
        <v>20088</v>
      </c>
      <c r="B17802" s="246">
        <v>86.39</v>
      </c>
    </row>
    <row r="17803" spans="1:2" x14ac:dyDescent="0.2">
      <c r="A17803" s="245" t="s">
        <v>4712</v>
      </c>
      <c r="B17803" s="246">
        <v>108.8</v>
      </c>
    </row>
    <row r="17804" spans="1:2" x14ac:dyDescent="0.2">
      <c r="A17804" s="245" t="s">
        <v>20089</v>
      </c>
      <c r="B17804" s="246">
        <v>107.15</v>
      </c>
    </row>
    <row r="17805" spans="1:2" x14ac:dyDescent="0.2">
      <c r="A17805" s="245" t="s">
        <v>4713</v>
      </c>
      <c r="B17805" s="246">
        <v>22.58</v>
      </c>
    </row>
    <row r="17806" spans="1:2" x14ac:dyDescent="0.2">
      <c r="A17806" s="245" t="s">
        <v>20090</v>
      </c>
      <c r="B17806" s="246">
        <v>22.58</v>
      </c>
    </row>
    <row r="17807" spans="1:2" x14ac:dyDescent="0.2">
      <c r="A17807" s="245" t="s">
        <v>4714</v>
      </c>
      <c r="B17807" s="246">
        <v>23.71</v>
      </c>
    </row>
    <row r="17808" spans="1:2" x14ac:dyDescent="0.2">
      <c r="A17808" s="245" t="s">
        <v>20091</v>
      </c>
      <c r="B17808" s="246">
        <v>23.71</v>
      </c>
    </row>
    <row r="17809" spans="1:2" x14ac:dyDescent="0.2">
      <c r="A17809" s="245" t="s">
        <v>4715</v>
      </c>
      <c r="B17809" s="246">
        <v>27.75</v>
      </c>
    </row>
    <row r="17810" spans="1:2" x14ac:dyDescent="0.2">
      <c r="A17810" s="245" t="s">
        <v>20092</v>
      </c>
      <c r="B17810" s="246">
        <v>27.75</v>
      </c>
    </row>
    <row r="17811" spans="1:2" x14ac:dyDescent="0.2">
      <c r="A17811" s="245" t="s">
        <v>4716</v>
      </c>
      <c r="B17811" s="246">
        <v>17.899999999999999</v>
      </c>
    </row>
    <row r="17812" spans="1:2" x14ac:dyDescent="0.2">
      <c r="A17812" s="245" t="s">
        <v>20093</v>
      </c>
      <c r="B17812" s="246">
        <v>17.899999999999999</v>
      </c>
    </row>
    <row r="17813" spans="1:2" x14ac:dyDescent="0.2">
      <c r="A17813" s="245" t="s">
        <v>4717</v>
      </c>
      <c r="B17813" s="246">
        <v>20.57</v>
      </c>
    </row>
    <row r="17814" spans="1:2" x14ac:dyDescent="0.2">
      <c r="A17814" s="245" t="s">
        <v>20094</v>
      </c>
      <c r="B17814" s="246">
        <v>20.57</v>
      </c>
    </row>
    <row r="17815" spans="1:2" x14ac:dyDescent="0.2">
      <c r="A17815" s="245" t="s">
        <v>4718</v>
      </c>
      <c r="B17815" s="246">
        <v>21.71</v>
      </c>
    </row>
    <row r="17816" spans="1:2" x14ac:dyDescent="0.2">
      <c r="A17816" s="245" t="s">
        <v>20095</v>
      </c>
      <c r="B17816" s="246">
        <v>21.71</v>
      </c>
    </row>
    <row r="17817" spans="1:2" x14ac:dyDescent="0.2">
      <c r="A17817" s="245" t="s">
        <v>4719</v>
      </c>
      <c r="B17817" s="246">
        <v>1392.91</v>
      </c>
    </row>
    <row r="17818" spans="1:2" x14ac:dyDescent="0.2">
      <c r="A17818" s="245" t="s">
        <v>20096</v>
      </c>
      <c r="B17818" s="246">
        <v>1277.9000000000001</v>
      </c>
    </row>
    <row r="17819" spans="1:2" x14ac:dyDescent="0.2">
      <c r="A17819" s="245" t="s">
        <v>4720</v>
      </c>
      <c r="B17819" s="246">
        <v>1551.46</v>
      </c>
    </row>
    <row r="17820" spans="1:2" x14ac:dyDescent="0.2">
      <c r="A17820" s="245" t="s">
        <v>20097</v>
      </c>
      <c r="B17820" s="246">
        <v>1436.48</v>
      </c>
    </row>
    <row r="17821" spans="1:2" x14ac:dyDescent="0.2">
      <c r="A17821" s="245" t="s">
        <v>4721</v>
      </c>
      <c r="B17821" s="246">
        <v>2015.01</v>
      </c>
    </row>
    <row r="17822" spans="1:2" x14ac:dyDescent="0.2">
      <c r="A17822" s="245" t="s">
        <v>20098</v>
      </c>
      <c r="B17822" s="246">
        <v>1827.6</v>
      </c>
    </row>
    <row r="17823" spans="1:2" x14ac:dyDescent="0.2">
      <c r="A17823" s="245" t="s">
        <v>4722</v>
      </c>
      <c r="B17823" s="246">
        <v>2191.12</v>
      </c>
    </row>
    <row r="17824" spans="1:2" x14ac:dyDescent="0.2">
      <c r="A17824" s="245" t="s">
        <v>20099</v>
      </c>
      <c r="B17824" s="246">
        <v>2003.71</v>
      </c>
    </row>
    <row r="17825" spans="1:2" x14ac:dyDescent="0.2">
      <c r="A17825" s="245" t="s">
        <v>4723</v>
      </c>
      <c r="B17825" s="246">
        <v>2925.57</v>
      </c>
    </row>
    <row r="17826" spans="1:2" x14ac:dyDescent="0.2">
      <c r="A17826" s="245" t="s">
        <v>20100</v>
      </c>
      <c r="B17826" s="246">
        <v>2661.18</v>
      </c>
    </row>
    <row r="17827" spans="1:2" x14ac:dyDescent="0.2">
      <c r="A17827" s="245" t="s">
        <v>4724</v>
      </c>
      <c r="B17827" s="246">
        <v>3056.62</v>
      </c>
    </row>
    <row r="17828" spans="1:2" x14ac:dyDescent="0.2">
      <c r="A17828" s="245" t="s">
        <v>20101</v>
      </c>
      <c r="B17828" s="246">
        <v>2795.21</v>
      </c>
    </row>
    <row r="17829" spans="1:2" x14ac:dyDescent="0.2">
      <c r="A17829" s="245" t="s">
        <v>4725</v>
      </c>
      <c r="B17829" s="246">
        <v>3549.21</v>
      </c>
    </row>
    <row r="17830" spans="1:2" x14ac:dyDescent="0.2">
      <c r="A17830" s="245" t="s">
        <v>20102</v>
      </c>
      <c r="B17830" s="246">
        <v>3269.82</v>
      </c>
    </row>
    <row r="17831" spans="1:2" x14ac:dyDescent="0.2">
      <c r="A17831" s="245" t="s">
        <v>4726</v>
      </c>
      <c r="B17831" s="246">
        <v>4325.8999999999996</v>
      </c>
    </row>
    <row r="17832" spans="1:2" x14ac:dyDescent="0.2">
      <c r="A17832" s="245" t="s">
        <v>20103</v>
      </c>
      <c r="B17832" s="246">
        <v>3964.01</v>
      </c>
    </row>
    <row r="17833" spans="1:2" x14ac:dyDescent="0.2">
      <c r="A17833" s="245" t="s">
        <v>4727</v>
      </c>
      <c r="B17833" s="246">
        <v>78.5</v>
      </c>
    </row>
    <row r="17834" spans="1:2" x14ac:dyDescent="0.2">
      <c r="A17834" s="245" t="s">
        <v>20104</v>
      </c>
      <c r="B17834" s="246">
        <v>78.5</v>
      </c>
    </row>
    <row r="17835" spans="1:2" x14ac:dyDescent="0.2">
      <c r="A17835" s="245" t="s">
        <v>4728</v>
      </c>
      <c r="B17835" s="246">
        <v>116.39</v>
      </c>
    </row>
    <row r="17836" spans="1:2" x14ac:dyDescent="0.2">
      <c r="A17836" s="245" t="s">
        <v>20105</v>
      </c>
      <c r="B17836" s="246">
        <v>116.39</v>
      </c>
    </row>
    <row r="17837" spans="1:2" x14ac:dyDescent="0.2">
      <c r="A17837" s="245" t="s">
        <v>4729</v>
      </c>
      <c r="B17837" s="246">
        <v>152.02000000000001</v>
      </c>
    </row>
    <row r="17838" spans="1:2" x14ac:dyDescent="0.2">
      <c r="A17838" s="245" t="s">
        <v>20106</v>
      </c>
      <c r="B17838" s="246">
        <v>152.02000000000001</v>
      </c>
    </row>
    <row r="17839" spans="1:2" x14ac:dyDescent="0.2">
      <c r="A17839" s="245" t="s">
        <v>4730</v>
      </c>
      <c r="B17839" s="246">
        <v>269.75</v>
      </c>
    </row>
    <row r="17840" spans="1:2" x14ac:dyDescent="0.2">
      <c r="A17840" s="245" t="s">
        <v>20107</v>
      </c>
      <c r="B17840" s="246">
        <v>269.75</v>
      </c>
    </row>
    <row r="17841" spans="1:2" x14ac:dyDescent="0.2">
      <c r="A17841" s="245" t="s">
        <v>4731</v>
      </c>
      <c r="B17841" s="246">
        <v>72.16</v>
      </c>
    </row>
    <row r="17842" spans="1:2" x14ac:dyDescent="0.2">
      <c r="A17842" s="245" t="s">
        <v>20108</v>
      </c>
      <c r="B17842" s="246">
        <v>72.16</v>
      </c>
    </row>
    <row r="17843" spans="1:2" x14ac:dyDescent="0.2">
      <c r="A17843" s="245" t="s">
        <v>4732</v>
      </c>
      <c r="B17843" s="246">
        <v>108.55</v>
      </c>
    </row>
    <row r="17844" spans="1:2" x14ac:dyDescent="0.2">
      <c r="A17844" s="245" t="s">
        <v>20109</v>
      </c>
      <c r="B17844" s="246">
        <v>108.55</v>
      </c>
    </row>
    <row r="17845" spans="1:2" x14ac:dyDescent="0.2">
      <c r="A17845" s="245" t="s">
        <v>4733</v>
      </c>
      <c r="B17845" s="246">
        <v>37.950000000000003</v>
      </c>
    </row>
    <row r="17846" spans="1:2" x14ac:dyDescent="0.2">
      <c r="A17846" s="245" t="s">
        <v>20110</v>
      </c>
      <c r="B17846" s="246">
        <v>37.950000000000003</v>
      </c>
    </row>
    <row r="17847" spans="1:2" x14ac:dyDescent="0.2">
      <c r="A17847" s="245" t="s">
        <v>4734</v>
      </c>
      <c r="B17847" s="246">
        <v>44.89</v>
      </c>
    </row>
    <row r="17848" spans="1:2" x14ac:dyDescent="0.2">
      <c r="A17848" s="245" t="s">
        <v>20111</v>
      </c>
      <c r="B17848" s="246">
        <v>44.89</v>
      </c>
    </row>
    <row r="17849" spans="1:2" x14ac:dyDescent="0.2">
      <c r="A17849" s="245" t="s">
        <v>4735</v>
      </c>
      <c r="B17849" s="246">
        <v>41.78</v>
      </c>
    </row>
    <row r="17850" spans="1:2" x14ac:dyDescent="0.2">
      <c r="A17850" s="245" t="s">
        <v>20112</v>
      </c>
      <c r="B17850" s="246">
        <v>41.78</v>
      </c>
    </row>
    <row r="17851" spans="1:2" x14ac:dyDescent="0.2">
      <c r="A17851" s="245" t="s">
        <v>4736</v>
      </c>
      <c r="B17851" s="246">
        <v>44.16</v>
      </c>
    </row>
    <row r="17852" spans="1:2" x14ac:dyDescent="0.2">
      <c r="A17852" s="245" t="s">
        <v>20113</v>
      </c>
      <c r="B17852" s="246">
        <v>44.16</v>
      </c>
    </row>
    <row r="17853" spans="1:2" x14ac:dyDescent="0.2">
      <c r="A17853" s="245" t="s">
        <v>4737</v>
      </c>
      <c r="B17853" s="246">
        <v>169.18</v>
      </c>
    </row>
    <row r="17854" spans="1:2" x14ac:dyDescent="0.2">
      <c r="A17854" s="245" t="s">
        <v>20114</v>
      </c>
      <c r="B17854" s="246">
        <v>169.18</v>
      </c>
    </row>
    <row r="17855" spans="1:2" x14ac:dyDescent="0.2">
      <c r="A17855" s="245" t="s">
        <v>4738</v>
      </c>
      <c r="B17855" s="246">
        <v>173.98</v>
      </c>
    </row>
    <row r="17856" spans="1:2" x14ac:dyDescent="0.2">
      <c r="A17856" s="245" t="s">
        <v>20115</v>
      </c>
      <c r="B17856" s="246">
        <v>173.98</v>
      </c>
    </row>
    <row r="17857" spans="1:2" x14ac:dyDescent="0.2">
      <c r="A17857" s="245" t="s">
        <v>4739</v>
      </c>
      <c r="B17857" s="246">
        <v>180.48</v>
      </c>
    </row>
    <row r="17858" spans="1:2" x14ac:dyDescent="0.2">
      <c r="A17858" s="245" t="s">
        <v>20116</v>
      </c>
      <c r="B17858" s="246">
        <v>180.48</v>
      </c>
    </row>
    <row r="17859" spans="1:2" x14ac:dyDescent="0.2">
      <c r="A17859" s="245" t="s">
        <v>4740</v>
      </c>
      <c r="B17859" s="246">
        <v>191.48</v>
      </c>
    </row>
    <row r="17860" spans="1:2" x14ac:dyDescent="0.2">
      <c r="A17860" s="245" t="s">
        <v>20117</v>
      </c>
      <c r="B17860" s="246">
        <v>191.48</v>
      </c>
    </row>
    <row r="17861" spans="1:2" x14ac:dyDescent="0.2">
      <c r="A17861" s="245" t="s">
        <v>4741</v>
      </c>
      <c r="B17861" s="246">
        <v>196.48</v>
      </c>
    </row>
    <row r="17862" spans="1:2" x14ac:dyDescent="0.2">
      <c r="A17862" s="245" t="s">
        <v>20118</v>
      </c>
      <c r="B17862" s="246">
        <v>196.48</v>
      </c>
    </row>
    <row r="17863" spans="1:2" x14ac:dyDescent="0.2">
      <c r="A17863" s="245" t="s">
        <v>4742</v>
      </c>
      <c r="B17863" s="246">
        <v>173.98</v>
      </c>
    </row>
    <row r="17864" spans="1:2" x14ac:dyDescent="0.2">
      <c r="A17864" s="245" t="s">
        <v>20119</v>
      </c>
      <c r="B17864" s="246">
        <v>173.98</v>
      </c>
    </row>
    <row r="17865" spans="1:2" x14ac:dyDescent="0.2">
      <c r="A17865" s="245" t="s">
        <v>4743</v>
      </c>
      <c r="B17865" s="246">
        <v>49.21</v>
      </c>
    </row>
    <row r="17866" spans="1:2" x14ac:dyDescent="0.2">
      <c r="A17866" s="245" t="s">
        <v>20120</v>
      </c>
      <c r="B17866" s="246">
        <v>49.21</v>
      </c>
    </row>
    <row r="17867" spans="1:2" x14ac:dyDescent="0.2">
      <c r="A17867" s="245" t="s">
        <v>4744</v>
      </c>
      <c r="B17867" s="246">
        <v>51.59</v>
      </c>
    </row>
    <row r="17868" spans="1:2" x14ac:dyDescent="0.2">
      <c r="A17868" s="245" t="s">
        <v>20121</v>
      </c>
      <c r="B17868" s="246">
        <v>51.59</v>
      </c>
    </row>
    <row r="17869" spans="1:2" x14ac:dyDescent="0.2">
      <c r="A17869" s="245" t="s">
        <v>4745</v>
      </c>
      <c r="B17869" s="246">
        <v>176.61</v>
      </c>
    </row>
    <row r="17870" spans="1:2" x14ac:dyDescent="0.2">
      <c r="A17870" s="245" t="s">
        <v>20122</v>
      </c>
      <c r="B17870" s="246">
        <v>176.61</v>
      </c>
    </row>
    <row r="17871" spans="1:2" x14ac:dyDescent="0.2">
      <c r="A17871" s="245" t="s">
        <v>4746</v>
      </c>
      <c r="B17871" s="246">
        <v>181.41</v>
      </c>
    </row>
    <row r="17872" spans="1:2" x14ac:dyDescent="0.2">
      <c r="A17872" s="245" t="s">
        <v>20123</v>
      </c>
      <c r="B17872" s="246">
        <v>181.41</v>
      </c>
    </row>
    <row r="17873" spans="1:2" x14ac:dyDescent="0.2">
      <c r="A17873" s="245" t="s">
        <v>4747</v>
      </c>
      <c r="B17873" s="246">
        <v>187.91</v>
      </c>
    </row>
    <row r="17874" spans="1:2" x14ac:dyDescent="0.2">
      <c r="A17874" s="245" t="s">
        <v>20124</v>
      </c>
      <c r="B17874" s="246">
        <v>187.91</v>
      </c>
    </row>
    <row r="17875" spans="1:2" x14ac:dyDescent="0.2">
      <c r="A17875" s="245" t="s">
        <v>4748</v>
      </c>
      <c r="B17875" s="246">
        <v>198.91</v>
      </c>
    </row>
    <row r="17876" spans="1:2" x14ac:dyDescent="0.2">
      <c r="A17876" s="245" t="s">
        <v>20125</v>
      </c>
      <c r="B17876" s="246">
        <v>198.91</v>
      </c>
    </row>
    <row r="17877" spans="1:2" x14ac:dyDescent="0.2">
      <c r="A17877" s="245" t="s">
        <v>4749</v>
      </c>
      <c r="B17877" s="246">
        <v>203.91</v>
      </c>
    </row>
    <row r="17878" spans="1:2" x14ac:dyDescent="0.2">
      <c r="A17878" s="245" t="s">
        <v>20126</v>
      </c>
      <c r="B17878" s="246">
        <v>203.91</v>
      </c>
    </row>
    <row r="17879" spans="1:2" x14ac:dyDescent="0.2">
      <c r="A17879" s="245" t="s">
        <v>4750</v>
      </c>
      <c r="B17879" s="246">
        <v>166.91</v>
      </c>
    </row>
    <row r="17880" spans="1:2" x14ac:dyDescent="0.2">
      <c r="A17880" s="245" t="s">
        <v>20127</v>
      </c>
      <c r="B17880" s="246">
        <v>166.91</v>
      </c>
    </row>
    <row r="17881" spans="1:2" x14ac:dyDescent="0.2">
      <c r="A17881" s="245" t="s">
        <v>4751</v>
      </c>
      <c r="B17881" s="246">
        <v>79.34</v>
      </c>
    </row>
    <row r="17882" spans="1:2" x14ac:dyDescent="0.2">
      <c r="A17882" s="245" t="s">
        <v>20128</v>
      </c>
      <c r="B17882" s="246">
        <v>79.34</v>
      </c>
    </row>
    <row r="17883" spans="1:2" x14ac:dyDescent="0.2">
      <c r="A17883" s="245" t="s">
        <v>4752</v>
      </c>
      <c r="B17883" s="246">
        <v>81.72</v>
      </c>
    </row>
    <row r="17884" spans="1:2" x14ac:dyDescent="0.2">
      <c r="A17884" s="245" t="s">
        <v>20129</v>
      </c>
      <c r="B17884" s="246">
        <v>81.72</v>
      </c>
    </row>
    <row r="17885" spans="1:2" x14ac:dyDescent="0.2">
      <c r="A17885" s="245" t="s">
        <v>4753</v>
      </c>
      <c r="B17885" s="246">
        <v>241.54</v>
      </c>
    </row>
    <row r="17886" spans="1:2" x14ac:dyDescent="0.2">
      <c r="A17886" s="245" t="s">
        <v>20130</v>
      </c>
      <c r="B17886" s="246">
        <v>241.54</v>
      </c>
    </row>
    <row r="17887" spans="1:2" x14ac:dyDescent="0.2">
      <c r="A17887" s="245" t="s">
        <v>4754</v>
      </c>
      <c r="B17887" s="246">
        <v>246.34</v>
      </c>
    </row>
    <row r="17888" spans="1:2" x14ac:dyDescent="0.2">
      <c r="A17888" s="245" t="s">
        <v>20131</v>
      </c>
      <c r="B17888" s="246">
        <v>246.34</v>
      </c>
    </row>
    <row r="17889" spans="1:2" x14ac:dyDescent="0.2">
      <c r="A17889" s="245" t="s">
        <v>4755</v>
      </c>
      <c r="B17889" s="246">
        <v>252.84</v>
      </c>
    </row>
    <row r="17890" spans="1:2" x14ac:dyDescent="0.2">
      <c r="A17890" s="245" t="s">
        <v>20132</v>
      </c>
      <c r="B17890" s="246">
        <v>252.84</v>
      </c>
    </row>
    <row r="17891" spans="1:2" x14ac:dyDescent="0.2">
      <c r="A17891" s="245" t="s">
        <v>4756</v>
      </c>
      <c r="B17891" s="246">
        <v>263.83999999999997</v>
      </c>
    </row>
    <row r="17892" spans="1:2" x14ac:dyDescent="0.2">
      <c r="A17892" s="245" t="s">
        <v>20133</v>
      </c>
      <c r="B17892" s="246">
        <v>263.83999999999997</v>
      </c>
    </row>
    <row r="17893" spans="1:2" x14ac:dyDescent="0.2">
      <c r="A17893" s="245" t="s">
        <v>4757</v>
      </c>
      <c r="B17893" s="246">
        <v>268.83999999999997</v>
      </c>
    </row>
    <row r="17894" spans="1:2" x14ac:dyDescent="0.2">
      <c r="A17894" s="245" t="s">
        <v>20134</v>
      </c>
      <c r="B17894" s="246">
        <v>268.83999999999997</v>
      </c>
    </row>
    <row r="17895" spans="1:2" x14ac:dyDescent="0.2">
      <c r="A17895" s="245" t="s">
        <v>4758</v>
      </c>
      <c r="B17895" s="246">
        <v>231.84</v>
      </c>
    </row>
    <row r="17896" spans="1:2" x14ac:dyDescent="0.2">
      <c r="A17896" s="245" t="s">
        <v>20135</v>
      </c>
      <c r="B17896" s="246">
        <v>231.84</v>
      </c>
    </row>
    <row r="17897" spans="1:2" x14ac:dyDescent="0.2">
      <c r="A17897" s="245" t="s">
        <v>4759</v>
      </c>
      <c r="B17897" s="246">
        <v>446.17</v>
      </c>
    </row>
    <row r="17898" spans="1:2" x14ac:dyDescent="0.2">
      <c r="A17898" s="245" t="s">
        <v>20136</v>
      </c>
      <c r="B17898" s="246">
        <v>446.17</v>
      </c>
    </row>
    <row r="17899" spans="1:2" x14ac:dyDescent="0.2">
      <c r="A17899" s="245" t="s">
        <v>4760</v>
      </c>
      <c r="B17899" s="246">
        <v>446.37</v>
      </c>
    </row>
    <row r="17900" spans="1:2" x14ac:dyDescent="0.2">
      <c r="A17900" s="245" t="s">
        <v>20137</v>
      </c>
      <c r="B17900" s="246">
        <v>446.37</v>
      </c>
    </row>
    <row r="17901" spans="1:2" x14ac:dyDescent="0.2">
      <c r="A17901" s="245" t="s">
        <v>4761</v>
      </c>
      <c r="B17901" s="246">
        <v>451.17</v>
      </c>
    </row>
    <row r="17902" spans="1:2" x14ac:dyDescent="0.2">
      <c r="A17902" s="245" t="s">
        <v>20138</v>
      </c>
      <c r="B17902" s="246">
        <v>451.17</v>
      </c>
    </row>
    <row r="17903" spans="1:2" x14ac:dyDescent="0.2">
      <c r="A17903" s="245" t="s">
        <v>4762</v>
      </c>
      <c r="B17903" s="246">
        <v>457.67</v>
      </c>
    </row>
    <row r="17904" spans="1:2" x14ac:dyDescent="0.2">
      <c r="A17904" s="245" t="s">
        <v>20139</v>
      </c>
      <c r="B17904" s="246">
        <v>457.67</v>
      </c>
    </row>
    <row r="17905" spans="1:2" x14ac:dyDescent="0.2">
      <c r="A17905" s="245" t="s">
        <v>4763</v>
      </c>
      <c r="B17905" s="246">
        <v>468.67</v>
      </c>
    </row>
    <row r="17906" spans="1:2" x14ac:dyDescent="0.2">
      <c r="A17906" s="245" t="s">
        <v>20140</v>
      </c>
      <c r="B17906" s="246">
        <v>468.67</v>
      </c>
    </row>
    <row r="17907" spans="1:2" x14ac:dyDescent="0.2">
      <c r="A17907" s="245" t="s">
        <v>4764</v>
      </c>
      <c r="B17907" s="246">
        <v>473.67</v>
      </c>
    </row>
    <row r="17908" spans="1:2" x14ac:dyDescent="0.2">
      <c r="A17908" s="245" t="s">
        <v>20141</v>
      </c>
      <c r="B17908" s="246">
        <v>473.67</v>
      </c>
    </row>
    <row r="17909" spans="1:2" x14ac:dyDescent="0.2">
      <c r="A17909" s="245" t="s">
        <v>4765</v>
      </c>
      <c r="B17909" s="246">
        <v>436.67</v>
      </c>
    </row>
    <row r="17910" spans="1:2" x14ac:dyDescent="0.2">
      <c r="A17910" s="245" t="s">
        <v>20142</v>
      </c>
      <c r="B17910" s="246">
        <v>436.67</v>
      </c>
    </row>
    <row r="17911" spans="1:2" x14ac:dyDescent="0.2">
      <c r="A17911" s="245" t="s">
        <v>4766</v>
      </c>
      <c r="B17911" s="246">
        <v>1039.17</v>
      </c>
    </row>
    <row r="17912" spans="1:2" x14ac:dyDescent="0.2">
      <c r="A17912" s="245" t="s">
        <v>20143</v>
      </c>
      <c r="B17912" s="246">
        <v>1039.17</v>
      </c>
    </row>
    <row r="17913" spans="1:2" x14ac:dyDescent="0.2">
      <c r="A17913" s="245" t="s">
        <v>4767</v>
      </c>
      <c r="B17913" s="246">
        <v>1067.67</v>
      </c>
    </row>
    <row r="17914" spans="1:2" x14ac:dyDescent="0.2">
      <c r="A17914" s="245" t="s">
        <v>20144</v>
      </c>
      <c r="B17914" s="246">
        <v>1067.67</v>
      </c>
    </row>
    <row r="17915" spans="1:2" x14ac:dyDescent="0.2">
      <c r="A17915" s="245" t="s">
        <v>4768</v>
      </c>
      <c r="B17915" s="246">
        <v>1697.23</v>
      </c>
    </row>
    <row r="17916" spans="1:2" x14ac:dyDescent="0.2">
      <c r="A17916" s="245" t="s">
        <v>20145</v>
      </c>
      <c r="B17916" s="246">
        <v>1697.23</v>
      </c>
    </row>
    <row r="17917" spans="1:2" x14ac:dyDescent="0.2">
      <c r="A17917" s="245" t="s">
        <v>4769</v>
      </c>
      <c r="B17917" s="246">
        <v>1893.35</v>
      </c>
    </row>
    <row r="17918" spans="1:2" x14ac:dyDescent="0.2">
      <c r="A17918" s="245" t="s">
        <v>20146</v>
      </c>
      <c r="B17918" s="246">
        <v>1893.35</v>
      </c>
    </row>
    <row r="17919" spans="1:2" x14ac:dyDescent="0.2">
      <c r="A17919" s="245" t="s">
        <v>4770</v>
      </c>
      <c r="B17919" s="246">
        <v>2509.69</v>
      </c>
    </row>
    <row r="17920" spans="1:2" x14ac:dyDescent="0.2">
      <c r="A17920" s="245" t="s">
        <v>20147</v>
      </c>
      <c r="B17920" s="246">
        <v>2509.69</v>
      </c>
    </row>
    <row r="17921" spans="1:2" x14ac:dyDescent="0.2">
      <c r="A17921" s="245" t="s">
        <v>4771</v>
      </c>
      <c r="B17921" s="246">
        <v>2537.4499999999998</v>
      </c>
    </row>
    <row r="17922" spans="1:2" x14ac:dyDescent="0.2">
      <c r="A17922" s="245" t="s">
        <v>20148</v>
      </c>
      <c r="B17922" s="246">
        <v>2537.4499999999998</v>
      </c>
    </row>
    <row r="17923" spans="1:2" x14ac:dyDescent="0.2">
      <c r="A17923" s="245" t="s">
        <v>4772</v>
      </c>
      <c r="B17923" s="246">
        <v>3909.98</v>
      </c>
    </row>
    <row r="17924" spans="1:2" x14ac:dyDescent="0.2">
      <c r="A17924" s="245" t="s">
        <v>20149</v>
      </c>
      <c r="B17924" s="246">
        <v>3909.98</v>
      </c>
    </row>
    <row r="17925" spans="1:2" x14ac:dyDescent="0.2">
      <c r="A17925" s="245" t="s">
        <v>4773</v>
      </c>
      <c r="B17925" s="246">
        <v>975.83</v>
      </c>
    </row>
    <row r="17926" spans="1:2" x14ac:dyDescent="0.2">
      <c r="A17926" s="245" t="s">
        <v>20150</v>
      </c>
      <c r="B17926" s="246">
        <v>975.83</v>
      </c>
    </row>
    <row r="17927" spans="1:2" x14ac:dyDescent="0.2">
      <c r="A17927" s="245" t="s">
        <v>4774</v>
      </c>
      <c r="B17927" s="246">
        <v>1116.92</v>
      </c>
    </row>
    <row r="17928" spans="1:2" x14ac:dyDescent="0.2">
      <c r="A17928" s="245" t="s">
        <v>20151</v>
      </c>
      <c r="B17928" s="246">
        <v>1116.92</v>
      </c>
    </row>
    <row r="17929" spans="1:2" x14ac:dyDescent="0.2">
      <c r="A17929" s="245" t="s">
        <v>4775</v>
      </c>
      <c r="B17929" s="246">
        <v>1145.42</v>
      </c>
    </row>
    <row r="17930" spans="1:2" x14ac:dyDescent="0.2">
      <c r="A17930" s="245" t="s">
        <v>20152</v>
      </c>
      <c r="B17930" s="246">
        <v>1145.42</v>
      </c>
    </row>
    <row r="17931" spans="1:2" x14ac:dyDescent="0.2">
      <c r="A17931" s="245" t="s">
        <v>4776</v>
      </c>
      <c r="B17931" s="246">
        <v>1817.08</v>
      </c>
    </row>
    <row r="17932" spans="1:2" x14ac:dyDescent="0.2">
      <c r="A17932" s="245" t="s">
        <v>20153</v>
      </c>
      <c r="B17932" s="246">
        <v>1817.08</v>
      </c>
    </row>
    <row r="17933" spans="1:2" x14ac:dyDescent="0.2">
      <c r="A17933" s="245" t="s">
        <v>4777</v>
      </c>
      <c r="B17933" s="246">
        <v>2001.77</v>
      </c>
    </row>
    <row r="17934" spans="1:2" x14ac:dyDescent="0.2">
      <c r="A17934" s="245" t="s">
        <v>20154</v>
      </c>
      <c r="B17934" s="246">
        <v>2001.77</v>
      </c>
    </row>
    <row r="17935" spans="1:2" x14ac:dyDescent="0.2">
      <c r="A17935" s="245" t="s">
        <v>4778</v>
      </c>
      <c r="B17935" s="246">
        <v>2772.02</v>
      </c>
    </row>
    <row r="17936" spans="1:2" x14ac:dyDescent="0.2">
      <c r="A17936" s="245" t="s">
        <v>20155</v>
      </c>
      <c r="B17936" s="246">
        <v>2772.02</v>
      </c>
    </row>
    <row r="17937" spans="1:2" x14ac:dyDescent="0.2">
      <c r="A17937" s="245" t="s">
        <v>4779</v>
      </c>
      <c r="B17937" s="246">
        <v>2646.45</v>
      </c>
    </row>
    <row r="17938" spans="1:2" x14ac:dyDescent="0.2">
      <c r="A17938" s="245" t="s">
        <v>20156</v>
      </c>
      <c r="B17938" s="246">
        <v>2646.45</v>
      </c>
    </row>
    <row r="17939" spans="1:2" x14ac:dyDescent="0.2">
      <c r="A17939" s="245" t="s">
        <v>4780</v>
      </c>
      <c r="B17939" s="246">
        <v>4030.32</v>
      </c>
    </row>
    <row r="17940" spans="1:2" x14ac:dyDescent="0.2">
      <c r="A17940" s="245" t="s">
        <v>20157</v>
      </c>
      <c r="B17940" s="246">
        <v>4030.32</v>
      </c>
    </row>
    <row r="17941" spans="1:2" x14ac:dyDescent="0.2">
      <c r="A17941" s="245" t="s">
        <v>4781</v>
      </c>
      <c r="B17941" s="246">
        <v>1076.3699999999999</v>
      </c>
    </row>
    <row r="17942" spans="1:2" x14ac:dyDescent="0.2">
      <c r="A17942" s="245" t="s">
        <v>20158</v>
      </c>
      <c r="B17942" s="246">
        <v>1076.3699999999999</v>
      </c>
    </row>
    <row r="17943" spans="1:2" x14ac:dyDescent="0.2">
      <c r="A17943" s="245" t="s">
        <v>4782</v>
      </c>
      <c r="B17943" s="246">
        <v>132.08000000000001</v>
      </c>
    </row>
    <row r="17944" spans="1:2" x14ac:dyDescent="0.2">
      <c r="A17944" s="245" t="s">
        <v>20159</v>
      </c>
      <c r="B17944" s="246">
        <v>125.45</v>
      </c>
    </row>
    <row r="17945" spans="1:2" x14ac:dyDescent="0.2">
      <c r="A17945" s="245" t="s">
        <v>4783</v>
      </c>
      <c r="B17945" s="246">
        <v>178.97</v>
      </c>
    </row>
    <row r="17946" spans="1:2" x14ac:dyDescent="0.2">
      <c r="A17946" s="245" t="s">
        <v>20160</v>
      </c>
      <c r="B17946" s="246">
        <v>171.39</v>
      </c>
    </row>
    <row r="17947" spans="1:2" x14ac:dyDescent="0.2">
      <c r="A17947" s="245" t="s">
        <v>4784</v>
      </c>
      <c r="B17947" s="246">
        <v>223.47</v>
      </c>
    </row>
    <row r="17948" spans="1:2" x14ac:dyDescent="0.2">
      <c r="A17948" s="245" t="s">
        <v>20161</v>
      </c>
      <c r="B17948" s="246">
        <v>214.94</v>
      </c>
    </row>
    <row r="17949" spans="1:2" x14ac:dyDescent="0.2">
      <c r="A17949" s="245" t="s">
        <v>4785</v>
      </c>
      <c r="B17949" s="246">
        <v>69.41</v>
      </c>
    </row>
    <row r="17950" spans="1:2" x14ac:dyDescent="0.2">
      <c r="A17950" s="245" t="s">
        <v>20162</v>
      </c>
      <c r="B17950" s="246">
        <v>67.040000000000006</v>
      </c>
    </row>
    <row r="17951" spans="1:2" x14ac:dyDescent="0.2">
      <c r="A17951" s="245" t="s">
        <v>4786</v>
      </c>
      <c r="B17951" s="246">
        <v>75.45</v>
      </c>
    </row>
    <row r="17952" spans="1:2" x14ac:dyDescent="0.2">
      <c r="A17952" s="245" t="s">
        <v>20163</v>
      </c>
      <c r="B17952" s="246">
        <v>72.61</v>
      </c>
    </row>
    <row r="17953" spans="1:2" x14ac:dyDescent="0.2">
      <c r="A17953" s="245" t="s">
        <v>4787</v>
      </c>
      <c r="B17953" s="246">
        <v>213.82</v>
      </c>
    </row>
    <row r="17954" spans="1:2" x14ac:dyDescent="0.2">
      <c r="A17954" s="245" t="s">
        <v>20164</v>
      </c>
      <c r="B17954" s="246">
        <v>210.03</v>
      </c>
    </row>
    <row r="17955" spans="1:2" x14ac:dyDescent="0.2">
      <c r="A17955" s="245" t="s">
        <v>4788</v>
      </c>
      <c r="B17955" s="246">
        <v>222.41</v>
      </c>
    </row>
    <row r="17956" spans="1:2" x14ac:dyDescent="0.2">
      <c r="A17956" s="245" t="s">
        <v>20165</v>
      </c>
      <c r="B17956" s="246">
        <v>218.14</v>
      </c>
    </row>
    <row r="17957" spans="1:2" x14ac:dyDescent="0.2">
      <c r="A17957" s="245" t="s">
        <v>4789</v>
      </c>
      <c r="B17957" s="246">
        <v>101.04</v>
      </c>
    </row>
    <row r="17958" spans="1:2" x14ac:dyDescent="0.2">
      <c r="A17958" s="245" t="s">
        <v>20166</v>
      </c>
      <c r="B17958" s="246">
        <v>98.67</v>
      </c>
    </row>
    <row r="17959" spans="1:2" x14ac:dyDescent="0.2">
      <c r="A17959" s="245" t="s">
        <v>4790</v>
      </c>
      <c r="B17959" s="246">
        <v>107.08</v>
      </c>
    </row>
    <row r="17960" spans="1:2" x14ac:dyDescent="0.2">
      <c r="A17960" s="245" t="s">
        <v>20167</v>
      </c>
      <c r="B17960" s="246">
        <v>104.24</v>
      </c>
    </row>
    <row r="17961" spans="1:2" x14ac:dyDescent="0.2">
      <c r="A17961" s="245" t="s">
        <v>4791</v>
      </c>
      <c r="B17961" s="246">
        <v>274.89999999999998</v>
      </c>
    </row>
    <row r="17962" spans="1:2" x14ac:dyDescent="0.2">
      <c r="A17962" s="245" t="s">
        <v>20168</v>
      </c>
      <c r="B17962" s="246">
        <v>272.06</v>
      </c>
    </row>
    <row r="17963" spans="1:2" x14ac:dyDescent="0.2">
      <c r="A17963" s="245" t="s">
        <v>4792</v>
      </c>
      <c r="B17963" s="246">
        <v>287.04000000000002</v>
      </c>
    </row>
    <row r="17964" spans="1:2" x14ac:dyDescent="0.2">
      <c r="A17964" s="245" t="s">
        <v>20169</v>
      </c>
      <c r="B17964" s="246">
        <v>283.25</v>
      </c>
    </row>
    <row r="17965" spans="1:2" x14ac:dyDescent="0.2">
      <c r="A17965" s="245" t="s">
        <v>4793</v>
      </c>
      <c r="B17965" s="246">
        <v>500.4</v>
      </c>
    </row>
    <row r="17966" spans="1:2" x14ac:dyDescent="0.2">
      <c r="A17966" s="245" t="s">
        <v>20170</v>
      </c>
      <c r="B17966" s="246">
        <v>496.14</v>
      </c>
    </row>
    <row r="17967" spans="1:2" x14ac:dyDescent="0.2">
      <c r="A17967" s="245" t="s">
        <v>4794</v>
      </c>
      <c r="B17967" s="246">
        <v>504.16</v>
      </c>
    </row>
    <row r="17968" spans="1:2" x14ac:dyDescent="0.2">
      <c r="A17968" s="245" t="s">
        <v>20171</v>
      </c>
      <c r="B17968" s="246">
        <v>499.42</v>
      </c>
    </row>
    <row r="17969" spans="1:2" x14ac:dyDescent="0.2">
      <c r="A17969" s="245" t="s">
        <v>4795</v>
      </c>
      <c r="B17969" s="246">
        <v>512.74</v>
      </c>
    </row>
    <row r="17970" spans="1:2" x14ac:dyDescent="0.2">
      <c r="A17970" s="245" t="s">
        <v>20172</v>
      </c>
      <c r="B17970" s="246">
        <v>507.53</v>
      </c>
    </row>
    <row r="17971" spans="1:2" x14ac:dyDescent="0.2">
      <c r="A17971" s="245" t="s">
        <v>4796</v>
      </c>
      <c r="B17971" s="246">
        <v>35.47</v>
      </c>
    </row>
    <row r="17972" spans="1:2" x14ac:dyDescent="0.2">
      <c r="A17972" s="245" t="s">
        <v>20173</v>
      </c>
      <c r="B17972" s="246">
        <v>30.73</v>
      </c>
    </row>
    <row r="17973" spans="1:2" x14ac:dyDescent="0.2">
      <c r="A17973" s="245" t="s">
        <v>4797</v>
      </c>
      <c r="B17973" s="246">
        <v>37.950000000000003</v>
      </c>
    </row>
    <row r="17974" spans="1:2" x14ac:dyDescent="0.2">
      <c r="A17974" s="245" t="s">
        <v>20174</v>
      </c>
      <c r="B17974" s="246">
        <v>32.880000000000003</v>
      </c>
    </row>
    <row r="17975" spans="1:2" x14ac:dyDescent="0.2">
      <c r="A17975" s="245" t="s">
        <v>4798</v>
      </c>
      <c r="B17975" s="246">
        <v>46.46</v>
      </c>
    </row>
    <row r="17976" spans="1:2" x14ac:dyDescent="0.2">
      <c r="A17976" s="245" t="s">
        <v>20175</v>
      </c>
      <c r="B17976" s="246">
        <v>40.26</v>
      </c>
    </row>
    <row r="17977" spans="1:2" x14ac:dyDescent="0.2">
      <c r="A17977" s="245" t="s">
        <v>4799</v>
      </c>
      <c r="B17977" s="246">
        <v>63.85</v>
      </c>
    </row>
    <row r="17978" spans="1:2" x14ac:dyDescent="0.2">
      <c r="A17978" s="245" t="s">
        <v>20176</v>
      </c>
      <c r="B17978" s="246">
        <v>55.32</v>
      </c>
    </row>
    <row r="17979" spans="1:2" x14ac:dyDescent="0.2">
      <c r="A17979" s="245" t="s">
        <v>4800</v>
      </c>
      <c r="B17979" s="246">
        <v>97.55</v>
      </c>
    </row>
    <row r="17980" spans="1:2" x14ac:dyDescent="0.2">
      <c r="A17980" s="245" t="s">
        <v>20177</v>
      </c>
      <c r="B17980" s="246">
        <v>84.52</v>
      </c>
    </row>
    <row r="17981" spans="1:2" x14ac:dyDescent="0.2">
      <c r="A17981" s="245" t="s">
        <v>4801</v>
      </c>
      <c r="B17981" s="246">
        <v>131.96</v>
      </c>
    </row>
    <row r="17982" spans="1:2" x14ac:dyDescent="0.2">
      <c r="A17982" s="245" t="s">
        <v>20178</v>
      </c>
      <c r="B17982" s="246">
        <v>114.33</v>
      </c>
    </row>
    <row r="17983" spans="1:2" x14ac:dyDescent="0.2">
      <c r="A17983" s="245" t="s">
        <v>4802</v>
      </c>
      <c r="B17983" s="246">
        <v>14.18</v>
      </c>
    </row>
    <row r="17984" spans="1:2" x14ac:dyDescent="0.2">
      <c r="A17984" s="245" t="s">
        <v>20179</v>
      </c>
      <c r="B17984" s="246">
        <v>12.29</v>
      </c>
    </row>
    <row r="17985" spans="1:2" x14ac:dyDescent="0.2">
      <c r="A17985" s="245" t="s">
        <v>4803</v>
      </c>
      <c r="B17985" s="246">
        <v>17.02</v>
      </c>
    </row>
    <row r="17986" spans="1:2" x14ac:dyDescent="0.2">
      <c r="A17986" s="245" t="s">
        <v>20180</v>
      </c>
      <c r="B17986" s="246">
        <v>14.75</v>
      </c>
    </row>
    <row r="17987" spans="1:2" x14ac:dyDescent="0.2">
      <c r="A17987" s="245" t="s">
        <v>4804</v>
      </c>
      <c r="B17987" s="246">
        <v>11.35</v>
      </c>
    </row>
    <row r="17988" spans="1:2" x14ac:dyDescent="0.2">
      <c r="A17988" s="245" t="s">
        <v>20181</v>
      </c>
      <c r="B17988" s="246">
        <v>9.83</v>
      </c>
    </row>
    <row r="17989" spans="1:2" x14ac:dyDescent="0.2">
      <c r="A17989" s="245" t="s">
        <v>4805</v>
      </c>
      <c r="B17989" s="246">
        <v>18.440000000000001</v>
      </c>
    </row>
    <row r="17990" spans="1:2" x14ac:dyDescent="0.2">
      <c r="A17990" s="245" t="s">
        <v>20182</v>
      </c>
      <c r="B17990" s="246">
        <v>15.98</v>
      </c>
    </row>
    <row r="17991" spans="1:2" x14ac:dyDescent="0.2">
      <c r="A17991" s="245" t="s">
        <v>4806</v>
      </c>
      <c r="B17991" s="246">
        <v>12.77</v>
      </c>
    </row>
    <row r="17992" spans="1:2" x14ac:dyDescent="0.2">
      <c r="A17992" s="245" t="s">
        <v>20183</v>
      </c>
      <c r="B17992" s="246">
        <v>11.06</v>
      </c>
    </row>
    <row r="17993" spans="1:2" x14ac:dyDescent="0.2">
      <c r="A17993" s="245" t="s">
        <v>4807</v>
      </c>
      <c r="B17993" s="246">
        <v>19.86</v>
      </c>
    </row>
    <row r="17994" spans="1:2" x14ac:dyDescent="0.2">
      <c r="A17994" s="245" t="s">
        <v>20184</v>
      </c>
      <c r="B17994" s="246">
        <v>17.21</v>
      </c>
    </row>
    <row r="17995" spans="1:2" x14ac:dyDescent="0.2">
      <c r="A17995" s="245" t="s">
        <v>4808</v>
      </c>
      <c r="B17995" s="246">
        <v>14.54</v>
      </c>
    </row>
    <row r="17996" spans="1:2" x14ac:dyDescent="0.2">
      <c r="A17996" s="245" t="s">
        <v>20185</v>
      </c>
      <c r="B17996" s="246">
        <v>12.6</v>
      </c>
    </row>
    <row r="17997" spans="1:2" x14ac:dyDescent="0.2">
      <c r="A17997" s="245" t="s">
        <v>4809</v>
      </c>
      <c r="B17997" s="246">
        <v>21.63</v>
      </c>
    </row>
    <row r="17998" spans="1:2" x14ac:dyDescent="0.2">
      <c r="A17998" s="245" t="s">
        <v>20186</v>
      </c>
      <c r="B17998" s="246">
        <v>18.739999999999998</v>
      </c>
    </row>
    <row r="17999" spans="1:2" x14ac:dyDescent="0.2">
      <c r="A17999" s="245" t="s">
        <v>4810</v>
      </c>
      <c r="B17999" s="246">
        <v>51.43</v>
      </c>
    </row>
    <row r="18000" spans="1:2" x14ac:dyDescent="0.2">
      <c r="A18000" s="245" t="s">
        <v>20187</v>
      </c>
      <c r="B18000" s="246">
        <v>44.56</v>
      </c>
    </row>
    <row r="18001" spans="1:2" x14ac:dyDescent="0.2">
      <c r="A18001" s="245" t="s">
        <v>4811</v>
      </c>
      <c r="B18001" s="246">
        <v>36.18</v>
      </c>
    </row>
    <row r="18002" spans="1:2" x14ac:dyDescent="0.2">
      <c r="A18002" s="245" t="s">
        <v>20188</v>
      </c>
      <c r="B18002" s="246">
        <v>31.34</v>
      </c>
    </row>
    <row r="18003" spans="1:2" x14ac:dyDescent="0.2">
      <c r="A18003" s="245" t="s">
        <v>4812</v>
      </c>
      <c r="B18003" s="246">
        <v>36.18</v>
      </c>
    </row>
    <row r="18004" spans="1:2" x14ac:dyDescent="0.2">
      <c r="A18004" s="245" t="s">
        <v>20189</v>
      </c>
      <c r="B18004" s="246">
        <v>31.34</v>
      </c>
    </row>
    <row r="18005" spans="1:2" x14ac:dyDescent="0.2">
      <c r="A18005" s="245" t="s">
        <v>4813</v>
      </c>
      <c r="B18005" s="246">
        <v>24.12</v>
      </c>
    </row>
    <row r="18006" spans="1:2" x14ac:dyDescent="0.2">
      <c r="A18006" s="245" t="s">
        <v>20190</v>
      </c>
      <c r="B18006" s="246">
        <v>20.89</v>
      </c>
    </row>
    <row r="18007" spans="1:2" x14ac:dyDescent="0.2">
      <c r="A18007" s="245" t="s">
        <v>4814</v>
      </c>
      <c r="B18007" s="246">
        <v>227.42</v>
      </c>
    </row>
    <row r="18008" spans="1:2" x14ac:dyDescent="0.2">
      <c r="A18008" s="245" t="s">
        <v>20191</v>
      </c>
      <c r="B18008" s="246">
        <v>201.25</v>
      </c>
    </row>
    <row r="18009" spans="1:2" x14ac:dyDescent="0.2">
      <c r="A18009" s="245" t="s">
        <v>4815</v>
      </c>
      <c r="B18009" s="246">
        <v>228.35</v>
      </c>
    </row>
    <row r="18010" spans="1:2" x14ac:dyDescent="0.2">
      <c r="A18010" s="245" t="s">
        <v>20192</v>
      </c>
      <c r="B18010" s="246">
        <v>202.06</v>
      </c>
    </row>
    <row r="18011" spans="1:2" x14ac:dyDescent="0.2">
      <c r="A18011" s="245" t="s">
        <v>4816</v>
      </c>
      <c r="B18011" s="246">
        <v>229.66</v>
      </c>
    </row>
    <row r="18012" spans="1:2" x14ac:dyDescent="0.2">
      <c r="A18012" s="245" t="s">
        <v>20193</v>
      </c>
      <c r="B18012" s="246">
        <v>203.19</v>
      </c>
    </row>
    <row r="18013" spans="1:2" x14ac:dyDescent="0.2">
      <c r="A18013" s="245" t="s">
        <v>4817</v>
      </c>
      <c r="B18013" s="246">
        <v>1229.1099999999999</v>
      </c>
    </row>
    <row r="18014" spans="1:2" x14ac:dyDescent="0.2">
      <c r="A18014" s="245" t="s">
        <v>20194</v>
      </c>
      <c r="B18014" s="246">
        <v>1120.07</v>
      </c>
    </row>
    <row r="18015" spans="1:2" x14ac:dyDescent="0.2">
      <c r="A18015" s="245" t="s">
        <v>4818</v>
      </c>
      <c r="B18015" s="246">
        <v>1589.79</v>
      </c>
    </row>
    <row r="18016" spans="1:2" x14ac:dyDescent="0.2">
      <c r="A18016" s="245" t="s">
        <v>20195</v>
      </c>
      <c r="B18016" s="246">
        <v>1448.7</v>
      </c>
    </row>
    <row r="18017" spans="1:2" x14ac:dyDescent="0.2">
      <c r="A18017" s="245" t="s">
        <v>4819</v>
      </c>
      <c r="B18017" s="246">
        <v>1751.91</v>
      </c>
    </row>
    <row r="18018" spans="1:2" x14ac:dyDescent="0.2">
      <c r="A18018" s="245" t="s">
        <v>20196</v>
      </c>
      <c r="B18018" s="246">
        <v>1620.16</v>
      </c>
    </row>
    <row r="18019" spans="1:2" x14ac:dyDescent="0.2">
      <c r="A18019" s="245" t="s">
        <v>4820</v>
      </c>
      <c r="B18019" s="246">
        <v>2474.41</v>
      </c>
    </row>
    <row r="18020" spans="1:2" x14ac:dyDescent="0.2">
      <c r="A18020" s="245" t="s">
        <v>20197</v>
      </c>
      <c r="B18020" s="246">
        <v>2288.67</v>
      </c>
    </row>
    <row r="18021" spans="1:2" x14ac:dyDescent="0.2">
      <c r="A18021" s="245" t="s">
        <v>4821</v>
      </c>
      <c r="B18021" s="246">
        <v>356.21</v>
      </c>
    </row>
    <row r="18022" spans="1:2" x14ac:dyDescent="0.2">
      <c r="A18022" s="245" t="s">
        <v>20198</v>
      </c>
      <c r="B18022" s="246">
        <v>336.64</v>
      </c>
    </row>
    <row r="18023" spans="1:2" x14ac:dyDescent="0.2">
      <c r="A18023" s="245" t="s">
        <v>4822</v>
      </c>
      <c r="B18023" s="246">
        <v>202.56</v>
      </c>
    </row>
    <row r="18024" spans="1:2" x14ac:dyDescent="0.2">
      <c r="A18024" s="245" t="s">
        <v>20199</v>
      </c>
      <c r="B18024" s="246">
        <v>192.54</v>
      </c>
    </row>
    <row r="18025" spans="1:2" x14ac:dyDescent="0.2">
      <c r="A18025" s="245" t="s">
        <v>4823</v>
      </c>
      <c r="B18025" s="246">
        <v>447.15</v>
      </c>
    </row>
    <row r="18026" spans="1:2" x14ac:dyDescent="0.2">
      <c r="A18026" s="245" t="s">
        <v>20200</v>
      </c>
      <c r="B18026" s="246">
        <v>420.78</v>
      </c>
    </row>
    <row r="18027" spans="1:2" x14ac:dyDescent="0.2">
      <c r="A18027" s="245" t="s">
        <v>4824</v>
      </c>
      <c r="B18027" s="246">
        <v>999.4</v>
      </c>
    </row>
    <row r="18028" spans="1:2" x14ac:dyDescent="0.2">
      <c r="A18028" s="245" t="s">
        <v>20201</v>
      </c>
      <c r="B18028" s="246">
        <v>926.01</v>
      </c>
    </row>
    <row r="18029" spans="1:2" x14ac:dyDescent="0.2">
      <c r="A18029" s="245" t="s">
        <v>4825</v>
      </c>
      <c r="B18029" s="246">
        <v>1249.04</v>
      </c>
    </row>
    <row r="18030" spans="1:2" x14ac:dyDescent="0.2">
      <c r="A18030" s="245" t="s">
        <v>20202</v>
      </c>
      <c r="B18030" s="246">
        <v>1164.19</v>
      </c>
    </row>
    <row r="18031" spans="1:2" x14ac:dyDescent="0.2">
      <c r="A18031" s="245" t="s">
        <v>10462</v>
      </c>
      <c r="B18031" s="246">
        <v>61.61</v>
      </c>
    </row>
    <row r="18032" spans="1:2" x14ac:dyDescent="0.2">
      <c r="A18032" s="245" t="s">
        <v>20203</v>
      </c>
      <c r="B18032" s="246">
        <v>56.87</v>
      </c>
    </row>
    <row r="18033" spans="1:2" x14ac:dyDescent="0.2">
      <c r="A18033" s="245" t="s">
        <v>10463</v>
      </c>
      <c r="B18033" s="246">
        <v>101.88</v>
      </c>
    </row>
    <row r="18034" spans="1:2" x14ac:dyDescent="0.2">
      <c r="A18034" s="245" t="s">
        <v>20204</v>
      </c>
      <c r="B18034" s="246">
        <v>96.2</v>
      </c>
    </row>
    <row r="18035" spans="1:2" x14ac:dyDescent="0.2">
      <c r="A18035" s="245" t="s">
        <v>4826</v>
      </c>
      <c r="B18035" s="246">
        <v>905.77</v>
      </c>
    </row>
    <row r="18036" spans="1:2" x14ac:dyDescent="0.2">
      <c r="A18036" s="245" t="s">
        <v>20205</v>
      </c>
      <c r="B18036" s="246">
        <v>815.12</v>
      </c>
    </row>
    <row r="18037" spans="1:2" x14ac:dyDescent="0.2">
      <c r="A18037" s="245" t="s">
        <v>4827</v>
      </c>
      <c r="B18037" s="246">
        <v>1009.99</v>
      </c>
    </row>
    <row r="18038" spans="1:2" x14ac:dyDescent="0.2">
      <c r="A18038" s="245" t="s">
        <v>20206</v>
      </c>
      <c r="B18038" s="246">
        <v>913.57</v>
      </c>
    </row>
    <row r="18039" spans="1:2" x14ac:dyDescent="0.2">
      <c r="A18039" s="245" t="s">
        <v>4828</v>
      </c>
      <c r="B18039" s="246">
        <v>1225.01</v>
      </c>
    </row>
    <row r="18040" spans="1:2" x14ac:dyDescent="0.2">
      <c r="A18040" s="245" t="s">
        <v>20207</v>
      </c>
      <c r="B18040" s="246">
        <v>1120.45</v>
      </c>
    </row>
    <row r="18041" spans="1:2" x14ac:dyDescent="0.2">
      <c r="A18041" s="245" t="s">
        <v>4829</v>
      </c>
      <c r="B18041" s="246">
        <v>80.010000000000005</v>
      </c>
    </row>
    <row r="18042" spans="1:2" x14ac:dyDescent="0.2">
      <c r="A18042" s="245" t="s">
        <v>20208</v>
      </c>
      <c r="B18042" s="246">
        <v>74.319999999999993</v>
      </c>
    </row>
    <row r="18043" spans="1:2" x14ac:dyDescent="0.2">
      <c r="A18043" s="245" t="s">
        <v>4830</v>
      </c>
      <c r="B18043" s="246">
        <v>87.88</v>
      </c>
    </row>
    <row r="18044" spans="1:2" x14ac:dyDescent="0.2">
      <c r="A18044" s="245" t="s">
        <v>20209</v>
      </c>
      <c r="B18044" s="246">
        <v>81.05</v>
      </c>
    </row>
    <row r="18045" spans="1:2" x14ac:dyDescent="0.2">
      <c r="A18045" s="245" t="s">
        <v>4831</v>
      </c>
      <c r="B18045" s="246">
        <v>80.72</v>
      </c>
    </row>
    <row r="18046" spans="1:2" x14ac:dyDescent="0.2">
      <c r="A18046" s="245" t="s">
        <v>20210</v>
      </c>
      <c r="B18046" s="246">
        <v>74.8</v>
      </c>
    </row>
    <row r="18047" spans="1:2" x14ac:dyDescent="0.2">
      <c r="A18047" s="245" t="s">
        <v>4832</v>
      </c>
      <c r="B18047" s="246">
        <v>94.67</v>
      </c>
    </row>
    <row r="18048" spans="1:2" x14ac:dyDescent="0.2">
      <c r="A18048" s="245" t="s">
        <v>20211</v>
      </c>
      <c r="B18048" s="246">
        <v>87.85</v>
      </c>
    </row>
    <row r="18049" spans="1:2" x14ac:dyDescent="0.2">
      <c r="A18049" s="245" t="s">
        <v>4833</v>
      </c>
      <c r="B18049" s="246">
        <v>25.3</v>
      </c>
    </row>
    <row r="18050" spans="1:2" x14ac:dyDescent="0.2">
      <c r="A18050" s="245" t="s">
        <v>20212</v>
      </c>
      <c r="B18050" s="246">
        <v>24.12</v>
      </c>
    </row>
    <row r="18051" spans="1:2" x14ac:dyDescent="0.2">
      <c r="A18051" s="245" t="s">
        <v>4834</v>
      </c>
      <c r="B18051" s="246">
        <v>31.16</v>
      </c>
    </row>
    <row r="18052" spans="1:2" x14ac:dyDescent="0.2">
      <c r="A18052" s="245" t="s">
        <v>20213</v>
      </c>
      <c r="B18052" s="246">
        <v>29.74</v>
      </c>
    </row>
    <row r="18053" spans="1:2" x14ac:dyDescent="0.2">
      <c r="A18053" s="245" t="s">
        <v>4835</v>
      </c>
      <c r="B18053" s="246">
        <v>956.27</v>
      </c>
    </row>
    <row r="18054" spans="1:2" x14ac:dyDescent="0.2">
      <c r="A18054" s="245" t="s">
        <v>20214</v>
      </c>
      <c r="B18054" s="246">
        <v>866.42</v>
      </c>
    </row>
    <row r="18055" spans="1:2" x14ac:dyDescent="0.2">
      <c r="A18055" s="245" t="s">
        <v>4836</v>
      </c>
      <c r="B18055" s="246">
        <v>1259.97</v>
      </c>
    </row>
    <row r="18056" spans="1:2" x14ac:dyDescent="0.2">
      <c r="A18056" s="245" t="s">
        <v>20215</v>
      </c>
      <c r="B18056" s="246">
        <v>1152.1400000000001</v>
      </c>
    </row>
    <row r="18057" spans="1:2" x14ac:dyDescent="0.2">
      <c r="A18057" s="245" t="s">
        <v>4837</v>
      </c>
      <c r="B18057" s="246">
        <v>1140.75</v>
      </c>
    </row>
    <row r="18058" spans="1:2" x14ac:dyDescent="0.2">
      <c r="A18058" s="245" t="s">
        <v>20216</v>
      </c>
      <c r="B18058" s="246">
        <v>1035.9100000000001</v>
      </c>
    </row>
    <row r="18059" spans="1:2" x14ac:dyDescent="0.2">
      <c r="A18059" s="245" t="s">
        <v>4838</v>
      </c>
      <c r="B18059" s="246">
        <v>1360.36</v>
      </c>
    </row>
    <row r="18060" spans="1:2" x14ac:dyDescent="0.2">
      <c r="A18060" s="245" t="s">
        <v>20217</v>
      </c>
      <c r="B18060" s="246">
        <v>1234.56</v>
      </c>
    </row>
    <row r="18061" spans="1:2" x14ac:dyDescent="0.2">
      <c r="A18061" s="245" t="s">
        <v>4839</v>
      </c>
      <c r="B18061" s="246">
        <v>1385.85</v>
      </c>
    </row>
    <row r="18062" spans="1:2" x14ac:dyDescent="0.2">
      <c r="A18062" s="245" t="s">
        <v>20218</v>
      </c>
      <c r="B18062" s="246">
        <v>1266.04</v>
      </c>
    </row>
    <row r="18063" spans="1:2" x14ac:dyDescent="0.2">
      <c r="A18063" s="245" t="s">
        <v>4840</v>
      </c>
      <c r="B18063" s="246">
        <v>1651.83</v>
      </c>
    </row>
    <row r="18064" spans="1:2" x14ac:dyDescent="0.2">
      <c r="A18064" s="245" t="s">
        <v>20219</v>
      </c>
      <c r="B18064" s="246">
        <v>1508.06</v>
      </c>
    </row>
    <row r="18065" spans="1:2" x14ac:dyDescent="0.2">
      <c r="A18065" s="245" t="s">
        <v>4841</v>
      </c>
      <c r="B18065" s="246">
        <v>1597.24</v>
      </c>
    </row>
    <row r="18066" spans="1:2" x14ac:dyDescent="0.2">
      <c r="A18066" s="245" t="s">
        <v>20220</v>
      </c>
      <c r="B18066" s="246">
        <v>1462.45</v>
      </c>
    </row>
    <row r="18067" spans="1:2" x14ac:dyDescent="0.2">
      <c r="A18067" s="245" t="s">
        <v>4842</v>
      </c>
      <c r="B18067" s="246">
        <v>1904.51</v>
      </c>
    </row>
    <row r="18068" spans="1:2" x14ac:dyDescent="0.2">
      <c r="A18068" s="245" t="s">
        <v>20221</v>
      </c>
      <c r="B18068" s="246">
        <v>1742.77</v>
      </c>
    </row>
    <row r="18069" spans="1:2" x14ac:dyDescent="0.2">
      <c r="A18069" s="245" t="s">
        <v>4843</v>
      </c>
      <c r="B18069" s="246">
        <v>2027.62</v>
      </c>
    </row>
    <row r="18070" spans="1:2" x14ac:dyDescent="0.2">
      <c r="A18070" s="245" t="s">
        <v>20222</v>
      </c>
      <c r="B18070" s="246">
        <v>1877.86</v>
      </c>
    </row>
    <row r="18071" spans="1:2" x14ac:dyDescent="0.2">
      <c r="A18071" s="245" t="s">
        <v>4844</v>
      </c>
      <c r="B18071" s="246">
        <v>2419.9899999999998</v>
      </c>
    </row>
    <row r="18072" spans="1:2" x14ac:dyDescent="0.2">
      <c r="A18072" s="245" t="s">
        <v>20223</v>
      </c>
      <c r="B18072" s="246">
        <v>2240.2800000000002</v>
      </c>
    </row>
    <row r="18073" spans="1:2" x14ac:dyDescent="0.2">
      <c r="A18073" s="245" t="s">
        <v>4845</v>
      </c>
      <c r="B18073" s="246">
        <v>2272.4499999999998</v>
      </c>
    </row>
    <row r="18074" spans="1:2" x14ac:dyDescent="0.2">
      <c r="A18074" s="245" t="s">
        <v>20224</v>
      </c>
      <c r="B18074" s="246">
        <v>2107.71</v>
      </c>
    </row>
    <row r="18075" spans="1:2" x14ac:dyDescent="0.2">
      <c r="A18075" s="245" t="s">
        <v>4846</v>
      </c>
      <c r="B18075" s="246">
        <v>2711.97</v>
      </c>
    </row>
    <row r="18076" spans="1:2" x14ac:dyDescent="0.2">
      <c r="A18076" s="245" t="s">
        <v>20225</v>
      </c>
      <c r="B18076" s="246">
        <v>2514.2800000000002</v>
      </c>
    </row>
    <row r="18077" spans="1:2" x14ac:dyDescent="0.2">
      <c r="A18077" s="245" t="s">
        <v>4847</v>
      </c>
      <c r="B18077" s="246">
        <v>2507.06</v>
      </c>
    </row>
    <row r="18078" spans="1:2" x14ac:dyDescent="0.2">
      <c r="A18078" s="245" t="s">
        <v>20226</v>
      </c>
      <c r="B18078" s="246">
        <v>2327.35</v>
      </c>
    </row>
    <row r="18079" spans="1:2" x14ac:dyDescent="0.2">
      <c r="A18079" s="245" t="s">
        <v>4848</v>
      </c>
      <c r="B18079" s="246">
        <v>2992.52</v>
      </c>
    </row>
    <row r="18080" spans="1:2" x14ac:dyDescent="0.2">
      <c r="A18080" s="245" t="s">
        <v>20227</v>
      </c>
      <c r="B18080" s="246">
        <v>2776.86</v>
      </c>
    </row>
    <row r="18081" spans="1:2" x14ac:dyDescent="0.2">
      <c r="A18081" s="245" t="s">
        <v>4849</v>
      </c>
      <c r="B18081" s="246">
        <v>2911.39</v>
      </c>
    </row>
    <row r="18082" spans="1:2" x14ac:dyDescent="0.2">
      <c r="A18082" s="245" t="s">
        <v>20228</v>
      </c>
      <c r="B18082" s="246">
        <v>2712.95</v>
      </c>
    </row>
    <row r="18083" spans="1:2" x14ac:dyDescent="0.2">
      <c r="A18083" s="245" t="s">
        <v>4850</v>
      </c>
      <c r="B18083" s="246">
        <v>3475.89</v>
      </c>
    </row>
    <row r="18084" spans="1:2" x14ac:dyDescent="0.2">
      <c r="A18084" s="245" t="s">
        <v>20229</v>
      </c>
      <c r="B18084" s="246">
        <v>3237.77</v>
      </c>
    </row>
    <row r="18085" spans="1:2" x14ac:dyDescent="0.2">
      <c r="A18085" s="245" t="s">
        <v>4851</v>
      </c>
      <c r="B18085" s="246">
        <v>3214.54</v>
      </c>
    </row>
    <row r="18086" spans="1:2" x14ac:dyDescent="0.2">
      <c r="A18086" s="245" t="s">
        <v>20230</v>
      </c>
      <c r="B18086" s="246">
        <v>2993.64</v>
      </c>
    </row>
    <row r="18087" spans="1:2" x14ac:dyDescent="0.2">
      <c r="A18087" s="245" t="s">
        <v>4852</v>
      </c>
      <c r="B18087" s="246">
        <v>3838.69</v>
      </c>
    </row>
    <row r="18088" spans="1:2" x14ac:dyDescent="0.2">
      <c r="A18088" s="245" t="s">
        <v>20231</v>
      </c>
      <c r="B18088" s="246">
        <v>3573.61</v>
      </c>
    </row>
    <row r="18089" spans="1:2" x14ac:dyDescent="0.2">
      <c r="A18089" s="245" t="s">
        <v>4853</v>
      </c>
      <c r="B18089" s="246">
        <v>3730.07</v>
      </c>
    </row>
    <row r="18090" spans="1:2" x14ac:dyDescent="0.2">
      <c r="A18090" s="245" t="s">
        <v>20232</v>
      </c>
      <c r="B18090" s="246">
        <v>3467.98</v>
      </c>
    </row>
    <row r="18091" spans="1:2" x14ac:dyDescent="0.2">
      <c r="A18091" s="245" t="s">
        <v>4854</v>
      </c>
      <c r="B18091" s="246">
        <v>4455.51</v>
      </c>
    </row>
    <row r="18092" spans="1:2" x14ac:dyDescent="0.2">
      <c r="A18092" s="245" t="s">
        <v>20233</v>
      </c>
      <c r="B18092" s="246">
        <v>4141.01</v>
      </c>
    </row>
    <row r="18093" spans="1:2" x14ac:dyDescent="0.2">
      <c r="A18093" s="245" t="s">
        <v>4855</v>
      </c>
      <c r="B18093" s="246">
        <v>30.9</v>
      </c>
    </row>
    <row r="18094" spans="1:2" x14ac:dyDescent="0.2">
      <c r="A18094" s="245" t="s">
        <v>20234</v>
      </c>
      <c r="B18094" s="246">
        <v>29.01</v>
      </c>
    </row>
    <row r="18095" spans="1:2" x14ac:dyDescent="0.2">
      <c r="A18095" s="245" t="s">
        <v>4856</v>
      </c>
      <c r="B18095" s="246">
        <v>25.77</v>
      </c>
    </row>
    <row r="18096" spans="1:2" x14ac:dyDescent="0.2">
      <c r="A18096" s="245" t="s">
        <v>20235</v>
      </c>
      <c r="B18096" s="246">
        <v>24.35</v>
      </c>
    </row>
    <row r="18097" spans="1:2" x14ac:dyDescent="0.2">
      <c r="A18097" s="245" t="s">
        <v>4857</v>
      </c>
      <c r="B18097" s="246">
        <v>18.78</v>
      </c>
    </row>
    <row r="18098" spans="1:2" x14ac:dyDescent="0.2">
      <c r="A18098" s="245" t="s">
        <v>20236</v>
      </c>
      <c r="B18098" s="246">
        <v>17.829999999999998</v>
      </c>
    </row>
    <row r="18099" spans="1:2" x14ac:dyDescent="0.2">
      <c r="A18099" s="245" t="s">
        <v>4858</v>
      </c>
      <c r="B18099" s="246">
        <v>22.53</v>
      </c>
    </row>
    <row r="18100" spans="1:2" x14ac:dyDescent="0.2">
      <c r="A18100" s="245" t="s">
        <v>20237</v>
      </c>
      <c r="B18100" s="246">
        <v>21.39</v>
      </c>
    </row>
    <row r="18101" spans="1:2" x14ac:dyDescent="0.2">
      <c r="A18101" s="245" t="s">
        <v>4859</v>
      </c>
      <c r="B18101" s="246">
        <v>30.25</v>
      </c>
    </row>
    <row r="18102" spans="1:2" x14ac:dyDescent="0.2">
      <c r="A18102" s="245" t="s">
        <v>20238</v>
      </c>
      <c r="B18102" s="246">
        <v>29.06</v>
      </c>
    </row>
    <row r="18103" spans="1:2" x14ac:dyDescent="0.2">
      <c r="A18103" s="245" t="s">
        <v>4860</v>
      </c>
      <c r="B18103" s="246">
        <v>36.29</v>
      </c>
    </row>
    <row r="18104" spans="1:2" x14ac:dyDescent="0.2">
      <c r="A18104" s="245" t="s">
        <v>20239</v>
      </c>
      <c r="B18104" s="246">
        <v>34.869999999999997</v>
      </c>
    </row>
    <row r="18105" spans="1:2" x14ac:dyDescent="0.2">
      <c r="A18105" s="245" t="s">
        <v>4861</v>
      </c>
      <c r="B18105" s="246">
        <v>38.18</v>
      </c>
    </row>
    <row r="18106" spans="1:2" x14ac:dyDescent="0.2">
      <c r="A18106" s="245" t="s">
        <v>20240</v>
      </c>
      <c r="B18106" s="246">
        <v>36.76</v>
      </c>
    </row>
    <row r="18107" spans="1:2" x14ac:dyDescent="0.2">
      <c r="A18107" s="245" t="s">
        <v>4862</v>
      </c>
      <c r="B18107" s="246">
        <v>45.81</v>
      </c>
    </row>
    <row r="18108" spans="1:2" x14ac:dyDescent="0.2">
      <c r="A18108" s="245" t="s">
        <v>20241</v>
      </c>
      <c r="B18108" s="246">
        <v>44.1</v>
      </c>
    </row>
    <row r="18109" spans="1:2" x14ac:dyDescent="0.2">
      <c r="A18109" s="245" t="s">
        <v>4863</v>
      </c>
      <c r="B18109" s="246">
        <v>53.21</v>
      </c>
    </row>
    <row r="18110" spans="1:2" x14ac:dyDescent="0.2">
      <c r="A18110" s="245" t="s">
        <v>20242</v>
      </c>
      <c r="B18110" s="246">
        <v>51.55</v>
      </c>
    </row>
    <row r="18111" spans="1:2" x14ac:dyDescent="0.2">
      <c r="A18111" s="245" t="s">
        <v>4864</v>
      </c>
      <c r="B18111" s="246">
        <v>63.84</v>
      </c>
    </row>
    <row r="18112" spans="1:2" x14ac:dyDescent="0.2">
      <c r="A18112" s="245" t="s">
        <v>20243</v>
      </c>
      <c r="B18112" s="246">
        <v>61.85</v>
      </c>
    </row>
    <row r="18113" spans="1:2" x14ac:dyDescent="0.2">
      <c r="A18113" s="245" t="s">
        <v>10464</v>
      </c>
      <c r="B18113" s="246">
        <v>72.44</v>
      </c>
    </row>
    <row r="18114" spans="1:2" x14ac:dyDescent="0.2">
      <c r="A18114" s="245" t="s">
        <v>20244</v>
      </c>
      <c r="B18114" s="246">
        <v>70.540000000000006</v>
      </c>
    </row>
    <row r="18115" spans="1:2" x14ac:dyDescent="0.2">
      <c r="A18115" s="245" t="s">
        <v>10465</v>
      </c>
      <c r="B18115" s="246">
        <v>86.92</v>
      </c>
    </row>
    <row r="18116" spans="1:2" x14ac:dyDescent="0.2">
      <c r="A18116" s="245" t="s">
        <v>20245</v>
      </c>
      <c r="B18116" s="246">
        <v>84.64</v>
      </c>
    </row>
    <row r="18117" spans="1:2" x14ac:dyDescent="0.2">
      <c r="A18117" s="245" t="s">
        <v>4865</v>
      </c>
      <c r="B18117" s="246">
        <v>13.61</v>
      </c>
    </row>
    <row r="18118" spans="1:2" x14ac:dyDescent="0.2">
      <c r="A18118" s="245" t="s">
        <v>20246</v>
      </c>
      <c r="B18118" s="246">
        <v>12.76</v>
      </c>
    </row>
    <row r="18119" spans="1:2" x14ac:dyDescent="0.2">
      <c r="A18119" s="245" t="s">
        <v>4866</v>
      </c>
      <c r="B18119" s="246">
        <v>16.11</v>
      </c>
    </row>
    <row r="18120" spans="1:2" x14ac:dyDescent="0.2">
      <c r="A18120" s="245" t="s">
        <v>20247</v>
      </c>
      <c r="B18120" s="246">
        <v>15.11</v>
      </c>
    </row>
    <row r="18121" spans="1:2" x14ac:dyDescent="0.2">
      <c r="A18121" s="245" t="s">
        <v>4867</v>
      </c>
      <c r="B18121" s="246">
        <v>16.68</v>
      </c>
    </row>
    <row r="18122" spans="1:2" x14ac:dyDescent="0.2">
      <c r="A18122" s="245" t="s">
        <v>20248</v>
      </c>
      <c r="B18122" s="246">
        <v>15.74</v>
      </c>
    </row>
    <row r="18123" spans="1:2" x14ac:dyDescent="0.2">
      <c r="A18123" s="245" t="s">
        <v>4868</v>
      </c>
      <c r="B18123" s="246">
        <v>20</v>
      </c>
    </row>
    <row r="18124" spans="1:2" x14ac:dyDescent="0.2">
      <c r="A18124" s="245" t="s">
        <v>20249</v>
      </c>
      <c r="B18124" s="246">
        <v>18.87</v>
      </c>
    </row>
    <row r="18125" spans="1:2" x14ac:dyDescent="0.2">
      <c r="A18125" s="245" t="s">
        <v>4869</v>
      </c>
      <c r="B18125" s="246">
        <v>5.94</v>
      </c>
    </row>
    <row r="18126" spans="1:2" x14ac:dyDescent="0.2">
      <c r="A18126" s="245" t="s">
        <v>20250</v>
      </c>
      <c r="B18126" s="246">
        <v>5.46</v>
      </c>
    </row>
    <row r="18127" spans="1:2" x14ac:dyDescent="0.2">
      <c r="A18127" s="245" t="s">
        <v>4870</v>
      </c>
      <c r="B18127" s="246">
        <v>7.11</v>
      </c>
    </row>
    <row r="18128" spans="1:2" x14ac:dyDescent="0.2">
      <c r="A18128" s="245" t="s">
        <v>20251</v>
      </c>
      <c r="B18128" s="246">
        <v>6.54</v>
      </c>
    </row>
    <row r="18129" spans="1:2" x14ac:dyDescent="0.2">
      <c r="A18129" s="245" t="s">
        <v>4871</v>
      </c>
      <c r="B18129" s="246">
        <v>75.61</v>
      </c>
    </row>
    <row r="18130" spans="1:2" x14ac:dyDescent="0.2">
      <c r="A18130" s="245" t="s">
        <v>20252</v>
      </c>
      <c r="B18130" s="246">
        <v>70.42</v>
      </c>
    </row>
    <row r="18131" spans="1:2" x14ac:dyDescent="0.2">
      <c r="A18131" s="245" t="s">
        <v>4872</v>
      </c>
      <c r="B18131" s="246">
        <v>117.41</v>
      </c>
    </row>
    <row r="18132" spans="1:2" x14ac:dyDescent="0.2">
      <c r="A18132" s="245" t="s">
        <v>20253</v>
      </c>
      <c r="B18132" s="246">
        <v>106.74</v>
      </c>
    </row>
    <row r="18133" spans="1:2" x14ac:dyDescent="0.2">
      <c r="A18133" s="245" t="s">
        <v>4875</v>
      </c>
      <c r="B18133" s="246">
        <v>57.21</v>
      </c>
    </row>
    <row r="18134" spans="1:2" x14ac:dyDescent="0.2">
      <c r="A18134" s="245" t="s">
        <v>20254</v>
      </c>
      <c r="B18134" s="246">
        <v>52.02</v>
      </c>
    </row>
    <row r="18135" spans="1:2" x14ac:dyDescent="0.2">
      <c r="A18135" s="245" t="s">
        <v>4873</v>
      </c>
      <c r="B18135" s="246">
        <v>24.44</v>
      </c>
    </row>
    <row r="18136" spans="1:2" x14ac:dyDescent="0.2">
      <c r="A18136" s="245" t="s">
        <v>20255</v>
      </c>
      <c r="B18136" s="246">
        <v>21.97</v>
      </c>
    </row>
    <row r="18137" spans="1:2" x14ac:dyDescent="0.2">
      <c r="A18137" s="245" t="s">
        <v>4874</v>
      </c>
      <c r="B18137" s="246">
        <v>45.74</v>
      </c>
    </row>
    <row r="18138" spans="1:2" x14ac:dyDescent="0.2">
      <c r="A18138" s="245" t="s">
        <v>20256</v>
      </c>
      <c r="B18138" s="246">
        <v>40.93</v>
      </c>
    </row>
    <row r="18139" spans="1:2" x14ac:dyDescent="0.2">
      <c r="A18139" s="245" t="s">
        <v>4876</v>
      </c>
      <c r="B18139" s="246">
        <v>38.29</v>
      </c>
    </row>
    <row r="18140" spans="1:2" x14ac:dyDescent="0.2">
      <c r="A18140" s="245" t="s">
        <v>20257</v>
      </c>
      <c r="B18140" s="246">
        <v>33.479999999999997</v>
      </c>
    </row>
    <row r="18141" spans="1:2" x14ac:dyDescent="0.2">
      <c r="A18141" s="245" t="s">
        <v>10466</v>
      </c>
      <c r="B18141" s="246">
        <v>16.899999999999999</v>
      </c>
    </row>
    <row r="18142" spans="1:2" x14ac:dyDescent="0.2">
      <c r="A18142" s="245" t="s">
        <v>20258</v>
      </c>
      <c r="B18142" s="246">
        <v>14.8</v>
      </c>
    </row>
    <row r="18143" spans="1:2" x14ac:dyDescent="0.2">
      <c r="A18143" s="245" t="s">
        <v>10467</v>
      </c>
      <c r="B18143" s="246">
        <v>41.49</v>
      </c>
    </row>
    <row r="18144" spans="1:2" x14ac:dyDescent="0.2">
      <c r="A18144" s="245" t="s">
        <v>20259</v>
      </c>
      <c r="B18144" s="246">
        <v>38.57</v>
      </c>
    </row>
    <row r="18145" spans="1:2" x14ac:dyDescent="0.2">
      <c r="A18145" s="245" t="s">
        <v>10468</v>
      </c>
      <c r="B18145" s="246">
        <v>79.11</v>
      </c>
    </row>
    <row r="18146" spans="1:2" x14ac:dyDescent="0.2">
      <c r="A18146" s="245" t="s">
        <v>20260</v>
      </c>
      <c r="B18146" s="246">
        <v>71.69</v>
      </c>
    </row>
    <row r="18147" spans="1:2" x14ac:dyDescent="0.2">
      <c r="A18147" s="245" t="s">
        <v>4877</v>
      </c>
      <c r="B18147" s="246">
        <v>33.17</v>
      </c>
    </row>
    <row r="18148" spans="1:2" x14ac:dyDescent="0.2">
      <c r="A18148" s="245" t="s">
        <v>20261</v>
      </c>
      <c r="B18148" s="246">
        <v>31.74</v>
      </c>
    </row>
    <row r="18149" spans="1:2" x14ac:dyDescent="0.2">
      <c r="A18149" s="245" t="s">
        <v>4878</v>
      </c>
      <c r="B18149" s="246">
        <v>46.43</v>
      </c>
    </row>
    <row r="18150" spans="1:2" x14ac:dyDescent="0.2">
      <c r="A18150" s="245" t="s">
        <v>20262</v>
      </c>
      <c r="B18150" s="246">
        <v>45.01</v>
      </c>
    </row>
    <row r="18151" spans="1:2" x14ac:dyDescent="0.2">
      <c r="A18151" s="245" t="s">
        <v>4879</v>
      </c>
      <c r="B18151" s="246">
        <v>99.01</v>
      </c>
    </row>
    <row r="18152" spans="1:2" x14ac:dyDescent="0.2">
      <c r="A18152" s="245" t="s">
        <v>20263</v>
      </c>
      <c r="B18152" s="246">
        <v>94.97</v>
      </c>
    </row>
    <row r="18153" spans="1:2" x14ac:dyDescent="0.2">
      <c r="A18153" s="245" t="s">
        <v>4880</v>
      </c>
      <c r="B18153" s="246">
        <v>80.56</v>
      </c>
    </row>
    <row r="18154" spans="1:2" x14ac:dyDescent="0.2">
      <c r="A18154" s="245" t="s">
        <v>20264</v>
      </c>
      <c r="B18154" s="246">
        <v>79.14</v>
      </c>
    </row>
    <row r="18155" spans="1:2" x14ac:dyDescent="0.2">
      <c r="A18155" s="245" t="s">
        <v>4881</v>
      </c>
      <c r="B18155" s="246">
        <v>53.49</v>
      </c>
    </row>
    <row r="18156" spans="1:2" x14ac:dyDescent="0.2">
      <c r="A18156" s="245" t="s">
        <v>20265</v>
      </c>
      <c r="B18156" s="246">
        <v>52.45</v>
      </c>
    </row>
    <row r="18157" spans="1:2" x14ac:dyDescent="0.2">
      <c r="A18157" s="245" t="s">
        <v>4882</v>
      </c>
      <c r="B18157" s="246">
        <v>42.27</v>
      </c>
    </row>
    <row r="18158" spans="1:2" x14ac:dyDescent="0.2">
      <c r="A18158" s="245" t="s">
        <v>20266</v>
      </c>
      <c r="B18158" s="246">
        <v>41.32</v>
      </c>
    </row>
    <row r="18159" spans="1:2" x14ac:dyDescent="0.2">
      <c r="A18159" s="245" t="s">
        <v>4883</v>
      </c>
      <c r="B18159" s="246">
        <v>38.81</v>
      </c>
    </row>
    <row r="18160" spans="1:2" x14ac:dyDescent="0.2">
      <c r="A18160" s="245" t="s">
        <v>20267</v>
      </c>
      <c r="B18160" s="246">
        <v>38.06</v>
      </c>
    </row>
    <row r="18161" spans="1:2" x14ac:dyDescent="0.2">
      <c r="A18161" s="245" t="s">
        <v>4884</v>
      </c>
      <c r="B18161" s="246">
        <v>29.58</v>
      </c>
    </row>
    <row r="18162" spans="1:2" x14ac:dyDescent="0.2">
      <c r="A18162" s="245" t="s">
        <v>20268</v>
      </c>
      <c r="B18162" s="246">
        <v>28.63</v>
      </c>
    </row>
    <row r="18163" spans="1:2" x14ac:dyDescent="0.2">
      <c r="A18163" s="245" t="s">
        <v>10469</v>
      </c>
      <c r="B18163" s="246">
        <v>23.66</v>
      </c>
    </row>
    <row r="18164" spans="1:2" x14ac:dyDescent="0.2">
      <c r="A18164" s="245" t="s">
        <v>20269</v>
      </c>
      <c r="B18164" s="246">
        <v>22.91</v>
      </c>
    </row>
    <row r="18165" spans="1:2" x14ac:dyDescent="0.2">
      <c r="A18165" s="245" t="s">
        <v>4885</v>
      </c>
      <c r="B18165" s="246">
        <v>51.85</v>
      </c>
    </row>
    <row r="18166" spans="1:2" x14ac:dyDescent="0.2">
      <c r="A18166" s="245" t="s">
        <v>20270</v>
      </c>
      <c r="B18166" s="246">
        <v>49.76</v>
      </c>
    </row>
    <row r="18167" spans="1:2" x14ac:dyDescent="0.2">
      <c r="A18167" s="245" t="s">
        <v>4886</v>
      </c>
      <c r="B18167" s="246">
        <v>29.85</v>
      </c>
    </row>
    <row r="18168" spans="1:2" x14ac:dyDescent="0.2">
      <c r="A18168" s="245" t="s">
        <v>20271</v>
      </c>
      <c r="B18168" s="246">
        <v>28.95</v>
      </c>
    </row>
    <row r="18169" spans="1:2" x14ac:dyDescent="0.2">
      <c r="A18169" s="245" t="s">
        <v>10470</v>
      </c>
      <c r="B18169" s="246">
        <v>49.78</v>
      </c>
    </row>
    <row r="18170" spans="1:2" x14ac:dyDescent="0.2">
      <c r="A18170" s="245" t="s">
        <v>20272</v>
      </c>
      <c r="B18170" s="246">
        <v>48.6</v>
      </c>
    </row>
    <row r="18171" spans="1:2" x14ac:dyDescent="0.2">
      <c r="A18171" s="245" t="s">
        <v>4887</v>
      </c>
      <c r="B18171" s="246">
        <v>44.73</v>
      </c>
    </row>
    <row r="18172" spans="1:2" x14ac:dyDescent="0.2">
      <c r="A18172" s="245" t="s">
        <v>20273</v>
      </c>
      <c r="B18172" s="246">
        <v>43.31</v>
      </c>
    </row>
    <row r="18173" spans="1:2" x14ac:dyDescent="0.2">
      <c r="A18173" s="245" t="s">
        <v>4888</v>
      </c>
      <c r="B18173" s="246">
        <v>57.16</v>
      </c>
    </row>
    <row r="18174" spans="1:2" x14ac:dyDescent="0.2">
      <c r="A18174" s="245" t="s">
        <v>20274</v>
      </c>
      <c r="B18174" s="246">
        <v>55.74</v>
      </c>
    </row>
    <row r="18175" spans="1:2" x14ac:dyDescent="0.2">
      <c r="A18175" s="245" t="s">
        <v>4889</v>
      </c>
      <c r="B18175" s="246">
        <v>44.14</v>
      </c>
    </row>
    <row r="18176" spans="1:2" x14ac:dyDescent="0.2">
      <c r="A18176" s="245" t="s">
        <v>20275</v>
      </c>
      <c r="B18176" s="246">
        <v>42.92</v>
      </c>
    </row>
    <row r="18177" spans="1:2" x14ac:dyDescent="0.2">
      <c r="A18177" s="245" t="s">
        <v>4890</v>
      </c>
      <c r="B18177" s="246">
        <v>43.38</v>
      </c>
    </row>
    <row r="18178" spans="1:2" x14ac:dyDescent="0.2">
      <c r="A18178" s="245" t="s">
        <v>20276</v>
      </c>
      <c r="B18178" s="246">
        <v>41.96</v>
      </c>
    </row>
    <row r="18179" spans="1:2" x14ac:dyDescent="0.2">
      <c r="A18179" s="245" t="s">
        <v>4891</v>
      </c>
      <c r="B18179" s="246">
        <v>54.36</v>
      </c>
    </row>
    <row r="18180" spans="1:2" x14ac:dyDescent="0.2">
      <c r="A18180" s="245" t="s">
        <v>20277</v>
      </c>
      <c r="B18180" s="246">
        <v>52.94</v>
      </c>
    </row>
    <row r="18181" spans="1:2" x14ac:dyDescent="0.2">
      <c r="A18181" s="245" t="s">
        <v>4892</v>
      </c>
      <c r="B18181" s="246">
        <v>45.45</v>
      </c>
    </row>
    <row r="18182" spans="1:2" x14ac:dyDescent="0.2">
      <c r="A18182" s="245" t="s">
        <v>20278</v>
      </c>
      <c r="B18182" s="246">
        <v>44.23</v>
      </c>
    </row>
    <row r="18183" spans="1:2" x14ac:dyDescent="0.2">
      <c r="A18183" s="245" t="s">
        <v>10471</v>
      </c>
      <c r="B18183" s="246">
        <v>33.81</v>
      </c>
    </row>
    <row r="18184" spans="1:2" x14ac:dyDescent="0.2">
      <c r="A18184" s="245" t="s">
        <v>20279</v>
      </c>
      <c r="B18184" s="246">
        <v>32.68</v>
      </c>
    </row>
    <row r="18185" spans="1:2" x14ac:dyDescent="0.2">
      <c r="A18185" s="245" t="s">
        <v>4893</v>
      </c>
      <c r="B18185" s="246">
        <v>67.98</v>
      </c>
    </row>
    <row r="18186" spans="1:2" x14ac:dyDescent="0.2">
      <c r="A18186" s="245" t="s">
        <v>20280</v>
      </c>
      <c r="B18186" s="246">
        <v>61.74</v>
      </c>
    </row>
    <row r="18187" spans="1:2" x14ac:dyDescent="0.2">
      <c r="A18187" s="245" t="s">
        <v>10472</v>
      </c>
      <c r="B18187" s="246">
        <v>89.27</v>
      </c>
    </row>
    <row r="18188" spans="1:2" x14ac:dyDescent="0.2">
      <c r="A18188" s="245" t="s">
        <v>20281</v>
      </c>
      <c r="B18188" s="246">
        <v>83.04</v>
      </c>
    </row>
    <row r="18189" spans="1:2" x14ac:dyDescent="0.2">
      <c r="A18189" s="245" t="s">
        <v>4894</v>
      </c>
      <c r="B18189" s="246">
        <v>54.66</v>
      </c>
    </row>
    <row r="18190" spans="1:2" x14ac:dyDescent="0.2">
      <c r="A18190" s="245" t="s">
        <v>20282</v>
      </c>
      <c r="B18190" s="246">
        <v>48.43</v>
      </c>
    </row>
    <row r="18191" spans="1:2" x14ac:dyDescent="0.2">
      <c r="A18191" s="245" t="s">
        <v>4895</v>
      </c>
      <c r="B18191" s="246">
        <v>69.69</v>
      </c>
    </row>
    <row r="18192" spans="1:2" x14ac:dyDescent="0.2">
      <c r="A18192" s="245" t="s">
        <v>20283</v>
      </c>
      <c r="B18192" s="246">
        <v>63.36</v>
      </c>
    </row>
    <row r="18193" spans="1:2" x14ac:dyDescent="0.2">
      <c r="A18193" s="245" t="s">
        <v>10473</v>
      </c>
      <c r="B18193" s="246">
        <v>50.45</v>
      </c>
    </row>
    <row r="18194" spans="1:2" x14ac:dyDescent="0.2">
      <c r="A18194" s="245" t="s">
        <v>20284</v>
      </c>
      <c r="B18194" s="246">
        <v>44.83</v>
      </c>
    </row>
    <row r="18195" spans="1:2" x14ac:dyDescent="0.2">
      <c r="A18195" s="245" t="s">
        <v>10474</v>
      </c>
      <c r="B18195" s="246">
        <v>33.92</v>
      </c>
    </row>
    <row r="18196" spans="1:2" x14ac:dyDescent="0.2">
      <c r="A18196" s="245" t="s">
        <v>20285</v>
      </c>
      <c r="B18196" s="246">
        <v>32.5</v>
      </c>
    </row>
    <row r="18197" spans="1:2" x14ac:dyDescent="0.2">
      <c r="A18197" s="245" t="s">
        <v>10475</v>
      </c>
      <c r="B18197" s="246">
        <v>32.82</v>
      </c>
    </row>
    <row r="18198" spans="1:2" x14ac:dyDescent="0.2">
      <c r="A18198" s="245" t="s">
        <v>20286</v>
      </c>
      <c r="B18198" s="246">
        <v>31.4</v>
      </c>
    </row>
    <row r="18199" spans="1:2" x14ac:dyDescent="0.2">
      <c r="A18199" s="245" t="s">
        <v>10476</v>
      </c>
      <c r="B18199" s="246">
        <v>71.88</v>
      </c>
    </row>
    <row r="18200" spans="1:2" x14ac:dyDescent="0.2">
      <c r="A18200" s="245" t="s">
        <v>20287</v>
      </c>
      <c r="B18200" s="246">
        <v>65.55</v>
      </c>
    </row>
    <row r="18201" spans="1:2" x14ac:dyDescent="0.2">
      <c r="A18201" s="245" t="s">
        <v>10477</v>
      </c>
      <c r="B18201" s="246">
        <v>72.17</v>
      </c>
    </row>
    <row r="18202" spans="1:2" x14ac:dyDescent="0.2">
      <c r="A18202" s="245" t="s">
        <v>20288</v>
      </c>
      <c r="B18202" s="246">
        <v>65.84</v>
      </c>
    </row>
    <row r="18203" spans="1:2" x14ac:dyDescent="0.2">
      <c r="A18203" s="245" t="s">
        <v>10478</v>
      </c>
      <c r="B18203" s="246">
        <v>38.68</v>
      </c>
    </row>
    <row r="18204" spans="1:2" x14ac:dyDescent="0.2">
      <c r="A18204" s="245" t="s">
        <v>20289</v>
      </c>
      <c r="B18204" s="246">
        <v>37.25</v>
      </c>
    </row>
    <row r="18205" spans="1:2" x14ac:dyDescent="0.2">
      <c r="A18205" s="245" t="s">
        <v>10479</v>
      </c>
      <c r="B18205" s="246">
        <v>35.69</v>
      </c>
    </row>
    <row r="18206" spans="1:2" x14ac:dyDescent="0.2">
      <c r="A18206" s="245" t="s">
        <v>20290</v>
      </c>
      <c r="B18206" s="246">
        <v>34.270000000000003</v>
      </c>
    </row>
    <row r="18207" spans="1:2" x14ac:dyDescent="0.2">
      <c r="A18207" s="245" t="s">
        <v>10480</v>
      </c>
      <c r="B18207" s="246">
        <v>80.47</v>
      </c>
    </row>
    <row r="18208" spans="1:2" x14ac:dyDescent="0.2">
      <c r="A18208" s="245" t="s">
        <v>20291</v>
      </c>
      <c r="B18208" s="246">
        <v>75.73</v>
      </c>
    </row>
    <row r="18209" spans="1:2" x14ac:dyDescent="0.2">
      <c r="A18209" s="245" t="s">
        <v>10481</v>
      </c>
      <c r="B18209" s="246">
        <v>73.209999999999994</v>
      </c>
    </row>
    <row r="18210" spans="1:2" x14ac:dyDescent="0.2">
      <c r="A18210" s="245" t="s">
        <v>20292</v>
      </c>
      <c r="B18210" s="246">
        <v>68.47</v>
      </c>
    </row>
    <row r="18211" spans="1:2" x14ac:dyDescent="0.2">
      <c r="A18211" s="245" t="s">
        <v>10482</v>
      </c>
      <c r="B18211" s="246">
        <v>104.27</v>
      </c>
    </row>
    <row r="18212" spans="1:2" x14ac:dyDescent="0.2">
      <c r="A18212" s="245" t="s">
        <v>20293</v>
      </c>
      <c r="B18212" s="246">
        <v>103.69</v>
      </c>
    </row>
    <row r="18213" spans="1:2" x14ac:dyDescent="0.2">
      <c r="A18213" s="245" t="s">
        <v>10483</v>
      </c>
      <c r="B18213" s="246">
        <v>123</v>
      </c>
    </row>
    <row r="18214" spans="1:2" x14ac:dyDescent="0.2">
      <c r="A18214" s="245" t="s">
        <v>20294</v>
      </c>
      <c r="B18214" s="246">
        <v>120.64</v>
      </c>
    </row>
    <row r="18215" spans="1:2" x14ac:dyDescent="0.2">
      <c r="A18215" s="245" t="s">
        <v>4896</v>
      </c>
      <c r="B18215" s="246">
        <v>39.72</v>
      </c>
    </row>
    <row r="18216" spans="1:2" x14ac:dyDescent="0.2">
      <c r="A18216" s="245" t="s">
        <v>20295</v>
      </c>
      <c r="B18216" s="246">
        <v>38.53</v>
      </c>
    </row>
    <row r="18217" spans="1:2" x14ac:dyDescent="0.2">
      <c r="A18217" s="245" t="s">
        <v>4897</v>
      </c>
      <c r="B18217" s="246">
        <v>122.42</v>
      </c>
    </row>
    <row r="18218" spans="1:2" x14ac:dyDescent="0.2">
      <c r="A18218" s="245" t="s">
        <v>20296</v>
      </c>
      <c r="B18218" s="246">
        <v>120.94</v>
      </c>
    </row>
    <row r="18219" spans="1:2" x14ac:dyDescent="0.2">
      <c r="A18219" s="245" t="s">
        <v>4898</v>
      </c>
      <c r="B18219" s="246">
        <v>177.76</v>
      </c>
    </row>
    <row r="18220" spans="1:2" x14ac:dyDescent="0.2">
      <c r="A18220" s="245" t="s">
        <v>20297</v>
      </c>
      <c r="B18220" s="246">
        <v>176.28</v>
      </c>
    </row>
    <row r="18221" spans="1:2" x14ac:dyDescent="0.2">
      <c r="A18221" s="245" t="s">
        <v>4899</v>
      </c>
      <c r="B18221" s="246">
        <v>131.76</v>
      </c>
    </row>
    <row r="18222" spans="1:2" x14ac:dyDescent="0.2">
      <c r="A18222" s="245" t="s">
        <v>20298</v>
      </c>
      <c r="B18222" s="246">
        <v>129.54</v>
      </c>
    </row>
    <row r="18223" spans="1:2" x14ac:dyDescent="0.2">
      <c r="A18223" s="245" t="s">
        <v>4900</v>
      </c>
      <c r="B18223" s="246">
        <v>204.29</v>
      </c>
    </row>
    <row r="18224" spans="1:2" x14ac:dyDescent="0.2">
      <c r="A18224" s="245" t="s">
        <v>20299</v>
      </c>
      <c r="B18224" s="246">
        <v>202.07</v>
      </c>
    </row>
    <row r="18225" spans="1:2" x14ac:dyDescent="0.2">
      <c r="A18225" s="245" t="s">
        <v>4901</v>
      </c>
      <c r="B18225" s="246">
        <v>269.62</v>
      </c>
    </row>
    <row r="18226" spans="1:2" x14ac:dyDescent="0.2">
      <c r="A18226" s="245" t="s">
        <v>20300</v>
      </c>
      <c r="B18226" s="246">
        <v>266.66000000000003</v>
      </c>
    </row>
    <row r="18227" spans="1:2" x14ac:dyDescent="0.2">
      <c r="A18227" s="245" t="s">
        <v>4902</v>
      </c>
      <c r="B18227" s="246">
        <v>337.09</v>
      </c>
    </row>
    <row r="18228" spans="1:2" x14ac:dyDescent="0.2">
      <c r="A18228" s="245" t="s">
        <v>20301</v>
      </c>
      <c r="B18228" s="246">
        <v>334.13</v>
      </c>
    </row>
    <row r="18229" spans="1:2" x14ac:dyDescent="0.2">
      <c r="A18229" s="245" t="s">
        <v>4903</v>
      </c>
      <c r="B18229" s="246">
        <v>315.08999999999997</v>
      </c>
    </row>
    <row r="18230" spans="1:2" x14ac:dyDescent="0.2">
      <c r="A18230" s="245" t="s">
        <v>20302</v>
      </c>
      <c r="B18230" s="246">
        <v>311.64</v>
      </c>
    </row>
    <row r="18231" spans="1:2" x14ac:dyDescent="0.2">
      <c r="A18231" s="245" t="s">
        <v>4904</v>
      </c>
      <c r="B18231" s="246">
        <v>402.91</v>
      </c>
    </row>
    <row r="18232" spans="1:2" x14ac:dyDescent="0.2">
      <c r="A18232" s="245" t="s">
        <v>20303</v>
      </c>
      <c r="B18232" s="246">
        <v>399.46</v>
      </c>
    </row>
    <row r="18233" spans="1:2" x14ac:dyDescent="0.2">
      <c r="A18233" s="245" t="s">
        <v>10484</v>
      </c>
      <c r="B18233" s="246">
        <v>41.12</v>
      </c>
    </row>
    <row r="18234" spans="1:2" x14ac:dyDescent="0.2">
      <c r="A18234" s="245" t="s">
        <v>20304</v>
      </c>
      <c r="B18234" s="246">
        <v>39.700000000000003</v>
      </c>
    </row>
    <row r="18235" spans="1:2" x14ac:dyDescent="0.2">
      <c r="A18235" s="245" t="s">
        <v>10485</v>
      </c>
      <c r="B18235" s="246">
        <v>47.18</v>
      </c>
    </row>
    <row r="18236" spans="1:2" x14ac:dyDescent="0.2">
      <c r="A18236" s="245" t="s">
        <v>20305</v>
      </c>
      <c r="B18236" s="246">
        <v>45.76</v>
      </c>
    </row>
    <row r="18237" spans="1:2" x14ac:dyDescent="0.2">
      <c r="A18237" s="245" t="s">
        <v>4905</v>
      </c>
      <c r="B18237" s="246">
        <v>58.1</v>
      </c>
    </row>
    <row r="18238" spans="1:2" x14ac:dyDescent="0.2">
      <c r="A18238" s="245" t="s">
        <v>20306</v>
      </c>
      <c r="B18238" s="246">
        <v>52.42</v>
      </c>
    </row>
    <row r="18239" spans="1:2" x14ac:dyDescent="0.2">
      <c r="A18239" s="245" t="s">
        <v>10486</v>
      </c>
      <c r="B18239" s="246">
        <v>79.92</v>
      </c>
    </row>
    <row r="18240" spans="1:2" x14ac:dyDescent="0.2">
      <c r="A18240" s="245" t="s">
        <v>20307</v>
      </c>
      <c r="B18240" s="246">
        <v>72.53</v>
      </c>
    </row>
    <row r="18241" spans="1:2" x14ac:dyDescent="0.2">
      <c r="A18241" s="245" t="s">
        <v>10487</v>
      </c>
      <c r="B18241" s="246">
        <v>100.24</v>
      </c>
    </row>
    <row r="18242" spans="1:2" x14ac:dyDescent="0.2">
      <c r="A18242" s="245" t="s">
        <v>20308</v>
      </c>
      <c r="B18242" s="246">
        <v>91.36</v>
      </c>
    </row>
    <row r="18243" spans="1:2" x14ac:dyDescent="0.2">
      <c r="A18243" s="245" t="s">
        <v>10488</v>
      </c>
      <c r="B18243" s="246">
        <v>52.42</v>
      </c>
    </row>
    <row r="18244" spans="1:2" x14ac:dyDescent="0.2">
      <c r="A18244" s="245" t="s">
        <v>20309</v>
      </c>
      <c r="B18244" s="246">
        <v>46.73</v>
      </c>
    </row>
    <row r="18245" spans="1:2" x14ac:dyDescent="0.2">
      <c r="A18245" s="245" t="s">
        <v>10489</v>
      </c>
      <c r="B18245" s="246">
        <v>59.91</v>
      </c>
    </row>
    <row r="18246" spans="1:2" x14ac:dyDescent="0.2">
      <c r="A18246" s="245" t="s">
        <v>20310</v>
      </c>
      <c r="B18246" s="246">
        <v>58.49</v>
      </c>
    </row>
    <row r="18247" spans="1:2" x14ac:dyDescent="0.2">
      <c r="A18247" s="245" t="s">
        <v>10490</v>
      </c>
      <c r="B18247" s="246">
        <v>53.51</v>
      </c>
    </row>
    <row r="18248" spans="1:2" x14ac:dyDescent="0.2">
      <c r="A18248" s="245" t="s">
        <v>20311</v>
      </c>
      <c r="B18248" s="246">
        <v>52.76</v>
      </c>
    </row>
    <row r="18249" spans="1:2" x14ac:dyDescent="0.2">
      <c r="A18249" s="245" t="s">
        <v>4906</v>
      </c>
      <c r="B18249" s="246">
        <v>123.7</v>
      </c>
    </row>
    <row r="18250" spans="1:2" x14ac:dyDescent="0.2">
      <c r="A18250" s="245" t="s">
        <v>20312</v>
      </c>
      <c r="B18250" s="246">
        <v>117.46</v>
      </c>
    </row>
    <row r="18251" spans="1:2" x14ac:dyDescent="0.2">
      <c r="A18251" s="245" t="s">
        <v>4907</v>
      </c>
      <c r="B18251" s="246">
        <v>175.07</v>
      </c>
    </row>
    <row r="18252" spans="1:2" x14ac:dyDescent="0.2">
      <c r="A18252" s="245" t="s">
        <v>20313</v>
      </c>
      <c r="B18252" s="246">
        <v>168.83</v>
      </c>
    </row>
    <row r="18253" spans="1:2" x14ac:dyDescent="0.2">
      <c r="A18253" s="245" t="s">
        <v>10491</v>
      </c>
      <c r="B18253" s="246">
        <v>303.14999999999998</v>
      </c>
    </row>
    <row r="18254" spans="1:2" x14ac:dyDescent="0.2">
      <c r="A18254" s="245" t="s">
        <v>20314</v>
      </c>
      <c r="B18254" s="246">
        <v>296.91000000000003</v>
      </c>
    </row>
    <row r="18255" spans="1:2" x14ac:dyDescent="0.2">
      <c r="A18255" s="245" t="s">
        <v>10492</v>
      </c>
      <c r="B18255" s="246">
        <v>308.07</v>
      </c>
    </row>
    <row r="18256" spans="1:2" x14ac:dyDescent="0.2">
      <c r="A18256" s="245" t="s">
        <v>20315</v>
      </c>
      <c r="B18256" s="246">
        <v>308.07</v>
      </c>
    </row>
    <row r="18257" spans="1:2" x14ac:dyDescent="0.2">
      <c r="A18257" s="245" t="s">
        <v>10493</v>
      </c>
      <c r="B18257" s="246">
        <v>385.43</v>
      </c>
    </row>
    <row r="18258" spans="1:2" x14ac:dyDescent="0.2">
      <c r="A18258" s="245" t="s">
        <v>20316</v>
      </c>
      <c r="B18258" s="246">
        <v>385.43</v>
      </c>
    </row>
    <row r="18259" spans="1:2" x14ac:dyDescent="0.2">
      <c r="A18259" s="245" t="s">
        <v>10494</v>
      </c>
      <c r="B18259" s="246">
        <v>337.08</v>
      </c>
    </row>
    <row r="18260" spans="1:2" x14ac:dyDescent="0.2">
      <c r="A18260" s="245" t="s">
        <v>20317</v>
      </c>
      <c r="B18260" s="246">
        <v>337.08</v>
      </c>
    </row>
    <row r="18261" spans="1:2" x14ac:dyDescent="0.2">
      <c r="A18261" s="245" t="s">
        <v>10495</v>
      </c>
      <c r="B18261" s="246">
        <v>284.3</v>
      </c>
    </row>
    <row r="18262" spans="1:2" x14ac:dyDescent="0.2">
      <c r="A18262" s="245" t="s">
        <v>20318</v>
      </c>
      <c r="B18262" s="246">
        <v>272.68</v>
      </c>
    </row>
    <row r="18263" spans="1:2" x14ac:dyDescent="0.2">
      <c r="A18263" s="245" t="s">
        <v>10496</v>
      </c>
      <c r="B18263" s="246">
        <v>12217.59</v>
      </c>
    </row>
    <row r="18264" spans="1:2" x14ac:dyDescent="0.2">
      <c r="A18264" s="245" t="s">
        <v>20319</v>
      </c>
      <c r="B18264" s="246">
        <v>11523.44</v>
      </c>
    </row>
    <row r="18265" spans="1:2" x14ac:dyDescent="0.2">
      <c r="A18265" s="245" t="s">
        <v>10497</v>
      </c>
      <c r="B18265" s="246">
        <v>325.48</v>
      </c>
    </row>
    <row r="18266" spans="1:2" x14ac:dyDescent="0.2">
      <c r="A18266" s="245" t="s">
        <v>20320</v>
      </c>
      <c r="B18266" s="246">
        <v>322.64</v>
      </c>
    </row>
    <row r="18267" spans="1:2" x14ac:dyDescent="0.2">
      <c r="A18267" s="245" t="s">
        <v>10498</v>
      </c>
      <c r="B18267" s="246">
        <v>75.930000000000007</v>
      </c>
    </row>
    <row r="18268" spans="1:2" x14ac:dyDescent="0.2">
      <c r="A18268" s="245" t="s">
        <v>20321</v>
      </c>
      <c r="B18268" s="246">
        <v>74.22</v>
      </c>
    </row>
    <row r="18269" spans="1:2" x14ac:dyDescent="0.2">
      <c r="A18269" s="245" t="s">
        <v>10499</v>
      </c>
      <c r="B18269" s="246">
        <v>82.91</v>
      </c>
    </row>
    <row r="18270" spans="1:2" x14ac:dyDescent="0.2">
      <c r="A18270" s="245" t="s">
        <v>20322</v>
      </c>
      <c r="B18270" s="246">
        <v>81.2</v>
      </c>
    </row>
    <row r="18271" spans="1:2" x14ac:dyDescent="0.2">
      <c r="A18271" s="245" t="s">
        <v>10500</v>
      </c>
      <c r="B18271" s="246">
        <v>311.74</v>
      </c>
    </row>
    <row r="18272" spans="1:2" x14ac:dyDescent="0.2">
      <c r="A18272" s="245" t="s">
        <v>20323</v>
      </c>
      <c r="B18272" s="246">
        <v>293.55</v>
      </c>
    </row>
    <row r="18273" spans="1:2" x14ac:dyDescent="0.2">
      <c r="A18273" s="245" t="s">
        <v>4908</v>
      </c>
      <c r="B18273" s="246">
        <v>48.99</v>
      </c>
    </row>
    <row r="18274" spans="1:2" x14ac:dyDescent="0.2">
      <c r="A18274" s="245" t="s">
        <v>20324</v>
      </c>
      <c r="B18274" s="246">
        <v>42.44</v>
      </c>
    </row>
    <row r="18275" spans="1:2" x14ac:dyDescent="0.2">
      <c r="A18275" s="245" t="s">
        <v>4909</v>
      </c>
      <c r="B18275" s="246">
        <v>102.3</v>
      </c>
    </row>
    <row r="18276" spans="1:2" x14ac:dyDescent="0.2">
      <c r="A18276" s="245" t="s">
        <v>20325</v>
      </c>
      <c r="B18276" s="246">
        <v>88.64</v>
      </c>
    </row>
    <row r="18277" spans="1:2" x14ac:dyDescent="0.2">
      <c r="A18277" s="245" t="s">
        <v>4910</v>
      </c>
      <c r="B18277" s="246">
        <v>20.82</v>
      </c>
    </row>
    <row r="18278" spans="1:2" x14ac:dyDescent="0.2">
      <c r="A18278" s="245" t="s">
        <v>20326</v>
      </c>
      <c r="B18278" s="246">
        <v>18.04</v>
      </c>
    </row>
    <row r="18279" spans="1:2" x14ac:dyDescent="0.2">
      <c r="A18279" s="245" t="s">
        <v>4911</v>
      </c>
      <c r="B18279" s="246">
        <v>17.73</v>
      </c>
    </row>
    <row r="18280" spans="1:2" x14ac:dyDescent="0.2">
      <c r="A18280" s="245" t="s">
        <v>20327</v>
      </c>
      <c r="B18280" s="246">
        <v>15.36</v>
      </c>
    </row>
    <row r="18281" spans="1:2" x14ac:dyDescent="0.2">
      <c r="A18281" s="245" t="s">
        <v>4912</v>
      </c>
      <c r="B18281" s="246">
        <v>18.649999999999999</v>
      </c>
    </row>
    <row r="18282" spans="1:2" x14ac:dyDescent="0.2">
      <c r="A18282" s="245" t="s">
        <v>20328</v>
      </c>
      <c r="B18282" s="246">
        <v>16.16</v>
      </c>
    </row>
    <row r="18283" spans="1:2" x14ac:dyDescent="0.2">
      <c r="A18283" s="245" t="s">
        <v>10501</v>
      </c>
      <c r="B18283" s="246">
        <v>15.96</v>
      </c>
    </row>
    <row r="18284" spans="1:2" x14ac:dyDescent="0.2">
      <c r="A18284" s="245" t="s">
        <v>20329</v>
      </c>
      <c r="B18284" s="246">
        <v>13.83</v>
      </c>
    </row>
    <row r="18285" spans="1:2" x14ac:dyDescent="0.2">
      <c r="A18285" s="245" t="s">
        <v>10502</v>
      </c>
      <c r="B18285" s="246">
        <v>14.18</v>
      </c>
    </row>
    <row r="18286" spans="1:2" x14ac:dyDescent="0.2">
      <c r="A18286" s="245" t="s">
        <v>20330</v>
      </c>
      <c r="B18286" s="246">
        <v>12.29</v>
      </c>
    </row>
    <row r="18287" spans="1:2" x14ac:dyDescent="0.2">
      <c r="A18287" s="245" t="s">
        <v>10503</v>
      </c>
      <c r="B18287" s="246">
        <v>19.22</v>
      </c>
    </row>
    <row r="18288" spans="1:2" x14ac:dyDescent="0.2">
      <c r="A18288" s="245" t="s">
        <v>20331</v>
      </c>
      <c r="B18288" s="246">
        <v>16.649999999999999</v>
      </c>
    </row>
    <row r="18289" spans="1:2" x14ac:dyDescent="0.2">
      <c r="A18289" s="245" t="s">
        <v>10504</v>
      </c>
      <c r="B18289" s="246">
        <v>63.85</v>
      </c>
    </row>
    <row r="18290" spans="1:2" x14ac:dyDescent="0.2">
      <c r="A18290" s="245" t="s">
        <v>20332</v>
      </c>
      <c r="B18290" s="246">
        <v>55.32</v>
      </c>
    </row>
    <row r="18291" spans="1:2" x14ac:dyDescent="0.2">
      <c r="A18291" s="245" t="s">
        <v>10505</v>
      </c>
      <c r="B18291" s="246">
        <v>29</v>
      </c>
    </row>
    <row r="18292" spans="1:2" x14ac:dyDescent="0.2">
      <c r="A18292" s="245" t="s">
        <v>20333</v>
      </c>
      <c r="B18292" s="246">
        <v>28.05</v>
      </c>
    </row>
    <row r="18293" spans="1:2" x14ac:dyDescent="0.2">
      <c r="A18293" s="245" t="s">
        <v>10506</v>
      </c>
      <c r="B18293" s="246">
        <v>34.65</v>
      </c>
    </row>
    <row r="18294" spans="1:2" x14ac:dyDescent="0.2">
      <c r="A18294" s="245" t="s">
        <v>20334</v>
      </c>
      <c r="B18294" s="246">
        <v>33.659999999999997</v>
      </c>
    </row>
    <row r="18295" spans="1:2" x14ac:dyDescent="0.2">
      <c r="A18295" s="245" t="s">
        <v>10507</v>
      </c>
      <c r="B18295" s="246">
        <v>24.08</v>
      </c>
    </row>
    <row r="18296" spans="1:2" x14ac:dyDescent="0.2">
      <c r="A18296" s="245" t="s">
        <v>20335</v>
      </c>
      <c r="B18296" s="246">
        <v>23.09</v>
      </c>
    </row>
    <row r="18297" spans="1:2" x14ac:dyDescent="0.2">
      <c r="A18297" s="245" t="s">
        <v>10508</v>
      </c>
      <c r="B18297" s="246">
        <v>69.599999999999994</v>
      </c>
    </row>
    <row r="18298" spans="1:2" x14ac:dyDescent="0.2">
      <c r="A18298" s="245" t="s">
        <v>20336</v>
      </c>
      <c r="B18298" s="246">
        <v>65.81</v>
      </c>
    </row>
    <row r="18299" spans="1:2" x14ac:dyDescent="0.2">
      <c r="A18299" s="245" t="s">
        <v>4913</v>
      </c>
      <c r="B18299" s="246">
        <v>75.790000000000006</v>
      </c>
    </row>
    <row r="18300" spans="1:2" x14ac:dyDescent="0.2">
      <c r="A18300" s="245" t="s">
        <v>20337</v>
      </c>
      <c r="B18300" s="246">
        <v>72</v>
      </c>
    </row>
    <row r="18301" spans="1:2" x14ac:dyDescent="0.2">
      <c r="A18301" s="245" t="s">
        <v>10509</v>
      </c>
      <c r="B18301" s="246">
        <v>90.65</v>
      </c>
    </row>
    <row r="18302" spans="1:2" x14ac:dyDescent="0.2">
      <c r="A18302" s="245" t="s">
        <v>20338</v>
      </c>
      <c r="B18302" s="246">
        <v>86.86</v>
      </c>
    </row>
    <row r="18303" spans="1:2" x14ac:dyDescent="0.2">
      <c r="A18303" s="245" t="s">
        <v>10510</v>
      </c>
      <c r="B18303" s="246">
        <v>115.21</v>
      </c>
    </row>
    <row r="18304" spans="1:2" x14ac:dyDescent="0.2">
      <c r="A18304" s="245" t="s">
        <v>20339</v>
      </c>
      <c r="B18304" s="246">
        <v>110.29</v>
      </c>
    </row>
    <row r="18305" spans="1:2" x14ac:dyDescent="0.2">
      <c r="A18305" s="245" t="s">
        <v>10511</v>
      </c>
      <c r="B18305" s="246">
        <v>59.22</v>
      </c>
    </row>
    <row r="18306" spans="1:2" x14ac:dyDescent="0.2">
      <c r="A18306" s="245" t="s">
        <v>20340</v>
      </c>
      <c r="B18306" s="246">
        <v>55.43</v>
      </c>
    </row>
    <row r="18307" spans="1:2" x14ac:dyDescent="0.2">
      <c r="A18307" s="245" t="s">
        <v>10512</v>
      </c>
      <c r="B18307" s="246">
        <v>157.30000000000001</v>
      </c>
    </row>
    <row r="18308" spans="1:2" x14ac:dyDescent="0.2">
      <c r="A18308" s="245" t="s">
        <v>20341</v>
      </c>
      <c r="B18308" s="246">
        <v>152.38</v>
      </c>
    </row>
    <row r="18309" spans="1:2" x14ac:dyDescent="0.2">
      <c r="A18309" s="245" t="s">
        <v>10513</v>
      </c>
      <c r="B18309" s="246">
        <v>63.65</v>
      </c>
    </row>
    <row r="18310" spans="1:2" x14ac:dyDescent="0.2">
      <c r="A18310" s="245" t="s">
        <v>20342</v>
      </c>
      <c r="B18310" s="246">
        <v>59.86</v>
      </c>
    </row>
    <row r="18311" spans="1:2" x14ac:dyDescent="0.2">
      <c r="A18311" s="245" t="s">
        <v>10514</v>
      </c>
      <c r="B18311" s="246">
        <v>103.32</v>
      </c>
    </row>
    <row r="18312" spans="1:2" x14ac:dyDescent="0.2">
      <c r="A18312" s="245" t="s">
        <v>20343</v>
      </c>
      <c r="B18312" s="246">
        <v>98.39</v>
      </c>
    </row>
    <row r="18313" spans="1:2" x14ac:dyDescent="0.2">
      <c r="A18313" s="245" t="s">
        <v>10515</v>
      </c>
      <c r="B18313" s="246">
        <v>10.31</v>
      </c>
    </row>
    <row r="18314" spans="1:2" x14ac:dyDescent="0.2">
      <c r="A18314" s="245" t="s">
        <v>20344</v>
      </c>
      <c r="B18314" s="246">
        <v>9.91</v>
      </c>
    </row>
    <row r="18315" spans="1:2" x14ac:dyDescent="0.2">
      <c r="A18315" s="245" t="s">
        <v>4914</v>
      </c>
      <c r="B18315" s="246">
        <v>114.83</v>
      </c>
    </row>
    <row r="18316" spans="1:2" x14ac:dyDescent="0.2">
      <c r="A18316" s="245" t="s">
        <v>20345</v>
      </c>
      <c r="B18316" s="246">
        <v>109.15</v>
      </c>
    </row>
    <row r="18317" spans="1:2" x14ac:dyDescent="0.2">
      <c r="A18317" s="245" t="s">
        <v>10516</v>
      </c>
      <c r="B18317" s="246">
        <v>130.78</v>
      </c>
    </row>
    <row r="18318" spans="1:2" x14ac:dyDescent="0.2">
      <c r="A18318" s="245" t="s">
        <v>20346</v>
      </c>
      <c r="B18318" s="246">
        <v>126.52</v>
      </c>
    </row>
    <row r="18319" spans="1:2" x14ac:dyDescent="0.2">
      <c r="A18319" s="245" t="s">
        <v>10517</v>
      </c>
      <c r="B18319" s="246">
        <v>67.91</v>
      </c>
    </row>
    <row r="18320" spans="1:2" x14ac:dyDescent="0.2">
      <c r="A18320" s="245" t="s">
        <v>20347</v>
      </c>
      <c r="B18320" s="246">
        <v>61.75</v>
      </c>
    </row>
    <row r="18321" spans="1:2" x14ac:dyDescent="0.2">
      <c r="A18321" s="245" t="s">
        <v>10518</v>
      </c>
      <c r="B18321" s="246">
        <v>110.5</v>
      </c>
    </row>
    <row r="18322" spans="1:2" x14ac:dyDescent="0.2">
      <c r="A18322" s="245" t="s">
        <v>20348</v>
      </c>
      <c r="B18322" s="246">
        <v>105.29</v>
      </c>
    </row>
    <row r="18323" spans="1:2" x14ac:dyDescent="0.2">
      <c r="A18323" s="245" t="s">
        <v>4915</v>
      </c>
      <c r="B18323" s="246">
        <v>92.38</v>
      </c>
    </row>
    <row r="18324" spans="1:2" x14ac:dyDescent="0.2">
      <c r="A18324" s="245" t="s">
        <v>20349</v>
      </c>
      <c r="B18324" s="246">
        <v>87.17</v>
      </c>
    </row>
    <row r="18325" spans="1:2" x14ac:dyDescent="0.2">
      <c r="A18325" s="245" t="s">
        <v>10519</v>
      </c>
      <c r="B18325" s="246">
        <v>76.83</v>
      </c>
    </row>
    <row r="18326" spans="1:2" x14ac:dyDescent="0.2">
      <c r="A18326" s="245" t="s">
        <v>20350</v>
      </c>
      <c r="B18326" s="246">
        <v>71.150000000000006</v>
      </c>
    </row>
    <row r="18327" spans="1:2" x14ac:dyDescent="0.2">
      <c r="A18327" s="245" t="s">
        <v>10520</v>
      </c>
      <c r="B18327" s="246">
        <v>49.68</v>
      </c>
    </row>
    <row r="18328" spans="1:2" x14ac:dyDescent="0.2">
      <c r="A18328" s="245" t="s">
        <v>20351</v>
      </c>
      <c r="B18328" s="246">
        <v>45.41</v>
      </c>
    </row>
    <row r="18329" spans="1:2" x14ac:dyDescent="0.2">
      <c r="A18329" s="245" t="s">
        <v>10521</v>
      </c>
      <c r="B18329" s="246">
        <v>65.09</v>
      </c>
    </row>
    <row r="18330" spans="1:2" x14ac:dyDescent="0.2">
      <c r="A18330" s="245" t="s">
        <v>20352</v>
      </c>
      <c r="B18330" s="246">
        <v>60.83</v>
      </c>
    </row>
    <row r="18331" spans="1:2" x14ac:dyDescent="0.2">
      <c r="A18331" s="245" t="s">
        <v>4916</v>
      </c>
      <c r="B18331" s="246">
        <v>87.5</v>
      </c>
    </row>
    <row r="18332" spans="1:2" x14ac:dyDescent="0.2">
      <c r="A18332" s="245" t="s">
        <v>20353</v>
      </c>
      <c r="B18332" s="246">
        <v>81.819999999999993</v>
      </c>
    </row>
    <row r="18333" spans="1:2" x14ac:dyDescent="0.2">
      <c r="A18333" s="245" t="s">
        <v>4917</v>
      </c>
      <c r="B18333" s="246">
        <v>124.29</v>
      </c>
    </row>
    <row r="18334" spans="1:2" x14ac:dyDescent="0.2">
      <c r="A18334" s="245" t="s">
        <v>20354</v>
      </c>
      <c r="B18334" s="246">
        <v>118.37</v>
      </c>
    </row>
    <row r="18335" spans="1:2" x14ac:dyDescent="0.2">
      <c r="A18335" s="245" t="s">
        <v>4918</v>
      </c>
      <c r="B18335" s="246">
        <v>61.52</v>
      </c>
    </row>
    <row r="18336" spans="1:2" x14ac:dyDescent="0.2">
      <c r="A18336" s="245" t="s">
        <v>20355</v>
      </c>
      <c r="B18336" s="246">
        <v>57.25</v>
      </c>
    </row>
    <row r="18337" spans="1:2" x14ac:dyDescent="0.2">
      <c r="A18337" s="245" t="s">
        <v>10522</v>
      </c>
      <c r="B18337" s="246">
        <v>62.98</v>
      </c>
    </row>
    <row r="18338" spans="1:2" x14ac:dyDescent="0.2">
      <c r="A18338" s="245" t="s">
        <v>20356</v>
      </c>
      <c r="B18338" s="246">
        <v>58.71</v>
      </c>
    </row>
    <row r="18339" spans="1:2" x14ac:dyDescent="0.2">
      <c r="A18339" s="245" t="s">
        <v>10523</v>
      </c>
      <c r="B18339" s="246">
        <v>58.46</v>
      </c>
    </row>
    <row r="18340" spans="1:2" x14ac:dyDescent="0.2">
      <c r="A18340" s="245" t="s">
        <v>20357</v>
      </c>
      <c r="B18340" s="246">
        <v>54.19</v>
      </c>
    </row>
    <row r="18341" spans="1:2" x14ac:dyDescent="0.2">
      <c r="A18341" s="245" t="s">
        <v>10524</v>
      </c>
      <c r="B18341" s="246">
        <v>59.7</v>
      </c>
    </row>
    <row r="18342" spans="1:2" x14ac:dyDescent="0.2">
      <c r="A18342" s="245" t="s">
        <v>20358</v>
      </c>
      <c r="B18342" s="246">
        <v>55.44</v>
      </c>
    </row>
    <row r="18343" spans="1:2" x14ac:dyDescent="0.2">
      <c r="A18343" s="245" t="s">
        <v>10525</v>
      </c>
      <c r="B18343" s="246">
        <v>77.34</v>
      </c>
    </row>
    <row r="18344" spans="1:2" x14ac:dyDescent="0.2">
      <c r="A18344" s="245" t="s">
        <v>20359</v>
      </c>
      <c r="B18344" s="246">
        <v>73.08</v>
      </c>
    </row>
    <row r="18345" spans="1:2" x14ac:dyDescent="0.2">
      <c r="A18345" s="245" t="s">
        <v>10526</v>
      </c>
      <c r="B18345" s="246">
        <v>121.54</v>
      </c>
    </row>
    <row r="18346" spans="1:2" x14ac:dyDescent="0.2">
      <c r="A18346" s="245" t="s">
        <v>20360</v>
      </c>
      <c r="B18346" s="246">
        <v>116.32</v>
      </c>
    </row>
    <row r="18347" spans="1:2" x14ac:dyDescent="0.2">
      <c r="A18347" s="245" t="s">
        <v>10527</v>
      </c>
      <c r="B18347" s="246">
        <v>138.49</v>
      </c>
    </row>
    <row r="18348" spans="1:2" x14ac:dyDescent="0.2">
      <c r="A18348" s="245" t="s">
        <v>20361</v>
      </c>
      <c r="B18348" s="246">
        <v>132.56</v>
      </c>
    </row>
    <row r="18349" spans="1:2" x14ac:dyDescent="0.2">
      <c r="A18349" s="245" t="s">
        <v>4919</v>
      </c>
      <c r="B18349" s="246">
        <v>66.86</v>
      </c>
    </row>
    <row r="18350" spans="1:2" x14ac:dyDescent="0.2">
      <c r="A18350" s="245" t="s">
        <v>20362</v>
      </c>
      <c r="B18350" s="246">
        <v>60.91</v>
      </c>
    </row>
    <row r="18351" spans="1:2" x14ac:dyDescent="0.2">
      <c r="A18351" s="245" t="s">
        <v>4920</v>
      </c>
      <c r="B18351" s="246">
        <v>79.88</v>
      </c>
    </row>
    <row r="18352" spans="1:2" x14ac:dyDescent="0.2">
      <c r="A18352" s="245" t="s">
        <v>20363</v>
      </c>
      <c r="B18352" s="246">
        <v>73.84</v>
      </c>
    </row>
    <row r="18353" spans="1:2" x14ac:dyDescent="0.2">
      <c r="A18353" s="245" t="s">
        <v>10528</v>
      </c>
      <c r="B18353" s="246">
        <v>80.760000000000005</v>
      </c>
    </row>
    <row r="18354" spans="1:2" x14ac:dyDescent="0.2">
      <c r="A18354" s="245" t="s">
        <v>20364</v>
      </c>
      <c r="B18354" s="246">
        <v>75.19</v>
      </c>
    </row>
    <row r="18355" spans="1:2" x14ac:dyDescent="0.2">
      <c r="A18355" s="245" t="s">
        <v>10529</v>
      </c>
      <c r="B18355" s="246">
        <v>69.25</v>
      </c>
    </row>
    <row r="18356" spans="1:2" x14ac:dyDescent="0.2">
      <c r="A18356" s="245" t="s">
        <v>20365</v>
      </c>
      <c r="B18356" s="246">
        <v>63.68</v>
      </c>
    </row>
    <row r="18357" spans="1:2" x14ac:dyDescent="0.2">
      <c r="A18357" s="245" t="s">
        <v>23429</v>
      </c>
      <c r="B18357" s="246">
        <v>63.39</v>
      </c>
    </row>
    <row r="18358" spans="1:2" x14ac:dyDescent="0.2">
      <c r="A18358" s="245" t="s">
        <v>23430</v>
      </c>
      <c r="B18358" s="246">
        <v>56.46</v>
      </c>
    </row>
    <row r="18359" spans="1:2" x14ac:dyDescent="0.2">
      <c r="A18359" s="245" t="s">
        <v>4921</v>
      </c>
      <c r="B18359" s="246">
        <v>84.16</v>
      </c>
    </row>
    <row r="18360" spans="1:2" x14ac:dyDescent="0.2">
      <c r="A18360" s="245" t="s">
        <v>20366</v>
      </c>
      <c r="B18360" s="246">
        <v>78.59</v>
      </c>
    </row>
    <row r="18361" spans="1:2" x14ac:dyDescent="0.2">
      <c r="A18361" s="245" t="s">
        <v>4922</v>
      </c>
      <c r="B18361" s="246">
        <v>69.12</v>
      </c>
    </row>
    <row r="18362" spans="1:2" x14ac:dyDescent="0.2">
      <c r="A18362" s="245" t="s">
        <v>20367</v>
      </c>
      <c r="B18362" s="246">
        <v>63.55</v>
      </c>
    </row>
    <row r="18363" spans="1:2" x14ac:dyDescent="0.2">
      <c r="A18363" s="245" t="s">
        <v>4923</v>
      </c>
      <c r="B18363" s="246">
        <v>59.01</v>
      </c>
    </row>
    <row r="18364" spans="1:2" x14ac:dyDescent="0.2">
      <c r="A18364" s="245" t="s">
        <v>20368</v>
      </c>
      <c r="B18364" s="246">
        <v>52.73</v>
      </c>
    </row>
    <row r="18365" spans="1:2" x14ac:dyDescent="0.2">
      <c r="A18365" s="245" t="s">
        <v>10530</v>
      </c>
      <c r="B18365" s="246">
        <v>59.01</v>
      </c>
    </row>
    <row r="18366" spans="1:2" x14ac:dyDescent="0.2">
      <c r="A18366" s="245" t="s">
        <v>20369</v>
      </c>
      <c r="B18366" s="246">
        <v>52.73</v>
      </c>
    </row>
    <row r="18367" spans="1:2" x14ac:dyDescent="0.2">
      <c r="A18367" s="245" t="s">
        <v>10531</v>
      </c>
      <c r="B18367" s="246">
        <v>141.11000000000001</v>
      </c>
    </row>
    <row r="18368" spans="1:2" x14ac:dyDescent="0.2">
      <c r="A18368" s="245" t="s">
        <v>20370</v>
      </c>
      <c r="B18368" s="246">
        <v>135.54</v>
      </c>
    </row>
    <row r="18369" spans="1:2" x14ac:dyDescent="0.2">
      <c r="A18369" s="245" t="s">
        <v>10532</v>
      </c>
      <c r="B18369" s="246">
        <v>122.56</v>
      </c>
    </row>
    <row r="18370" spans="1:2" x14ac:dyDescent="0.2">
      <c r="A18370" s="245" t="s">
        <v>20371</v>
      </c>
      <c r="B18370" s="246">
        <v>118.96</v>
      </c>
    </row>
    <row r="18371" spans="1:2" x14ac:dyDescent="0.2">
      <c r="A18371" s="245" t="s">
        <v>10533</v>
      </c>
      <c r="B18371" s="246">
        <v>34.53</v>
      </c>
    </row>
    <row r="18372" spans="1:2" x14ac:dyDescent="0.2">
      <c r="A18372" s="245" t="s">
        <v>20372</v>
      </c>
      <c r="B18372" s="246">
        <v>34.130000000000003</v>
      </c>
    </row>
    <row r="18373" spans="1:2" x14ac:dyDescent="0.2">
      <c r="A18373" s="245" t="s">
        <v>4924</v>
      </c>
      <c r="B18373" s="246">
        <v>144.09</v>
      </c>
    </row>
    <row r="18374" spans="1:2" x14ac:dyDescent="0.2">
      <c r="A18374" s="245" t="s">
        <v>20373</v>
      </c>
      <c r="B18374" s="246">
        <v>138.12</v>
      </c>
    </row>
    <row r="18375" spans="1:2" x14ac:dyDescent="0.2">
      <c r="A18375" s="245" t="s">
        <v>4925</v>
      </c>
      <c r="B18375" s="246">
        <v>18.87</v>
      </c>
    </row>
    <row r="18376" spans="1:2" x14ac:dyDescent="0.2">
      <c r="A18376" s="245" t="s">
        <v>20374</v>
      </c>
      <c r="B18376" s="246">
        <v>18.12</v>
      </c>
    </row>
    <row r="18377" spans="1:2" x14ac:dyDescent="0.2">
      <c r="A18377" s="245" t="s">
        <v>10534</v>
      </c>
      <c r="B18377" s="246">
        <v>10.199999999999999</v>
      </c>
    </row>
    <row r="18378" spans="1:2" x14ac:dyDescent="0.2">
      <c r="A18378" s="245" t="s">
        <v>20375</v>
      </c>
      <c r="B18378" s="246">
        <v>9.7200000000000006</v>
      </c>
    </row>
    <row r="18379" spans="1:2" x14ac:dyDescent="0.2">
      <c r="A18379" s="245" t="s">
        <v>10535</v>
      </c>
      <c r="B18379" s="246">
        <v>4.45</v>
      </c>
    </row>
    <row r="18380" spans="1:2" x14ac:dyDescent="0.2">
      <c r="A18380" s="245" t="s">
        <v>20376</v>
      </c>
      <c r="B18380" s="246">
        <v>4.1500000000000004</v>
      </c>
    </row>
    <row r="18381" spans="1:2" x14ac:dyDescent="0.2">
      <c r="A18381" s="245" t="s">
        <v>10536</v>
      </c>
      <c r="B18381" s="246">
        <v>31.9</v>
      </c>
    </row>
    <row r="18382" spans="1:2" x14ac:dyDescent="0.2">
      <c r="A18382" s="245" t="s">
        <v>20377</v>
      </c>
      <c r="B18382" s="246">
        <v>30.97</v>
      </c>
    </row>
    <row r="18383" spans="1:2" x14ac:dyDescent="0.2">
      <c r="A18383" s="245" t="s">
        <v>4926</v>
      </c>
      <c r="B18383" s="246">
        <v>101.86</v>
      </c>
    </row>
    <row r="18384" spans="1:2" x14ac:dyDescent="0.2">
      <c r="A18384" s="245" t="s">
        <v>20378</v>
      </c>
      <c r="B18384" s="246">
        <v>97.87</v>
      </c>
    </row>
    <row r="18385" spans="1:2" x14ac:dyDescent="0.2">
      <c r="A18385" s="245" t="s">
        <v>10537</v>
      </c>
      <c r="B18385" s="246">
        <v>69.010000000000005</v>
      </c>
    </row>
    <row r="18386" spans="1:2" x14ac:dyDescent="0.2">
      <c r="A18386" s="245" t="s">
        <v>20379</v>
      </c>
      <c r="B18386" s="246">
        <v>65.56</v>
      </c>
    </row>
    <row r="18387" spans="1:2" x14ac:dyDescent="0.2">
      <c r="A18387" s="245" t="s">
        <v>10538</v>
      </c>
      <c r="B18387" s="246">
        <v>64.930000000000007</v>
      </c>
    </row>
    <row r="18388" spans="1:2" x14ac:dyDescent="0.2">
      <c r="A18388" s="245" t="s">
        <v>20380</v>
      </c>
      <c r="B18388" s="246">
        <v>60.75</v>
      </c>
    </row>
    <row r="18389" spans="1:2" x14ac:dyDescent="0.2">
      <c r="A18389" s="245" t="s">
        <v>4927</v>
      </c>
      <c r="B18389" s="246">
        <v>76.739999999999995</v>
      </c>
    </row>
    <row r="18390" spans="1:2" x14ac:dyDescent="0.2">
      <c r="A18390" s="245" t="s">
        <v>20381</v>
      </c>
      <c r="B18390" s="246">
        <v>70.58</v>
      </c>
    </row>
    <row r="18391" spans="1:2" x14ac:dyDescent="0.2">
      <c r="A18391" s="245" t="s">
        <v>4928</v>
      </c>
      <c r="B18391" s="246">
        <v>142.6</v>
      </c>
    </row>
    <row r="18392" spans="1:2" x14ac:dyDescent="0.2">
      <c r="A18392" s="245" t="s">
        <v>20382</v>
      </c>
      <c r="B18392" s="246">
        <v>136.83000000000001</v>
      </c>
    </row>
    <row r="18393" spans="1:2" x14ac:dyDescent="0.2">
      <c r="A18393" s="245" t="s">
        <v>4929</v>
      </c>
      <c r="B18393" s="246">
        <v>25.06</v>
      </c>
    </row>
    <row r="18394" spans="1:2" x14ac:dyDescent="0.2">
      <c r="A18394" s="245" t="s">
        <v>20383</v>
      </c>
      <c r="B18394" s="246">
        <v>24.16</v>
      </c>
    </row>
    <row r="18395" spans="1:2" x14ac:dyDescent="0.2">
      <c r="A18395" s="245" t="s">
        <v>4930</v>
      </c>
      <c r="B18395" s="246">
        <v>83.05</v>
      </c>
    </row>
    <row r="18396" spans="1:2" x14ac:dyDescent="0.2">
      <c r="A18396" s="245" t="s">
        <v>20384</v>
      </c>
      <c r="B18396" s="246">
        <v>76.89</v>
      </c>
    </row>
    <row r="18397" spans="1:2" x14ac:dyDescent="0.2">
      <c r="A18397" s="245" t="s">
        <v>10539</v>
      </c>
      <c r="B18397" s="246">
        <v>16.36</v>
      </c>
    </row>
    <row r="18398" spans="1:2" x14ac:dyDescent="0.2">
      <c r="A18398" s="245" t="s">
        <v>20385</v>
      </c>
      <c r="B18398" s="246">
        <v>14.94</v>
      </c>
    </row>
    <row r="18399" spans="1:2" x14ac:dyDescent="0.2">
      <c r="A18399" s="245" t="s">
        <v>10540</v>
      </c>
      <c r="B18399" s="246">
        <v>30.54</v>
      </c>
    </row>
    <row r="18400" spans="1:2" x14ac:dyDescent="0.2">
      <c r="A18400" s="245" t="s">
        <v>20386</v>
      </c>
      <c r="B18400" s="246">
        <v>29.12</v>
      </c>
    </row>
    <row r="18401" spans="1:2" x14ac:dyDescent="0.2">
      <c r="A18401" s="245" t="s">
        <v>10541</v>
      </c>
      <c r="B18401" s="246">
        <v>78.11</v>
      </c>
    </row>
    <row r="18402" spans="1:2" x14ac:dyDescent="0.2">
      <c r="A18402" s="245" t="s">
        <v>20387</v>
      </c>
      <c r="B18402" s="246">
        <v>75.81</v>
      </c>
    </row>
    <row r="18403" spans="1:2" x14ac:dyDescent="0.2">
      <c r="A18403" s="245" t="s">
        <v>10542</v>
      </c>
      <c r="B18403" s="246">
        <v>93.1</v>
      </c>
    </row>
    <row r="18404" spans="1:2" x14ac:dyDescent="0.2">
      <c r="A18404" s="245" t="s">
        <v>20388</v>
      </c>
      <c r="B18404" s="246">
        <v>90.43</v>
      </c>
    </row>
    <row r="18405" spans="1:2" x14ac:dyDescent="0.2">
      <c r="A18405" s="245" t="s">
        <v>10543</v>
      </c>
      <c r="B18405" s="246">
        <v>144.65</v>
      </c>
    </row>
    <row r="18406" spans="1:2" x14ac:dyDescent="0.2">
      <c r="A18406" s="245" t="s">
        <v>20389</v>
      </c>
      <c r="B18406" s="246">
        <v>141.61000000000001</v>
      </c>
    </row>
    <row r="18407" spans="1:2" x14ac:dyDescent="0.2">
      <c r="A18407" s="245" t="s">
        <v>10544</v>
      </c>
      <c r="B18407" s="246">
        <v>176.89</v>
      </c>
    </row>
    <row r="18408" spans="1:2" x14ac:dyDescent="0.2">
      <c r="A18408" s="245" t="s">
        <v>20390</v>
      </c>
      <c r="B18408" s="246">
        <v>173.61</v>
      </c>
    </row>
    <row r="18409" spans="1:2" x14ac:dyDescent="0.2">
      <c r="A18409" s="245" t="s">
        <v>10545</v>
      </c>
      <c r="B18409" s="246">
        <v>33.700000000000003</v>
      </c>
    </row>
    <row r="18410" spans="1:2" x14ac:dyDescent="0.2">
      <c r="A18410" s="245" t="s">
        <v>20391</v>
      </c>
      <c r="B18410" s="246">
        <v>32.46</v>
      </c>
    </row>
    <row r="18411" spans="1:2" x14ac:dyDescent="0.2">
      <c r="A18411" s="245" t="s">
        <v>10546</v>
      </c>
      <c r="B18411" s="246">
        <v>80.77</v>
      </c>
    </row>
    <row r="18412" spans="1:2" x14ac:dyDescent="0.2">
      <c r="A18412" s="245" t="s">
        <v>20392</v>
      </c>
      <c r="B18412" s="246">
        <v>78.48</v>
      </c>
    </row>
    <row r="18413" spans="1:2" x14ac:dyDescent="0.2">
      <c r="A18413" s="245" t="s">
        <v>10547</v>
      </c>
      <c r="B18413" s="246">
        <v>96.17</v>
      </c>
    </row>
    <row r="18414" spans="1:2" x14ac:dyDescent="0.2">
      <c r="A18414" s="245" t="s">
        <v>20393</v>
      </c>
      <c r="B18414" s="246">
        <v>93.5</v>
      </c>
    </row>
    <row r="18415" spans="1:2" x14ac:dyDescent="0.2">
      <c r="A18415" s="245" t="s">
        <v>10548</v>
      </c>
      <c r="B18415" s="246">
        <v>149.16</v>
      </c>
    </row>
    <row r="18416" spans="1:2" x14ac:dyDescent="0.2">
      <c r="A18416" s="245" t="s">
        <v>20394</v>
      </c>
      <c r="B18416" s="246">
        <v>146.12</v>
      </c>
    </row>
    <row r="18417" spans="1:2" x14ac:dyDescent="0.2">
      <c r="A18417" s="245" t="s">
        <v>10549</v>
      </c>
      <c r="B18417" s="246">
        <v>183.04</v>
      </c>
    </row>
    <row r="18418" spans="1:2" x14ac:dyDescent="0.2">
      <c r="A18418" s="245" t="s">
        <v>20395</v>
      </c>
      <c r="B18418" s="246">
        <v>179.76</v>
      </c>
    </row>
    <row r="18419" spans="1:2" x14ac:dyDescent="0.2">
      <c r="A18419" s="245" t="s">
        <v>10550</v>
      </c>
      <c r="B18419" s="246">
        <v>99.93</v>
      </c>
    </row>
    <row r="18420" spans="1:2" x14ac:dyDescent="0.2">
      <c r="A18420" s="245" t="s">
        <v>20396</v>
      </c>
      <c r="B18420" s="246">
        <v>97.17</v>
      </c>
    </row>
    <row r="18421" spans="1:2" x14ac:dyDescent="0.2">
      <c r="A18421" s="245" t="s">
        <v>10551</v>
      </c>
      <c r="B18421" s="246">
        <v>118.58</v>
      </c>
    </row>
    <row r="18422" spans="1:2" x14ac:dyDescent="0.2">
      <c r="A18422" s="245" t="s">
        <v>20397</v>
      </c>
      <c r="B18422" s="246">
        <v>115.44</v>
      </c>
    </row>
    <row r="18423" spans="1:2" x14ac:dyDescent="0.2">
      <c r="A18423" s="245" t="s">
        <v>10552</v>
      </c>
      <c r="B18423" s="246">
        <v>184.76</v>
      </c>
    </row>
    <row r="18424" spans="1:2" x14ac:dyDescent="0.2">
      <c r="A18424" s="245" t="s">
        <v>20398</v>
      </c>
      <c r="B18424" s="246">
        <v>181.25</v>
      </c>
    </row>
    <row r="18425" spans="1:2" x14ac:dyDescent="0.2">
      <c r="A18425" s="245" t="s">
        <v>10553</v>
      </c>
      <c r="B18425" s="246">
        <v>226.15</v>
      </c>
    </row>
    <row r="18426" spans="1:2" x14ac:dyDescent="0.2">
      <c r="A18426" s="245" t="s">
        <v>20399</v>
      </c>
      <c r="B18426" s="246">
        <v>222.39</v>
      </c>
    </row>
    <row r="18427" spans="1:2" x14ac:dyDescent="0.2">
      <c r="A18427" s="245" t="s">
        <v>10554</v>
      </c>
      <c r="B18427" s="246">
        <v>44.56</v>
      </c>
    </row>
    <row r="18428" spans="1:2" x14ac:dyDescent="0.2">
      <c r="A18428" s="245" t="s">
        <v>20400</v>
      </c>
      <c r="B18428" s="246">
        <v>42.84</v>
      </c>
    </row>
    <row r="18429" spans="1:2" x14ac:dyDescent="0.2">
      <c r="A18429" s="245" t="s">
        <v>10555</v>
      </c>
      <c r="B18429" s="246">
        <v>102.6</v>
      </c>
    </row>
    <row r="18430" spans="1:2" x14ac:dyDescent="0.2">
      <c r="A18430" s="245" t="s">
        <v>20401</v>
      </c>
      <c r="B18430" s="246">
        <v>99.83</v>
      </c>
    </row>
    <row r="18431" spans="1:2" x14ac:dyDescent="0.2">
      <c r="A18431" s="245" t="s">
        <v>10556</v>
      </c>
      <c r="B18431" s="246">
        <v>121.66</v>
      </c>
    </row>
    <row r="18432" spans="1:2" x14ac:dyDescent="0.2">
      <c r="A18432" s="245" t="s">
        <v>20402</v>
      </c>
      <c r="B18432" s="246">
        <v>118.51</v>
      </c>
    </row>
    <row r="18433" spans="1:2" x14ac:dyDescent="0.2">
      <c r="A18433" s="245" t="s">
        <v>10557</v>
      </c>
      <c r="B18433" s="246">
        <v>189.27</v>
      </c>
    </row>
    <row r="18434" spans="1:2" x14ac:dyDescent="0.2">
      <c r="A18434" s="245" t="s">
        <v>20403</v>
      </c>
      <c r="B18434" s="246">
        <v>185.76</v>
      </c>
    </row>
    <row r="18435" spans="1:2" x14ac:dyDescent="0.2">
      <c r="A18435" s="245" t="s">
        <v>10558</v>
      </c>
      <c r="B18435" s="246">
        <v>232.3</v>
      </c>
    </row>
    <row r="18436" spans="1:2" x14ac:dyDescent="0.2">
      <c r="A18436" s="245" t="s">
        <v>20404</v>
      </c>
      <c r="B18436" s="246">
        <v>228.54</v>
      </c>
    </row>
    <row r="18437" spans="1:2" x14ac:dyDescent="0.2">
      <c r="A18437" s="245" t="s">
        <v>4931</v>
      </c>
      <c r="B18437" s="246">
        <v>7.9</v>
      </c>
    </row>
    <row r="18438" spans="1:2" x14ac:dyDescent="0.2">
      <c r="A18438" s="245" t="s">
        <v>20405</v>
      </c>
      <c r="B18438" s="246">
        <v>6.88</v>
      </c>
    </row>
    <row r="18439" spans="1:2" x14ac:dyDescent="0.2">
      <c r="A18439" s="245" t="s">
        <v>4932</v>
      </c>
      <c r="B18439" s="246">
        <v>10.5</v>
      </c>
    </row>
    <row r="18440" spans="1:2" x14ac:dyDescent="0.2">
      <c r="A18440" s="245" t="s">
        <v>20406</v>
      </c>
      <c r="B18440" s="246">
        <v>9.14</v>
      </c>
    </row>
    <row r="18441" spans="1:2" x14ac:dyDescent="0.2">
      <c r="A18441" s="245" t="s">
        <v>4933</v>
      </c>
      <c r="B18441" s="246">
        <v>8.75</v>
      </c>
    </row>
    <row r="18442" spans="1:2" x14ac:dyDescent="0.2">
      <c r="A18442" s="245" t="s">
        <v>20407</v>
      </c>
      <c r="B18442" s="246">
        <v>7.73</v>
      </c>
    </row>
    <row r="18443" spans="1:2" x14ac:dyDescent="0.2">
      <c r="A18443" s="245" t="s">
        <v>4934</v>
      </c>
      <c r="B18443" s="246">
        <v>11.35</v>
      </c>
    </row>
    <row r="18444" spans="1:2" x14ac:dyDescent="0.2">
      <c r="A18444" s="245" t="s">
        <v>20408</v>
      </c>
      <c r="B18444" s="246">
        <v>9.99</v>
      </c>
    </row>
    <row r="18445" spans="1:2" x14ac:dyDescent="0.2">
      <c r="A18445" s="245" t="s">
        <v>4935</v>
      </c>
      <c r="B18445" s="246">
        <v>11.98</v>
      </c>
    </row>
    <row r="18446" spans="1:2" x14ac:dyDescent="0.2">
      <c r="A18446" s="245" t="s">
        <v>20409</v>
      </c>
      <c r="B18446" s="246">
        <v>10.45</v>
      </c>
    </row>
    <row r="18447" spans="1:2" x14ac:dyDescent="0.2">
      <c r="A18447" s="245" t="s">
        <v>4936</v>
      </c>
      <c r="B18447" s="246">
        <v>3.32</v>
      </c>
    </row>
    <row r="18448" spans="1:2" x14ac:dyDescent="0.2">
      <c r="A18448" s="245" t="s">
        <v>20410</v>
      </c>
      <c r="B18448" s="246">
        <v>2.93</v>
      </c>
    </row>
    <row r="18449" spans="1:2" x14ac:dyDescent="0.2">
      <c r="A18449" s="245" t="s">
        <v>4937</v>
      </c>
      <c r="B18449" s="246">
        <v>13.64</v>
      </c>
    </row>
    <row r="18450" spans="1:2" x14ac:dyDescent="0.2">
      <c r="A18450" s="245" t="s">
        <v>20411</v>
      </c>
      <c r="B18450" s="246">
        <v>12.51</v>
      </c>
    </row>
    <row r="18451" spans="1:2" x14ac:dyDescent="0.2">
      <c r="A18451" s="245" t="s">
        <v>4938</v>
      </c>
      <c r="B18451" s="246">
        <v>48.3</v>
      </c>
    </row>
    <row r="18452" spans="1:2" x14ac:dyDescent="0.2">
      <c r="A18452" s="245" t="s">
        <v>20412</v>
      </c>
      <c r="B18452" s="246">
        <v>47.03</v>
      </c>
    </row>
    <row r="18453" spans="1:2" x14ac:dyDescent="0.2">
      <c r="A18453" s="245" t="s">
        <v>4939</v>
      </c>
      <c r="B18453" s="246">
        <v>89.67</v>
      </c>
    </row>
    <row r="18454" spans="1:2" x14ac:dyDescent="0.2">
      <c r="A18454" s="245" t="s">
        <v>20413</v>
      </c>
      <c r="B18454" s="246">
        <v>88.02</v>
      </c>
    </row>
    <row r="18455" spans="1:2" x14ac:dyDescent="0.2">
      <c r="A18455" s="245" t="s">
        <v>4940</v>
      </c>
      <c r="B18455" s="246">
        <v>20.05</v>
      </c>
    </row>
    <row r="18456" spans="1:2" x14ac:dyDescent="0.2">
      <c r="A18456" s="245" t="s">
        <v>20414</v>
      </c>
      <c r="B18456" s="246">
        <v>18.77</v>
      </c>
    </row>
    <row r="18457" spans="1:2" x14ac:dyDescent="0.2">
      <c r="A18457" s="245" t="s">
        <v>4941</v>
      </c>
      <c r="B18457" s="246">
        <v>27.25</v>
      </c>
    </row>
    <row r="18458" spans="1:2" x14ac:dyDescent="0.2">
      <c r="A18458" s="245" t="s">
        <v>20415</v>
      </c>
      <c r="B18458" s="246">
        <v>25.34</v>
      </c>
    </row>
    <row r="18459" spans="1:2" x14ac:dyDescent="0.2">
      <c r="A18459" s="245" t="s">
        <v>23232</v>
      </c>
      <c r="B18459" s="246">
        <v>39.409999999999997</v>
      </c>
    </row>
    <row r="18460" spans="1:2" x14ac:dyDescent="0.2">
      <c r="A18460" s="245" t="s">
        <v>23233</v>
      </c>
      <c r="B18460" s="246">
        <v>35.85</v>
      </c>
    </row>
    <row r="18461" spans="1:2" x14ac:dyDescent="0.2">
      <c r="A18461" s="245" t="s">
        <v>10559</v>
      </c>
      <c r="B18461" s="246">
        <v>8</v>
      </c>
    </row>
    <row r="18462" spans="1:2" x14ac:dyDescent="0.2">
      <c r="A18462" s="245" t="s">
        <v>20416</v>
      </c>
      <c r="B18462" s="246">
        <v>8</v>
      </c>
    </row>
    <row r="18463" spans="1:2" x14ac:dyDescent="0.2">
      <c r="A18463" s="245" t="s">
        <v>10560</v>
      </c>
      <c r="B18463" s="246">
        <v>8</v>
      </c>
    </row>
    <row r="18464" spans="1:2" x14ac:dyDescent="0.2">
      <c r="A18464" s="245" t="s">
        <v>20417</v>
      </c>
      <c r="B18464" s="246">
        <v>8</v>
      </c>
    </row>
    <row r="18465" spans="1:2" x14ac:dyDescent="0.2">
      <c r="A18465" s="245" t="s">
        <v>4942</v>
      </c>
      <c r="B18465" s="246">
        <v>19.68</v>
      </c>
    </row>
    <row r="18466" spans="1:2" x14ac:dyDescent="0.2">
      <c r="A18466" s="245" t="s">
        <v>20418</v>
      </c>
      <c r="B18466" s="246">
        <v>17.440000000000001</v>
      </c>
    </row>
    <row r="18467" spans="1:2" x14ac:dyDescent="0.2">
      <c r="A18467" s="245" t="s">
        <v>4943</v>
      </c>
      <c r="B18467" s="246">
        <v>6.55</v>
      </c>
    </row>
    <row r="18468" spans="1:2" x14ac:dyDescent="0.2">
      <c r="A18468" s="245" t="s">
        <v>20419</v>
      </c>
      <c r="B18468" s="246">
        <v>6.08</v>
      </c>
    </row>
    <row r="18469" spans="1:2" x14ac:dyDescent="0.2">
      <c r="A18469" s="245" t="s">
        <v>4944</v>
      </c>
      <c r="B18469" s="246">
        <v>29.78</v>
      </c>
    </row>
    <row r="18470" spans="1:2" x14ac:dyDescent="0.2">
      <c r="A18470" s="245" t="s">
        <v>20420</v>
      </c>
      <c r="B18470" s="246">
        <v>26.78</v>
      </c>
    </row>
    <row r="18471" spans="1:2" x14ac:dyDescent="0.2">
      <c r="A18471" s="245" t="s">
        <v>4945</v>
      </c>
      <c r="B18471" s="246">
        <v>20.73</v>
      </c>
    </row>
    <row r="18472" spans="1:2" x14ac:dyDescent="0.2">
      <c r="A18472" s="245" t="s">
        <v>20421</v>
      </c>
      <c r="B18472" s="246">
        <v>18.66</v>
      </c>
    </row>
    <row r="18473" spans="1:2" x14ac:dyDescent="0.2">
      <c r="A18473" s="245" t="s">
        <v>4946</v>
      </c>
      <c r="B18473" s="246">
        <v>10.32</v>
      </c>
    </row>
    <row r="18474" spans="1:2" x14ac:dyDescent="0.2">
      <c r="A18474" s="245" t="s">
        <v>20422</v>
      </c>
      <c r="B18474" s="246">
        <v>9.3800000000000008</v>
      </c>
    </row>
    <row r="18475" spans="1:2" x14ac:dyDescent="0.2">
      <c r="A18475" s="245" t="s">
        <v>4947</v>
      </c>
      <c r="B18475" s="246">
        <v>2.33</v>
      </c>
    </row>
    <row r="18476" spans="1:2" x14ac:dyDescent="0.2">
      <c r="A18476" s="245" t="s">
        <v>20423</v>
      </c>
      <c r="B18476" s="246">
        <v>2.14</v>
      </c>
    </row>
    <row r="18477" spans="1:2" x14ac:dyDescent="0.2">
      <c r="A18477" s="245" t="s">
        <v>4948</v>
      </c>
      <c r="B18477" s="246">
        <v>29.63</v>
      </c>
    </row>
    <row r="18478" spans="1:2" x14ac:dyDescent="0.2">
      <c r="A18478" s="245" t="s">
        <v>20424</v>
      </c>
      <c r="B18478" s="246">
        <v>26.64</v>
      </c>
    </row>
    <row r="18479" spans="1:2" x14ac:dyDescent="0.2">
      <c r="A18479" s="245" t="s">
        <v>10561</v>
      </c>
      <c r="B18479" s="246">
        <v>11.62</v>
      </c>
    </row>
    <row r="18480" spans="1:2" x14ac:dyDescent="0.2">
      <c r="A18480" s="245" t="s">
        <v>20425</v>
      </c>
      <c r="B18480" s="246">
        <v>10.46</v>
      </c>
    </row>
    <row r="18481" spans="1:2" x14ac:dyDescent="0.2">
      <c r="A18481" s="245" t="s">
        <v>4949</v>
      </c>
      <c r="B18481" s="246">
        <v>12.74</v>
      </c>
    </row>
    <row r="18482" spans="1:2" x14ac:dyDescent="0.2">
      <c r="A18482" s="245" t="s">
        <v>20426</v>
      </c>
      <c r="B18482" s="246">
        <v>11.43</v>
      </c>
    </row>
    <row r="18483" spans="1:2" x14ac:dyDescent="0.2">
      <c r="A18483" s="245" t="s">
        <v>4950</v>
      </c>
      <c r="B18483" s="246">
        <v>16.43</v>
      </c>
    </row>
    <row r="18484" spans="1:2" x14ac:dyDescent="0.2">
      <c r="A18484" s="245" t="s">
        <v>20427</v>
      </c>
      <c r="B18484" s="246">
        <v>14.74</v>
      </c>
    </row>
    <row r="18485" spans="1:2" x14ac:dyDescent="0.2">
      <c r="A18485" s="245" t="s">
        <v>4951</v>
      </c>
      <c r="B18485" s="246">
        <v>9.25</v>
      </c>
    </row>
    <row r="18486" spans="1:2" x14ac:dyDescent="0.2">
      <c r="A18486" s="245" t="s">
        <v>20428</v>
      </c>
      <c r="B18486" s="246">
        <v>8.5</v>
      </c>
    </row>
    <row r="18487" spans="1:2" x14ac:dyDescent="0.2">
      <c r="A18487" s="245" t="s">
        <v>10562</v>
      </c>
      <c r="B18487" s="246">
        <v>21.48</v>
      </c>
    </row>
    <row r="18488" spans="1:2" x14ac:dyDescent="0.2">
      <c r="A18488" s="245" t="s">
        <v>20429</v>
      </c>
      <c r="B18488" s="246">
        <v>20.5</v>
      </c>
    </row>
    <row r="18489" spans="1:2" x14ac:dyDescent="0.2">
      <c r="A18489" s="245" t="s">
        <v>4952</v>
      </c>
      <c r="B18489" s="246">
        <v>35.29</v>
      </c>
    </row>
    <row r="18490" spans="1:2" x14ac:dyDescent="0.2">
      <c r="A18490" s="245" t="s">
        <v>20430</v>
      </c>
      <c r="B18490" s="246">
        <v>32.299999999999997</v>
      </c>
    </row>
    <row r="18491" spans="1:2" x14ac:dyDescent="0.2">
      <c r="A18491" s="245" t="s">
        <v>4953</v>
      </c>
      <c r="B18491" s="246">
        <v>23.19</v>
      </c>
    </row>
    <row r="18492" spans="1:2" x14ac:dyDescent="0.2">
      <c r="A18492" s="245" t="s">
        <v>20431</v>
      </c>
      <c r="B18492" s="246">
        <v>21.22</v>
      </c>
    </row>
    <row r="18493" spans="1:2" x14ac:dyDescent="0.2">
      <c r="A18493" s="245" t="s">
        <v>4954</v>
      </c>
      <c r="B18493" s="246">
        <v>6.66</v>
      </c>
    </row>
    <row r="18494" spans="1:2" x14ac:dyDescent="0.2">
      <c r="A18494" s="245" t="s">
        <v>20432</v>
      </c>
      <c r="B18494" s="246">
        <v>6.18</v>
      </c>
    </row>
    <row r="18495" spans="1:2" x14ac:dyDescent="0.2">
      <c r="A18495" s="245" t="s">
        <v>4955</v>
      </c>
      <c r="B18495" s="246">
        <v>14.24</v>
      </c>
    </row>
    <row r="18496" spans="1:2" x14ac:dyDescent="0.2">
      <c r="A18496" s="245" t="s">
        <v>20433</v>
      </c>
      <c r="B18496" s="246">
        <v>13.02</v>
      </c>
    </row>
    <row r="18497" spans="1:2" x14ac:dyDescent="0.2">
      <c r="A18497" s="245" t="s">
        <v>4956</v>
      </c>
      <c r="B18497" s="246">
        <v>6.55</v>
      </c>
    </row>
    <row r="18498" spans="1:2" x14ac:dyDescent="0.2">
      <c r="A18498" s="245" t="s">
        <v>20434</v>
      </c>
      <c r="B18498" s="246">
        <v>6.08</v>
      </c>
    </row>
    <row r="18499" spans="1:2" x14ac:dyDescent="0.2">
      <c r="A18499" s="245" t="s">
        <v>4957</v>
      </c>
      <c r="B18499" s="246">
        <v>11.61</v>
      </c>
    </row>
    <row r="18500" spans="1:2" x14ac:dyDescent="0.2">
      <c r="A18500" s="245" t="s">
        <v>20435</v>
      </c>
      <c r="B18500" s="246">
        <v>10.49</v>
      </c>
    </row>
    <row r="18501" spans="1:2" x14ac:dyDescent="0.2">
      <c r="A18501" s="245" t="s">
        <v>4958</v>
      </c>
      <c r="B18501" s="246">
        <v>15.61</v>
      </c>
    </row>
    <row r="18502" spans="1:2" x14ac:dyDescent="0.2">
      <c r="A18502" s="245" t="s">
        <v>20436</v>
      </c>
      <c r="B18502" s="246">
        <v>14.18</v>
      </c>
    </row>
    <row r="18503" spans="1:2" x14ac:dyDescent="0.2">
      <c r="A18503" s="245" t="s">
        <v>4959</v>
      </c>
      <c r="B18503" s="246">
        <v>13.71</v>
      </c>
    </row>
    <row r="18504" spans="1:2" x14ac:dyDescent="0.2">
      <c r="A18504" s="245" t="s">
        <v>20437</v>
      </c>
      <c r="B18504" s="246">
        <v>12.35</v>
      </c>
    </row>
    <row r="18505" spans="1:2" x14ac:dyDescent="0.2">
      <c r="A18505" s="245" t="s">
        <v>4960</v>
      </c>
      <c r="B18505" s="246">
        <v>10.79</v>
      </c>
    </row>
    <row r="18506" spans="1:2" x14ac:dyDescent="0.2">
      <c r="A18506" s="245" t="s">
        <v>20438</v>
      </c>
      <c r="B18506" s="246">
        <v>9.67</v>
      </c>
    </row>
    <row r="18507" spans="1:2" x14ac:dyDescent="0.2">
      <c r="A18507" s="245" t="s">
        <v>4961</v>
      </c>
      <c r="B18507" s="246">
        <v>35.880000000000003</v>
      </c>
    </row>
    <row r="18508" spans="1:2" x14ac:dyDescent="0.2">
      <c r="A18508" s="245" t="s">
        <v>20439</v>
      </c>
      <c r="B18508" s="246">
        <v>32.78</v>
      </c>
    </row>
    <row r="18509" spans="1:2" x14ac:dyDescent="0.2">
      <c r="A18509" s="245" t="s">
        <v>4962</v>
      </c>
      <c r="B18509" s="246">
        <v>13.71</v>
      </c>
    </row>
    <row r="18510" spans="1:2" x14ac:dyDescent="0.2">
      <c r="A18510" s="245" t="s">
        <v>20440</v>
      </c>
      <c r="B18510" s="246">
        <v>12.4</v>
      </c>
    </row>
    <row r="18511" spans="1:2" x14ac:dyDescent="0.2">
      <c r="A18511" s="245" t="s">
        <v>4963</v>
      </c>
      <c r="B18511" s="246">
        <v>16.079999999999998</v>
      </c>
    </row>
    <row r="18512" spans="1:2" x14ac:dyDescent="0.2">
      <c r="A18512" s="245" t="s">
        <v>20441</v>
      </c>
      <c r="B18512" s="246">
        <v>14.36</v>
      </c>
    </row>
    <row r="18513" spans="1:2" x14ac:dyDescent="0.2">
      <c r="A18513" s="245" t="s">
        <v>4964</v>
      </c>
      <c r="B18513" s="246">
        <v>15.4</v>
      </c>
    </row>
    <row r="18514" spans="1:2" x14ac:dyDescent="0.2">
      <c r="A18514" s="245" t="s">
        <v>20442</v>
      </c>
      <c r="B18514" s="246">
        <v>13.48</v>
      </c>
    </row>
    <row r="18515" spans="1:2" x14ac:dyDescent="0.2">
      <c r="A18515" s="245" t="s">
        <v>4965</v>
      </c>
      <c r="B18515" s="246">
        <v>4.59</v>
      </c>
    </row>
    <row r="18516" spans="1:2" x14ac:dyDescent="0.2">
      <c r="A18516" s="245" t="s">
        <v>20443</v>
      </c>
      <c r="B18516" s="246">
        <v>4.0199999999999996</v>
      </c>
    </row>
    <row r="18517" spans="1:2" x14ac:dyDescent="0.2">
      <c r="A18517" s="245" t="s">
        <v>4966</v>
      </c>
      <c r="B18517" s="246">
        <v>10.039999999999999</v>
      </c>
    </row>
    <row r="18518" spans="1:2" x14ac:dyDescent="0.2">
      <c r="A18518" s="245" t="s">
        <v>20444</v>
      </c>
      <c r="B18518" s="246">
        <v>8.84</v>
      </c>
    </row>
    <row r="18519" spans="1:2" x14ac:dyDescent="0.2">
      <c r="A18519" s="245" t="s">
        <v>4967</v>
      </c>
      <c r="B18519" s="246">
        <v>10.050000000000001</v>
      </c>
    </row>
    <row r="18520" spans="1:2" x14ac:dyDescent="0.2">
      <c r="A18520" s="245" t="s">
        <v>20445</v>
      </c>
      <c r="B18520" s="246">
        <v>8.85</v>
      </c>
    </row>
    <row r="18521" spans="1:2" x14ac:dyDescent="0.2">
      <c r="A18521" s="245" t="s">
        <v>4968</v>
      </c>
      <c r="B18521" s="246">
        <v>7.22</v>
      </c>
    </row>
    <row r="18522" spans="1:2" x14ac:dyDescent="0.2">
      <c r="A18522" s="245" t="s">
        <v>20446</v>
      </c>
      <c r="B18522" s="246">
        <v>6.33</v>
      </c>
    </row>
    <row r="18523" spans="1:2" x14ac:dyDescent="0.2">
      <c r="A18523" s="245" t="s">
        <v>10563</v>
      </c>
      <c r="B18523" s="246">
        <v>28.71</v>
      </c>
    </row>
    <row r="18524" spans="1:2" x14ac:dyDescent="0.2">
      <c r="A18524" s="245" t="s">
        <v>20447</v>
      </c>
      <c r="B18524" s="246">
        <v>25.46</v>
      </c>
    </row>
    <row r="18525" spans="1:2" x14ac:dyDescent="0.2">
      <c r="A18525" s="245" t="s">
        <v>4969</v>
      </c>
      <c r="B18525" s="246">
        <v>16.43</v>
      </c>
    </row>
    <row r="18526" spans="1:2" x14ac:dyDescent="0.2">
      <c r="A18526" s="245" t="s">
        <v>20448</v>
      </c>
      <c r="B18526" s="246">
        <v>15</v>
      </c>
    </row>
    <row r="18527" spans="1:2" x14ac:dyDescent="0.2">
      <c r="A18527" s="245" t="s">
        <v>4970</v>
      </c>
      <c r="B18527" s="246">
        <v>13.71</v>
      </c>
    </row>
    <row r="18528" spans="1:2" x14ac:dyDescent="0.2">
      <c r="A18528" s="245" t="s">
        <v>20449</v>
      </c>
      <c r="B18528" s="246">
        <v>12.49</v>
      </c>
    </row>
    <row r="18529" spans="1:2" x14ac:dyDescent="0.2">
      <c r="A18529" s="245" t="s">
        <v>4971</v>
      </c>
      <c r="B18529" s="246">
        <v>16.04</v>
      </c>
    </row>
    <row r="18530" spans="1:2" x14ac:dyDescent="0.2">
      <c r="A18530" s="245" t="s">
        <v>20450</v>
      </c>
      <c r="B18530" s="246">
        <v>14.62</v>
      </c>
    </row>
    <row r="18531" spans="1:2" x14ac:dyDescent="0.2">
      <c r="A18531" s="245" t="s">
        <v>4972</v>
      </c>
      <c r="B18531" s="246">
        <v>13.37</v>
      </c>
    </row>
    <row r="18532" spans="1:2" x14ac:dyDescent="0.2">
      <c r="A18532" s="245" t="s">
        <v>20451</v>
      </c>
      <c r="B18532" s="246">
        <v>12.14</v>
      </c>
    </row>
    <row r="18533" spans="1:2" x14ac:dyDescent="0.2">
      <c r="A18533" s="245" t="s">
        <v>4973</v>
      </c>
      <c r="B18533" s="246">
        <v>16.649999999999999</v>
      </c>
    </row>
    <row r="18534" spans="1:2" x14ac:dyDescent="0.2">
      <c r="A18534" s="245" t="s">
        <v>20452</v>
      </c>
      <c r="B18534" s="246">
        <v>15.72</v>
      </c>
    </row>
    <row r="18535" spans="1:2" x14ac:dyDescent="0.2">
      <c r="A18535" s="245" t="s">
        <v>4974</v>
      </c>
      <c r="B18535" s="246">
        <v>16.21</v>
      </c>
    </row>
    <row r="18536" spans="1:2" x14ac:dyDescent="0.2">
      <c r="A18536" s="245" t="s">
        <v>20453</v>
      </c>
      <c r="B18536" s="246">
        <v>14.79</v>
      </c>
    </row>
    <row r="18537" spans="1:2" x14ac:dyDescent="0.2">
      <c r="A18537" s="245" t="s">
        <v>4975</v>
      </c>
      <c r="B18537" s="246">
        <v>13.3</v>
      </c>
    </row>
    <row r="18538" spans="1:2" x14ac:dyDescent="0.2">
      <c r="A18538" s="245" t="s">
        <v>20454</v>
      </c>
      <c r="B18538" s="246">
        <v>12.08</v>
      </c>
    </row>
    <row r="18539" spans="1:2" x14ac:dyDescent="0.2">
      <c r="A18539" s="245" t="s">
        <v>4976</v>
      </c>
      <c r="B18539" s="246">
        <v>3.95</v>
      </c>
    </row>
    <row r="18540" spans="1:2" x14ac:dyDescent="0.2">
      <c r="A18540" s="245" t="s">
        <v>20455</v>
      </c>
      <c r="B18540" s="246">
        <v>3.53</v>
      </c>
    </row>
    <row r="18541" spans="1:2" x14ac:dyDescent="0.2">
      <c r="A18541" s="245" t="s">
        <v>10564</v>
      </c>
      <c r="B18541" s="246">
        <v>14.72</v>
      </c>
    </row>
    <row r="18542" spans="1:2" x14ac:dyDescent="0.2">
      <c r="A18542" s="245" t="s">
        <v>20456</v>
      </c>
      <c r="B18542" s="246">
        <v>13.69</v>
      </c>
    </row>
    <row r="18543" spans="1:2" x14ac:dyDescent="0.2">
      <c r="A18543" s="245" t="s">
        <v>23234</v>
      </c>
      <c r="B18543" s="246">
        <v>47.38</v>
      </c>
    </row>
    <row r="18544" spans="1:2" x14ac:dyDescent="0.2">
      <c r="A18544" s="245" t="s">
        <v>23235</v>
      </c>
      <c r="B18544" s="246">
        <v>43.82</v>
      </c>
    </row>
    <row r="18545" spans="1:2" x14ac:dyDescent="0.2">
      <c r="A18545" s="245" t="s">
        <v>4977</v>
      </c>
      <c r="B18545" s="246">
        <v>21.53</v>
      </c>
    </row>
    <row r="18546" spans="1:2" x14ac:dyDescent="0.2">
      <c r="A18546" s="245" t="s">
        <v>20457</v>
      </c>
      <c r="B18546" s="246">
        <v>18.98</v>
      </c>
    </row>
    <row r="18547" spans="1:2" x14ac:dyDescent="0.2">
      <c r="A18547" s="245" t="s">
        <v>10565</v>
      </c>
      <c r="B18547" s="246">
        <v>7.8</v>
      </c>
    </row>
    <row r="18548" spans="1:2" x14ac:dyDescent="0.2">
      <c r="A18548" s="245" t="s">
        <v>20458</v>
      </c>
      <c r="B18548" s="246">
        <v>6.85</v>
      </c>
    </row>
    <row r="18549" spans="1:2" x14ac:dyDescent="0.2">
      <c r="A18549" s="245" t="s">
        <v>4978</v>
      </c>
      <c r="B18549" s="246">
        <v>8.83</v>
      </c>
    </row>
    <row r="18550" spans="1:2" x14ac:dyDescent="0.2">
      <c r="A18550" s="245" t="s">
        <v>20459</v>
      </c>
      <c r="B18550" s="246">
        <v>7.86</v>
      </c>
    </row>
    <row r="18551" spans="1:2" x14ac:dyDescent="0.2">
      <c r="A18551" s="245" t="s">
        <v>4979</v>
      </c>
      <c r="B18551" s="246">
        <v>23.48</v>
      </c>
    </row>
    <row r="18552" spans="1:2" x14ac:dyDescent="0.2">
      <c r="A18552" s="245" t="s">
        <v>20460</v>
      </c>
      <c r="B18552" s="246">
        <v>21.05</v>
      </c>
    </row>
    <row r="18553" spans="1:2" x14ac:dyDescent="0.2">
      <c r="A18553" s="245" t="s">
        <v>4980</v>
      </c>
      <c r="B18553" s="246">
        <v>4.9400000000000004</v>
      </c>
    </row>
    <row r="18554" spans="1:2" x14ac:dyDescent="0.2">
      <c r="A18554" s="245" t="s">
        <v>20461</v>
      </c>
      <c r="B18554" s="246">
        <v>4.38</v>
      </c>
    </row>
    <row r="18555" spans="1:2" x14ac:dyDescent="0.2">
      <c r="A18555" s="245" t="s">
        <v>4981</v>
      </c>
      <c r="B18555" s="246">
        <v>8</v>
      </c>
    </row>
    <row r="18556" spans="1:2" x14ac:dyDescent="0.2">
      <c r="A18556" s="245" t="s">
        <v>20462</v>
      </c>
      <c r="B18556" s="246">
        <v>7.21</v>
      </c>
    </row>
    <row r="18557" spans="1:2" x14ac:dyDescent="0.2">
      <c r="A18557" s="245" t="s">
        <v>4982</v>
      </c>
      <c r="B18557" s="246">
        <v>13.61</v>
      </c>
    </row>
    <row r="18558" spans="1:2" x14ac:dyDescent="0.2">
      <c r="A18558" s="245" t="s">
        <v>20463</v>
      </c>
      <c r="B18558" s="246">
        <v>12.75</v>
      </c>
    </row>
    <row r="18559" spans="1:2" x14ac:dyDescent="0.2">
      <c r="A18559" s="245" t="s">
        <v>4983</v>
      </c>
      <c r="B18559" s="246">
        <v>29.03</v>
      </c>
    </row>
    <row r="18560" spans="1:2" x14ac:dyDescent="0.2">
      <c r="A18560" s="245" t="s">
        <v>20464</v>
      </c>
      <c r="B18560" s="246">
        <v>25.93</v>
      </c>
    </row>
    <row r="18561" spans="1:2" x14ac:dyDescent="0.2">
      <c r="A18561" s="245" t="s">
        <v>4984</v>
      </c>
      <c r="B18561" s="246">
        <v>12.62</v>
      </c>
    </row>
    <row r="18562" spans="1:2" x14ac:dyDescent="0.2">
      <c r="A18562" s="245" t="s">
        <v>20465</v>
      </c>
      <c r="B18562" s="246">
        <v>11.31</v>
      </c>
    </row>
    <row r="18563" spans="1:2" x14ac:dyDescent="0.2">
      <c r="A18563" s="245" t="s">
        <v>4985</v>
      </c>
      <c r="B18563" s="246">
        <v>4.7699999999999996</v>
      </c>
    </row>
    <row r="18564" spans="1:2" x14ac:dyDescent="0.2">
      <c r="A18564" s="245" t="s">
        <v>20466</v>
      </c>
      <c r="B18564" s="246">
        <v>4.21</v>
      </c>
    </row>
    <row r="18565" spans="1:2" x14ac:dyDescent="0.2">
      <c r="A18565" s="245" t="s">
        <v>4986</v>
      </c>
      <c r="B18565" s="246">
        <v>11.18</v>
      </c>
    </row>
    <row r="18566" spans="1:2" x14ac:dyDescent="0.2">
      <c r="A18566" s="245" t="s">
        <v>20467</v>
      </c>
      <c r="B18566" s="246">
        <v>9.9499999999999993</v>
      </c>
    </row>
    <row r="18567" spans="1:2" x14ac:dyDescent="0.2">
      <c r="A18567" s="245" t="s">
        <v>4987</v>
      </c>
      <c r="B18567" s="246">
        <v>13.71</v>
      </c>
    </row>
    <row r="18568" spans="1:2" x14ac:dyDescent="0.2">
      <c r="A18568" s="245" t="s">
        <v>20468</v>
      </c>
      <c r="B18568" s="246">
        <v>12.4</v>
      </c>
    </row>
    <row r="18569" spans="1:2" x14ac:dyDescent="0.2">
      <c r="A18569" s="245" t="s">
        <v>4988</v>
      </c>
      <c r="B18569" s="246">
        <v>27.43</v>
      </c>
    </row>
    <row r="18570" spans="1:2" x14ac:dyDescent="0.2">
      <c r="A18570" s="245" t="s">
        <v>20469</v>
      </c>
      <c r="B18570" s="246">
        <v>24.81</v>
      </c>
    </row>
    <row r="18571" spans="1:2" x14ac:dyDescent="0.2">
      <c r="A18571" s="245" t="s">
        <v>4989</v>
      </c>
      <c r="B18571" s="246">
        <v>21.94</v>
      </c>
    </row>
    <row r="18572" spans="1:2" x14ac:dyDescent="0.2">
      <c r="A18572" s="245" t="s">
        <v>20470</v>
      </c>
      <c r="B18572" s="246">
        <v>19.77</v>
      </c>
    </row>
    <row r="18573" spans="1:2" x14ac:dyDescent="0.2">
      <c r="A18573" s="245" t="s">
        <v>4990</v>
      </c>
      <c r="B18573" s="246">
        <v>26.43</v>
      </c>
    </row>
    <row r="18574" spans="1:2" x14ac:dyDescent="0.2">
      <c r="A18574" s="245" t="s">
        <v>20471</v>
      </c>
      <c r="B18574" s="246">
        <v>23.81</v>
      </c>
    </row>
    <row r="18575" spans="1:2" x14ac:dyDescent="0.2">
      <c r="A18575" s="245" t="s">
        <v>4991</v>
      </c>
      <c r="B18575" s="246">
        <v>35.35</v>
      </c>
    </row>
    <row r="18576" spans="1:2" x14ac:dyDescent="0.2">
      <c r="A18576" s="245" t="s">
        <v>20472</v>
      </c>
      <c r="B18576" s="246">
        <v>31.79</v>
      </c>
    </row>
    <row r="18577" spans="1:2" x14ac:dyDescent="0.2">
      <c r="A18577" s="245" t="s">
        <v>4992</v>
      </c>
      <c r="B18577" s="246">
        <v>5.04</v>
      </c>
    </row>
    <row r="18578" spans="1:2" x14ac:dyDescent="0.2">
      <c r="A18578" s="245" t="s">
        <v>20473</v>
      </c>
      <c r="B18578" s="246">
        <v>4.4800000000000004</v>
      </c>
    </row>
    <row r="18579" spans="1:2" x14ac:dyDescent="0.2">
      <c r="A18579" s="245" t="s">
        <v>4993</v>
      </c>
      <c r="B18579" s="246">
        <v>10.68</v>
      </c>
    </row>
    <row r="18580" spans="1:2" x14ac:dyDescent="0.2">
      <c r="A18580" s="245" t="s">
        <v>20474</v>
      </c>
      <c r="B18580" s="246">
        <v>9.6300000000000008</v>
      </c>
    </row>
    <row r="18581" spans="1:2" x14ac:dyDescent="0.2">
      <c r="A18581" s="245" t="s">
        <v>4994</v>
      </c>
      <c r="B18581" s="246">
        <v>25.25</v>
      </c>
    </row>
    <row r="18582" spans="1:2" x14ac:dyDescent="0.2">
      <c r="A18582" s="245" t="s">
        <v>20475</v>
      </c>
      <c r="B18582" s="246">
        <v>22.69</v>
      </c>
    </row>
    <row r="18583" spans="1:2" x14ac:dyDescent="0.2">
      <c r="A18583" s="245" t="s">
        <v>10566</v>
      </c>
      <c r="B18583" s="246">
        <v>28.03</v>
      </c>
    </row>
    <row r="18584" spans="1:2" x14ac:dyDescent="0.2">
      <c r="A18584" s="245" t="s">
        <v>20476</v>
      </c>
      <c r="B18584" s="246">
        <v>25.47</v>
      </c>
    </row>
    <row r="18585" spans="1:2" x14ac:dyDescent="0.2">
      <c r="A18585" s="245" t="s">
        <v>10567</v>
      </c>
      <c r="B18585" s="246">
        <v>23.23</v>
      </c>
    </row>
    <row r="18586" spans="1:2" x14ac:dyDescent="0.2">
      <c r="A18586" s="245" t="s">
        <v>20477</v>
      </c>
      <c r="B18586" s="246">
        <v>21.49</v>
      </c>
    </row>
    <row r="18587" spans="1:2" x14ac:dyDescent="0.2">
      <c r="A18587" s="245" t="s">
        <v>10568</v>
      </c>
      <c r="B18587" s="246">
        <v>45.58</v>
      </c>
    </row>
    <row r="18588" spans="1:2" x14ac:dyDescent="0.2">
      <c r="A18588" s="245" t="s">
        <v>20478</v>
      </c>
      <c r="B18588" s="246">
        <v>43.14</v>
      </c>
    </row>
    <row r="18589" spans="1:2" x14ac:dyDescent="0.2">
      <c r="A18589" s="245" t="s">
        <v>10569</v>
      </c>
      <c r="B18589" s="246">
        <v>12.63</v>
      </c>
    </row>
    <row r="18590" spans="1:2" x14ac:dyDescent="0.2">
      <c r="A18590" s="245" t="s">
        <v>20479</v>
      </c>
      <c r="B18590" s="246">
        <v>11.32</v>
      </c>
    </row>
    <row r="18591" spans="1:2" x14ac:dyDescent="0.2">
      <c r="A18591" s="245" t="s">
        <v>10570</v>
      </c>
      <c r="B18591" s="246">
        <v>25.27</v>
      </c>
    </row>
    <row r="18592" spans="1:2" x14ac:dyDescent="0.2">
      <c r="A18592" s="245" t="s">
        <v>20480</v>
      </c>
      <c r="B18592" s="246">
        <v>22.65</v>
      </c>
    </row>
    <row r="18593" spans="1:2" x14ac:dyDescent="0.2">
      <c r="A18593" s="245" t="s">
        <v>10571</v>
      </c>
      <c r="B18593" s="246">
        <v>20.86</v>
      </c>
    </row>
    <row r="18594" spans="1:2" x14ac:dyDescent="0.2">
      <c r="A18594" s="245" t="s">
        <v>20481</v>
      </c>
      <c r="B18594" s="246">
        <v>18.690000000000001</v>
      </c>
    </row>
    <row r="18595" spans="1:2" x14ac:dyDescent="0.2">
      <c r="A18595" s="245" t="s">
        <v>10572</v>
      </c>
      <c r="B18595" s="246">
        <v>25.35</v>
      </c>
    </row>
    <row r="18596" spans="1:2" x14ac:dyDescent="0.2">
      <c r="A18596" s="245" t="s">
        <v>20482</v>
      </c>
      <c r="B18596" s="246">
        <v>22.73</v>
      </c>
    </row>
    <row r="18597" spans="1:2" x14ac:dyDescent="0.2">
      <c r="A18597" s="245" t="s">
        <v>10573</v>
      </c>
      <c r="B18597" s="246">
        <v>34.270000000000003</v>
      </c>
    </row>
    <row r="18598" spans="1:2" x14ac:dyDescent="0.2">
      <c r="A18598" s="245" t="s">
        <v>20483</v>
      </c>
      <c r="B18598" s="246">
        <v>30.71</v>
      </c>
    </row>
    <row r="18599" spans="1:2" x14ac:dyDescent="0.2">
      <c r="A18599" s="245" t="s">
        <v>10574</v>
      </c>
      <c r="B18599" s="246">
        <v>4.72</v>
      </c>
    </row>
    <row r="18600" spans="1:2" x14ac:dyDescent="0.2">
      <c r="A18600" s="245" t="s">
        <v>20484</v>
      </c>
      <c r="B18600" s="246">
        <v>4.16</v>
      </c>
    </row>
    <row r="18601" spans="1:2" x14ac:dyDescent="0.2">
      <c r="A18601" s="245" t="s">
        <v>23236</v>
      </c>
      <c r="B18601" s="246">
        <v>35.03</v>
      </c>
    </row>
    <row r="18602" spans="1:2" x14ac:dyDescent="0.2">
      <c r="A18602" s="245" t="s">
        <v>23237</v>
      </c>
      <c r="B18602" s="246">
        <v>31.47</v>
      </c>
    </row>
    <row r="18603" spans="1:2" x14ac:dyDescent="0.2">
      <c r="A18603" s="245" t="s">
        <v>4995</v>
      </c>
      <c r="B18603" s="246">
        <v>11.78</v>
      </c>
    </row>
    <row r="18604" spans="1:2" x14ac:dyDescent="0.2">
      <c r="A18604" s="245" t="s">
        <v>20485</v>
      </c>
      <c r="B18604" s="246">
        <v>10.66</v>
      </c>
    </row>
    <row r="18605" spans="1:2" x14ac:dyDescent="0.2">
      <c r="A18605" s="245" t="s">
        <v>4996</v>
      </c>
      <c r="B18605" s="246">
        <v>5.05</v>
      </c>
    </row>
    <row r="18606" spans="1:2" x14ac:dyDescent="0.2">
      <c r="A18606" s="245" t="s">
        <v>20486</v>
      </c>
      <c r="B18606" s="246">
        <v>4.49</v>
      </c>
    </row>
    <row r="18607" spans="1:2" x14ac:dyDescent="0.2">
      <c r="A18607" s="245" t="s">
        <v>4997</v>
      </c>
      <c r="B18607" s="246">
        <v>67.010000000000005</v>
      </c>
    </row>
    <row r="18608" spans="1:2" x14ac:dyDescent="0.2">
      <c r="A18608" s="245" t="s">
        <v>20487</v>
      </c>
      <c r="B18608" s="246">
        <v>58.31</v>
      </c>
    </row>
    <row r="18609" spans="1:2" x14ac:dyDescent="0.2">
      <c r="A18609" s="245" t="s">
        <v>4998</v>
      </c>
      <c r="B18609" s="246">
        <v>62.19</v>
      </c>
    </row>
    <row r="18610" spans="1:2" x14ac:dyDescent="0.2">
      <c r="A18610" s="245" t="s">
        <v>20488</v>
      </c>
      <c r="B18610" s="246">
        <v>54.51</v>
      </c>
    </row>
    <row r="18611" spans="1:2" x14ac:dyDescent="0.2">
      <c r="A18611" s="245" t="s">
        <v>4999</v>
      </c>
      <c r="B18611" s="246">
        <v>9.18</v>
      </c>
    </row>
    <row r="18612" spans="1:2" x14ac:dyDescent="0.2">
      <c r="A18612" s="245" t="s">
        <v>20489</v>
      </c>
      <c r="B18612" s="246">
        <v>8.24</v>
      </c>
    </row>
    <row r="18613" spans="1:2" x14ac:dyDescent="0.2">
      <c r="A18613" s="245" t="s">
        <v>5000</v>
      </c>
      <c r="B18613" s="246">
        <v>9.61</v>
      </c>
    </row>
    <row r="18614" spans="1:2" x14ac:dyDescent="0.2">
      <c r="A18614" s="245" t="s">
        <v>20490</v>
      </c>
      <c r="B18614" s="246">
        <v>8.41</v>
      </c>
    </row>
    <row r="18615" spans="1:2" x14ac:dyDescent="0.2">
      <c r="A18615" s="245" t="s">
        <v>5001</v>
      </c>
      <c r="B18615" s="246">
        <v>2.58</v>
      </c>
    </row>
    <row r="18616" spans="1:2" x14ac:dyDescent="0.2">
      <c r="A18616" s="245" t="s">
        <v>20491</v>
      </c>
      <c r="B18616" s="246">
        <v>2.25</v>
      </c>
    </row>
    <row r="18617" spans="1:2" x14ac:dyDescent="0.2">
      <c r="A18617" s="245" t="s">
        <v>5002</v>
      </c>
      <c r="B18617" s="246">
        <v>12.29</v>
      </c>
    </row>
    <row r="18618" spans="1:2" x14ac:dyDescent="0.2">
      <c r="A18618" s="245" t="s">
        <v>20492</v>
      </c>
      <c r="B18618" s="246">
        <v>11.16</v>
      </c>
    </row>
    <row r="18619" spans="1:2" x14ac:dyDescent="0.2">
      <c r="A18619" s="245" t="s">
        <v>5003</v>
      </c>
      <c r="B18619" s="246">
        <v>16.41</v>
      </c>
    </row>
    <row r="18620" spans="1:2" x14ac:dyDescent="0.2">
      <c r="A18620" s="245" t="s">
        <v>20493</v>
      </c>
      <c r="B18620" s="246">
        <v>14.69</v>
      </c>
    </row>
    <row r="18621" spans="1:2" x14ac:dyDescent="0.2">
      <c r="A18621" s="245" t="s">
        <v>10575</v>
      </c>
      <c r="B18621" s="246">
        <v>10.68</v>
      </c>
    </row>
    <row r="18622" spans="1:2" x14ac:dyDescent="0.2">
      <c r="A18622" s="245" t="s">
        <v>20494</v>
      </c>
      <c r="B18622" s="246">
        <v>9.5500000000000007</v>
      </c>
    </row>
    <row r="18623" spans="1:2" x14ac:dyDescent="0.2">
      <c r="A18623" s="245" t="s">
        <v>5004</v>
      </c>
      <c r="B18623" s="246">
        <v>32.82</v>
      </c>
    </row>
    <row r="18624" spans="1:2" x14ac:dyDescent="0.2">
      <c r="A18624" s="245" t="s">
        <v>20495</v>
      </c>
      <c r="B18624" s="246">
        <v>29.39</v>
      </c>
    </row>
    <row r="18625" spans="1:2" x14ac:dyDescent="0.2">
      <c r="A18625" s="245" t="s">
        <v>10576</v>
      </c>
      <c r="B18625" s="246">
        <v>33.57</v>
      </c>
    </row>
    <row r="18626" spans="1:2" x14ac:dyDescent="0.2">
      <c r="A18626" s="245" t="s">
        <v>20496</v>
      </c>
      <c r="B18626" s="246">
        <v>30.01</v>
      </c>
    </row>
    <row r="18627" spans="1:2" x14ac:dyDescent="0.2">
      <c r="A18627" s="245" t="s">
        <v>10577</v>
      </c>
      <c r="B18627" s="246">
        <v>21.04</v>
      </c>
    </row>
    <row r="18628" spans="1:2" x14ac:dyDescent="0.2">
      <c r="A18628" s="245" t="s">
        <v>20497</v>
      </c>
      <c r="B18628" s="246">
        <v>19.73</v>
      </c>
    </row>
    <row r="18629" spans="1:2" x14ac:dyDescent="0.2">
      <c r="A18629" s="245" t="s">
        <v>10578</v>
      </c>
      <c r="B18629" s="246">
        <v>17.03</v>
      </c>
    </row>
    <row r="18630" spans="1:2" x14ac:dyDescent="0.2">
      <c r="A18630" s="245" t="s">
        <v>20498</v>
      </c>
      <c r="B18630" s="246">
        <v>15.48</v>
      </c>
    </row>
    <row r="18631" spans="1:2" x14ac:dyDescent="0.2">
      <c r="A18631" s="245" t="s">
        <v>10579</v>
      </c>
      <c r="B18631" s="246">
        <v>21.53</v>
      </c>
    </row>
    <row r="18632" spans="1:2" x14ac:dyDescent="0.2">
      <c r="A18632" s="245" t="s">
        <v>20499</v>
      </c>
      <c r="B18632" s="246">
        <v>19.739999999999998</v>
      </c>
    </row>
    <row r="18633" spans="1:2" x14ac:dyDescent="0.2">
      <c r="A18633" s="245" t="s">
        <v>10580</v>
      </c>
      <c r="B18633" s="246">
        <v>8.36</v>
      </c>
    </row>
    <row r="18634" spans="1:2" x14ac:dyDescent="0.2">
      <c r="A18634" s="245" t="s">
        <v>20500</v>
      </c>
      <c r="B18634" s="246">
        <v>7.43</v>
      </c>
    </row>
    <row r="18635" spans="1:2" x14ac:dyDescent="0.2">
      <c r="A18635" s="245" t="s">
        <v>5005</v>
      </c>
      <c r="B18635" s="246">
        <v>4.66</v>
      </c>
    </row>
    <row r="18636" spans="1:2" x14ac:dyDescent="0.2">
      <c r="A18636" s="245" t="s">
        <v>20501</v>
      </c>
      <c r="B18636" s="246">
        <v>4.26</v>
      </c>
    </row>
    <row r="18637" spans="1:2" x14ac:dyDescent="0.2">
      <c r="A18637" s="245" t="s">
        <v>5006</v>
      </c>
      <c r="B18637" s="246">
        <v>2.82</v>
      </c>
    </row>
    <row r="18638" spans="1:2" x14ac:dyDescent="0.2">
      <c r="A18638" s="245" t="s">
        <v>20502</v>
      </c>
      <c r="B18638" s="246">
        <v>2.52</v>
      </c>
    </row>
    <row r="18639" spans="1:2" x14ac:dyDescent="0.2">
      <c r="A18639" s="245" t="s">
        <v>5007</v>
      </c>
      <c r="B18639" s="246">
        <v>2.65</v>
      </c>
    </row>
    <row r="18640" spans="1:2" x14ac:dyDescent="0.2">
      <c r="A18640" s="245" t="s">
        <v>20503</v>
      </c>
      <c r="B18640" s="246">
        <v>2.35</v>
      </c>
    </row>
    <row r="18641" spans="1:2" x14ac:dyDescent="0.2">
      <c r="A18641" s="245" t="s">
        <v>5008</v>
      </c>
      <c r="B18641" s="246">
        <v>4.91</v>
      </c>
    </row>
    <row r="18642" spans="1:2" x14ac:dyDescent="0.2">
      <c r="A18642" s="245" t="s">
        <v>20504</v>
      </c>
      <c r="B18642" s="246">
        <v>4.3099999999999996</v>
      </c>
    </row>
    <row r="18643" spans="1:2" x14ac:dyDescent="0.2">
      <c r="A18643" s="245" t="s">
        <v>5009</v>
      </c>
      <c r="B18643" s="246">
        <v>6.4</v>
      </c>
    </row>
    <row r="18644" spans="1:2" x14ac:dyDescent="0.2">
      <c r="A18644" s="245" t="s">
        <v>20505</v>
      </c>
      <c r="B18644" s="246">
        <v>5.6</v>
      </c>
    </row>
    <row r="18645" spans="1:2" x14ac:dyDescent="0.2">
      <c r="A18645" s="245" t="s">
        <v>5010</v>
      </c>
      <c r="B18645" s="246">
        <v>27.02</v>
      </c>
    </row>
    <row r="18646" spans="1:2" x14ac:dyDescent="0.2">
      <c r="A18646" s="245" t="s">
        <v>20506</v>
      </c>
      <c r="B18646" s="246">
        <v>26.42</v>
      </c>
    </row>
    <row r="18647" spans="1:2" x14ac:dyDescent="0.2">
      <c r="A18647" s="245" t="s">
        <v>5011</v>
      </c>
      <c r="B18647" s="246">
        <v>42.33</v>
      </c>
    </row>
    <row r="18648" spans="1:2" x14ac:dyDescent="0.2">
      <c r="A18648" s="245" t="s">
        <v>20507</v>
      </c>
      <c r="B18648" s="246">
        <v>41.54</v>
      </c>
    </row>
    <row r="18649" spans="1:2" x14ac:dyDescent="0.2">
      <c r="A18649" s="245" t="s">
        <v>5012</v>
      </c>
      <c r="B18649" s="246">
        <v>6.36</v>
      </c>
    </row>
    <row r="18650" spans="1:2" x14ac:dyDescent="0.2">
      <c r="A18650" s="245" t="s">
        <v>20508</v>
      </c>
      <c r="B18650" s="246">
        <v>6.03</v>
      </c>
    </row>
    <row r="18651" spans="1:2" x14ac:dyDescent="0.2">
      <c r="A18651" s="245" t="s">
        <v>5013</v>
      </c>
      <c r="B18651" s="246">
        <v>59.79</v>
      </c>
    </row>
    <row r="18652" spans="1:2" x14ac:dyDescent="0.2">
      <c r="A18652" s="245" t="s">
        <v>20509</v>
      </c>
      <c r="B18652" s="246">
        <v>53.11</v>
      </c>
    </row>
    <row r="18653" spans="1:2" x14ac:dyDescent="0.2">
      <c r="A18653" s="245" t="s">
        <v>5014</v>
      </c>
      <c r="B18653" s="246">
        <v>53.97</v>
      </c>
    </row>
    <row r="18654" spans="1:2" x14ac:dyDescent="0.2">
      <c r="A18654" s="245" t="s">
        <v>20510</v>
      </c>
      <c r="B18654" s="246">
        <v>47.29</v>
      </c>
    </row>
    <row r="18655" spans="1:2" x14ac:dyDescent="0.2">
      <c r="A18655" s="245" t="s">
        <v>5015</v>
      </c>
      <c r="B18655" s="246">
        <v>30.03</v>
      </c>
    </row>
    <row r="18656" spans="1:2" x14ac:dyDescent="0.2">
      <c r="A18656" s="245" t="s">
        <v>20511</v>
      </c>
      <c r="B18656" s="246">
        <v>26.37</v>
      </c>
    </row>
    <row r="18657" spans="1:2" x14ac:dyDescent="0.2">
      <c r="A18657" s="245" t="s">
        <v>5016</v>
      </c>
      <c r="B18657" s="246">
        <v>11.26</v>
      </c>
    </row>
    <row r="18658" spans="1:2" x14ac:dyDescent="0.2">
      <c r="A18658" s="245" t="s">
        <v>20512</v>
      </c>
      <c r="B18658" s="246">
        <v>10.14</v>
      </c>
    </row>
    <row r="18659" spans="1:2" x14ac:dyDescent="0.2">
      <c r="A18659" s="245" t="s">
        <v>35419</v>
      </c>
      <c r="B18659" s="246">
        <v>20.68</v>
      </c>
    </row>
    <row r="18660" spans="1:2" x14ac:dyDescent="0.2">
      <c r="A18660" s="245" t="s">
        <v>35420</v>
      </c>
      <c r="B18660" s="246">
        <v>18.12</v>
      </c>
    </row>
    <row r="18661" spans="1:2" x14ac:dyDescent="0.2">
      <c r="A18661" s="245" t="s">
        <v>10581</v>
      </c>
      <c r="B18661" s="246">
        <v>30.3</v>
      </c>
    </row>
    <row r="18662" spans="1:2" x14ac:dyDescent="0.2">
      <c r="A18662" s="245" t="s">
        <v>20513</v>
      </c>
      <c r="B18662" s="246">
        <v>26.75</v>
      </c>
    </row>
    <row r="18663" spans="1:2" x14ac:dyDescent="0.2">
      <c r="A18663" s="245" t="s">
        <v>5017</v>
      </c>
      <c r="B18663" s="246">
        <v>196.26</v>
      </c>
    </row>
    <row r="18664" spans="1:2" x14ac:dyDescent="0.2">
      <c r="A18664" s="245" t="s">
        <v>20514</v>
      </c>
      <c r="B18664" s="246">
        <v>196.26</v>
      </c>
    </row>
    <row r="18665" spans="1:2" x14ac:dyDescent="0.2">
      <c r="A18665" s="245" t="s">
        <v>5018</v>
      </c>
      <c r="B18665" s="246">
        <v>202.04</v>
      </c>
    </row>
    <row r="18666" spans="1:2" x14ac:dyDescent="0.2">
      <c r="A18666" s="245" t="s">
        <v>20515</v>
      </c>
      <c r="B18666" s="246">
        <v>202.04</v>
      </c>
    </row>
    <row r="18667" spans="1:2" x14ac:dyDescent="0.2">
      <c r="A18667" s="245" t="s">
        <v>10582</v>
      </c>
      <c r="B18667" s="246">
        <v>104.57</v>
      </c>
    </row>
    <row r="18668" spans="1:2" x14ac:dyDescent="0.2">
      <c r="A18668" s="245" t="s">
        <v>20516</v>
      </c>
      <c r="B18668" s="246">
        <v>104.57</v>
      </c>
    </row>
    <row r="18669" spans="1:2" x14ac:dyDescent="0.2">
      <c r="A18669" s="245" t="s">
        <v>10583</v>
      </c>
      <c r="B18669" s="246">
        <v>450.55</v>
      </c>
    </row>
    <row r="18670" spans="1:2" x14ac:dyDescent="0.2">
      <c r="A18670" s="245" t="s">
        <v>20517</v>
      </c>
      <c r="B18670" s="246">
        <v>450.55</v>
      </c>
    </row>
    <row r="18671" spans="1:2" x14ac:dyDescent="0.2">
      <c r="A18671" s="245" t="s">
        <v>5019</v>
      </c>
      <c r="B18671" s="246">
        <v>762.33</v>
      </c>
    </row>
    <row r="18672" spans="1:2" x14ac:dyDescent="0.2">
      <c r="A18672" s="245" t="s">
        <v>20518</v>
      </c>
      <c r="B18672" s="246">
        <v>762.33</v>
      </c>
    </row>
    <row r="18673" spans="1:2" x14ac:dyDescent="0.2">
      <c r="A18673" s="245" t="s">
        <v>5020</v>
      </c>
      <c r="B18673" s="246">
        <v>770.26</v>
      </c>
    </row>
    <row r="18674" spans="1:2" x14ac:dyDescent="0.2">
      <c r="A18674" s="245" t="s">
        <v>20519</v>
      </c>
      <c r="B18674" s="246">
        <v>770.26</v>
      </c>
    </row>
    <row r="18675" spans="1:2" x14ac:dyDescent="0.2">
      <c r="A18675" s="245" t="s">
        <v>5021</v>
      </c>
      <c r="B18675" s="246">
        <v>111.63</v>
      </c>
    </row>
    <row r="18676" spans="1:2" x14ac:dyDescent="0.2">
      <c r="A18676" s="245" t="s">
        <v>20520</v>
      </c>
      <c r="B18676" s="246">
        <v>111.63</v>
      </c>
    </row>
    <row r="18677" spans="1:2" x14ac:dyDescent="0.2">
      <c r="A18677" s="245" t="s">
        <v>5022</v>
      </c>
      <c r="B18677" s="246">
        <v>265.76</v>
      </c>
    </row>
    <row r="18678" spans="1:2" x14ac:dyDescent="0.2">
      <c r="A18678" s="245" t="s">
        <v>20521</v>
      </c>
      <c r="B18678" s="246">
        <v>265.76</v>
      </c>
    </row>
    <row r="18679" spans="1:2" x14ac:dyDescent="0.2">
      <c r="A18679" s="245" t="s">
        <v>5023</v>
      </c>
      <c r="B18679" s="246">
        <v>266.93</v>
      </c>
    </row>
    <row r="18680" spans="1:2" x14ac:dyDescent="0.2">
      <c r="A18680" s="245" t="s">
        <v>20522</v>
      </c>
      <c r="B18680" s="246">
        <v>266.93</v>
      </c>
    </row>
    <row r="18681" spans="1:2" x14ac:dyDescent="0.2">
      <c r="A18681" s="245" t="s">
        <v>5024</v>
      </c>
      <c r="B18681" s="246">
        <v>176.08</v>
      </c>
    </row>
    <row r="18682" spans="1:2" x14ac:dyDescent="0.2">
      <c r="A18682" s="245" t="s">
        <v>20523</v>
      </c>
      <c r="B18682" s="246">
        <v>176.08</v>
      </c>
    </row>
    <row r="18683" spans="1:2" x14ac:dyDescent="0.2">
      <c r="A18683" s="245" t="s">
        <v>5025</v>
      </c>
      <c r="B18683" s="246">
        <v>223.57</v>
      </c>
    </row>
    <row r="18684" spans="1:2" x14ac:dyDescent="0.2">
      <c r="A18684" s="245" t="s">
        <v>20524</v>
      </c>
      <c r="B18684" s="246">
        <v>223.57</v>
      </c>
    </row>
    <row r="18685" spans="1:2" x14ac:dyDescent="0.2">
      <c r="A18685" s="245" t="s">
        <v>10584</v>
      </c>
      <c r="B18685" s="246">
        <v>83.54</v>
      </c>
    </row>
    <row r="18686" spans="1:2" x14ac:dyDescent="0.2">
      <c r="A18686" s="245" t="s">
        <v>20525</v>
      </c>
      <c r="B18686" s="246">
        <v>83.54</v>
      </c>
    </row>
    <row r="18687" spans="1:2" x14ac:dyDescent="0.2">
      <c r="A18687" s="245" t="s">
        <v>10585</v>
      </c>
      <c r="B18687" s="246">
        <v>220.13</v>
      </c>
    </row>
    <row r="18688" spans="1:2" x14ac:dyDescent="0.2">
      <c r="A18688" s="245" t="s">
        <v>20526</v>
      </c>
      <c r="B18688" s="246">
        <v>220.13</v>
      </c>
    </row>
    <row r="18689" spans="1:2" x14ac:dyDescent="0.2">
      <c r="A18689" s="245" t="s">
        <v>5026</v>
      </c>
      <c r="B18689" s="246">
        <v>394.71</v>
      </c>
    </row>
    <row r="18690" spans="1:2" x14ac:dyDescent="0.2">
      <c r="A18690" s="245" t="s">
        <v>20527</v>
      </c>
      <c r="B18690" s="246">
        <v>394.71</v>
      </c>
    </row>
    <row r="18691" spans="1:2" x14ac:dyDescent="0.2">
      <c r="A18691" s="245" t="s">
        <v>5027</v>
      </c>
      <c r="B18691" s="246">
        <v>443.56</v>
      </c>
    </row>
    <row r="18692" spans="1:2" x14ac:dyDescent="0.2">
      <c r="A18692" s="245" t="s">
        <v>20528</v>
      </c>
      <c r="B18692" s="246">
        <v>443.56</v>
      </c>
    </row>
    <row r="18693" spans="1:2" x14ac:dyDescent="0.2">
      <c r="A18693" s="245" t="s">
        <v>5028</v>
      </c>
      <c r="B18693" s="246">
        <v>280.10000000000002</v>
      </c>
    </row>
    <row r="18694" spans="1:2" x14ac:dyDescent="0.2">
      <c r="A18694" s="245" t="s">
        <v>20529</v>
      </c>
      <c r="B18694" s="246">
        <v>280.10000000000002</v>
      </c>
    </row>
    <row r="18695" spans="1:2" x14ac:dyDescent="0.2">
      <c r="A18695" s="245" t="s">
        <v>5029</v>
      </c>
      <c r="B18695" s="246">
        <v>245.34</v>
      </c>
    </row>
    <row r="18696" spans="1:2" x14ac:dyDescent="0.2">
      <c r="A18696" s="245" t="s">
        <v>20530</v>
      </c>
      <c r="B18696" s="246">
        <v>245.34</v>
      </c>
    </row>
    <row r="18697" spans="1:2" x14ac:dyDescent="0.2">
      <c r="A18697" s="245" t="s">
        <v>5030</v>
      </c>
      <c r="B18697" s="246">
        <v>215.03</v>
      </c>
    </row>
    <row r="18698" spans="1:2" x14ac:dyDescent="0.2">
      <c r="A18698" s="245" t="s">
        <v>20531</v>
      </c>
      <c r="B18698" s="246">
        <v>215.03</v>
      </c>
    </row>
    <row r="18699" spans="1:2" x14ac:dyDescent="0.2">
      <c r="A18699" s="245" t="s">
        <v>10586</v>
      </c>
      <c r="B18699" s="246">
        <v>348.29</v>
      </c>
    </row>
    <row r="18700" spans="1:2" x14ac:dyDescent="0.2">
      <c r="A18700" s="245" t="s">
        <v>20532</v>
      </c>
      <c r="B18700" s="246">
        <v>348.29</v>
      </c>
    </row>
    <row r="18701" spans="1:2" x14ac:dyDescent="0.2">
      <c r="A18701" s="245" t="s">
        <v>5031</v>
      </c>
      <c r="B18701" s="246">
        <v>139.38</v>
      </c>
    </row>
    <row r="18702" spans="1:2" x14ac:dyDescent="0.2">
      <c r="A18702" s="245" t="s">
        <v>20533</v>
      </c>
      <c r="B18702" s="246">
        <v>139.38</v>
      </c>
    </row>
    <row r="18703" spans="1:2" x14ac:dyDescent="0.2">
      <c r="A18703" s="245" t="s">
        <v>5032</v>
      </c>
      <c r="B18703" s="246">
        <v>328.79</v>
      </c>
    </row>
    <row r="18704" spans="1:2" x14ac:dyDescent="0.2">
      <c r="A18704" s="245" t="s">
        <v>20534</v>
      </c>
      <c r="B18704" s="246">
        <v>328.79</v>
      </c>
    </row>
    <row r="18705" spans="1:2" x14ac:dyDescent="0.2">
      <c r="A18705" s="245" t="s">
        <v>10587</v>
      </c>
      <c r="B18705" s="246">
        <v>422.64</v>
      </c>
    </row>
    <row r="18706" spans="1:2" x14ac:dyDescent="0.2">
      <c r="A18706" s="245" t="s">
        <v>20535</v>
      </c>
      <c r="B18706" s="246">
        <v>422.64</v>
      </c>
    </row>
    <row r="18707" spans="1:2" x14ac:dyDescent="0.2">
      <c r="A18707" s="245" t="s">
        <v>5033</v>
      </c>
      <c r="B18707" s="246">
        <v>136.4</v>
      </c>
    </row>
    <row r="18708" spans="1:2" x14ac:dyDescent="0.2">
      <c r="A18708" s="245" t="s">
        <v>20536</v>
      </c>
      <c r="B18708" s="246">
        <v>136.4</v>
      </c>
    </row>
    <row r="18709" spans="1:2" x14ac:dyDescent="0.2">
      <c r="A18709" s="245" t="s">
        <v>5034</v>
      </c>
      <c r="B18709" s="246">
        <v>130.5</v>
      </c>
    </row>
    <row r="18710" spans="1:2" x14ac:dyDescent="0.2">
      <c r="A18710" s="245" t="s">
        <v>20537</v>
      </c>
      <c r="B18710" s="246">
        <v>130.5</v>
      </c>
    </row>
    <row r="18711" spans="1:2" x14ac:dyDescent="0.2">
      <c r="A18711" s="245" t="s">
        <v>10588</v>
      </c>
      <c r="B18711" s="246">
        <v>1029.9000000000001</v>
      </c>
    </row>
    <row r="18712" spans="1:2" x14ac:dyDescent="0.2">
      <c r="A18712" s="245" t="s">
        <v>20538</v>
      </c>
      <c r="B18712" s="246">
        <v>1029.9000000000001</v>
      </c>
    </row>
    <row r="18713" spans="1:2" x14ac:dyDescent="0.2">
      <c r="A18713" s="245" t="s">
        <v>10589</v>
      </c>
      <c r="B18713" s="246">
        <v>77.33</v>
      </c>
    </row>
    <row r="18714" spans="1:2" x14ac:dyDescent="0.2">
      <c r="A18714" s="245" t="s">
        <v>20539</v>
      </c>
      <c r="B18714" s="246">
        <v>77.33</v>
      </c>
    </row>
    <row r="18715" spans="1:2" x14ac:dyDescent="0.2">
      <c r="A18715" s="245" t="s">
        <v>10590</v>
      </c>
      <c r="B18715" s="246">
        <v>252.54</v>
      </c>
    </row>
    <row r="18716" spans="1:2" x14ac:dyDescent="0.2">
      <c r="A18716" s="245" t="s">
        <v>20540</v>
      </c>
      <c r="B18716" s="246">
        <v>252.54</v>
      </c>
    </row>
    <row r="18717" spans="1:2" x14ac:dyDescent="0.2">
      <c r="A18717" s="245" t="s">
        <v>5035</v>
      </c>
      <c r="B18717" s="246">
        <v>416.14</v>
      </c>
    </row>
    <row r="18718" spans="1:2" x14ac:dyDescent="0.2">
      <c r="A18718" s="245" t="s">
        <v>20541</v>
      </c>
      <c r="B18718" s="246">
        <v>416.14</v>
      </c>
    </row>
    <row r="18719" spans="1:2" x14ac:dyDescent="0.2">
      <c r="A18719" s="245" t="s">
        <v>5036</v>
      </c>
      <c r="B18719" s="246">
        <v>771.42</v>
      </c>
    </row>
    <row r="18720" spans="1:2" x14ac:dyDescent="0.2">
      <c r="A18720" s="245" t="s">
        <v>20542</v>
      </c>
      <c r="B18720" s="246">
        <v>771.42</v>
      </c>
    </row>
    <row r="18721" spans="1:2" x14ac:dyDescent="0.2">
      <c r="A18721" s="245" t="s">
        <v>10591</v>
      </c>
      <c r="B18721" s="246">
        <v>31.36</v>
      </c>
    </row>
    <row r="18722" spans="1:2" x14ac:dyDescent="0.2">
      <c r="A18722" s="245" t="s">
        <v>20543</v>
      </c>
      <c r="B18722" s="246">
        <v>29.89</v>
      </c>
    </row>
    <row r="18723" spans="1:2" x14ac:dyDescent="0.2">
      <c r="A18723" s="245" t="s">
        <v>10592</v>
      </c>
      <c r="B18723" s="246">
        <v>36.71</v>
      </c>
    </row>
    <row r="18724" spans="1:2" x14ac:dyDescent="0.2">
      <c r="A18724" s="245" t="s">
        <v>20544</v>
      </c>
      <c r="B18724" s="246">
        <v>35.24</v>
      </c>
    </row>
    <row r="18725" spans="1:2" x14ac:dyDescent="0.2">
      <c r="A18725" s="245" t="s">
        <v>10593</v>
      </c>
      <c r="B18725" s="246">
        <v>29.5</v>
      </c>
    </row>
    <row r="18726" spans="1:2" x14ac:dyDescent="0.2">
      <c r="A18726" s="245" t="s">
        <v>20545</v>
      </c>
      <c r="B18726" s="246">
        <v>28.03</v>
      </c>
    </row>
    <row r="18727" spans="1:2" x14ac:dyDescent="0.2">
      <c r="A18727" s="245" t="s">
        <v>5037</v>
      </c>
      <c r="B18727" s="246">
        <v>67.260000000000005</v>
      </c>
    </row>
    <row r="18728" spans="1:2" x14ac:dyDescent="0.2">
      <c r="A18728" s="245" t="s">
        <v>20546</v>
      </c>
      <c r="B18728" s="246">
        <v>67.2</v>
      </c>
    </row>
    <row r="18729" spans="1:2" x14ac:dyDescent="0.2">
      <c r="A18729" s="245" t="s">
        <v>5038</v>
      </c>
      <c r="B18729" s="246">
        <v>12.9</v>
      </c>
    </row>
    <row r="18730" spans="1:2" x14ac:dyDescent="0.2">
      <c r="A18730" s="245" t="s">
        <v>20547</v>
      </c>
      <c r="B18730" s="246">
        <v>12.84</v>
      </c>
    </row>
    <row r="18731" spans="1:2" x14ac:dyDescent="0.2">
      <c r="A18731" s="245" t="s">
        <v>5039</v>
      </c>
      <c r="B18731" s="246">
        <v>32.26</v>
      </c>
    </row>
    <row r="18732" spans="1:2" x14ac:dyDescent="0.2">
      <c r="A18732" s="245" t="s">
        <v>20548</v>
      </c>
      <c r="B18732" s="246">
        <v>32.200000000000003</v>
      </c>
    </row>
    <row r="18733" spans="1:2" x14ac:dyDescent="0.2">
      <c r="A18733" s="245" t="s">
        <v>10594</v>
      </c>
      <c r="B18733" s="246">
        <v>107.43</v>
      </c>
    </row>
    <row r="18734" spans="1:2" x14ac:dyDescent="0.2">
      <c r="A18734" s="245" t="s">
        <v>20549</v>
      </c>
      <c r="B18734" s="246">
        <v>107.09</v>
      </c>
    </row>
    <row r="18735" spans="1:2" x14ac:dyDescent="0.2">
      <c r="A18735" s="245" t="s">
        <v>5040</v>
      </c>
      <c r="B18735" s="246">
        <v>55.62</v>
      </c>
    </row>
    <row r="18736" spans="1:2" x14ac:dyDescent="0.2">
      <c r="A18736" s="245" t="s">
        <v>20550</v>
      </c>
      <c r="B18736" s="246">
        <v>54.2</v>
      </c>
    </row>
    <row r="18737" spans="1:2" x14ac:dyDescent="0.2">
      <c r="A18737" s="245" t="s">
        <v>35421</v>
      </c>
      <c r="B18737" s="246">
        <v>1164.6600000000001</v>
      </c>
    </row>
    <row r="18738" spans="1:2" x14ac:dyDescent="0.2">
      <c r="A18738" s="245" t="s">
        <v>35422</v>
      </c>
      <c r="B18738" s="246">
        <v>1163.19</v>
      </c>
    </row>
    <row r="18739" spans="1:2" x14ac:dyDescent="0.2">
      <c r="A18739" s="245" t="s">
        <v>5041</v>
      </c>
      <c r="B18739" s="246">
        <v>69.900000000000006</v>
      </c>
    </row>
    <row r="18740" spans="1:2" x14ac:dyDescent="0.2">
      <c r="A18740" s="245" t="s">
        <v>20551</v>
      </c>
      <c r="B18740" s="246">
        <v>69.900000000000006</v>
      </c>
    </row>
    <row r="18741" spans="1:2" x14ac:dyDescent="0.2">
      <c r="A18741" s="245" t="s">
        <v>5042</v>
      </c>
      <c r="B18741" s="246">
        <v>73.38</v>
      </c>
    </row>
    <row r="18742" spans="1:2" x14ac:dyDescent="0.2">
      <c r="A18742" s="245" t="s">
        <v>20552</v>
      </c>
      <c r="B18742" s="246">
        <v>73.38</v>
      </c>
    </row>
    <row r="18743" spans="1:2" x14ac:dyDescent="0.2">
      <c r="A18743" s="245" t="s">
        <v>5043</v>
      </c>
      <c r="B18743" s="246">
        <v>130.63</v>
      </c>
    </row>
    <row r="18744" spans="1:2" x14ac:dyDescent="0.2">
      <c r="A18744" s="245" t="s">
        <v>20553</v>
      </c>
      <c r="B18744" s="246">
        <v>130.63</v>
      </c>
    </row>
    <row r="18745" spans="1:2" x14ac:dyDescent="0.2">
      <c r="A18745" s="245" t="s">
        <v>5044</v>
      </c>
      <c r="B18745" s="246">
        <v>73.38</v>
      </c>
    </row>
    <row r="18746" spans="1:2" x14ac:dyDescent="0.2">
      <c r="A18746" s="245" t="s">
        <v>20554</v>
      </c>
      <c r="B18746" s="246">
        <v>73.38</v>
      </c>
    </row>
    <row r="18747" spans="1:2" x14ac:dyDescent="0.2">
      <c r="A18747" s="245" t="s">
        <v>5045</v>
      </c>
      <c r="B18747" s="246">
        <v>97.86</v>
      </c>
    </row>
    <row r="18748" spans="1:2" x14ac:dyDescent="0.2">
      <c r="A18748" s="245" t="s">
        <v>20555</v>
      </c>
      <c r="B18748" s="246">
        <v>97.86</v>
      </c>
    </row>
    <row r="18749" spans="1:2" x14ac:dyDescent="0.2">
      <c r="A18749" s="245" t="s">
        <v>5046</v>
      </c>
      <c r="B18749" s="246">
        <v>203.16</v>
      </c>
    </row>
    <row r="18750" spans="1:2" x14ac:dyDescent="0.2">
      <c r="A18750" s="245" t="s">
        <v>20556</v>
      </c>
      <c r="B18750" s="246">
        <v>203.16</v>
      </c>
    </row>
    <row r="18751" spans="1:2" x14ac:dyDescent="0.2">
      <c r="A18751" s="245" t="s">
        <v>5047</v>
      </c>
      <c r="B18751" s="246">
        <v>139.4</v>
      </c>
    </row>
    <row r="18752" spans="1:2" x14ac:dyDescent="0.2">
      <c r="A18752" s="245" t="s">
        <v>20557</v>
      </c>
      <c r="B18752" s="246">
        <v>139.4</v>
      </c>
    </row>
    <row r="18753" spans="1:2" x14ac:dyDescent="0.2">
      <c r="A18753" s="245" t="s">
        <v>5048</v>
      </c>
      <c r="B18753" s="246">
        <v>138.27000000000001</v>
      </c>
    </row>
    <row r="18754" spans="1:2" x14ac:dyDescent="0.2">
      <c r="A18754" s="245" t="s">
        <v>20558</v>
      </c>
      <c r="B18754" s="246">
        <v>138.27000000000001</v>
      </c>
    </row>
    <row r="18755" spans="1:2" x14ac:dyDescent="0.2">
      <c r="A18755" s="245" t="s">
        <v>5049</v>
      </c>
      <c r="B18755" s="246">
        <v>49.72</v>
      </c>
    </row>
    <row r="18756" spans="1:2" x14ac:dyDescent="0.2">
      <c r="A18756" s="245" t="s">
        <v>20559</v>
      </c>
      <c r="B18756" s="246">
        <v>49.72</v>
      </c>
    </row>
    <row r="18757" spans="1:2" x14ac:dyDescent="0.2">
      <c r="A18757" s="245" t="s">
        <v>5050</v>
      </c>
      <c r="B18757" s="246">
        <v>94.91</v>
      </c>
    </row>
    <row r="18758" spans="1:2" x14ac:dyDescent="0.2">
      <c r="A18758" s="245" t="s">
        <v>20560</v>
      </c>
      <c r="B18758" s="246">
        <v>94.91</v>
      </c>
    </row>
    <row r="18759" spans="1:2" x14ac:dyDescent="0.2">
      <c r="A18759" s="245" t="s">
        <v>5051</v>
      </c>
      <c r="B18759" s="246">
        <v>263.25</v>
      </c>
    </row>
    <row r="18760" spans="1:2" x14ac:dyDescent="0.2">
      <c r="A18760" s="245" t="s">
        <v>20561</v>
      </c>
      <c r="B18760" s="246">
        <v>263.25</v>
      </c>
    </row>
    <row r="18761" spans="1:2" x14ac:dyDescent="0.2">
      <c r="A18761" s="245" t="s">
        <v>5052</v>
      </c>
      <c r="B18761" s="246">
        <v>314.79000000000002</v>
      </c>
    </row>
    <row r="18762" spans="1:2" x14ac:dyDescent="0.2">
      <c r="A18762" s="245" t="s">
        <v>20562</v>
      </c>
      <c r="B18762" s="246">
        <v>314.79000000000002</v>
      </c>
    </row>
    <row r="18763" spans="1:2" x14ac:dyDescent="0.2">
      <c r="A18763" s="245" t="s">
        <v>5053</v>
      </c>
      <c r="B18763" s="246">
        <v>211.64</v>
      </c>
    </row>
    <row r="18764" spans="1:2" x14ac:dyDescent="0.2">
      <c r="A18764" s="245" t="s">
        <v>20563</v>
      </c>
      <c r="B18764" s="246">
        <v>211.64</v>
      </c>
    </row>
    <row r="18765" spans="1:2" x14ac:dyDescent="0.2">
      <c r="A18765" s="245" t="s">
        <v>5054</v>
      </c>
      <c r="B18765" s="246">
        <v>29.53</v>
      </c>
    </row>
    <row r="18766" spans="1:2" x14ac:dyDescent="0.2">
      <c r="A18766" s="245" t="s">
        <v>20564</v>
      </c>
      <c r="B18766" s="246">
        <v>28.06</v>
      </c>
    </row>
    <row r="18767" spans="1:2" x14ac:dyDescent="0.2">
      <c r="A18767" s="245" t="s">
        <v>10595</v>
      </c>
      <c r="B18767" s="246">
        <v>39.9</v>
      </c>
    </row>
    <row r="18768" spans="1:2" x14ac:dyDescent="0.2">
      <c r="A18768" s="245" t="s">
        <v>20565</v>
      </c>
      <c r="B18768" s="246">
        <v>38.43</v>
      </c>
    </row>
    <row r="18769" spans="1:2" x14ac:dyDescent="0.2">
      <c r="A18769" s="245" t="s">
        <v>5055</v>
      </c>
      <c r="B18769" s="246">
        <v>29.96</v>
      </c>
    </row>
    <row r="18770" spans="1:2" x14ac:dyDescent="0.2">
      <c r="A18770" s="245" t="s">
        <v>20566</v>
      </c>
      <c r="B18770" s="246">
        <v>28.49</v>
      </c>
    </row>
    <row r="18771" spans="1:2" x14ac:dyDescent="0.2">
      <c r="A18771" s="245" t="s">
        <v>5056</v>
      </c>
      <c r="B18771" s="246">
        <v>26.71</v>
      </c>
    </row>
    <row r="18772" spans="1:2" x14ac:dyDescent="0.2">
      <c r="A18772" s="245" t="s">
        <v>20567</v>
      </c>
      <c r="B18772" s="246">
        <v>25.24</v>
      </c>
    </row>
    <row r="18773" spans="1:2" x14ac:dyDescent="0.2">
      <c r="A18773" s="245" t="s">
        <v>5057</v>
      </c>
      <c r="B18773" s="246">
        <v>23</v>
      </c>
    </row>
    <row r="18774" spans="1:2" x14ac:dyDescent="0.2">
      <c r="A18774" s="245" t="s">
        <v>20568</v>
      </c>
      <c r="B18774" s="246">
        <v>21.53</v>
      </c>
    </row>
    <row r="18775" spans="1:2" x14ac:dyDescent="0.2">
      <c r="A18775" s="245" t="s">
        <v>5058</v>
      </c>
      <c r="B18775" s="246">
        <v>58.68</v>
      </c>
    </row>
    <row r="18776" spans="1:2" x14ac:dyDescent="0.2">
      <c r="A18776" s="245" t="s">
        <v>20569</v>
      </c>
      <c r="B18776" s="246">
        <v>55.73</v>
      </c>
    </row>
    <row r="18777" spans="1:2" x14ac:dyDescent="0.2">
      <c r="A18777" s="245" t="s">
        <v>5059</v>
      </c>
      <c r="B18777" s="246">
        <v>55.97</v>
      </c>
    </row>
    <row r="18778" spans="1:2" x14ac:dyDescent="0.2">
      <c r="A18778" s="245" t="s">
        <v>20570</v>
      </c>
      <c r="B18778" s="246">
        <v>55.97</v>
      </c>
    </row>
    <row r="18779" spans="1:2" x14ac:dyDescent="0.2">
      <c r="A18779" s="245" t="s">
        <v>5060</v>
      </c>
      <c r="B18779" s="246">
        <v>91.22</v>
      </c>
    </row>
    <row r="18780" spans="1:2" x14ac:dyDescent="0.2">
      <c r="A18780" s="245" t="s">
        <v>20571</v>
      </c>
      <c r="B18780" s="246">
        <v>91.22</v>
      </c>
    </row>
    <row r="18781" spans="1:2" x14ac:dyDescent="0.2">
      <c r="A18781" s="245" t="s">
        <v>5061</v>
      </c>
      <c r="B18781" s="246">
        <v>11.5</v>
      </c>
    </row>
    <row r="18782" spans="1:2" x14ac:dyDescent="0.2">
      <c r="A18782" s="245" t="s">
        <v>20572</v>
      </c>
      <c r="B18782" s="246">
        <v>11.5</v>
      </c>
    </row>
    <row r="18783" spans="1:2" x14ac:dyDescent="0.2">
      <c r="A18783" s="245" t="s">
        <v>5062</v>
      </c>
      <c r="B18783" s="246">
        <v>5.5</v>
      </c>
    </row>
    <row r="18784" spans="1:2" x14ac:dyDescent="0.2">
      <c r="A18784" s="245" t="s">
        <v>20573</v>
      </c>
      <c r="B18784" s="246">
        <v>5.5</v>
      </c>
    </row>
    <row r="18785" spans="1:2" x14ac:dyDescent="0.2">
      <c r="A18785" s="245" t="s">
        <v>5063</v>
      </c>
      <c r="B18785" s="246">
        <v>170.48</v>
      </c>
    </row>
    <row r="18786" spans="1:2" x14ac:dyDescent="0.2">
      <c r="A18786" s="245" t="s">
        <v>20574</v>
      </c>
      <c r="B18786" s="246">
        <v>170.48</v>
      </c>
    </row>
    <row r="18787" spans="1:2" x14ac:dyDescent="0.2">
      <c r="A18787" s="245" t="s">
        <v>5064</v>
      </c>
      <c r="B18787" s="246">
        <v>40.340000000000003</v>
      </c>
    </row>
    <row r="18788" spans="1:2" x14ac:dyDescent="0.2">
      <c r="A18788" s="245" t="s">
        <v>20575</v>
      </c>
      <c r="B18788" s="246">
        <v>40.340000000000003</v>
      </c>
    </row>
    <row r="18789" spans="1:2" x14ac:dyDescent="0.2">
      <c r="A18789" s="245" t="s">
        <v>5065</v>
      </c>
      <c r="B18789" s="246">
        <v>39.9</v>
      </c>
    </row>
    <row r="18790" spans="1:2" x14ac:dyDescent="0.2">
      <c r="A18790" s="245" t="s">
        <v>20576</v>
      </c>
      <c r="B18790" s="246">
        <v>39.9</v>
      </c>
    </row>
    <row r="18791" spans="1:2" x14ac:dyDescent="0.2">
      <c r="A18791" s="245" t="s">
        <v>5114</v>
      </c>
      <c r="B18791" s="246">
        <v>79.72</v>
      </c>
    </row>
    <row r="18792" spans="1:2" x14ac:dyDescent="0.2">
      <c r="A18792" s="245" t="s">
        <v>20577</v>
      </c>
      <c r="B18792" s="246">
        <v>79.72</v>
      </c>
    </row>
    <row r="18793" spans="1:2" x14ac:dyDescent="0.2">
      <c r="A18793" s="245" t="s">
        <v>5115</v>
      </c>
      <c r="B18793" s="246">
        <v>138.72</v>
      </c>
    </row>
    <row r="18794" spans="1:2" x14ac:dyDescent="0.2">
      <c r="A18794" s="245" t="s">
        <v>20578</v>
      </c>
      <c r="B18794" s="246">
        <v>138.72</v>
      </c>
    </row>
    <row r="18795" spans="1:2" x14ac:dyDescent="0.2">
      <c r="A18795" s="245" t="s">
        <v>5116</v>
      </c>
      <c r="B18795" s="246">
        <v>29.25</v>
      </c>
    </row>
    <row r="18796" spans="1:2" x14ac:dyDescent="0.2">
      <c r="A18796" s="245" t="s">
        <v>20579</v>
      </c>
      <c r="B18796" s="246">
        <v>29.25</v>
      </c>
    </row>
    <row r="18797" spans="1:2" x14ac:dyDescent="0.2">
      <c r="A18797" s="245" t="s">
        <v>5117</v>
      </c>
      <c r="B18797" s="246">
        <v>207.72</v>
      </c>
    </row>
    <row r="18798" spans="1:2" x14ac:dyDescent="0.2">
      <c r="A18798" s="245" t="s">
        <v>20580</v>
      </c>
      <c r="B18798" s="246">
        <v>207.72</v>
      </c>
    </row>
    <row r="18799" spans="1:2" x14ac:dyDescent="0.2">
      <c r="A18799" s="245" t="s">
        <v>5118</v>
      </c>
      <c r="B18799" s="246">
        <v>77.58</v>
      </c>
    </row>
    <row r="18800" spans="1:2" x14ac:dyDescent="0.2">
      <c r="A18800" s="245" t="s">
        <v>20581</v>
      </c>
      <c r="B18800" s="246">
        <v>77.58</v>
      </c>
    </row>
    <row r="18801" spans="1:2" x14ac:dyDescent="0.2">
      <c r="A18801" s="245" t="s">
        <v>23238</v>
      </c>
      <c r="B18801" s="246">
        <v>208.95</v>
      </c>
    </row>
    <row r="18802" spans="1:2" x14ac:dyDescent="0.2">
      <c r="A18802" s="245" t="s">
        <v>23239</v>
      </c>
      <c r="B18802" s="246">
        <v>208.95</v>
      </c>
    </row>
    <row r="18803" spans="1:2" x14ac:dyDescent="0.2">
      <c r="A18803" s="245" t="s">
        <v>5066</v>
      </c>
      <c r="B18803" s="246">
        <v>9.9</v>
      </c>
    </row>
    <row r="18804" spans="1:2" x14ac:dyDescent="0.2">
      <c r="A18804" s="245" t="s">
        <v>20582</v>
      </c>
      <c r="B18804" s="246">
        <v>9.9</v>
      </c>
    </row>
    <row r="18805" spans="1:2" x14ac:dyDescent="0.2">
      <c r="A18805" s="245" t="s">
        <v>5067</v>
      </c>
      <c r="B18805" s="246">
        <v>4.5</v>
      </c>
    </row>
    <row r="18806" spans="1:2" x14ac:dyDescent="0.2">
      <c r="A18806" s="245" t="s">
        <v>20583</v>
      </c>
      <c r="B18806" s="246">
        <v>4.5</v>
      </c>
    </row>
    <row r="18807" spans="1:2" x14ac:dyDescent="0.2">
      <c r="A18807" s="245" t="s">
        <v>5068</v>
      </c>
      <c r="B18807" s="246">
        <v>28.17</v>
      </c>
    </row>
    <row r="18808" spans="1:2" x14ac:dyDescent="0.2">
      <c r="A18808" s="245" t="s">
        <v>20584</v>
      </c>
      <c r="B18808" s="246">
        <v>28.17</v>
      </c>
    </row>
    <row r="18809" spans="1:2" x14ac:dyDescent="0.2">
      <c r="A18809" s="245" t="s">
        <v>5069</v>
      </c>
      <c r="B18809" s="246">
        <v>84.56</v>
      </c>
    </row>
    <row r="18810" spans="1:2" x14ac:dyDescent="0.2">
      <c r="A18810" s="245" t="s">
        <v>20585</v>
      </c>
      <c r="B18810" s="246">
        <v>84.56</v>
      </c>
    </row>
    <row r="18811" spans="1:2" x14ac:dyDescent="0.2">
      <c r="A18811" s="245" t="s">
        <v>5070</v>
      </c>
      <c r="B18811" s="246">
        <v>59.28</v>
      </c>
    </row>
    <row r="18812" spans="1:2" x14ac:dyDescent="0.2">
      <c r="A18812" s="245" t="s">
        <v>20586</v>
      </c>
      <c r="B18812" s="246">
        <v>59.28</v>
      </c>
    </row>
    <row r="18813" spans="1:2" x14ac:dyDescent="0.2">
      <c r="A18813" s="245" t="s">
        <v>5071</v>
      </c>
      <c r="B18813" s="246">
        <v>57.3</v>
      </c>
    </row>
    <row r="18814" spans="1:2" x14ac:dyDescent="0.2">
      <c r="A18814" s="245" t="s">
        <v>20587</v>
      </c>
      <c r="B18814" s="246">
        <v>57.3</v>
      </c>
    </row>
    <row r="18815" spans="1:2" x14ac:dyDescent="0.2">
      <c r="A18815" s="245" t="s">
        <v>5072</v>
      </c>
      <c r="B18815" s="246">
        <v>125.88</v>
      </c>
    </row>
    <row r="18816" spans="1:2" x14ac:dyDescent="0.2">
      <c r="A18816" s="245" t="s">
        <v>20588</v>
      </c>
      <c r="B18816" s="246">
        <v>125.88</v>
      </c>
    </row>
    <row r="18817" spans="1:2" x14ac:dyDescent="0.2">
      <c r="A18817" s="245" t="s">
        <v>5073</v>
      </c>
      <c r="B18817" s="246">
        <v>231.73</v>
      </c>
    </row>
    <row r="18818" spans="1:2" x14ac:dyDescent="0.2">
      <c r="A18818" s="245" t="s">
        <v>20589</v>
      </c>
      <c r="B18818" s="246">
        <v>231.73</v>
      </c>
    </row>
    <row r="18819" spans="1:2" x14ac:dyDescent="0.2">
      <c r="A18819" s="245" t="s">
        <v>5074</v>
      </c>
      <c r="B18819" s="246">
        <v>130.34</v>
      </c>
    </row>
    <row r="18820" spans="1:2" x14ac:dyDescent="0.2">
      <c r="A18820" s="245" t="s">
        <v>20590</v>
      </c>
      <c r="B18820" s="246">
        <v>130.34</v>
      </c>
    </row>
    <row r="18821" spans="1:2" x14ac:dyDescent="0.2">
      <c r="A18821" s="245" t="s">
        <v>5075</v>
      </c>
      <c r="B18821" s="246">
        <v>24.24</v>
      </c>
    </row>
    <row r="18822" spans="1:2" x14ac:dyDescent="0.2">
      <c r="A18822" s="245" t="s">
        <v>20591</v>
      </c>
      <c r="B18822" s="246">
        <v>24.24</v>
      </c>
    </row>
    <row r="18823" spans="1:2" x14ac:dyDescent="0.2">
      <c r="A18823" s="245" t="s">
        <v>5076</v>
      </c>
      <c r="B18823" s="246">
        <v>21.41</v>
      </c>
    </row>
    <row r="18824" spans="1:2" x14ac:dyDescent="0.2">
      <c r="A18824" s="245" t="s">
        <v>20592</v>
      </c>
      <c r="B18824" s="246">
        <v>21.41</v>
      </c>
    </row>
    <row r="18825" spans="1:2" x14ac:dyDescent="0.2">
      <c r="A18825" s="245" t="s">
        <v>5077</v>
      </c>
      <c r="B18825" s="246">
        <v>18.309999999999999</v>
      </c>
    </row>
    <row r="18826" spans="1:2" x14ac:dyDescent="0.2">
      <c r="A18826" s="245" t="s">
        <v>20593</v>
      </c>
      <c r="B18826" s="246">
        <v>18.309999999999999</v>
      </c>
    </row>
    <row r="18827" spans="1:2" x14ac:dyDescent="0.2">
      <c r="A18827" s="245" t="s">
        <v>5078</v>
      </c>
      <c r="B18827" s="246">
        <v>505.93</v>
      </c>
    </row>
    <row r="18828" spans="1:2" x14ac:dyDescent="0.2">
      <c r="A18828" s="245" t="s">
        <v>20594</v>
      </c>
      <c r="B18828" s="246">
        <v>505.93</v>
      </c>
    </row>
    <row r="18829" spans="1:2" x14ac:dyDescent="0.2">
      <c r="A18829" s="245" t="s">
        <v>5079</v>
      </c>
      <c r="B18829" s="246">
        <v>31.63</v>
      </c>
    </row>
    <row r="18830" spans="1:2" x14ac:dyDescent="0.2">
      <c r="A18830" s="245" t="s">
        <v>20595</v>
      </c>
      <c r="B18830" s="246">
        <v>31.63</v>
      </c>
    </row>
    <row r="18831" spans="1:2" x14ac:dyDescent="0.2">
      <c r="A18831" s="245" t="s">
        <v>10596</v>
      </c>
      <c r="B18831" s="246">
        <v>322.20999999999998</v>
      </c>
    </row>
    <row r="18832" spans="1:2" x14ac:dyDescent="0.2">
      <c r="A18832" s="245" t="s">
        <v>20596</v>
      </c>
      <c r="B18832" s="246">
        <v>322.20999999999998</v>
      </c>
    </row>
    <row r="18833" spans="1:2" x14ac:dyDescent="0.2">
      <c r="A18833" s="245" t="s">
        <v>10597</v>
      </c>
      <c r="B18833" s="246">
        <v>303.36</v>
      </c>
    </row>
    <row r="18834" spans="1:2" x14ac:dyDescent="0.2">
      <c r="A18834" s="245" t="s">
        <v>20597</v>
      </c>
      <c r="B18834" s="246">
        <v>303.36</v>
      </c>
    </row>
    <row r="18835" spans="1:2" x14ac:dyDescent="0.2">
      <c r="A18835" s="245" t="s">
        <v>10598</v>
      </c>
      <c r="B18835" s="246">
        <v>69</v>
      </c>
    </row>
    <row r="18836" spans="1:2" x14ac:dyDescent="0.2">
      <c r="A18836" s="245" t="s">
        <v>20598</v>
      </c>
      <c r="B18836" s="246">
        <v>69</v>
      </c>
    </row>
    <row r="18837" spans="1:2" x14ac:dyDescent="0.2">
      <c r="A18837" s="245" t="s">
        <v>10599</v>
      </c>
      <c r="B18837" s="246">
        <v>83.2</v>
      </c>
    </row>
    <row r="18838" spans="1:2" x14ac:dyDescent="0.2">
      <c r="A18838" s="245" t="s">
        <v>20599</v>
      </c>
      <c r="B18838" s="246">
        <v>83.2</v>
      </c>
    </row>
    <row r="18839" spans="1:2" x14ac:dyDescent="0.2">
      <c r="A18839" s="245" t="s">
        <v>10600</v>
      </c>
      <c r="B18839" s="246">
        <v>384.18</v>
      </c>
    </row>
    <row r="18840" spans="1:2" x14ac:dyDescent="0.2">
      <c r="A18840" s="245" t="s">
        <v>20600</v>
      </c>
      <c r="B18840" s="246">
        <v>384.18</v>
      </c>
    </row>
    <row r="18841" spans="1:2" x14ac:dyDescent="0.2">
      <c r="A18841" s="245" t="s">
        <v>23240</v>
      </c>
      <c r="B18841" s="246">
        <v>367.4</v>
      </c>
    </row>
    <row r="18842" spans="1:2" x14ac:dyDescent="0.2">
      <c r="A18842" s="245" t="s">
        <v>23241</v>
      </c>
      <c r="B18842" s="246">
        <v>367.4</v>
      </c>
    </row>
    <row r="18843" spans="1:2" x14ac:dyDescent="0.2">
      <c r="A18843" s="245" t="s">
        <v>5080</v>
      </c>
      <c r="B18843" s="246">
        <v>16.48</v>
      </c>
    </row>
    <row r="18844" spans="1:2" x14ac:dyDescent="0.2">
      <c r="A18844" s="245" t="s">
        <v>20601</v>
      </c>
      <c r="B18844" s="246">
        <v>15.06</v>
      </c>
    </row>
    <row r="18845" spans="1:2" x14ac:dyDescent="0.2">
      <c r="A18845" s="245" t="s">
        <v>5081</v>
      </c>
      <c r="B18845" s="246">
        <v>18.68</v>
      </c>
    </row>
    <row r="18846" spans="1:2" x14ac:dyDescent="0.2">
      <c r="A18846" s="245" t="s">
        <v>20602</v>
      </c>
      <c r="B18846" s="246">
        <v>17.260000000000002</v>
      </c>
    </row>
    <row r="18847" spans="1:2" x14ac:dyDescent="0.2">
      <c r="A18847" s="245" t="s">
        <v>5082</v>
      </c>
      <c r="B18847" s="246">
        <v>39.43</v>
      </c>
    </row>
    <row r="18848" spans="1:2" x14ac:dyDescent="0.2">
      <c r="A18848" s="245" t="s">
        <v>20603</v>
      </c>
      <c r="B18848" s="246">
        <v>37.06</v>
      </c>
    </row>
    <row r="18849" spans="1:2" x14ac:dyDescent="0.2">
      <c r="A18849" s="245" t="s">
        <v>5083</v>
      </c>
      <c r="B18849" s="246">
        <v>65.39</v>
      </c>
    </row>
    <row r="18850" spans="1:2" x14ac:dyDescent="0.2">
      <c r="A18850" s="245" t="s">
        <v>20604</v>
      </c>
      <c r="B18850" s="246">
        <v>63.02</v>
      </c>
    </row>
    <row r="18851" spans="1:2" x14ac:dyDescent="0.2">
      <c r="A18851" s="245" t="s">
        <v>5084</v>
      </c>
      <c r="B18851" s="246">
        <v>96.28</v>
      </c>
    </row>
    <row r="18852" spans="1:2" x14ac:dyDescent="0.2">
      <c r="A18852" s="245" t="s">
        <v>20605</v>
      </c>
      <c r="B18852" s="246">
        <v>93.91</v>
      </c>
    </row>
    <row r="18853" spans="1:2" x14ac:dyDescent="0.2">
      <c r="A18853" s="245" t="s">
        <v>5085</v>
      </c>
      <c r="B18853" s="246">
        <v>142</v>
      </c>
    </row>
    <row r="18854" spans="1:2" x14ac:dyDescent="0.2">
      <c r="A18854" s="245" t="s">
        <v>20606</v>
      </c>
      <c r="B18854" s="246">
        <v>139.16</v>
      </c>
    </row>
    <row r="18855" spans="1:2" x14ac:dyDescent="0.2">
      <c r="A18855" s="245" t="s">
        <v>5086</v>
      </c>
      <c r="B18855" s="246">
        <v>190.03</v>
      </c>
    </row>
    <row r="18856" spans="1:2" x14ac:dyDescent="0.2">
      <c r="A18856" s="245" t="s">
        <v>20607</v>
      </c>
      <c r="B18856" s="246">
        <v>187.19</v>
      </c>
    </row>
    <row r="18857" spans="1:2" x14ac:dyDescent="0.2">
      <c r="A18857" s="245" t="s">
        <v>5087</v>
      </c>
      <c r="B18857" s="246">
        <v>29.77</v>
      </c>
    </row>
    <row r="18858" spans="1:2" x14ac:dyDescent="0.2">
      <c r="A18858" s="245" t="s">
        <v>20608</v>
      </c>
      <c r="B18858" s="246">
        <v>29.77</v>
      </c>
    </row>
    <row r="18859" spans="1:2" x14ac:dyDescent="0.2">
      <c r="A18859" s="245" t="s">
        <v>5088</v>
      </c>
      <c r="B18859" s="246">
        <v>15.75</v>
      </c>
    </row>
    <row r="18860" spans="1:2" x14ac:dyDescent="0.2">
      <c r="A18860" s="245" t="s">
        <v>20609</v>
      </c>
      <c r="B18860" s="246">
        <v>15.75</v>
      </c>
    </row>
    <row r="18861" spans="1:2" x14ac:dyDescent="0.2">
      <c r="A18861" s="245" t="s">
        <v>5089</v>
      </c>
      <c r="B18861" s="246">
        <v>13.45</v>
      </c>
    </row>
    <row r="18862" spans="1:2" x14ac:dyDescent="0.2">
      <c r="A18862" s="245" t="s">
        <v>20610</v>
      </c>
      <c r="B18862" s="246">
        <v>13.45</v>
      </c>
    </row>
    <row r="18863" spans="1:2" x14ac:dyDescent="0.2">
      <c r="A18863" s="245" t="s">
        <v>5090</v>
      </c>
      <c r="B18863" s="246">
        <v>23.54</v>
      </c>
    </row>
    <row r="18864" spans="1:2" x14ac:dyDescent="0.2">
      <c r="A18864" s="245" t="s">
        <v>20611</v>
      </c>
      <c r="B18864" s="246">
        <v>23.54</v>
      </c>
    </row>
    <row r="18865" spans="1:2" x14ac:dyDescent="0.2">
      <c r="A18865" s="245" t="s">
        <v>5091</v>
      </c>
      <c r="B18865" s="246">
        <v>32.69</v>
      </c>
    </row>
    <row r="18866" spans="1:2" x14ac:dyDescent="0.2">
      <c r="A18866" s="245" t="s">
        <v>20612</v>
      </c>
      <c r="B18866" s="246">
        <v>32.69</v>
      </c>
    </row>
    <row r="18867" spans="1:2" x14ac:dyDescent="0.2">
      <c r="A18867" s="245" t="s">
        <v>5092</v>
      </c>
      <c r="B18867" s="246">
        <v>30</v>
      </c>
    </row>
    <row r="18868" spans="1:2" x14ac:dyDescent="0.2">
      <c r="A18868" s="245" t="s">
        <v>20613</v>
      </c>
      <c r="B18868" s="246">
        <v>30</v>
      </c>
    </row>
    <row r="18869" spans="1:2" x14ac:dyDescent="0.2">
      <c r="A18869" s="245" t="s">
        <v>5093</v>
      </c>
      <c r="B18869" s="246">
        <v>2.13</v>
      </c>
    </row>
    <row r="18870" spans="1:2" x14ac:dyDescent="0.2">
      <c r="A18870" s="245" t="s">
        <v>20614</v>
      </c>
      <c r="B18870" s="246">
        <v>2.13</v>
      </c>
    </row>
    <row r="18871" spans="1:2" x14ac:dyDescent="0.2">
      <c r="A18871" s="245" t="s">
        <v>5094</v>
      </c>
      <c r="B18871" s="246">
        <v>0.84</v>
      </c>
    </row>
    <row r="18872" spans="1:2" x14ac:dyDescent="0.2">
      <c r="A18872" s="245" t="s">
        <v>20615</v>
      </c>
      <c r="B18872" s="246">
        <v>0.84</v>
      </c>
    </row>
    <row r="18873" spans="1:2" x14ac:dyDescent="0.2">
      <c r="A18873" s="245" t="s">
        <v>5095</v>
      </c>
      <c r="B18873" s="246">
        <v>70.599999999999994</v>
      </c>
    </row>
    <row r="18874" spans="1:2" x14ac:dyDescent="0.2">
      <c r="A18874" s="245" t="s">
        <v>20616</v>
      </c>
      <c r="B18874" s="246">
        <v>70.599999999999994</v>
      </c>
    </row>
    <row r="18875" spans="1:2" x14ac:dyDescent="0.2">
      <c r="A18875" s="245" t="s">
        <v>5096</v>
      </c>
      <c r="B18875" s="246">
        <v>70.599999999999994</v>
      </c>
    </row>
    <row r="18876" spans="1:2" x14ac:dyDescent="0.2">
      <c r="A18876" s="245" t="s">
        <v>20617</v>
      </c>
      <c r="B18876" s="246">
        <v>70.599999999999994</v>
      </c>
    </row>
    <row r="18877" spans="1:2" x14ac:dyDescent="0.2">
      <c r="A18877" s="245" t="s">
        <v>5097</v>
      </c>
      <c r="B18877" s="246">
        <v>61.57</v>
      </c>
    </row>
    <row r="18878" spans="1:2" x14ac:dyDescent="0.2">
      <c r="A18878" s="245" t="s">
        <v>20618</v>
      </c>
      <c r="B18878" s="246">
        <v>61.57</v>
      </c>
    </row>
    <row r="18879" spans="1:2" x14ac:dyDescent="0.2">
      <c r="A18879" s="245" t="s">
        <v>5098</v>
      </c>
      <c r="B18879" s="246">
        <v>86.65</v>
      </c>
    </row>
    <row r="18880" spans="1:2" x14ac:dyDescent="0.2">
      <c r="A18880" s="245" t="s">
        <v>20619</v>
      </c>
      <c r="B18880" s="246">
        <v>86.65</v>
      </c>
    </row>
    <row r="18881" spans="1:2" x14ac:dyDescent="0.2">
      <c r="A18881" s="245" t="s">
        <v>5099</v>
      </c>
      <c r="B18881" s="246">
        <v>6</v>
      </c>
    </row>
    <row r="18882" spans="1:2" x14ac:dyDescent="0.2">
      <c r="A18882" s="245" t="s">
        <v>20620</v>
      </c>
      <c r="B18882" s="246">
        <v>6</v>
      </c>
    </row>
    <row r="18883" spans="1:2" x14ac:dyDescent="0.2">
      <c r="A18883" s="245" t="s">
        <v>5100</v>
      </c>
      <c r="B18883" s="246">
        <v>9.86</v>
      </c>
    </row>
    <row r="18884" spans="1:2" x14ac:dyDescent="0.2">
      <c r="A18884" s="245" t="s">
        <v>20621</v>
      </c>
      <c r="B18884" s="246">
        <v>9.86</v>
      </c>
    </row>
    <row r="18885" spans="1:2" x14ac:dyDescent="0.2">
      <c r="A18885" s="245" t="s">
        <v>5101</v>
      </c>
      <c r="B18885" s="246">
        <v>4.5999999999999996</v>
      </c>
    </row>
    <row r="18886" spans="1:2" x14ac:dyDescent="0.2">
      <c r="A18886" s="245" t="s">
        <v>20622</v>
      </c>
      <c r="B18886" s="246">
        <v>4.5999999999999996</v>
      </c>
    </row>
    <row r="18887" spans="1:2" x14ac:dyDescent="0.2">
      <c r="A18887" s="245" t="s">
        <v>5102</v>
      </c>
      <c r="B18887" s="246">
        <v>11.13</v>
      </c>
    </row>
    <row r="18888" spans="1:2" x14ac:dyDescent="0.2">
      <c r="A18888" s="245" t="s">
        <v>20623</v>
      </c>
      <c r="B18888" s="246">
        <v>11.13</v>
      </c>
    </row>
    <row r="18889" spans="1:2" x14ac:dyDescent="0.2">
      <c r="A18889" s="245" t="s">
        <v>5103</v>
      </c>
      <c r="B18889" s="246">
        <v>9.9499999999999993</v>
      </c>
    </row>
    <row r="18890" spans="1:2" x14ac:dyDescent="0.2">
      <c r="A18890" s="245" t="s">
        <v>20624</v>
      </c>
      <c r="B18890" s="246">
        <v>9.9499999999999993</v>
      </c>
    </row>
    <row r="18891" spans="1:2" x14ac:dyDescent="0.2">
      <c r="A18891" s="245" t="s">
        <v>5104</v>
      </c>
      <c r="B18891" s="246">
        <v>3.84</v>
      </c>
    </row>
    <row r="18892" spans="1:2" x14ac:dyDescent="0.2">
      <c r="A18892" s="245" t="s">
        <v>20625</v>
      </c>
      <c r="B18892" s="246">
        <v>3.84</v>
      </c>
    </row>
    <row r="18893" spans="1:2" x14ac:dyDescent="0.2">
      <c r="A18893" s="245" t="s">
        <v>5105</v>
      </c>
      <c r="B18893" s="246">
        <v>2.02</v>
      </c>
    </row>
    <row r="18894" spans="1:2" x14ac:dyDescent="0.2">
      <c r="A18894" s="245" t="s">
        <v>20626</v>
      </c>
      <c r="B18894" s="246">
        <v>2.02</v>
      </c>
    </row>
    <row r="18895" spans="1:2" x14ac:dyDescent="0.2">
      <c r="A18895" s="245" t="s">
        <v>5106</v>
      </c>
      <c r="B18895" s="246">
        <v>26.45</v>
      </c>
    </row>
    <row r="18896" spans="1:2" x14ac:dyDescent="0.2">
      <c r="A18896" s="245" t="s">
        <v>20627</v>
      </c>
      <c r="B18896" s="246">
        <v>26.45</v>
      </c>
    </row>
    <row r="18897" spans="1:2" x14ac:dyDescent="0.2">
      <c r="A18897" s="245" t="s">
        <v>5107</v>
      </c>
      <c r="B18897" s="246">
        <v>7.52</v>
      </c>
    </row>
    <row r="18898" spans="1:2" x14ac:dyDescent="0.2">
      <c r="A18898" s="245" t="s">
        <v>20628</v>
      </c>
      <c r="B18898" s="246">
        <v>7.52</v>
      </c>
    </row>
    <row r="18899" spans="1:2" x14ac:dyDescent="0.2">
      <c r="A18899" s="245" t="s">
        <v>5108</v>
      </c>
      <c r="B18899" s="246">
        <v>1.26</v>
      </c>
    </row>
    <row r="18900" spans="1:2" x14ac:dyDescent="0.2">
      <c r="A18900" s="245" t="s">
        <v>20629</v>
      </c>
      <c r="B18900" s="246">
        <v>1.26</v>
      </c>
    </row>
    <row r="18901" spans="1:2" x14ac:dyDescent="0.2">
      <c r="A18901" s="245" t="s">
        <v>5109</v>
      </c>
      <c r="B18901" s="246">
        <v>143.84</v>
      </c>
    </row>
    <row r="18902" spans="1:2" x14ac:dyDescent="0.2">
      <c r="A18902" s="245" t="s">
        <v>20630</v>
      </c>
      <c r="B18902" s="246">
        <v>143.84</v>
      </c>
    </row>
    <row r="18903" spans="1:2" x14ac:dyDescent="0.2">
      <c r="A18903" s="245" t="s">
        <v>5110</v>
      </c>
      <c r="B18903" s="246">
        <v>250.9</v>
      </c>
    </row>
    <row r="18904" spans="1:2" x14ac:dyDescent="0.2">
      <c r="A18904" s="245" t="s">
        <v>20631</v>
      </c>
      <c r="B18904" s="246">
        <v>250.9</v>
      </c>
    </row>
    <row r="18905" spans="1:2" x14ac:dyDescent="0.2">
      <c r="A18905" s="245" t="s">
        <v>5111</v>
      </c>
      <c r="B18905" s="246">
        <v>23.75</v>
      </c>
    </row>
    <row r="18906" spans="1:2" x14ac:dyDescent="0.2">
      <c r="A18906" s="245" t="s">
        <v>20632</v>
      </c>
      <c r="B18906" s="246">
        <v>23.75</v>
      </c>
    </row>
    <row r="18907" spans="1:2" x14ac:dyDescent="0.2">
      <c r="A18907" s="245" t="s">
        <v>5112</v>
      </c>
      <c r="B18907" s="246">
        <v>25.74</v>
      </c>
    </row>
    <row r="18908" spans="1:2" x14ac:dyDescent="0.2">
      <c r="A18908" s="245" t="s">
        <v>20633</v>
      </c>
      <c r="B18908" s="246">
        <v>25.74</v>
      </c>
    </row>
    <row r="18909" spans="1:2" x14ac:dyDescent="0.2">
      <c r="A18909" s="245" t="s">
        <v>5113</v>
      </c>
      <c r="B18909" s="246">
        <v>316.73</v>
      </c>
    </row>
    <row r="18910" spans="1:2" x14ac:dyDescent="0.2">
      <c r="A18910" s="245" t="s">
        <v>20634</v>
      </c>
      <c r="B18910" s="246">
        <v>314.36</v>
      </c>
    </row>
    <row r="18911" spans="1:2" x14ac:dyDescent="0.2">
      <c r="A18911" s="245" t="s">
        <v>10601</v>
      </c>
      <c r="B18911" s="246">
        <v>11.75</v>
      </c>
    </row>
    <row r="18912" spans="1:2" x14ac:dyDescent="0.2">
      <c r="A18912" s="245" t="s">
        <v>20635</v>
      </c>
      <c r="B18912" s="246">
        <v>11.75</v>
      </c>
    </row>
    <row r="18913" spans="1:2" x14ac:dyDescent="0.2">
      <c r="A18913" s="245" t="s">
        <v>23242</v>
      </c>
      <c r="B18913" s="246">
        <v>453.19</v>
      </c>
    </row>
    <row r="18914" spans="1:2" x14ac:dyDescent="0.2">
      <c r="A18914" s="245" t="s">
        <v>23243</v>
      </c>
      <c r="B18914" s="246">
        <v>453.19</v>
      </c>
    </row>
    <row r="18915" spans="1:2" x14ac:dyDescent="0.2">
      <c r="A18915" s="245" t="s">
        <v>10602</v>
      </c>
      <c r="B18915" s="246">
        <v>2070</v>
      </c>
    </row>
    <row r="18916" spans="1:2" x14ac:dyDescent="0.2">
      <c r="A18916" s="245" t="s">
        <v>20636</v>
      </c>
      <c r="B18916" s="246">
        <v>2070</v>
      </c>
    </row>
    <row r="18917" spans="1:2" x14ac:dyDescent="0.2">
      <c r="A18917" s="245" t="s">
        <v>10603</v>
      </c>
      <c r="B18917" s="246">
        <v>2175.8000000000002</v>
      </c>
    </row>
    <row r="18918" spans="1:2" x14ac:dyDescent="0.2">
      <c r="A18918" s="245" t="s">
        <v>20637</v>
      </c>
      <c r="B18918" s="246">
        <v>2175.8000000000002</v>
      </c>
    </row>
    <row r="18919" spans="1:2" x14ac:dyDescent="0.2">
      <c r="A18919" s="245" t="s">
        <v>10604</v>
      </c>
      <c r="B18919" s="246">
        <v>3910.5</v>
      </c>
    </row>
    <row r="18920" spans="1:2" x14ac:dyDescent="0.2">
      <c r="A18920" s="245" t="s">
        <v>20638</v>
      </c>
      <c r="B18920" s="246">
        <v>3910.5</v>
      </c>
    </row>
    <row r="18921" spans="1:2" x14ac:dyDescent="0.2">
      <c r="A18921" s="245" t="s">
        <v>10605</v>
      </c>
      <c r="B18921" s="246">
        <v>3245</v>
      </c>
    </row>
    <row r="18922" spans="1:2" x14ac:dyDescent="0.2">
      <c r="A18922" s="245" t="s">
        <v>20639</v>
      </c>
      <c r="B18922" s="246">
        <v>3245</v>
      </c>
    </row>
    <row r="18923" spans="1:2" x14ac:dyDescent="0.2">
      <c r="A18923" s="245" t="s">
        <v>10606</v>
      </c>
      <c r="B18923" s="246">
        <v>4680</v>
      </c>
    </row>
    <row r="18924" spans="1:2" x14ac:dyDescent="0.2">
      <c r="A18924" s="245" t="s">
        <v>20640</v>
      </c>
      <c r="B18924" s="246">
        <v>4680</v>
      </c>
    </row>
    <row r="18925" spans="1:2" x14ac:dyDescent="0.2">
      <c r="A18925" s="245" t="s">
        <v>10607</v>
      </c>
      <c r="B18925" s="246">
        <v>3971</v>
      </c>
    </row>
    <row r="18926" spans="1:2" x14ac:dyDescent="0.2">
      <c r="A18926" s="245" t="s">
        <v>20641</v>
      </c>
      <c r="B18926" s="246">
        <v>3971</v>
      </c>
    </row>
    <row r="18927" spans="1:2" x14ac:dyDescent="0.2">
      <c r="A18927" s="245" t="s">
        <v>10608</v>
      </c>
      <c r="B18927" s="246">
        <v>5280</v>
      </c>
    </row>
    <row r="18928" spans="1:2" x14ac:dyDescent="0.2">
      <c r="A18928" s="245" t="s">
        <v>20642</v>
      </c>
      <c r="B18928" s="246">
        <v>5280</v>
      </c>
    </row>
    <row r="18929" spans="1:2" x14ac:dyDescent="0.2">
      <c r="A18929" s="245" t="s">
        <v>10609</v>
      </c>
      <c r="B18929" s="246">
        <v>4801.5</v>
      </c>
    </row>
    <row r="18930" spans="1:2" x14ac:dyDescent="0.2">
      <c r="A18930" s="245" t="s">
        <v>20643</v>
      </c>
      <c r="B18930" s="246">
        <v>4801.5</v>
      </c>
    </row>
    <row r="18931" spans="1:2" x14ac:dyDescent="0.2">
      <c r="A18931" s="245" t="s">
        <v>10610</v>
      </c>
      <c r="B18931" s="246">
        <v>6352.5</v>
      </c>
    </row>
    <row r="18932" spans="1:2" x14ac:dyDescent="0.2">
      <c r="A18932" s="245" t="s">
        <v>20644</v>
      </c>
      <c r="B18932" s="246">
        <v>6352.5</v>
      </c>
    </row>
    <row r="18933" spans="1:2" x14ac:dyDescent="0.2">
      <c r="A18933" s="245" t="s">
        <v>10611</v>
      </c>
      <c r="B18933" s="246">
        <v>6352.5</v>
      </c>
    </row>
    <row r="18934" spans="1:2" x14ac:dyDescent="0.2">
      <c r="A18934" s="245" t="s">
        <v>20645</v>
      </c>
      <c r="B18934" s="246">
        <v>6352.5</v>
      </c>
    </row>
    <row r="18935" spans="1:2" x14ac:dyDescent="0.2">
      <c r="A18935" s="245" t="s">
        <v>10612</v>
      </c>
      <c r="B18935" s="246">
        <v>8010.2</v>
      </c>
    </row>
    <row r="18936" spans="1:2" x14ac:dyDescent="0.2">
      <c r="A18936" s="245" t="s">
        <v>20646</v>
      </c>
      <c r="B18936" s="246">
        <v>8010.2</v>
      </c>
    </row>
    <row r="18937" spans="1:2" x14ac:dyDescent="0.2">
      <c r="A18937" s="245" t="s">
        <v>10613</v>
      </c>
      <c r="B18937" s="246">
        <v>8010.2</v>
      </c>
    </row>
    <row r="18938" spans="1:2" x14ac:dyDescent="0.2">
      <c r="A18938" s="245" t="s">
        <v>20647</v>
      </c>
      <c r="B18938" s="246">
        <v>8010.2</v>
      </c>
    </row>
    <row r="18939" spans="1:2" x14ac:dyDescent="0.2">
      <c r="A18939" s="245" t="s">
        <v>10614</v>
      </c>
      <c r="B18939" s="246">
        <v>9353.2999999999993</v>
      </c>
    </row>
    <row r="18940" spans="1:2" x14ac:dyDescent="0.2">
      <c r="A18940" s="245" t="s">
        <v>20648</v>
      </c>
      <c r="B18940" s="246">
        <v>9353.2999999999993</v>
      </c>
    </row>
    <row r="18941" spans="1:2" x14ac:dyDescent="0.2">
      <c r="A18941" s="245" t="s">
        <v>10615</v>
      </c>
      <c r="B18941" s="246">
        <v>9353.2999999999993</v>
      </c>
    </row>
    <row r="18942" spans="1:2" x14ac:dyDescent="0.2">
      <c r="A18942" s="245" t="s">
        <v>20649</v>
      </c>
      <c r="B18942" s="246">
        <v>9353.2999999999993</v>
      </c>
    </row>
    <row r="18943" spans="1:2" x14ac:dyDescent="0.2">
      <c r="A18943" s="245" t="s">
        <v>5119</v>
      </c>
      <c r="B18943" s="246">
        <v>477.8</v>
      </c>
    </row>
    <row r="18944" spans="1:2" x14ac:dyDescent="0.2">
      <c r="A18944" s="245" t="s">
        <v>20650</v>
      </c>
      <c r="B18944" s="246">
        <v>477.8</v>
      </c>
    </row>
    <row r="18945" spans="1:2" x14ac:dyDescent="0.2">
      <c r="A18945" s="245" t="s">
        <v>10616</v>
      </c>
      <c r="B18945" s="246">
        <v>924.84</v>
      </c>
    </row>
    <row r="18946" spans="1:2" x14ac:dyDescent="0.2">
      <c r="A18946" s="245" t="s">
        <v>20651</v>
      </c>
      <c r="B18946" s="246">
        <v>924.84</v>
      </c>
    </row>
    <row r="18947" spans="1:2" x14ac:dyDescent="0.2">
      <c r="A18947" s="245" t="s">
        <v>10617</v>
      </c>
      <c r="B18947" s="246">
        <v>1164.31</v>
      </c>
    </row>
    <row r="18948" spans="1:2" x14ac:dyDescent="0.2">
      <c r="A18948" s="245" t="s">
        <v>20652</v>
      </c>
      <c r="B18948" s="246">
        <v>1164.31</v>
      </c>
    </row>
    <row r="18949" spans="1:2" x14ac:dyDescent="0.2">
      <c r="A18949" s="245" t="s">
        <v>10618</v>
      </c>
      <c r="B18949" s="246">
        <v>2224.6999999999998</v>
      </c>
    </row>
    <row r="18950" spans="1:2" x14ac:dyDescent="0.2">
      <c r="A18950" s="245" t="s">
        <v>20653</v>
      </c>
      <c r="B18950" s="246">
        <v>2224.6999999999998</v>
      </c>
    </row>
    <row r="18951" spans="1:2" x14ac:dyDescent="0.2">
      <c r="A18951" s="245" t="s">
        <v>5120</v>
      </c>
      <c r="B18951" s="246">
        <v>1009</v>
      </c>
    </row>
    <row r="18952" spans="1:2" x14ac:dyDescent="0.2">
      <c r="A18952" s="245" t="s">
        <v>20654</v>
      </c>
      <c r="B18952" s="246">
        <v>1009</v>
      </c>
    </row>
    <row r="18953" spans="1:2" x14ac:dyDescent="0.2">
      <c r="A18953" s="245" t="s">
        <v>5121</v>
      </c>
      <c r="B18953" s="246">
        <v>1540.5</v>
      </c>
    </row>
    <row r="18954" spans="1:2" x14ac:dyDescent="0.2">
      <c r="A18954" s="245" t="s">
        <v>20655</v>
      </c>
      <c r="B18954" s="246">
        <v>1540.5</v>
      </c>
    </row>
    <row r="18955" spans="1:2" x14ac:dyDescent="0.2">
      <c r="A18955" s="245" t="s">
        <v>5122</v>
      </c>
      <c r="B18955" s="246">
        <v>3022</v>
      </c>
    </row>
    <row r="18956" spans="1:2" x14ac:dyDescent="0.2">
      <c r="A18956" s="245" t="s">
        <v>20656</v>
      </c>
      <c r="B18956" s="246">
        <v>3022</v>
      </c>
    </row>
    <row r="18957" spans="1:2" x14ac:dyDescent="0.2">
      <c r="A18957" s="245" t="s">
        <v>5123</v>
      </c>
      <c r="B18957" s="246">
        <v>4688.25</v>
      </c>
    </row>
    <row r="18958" spans="1:2" x14ac:dyDescent="0.2">
      <c r="A18958" s="245" t="s">
        <v>20657</v>
      </c>
      <c r="B18958" s="246">
        <v>4688.25</v>
      </c>
    </row>
    <row r="18959" spans="1:2" x14ac:dyDescent="0.2">
      <c r="A18959" s="245" t="s">
        <v>5124</v>
      </c>
      <c r="B18959" s="246">
        <v>5593.5</v>
      </c>
    </row>
    <row r="18960" spans="1:2" x14ac:dyDescent="0.2">
      <c r="A18960" s="245" t="s">
        <v>20658</v>
      </c>
      <c r="B18960" s="246">
        <v>5593.5</v>
      </c>
    </row>
    <row r="18961" spans="1:2" x14ac:dyDescent="0.2">
      <c r="A18961" s="245" t="s">
        <v>5125</v>
      </c>
      <c r="B18961" s="246">
        <v>359.47</v>
      </c>
    </row>
    <row r="18962" spans="1:2" x14ac:dyDescent="0.2">
      <c r="A18962" s="245" t="s">
        <v>20659</v>
      </c>
      <c r="B18962" s="246">
        <v>359.47</v>
      </c>
    </row>
    <row r="18963" spans="1:2" x14ac:dyDescent="0.2">
      <c r="A18963" s="245" t="s">
        <v>5126</v>
      </c>
      <c r="B18963" s="246">
        <v>541</v>
      </c>
    </row>
    <row r="18964" spans="1:2" x14ac:dyDescent="0.2">
      <c r="A18964" s="245" t="s">
        <v>20660</v>
      </c>
      <c r="B18964" s="246">
        <v>541</v>
      </c>
    </row>
    <row r="18965" spans="1:2" x14ac:dyDescent="0.2">
      <c r="A18965" s="245" t="s">
        <v>5127</v>
      </c>
      <c r="B18965" s="246">
        <v>1498.1</v>
      </c>
    </row>
    <row r="18966" spans="1:2" x14ac:dyDescent="0.2">
      <c r="A18966" s="245" t="s">
        <v>20661</v>
      </c>
      <c r="B18966" s="246">
        <v>1498.1</v>
      </c>
    </row>
    <row r="18967" spans="1:2" x14ac:dyDescent="0.2">
      <c r="A18967" s="245" t="s">
        <v>5128</v>
      </c>
      <c r="B18967" s="246">
        <v>771.47</v>
      </c>
    </row>
    <row r="18968" spans="1:2" x14ac:dyDescent="0.2">
      <c r="A18968" s="245" t="s">
        <v>20662</v>
      </c>
      <c r="B18968" s="246">
        <v>771.47</v>
      </c>
    </row>
    <row r="18969" spans="1:2" x14ac:dyDescent="0.2">
      <c r="A18969" s="245" t="s">
        <v>5129</v>
      </c>
      <c r="B18969" s="246">
        <v>560</v>
      </c>
    </row>
    <row r="18970" spans="1:2" x14ac:dyDescent="0.2">
      <c r="A18970" s="245" t="s">
        <v>20663</v>
      </c>
      <c r="B18970" s="246">
        <v>560</v>
      </c>
    </row>
    <row r="18971" spans="1:2" x14ac:dyDescent="0.2">
      <c r="A18971" s="245" t="s">
        <v>5130</v>
      </c>
      <c r="B18971" s="246">
        <v>392.8</v>
      </c>
    </row>
    <row r="18972" spans="1:2" x14ac:dyDescent="0.2">
      <c r="A18972" s="245" t="s">
        <v>20664</v>
      </c>
      <c r="B18972" s="246">
        <v>392.8</v>
      </c>
    </row>
    <row r="18973" spans="1:2" x14ac:dyDescent="0.2">
      <c r="A18973" s="245" t="s">
        <v>10619</v>
      </c>
      <c r="B18973" s="246">
        <v>5218.34</v>
      </c>
    </row>
    <row r="18974" spans="1:2" x14ac:dyDescent="0.2">
      <c r="A18974" s="245" t="s">
        <v>20665</v>
      </c>
      <c r="B18974" s="246">
        <v>5204.13</v>
      </c>
    </row>
    <row r="18975" spans="1:2" x14ac:dyDescent="0.2">
      <c r="A18975" s="245" t="s">
        <v>10620</v>
      </c>
      <c r="B18975" s="246">
        <v>4314.78</v>
      </c>
    </row>
    <row r="18976" spans="1:2" x14ac:dyDescent="0.2">
      <c r="A18976" s="245" t="s">
        <v>20666</v>
      </c>
      <c r="B18976" s="246">
        <v>4303.6499999999996</v>
      </c>
    </row>
    <row r="18977" spans="1:2" x14ac:dyDescent="0.2">
      <c r="A18977" s="245" t="s">
        <v>10621</v>
      </c>
      <c r="B18977" s="246">
        <v>3508.54</v>
      </c>
    </row>
    <row r="18978" spans="1:2" x14ac:dyDescent="0.2">
      <c r="A18978" s="245" t="s">
        <v>20667</v>
      </c>
      <c r="B18978" s="246">
        <v>3500.53</v>
      </c>
    </row>
    <row r="18979" spans="1:2" x14ac:dyDescent="0.2">
      <c r="A18979" s="245" t="s">
        <v>10622</v>
      </c>
      <c r="B18979" s="246">
        <v>357.57</v>
      </c>
    </row>
    <row r="18980" spans="1:2" x14ac:dyDescent="0.2">
      <c r="A18980" s="245" t="s">
        <v>20668</v>
      </c>
      <c r="B18980" s="246">
        <v>354.4</v>
      </c>
    </row>
    <row r="18981" spans="1:2" x14ac:dyDescent="0.2">
      <c r="A18981" s="245" t="s">
        <v>10623</v>
      </c>
      <c r="B18981" s="246">
        <v>311.42</v>
      </c>
    </row>
    <row r="18982" spans="1:2" x14ac:dyDescent="0.2">
      <c r="A18982" s="245" t="s">
        <v>20669</v>
      </c>
      <c r="B18982" s="246">
        <v>308.25</v>
      </c>
    </row>
    <row r="18983" spans="1:2" x14ac:dyDescent="0.2">
      <c r="A18983" s="245" t="s">
        <v>10624</v>
      </c>
      <c r="B18983" s="246">
        <v>382.19</v>
      </c>
    </row>
    <row r="18984" spans="1:2" x14ac:dyDescent="0.2">
      <c r="A18984" s="245" t="s">
        <v>20670</v>
      </c>
      <c r="B18984" s="246">
        <v>377.45</v>
      </c>
    </row>
    <row r="18985" spans="1:2" x14ac:dyDescent="0.2">
      <c r="A18985" s="245" t="s">
        <v>10625</v>
      </c>
      <c r="B18985" s="246">
        <v>417.14</v>
      </c>
    </row>
    <row r="18986" spans="1:2" x14ac:dyDescent="0.2">
      <c r="A18986" s="245" t="s">
        <v>20671</v>
      </c>
      <c r="B18986" s="246">
        <v>411.46</v>
      </c>
    </row>
    <row r="18987" spans="1:2" x14ac:dyDescent="0.2">
      <c r="A18987" s="245" t="s">
        <v>10626</v>
      </c>
      <c r="B18987" s="246">
        <v>483.36</v>
      </c>
    </row>
    <row r="18988" spans="1:2" x14ac:dyDescent="0.2">
      <c r="A18988" s="245" t="s">
        <v>20672</v>
      </c>
      <c r="B18988" s="246">
        <v>477.2</v>
      </c>
    </row>
    <row r="18989" spans="1:2" x14ac:dyDescent="0.2">
      <c r="A18989" s="245" t="s">
        <v>5131</v>
      </c>
      <c r="B18989" s="246">
        <v>1776.58</v>
      </c>
    </row>
    <row r="18990" spans="1:2" x14ac:dyDescent="0.2">
      <c r="A18990" s="245" t="s">
        <v>20673</v>
      </c>
      <c r="B18990" s="246">
        <v>1767.1</v>
      </c>
    </row>
    <row r="18991" spans="1:2" x14ac:dyDescent="0.2">
      <c r="A18991" s="245" t="s">
        <v>5132</v>
      </c>
      <c r="B18991" s="246">
        <v>5732.41</v>
      </c>
    </row>
    <row r="18992" spans="1:2" x14ac:dyDescent="0.2">
      <c r="A18992" s="245" t="s">
        <v>20674</v>
      </c>
      <c r="B18992" s="246">
        <v>5718.2</v>
      </c>
    </row>
    <row r="18993" spans="1:2" x14ac:dyDescent="0.2">
      <c r="A18993" s="245" t="s">
        <v>5133</v>
      </c>
      <c r="B18993" s="246">
        <v>406.04</v>
      </c>
    </row>
    <row r="18994" spans="1:2" x14ac:dyDescent="0.2">
      <c r="A18994" s="245" t="s">
        <v>20675</v>
      </c>
      <c r="B18994" s="246">
        <v>403.67</v>
      </c>
    </row>
    <row r="18995" spans="1:2" x14ac:dyDescent="0.2">
      <c r="A18995" s="245" t="s">
        <v>5134</v>
      </c>
      <c r="B18995" s="246">
        <v>1014.02</v>
      </c>
    </row>
    <row r="18996" spans="1:2" x14ac:dyDescent="0.2">
      <c r="A18996" s="245" t="s">
        <v>20676</v>
      </c>
      <c r="B18996" s="246">
        <v>1014.02</v>
      </c>
    </row>
    <row r="18997" spans="1:2" x14ac:dyDescent="0.2">
      <c r="A18997" s="245" t="s">
        <v>10627</v>
      </c>
      <c r="B18997" s="246">
        <v>1061.44</v>
      </c>
    </row>
    <row r="18998" spans="1:2" x14ac:dyDescent="0.2">
      <c r="A18998" s="245" t="s">
        <v>20677</v>
      </c>
      <c r="B18998" s="246">
        <v>1056.7</v>
      </c>
    </row>
    <row r="18999" spans="1:2" x14ac:dyDescent="0.2">
      <c r="A18999" s="245" t="s">
        <v>5135</v>
      </c>
      <c r="B18999" s="246">
        <v>2091.4499999999998</v>
      </c>
    </row>
    <row r="19000" spans="1:2" x14ac:dyDescent="0.2">
      <c r="A19000" s="245" t="s">
        <v>20678</v>
      </c>
      <c r="B19000" s="246">
        <v>2076.3200000000002</v>
      </c>
    </row>
    <row r="19001" spans="1:2" x14ac:dyDescent="0.2">
      <c r="A19001" s="245" t="s">
        <v>5136</v>
      </c>
      <c r="B19001" s="246">
        <v>2191.8200000000002</v>
      </c>
    </row>
    <row r="19002" spans="1:2" x14ac:dyDescent="0.2">
      <c r="A19002" s="245" t="s">
        <v>20679</v>
      </c>
      <c r="B19002" s="246">
        <v>2176.69</v>
      </c>
    </row>
    <row r="19003" spans="1:2" x14ac:dyDescent="0.2">
      <c r="A19003" s="245" t="s">
        <v>5137</v>
      </c>
      <c r="B19003" s="246">
        <v>623.03</v>
      </c>
    </row>
    <row r="19004" spans="1:2" x14ac:dyDescent="0.2">
      <c r="A19004" s="245" t="s">
        <v>20680</v>
      </c>
      <c r="B19004" s="246">
        <v>619.72</v>
      </c>
    </row>
    <row r="19005" spans="1:2" x14ac:dyDescent="0.2">
      <c r="A19005" s="245" t="s">
        <v>5138</v>
      </c>
      <c r="B19005" s="246">
        <v>1377.86</v>
      </c>
    </row>
    <row r="19006" spans="1:2" x14ac:dyDescent="0.2">
      <c r="A19006" s="245" t="s">
        <v>20681</v>
      </c>
      <c r="B19006" s="246">
        <v>1373.12</v>
      </c>
    </row>
    <row r="19007" spans="1:2" x14ac:dyDescent="0.2">
      <c r="A19007" s="245" t="s">
        <v>5139</v>
      </c>
      <c r="B19007" s="246">
        <v>806.54</v>
      </c>
    </row>
    <row r="19008" spans="1:2" x14ac:dyDescent="0.2">
      <c r="A19008" s="245" t="s">
        <v>20682</v>
      </c>
      <c r="B19008" s="246">
        <v>796.34</v>
      </c>
    </row>
    <row r="19009" spans="1:2" x14ac:dyDescent="0.2">
      <c r="A19009" s="245" t="s">
        <v>5140</v>
      </c>
      <c r="B19009" s="246">
        <v>877.33</v>
      </c>
    </row>
    <row r="19010" spans="1:2" x14ac:dyDescent="0.2">
      <c r="A19010" s="245" t="s">
        <v>20683</v>
      </c>
      <c r="B19010" s="246">
        <v>877.33</v>
      </c>
    </row>
    <row r="19011" spans="1:2" x14ac:dyDescent="0.2">
      <c r="A19011" s="245" t="s">
        <v>5141</v>
      </c>
      <c r="B19011" s="246">
        <v>812.36</v>
      </c>
    </row>
    <row r="19012" spans="1:2" x14ac:dyDescent="0.2">
      <c r="A19012" s="245" t="s">
        <v>20684</v>
      </c>
      <c r="B19012" s="246">
        <v>812.36</v>
      </c>
    </row>
    <row r="19013" spans="1:2" x14ac:dyDescent="0.2">
      <c r="A19013" s="245" t="s">
        <v>10628</v>
      </c>
      <c r="B19013" s="246">
        <v>733.08</v>
      </c>
    </row>
    <row r="19014" spans="1:2" x14ac:dyDescent="0.2">
      <c r="A19014" s="245" t="s">
        <v>20685</v>
      </c>
      <c r="B19014" s="246">
        <v>733.08</v>
      </c>
    </row>
    <row r="19015" spans="1:2" x14ac:dyDescent="0.2">
      <c r="A19015" s="245" t="s">
        <v>5142</v>
      </c>
      <c r="B19015" s="246">
        <v>976.1</v>
      </c>
    </row>
    <row r="19016" spans="1:2" x14ac:dyDescent="0.2">
      <c r="A19016" s="245" t="s">
        <v>20686</v>
      </c>
      <c r="B19016" s="246">
        <v>969</v>
      </c>
    </row>
    <row r="19017" spans="1:2" x14ac:dyDescent="0.2">
      <c r="A19017" s="245" t="s">
        <v>10629</v>
      </c>
      <c r="B19017" s="246">
        <v>2276.2199999999998</v>
      </c>
    </row>
    <row r="19018" spans="1:2" x14ac:dyDescent="0.2">
      <c r="A19018" s="245" t="s">
        <v>20687</v>
      </c>
      <c r="B19018" s="246">
        <v>2256.3200000000002</v>
      </c>
    </row>
    <row r="19019" spans="1:2" x14ac:dyDescent="0.2">
      <c r="A19019" s="245" t="s">
        <v>10630</v>
      </c>
      <c r="B19019" s="246">
        <v>945.41</v>
      </c>
    </row>
    <row r="19020" spans="1:2" x14ac:dyDescent="0.2">
      <c r="A19020" s="245" t="s">
        <v>20688</v>
      </c>
      <c r="B19020" s="246">
        <v>943.04</v>
      </c>
    </row>
    <row r="19021" spans="1:2" x14ac:dyDescent="0.2">
      <c r="A19021" s="245" t="s">
        <v>10631</v>
      </c>
      <c r="B19021" s="246">
        <v>301.12</v>
      </c>
    </row>
    <row r="19022" spans="1:2" x14ac:dyDescent="0.2">
      <c r="A19022" s="245" t="s">
        <v>20689</v>
      </c>
      <c r="B19022" s="246">
        <v>296.38</v>
      </c>
    </row>
    <row r="19023" spans="1:2" x14ac:dyDescent="0.2">
      <c r="A19023" s="245" t="s">
        <v>10632</v>
      </c>
      <c r="B19023" s="246">
        <v>107.13</v>
      </c>
    </row>
    <row r="19024" spans="1:2" x14ac:dyDescent="0.2">
      <c r="A19024" s="245" t="s">
        <v>20690</v>
      </c>
      <c r="B19024" s="246">
        <v>102.39</v>
      </c>
    </row>
    <row r="19025" spans="1:2" x14ac:dyDescent="0.2">
      <c r="A19025" s="245" t="s">
        <v>10633</v>
      </c>
      <c r="B19025" s="246">
        <v>129.97</v>
      </c>
    </row>
    <row r="19026" spans="1:2" x14ac:dyDescent="0.2">
      <c r="A19026" s="245" t="s">
        <v>20691</v>
      </c>
      <c r="B19026" s="246">
        <v>125.23</v>
      </c>
    </row>
    <row r="19027" spans="1:2" x14ac:dyDescent="0.2">
      <c r="A19027" s="245" t="s">
        <v>23244</v>
      </c>
      <c r="B19027" s="246">
        <v>120.42</v>
      </c>
    </row>
    <row r="19028" spans="1:2" x14ac:dyDescent="0.2">
      <c r="A19028" s="245" t="s">
        <v>23245</v>
      </c>
      <c r="B19028" s="246">
        <v>115.68</v>
      </c>
    </row>
    <row r="19029" spans="1:2" x14ac:dyDescent="0.2">
      <c r="A19029" s="245" t="s">
        <v>23246</v>
      </c>
      <c r="B19029" s="246">
        <v>127.4</v>
      </c>
    </row>
    <row r="19030" spans="1:2" x14ac:dyDescent="0.2">
      <c r="A19030" s="245" t="s">
        <v>23247</v>
      </c>
      <c r="B19030" s="246">
        <v>122.66</v>
      </c>
    </row>
    <row r="19031" spans="1:2" x14ac:dyDescent="0.2">
      <c r="A19031" s="245" t="s">
        <v>10634</v>
      </c>
      <c r="B19031" s="246">
        <v>224.47</v>
      </c>
    </row>
    <row r="19032" spans="1:2" x14ac:dyDescent="0.2">
      <c r="A19032" s="245" t="s">
        <v>20692</v>
      </c>
      <c r="B19032" s="246">
        <v>219.73</v>
      </c>
    </row>
    <row r="19033" spans="1:2" x14ac:dyDescent="0.2">
      <c r="A19033" s="245" t="s">
        <v>10635</v>
      </c>
      <c r="B19033" s="246">
        <v>248.36</v>
      </c>
    </row>
    <row r="19034" spans="1:2" x14ac:dyDescent="0.2">
      <c r="A19034" s="245" t="s">
        <v>20693</v>
      </c>
      <c r="B19034" s="246">
        <v>243.62</v>
      </c>
    </row>
    <row r="19035" spans="1:2" x14ac:dyDescent="0.2">
      <c r="A19035" s="245" t="s">
        <v>10636</v>
      </c>
      <c r="B19035" s="246">
        <v>301.02</v>
      </c>
    </row>
    <row r="19036" spans="1:2" x14ac:dyDescent="0.2">
      <c r="A19036" s="245" t="s">
        <v>20694</v>
      </c>
      <c r="B19036" s="246">
        <v>296.27999999999997</v>
      </c>
    </row>
    <row r="19037" spans="1:2" x14ac:dyDescent="0.2">
      <c r="A19037" s="245" t="s">
        <v>23248</v>
      </c>
      <c r="B19037" s="246">
        <v>90.96</v>
      </c>
    </row>
    <row r="19038" spans="1:2" x14ac:dyDescent="0.2">
      <c r="A19038" s="245" t="s">
        <v>23249</v>
      </c>
      <c r="B19038" s="246">
        <v>88.5</v>
      </c>
    </row>
    <row r="19039" spans="1:2" x14ac:dyDescent="0.2">
      <c r="A19039" s="245" t="s">
        <v>10637</v>
      </c>
      <c r="B19039" s="246">
        <v>335.98</v>
      </c>
    </row>
    <row r="19040" spans="1:2" x14ac:dyDescent="0.2">
      <c r="A19040" s="245" t="s">
        <v>20695</v>
      </c>
      <c r="B19040" s="246">
        <v>331.24</v>
      </c>
    </row>
    <row r="19041" spans="1:2" x14ac:dyDescent="0.2">
      <c r="A19041" s="245" t="s">
        <v>23250</v>
      </c>
      <c r="B19041" s="246">
        <v>249.67</v>
      </c>
    </row>
    <row r="19042" spans="1:2" x14ac:dyDescent="0.2">
      <c r="A19042" s="245" t="s">
        <v>23251</v>
      </c>
      <c r="B19042" s="246">
        <v>244.93</v>
      </c>
    </row>
    <row r="19043" spans="1:2" x14ac:dyDescent="0.2">
      <c r="A19043" s="245" t="s">
        <v>23252</v>
      </c>
      <c r="B19043" s="246">
        <v>535.65</v>
      </c>
    </row>
    <row r="19044" spans="1:2" x14ac:dyDescent="0.2">
      <c r="A19044" s="245" t="s">
        <v>23253</v>
      </c>
      <c r="B19044" s="246">
        <v>530.91</v>
      </c>
    </row>
    <row r="19045" spans="1:2" x14ac:dyDescent="0.2">
      <c r="A19045" s="245" t="s">
        <v>5143</v>
      </c>
      <c r="B19045" s="246">
        <v>103.9</v>
      </c>
    </row>
    <row r="19046" spans="1:2" x14ac:dyDescent="0.2">
      <c r="A19046" s="245" t="s">
        <v>20696</v>
      </c>
      <c r="B19046" s="246">
        <v>103.9</v>
      </c>
    </row>
    <row r="19047" spans="1:2" x14ac:dyDescent="0.2">
      <c r="A19047" s="245" t="s">
        <v>5144</v>
      </c>
      <c r="B19047" s="246">
        <v>170</v>
      </c>
    </row>
    <row r="19048" spans="1:2" x14ac:dyDescent="0.2">
      <c r="A19048" s="245" t="s">
        <v>20697</v>
      </c>
      <c r="B19048" s="246">
        <v>170</v>
      </c>
    </row>
    <row r="19049" spans="1:2" x14ac:dyDescent="0.2">
      <c r="A19049" s="245" t="s">
        <v>5145</v>
      </c>
      <c r="B19049" s="246">
        <v>278.89999999999998</v>
      </c>
    </row>
    <row r="19050" spans="1:2" x14ac:dyDescent="0.2">
      <c r="A19050" s="245" t="s">
        <v>20698</v>
      </c>
      <c r="B19050" s="246">
        <v>278.89999999999998</v>
      </c>
    </row>
    <row r="19051" spans="1:2" x14ac:dyDescent="0.2">
      <c r="A19051" s="245" t="s">
        <v>10638</v>
      </c>
      <c r="B19051" s="246">
        <v>353.44</v>
      </c>
    </row>
    <row r="19052" spans="1:2" x14ac:dyDescent="0.2">
      <c r="A19052" s="245" t="s">
        <v>20699</v>
      </c>
      <c r="B19052" s="246">
        <v>353.44</v>
      </c>
    </row>
    <row r="19053" spans="1:2" x14ac:dyDescent="0.2">
      <c r="A19053" s="245" t="s">
        <v>10639</v>
      </c>
      <c r="B19053" s="246">
        <v>589.07000000000005</v>
      </c>
    </row>
    <row r="19054" spans="1:2" x14ac:dyDescent="0.2">
      <c r="A19054" s="245" t="s">
        <v>20700</v>
      </c>
      <c r="B19054" s="246">
        <v>589.07000000000005</v>
      </c>
    </row>
    <row r="19055" spans="1:2" x14ac:dyDescent="0.2">
      <c r="A19055" s="245" t="s">
        <v>10640</v>
      </c>
      <c r="B19055" s="246">
        <v>114.91</v>
      </c>
    </row>
    <row r="19056" spans="1:2" x14ac:dyDescent="0.2">
      <c r="A19056" s="245" t="s">
        <v>20701</v>
      </c>
      <c r="B19056" s="246">
        <v>114.91</v>
      </c>
    </row>
    <row r="19057" spans="1:2" x14ac:dyDescent="0.2">
      <c r="A19057" s="245" t="s">
        <v>10641</v>
      </c>
      <c r="B19057" s="246">
        <v>682.5</v>
      </c>
    </row>
    <row r="19058" spans="1:2" x14ac:dyDescent="0.2">
      <c r="A19058" s="245" t="s">
        <v>20702</v>
      </c>
      <c r="B19058" s="246">
        <v>682.5</v>
      </c>
    </row>
    <row r="19059" spans="1:2" x14ac:dyDescent="0.2">
      <c r="A19059" s="245" t="s">
        <v>10642</v>
      </c>
      <c r="B19059" s="246">
        <v>777.29</v>
      </c>
    </row>
    <row r="19060" spans="1:2" x14ac:dyDescent="0.2">
      <c r="A19060" s="245" t="s">
        <v>20703</v>
      </c>
      <c r="B19060" s="246">
        <v>777.29</v>
      </c>
    </row>
    <row r="19061" spans="1:2" x14ac:dyDescent="0.2">
      <c r="A19061" s="245" t="s">
        <v>10643</v>
      </c>
      <c r="B19061" s="246">
        <v>3716.58</v>
      </c>
    </row>
    <row r="19062" spans="1:2" x14ac:dyDescent="0.2">
      <c r="A19062" s="245" t="s">
        <v>20704</v>
      </c>
      <c r="B19062" s="246">
        <v>3716.58</v>
      </c>
    </row>
    <row r="19063" spans="1:2" x14ac:dyDescent="0.2">
      <c r="A19063" s="245" t="s">
        <v>10644</v>
      </c>
      <c r="B19063" s="246">
        <v>93.27</v>
      </c>
    </row>
    <row r="19064" spans="1:2" x14ac:dyDescent="0.2">
      <c r="A19064" s="245" t="s">
        <v>20705</v>
      </c>
      <c r="B19064" s="246">
        <v>93.27</v>
      </c>
    </row>
    <row r="19065" spans="1:2" x14ac:dyDescent="0.2">
      <c r="A19065" s="245" t="s">
        <v>10645</v>
      </c>
      <c r="B19065" s="246">
        <v>618.53</v>
      </c>
    </row>
    <row r="19066" spans="1:2" x14ac:dyDescent="0.2">
      <c r="A19066" s="245" t="s">
        <v>20706</v>
      </c>
      <c r="B19066" s="246">
        <v>618.53</v>
      </c>
    </row>
    <row r="19067" spans="1:2" x14ac:dyDescent="0.2">
      <c r="A19067" s="245" t="s">
        <v>10646</v>
      </c>
      <c r="B19067" s="246">
        <v>1484.46</v>
      </c>
    </row>
    <row r="19068" spans="1:2" x14ac:dyDescent="0.2">
      <c r="A19068" s="245" t="s">
        <v>20707</v>
      </c>
      <c r="B19068" s="246">
        <v>1484.46</v>
      </c>
    </row>
    <row r="19069" spans="1:2" x14ac:dyDescent="0.2">
      <c r="A19069" s="245" t="s">
        <v>10647</v>
      </c>
      <c r="B19069" s="246">
        <v>183.46</v>
      </c>
    </row>
    <row r="19070" spans="1:2" x14ac:dyDescent="0.2">
      <c r="A19070" s="245" t="s">
        <v>20708</v>
      </c>
      <c r="B19070" s="246">
        <v>182.8</v>
      </c>
    </row>
    <row r="19071" spans="1:2" x14ac:dyDescent="0.2">
      <c r="A19071" s="245" t="s">
        <v>10648</v>
      </c>
      <c r="B19071" s="246">
        <v>1027.92</v>
      </c>
    </row>
    <row r="19072" spans="1:2" x14ac:dyDescent="0.2">
      <c r="A19072" s="245" t="s">
        <v>20709</v>
      </c>
      <c r="B19072" s="246">
        <v>1027.92</v>
      </c>
    </row>
    <row r="19073" spans="1:2" x14ac:dyDescent="0.2">
      <c r="A19073" s="245" t="s">
        <v>10649</v>
      </c>
      <c r="B19073" s="246">
        <v>1600</v>
      </c>
    </row>
    <row r="19074" spans="1:2" x14ac:dyDescent="0.2">
      <c r="A19074" s="245" t="s">
        <v>20710</v>
      </c>
      <c r="B19074" s="246">
        <v>1600</v>
      </c>
    </row>
    <row r="19075" spans="1:2" x14ac:dyDescent="0.2">
      <c r="A19075" s="245" t="s">
        <v>10650</v>
      </c>
      <c r="B19075" s="246">
        <v>1898.51</v>
      </c>
    </row>
    <row r="19076" spans="1:2" x14ac:dyDescent="0.2">
      <c r="A19076" s="245" t="s">
        <v>20711</v>
      </c>
      <c r="B19076" s="246">
        <v>1898.51</v>
      </c>
    </row>
    <row r="19077" spans="1:2" x14ac:dyDescent="0.2">
      <c r="A19077" s="245" t="s">
        <v>10651</v>
      </c>
      <c r="B19077" s="246">
        <v>4558.18</v>
      </c>
    </row>
    <row r="19078" spans="1:2" x14ac:dyDescent="0.2">
      <c r="A19078" s="245" t="s">
        <v>20712</v>
      </c>
      <c r="B19078" s="246">
        <v>4558.18</v>
      </c>
    </row>
    <row r="19079" spans="1:2" x14ac:dyDescent="0.2">
      <c r="A19079" s="245" t="s">
        <v>10652</v>
      </c>
      <c r="B19079" s="246">
        <v>657</v>
      </c>
    </row>
    <row r="19080" spans="1:2" x14ac:dyDescent="0.2">
      <c r="A19080" s="245" t="s">
        <v>20713</v>
      </c>
      <c r="B19080" s="246">
        <v>657</v>
      </c>
    </row>
    <row r="19081" spans="1:2" x14ac:dyDescent="0.2">
      <c r="A19081" s="245" t="s">
        <v>10653</v>
      </c>
      <c r="B19081" s="246">
        <v>769</v>
      </c>
    </row>
    <row r="19082" spans="1:2" x14ac:dyDescent="0.2">
      <c r="A19082" s="245" t="s">
        <v>20714</v>
      </c>
      <c r="B19082" s="246">
        <v>769</v>
      </c>
    </row>
    <row r="19083" spans="1:2" x14ac:dyDescent="0.2">
      <c r="A19083" s="245" t="s">
        <v>10654</v>
      </c>
      <c r="B19083" s="246">
        <v>402.71</v>
      </c>
    </row>
    <row r="19084" spans="1:2" x14ac:dyDescent="0.2">
      <c r="A19084" s="245" t="s">
        <v>20715</v>
      </c>
      <c r="B19084" s="246">
        <v>402.71</v>
      </c>
    </row>
    <row r="19085" spans="1:2" x14ac:dyDescent="0.2">
      <c r="A19085" s="245" t="s">
        <v>10655</v>
      </c>
      <c r="B19085" s="246">
        <v>1306.9100000000001</v>
      </c>
    </row>
    <row r="19086" spans="1:2" x14ac:dyDescent="0.2">
      <c r="A19086" s="245" t="s">
        <v>20716</v>
      </c>
      <c r="B19086" s="246">
        <v>1306.9100000000001</v>
      </c>
    </row>
    <row r="19087" spans="1:2" x14ac:dyDescent="0.2">
      <c r="A19087" s="245" t="s">
        <v>10656</v>
      </c>
      <c r="B19087" s="246">
        <v>752.46</v>
      </c>
    </row>
    <row r="19088" spans="1:2" x14ac:dyDescent="0.2">
      <c r="A19088" s="245" t="s">
        <v>20717</v>
      </c>
      <c r="B19088" s="246">
        <v>752.46</v>
      </c>
    </row>
    <row r="19089" spans="1:2" x14ac:dyDescent="0.2">
      <c r="A19089" s="245" t="s">
        <v>10657</v>
      </c>
      <c r="B19089" s="246">
        <v>796.95</v>
      </c>
    </row>
    <row r="19090" spans="1:2" x14ac:dyDescent="0.2">
      <c r="A19090" s="245" t="s">
        <v>20718</v>
      </c>
      <c r="B19090" s="246">
        <v>796.95</v>
      </c>
    </row>
    <row r="19091" spans="1:2" x14ac:dyDescent="0.2">
      <c r="A19091" s="245" t="s">
        <v>10658</v>
      </c>
      <c r="B19091" s="246">
        <v>2547.4</v>
      </c>
    </row>
    <row r="19092" spans="1:2" x14ac:dyDescent="0.2">
      <c r="A19092" s="245" t="s">
        <v>20719</v>
      </c>
      <c r="B19092" s="246">
        <v>2547.4</v>
      </c>
    </row>
    <row r="19093" spans="1:2" x14ac:dyDescent="0.2">
      <c r="A19093" s="245" t="s">
        <v>5146</v>
      </c>
      <c r="B19093" s="246">
        <v>20.28</v>
      </c>
    </row>
    <row r="19094" spans="1:2" x14ac:dyDescent="0.2">
      <c r="A19094" s="245" t="s">
        <v>20720</v>
      </c>
      <c r="B19094" s="246">
        <v>20.28</v>
      </c>
    </row>
    <row r="19095" spans="1:2" x14ac:dyDescent="0.2">
      <c r="A19095" s="245" t="s">
        <v>5147</v>
      </c>
      <c r="B19095" s="246">
        <v>458.35</v>
      </c>
    </row>
    <row r="19096" spans="1:2" x14ac:dyDescent="0.2">
      <c r="A19096" s="245" t="s">
        <v>20721</v>
      </c>
      <c r="B19096" s="246">
        <v>458.35</v>
      </c>
    </row>
    <row r="19097" spans="1:2" x14ac:dyDescent="0.2">
      <c r="A19097" s="245" t="s">
        <v>5148</v>
      </c>
      <c r="B19097" s="246">
        <v>130.72999999999999</v>
      </c>
    </row>
    <row r="19098" spans="1:2" x14ac:dyDescent="0.2">
      <c r="A19098" s="245" t="s">
        <v>20722</v>
      </c>
      <c r="B19098" s="246">
        <v>130.72999999999999</v>
      </c>
    </row>
    <row r="19099" spans="1:2" x14ac:dyDescent="0.2">
      <c r="A19099" s="245" t="s">
        <v>5149</v>
      </c>
      <c r="B19099" s="246">
        <v>166.95</v>
      </c>
    </row>
    <row r="19100" spans="1:2" x14ac:dyDescent="0.2">
      <c r="A19100" s="245" t="s">
        <v>20723</v>
      </c>
      <c r="B19100" s="246">
        <v>166.95</v>
      </c>
    </row>
    <row r="19101" spans="1:2" x14ac:dyDescent="0.2">
      <c r="A19101" s="245" t="s">
        <v>5150</v>
      </c>
      <c r="B19101" s="246">
        <v>234.78</v>
      </c>
    </row>
    <row r="19102" spans="1:2" x14ac:dyDescent="0.2">
      <c r="A19102" s="245" t="s">
        <v>20724</v>
      </c>
      <c r="B19102" s="246">
        <v>234.78</v>
      </c>
    </row>
    <row r="19103" spans="1:2" x14ac:dyDescent="0.2">
      <c r="A19103" s="245" t="s">
        <v>5151</v>
      </c>
      <c r="B19103" s="246">
        <v>580.45000000000005</v>
      </c>
    </row>
    <row r="19104" spans="1:2" x14ac:dyDescent="0.2">
      <c r="A19104" s="245" t="s">
        <v>20725</v>
      </c>
      <c r="B19104" s="246">
        <v>580.45000000000005</v>
      </c>
    </row>
    <row r="19105" spans="1:2" x14ac:dyDescent="0.2">
      <c r="A19105" s="245" t="s">
        <v>10659</v>
      </c>
      <c r="B19105" s="246">
        <v>771.37</v>
      </c>
    </row>
    <row r="19106" spans="1:2" x14ac:dyDescent="0.2">
      <c r="A19106" s="245" t="s">
        <v>20726</v>
      </c>
      <c r="B19106" s="246">
        <v>771.37</v>
      </c>
    </row>
    <row r="19107" spans="1:2" x14ac:dyDescent="0.2">
      <c r="A19107" s="245" t="s">
        <v>10660</v>
      </c>
      <c r="B19107" s="246">
        <v>1475.98</v>
      </c>
    </row>
    <row r="19108" spans="1:2" x14ac:dyDescent="0.2">
      <c r="A19108" s="245" t="s">
        <v>20727</v>
      </c>
      <c r="B19108" s="246">
        <v>1475.98</v>
      </c>
    </row>
    <row r="19109" spans="1:2" x14ac:dyDescent="0.2">
      <c r="A19109" s="245" t="s">
        <v>10661</v>
      </c>
      <c r="B19109" s="246">
        <v>1260</v>
      </c>
    </row>
    <row r="19110" spans="1:2" x14ac:dyDescent="0.2">
      <c r="A19110" s="245" t="s">
        <v>20728</v>
      </c>
      <c r="B19110" s="246">
        <v>1260</v>
      </c>
    </row>
    <row r="19111" spans="1:2" x14ac:dyDescent="0.2">
      <c r="A19111" s="245" t="s">
        <v>24103</v>
      </c>
      <c r="B19111" s="246">
        <v>1844.38</v>
      </c>
    </row>
    <row r="19112" spans="1:2" x14ac:dyDescent="0.2">
      <c r="A19112" s="245" t="s">
        <v>24104</v>
      </c>
      <c r="B19112" s="246">
        <v>1844.38</v>
      </c>
    </row>
    <row r="19113" spans="1:2" x14ac:dyDescent="0.2">
      <c r="A19113" s="245" t="s">
        <v>10662</v>
      </c>
      <c r="B19113" s="246">
        <v>4410</v>
      </c>
    </row>
    <row r="19114" spans="1:2" x14ac:dyDescent="0.2">
      <c r="A19114" s="245" t="s">
        <v>20729</v>
      </c>
      <c r="B19114" s="246">
        <v>4410</v>
      </c>
    </row>
    <row r="19115" spans="1:2" x14ac:dyDescent="0.2">
      <c r="A19115" s="245" t="s">
        <v>10663</v>
      </c>
      <c r="B19115" s="246">
        <v>8379</v>
      </c>
    </row>
    <row r="19116" spans="1:2" x14ac:dyDescent="0.2">
      <c r="A19116" s="245" t="s">
        <v>20730</v>
      </c>
      <c r="B19116" s="246">
        <v>8379</v>
      </c>
    </row>
    <row r="19117" spans="1:2" x14ac:dyDescent="0.2">
      <c r="A19117" s="245" t="s">
        <v>10664</v>
      </c>
      <c r="B19117" s="246">
        <v>13230</v>
      </c>
    </row>
    <row r="19118" spans="1:2" x14ac:dyDescent="0.2">
      <c r="A19118" s="245" t="s">
        <v>20731</v>
      </c>
      <c r="B19118" s="246">
        <v>13230</v>
      </c>
    </row>
    <row r="19119" spans="1:2" x14ac:dyDescent="0.2">
      <c r="A19119" s="245" t="s">
        <v>10665</v>
      </c>
      <c r="B19119" s="246">
        <v>45938</v>
      </c>
    </row>
    <row r="19120" spans="1:2" x14ac:dyDescent="0.2">
      <c r="A19120" s="245" t="s">
        <v>20732</v>
      </c>
      <c r="B19120" s="246">
        <v>45938</v>
      </c>
    </row>
    <row r="19121" spans="1:2" x14ac:dyDescent="0.2">
      <c r="A19121" s="245" t="s">
        <v>10666</v>
      </c>
      <c r="B19121" s="246">
        <v>80276.899999999994</v>
      </c>
    </row>
    <row r="19122" spans="1:2" x14ac:dyDescent="0.2">
      <c r="A19122" s="245" t="s">
        <v>20733</v>
      </c>
      <c r="B19122" s="246">
        <v>80276.899999999994</v>
      </c>
    </row>
    <row r="19123" spans="1:2" x14ac:dyDescent="0.2">
      <c r="A19123" s="245" t="s">
        <v>5152</v>
      </c>
      <c r="B19123" s="246">
        <v>339.99</v>
      </c>
    </row>
    <row r="19124" spans="1:2" x14ac:dyDescent="0.2">
      <c r="A19124" s="245" t="s">
        <v>20734</v>
      </c>
      <c r="B19124" s="246">
        <v>315.01</v>
      </c>
    </row>
    <row r="19125" spans="1:2" x14ac:dyDescent="0.2">
      <c r="A19125" s="245" t="s">
        <v>5153</v>
      </c>
      <c r="B19125" s="246">
        <v>376.29</v>
      </c>
    </row>
    <row r="19126" spans="1:2" x14ac:dyDescent="0.2">
      <c r="A19126" s="245" t="s">
        <v>20735</v>
      </c>
      <c r="B19126" s="246">
        <v>349.84</v>
      </c>
    </row>
    <row r="19127" spans="1:2" x14ac:dyDescent="0.2">
      <c r="A19127" s="245" t="s">
        <v>5154</v>
      </c>
      <c r="B19127" s="246">
        <v>8552.7000000000007</v>
      </c>
    </row>
    <row r="19128" spans="1:2" x14ac:dyDescent="0.2">
      <c r="A19128" s="245" t="s">
        <v>20736</v>
      </c>
      <c r="B19128" s="246">
        <v>7792.63</v>
      </c>
    </row>
    <row r="19129" spans="1:2" x14ac:dyDescent="0.2">
      <c r="A19129" s="245" t="s">
        <v>5156</v>
      </c>
      <c r="B19129" s="246">
        <v>193.06</v>
      </c>
    </row>
    <row r="19130" spans="1:2" x14ac:dyDescent="0.2">
      <c r="A19130" s="245" t="s">
        <v>20737</v>
      </c>
      <c r="B19130" s="246">
        <v>178.24</v>
      </c>
    </row>
    <row r="19131" spans="1:2" x14ac:dyDescent="0.2">
      <c r="A19131" s="245" t="s">
        <v>5157</v>
      </c>
      <c r="B19131" s="246">
        <v>294.12</v>
      </c>
    </row>
    <row r="19132" spans="1:2" x14ac:dyDescent="0.2">
      <c r="A19132" s="245" t="s">
        <v>20738</v>
      </c>
      <c r="B19132" s="246">
        <v>273.01</v>
      </c>
    </row>
    <row r="19133" spans="1:2" x14ac:dyDescent="0.2">
      <c r="A19133" s="245" t="s">
        <v>5158</v>
      </c>
      <c r="B19133" s="246">
        <v>720.15</v>
      </c>
    </row>
    <row r="19134" spans="1:2" x14ac:dyDescent="0.2">
      <c r="A19134" s="245" t="s">
        <v>20739</v>
      </c>
      <c r="B19134" s="246">
        <v>670.56</v>
      </c>
    </row>
    <row r="19135" spans="1:2" x14ac:dyDescent="0.2">
      <c r="A19135" s="245" t="s">
        <v>5159</v>
      </c>
      <c r="B19135" s="246">
        <v>655.33000000000004</v>
      </c>
    </row>
    <row r="19136" spans="1:2" x14ac:dyDescent="0.2">
      <c r="A19136" s="245" t="s">
        <v>20740</v>
      </c>
      <c r="B19136" s="246">
        <v>599.38</v>
      </c>
    </row>
    <row r="19137" spans="1:2" x14ac:dyDescent="0.2">
      <c r="A19137" s="245" t="s">
        <v>5160</v>
      </c>
      <c r="B19137" s="246">
        <v>381.77</v>
      </c>
    </row>
    <row r="19138" spans="1:2" x14ac:dyDescent="0.2">
      <c r="A19138" s="245" t="s">
        <v>20741</v>
      </c>
      <c r="B19138" s="246">
        <v>361.71</v>
      </c>
    </row>
    <row r="19139" spans="1:2" x14ac:dyDescent="0.2">
      <c r="A19139" s="245" t="s">
        <v>5161</v>
      </c>
      <c r="B19139" s="246">
        <v>298.86</v>
      </c>
    </row>
    <row r="19140" spans="1:2" x14ac:dyDescent="0.2">
      <c r="A19140" s="245" t="s">
        <v>20742</v>
      </c>
      <c r="B19140" s="246">
        <v>279.22000000000003</v>
      </c>
    </row>
    <row r="19141" spans="1:2" x14ac:dyDescent="0.2">
      <c r="A19141" s="245" t="s">
        <v>5162</v>
      </c>
      <c r="B19141" s="246">
        <v>164.62</v>
      </c>
    </row>
    <row r="19142" spans="1:2" x14ac:dyDescent="0.2">
      <c r="A19142" s="245" t="s">
        <v>20743</v>
      </c>
      <c r="B19142" s="246">
        <v>152.28</v>
      </c>
    </row>
    <row r="19143" spans="1:2" x14ac:dyDescent="0.2">
      <c r="A19143" s="245" t="s">
        <v>5163</v>
      </c>
      <c r="B19143" s="246">
        <v>254.25</v>
      </c>
    </row>
    <row r="19144" spans="1:2" x14ac:dyDescent="0.2">
      <c r="A19144" s="245" t="s">
        <v>20744</v>
      </c>
      <c r="B19144" s="246">
        <v>235.27</v>
      </c>
    </row>
    <row r="19145" spans="1:2" x14ac:dyDescent="0.2">
      <c r="A19145" s="245" t="s">
        <v>5164</v>
      </c>
      <c r="B19145" s="246">
        <v>817.54</v>
      </c>
    </row>
    <row r="19146" spans="1:2" x14ac:dyDescent="0.2">
      <c r="A19146" s="245" t="s">
        <v>20745</v>
      </c>
      <c r="B19146" s="246">
        <v>745.84</v>
      </c>
    </row>
    <row r="19147" spans="1:2" x14ac:dyDescent="0.2">
      <c r="A19147" s="245" t="s">
        <v>5165</v>
      </c>
      <c r="B19147" s="246">
        <v>712.58</v>
      </c>
    </row>
    <row r="19148" spans="1:2" x14ac:dyDescent="0.2">
      <c r="A19148" s="245" t="s">
        <v>20746</v>
      </c>
      <c r="B19148" s="246">
        <v>649.49</v>
      </c>
    </row>
    <row r="19149" spans="1:2" x14ac:dyDescent="0.2">
      <c r="A19149" s="245" t="s">
        <v>5166</v>
      </c>
      <c r="B19149" s="246">
        <v>489.95</v>
      </c>
    </row>
    <row r="19150" spans="1:2" x14ac:dyDescent="0.2">
      <c r="A19150" s="245" t="s">
        <v>20747</v>
      </c>
      <c r="B19150" s="246">
        <v>445.68</v>
      </c>
    </row>
    <row r="19151" spans="1:2" x14ac:dyDescent="0.2">
      <c r="A19151" s="245" t="s">
        <v>10667</v>
      </c>
      <c r="B19151" s="246">
        <v>4356.43</v>
      </c>
    </row>
    <row r="19152" spans="1:2" x14ac:dyDescent="0.2">
      <c r="A19152" s="245" t="s">
        <v>20748</v>
      </c>
      <c r="B19152" s="246">
        <v>4140.38</v>
      </c>
    </row>
    <row r="19153" spans="1:2" x14ac:dyDescent="0.2">
      <c r="A19153" s="245" t="s">
        <v>5167</v>
      </c>
      <c r="B19153" s="246">
        <v>771.47</v>
      </c>
    </row>
    <row r="19154" spans="1:2" x14ac:dyDescent="0.2">
      <c r="A19154" s="245" t="s">
        <v>20749</v>
      </c>
      <c r="B19154" s="246">
        <v>771.47</v>
      </c>
    </row>
    <row r="19155" spans="1:2" x14ac:dyDescent="0.2">
      <c r="A19155" s="245" t="s">
        <v>5168</v>
      </c>
      <c r="B19155" s="246">
        <v>646.84</v>
      </c>
    </row>
    <row r="19156" spans="1:2" x14ac:dyDescent="0.2">
      <c r="A19156" s="245" t="s">
        <v>20750</v>
      </c>
      <c r="B19156" s="246">
        <v>646.84</v>
      </c>
    </row>
    <row r="19157" spans="1:2" x14ac:dyDescent="0.2">
      <c r="A19157" s="245" t="s">
        <v>24105</v>
      </c>
      <c r="B19157" s="246">
        <v>2060</v>
      </c>
    </row>
    <row r="19158" spans="1:2" x14ac:dyDescent="0.2">
      <c r="A19158" s="245" t="s">
        <v>24106</v>
      </c>
      <c r="B19158" s="246">
        <v>2060</v>
      </c>
    </row>
    <row r="19159" spans="1:2" x14ac:dyDescent="0.2">
      <c r="A19159" s="245" t="s">
        <v>10668</v>
      </c>
      <c r="B19159" s="246">
        <v>215.27</v>
      </c>
    </row>
    <row r="19160" spans="1:2" x14ac:dyDescent="0.2">
      <c r="A19160" s="245" t="s">
        <v>20751</v>
      </c>
      <c r="B19160" s="246">
        <v>215.27</v>
      </c>
    </row>
    <row r="19161" spans="1:2" x14ac:dyDescent="0.2">
      <c r="A19161" s="245" t="s">
        <v>10669</v>
      </c>
      <c r="B19161" s="246">
        <v>88275</v>
      </c>
    </row>
    <row r="19162" spans="1:2" x14ac:dyDescent="0.2">
      <c r="A19162" s="245" t="s">
        <v>20752</v>
      </c>
      <c r="B19162" s="246">
        <v>88275</v>
      </c>
    </row>
    <row r="19163" spans="1:2" x14ac:dyDescent="0.2">
      <c r="A19163" s="245" t="s">
        <v>10670</v>
      </c>
      <c r="B19163" s="246">
        <v>143400</v>
      </c>
    </row>
    <row r="19164" spans="1:2" x14ac:dyDescent="0.2">
      <c r="A19164" s="245" t="s">
        <v>20753</v>
      </c>
      <c r="B19164" s="246">
        <v>143400</v>
      </c>
    </row>
    <row r="19165" spans="1:2" x14ac:dyDescent="0.2">
      <c r="A19165" s="245" t="s">
        <v>10671</v>
      </c>
      <c r="B19165" s="246">
        <v>208000</v>
      </c>
    </row>
    <row r="19166" spans="1:2" x14ac:dyDescent="0.2">
      <c r="A19166" s="245" t="s">
        <v>20754</v>
      </c>
      <c r="B19166" s="246">
        <v>208000</v>
      </c>
    </row>
    <row r="19167" spans="1:2" x14ac:dyDescent="0.2">
      <c r="A19167" s="245" t="s">
        <v>10672</v>
      </c>
      <c r="B19167" s="246">
        <v>281690</v>
      </c>
    </row>
    <row r="19168" spans="1:2" x14ac:dyDescent="0.2">
      <c r="A19168" s="245" t="s">
        <v>20755</v>
      </c>
      <c r="B19168" s="246">
        <v>281690</v>
      </c>
    </row>
    <row r="19169" spans="1:2" x14ac:dyDescent="0.2">
      <c r="A19169" s="245" t="s">
        <v>10673</v>
      </c>
      <c r="B19169" s="246">
        <v>346560</v>
      </c>
    </row>
    <row r="19170" spans="1:2" x14ac:dyDescent="0.2">
      <c r="A19170" s="245" t="s">
        <v>20756</v>
      </c>
      <c r="B19170" s="246">
        <v>346560</v>
      </c>
    </row>
    <row r="19171" spans="1:2" x14ac:dyDescent="0.2">
      <c r="A19171" s="245" t="s">
        <v>10674</v>
      </c>
      <c r="B19171" s="246">
        <v>414800</v>
      </c>
    </row>
    <row r="19172" spans="1:2" x14ac:dyDescent="0.2">
      <c r="A19172" s="245" t="s">
        <v>20757</v>
      </c>
      <c r="B19172" s="246">
        <v>414800</v>
      </c>
    </row>
    <row r="19173" spans="1:2" x14ac:dyDescent="0.2">
      <c r="A19173" s="245" t="s">
        <v>10675</v>
      </c>
      <c r="B19173" s="246">
        <v>494840</v>
      </c>
    </row>
    <row r="19174" spans="1:2" x14ac:dyDescent="0.2">
      <c r="A19174" s="245" t="s">
        <v>20758</v>
      </c>
      <c r="B19174" s="246">
        <v>494840</v>
      </c>
    </row>
    <row r="19175" spans="1:2" x14ac:dyDescent="0.2">
      <c r="A19175" s="245" t="s">
        <v>10676</v>
      </c>
      <c r="B19175" s="246">
        <v>549120</v>
      </c>
    </row>
    <row r="19176" spans="1:2" x14ac:dyDescent="0.2">
      <c r="A19176" s="245" t="s">
        <v>20759</v>
      </c>
      <c r="B19176" s="246">
        <v>549120</v>
      </c>
    </row>
    <row r="19177" spans="1:2" x14ac:dyDescent="0.2">
      <c r="A19177" s="245" t="s">
        <v>10677</v>
      </c>
      <c r="B19177" s="246">
        <v>621600</v>
      </c>
    </row>
    <row r="19178" spans="1:2" x14ac:dyDescent="0.2">
      <c r="A19178" s="245" t="s">
        <v>20760</v>
      </c>
      <c r="B19178" s="246">
        <v>621600</v>
      </c>
    </row>
    <row r="19179" spans="1:2" x14ac:dyDescent="0.2">
      <c r="A19179" s="245" t="s">
        <v>10678</v>
      </c>
      <c r="B19179" s="246">
        <v>658600</v>
      </c>
    </row>
    <row r="19180" spans="1:2" x14ac:dyDescent="0.2">
      <c r="A19180" s="245" t="s">
        <v>20761</v>
      </c>
      <c r="B19180" s="246">
        <v>658600</v>
      </c>
    </row>
    <row r="19181" spans="1:2" x14ac:dyDescent="0.2">
      <c r="A19181" s="245" t="s">
        <v>10679</v>
      </c>
      <c r="B19181" s="246">
        <v>5032.6499999999996</v>
      </c>
    </row>
    <row r="19182" spans="1:2" x14ac:dyDescent="0.2">
      <c r="A19182" s="245" t="s">
        <v>20762</v>
      </c>
      <c r="B19182" s="246">
        <v>5032.6499999999996</v>
      </c>
    </row>
    <row r="19183" spans="1:2" x14ac:dyDescent="0.2">
      <c r="A19183" s="245" t="s">
        <v>5169</v>
      </c>
      <c r="B19183" s="246">
        <v>3465</v>
      </c>
    </row>
    <row r="19184" spans="1:2" x14ac:dyDescent="0.2">
      <c r="A19184" s="245" t="s">
        <v>20763</v>
      </c>
      <c r="B19184" s="246">
        <v>3465</v>
      </c>
    </row>
    <row r="19185" spans="1:2" x14ac:dyDescent="0.2">
      <c r="A19185" s="245" t="s">
        <v>5170</v>
      </c>
      <c r="B19185" s="246">
        <v>2053.87</v>
      </c>
    </row>
    <row r="19186" spans="1:2" x14ac:dyDescent="0.2">
      <c r="A19186" s="245" t="s">
        <v>20764</v>
      </c>
      <c r="B19186" s="246">
        <v>2053.87</v>
      </c>
    </row>
    <row r="19187" spans="1:2" x14ac:dyDescent="0.2">
      <c r="A19187" s="245" t="s">
        <v>5171</v>
      </c>
      <c r="B19187" s="246">
        <v>1324.67</v>
      </c>
    </row>
    <row r="19188" spans="1:2" x14ac:dyDescent="0.2">
      <c r="A19188" s="245" t="s">
        <v>20765</v>
      </c>
      <c r="B19188" s="246">
        <v>1324.67</v>
      </c>
    </row>
    <row r="19189" spans="1:2" x14ac:dyDescent="0.2">
      <c r="A19189" s="245" t="s">
        <v>5172</v>
      </c>
      <c r="B19189" s="246">
        <v>1205.0999999999999</v>
      </c>
    </row>
    <row r="19190" spans="1:2" x14ac:dyDescent="0.2">
      <c r="A19190" s="245" t="s">
        <v>20766</v>
      </c>
      <c r="B19190" s="246">
        <v>1205.0999999999999</v>
      </c>
    </row>
    <row r="19191" spans="1:2" x14ac:dyDescent="0.2">
      <c r="A19191" s="245" t="s">
        <v>5173</v>
      </c>
      <c r="B19191" s="246">
        <v>926.07</v>
      </c>
    </row>
    <row r="19192" spans="1:2" x14ac:dyDescent="0.2">
      <c r="A19192" s="245" t="s">
        <v>20767</v>
      </c>
      <c r="B19192" s="246">
        <v>926.07</v>
      </c>
    </row>
    <row r="19193" spans="1:2" x14ac:dyDescent="0.2">
      <c r="A19193" s="245" t="s">
        <v>10680</v>
      </c>
      <c r="B19193" s="246">
        <v>1388.15</v>
      </c>
    </row>
    <row r="19194" spans="1:2" x14ac:dyDescent="0.2">
      <c r="A19194" s="245" t="s">
        <v>20768</v>
      </c>
      <c r="B19194" s="246">
        <v>1388.15</v>
      </c>
    </row>
    <row r="19195" spans="1:2" x14ac:dyDescent="0.2">
      <c r="A19195" s="245" t="s">
        <v>10681</v>
      </c>
      <c r="B19195" s="246">
        <v>1770.57</v>
      </c>
    </row>
    <row r="19196" spans="1:2" x14ac:dyDescent="0.2">
      <c r="A19196" s="245" t="s">
        <v>20769</v>
      </c>
      <c r="B19196" s="246">
        <v>1770.57</v>
      </c>
    </row>
    <row r="19197" spans="1:2" x14ac:dyDescent="0.2">
      <c r="A19197" s="245" t="s">
        <v>10682</v>
      </c>
      <c r="B19197" s="246">
        <v>70.16</v>
      </c>
    </row>
    <row r="19198" spans="1:2" x14ac:dyDescent="0.2">
      <c r="A19198" s="245" t="s">
        <v>20770</v>
      </c>
      <c r="B19198" s="246">
        <v>67.790000000000006</v>
      </c>
    </row>
    <row r="19199" spans="1:2" x14ac:dyDescent="0.2">
      <c r="A19199" s="245" t="s">
        <v>10683</v>
      </c>
      <c r="B19199" s="246">
        <v>31.89</v>
      </c>
    </row>
    <row r="19200" spans="1:2" x14ac:dyDescent="0.2">
      <c r="A19200" s="245" t="s">
        <v>20771</v>
      </c>
      <c r="B19200" s="246">
        <v>29.52</v>
      </c>
    </row>
    <row r="19201" spans="1:2" x14ac:dyDescent="0.2">
      <c r="A19201" s="245" t="s">
        <v>10684</v>
      </c>
      <c r="B19201" s="246">
        <v>444.62</v>
      </c>
    </row>
    <row r="19202" spans="1:2" x14ac:dyDescent="0.2">
      <c r="A19202" s="245" t="s">
        <v>20772</v>
      </c>
      <c r="B19202" s="246">
        <v>442.25</v>
      </c>
    </row>
    <row r="19203" spans="1:2" x14ac:dyDescent="0.2">
      <c r="A19203" s="245" t="s">
        <v>10685</v>
      </c>
      <c r="B19203" s="246">
        <v>450.09</v>
      </c>
    </row>
    <row r="19204" spans="1:2" x14ac:dyDescent="0.2">
      <c r="A19204" s="245" t="s">
        <v>20773</v>
      </c>
      <c r="B19204" s="246">
        <v>447.72</v>
      </c>
    </row>
    <row r="19205" spans="1:2" x14ac:dyDescent="0.2">
      <c r="A19205" s="245" t="s">
        <v>10686</v>
      </c>
      <c r="B19205" s="246">
        <v>446.32</v>
      </c>
    </row>
    <row r="19206" spans="1:2" x14ac:dyDescent="0.2">
      <c r="A19206" s="245" t="s">
        <v>20774</v>
      </c>
      <c r="B19206" s="246">
        <v>443.95</v>
      </c>
    </row>
    <row r="19207" spans="1:2" x14ac:dyDescent="0.2">
      <c r="A19207" s="245" t="s">
        <v>10687</v>
      </c>
      <c r="B19207" s="246">
        <v>66.87</v>
      </c>
    </row>
    <row r="19208" spans="1:2" x14ac:dyDescent="0.2">
      <c r="A19208" s="245" t="s">
        <v>20775</v>
      </c>
      <c r="B19208" s="246">
        <v>61.65</v>
      </c>
    </row>
    <row r="19209" spans="1:2" x14ac:dyDescent="0.2">
      <c r="A19209" s="245" t="s">
        <v>5174</v>
      </c>
      <c r="B19209" s="246">
        <v>265.19</v>
      </c>
    </row>
    <row r="19210" spans="1:2" x14ac:dyDescent="0.2">
      <c r="A19210" s="245" t="s">
        <v>20776</v>
      </c>
      <c r="B19210" s="246">
        <v>261.36</v>
      </c>
    </row>
    <row r="19211" spans="1:2" x14ac:dyDescent="0.2">
      <c r="A19211" s="245" t="s">
        <v>5175</v>
      </c>
      <c r="B19211" s="246">
        <v>218.35</v>
      </c>
    </row>
    <row r="19212" spans="1:2" x14ac:dyDescent="0.2">
      <c r="A19212" s="245" t="s">
        <v>20777</v>
      </c>
      <c r="B19212" s="246">
        <v>208.88</v>
      </c>
    </row>
    <row r="19213" spans="1:2" x14ac:dyDescent="0.2">
      <c r="A19213" s="245" t="s">
        <v>10688</v>
      </c>
      <c r="B19213" s="246">
        <v>128.87</v>
      </c>
    </row>
    <row r="19214" spans="1:2" x14ac:dyDescent="0.2">
      <c r="A19214" s="245" t="s">
        <v>20778</v>
      </c>
      <c r="B19214" s="246">
        <v>119.4</v>
      </c>
    </row>
    <row r="19215" spans="1:2" x14ac:dyDescent="0.2">
      <c r="A19215" s="245" t="s">
        <v>5176</v>
      </c>
      <c r="B19215" s="246">
        <v>131.36000000000001</v>
      </c>
    </row>
    <row r="19216" spans="1:2" x14ac:dyDescent="0.2">
      <c r="A19216" s="245" t="s">
        <v>20779</v>
      </c>
      <c r="B19216" s="246">
        <v>127.53</v>
      </c>
    </row>
    <row r="19217" spans="1:2" x14ac:dyDescent="0.2">
      <c r="A19217" s="245" t="s">
        <v>10689</v>
      </c>
      <c r="B19217" s="246">
        <v>648.33000000000004</v>
      </c>
    </row>
    <row r="19218" spans="1:2" x14ac:dyDescent="0.2">
      <c r="A19218" s="245" t="s">
        <v>20780</v>
      </c>
      <c r="B19218" s="246">
        <v>644.5</v>
      </c>
    </row>
    <row r="19219" spans="1:2" x14ac:dyDescent="0.2">
      <c r="A19219" s="245" t="s">
        <v>5177</v>
      </c>
      <c r="B19219" s="246">
        <v>150.77000000000001</v>
      </c>
    </row>
    <row r="19220" spans="1:2" x14ac:dyDescent="0.2">
      <c r="A19220" s="245" t="s">
        <v>20781</v>
      </c>
      <c r="B19220" s="246">
        <v>148.4</v>
      </c>
    </row>
    <row r="19221" spans="1:2" x14ac:dyDescent="0.2">
      <c r="A19221" s="245" t="s">
        <v>5178</v>
      </c>
      <c r="B19221" s="246">
        <v>196.56</v>
      </c>
    </row>
    <row r="19222" spans="1:2" x14ac:dyDescent="0.2">
      <c r="A19222" s="245" t="s">
        <v>20782</v>
      </c>
      <c r="B19222" s="246">
        <v>194.19</v>
      </c>
    </row>
    <row r="19223" spans="1:2" x14ac:dyDescent="0.2">
      <c r="A19223" s="245" t="s">
        <v>5179</v>
      </c>
      <c r="B19223" s="246">
        <v>705.43</v>
      </c>
    </row>
    <row r="19224" spans="1:2" x14ac:dyDescent="0.2">
      <c r="A19224" s="245" t="s">
        <v>20783</v>
      </c>
      <c r="B19224" s="246">
        <v>703.06</v>
      </c>
    </row>
    <row r="19225" spans="1:2" x14ac:dyDescent="0.2">
      <c r="A19225" s="245" t="s">
        <v>5180</v>
      </c>
      <c r="B19225" s="246">
        <v>766.56</v>
      </c>
    </row>
    <row r="19226" spans="1:2" x14ac:dyDescent="0.2">
      <c r="A19226" s="245" t="s">
        <v>20784</v>
      </c>
      <c r="B19226" s="246">
        <v>764.19</v>
      </c>
    </row>
    <row r="19227" spans="1:2" x14ac:dyDescent="0.2">
      <c r="A19227" s="245" t="s">
        <v>5181</v>
      </c>
      <c r="B19227" s="246">
        <v>168.52</v>
      </c>
    </row>
    <row r="19228" spans="1:2" x14ac:dyDescent="0.2">
      <c r="A19228" s="245" t="s">
        <v>20785</v>
      </c>
      <c r="B19228" s="246">
        <v>163.78</v>
      </c>
    </row>
    <row r="19229" spans="1:2" x14ac:dyDescent="0.2">
      <c r="A19229" s="245" t="s">
        <v>5182</v>
      </c>
      <c r="B19229" s="246">
        <v>132</v>
      </c>
    </row>
    <row r="19230" spans="1:2" x14ac:dyDescent="0.2">
      <c r="A19230" s="245" t="s">
        <v>20786</v>
      </c>
      <c r="B19230" s="246">
        <v>127.26</v>
      </c>
    </row>
    <row r="19231" spans="1:2" x14ac:dyDescent="0.2">
      <c r="A19231" s="245" t="s">
        <v>5183</v>
      </c>
      <c r="B19231" s="246">
        <v>142.58000000000001</v>
      </c>
    </row>
    <row r="19232" spans="1:2" x14ac:dyDescent="0.2">
      <c r="A19232" s="245" t="s">
        <v>20787</v>
      </c>
      <c r="B19232" s="246">
        <v>140.21</v>
      </c>
    </row>
    <row r="19233" spans="1:2" x14ac:dyDescent="0.2">
      <c r="A19233" s="245" t="s">
        <v>5275</v>
      </c>
      <c r="B19233" s="246">
        <v>340.07</v>
      </c>
    </row>
    <row r="19234" spans="1:2" x14ac:dyDescent="0.2">
      <c r="A19234" s="245" t="s">
        <v>20788</v>
      </c>
      <c r="B19234" s="246">
        <v>333.06</v>
      </c>
    </row>
    <row r="19235" spans="1:2" x14ac:dyDescent="0.2">
      <c r="A19235" s="245" t="s">
        <v>5276</v>
      </c>
      <c r="B19235" s="246">
        <v>265.39</v>
      </c>
    </row>
    <row r="19236" spans="1:2" x14ac:dyDescent="0.2">
      <c r="A19236" s="245" t="s">
        <v>20789</v>
      </c>
      <c r="B19236" s="246">
        <v>258.35000000000002</v>
      </c>
    </row>
    <row r="19237" spans="1:2" x14ac:dyDescent="0.2">
      <c r="A19237" s="245" t="s">
        <v>10690</v>
      </c>
      <c r="B19237" s="246">
        <v>77.06</v>
      </c>
    </row>
    <row r="19238" spans="1:2" x14ac:dyDescent="0.2">
      <c r="A19238" s="245" t="s">
        <v>20790</v>
      </c>
      <c r="B19238" s="246">
        <v>71.61</v>
      </c>
    </row>
    <row r="19239" spans="1:2" x14ac:dyDescent="0.2">
      <c r="A19239" s="245" t="s">
        <v>10691</v>
      </c>
      <c r="B19239" s="246">
        <v>79.930000000000007</v>
      </c>
    </row>
    <row r="19240" spans="1:2" x14ac:dyDescent="0.2">
      <c r="A19240" s="245" t="s">
        <v>20791</v>
      </c>
      <c r="B19240" s="246">
        <v>74.48</v>
      </c>
    </row>
    <row r="19241" spans="1:2" x14ac:dyDescent="0.2">
      <c r="A19241" s="245" t="s">
        <v>5185</v>
      </c>
      <c r="B19241" s="246">
        <v>76.63</v>
      </c>
    </row>
    <row r="19242" spans="1:2" x14ac:dyDescent="0.2">
      <c r="A19242" s="245" t="s">
        <v>20792</v>
      </c>
      <c r="B19242" s="246">
        <v>71.180000000000007</v>
      </c>
    </row>
    <row r="19243" spans="1:2" x14ac:dyDescent="0.2">
      <c r="A19243" s="245" t="s">
        <v>10692</v>
      </c>
      <c r="B19243" s="246">
        <v>92.46</v>
      </c>
    </row>
    <row r="19244" spans="1:2" x14ac:dyDescent="0.2">
      <c r="A19244" s="245" t="s">
        <v>20793</v>
      </c>
      <c r="B19244" s="246">
        <v>87.01</v>
      </c>
    </row>
    <row r="19245" spans="1:2" x14ac:dyDescent="0.2">
      <c r="A19245" s="245" t="s">
        <v>10693</v>
      </c>
      <c r="B19245" s="246">
        <v>94.58</v>
      </c>
    </row>
    <row r="19246" spans="1:2" x14ac:dyDescent="0.2">
      <c r="A19246" s="245" t="s">
        <v>20794</v>
      </c>
      <c r="B19246" s="246">
        <v>89.13</v>
      </c>
    </row>
    <row r="19247" spans="1:2" x14ac:dyDescent="0.2">
      <c r="A19247" s="245" t="s">
        <v>5189</v>
      </c>
      <c r="B19247" s="246">
        <v>86.39</v>
      </c>
    </row>
    <row r="19248" spans="1:2" x14ac:dyDescent="0.2">
      <c r="A19248" s="245" t="s">
        <v>20795</v>
      </c>
      <c r="B19248" s="246">
        <v>80.94</v>
      </c>
    </row>
    <row r="19249" spans="1:2" x14ac:dyDescent="0.2">
      <c r="A19249" s="245" t="s">
        <v>10694</v>
      </c>
      <c r="B19249" s="246">
        <v>94.9</v>
      </c>
    </row>
    <row r="19250" spans="1:2" x14ac:dyDescent="0.2">
      <c r="A19250" s="245" t="s">
        <v>20796</v>
      </c>
      <c r="B19250" s="246">
        <v>89.16</v>
      </c>
    </row>
    <row r="19251" spans="1:2" x14ac:dyDescent="0.2">
      <c r="A19251" s="245" t="s">
        <v>10695</v>
      </c>
      <c r="B19251" s="246">
        <v>100.67</v>
      </c>
    </row>
    <row r="19252" spans="1:2" x14ac:dyDescent="0.2">
      <c r="A19252" s="245" t="s">
        <v>20797</v>
      </c>
      <c r="B19252" s="246">
        <v>94.93</v>
      </c>
    </row>
    <row r="19253" spans="1:2" x14ac:dyDescent="0.2">
      <c r="A19253" s="245" t="s">
        <v>5186</v>
      </c>
      <c r="B19253" s="246">
        <v>94.07</v>
      </c>
    </row>
    <row r="19254" spans="1:2" x14ac:dyDescent="0.2">
      <c r="A19254" s="245" t="s">
        <v>20798</v>
      </c>
      <c r="B19254" s="246">
        <v>88.33</v>
      </c>
    </row>
    <row r="19255" spans="1:2" x14ac:dyDescent="0.2">
      <c r="A19255" s="245" t="s">
        <v>10696</v>
      </c>
      <c r="B19255" s="246">
        <v>111.8</v>
      </c>
    </row>
    <row r="19256" spans="1:2" x14ac:dyDescent="0.2">
      <c r="A19256" s="245" t="s">
        <v>20799</v>
      </c>
      <c r="B19256" s="246">
        <v>106.06</v>
      </c>
    </row>
    <row r="19257" spans="1:2" x14ac:dyDescent="0.2">
      <c r="A19257" s="245" t="s">
        <v>10697</v>
      </c>
      <c r="B19257" s="246">
        <v>125.95</v>
      </c>
    </row>
    <row r="19258" spans="1:2" x14ac:dyDescent="0.2">
      <c r="A19258" s="245" t="s">
        <v>20800</v>
      </c>
      <c r="B19258" s="246">
        <v>120.21</v>
      </c>
    </row>
    <row r="19259" spans="1:2" x14ac:dyDescent="0.2">
      <c r="A19259" s="245" t="s">
        <v>5190</v>
      </c>
      <c r="B19259" s="246">
        <v>109.44</v>
      </c>
    </row>
    <row r="19260" spans="1:2" x14ac:dyDescent="0.2">
      <c r="A19260" s="245" t="s">
        <v>20801</v>
      </c>
      <c r="B19260" s="246">
        <v>103.7</v>
      </c>
    </row>
    <row r="19261" spans="1:2" x14ac:dyDescent="0.2">
      <c r="A19261" s="245" t="s">
        <v>10698</v>
      </c>
      <c r="B19261" s="246">
        <v>122.19</v>
      </c>
    </row>
    <row r="19262" spans="1:2" x14ac:dyDescent="0.2">
      <c r="A19262" s="245" t="s">
        <v>20802</v>
      </c>
      <c r="B19262" s="246">
        <v>116.22</v>
      </c>
    </row>
    <row r="19263" spans="1:2" x14ac:dyDescent="0.2">
      <c r="A19263" s="245" t="s">
        <v>10699</v>
      </c>
      <c r="B19263" s="246">
        <v>130.83000000000001</v>
      </c>
    </row>
    <row r="19264" spans="1:2" x14ac:dyDescent="0.2">
      <c r="A19264" s="245" t="s">
        <v>20803</v>
      </c>
      <c r="B19264" s="246">
        <v>124.86</v>
      </c>
    </row>
    <row r="19265" spans="1:2" x14ac:dyDescent="0.2">
      <c r="A19265" s="245" t="s">
        <v>5187</v>
      </c>
      <c r="B19265" s="246">
        <v>120.93</v>
      </c>
    </row>
    <row r="19266" spans="1:2" x14ac:dyDescent="0.2">
      <c r="A19266" s="245" t="s">
        <v>20804</v>
      </c>
      <c r="B19266" s="246">
        <v>114.96</v>
      </c>
    </row>
    <row r="19267" spans="1:2" x14ac:dyDescent="0.2">
      <c r="A19267" s="245" t="s">
        <v>10700</v>
      </c>
      <c r="B19267" s="246">
        <v>147.72999999999999</v>
      </c>
    </row>
    <row r="19268" spans="1:2" x14ac:dyDescent="0.2">
      <c r="A19268" s="245" t="s">
        <v>20805</v>
      </c>
      <c r="B19268" s="246">
        <v>141.76</v>
      </c>
    </row>
    <row r="19269" spans="1:2" x14ac:dyDescent="0.2">
      <c r="A19269" s="245" t="s">
        <v>10701</v>
      </c>
      <c r="B19269" s="246">
        <v>164</v>
      </c>
    </row>
    <row r="19270" spans="1:2" x14ac:dyDescent="0.2">
      <c r="A19270" s="245" t="s">
        <v>20806</v>
      </c>
      <c r="B19270" s="246">
        <v>158.03</v>
      </c>
    </row>
    <row r="19271" spans="1:2" x14ac:dyDescent="0.2">
      <c r="A19271" s="245" t="s">
        <v>5191</v>
      </c>
      <c r="B19271" s="246">
        <v>139.30000000000001</v>
      </c>
    </row>
    <row r="19272" spans="1:2" x14ac:dyDescent="0.2">
      <c r="A19272" s="245" t="s">
        <v>20807</v>
      </c>
      <c r="B19272" s="246">
        <v>133.33000000000001</v>
      </c>
    </row>
    <row r="19273" spans="1:2" x14ac:dyDescent="0.2">
      <c r="A19273" s="245" t="s">
        <v>10702</v>
      </c>
      <c r="B19273" s="246">
        <v>140.56</v>
      </c>
    </row>
    <row r="19274" spans="1:2" x14ac:dyDescent="0.2">
      <c r="A19274" s="245" t="s">
        <v>20808</v>
      </c>
      <c r="B19274" s="246">
        <v>134.31</v>
      </c>
    </row>
    <row r="19275" spans="1:2" x14ac:dyDescent="0.2">
      <c r="A19275" s="245" t="s">
        <v>10703</v>
      </c>
      <c r="B19275" s="246">
        <v>152.1</v>
      </c>
    </row>
    <row r="19276" spans="1:2" x14ac:dyDescent="0.2">
      <c r="A19276" s="245" t="s">
        <v>20809</v>
      </c>
      <c r="B19276" s="246">
        <v>145.85</v>
      </c>
    </row>
    <row r="19277" spans="1:2" x14ac:dyDescent="0.2">
      <c r="A19277" s="245" t="s">
        <v>5188</v>
      </c>
      <c r="B19277" s="246">
        <v>138.9</v>
      </c>
    </row>
    <row r="19278" spans="1:2" x14ac:dyDescent="0.2">
      <c r="A19278" s="245" t="s">
        <v>20810</v>
      </c>
      <c r="B19278" s="246">
        <v>132.65</v>
      </c>
    </row>
    <row r="19279" spans="1:2" x14ac:dyDescent="0.2">
      <c r="A19279" s="245" t="s">
        <v>10704</v>
      </c>
      <c r="B19279" s="246">
        <v>165.97</v>
      </c>
    </row>
    <row r="19280" spans="1:2" x14ac:dyDescent="0.2">
      <c r="A19280" s="245" t="s">
        <v>20811</v>
      </c>
      <c r="B19280" s="246">
        <v>159.72</v>
      </c>
    </row>
    <row r="19281" spans="1:2" x14ac:dyDescent="0.2">
      <c r="A19281" s="245" t="s">
        <v>10705</v>
      </c>
      <c r="B19281" s="246">
        <v>194.27</v>
      </c>
    </row>
    <row r="19282" spans="1:2" x14ac:dyDescent="0.2">
      <c r="A19282" s="245" t="s">
        <v>20812</v>
      </c>
      <c r="B19282" s="246">
        <v>188.02</v>
      </c>
    </row>
    <row r="19283" spans="1:2" x14ac:dyDescent="0.2">
      <c r="A19283" s="245" t="s">
        <v>5192</v>
      </c>
      <c r="B19283" s="246">
        <v>161.25</v>
      </c>
    </row>
    <row r="19284" spans="1:2" x14ac:dyDescent="0.2">
      <c r="A19284" s="245" t="s">
        <v>20813</v>
      </c>
      <c r="B19284" s="246">
        <v>155</v>
      </c>
    </row>
    <row r="19285" spans="1:2" x14ac:dyDescent="0.2">
      <c r="A19285" s="245" t="s">
        <v>10706</v>
      </c>
      <c r="B19285" s="246">
        <v>141.82</v>
      </c>
    </row>
    <row r="19286" spans="1:2" x14ac:dyDescent="0.2">
      <c r="A19286" s="245" t="s">
        <v>20814</v>
      </c>
      <c r="B19286" s="246">
        <v>136.37</v>
      </c>
    </row>
    <row r="19287" spans="1:2" x14ac:dyDescent="0.2">
      <c r="A19287" s="245" t="s">
        <v>10707</v>
      </c>
      <c r="B19287" s="246">
        <v>152.04</v>
      </c>
    </row>
    <row r="19288" spans="1:2" x14ac:dyDescent="0.2">
      <c r="A19288" s="245" t="s">
        <v>20815</v>
      </c>
      <c r="B19288" s="246">
        <v>146.59</v>
      </c>
    </row>
    <row r="19289" spans="1:2" x14ac:dyDescent="0.2">
      <c r="A19289" s="245" t="s">
        <v>10708</v>
      </c>
      <c r="B19289" s="246">
        <v>128.55000000000001</v>
      </c>
    </row>
    <row r="19290" spans="1:2" x14ac:dyDescent="0.2">
      <c r="A19290" s="245" t="s">
        <v>20816</v>
      </c>
      <c r="B19290" s="246">
        <v>123.1</v>
      </c>
    </row>
    <row r="19291" spans="1:2" x14ac:dyDescent="0.2">
      <c r="A19291" s="245" t="s">
        <v>10709</v>
      </c>
      <c r="B19291" s="246">
        <v>145.13</v>
      </c>
    </row>
    <row r="19292" spans="1:2" x14ac:dyDescent="0.2">
      <c r="A19292" s="245" t="s">
        <v>20817</v>
      </c>
      <c r="B19292" s="246">
        <v>139.68</v>
      </c>
    </row>
    <row r="19293" spans="1:2" x14ac:dyDescent="0.2">
      <c r="A19293" s="245" t="s">
        <v>10710</v>
      </c>
      <c r="B19293" s="246">
        <v>160.41999999999999</v>
      </c>
    </row>
    <row r="19294" spans="1:2" x14ac:dyDescent="0.2">
      <c r="A19294" s="245" t="s">
        <v>20818</v>
      </c>
      <c r="B19294" s="246">
        <v>154.97</v>
      </c>
    </row>
    <row r="19295" spans="1:2" x14ac:dyDescent="0.2">
      <c r="A19295" s="245" t="s">
        <v>10711</v>
      </c>
      <c r="B19295" s="246">
        <v>186.6</v>
      </c>
    </row>
    <row r="19296" spans="1:2" x14ac:dyDescent="0.2">
      <c r="A19296" s="245" t="s">
        <v>20819</v>
      </c>
      <c r="B19296" s="246">
        <v>181.15</v>
      </c>
    </row>
    <row r="19297" spans="1:2" x14ac:dyDescent="0.2">
      <c r="A19297" s="245" t="s">
        <v>10712</v>
      </c>
      <c r="B19297" s="246">
        <v>141.69</v>
      </c>
    </row>
    <row r="19298" spans="1:2" x14ac:dyDescent="0.2">
      <c r="A19298" s="245" t="s">
        <v>20820</v>
      </c>
      <c r="B19298" s="246">
        <v>136.47</v>
      </c>
    </row>
    <row r="19299" spans="1:2" x14ac:dyDescent="0.2">
      <c r="A19299" s="245" t="s">
        <v>10713</v>
      </c>
      <c r="B19299" s="246">
        <v>182.98</v>
      </c>
    </row>
    <row r="19300" spans="1:2" x14ac:dyDescent="0.2">
      <c r="A19300" s="245" t="s">
        <v>20821</v>
      </c>
      <c r="B19300" s="246">
        <v>177.76</v>
      </c>
    </row>
    <row r="19301" spans="1:2" x14ac:dyDescent="0.2">
      <c r="A19301" s="245" t="s">
        <v>10714</v>
      </c>
      <c r="B19301" s="246">
        <v>131.4</v>
      </c>
    </row>
    <row r="19302" spans="1:2" x14ac:dyDescent="0.2">
      <c r="A19302" s="245" t="s">
        <v>20822</v>
      </c>
      <c r="B19302" s="246">
        <v>126.18</v>
      </c>
    </row>
    <row r="19303" spans="1:2" x14ac:dyDescent="0.2">
      <c r="A19303" s="245" t="s">
        <v>10715</v>
      </c>
      <c r="B19303" s="246">
        <v>170.04</v>
      </c>
    </row>
    <row r="19304" spans="1:2" x14ac:dyDescent="0.2">
      <c r="A19304" s="245" t="s">
        <v>20823</v>
      </c>
      <c r="B19304" s="246">
        <v>164.82</v>
      </c>
    </row>
    <row r="19305" spans="1:2" x14ac:dyDescent="0.2">
      <c r="A19305" s="245" t="s">
        <v>10716</v>
      </c>
      <c r="B19305" s="246">
        <v>166</v>
      </c>
    </row>
    <row r="19306" spans="1:2" x14ac:dyDescent="0.2">
      <c r="A19306" s="245" t="s">
        <v>20824</v>
      </c>
      <c r="B19306" s="246">
        <v>160.78</v>
      </c>
    </row>
    <row r="19307" spans="1:2" x14ac:dyDescent="0.2">
      <c r="A19307" s="245" t="s">
        <v>10717</v>
      </c>
      <c r="B19307" s="246">
        <v>211.08</v>
      </c>
    </row>
    <row r="19308" spans="1:2" x14ac:dyDescent="0.2">
      <c r="A19308" s="245" t="s">
        <v>20825</v>
      </c>
      <c r="B19308" s="246">
        <v>205.86</v>
      </c>
    </row>
    <row r="19309" spans="1:2" x14ac:dyDescent="0.2">
      <c r="A19309" s="245" t="s">
        <v>10718</v>
      </c>
      <c r="B19309" s="246">
        <v>94.19</v>
      </c>
    </row>
    <row r="19310" spans="1:2" x14ac:dyDescent="0.2">
      <c r="A19310" s="245" t="s">
        <v>20826</v>
      </c>
      <c r="B19310" s="246">
        <v>82.82</v>
      </c>
    </row>
    <row r="19311" spans="1:2" x14ac:dyDescent="0.2">
      <c r="A19311" s="245" t="s">
        <v>10719</v>
      </c>
      <c r="B19311" s="246">
        <v>47.62</v>
      </c>
    </row>
    <row r="19312" spans="1:2" x14ac:dyDescent="0.2">
      <c r="A19312" s="245" t="s">
        <v>20827</v>
      </c>
      <c r="B19312" s="246">
        <v>42.88</v>
      </c>
    </row>
    <row r="19313" spans="1:2" x14ac:dyDescent="0.2">
      <c r="A19313" s="245" t="s">
        <v>10720</v>
      </c>
      <c r="B19313" s="246">
        <v>133.68</v>
      </c>
    </row>
    <row r="19314" spans="1:2" x14ac:dyDescent="0.2">
      <c r="A19314" s="245" t="s">
        <v>20828</v>
      </c>
      <c r="B19314" s="246">
        <v>124.21</v>
      </c>
    </row>
    <row r="19315" spans="1:2" x14ac:dyDescent="0.2">
      <c r="A19315" s="245" t="s">
        <v>10721</v>
      </c>
      <c r="B19315" s="246">
        <v>220.11</v>
      </c>
    </row>
    <row r="19316" spans="1:2" x14ac:dyDescent="0.2">
      <c r="A19316" s="245" t="s">
        <v>20829</v>
      </c>
      <c r="B19316" s="246">
        <v>208.74</v>
      </c>
    </row>
    <row r="19317" spans="1:2" x14ac:dyDescent="0.2">
      <c r="A19317" s="245" t="s">
        <v>10722</v>
      </c>
      <c r="B19317" s="246">
        <v>81.569999999999993</v>
      </c>
    </row>
    <row r="19318" spans="1:2" x14ac:dyDescent="0.2">
      <c r="A19318" s="245" t="s">
        <v>20830</v>
      </c>
      <c r="B19318" s="246">
        <v>72.099999999999994</v>
      </c>
    </row>
    <row r="19319" spans="1:2" x14ac:dyDescent="0.2">
      <c r="A19319" s="245" t="s">
        <v>5193</v>
      </c>
      <c r="B19319" s="246">
        <v>42.23</v>
      </c>
    </row>
    <row r="19320" spans="1:2" x14ac:dyDescent="0.2">
      <c r="A19320" s="245" t="s">
        <v>20831</v>
      </c>
      <c r="B19320" s="246">
        <v>39.86</v>
      </c>
    </row>
    <row r="19321" spans="1:2" x14ac:dyDescent="0.2">
      <c r="A19321" s="245" t="s">
        <v>10723</v>
      </c>
      <c r="B19321" s="246">
        <v>44.68</v>
      </c>
    </row>
    <row r="19322" spans="1:2" x14ac:dyDescent="0.2">
      <c r="A19322" s="245" t="s">
        <v>20832</v>
      </c>
      <c r="B19322" s="246">
        <v>42.31</v>
      </c>
    </row>
    <row r="19323" spans="1:2" x14ac:dyDescent="0.2">
      <c r="A19323" s="245" t="s">
        <v>5194</v>
      </c>
      <c r="B19323" s="246">
        <v>37.630000000000003</v>
      </c>
    </row>
    <row r="19324" spans="1:2" x14ac:dyDescent="0.2">
      <c r="A19324" s="245" t="s">
        <v>20833</v>
      </c>
      <c r="B19324" s="246">
        <v>35.26</v>
      </c>
    </row>
    <row r="19325" spans="1:2" x14ac:dyDescent="0.2">
      <c r="A19325" s="245" t="s">
        <v>5195</v>
      </c>
      <c r="B19325" s="246">
        <v>42.63</v>
      </c>
    </row>
    <row r="19326" spans="1:2" x14ac:dyDescent="0.2">
      <c r="A19326" s="245" t="s">
        <v>20834</v>
      </c>
      <c r="B19326" s="246">
        <v>40.26</v>
      </c>
    </row>
    <row r="19327" spans="1:2" x14ac:dyDescent="0.2">
      <c r="A19327" s="245" t="s">
        <v>5196</v>
      </c>
      <c r="B19327" s="246">
        <v>27.67</v>
      </c>
    </row>
    <row r="19328" spans="1:2" x14ac:dyDescent="0.2">
      <c r="A19328" s="245" t="s">
        <v>20835</v>
      </c>
      <c r="B19328" s="246">
        <v>25.3</v>
      </c>
    </row>
    <row r="19329" spans="1:2" x14ac:dyDescent="0.2">
      <c r="A19329" s="245" t="s">
        <v>24107</v>
      </c>
      <c r="B19329" s="246">
        <v>71.599999999999994</v>
      </c>
    </row>
    <row r="19330" spans="1:2" x14ac:dyDescent="0.2">
      <c r="A19330" s="245" t="s">
        <v>24108</v>
      </c>
      <c r="B19330" s="246">
        <v>66.150000000000006</v>
      </c>
    </row>
    <row r="19331" spans="1:2" x14ac:dyDescent="0.2">
      <c r="A19331" s="245" t="s">
        <v>24109</v>
      </c>
      <c r="B19331" s="246">
        <v>85.93</v>
      </c>
    </row>
    <row r="19332" spans="1:2" x14ac:dyDescent="0.2">
      <c r="A19332" s="245" t="s">
        <v>24110</v>
      </c>
      <c r="B19332" s="246">
        <v>80.48</v>
      </c>
    </row>
    <row r="19333" spans="1:2" x14ac:dyDescent="0.2">
      <c r="A19333" s="245" t="s">
        <v>24111</v>
      </c>
      <c r="B19333" s="246">
        <v>94.22</v>
      </c>
    </row>
    <row r="19334" spans="1:2" x14ac:dyDescent="0.2">
      <c r="A19334" s="245" t="s">
        <v>24112</v>
      </c>
      <c r="B19334" s="246">
        <v>88.48</v>
      </c>
    </row>
    <row r="19335" spans="1:2" x14ac:dyDescent="0.2">
      <c r="A19335" s="245" t="s">
        <v>24113</v>
      </c>
      <c r="B19335" s="246">
        <v>119.95</v>
      </c>
    </row>
    <row r="19336" spans="1:2" x14ac:dyDescent="0.2">
      <c r="A19336" s="245" t="s">
        <v>24114</v>
      </c>
      <c r="B19336" s="246">
        <v>114.21</v>
      </c>
    </row>
    <row r="19337" spans="1:2" x14ac:dyDescent="0.2">
      <c r="A19337" s="245" t="s">
        <v>24115</v>
      </c>
      <c r="B19337" s="246">
        <v>116.05</v>
      </c>
    </row>
    <row r="19338" spans="1:2" x14ac:dyDescent="0.2">
      <c r="A19338" s="245" t="s">
        <v>24116</v>
      </c>
      <c r="B19338" s="246">
        <v>110.08</v>
      </c>
    </row>
    <row r="19339" spans="1:2" x14ac:dyDescent="0.2">
      <c r="A19339" s="245" t="s">
        <v>24117</v>
      </c>
      <c r="B19339" s="246">
        <v>149.35</v>
      </c>
    </row>
    <row r="19340" spans="1:2" x14ac:dyDescent="0.2">
      <c r="A19340" s="245" t="s">
        <v>24118</v>
      </c>
      <c r="B19340" s="246">
        <v>143.38</v>
      </c>
    </row>
    <row r="19341" spans="1:2" x14ac:dyDescent="0.2">
      <c r="A19341" s="245" t="s">
        <v>24119</v>
      </c>
      <c r="B19341" s="246">
        <v>139.19999999999999</v>
      </c>
    </row>
    <row r="19342" spans="1:2" x14ac:dyDescent="0.2">
      <c r="A19342" s="245" t="s">
        <v>24120</v>
      </c>
      <c r="B19342" s="246">
        <v>132.94999999999999</v>
      </c>
    </row>
    <row r="19343" spans="1:2" x14ac:dyDescent="0.2">
      <c r="A19343" s="245" t="s">
        <v>24121</v>
      </c>
      <c r="B19343" s="246">
        <v>182.27</v>
      </c>
    </row>
    <row r="19344" spans="1:2" x14ac:dyDescent="0.2">
      <c r="A19344" s="245" t="s">
        <v>24122</v>
      </c>
      <c r="B19344" s="246">
        <v>176.02</v>
      </c>
    </row>
    <row r="19345" spans="1:2" x14ac:dyDescent="0.2">
      <c r="A19345" s="245" t="s">
        <v>24123</v>
      </c>
      <c r="B19345" s="246">
        <v>141.13999999999999</v>
      </c>
    </row>
    <row r="19346" spans="1:2" x14ac:dyDescent="0.2">
      <c r="A19346" s="245" t="s">
        <v>24124</v>
      </c>
      <c r="B19346" s="246">
        <v>135.69</v>
      </c>
    </row>
    <row r="19347" spans="1:2" x14ac:dyDescent="0.2">
      <c r="A19347" s="245" t="s">
        <v>24125</v>
      </c>
      <c r="B19347" s="246">
        <v>127.87</v>
      </c>
    </row>
    <row r="19348" spans="1:2" x14ac:dyDescent="0.2">
      <c r="A19348" s="245" t="s">
        <v>24126</v>
      </c>
      <c r="B19348" s="246">
        <v>122.42</v>
      </c>
    </row>
    <row r="19349" spans="1:2" x14ac:dyDescent="0.2">
      <c r="A19349" s="245" t="s">
        <v>24127</v>
      </c>
      <c r="B19349" s="246">
        <v>144.44999999999999</v>
      </c>
    </row>
    <row r="19350" spans="1:2" x14ac:dyDescent="0.2">
      <c r="A19350" s="245" t="s">
        <v>24128</v>
      </c>
      <c r="B19350" s="246">
        <v>139</v>
      </c>
    </row>
    <row r="19351" spans="1:2" x14ac:dyDescent="0.2">
      <c r="A19351" s="245" t="s">
        <v>24129</v>
      </c>
      <c r="B19351" s="246">
        <v>160.19</v>
      </c>
    </row>
    <row r="19352" spans="1:2" x14ac:dyDescent="0.2">
      <c r="A19352" s="245" t="s">
        <v>24130</v>
      </c>
      <c r="B19352" s="246">
        <v>154.74</v>
      </c>
    </row>
    <row r="19353" spans="1:2" x14ac:dyDescent="0.2">
      <c r="A19353" s="245" t="s">
        <v>24131</v>
      </c>
      <c r="B19353" s="246">
        <v>168.57</v>
      </c>
    </row>
    <row r="19354" spans="1:2" x14ac:dyDescent="0.2">
      <c r="A19354" s="245" t="s">
        <v>24132</v>
      </c>
      <c r="B19354" s="246">
        <v>163.12</v>
      </c>
    </row>
    <row r="19355" spans="1:2" x14ac:dyDescent="0.2">
      <c r="A19355" s="245" t="s">
        <v>24133</v>
      </c>
      <c r="B19355" s="246">
        <v>194.75</v>
      </c>
    </row>
    <row r="19356" spans="1:2" x14ac:dyDescent="0.2">
      <c r="A19356" s="245" t="s">
        <v>24134</v>
      </c>
      <c r="B19356" s="246">
        <v>189.3</v>
      </c>
    </row>
    <row r="19357" spans="1:2" x14ac:dyDescent="0.2">
      <c r="A19357" s="245" t="s">
        <v>24135</v>
      </c>
      <c r="B19357" s="246">
        <v>141.01</v>
      </c>
    </row>
    <row r="19358" spans="1:2" x14ac:dyDescent="0.2">
      <c r="A19358" s="245" t="s">
        <v>24136</v>
      </c>
      <c r="B19358" s="246">
        <v>135.79</v>
      </c>
    </row>
    <row r="19359" spans="1:2" x14ac:dyDescent="0.2">
      <c r="A19359" s="245" t="s">
        <v>24137</v>
      </c>
      <c r="B19359" s="246">
        <v>130.72</v>
      </c>
    </row>
    <row r="19360" spans="1:2" x14ac:dyDescent="0.2">
      <c r="A19360" s="245" t="s">
        <v>24138</v>
      </c>
      <c r="B19360" s="246">
        <v>125.5</v>
      </c>
    </row>
    <row r="19361" spans="1:2" x14ac:dyDescent="0.2">
      <c r="A19361" s="245" t="s">
        <v>24139</v>
      </c>
      <c r="B19361" s="246">
        <v>169.36</v>
      </c>
    </row>
    <row r="19362" spans="1:2" x14ac:dyDescent="0.2">
      <c r="A19362" s="245" t="s">
        <v>24140</v>
      </c>
      <c r="B19362" s="246">
        <v>164.14</v>
      </c>
    </row>
    <row r="19363" spans="1:2" x14ac:dyDescent="0.2">
      <c r="A19363" s="245" t="s">
        <v>24141</v>
      </c>
      <c r="B19363" s="246">
        <v>191.13</v>
      </c>
    </row>
    <row r="19364" spans="1:2" x14ac:dyDescent="0.2">
      <c r="A19364" s="245" t="s">
        <v>24142</v>
      </c>
      <c r="B19364" s="246">
        <v>185.91</v>
      </c>
    </row>
    <row r="19365" spans="1:2" x14ac:dyDescent="0.2">
      <c r="A19365" s="245" t="s">
        <v>24143</v>
      </c>
      <c r="B19365" s="246">
        <v>174.15</v>
      </c>
    </row>
    <row r="19366" spans="1:2" x14ac:dyDescent="0.2">
      <c r="A19366" s="245" t="s">
        <v>24144</v>
      </c>
      <c r="B19366" s="246">
        <v>168.93</v>
      </c>
    </row>
    <row r="19367" spans="1:2" x14ac:dyDescent="0.2">
      <c r="A19367" s="245" t="s">
        <v>24145</v>
      </c>
      <c r="B19367" s="246">
        <v>219.23</v>
      </c>
    </row>
    <row r="19368" spans="1:2" x14ac:dyDescent="0.2">
      <c r="A19368" s="245" t="s">
        <v>24146</v>
      </c>
      <c r="B19368" s="246">
        <v>214.01</v>
      </c>
    </row>
    <row r="19369" spans="1:2" x14ac:dyDescent="0.2">
      <c r="A19369" s="245" t="s">
        <v>5197</v>
      </c>
      <c r="B19369" s="246">
        <v>3805.62</v>
      </c>
    </row>
    <row r="19370" spans="1:2" x14ac:dyDescent="0.2">
      <c r="A19370" s="245" t="s">
        <v>20836</v>
      </c>
      <c r="B19370" s="246">
        <v>3800.89</v>
      </c>
    </row>
    <row r="19371" spans="1:2" x14ac:dyDescent="0.2">
      <c r="A19371" s="245" t="s">
        <v>5198</v>
      </c>
      <c r="B19371" s="246">
        <v>5039.54</v>
      </c>
    </row>
    <row r="19372" spans="1:2" x14ac:dyDescent="0.2">
      <c r="A19372" s="245" t="s">
        <v>20837</v>
      </c>
      <c r="B19372" s="246">
        <v>5032.43</v>
      </c>
    </row>
    <row r="19373" spans="1:2" x14ac:dyDescent="0.2">
      <c r="A19373" s="245" t="s">
        <v>5199</v>
      </c>
      <c r="B19373" s="246">
        <v>6030.22</v>
      </c>
    </row>
    <row r="19374" spans="1:2" x14ac:dyDescent="0.2">
      <c r="A19374" s="245" t="s">
        <v>20838</v>
      </c>
      <c r="B19374" s="246">
        <v>6020.74</v>
      </c>
    </row>
    <row r="19375" spans="1:2" x14ac:dyDescent="0.2">
      <c r="A19375" s="245" t="s">
        <v>5200</v>
      </c>
      <c r="B19375" s="246">
        <v>7872.23</v>
      </c>
    </row>
    <row r="19376" spans="1:2" x14ac:dyDescent="0.2">
      <c r="A19376" s="245" t="s">
        <v>20839</v>
      </c>
      <c r="B19376" s="246">
        <v>7860.38</v>
      </c>
    </row>
    <row r="19377" spans="1:2" x14ac:dyDescent="0.2">
      <c r="A19377" s="245" t="s">
        <v>5201</v>
      </c>
      <c r="B19377" s="246">
        <v>9227.76</v>
      </c>
    </row>
    <row r="19378" spans="1:2" x14ac:dyDescent="0.2">
      <c r="A19378" s="245" t="s">
        <v>20840</v>
      </c>
      <c r="B19378" s="246">
        <v>9213.5499999999993</v>
      </c>
    </row>
    <row r="19379" spans="1:2" x14ac:dyDescent="0.2">
      <c r="A19379" s="245" t="s">
        <v>5202</v>
      </c>
      <c r="B19379" s="246">
        <v>12894.03</v>
      </c>
    </row>
    <row r="19380" spans="1:2" x14ac:dyDescent="0.2">
      <c r="A19380" s="245" t="s">
        <v>20841</v>
      </c>
      <c r="B19380" s="246">
        <v>12877.45</v>
      </c>
    </row>
    <row r="19381" spans="1:2" x14ac:dyDescent="0.2">
      <c r="A19381" s="245" t="s">
        <v>5203</v>
      </c>
      <c r="B19381" s="246">
        <v>16560.310000000001</v>
      </c>
    </row>
    <row r="19382" spans="1:2" x14ac:dyDescent="0.2">
      <c r="A19382" s="245" t="s">
        <v>20842</v>
      </c>
      <c r="B19382" s="246">
        <v>16541.36</v>
      </c>
    </row>
    <row r="19383" spans="1:2" x14ac:dyDescent="0.2">
      <c r="A19383" s="245" t="s">
        <v>5204</v>
      </c>
      <c r="B19383" s="246">
        <v>23875.119999999999</v>
      </c>
    </row>
    <row r="19384" spans="1:2" x14ac:dyDescent="0.2">
      <c r="A19384" s="245" t="s">
        <v>20843</v>
      </c>
      <c r="B19384" s="246">
        <v>23853.8</v>
      </c>
    </row>
    <row r="19385" spans="1:2" x14ac:dyDescent="0.2">
      <c r="A19385" s="245" t="s">
        <v>5205</v>
      </c>
      <c r="B19385" s="246">
        <v>32574.06</v>
      </c>
    </row>
    <row r="19386" spans="1:2" x14ac:dyDescent="0.2">
      <c r="A19386" s="245" t="s">
        <v>20844</v>
      </c>
      <c r="B19386" s="246">
        <v>32550.37</v>
      </c>
    </row>
    <row r="19387" spans="1:2" x14ac:dyDescent="0.2">
      <c r="A19387" s="245" t="s">
        <v>5206</v>
      </c>
      <c r="B19387" s="246">
        <v>45072.11</v>
      </c>
    </row>
    <row r="19388" spans="1:2" x14ac:dyDescent="0.2">
      <c r="A19388" s="245" t="s">
        <v>20845</v>
      </c>
      <c r="B19388" s="246">
        <v>45046.05</v>
      </c>
    </row>
    <row r="19389" spans="1:2" x14ac:dyDescent="0.2">
      <c r="A19389" s="245" t="s">
        <v>10724</v>
      </c>
      <c r="B19389" s="246">
        <v>33072.26</v>
      </c>
    </row>
    <row r="19390" spans="1:2" x14ac:dyDescent="0.2">
      <c r="A19390" s="245" t="s">
        <v>20846</v>
      </c>
      <c r="B19390" s="246">
        <v>33062.78</v>
      </c>
    </row>
    <row r="19391" spans="1:2" x14ac:dyDescent="0.2">
      <c r="A19391" s="245" t="s">
        <v>10725</v>
      </c>
      <c r="B19391" s="246">
        <v>38702.370000000003</v>
      </c>
    </row>
    <row r="19392" spans="1:2" x14ac:dyDescent="0.2">
      <c r="A19392" s="245" t="s">
        <v>20847</v>
      </c>
      <c r="B19392" s="246">
        <v>38690.53</v>
      </c>
    </row>
    <row r="19393" spans="1:2" x14ac:dyDescent="0.2">
      <c r="A19393" s="245" t="s">
        <v>10726</v>
      </c>
      <c r="B19393" s="246">
        <v>40118.71</v>
      </c>
    </row>
    <row r="19394" spans="1:2" x14ac:dyDescent="0.2">
      <c r="A19394" s="245" t="s">
        <v>20848</v>
      </c>
      <c r="B19394" s="246">
        <v>40104.5</v>
      </c>
    </row>
    <row r="19395" spans="1:2" x14ac:dyDescent="0.2">
      <c r="A19395" s="245" t="s">
        <v>10727</v>
      </c>
      <c r="B19395" s="246">
        <v>55591.56</v>
      </c>
    </row>
    <row r="19396" spans="1:2" x14ac:dyDescent="0.2">
      <c r="A19396" s="245" t="s">
        <v>20849</v>
      </c>
      <c r="B19396" s="246">
        <v>55572.6</v>
      </c>
    </row>
    <row r="19397" spans="1:2" x14ac:dyDescent="0.2">
      <c r="A19397" s="245" t="s">
        <v>10728</v>
      </c>
      <c r="B19397" s="246">
        <v>64009.04</v>
      </c>
    </row>
    <row r="19398" spans="1:2" x14ac:dyDescent="0.2">
      <c r="A19398" s="245" t="s">
        <v>20850</v>
      </c>
      <c r="B19398" s="246">
        <v>63987.72</v>
      </c>
    </row>
    <row r="19399" spans="1:2" x14ac:dyDescent="0.2">
      <c r="A19399" s="245" t="s">
        <v>10729</v>
      </c>
      <c r="B19399" s="246">
        <v>73087.31</v>
      </c>
    </row>
    <row r="19400" spans="1:2" x14ac:dyDescent="0.2">
      <c r="A19400" s="245" t="s">
        <v>20851</v>
      </c>
      <c r="B19400" s="246">
        <v>73063.62</v>
      </c>
    </row>
    <row r="19401" spans="1:2" x14ac:dyDescent="0.2">
      <c r="A19401" s="245" t="s">
        <v>10730</v>
      </c>
      <c r="B19401" s="246">
        <v>107170.23</v>
      </c>
    </row>
    <row r="19402" spans="1:2" x14ac:dyDescent="0.2">
      <c r="A19402" s="245" t="s">
        <v>20852</v>
      </c>
      <c r="B19402" s="246">
        <v>107144.17</v>
      </c>
    </row>
    <row r="19403" spans="1:2" x14ac:dyDescent="0.2">
      <c r="A19403" s="245" t="s">
        <v>10731</v>
      </c>
      <c r="B19403" s="246">
        <v>10668.35</v>
      </c>
    </row>
    <row r="19404" spans="1:2" x14ac:dyDescent="0.2">
      <c r="A19404" s="245" t="s">
        <v>20853</v>
      </c>
      <c r="B19404" s="246">
        <v>10663.61</v>
      </c>
    </row>
    <row r="19405" spans="1:2" x14ac:dyDescent="0.2">
      <c r="A19405" s="245" t="s">
        <v>10732</v>
      </c>
      <c r="B19405" s="246">
        <v>14647.36</v>
      </c>
    </row>
    <row r="19406" spans="1:2" x14ac:dyDescent="0.2">
      <c r="A19406" s="245" t="s">
        <v>20854</v>
      </c>
      <c r="B19406" s="246">
        <v>14640.25</v>
      </c>
    </row>
    <row r="19407" spans="1:2" x14ac:dyDescent="0.2">
      <c r="A19407" s="245" t="s">
        <v>10733</v>
      </c>
      <c r="B19407" s="246">
        <v>15823.36</v>
      </c>
    </row>
    <row r="19408" spans="1:2" x14ac:dyDescent="0.2">
      <c r="A19408" s="245" t="s">
        <v>20855</v>
      </c>
      <c r="B19408" s="246">
        <v>15813.88</v>
      </c>
    </row>
    <row r="19409" spans="1:2" x14ac:dyDescent="0.2">
      <c r="A19409" s="245" t="s">
        <v>10734</v>
      </c>
      <c r="B19409" s="246">
        <v>19895.03</v>
      </c>
    </row>
    <row r="19410" spans="1:2" x14ac:dyDescent="0.2">
      <c r="A19410" s="245" t="s">
        <v>20856</v>
      </c>
      <c r="B19410" s="246">
        <v>19883.18</v>
      </c>
    </row>
    <row r="19411" spans="1:2" x14ac:dyDescent="0.2">
      <c r="A19411" s="245" t="s">
        <v>10735</v>
      </c>
      <c r="B19411" s="246">
        <v>23040.080000000002</v>
      </c>
    </row>
    <row r="19412" spans="1:2" x14ac:dyDescent="0.2">
      <c r="A19412" s="245" t="s">
        <v>20857</v>
      </c>
      <c r="B19412" s="246">
        <v>23025.87</v>
      </c>
    </row>
    <row r="19413" spans="1:2" x14ac:dyDescent="0.2">
      <c r="A19413" s="245" t="s">
        <v>10736</v>
      </c>
      <c r="B19413" s="246">
        <v>26648.44</v>
      </c>
    </row>
    <row r="19414" spans="1:2" x14ac:dyDescent="0.2">
      <c r="A19414" s="245" t="s">
        <v>20858</v>
      </c>
      <c r="B19414" s="246">
        <v>26631.86</v>
      </c>
    </row>
    <row r="19415" spans="1:2" x14ac:dyDescent="0.2">
      <c r="A19415" s="245" t="s">
        <v>10737</v>
      </c>
      <c r="B19415" s="246">
        <v>28839.09</v>
      </c>
    </row>
    <row r="19416" spans="1:2" x14ac:dyDescent="0.2">
      <c r="A19416" s="245" t="s">
        <v>20859</v>
      </c>
      <c r="B19416" s="246">
        <v>28820.13</v>
      </c>
    </row>
    <row r="19417" spans="1:2" x14ac:dyDescent="0.2">
      <c r="A19417" s="245" t="s">
        <v>10738</v>
      </c>
      <c r="B19417" s="246">
        <v>38669.65</v>
      </c>
    </row>
    <row r="19418" spans="1:2" x14ac:dyDescent="0.2">
      <c r="A19418" s="245" t="s">
        <v>20860</v>
      </c>
      <c r="B19418" s="246">
        <v>38648.33</v>
      </c>
    </row>
    <row r="19419" spans="1:2" x14ac:dyDescent="0.2">
      <c r="A19419" s="245" t="s">
        <v>10739</v>
      </c>
      <c r="B19419" s="246">
        <v>48361.23</v>
      </c>
    </row>
    <row r="19420" spans="1:2" x14ac:dyDescent="0.2">
      <c r="A19420" s="245" t="s">
        <v>20861</v>
      </c>
      <c r="B19420" s="246">
        <v>48337.54</v>
      </c>
    </row>
    <row r="19421" spans="1:2" x14ac:dyDescent="0.2">
      <c r="A19421" s="245" t="s">
        <v>10740</v>
      </c>
      <c r="B19421" s="246">
        <v>66396.95</v>
      </c>
    </row>
    <row r="19422" spans="1:2" x14ac:dyDescent="0.2">
      <c r="A19422" s="245" t="s">
        <v>20862</v>
      </c>
      <c r="B19422" s="246">
        <v>66370.89</v>
      </c>
    </row>
    <row r="19423" spans="1:2" x14ac:dyDescent="0.2">
      <c r="A19423" s="245" t="s">
        <v>10741</v>
      </c>
      <c r="B19423" s="246">
        <v>57224.99</v>
      </c>
    </row>
    <row r="19424" spans="1:2" x14ac:dyDescent="0.2">
      <c r="A19424" s="245" t="s">
        <v>20863</v>
      </c>
      <c r="B19424" s="246">
        <v>57224.99</v>
      </c>
    </row>
    <row r="19425" spans="1:2" x14ac:dyDescent="0.2">
      <c r="A19425" s="245" t="s">
        <v>10742</v>
      </c>
      <c r="B19425" s="246">
        <v>51554.99</v>
      </c>
    </row>
    <row r="19426" spans="1:2" x14ac:dyDescent="0.2">
      <c r="A19426" s="245" t="s">
        <v>20864</v>
      </c>
      <c r="B19426" s="246">
        <v>51554.99</v>
      </c>
    </row>
    <row r="19427" spans="1:2" x14ac:dyDescent="0.2">
      <c r="A19427" s="245" t="s">
        <v>10743</v>
      </c>
      <c r="B19427" s="246">
        <v>54148.5</v>
      </c>
    </row>
    <row r="19428" spans="1:2" x14ac:dyDescent="0.2">
      <c r="A19428" s="245" t="s">
        <v>20865</v>
      </c>
      <c r="B19428" s="246">
        <v>54148.5</v>
      </c>
    </row>
    <row r="19429" spans="1:2" x14ac:dyDescent="0.2">
      <c r="A19429" s="245" t="s">
        <v>10744</v>
      </c>
      <c r="B19429" s="246">
        <v>50641.49</v>
      </c>
    </row>
    <row r="19430" spans="1:2" x14ac:dyDescent="0.2">
      <c r="A19430" s="245" t="s">
        <v>20866</v>
      </c>
      <c r="B19430" s="246">
        <v>50641.49</v>
      </c>
    </row>
    <row r="19431" spans="1:2" x14ac:dyDescent="0.2">
      <c r="A19431" s="245" t="s">
        <v>10745</v>
      </c>
      <c r="B19431" s="246">
        <v>67751.240000000005</v>
      </c>
    </row>
    <row r="19432" spans="1:2" x14ac:dyDescent="0.2">
      <c r="A19432" s="245" t="s">
        <v>20867</v>
      </c>
      <c r="B19432" s="246">
        <v>67751.240000000005</v>
      </c>
    </row>
    <row r="19433" spans="1:2" x14ac:dyDescent="0.2">
      <c r="A19433" s="245" t="s">
        <v>10746</v>
      </c>
      <c r="B19433" s="246">
        <v>60138.75</v>
      </c>
    </row>
    <row r="19434" spans="1:2" x14ac:dyDescent="0.2">
      <c r="A19434" s="245" t="s">
        <v>20868</v>
      </c>
      <c r="B19434" s="246">
        <v>60138.75</v>
      </c>
    </row>
    <row r="19435" spans="1:2" x14ac:dyDescent="0.2">
      <c r="A19435" s="245" t="s">
        <v>10747</v>
      </c>
      <c r="B19435" s="246">
        <v>63419.99</v>
      </c>
    </row>
    <row r="19436" spans="1:2" x14ac:dyDescent="0.2">
      <c r="A19436" s="245" t="s">
        <v>20869</v>
      </c>
      <c r="B19436" s="246">
        <v>63419.99</v>
      </c>
    </row>
    <row r="19437" spans="1:2" x14ac:dyDescent="0.2">
      <c r="A19437" s="245" t="s">
        <v>10748</v>
      </c>
      <c r="B19437" s="246">
        <v>62643</v>
      </c>
    </row>
    <row r="19438" spans="1:2" x14ac:dyDescent="0.2">
      <c r="A19438" s="245" t="s">
        <v>20870</v>
      </c>
      <c r="B19438" s="246">
        <v>62643</v>
      </c>
    </row>
    <row r="19439" spans="1:2" x14ac:dyDescent="0.2">
      <c r="A19439" s="245" t="s">
        <v>10749</v>
      </c>
      <c r="B19439" s="246">
        <v>76985.990000000005</v>
      </c>
    </row>
    <row r="19440" spans="1:2" x14ac:dyDescent="0.2">
      <c r="A19440" s="245" t="s">
        <v>20871</v>
      </c>
      <c r="B19440" s="246">
        <v>76985.990000000005</v>
      </c>
    </row>
    <row r="19441" spans="1:2" x14ac:dyDescent="0.2">
      <c r="A19441" s="245" t="s">
        <v>10750</v>
      </c>
      <c r="B19441" s="246">
        <v>66044.990000000005</v>
      </c>
    </row>
    <row r="19442" spans="1:2" x14ac:dyDescent="0.2">
      <c r="A19442" s="245" t="s">
        <v>20872</v>
      </c>
      <c r="B19442" s="246">
        <v>66044.990000000005</v>
      </c>
    </row>
    <row r="19443" spans="1:2" x14ac:dyDescent="0.2">
      <c r="A19443" s="245" t="s">
        <v>10751</v>
      </c>
      <c r="B19443" s="246">
        <v>70402.490000000005</v>
      </c>
    </row>
    <row r="19444" spans="1:2" x14ac:dyDescent="0.2">
      <c r="A19444" s="245" t="s">
        <v>20873</v>
      </c>
      <c r="B19444" s="246">
        <v>70402.490000000005</v>
      </c>
    </row>
    <row r="19445" spans="1:2" x14ac:dyDescent="0.2">
      <c r="A19445" s="245" t="s">
        <v>10752</v>
      </c>
      <c r="B19445" s="246">
        <v>64732.5</v>
      </c>
    </row>
    <row r="19446" spans="1:2" x14ac:dyDescent="0.2">
      <c r="A19446" s="245" t="s">
        <v>20874</v>
      </c>
      <c r="B19446" s="246">
        <v>64732.5</v>
      </c>
    </row>
    <row r="19447" spans="1:2" x14ac:dyDescent="0.2">
      <c r="A19447" s="245" t="s">
        <v>10753</v>
      </c>
      <c r="B19447" s="246">
        <v>89932.5</v>
      </c>
    </row>
    <row r="19448" spans="1:2" x14ac:dyDescent="0.2">
      <c r="A19448" s="245" t="s">
        <v>20875</v>
      </c>
      <c r="B19448" s="246">
        <v>89932.5</v>
      </c>
    </row>
    <row r="19449" spans="1:2" x14ac:dyDescent="0.2">
      <c r="A19449" s="245" t="s">
        <v>10754</v>
      </c>
      <c r="B19449" s="246">
        <v>74812.490000000005</v>
      </c>
    </row>
    <row r="19450" spans="1:2" x14ac:dyDescent="0.2">
      <c r="A19450" s="245" t="s">
        <v>20876</v>
      </c>
      <c r="B19450" s="246">
        <v>74812.490000000005</v>
      </c>
    </row>
    <row r="19451" spans="1:2" x14ac:dyDescent="0.2">
      <c r="A19451" s="245" t="s">
        <v>10755</v>
      </c>
      <c r="B19451" s="246">
        <v>79337.990000000005</v>
      </c>
    </row>
    <row r="19452" spans="1:2" x14ac:dyDescent="0.2">
      <c r="A19452" s="245" t="s">
        <v>20877</v>
      </c>
      <c r="B19452" s="246">
        <v>79337.990000000005</v>
      </c>
    </row>
    <row r="19453" spans="1:2" x14ac:dyDescent="0.2">
      <c r="A19453" s="245" t="s">
        <v>10756</v>
      </c>
      <c r="B19453" s="246">
        <v>72765</v>
      </c>
    </row>
    <row r="19454" spans="1:2" x14ac:dyDescent="0.2">
      <c r="A19454" s="245" t="s">
        <v>20878</v>
      </c>
      <c r="B19454" s="246">
        <v>72765</v>
      </c>
    </row>
    <row r="19455" spans="1:2" x14ac:dyDescent="0.2">
      <c r="A19455" s="245" t="s">
        <v>10757</v>
      </c>
      <c r="B19455" s="246">
        <v>151158</v>
      </c>
    </row>
    <row r="19456" spans="1:2" x14ac:dyDescent="0.2">
      <c r="A19456" s="245" t="s">
        <v>20879</v>
      </c>
      <c r="B19456" s="246">
        <v>151158</v>
      </c>
    </row>
    <row r="19457" spans="1:2" x14ac:dyDescent="0.2">
      <c r="A19457" s="245" t="s">
        <v>10758</v>
      </c>
      <c r="B19457" s="246">
        <v>133476</v>
      </c>
    </row>
    <row r="19458" spans="1:2" x14ac:dyDescent="0.2">
      <c r="A19458" s="245" t="s">
        <v>20880</v>
      </c>
      <c r="B19458" s="246">
        <v>133476</v>
      </c>
    </row>
    <row r="19459" spans="1:2" x14ac:dyDescent="0.2">
      <c r="A19459" s="245" t="s">
        <v>10759</v>
      </c>
      <c r="B19459" s="246">
        <v>142274.99</v>
      </c>
    </row>
    <row r="19460" spans="1:2" x14ac:dyDescent="0.2">
      <c r="A19460" s="245" t="s">
        <v>20881</v>
      </c>
      <c r="B19460" s="246">
        <v>142274.99</v>
      </c>
    </row>
    <row r="19461" spans="1:2" x14ac:dyDescent="0.2">
      <c r="A19461" s="245" t="s">
        <v>10760</v>
      </c>
      <c r="B19461" s="246">
        <v>131249.99</v>
      </c>
    </row>
    <row r="19462" spans="1:2" x14ac:dyDescent="0.2">
      <c r="A19462" s="245" t="s">
        <v>20882</v>
      </c>
      <c r="B19462" s="246">
        <v>131249.99</v>
      </c>
    </row>
    <row r="19463" spans="1:2" x14ac:dyDescent="0.2">
      <c r="A19463" s="245" t="s">
        <v>10761</v>
      </c>
      <c r="B19463" s="246">
        <v>197189.99</v>
      </c>
    </row>
    <row r="19464" spans="1:2" x14ac:dyDescent="0.2">
      <c r="A19464" s="245" t="s">
        <v>20883</v>
      </c>
      <c r="B19464" s="246">
        <v>197189.99</v>
      </c>
    </row>
    <row r="19465" spans="1:2" x14ac:dyDescent="0.2">
      <c r="A19465" s="245" t="s">
        <v>10762</v>
      </c>
      <c r="B19465" s="246">
        <v>178000.19</v>
      </c>
    </row>
    <row r="19466" spans="1:2" x14ac:dyDescent="0.2">
      <c r="A19466" s="245" t="s">
        <v>20884</v>
      </c>
      <c r="B19466" s="246">
        <v>178000.19</v>
      </c>
    </row>
    <row r="19467" spans="1:2" x14ac:dyDescent="0.2">
      <c r="A19467" s="245" t="s">
        <v>10763</v>
      </c>
      <c r="B19467" s="246">
        <v>197189.99</v>
      </c>
    </row>
    <row r="19468" spans="1:2" x14ac:dyDescent="0.2">
      <c r="A19468" s="245" t="s">
        <v>20885</v>
      </c>
      <c r="B19468" s="246">
        <v>197189.99</v>
      </c>
    </row>
    <row r="19469" spans="1:2" x14ac:dyDescent="0.2">
      <c r="A19469" s="245" t="s">
        <v>10764</v>
      </c>
      <c r="B19469" s="246">
        <v>178000.19</v>
      </c>
    </row>
    <row r="19470" spans="1:2" x14ac:dyDescent="0.2">
      <c r="A19470" s="245" t="s">
        <v>20886</v>
      </c>
      <c r="B19470" s="246">
        <v>178000.19</v>
      </c>
    </row>
    <row r="19471" spans="1:2" x14ac:dyDescent="0.2">
      <c r="A19471" s="245" t="s">
        <v>10765</v>
      </c>
      <c r="B19471" s="246">
        <v>242096.4</v>
      </c>
    </row>
    <row r="19472" spans="1:2" x14ac:dyDescent="0.2">
      <c r="A19472" s="245" t="s">
        <v>20887</v>
      </c>
      <c r="B19472" s="246">
        <v>242096.4</v>
      </c>
    </row>
    <row r="19473" spans="1:2" x14ac:dyDescent="0.2">
      <c r="A19473" s="245" t="s">
        <v>10766</v>
      </c>
      <c r="B19473" s="246">
        <v>217072.8</v>
      </c>
    </row>
    <row r="19474" spans="1:2" x14ac:dyDescent="0.2">
      <c r="A19474" s="245" t="s">
        <v>20888</v>
      </c>
      <c r="B19474" s="246">
        <v>217072.8</v>
      </c>
    </row>
    <row r="19475" spans="1:2" x14ac:dyDescent="0.2">
      <c r="A19475" s="245" t="s">
        <v>10767</v>
      </c>
      <c r="B19475" s="246">
        <v>241290</v>
      </c>
    </row>
    <row r="19476" spans="1:2" x14ac:dyDescent="0.2">
      <c r="A19476" s="245" t="s">
        <v>20889</v>
      </c>
      <c r="B19476" s="246">
        <v>241290</v>
      </c>
    </row>
    <row r="19477" spans="1:2" x14ac:dyDescent="0.2">
      <c r="A19477" s="245" t="s">
        <v>10768</v>
      </c>
      <c r="B19477" s="246">
        <v>217072.8</v>
      </c>
    </row>
    <row r="19478" spans="1:2" x14ac:dyDescent="0.2">
      <c r="A19478" s="245" t="s">
        <v>20890</v>
      </c>
      <c r="B19478" s="246">
        <v>217072.8</v>
      </c>
    </row>
    <row r="19479" spans="1:2" x14ac:dyDescent="0.2">
      <c r="A19479" s="245" t="s">
        <v>10769</v>
      </c>
      <c r="B19479" s="246">
        <v>337805.99</v>
      </c>
    </row>
    <row r="19480" spans="1:2" x14ac:dyDescent="0.2">
      <c r="A19480" s="245" t="s">
        <v>20891</v>
      </c>
      <c r="B19480" s="246">
        <v>337805.99</v>
      </c>
    </row>
    <row r="19481" spans="1:2" x14ac:dyDescent="0.2">
      <c r="A19481" s="245" t="s">
        <v>10770</v>
      </c>
      <c r="B19481" s="246">
        <v>283411.78999999998</v>
      </c>
    </row>
    <row r="19482" spans="1:2" x14ac:dyDescent="0.2">
      <c r="A19482" s="245" t="s">
        <v>20892</v>
      </c>
      <c r="B19482" s="246">
        <v>283411.78999999998</v>
      </c>
    </row>
    <row r="19483" spans="1:2" x14ac:dyDescent="0.2">
      <c r="A19483" s="245" t="s">
        <v>10771</v>
      </c>
      <c r="B19483" s="246">
        <v>326453.39</v>
      </c>
    </row>
    <row r="19484" spans="1:2" x14ac:dyDescent="0.2">
      <c r="A19484" s="245" t="s">
        <v>20893</v>
      </c>
      <c r="B19484" s="246">
        <v>326453.39</v>
      </c>
    </row>
    <row r="19485" spans="1:2" x14ac:dyDescent="0.2">
      <c r="A19485" s="245" t="s">
        <v>10772</v>
      </c>
      <c r="B19485" s="246">
        <v>283411.78999999998</v>
      </c>
    </row>
    <row r="19486" spans="1:2" x14ac:dyDescent="0.2">
      <c r="A19486" s="245" t="s">
        <v>20894</v>
      </c>
      <c r="B19486" s="246">
        <v>283411.78999999998</v>
      </c>
    </row>
    <row r="19487" spans="1:2" x14ac:dyDescent="0.2">
      <c r="A19487" s="245" t="s">
        <v>10773</v>
      </c>
      <c r="B19487" s="246">
        <v>361249.99</v>
      </c>
    </row>
    <row r="19488" spans="1:2" x14ac:dyDescent="0.2">
      <c r="A19488" s="245" t="s">
        <v>20895</v>
      </c>
      <c r="B19488" s="246">
        <v>361249.99</v>
      </c>
    </row>
    <row r="19489" spans="1:2" x14ac:dyDescent="0.2">
      <c r="A19489" s="245" t="s">
        <v>10774</v>
      </c>
      <c r="B19489" s="246">
        <v>318360</v>
      </c>
    </row>
    <row r="19490" spans="1:2" x14ac:dyDescent="0.2">
      <c r="A19490" s="245" t="s">
        <v>20896</v>
      </c>
      <c r="B19490" s="246">
        <v>318360</v>
      </c>
    </row>
    <row r="19491" spans="1:2" x14ac:dyDescent="0.2">
      <c r="A19491" s="245" t="s">
        <v>10775</v>
      </c>
      <c r="B19491" s="246">
        <v>335674.5</v>
      </c>
    </row>
    <row r="19492" spans="1:2" x14ac:dyDescent="0.2">
      <c r="A19492" s="245" t="s">
        <v>20897</v>
      </c>
      <c r="B19492" s="246">
        <v>335674.5</v>
      </c>
    </row>
    <row r="19493" spans="1:2" x14ac:dyDescent="0.2">
      <c r="A19493" s="245" t="s">
        <v>10776</v>
      </c>
      <c r="B19493" s="246">
        <v>308122.49</v>
      </c>
    </row>
    <row r="19494" spans="1:2" x14ac:dyDescent="0.2">
      <c r="A19494" s="245" t="s">
        <v>20898</v>
      </c>
      <c r="B19494" s="246">
        <v>308122.49</v>
      </c>
    </row>
    <row r="19495" spans="1:2" x14ac:dyDescent="0.2">
      <c r="A19495" s="245" t="s">
        <v>10777</v>
      </c>
      <c r="B19495" s="246">
        <v>505750</v>
      </c>
    </row>
    <row r="19496" spans="1:2" x14ac:dyDescent="0.2">
      <c r="A19496" s="245" t="s">
        <v>20899</v>
      </c>
      <c r="B19496" s="246">
        <v>505750</v>
      </c>
    </row>
    <row r="19497" spans="1:2" x14ac:dyDescent="0.2">
      <c r="A19497" s="245" t="s">
        <v>10778</v>
      </c>
      <c r="B19497" s="246">
        <v>467499.99</v>
      </c>
    </row>
    <row r="19498" spans="1:2" x14ac:dyDescent="0.2">
      <c r="A19498" s="245" t="s">
        <v>20900</v>
      </c>
      <c r="B19498" s="246">
        <v>467499.99</v>
      </c>
    </row>
    <row r="19499" spans="1:2" x14ac:dyDescent="0.2">
      <c r="A19499" s="245" t="s">
        <v>10779</v>
      </c>
      <c r="B19499" s="246">
        <v>505750</v>
      </c>
    </row>
    <row r="19500" spans="1:2" x14ac:dyDescent="0.2">
      <c r="A19500" s="245" t="s">
        <v>20901</v>
      </c>
      <c r="B19500" s="246">
        <v>505750</v>
      </c>
    </row>
    <row r="19501" spans="1:2" x14ac:dyDescent="0.2">
      <c r="A19501" s="245" t="s">
        <v>10780</v>
      </c>
      <c r="B19501" s="246">
        <v>467499.99</v>
      </c>
    </row>
    <row r="19502" spans="1:2" x14ac:dyDescent="0.2">
      <c r="A19502" s="245" t="s">
        <v>20902</v>
      </c>
      <c r="B19502" s="246">
        <v>467499.99</v>
      </c>
    </row>
    <row r="19503" spans="1:2" x14ac:dyDescent="0.2">
      <c r="A19503" s="245" t="s">
        <v>5207</v>
      </c>
      <c r="B19503" s="246">
        <v>798.5</v>
      </c>
    </row>
    <row r="19504" spans="1:2" x14ac:dyDescent="0.2">
      <c r="A19504" s="245" t="s">
        <v>20903</v>
      </c>
      <c r="B19504" s="246">
        <v>763.81</v>
      </c>
    </row>
    <row r="19505" spans="1:2" x14ac:dyDescent="0.2">
      <c r="A19505" s="245" t="s">
        <v>5208</v>
      </c>
      <c r="B19505" s="246">
        <v>867.85</v>
      </c>
    </row>
    <row r="19506" spans="1:2" x14ac:dyDescent="0.2">
      <c r="A19506" s="245" t="s">
        <v>20904</v>
      </c>
      <c r="B19506" s="246">
        <v>833.16</v>
      </c>
    </row>
    <row r="19507" spans="1:2" x14ac:dyDescent="0.2">
      <c r="A19507" s="245" t="s">
        <v>5209</v>
      </c>
      <c r="B19507" s="246">
        <v>893.09</v>
      </c>
    </row>
    <row r="19508" spans="1:2" x14ac:dyDescent="0.2">
      <c r="A19508" s="245" t="s">
        <v>20905</v>
      </c>
      <c r="B19508" s="246">
        <v>857.02</v>
      </c>
    </row>
    <row r="19509" spans="1:2" x14ac:dyDescent="0.2">
      <c r="A19509" s="245" t="s">
        <v>5210</v>
      </c>
      <c r="B19509" s="246">
        <v>985.24</v>
      </c>
    </row>
    <row r="19510" spans="1:2" x14ac:dyDescent="0.2">
      <c r="A19510" s="245" t="s">
        <v>20906</v>
      </c>
      <c r="B19510" s="246">
        <v>947.8</v>
      </c>
    </row>
    <row r="19511" spans="1:2" x14ac:dyDescent="0.2">
      <c r="A19511" s="245" t="s">
        <v>5211</v>
      </c>
      <c r="B19511" s="246">
        <v>1262.1600000000001</v>
      </c>
    </row>
    <row r="19512" spans="1:2" x14ac:dyDescent="0.2">
      <c r="A19512" s="245" t="s">
        <v>20907</v>
      </c>
      <c r="B19512" s="246">
        <v>1223.3499999999999</v>
      </c>
    </row>
    <row r="19513" spans="1:2" x14ac:dyDescent="0.2">
      <c r="A19513" s="245" t="s">
        <v>5212</v>
      </c>
      <c r="B19513" s="246">
        <v>1343.21</v>
      </c>
    </row>
    <row r="19514" spans="1:2" x14ac:dyDescent="0.2">
      <c r="A19514" s="245" t="s">
        <v>20908</v>
      </c>
      <c r="B19514" s="246">
        <v>1300.6500000000001</v>
      </c>
    </row>
    <row r="19515" spans="1:2" x14ac:dyDescent="0.2">
      <c r="A19515" s="245" t="s">
        <v>5213</v>
      </c>
      <c r="B19515" s="246">
        <v>1526.83</v>
      </c>
    </row>
    <row r="19516" spans="1:2" x14ac:dyDescent="0.2">
      <c r="A19516" s="245" t="s">
        <v>20909</v>
      </c>
      <c r="B19516" s="246">
        <v>1481.52</v>
      </c>
    </row>
    <row r="19517" spans="1:2" x14ac:dyDescent="0.2">
      <c r="A19517" s="245" t="s">
        <v>5214</v>
      </c>
      <c r="B19517" s="246">
        <v>2917.3</v>
      </c>
    </row>
    <row r="19518" spans="1:2" x14ac:dyDescent="0.2">
      <c r="A19518" s="245" t="s">
        <v>20910</v>
      </c>
      <c r="B19518" s="246">
        <v>2868.25</v>
      </c>
    </row>
    <row r="19519" spans="1:2" x14ac:dyDescent="0.2">
      <c r="A19519" s="245" t="s">
        <v>10781</v>
      </c>
      <c r="B19519" s="246">
        <v>3790.41</v>
      </c>
    </row>
    <row r="19520" spans="1:2" x14ac:dyDescent="0.2">
      <c r="A19520" s="245" t="s">
        <v>20911</v>
      </c>
      <c r="B19520" s="246">
        <v>3736.24</v>
      </c>
    </row>
    <row r="19521" spans="1:2" x14ac:dyDescent="0.2">
      <c r="A19521" s="245" t="s">
        <v>5215</v>
      </c>
      <c r="B19521" s="246">
        <v>4780.43</v>
      </c>
    </row>
    <row r="19522" spans="1:2" x14ac:dyDescent="0.2">
      <c r="A19522" s="245" t="s">
        <v>20912</v>
      </c>
      <c r="B19522" s="246">
        <v>4721.5200000000004</v>
      </c>
    </row>
    <row r="19523" spans="1:2" x14ac:dyDescent="0.2">
      <c r="A19523" s="245" t="s">
        <v>5216</v>
      </c>
      <c r="B19523" s="246">
        <v>2028.65</v>
      </c>
    </row>
    <row r="19524" spans="1:2" x14ac:dyDescent="0.2">
      <c r="A19524" s="245" t="s">
        <v>20913</v>
      </c>
      <c r="B19524" s="246">
        <v>2004.96</v>
      </c>
    </row>
    <row r="19525" spans="1:2" x14ac:dyDescent="0.2">
      <c r="A19525" s="245" t="s">
        <v>5217</v>
      </c>
      <c r="B19525" s="246">
        <v>2196.9899999999998</v>
      </c>
    </row>
    <row r="19526" spans="1:2" x14ac:dyDescent="0.2">
      <c r="A19526" s="245" t="s">
        <v>20914</v>
      </c>
      <c r="B19526" s="246">
        <v>2171.9299999999998</v>
      </c>
    </row>
    <row r="19527" spans="1:2" x14ac:dyDescent="0.2">
      <c r="A19527" s="245" t="s">
        <v>5218</v>
      </c>
      <c r="B19527" s="246">
        <v>2792.31</v>
      </c>
    </row>
    <row r="19528" spans="1:2" x14ac:dyDescent="0.2">
      <c r="A19528" s="245" t="s">
        <v>20915</v>
      </c>
      <c r="B19528" s="246">
        <v>2764.87</v>
      </c>
    </row>
    <row r="19529" spans="1:2" x14ac:dyDescent="0.2">
      <c r="A19529" s="245" t="s">
        <v>5219</v>
      </c>
      <c r="B19529" s="246">
        <v>2904.98</v>
      </c>
    </row>
    <row r="19530" spans="1:2" x14ac:dyDescent="0.2">
      <c r="A19530" s="245" t="s">
        <v>20916</v>
      </c>
      <c r="B19530" s="246">
        <v>2872.43</v>
      </c>
    </row>
    <row r="19531" spans="1:2" x14ac:dyDescent="0.2">
      <c r="A19531" s="245" t="s">
        <v>10782</v>
      </c>
      <c r="B19531" s="246">
        <v>4048.36</v>
      </c>
    </row>
    <row r="19532" spans="1:2" x14ac:dyDescent="0.2">
      <c r="A19532" s="245" t="s">
        <v>20917</v>
      </c>
      <c r="B19532" s="246">
        <v>4015.81</v>
      </c>
    </row>
    <row r="19533" spans="1:2" x14ac:dyDescent="0.2">
      <c r="A19533" s="245" t="s">
        <v>5220</v>
      </c>
      <c r="B19533" s="246">
        <v>3701.4</v>
      </c>
    </row>
    <row r="19534" spans="1:2" x14ac:dyDescent="0.2">
      <c r="A19534" s="245" t="s">
        <v>20918</v>
      </c>
      <c r="B19534" s="246">
        <v>3677.71</v>
      </c>
    </row>
    <row r="19535" spans="1:2" x14ac:dyDescent="0.2">
      <c r="A19535" s="245" t="s">
        <v>5221</v>
      </c>
      <c r="B19535" s="246">
        <v>4053.93</v>
      </c>
    </row>
    <row r="19536" spans="1:2" x14ac:dyDescent="0.2">
      <c r="A19536" s="245" t="s">
        <v>20919</v>
      </c>
      <c r="B19536" s="246">
        <v>4030.24</v>
      </c>
    </row>
    <row r="19537" spans="1:2" x14ac:dyDescent="0.2">
      <c r="A19537" s="245" t="s">
        <v>5222</v>
      </c>
      <c r="B19537" s="246">
        <v>3705.69</v>
      </c>
    </row>
    <row r="19538" spans="1:2" x14ac:dyDescent="0.2">
      <c r="A19538" s="245" t="s">
        <v>20920</v>
      </c>
      <c r="B19538" s="246">
        <v>3677.26</v>
      </c>
    </row>
    <row r="19539" spans="1:2" x14ac:dyDescent="0.2">
      <c r="A19539" s="245" t="s">
        <v>5223</v>
      </c>
      <c r="B19539" s="246">
        <v>946.25</v>
      </c>
    </row>
    <row r="19540" spans="1:2" x14ac:dyDescent="0.2">
      <c r="A19540" s="245" t="s">
        <v>20921</v>
      </c>
      <c r="B19540" s="246">
        <v>911.56</v>
      </c>
    </row>
    <row r="19541" spans="1:2" x14ac:dyDescent="0.2">
      <c r="A19541" s="245" t="s">
        <v>5224</v>
      </c>
      <c r="B19541" s="246">
        <v>971.06</v>
      </c>
    </row>
    <row r="19542" spans="1:2" x14ac:dyDescent="0.2">
      <c r="A19542" s="245" t="s">
        <v>20922</v>
      </c>
      <c r="B19542" s="246">
        <v>936.37</v>
      </c>
    </row>
    <row r="19543" spans="1:2" x14ac:dyDescent="0.2">
      <c r="A19543" s="245" t="s">
        <v>5225</v>
      </c>
      <c r="B19543" s="246">
        <v>1288.78</v>
      </c>
    </row>
    <row r="19544" spans="1:2" x14ac:dyDescent="0.2">
      <c r="A19544" s="245" t="s">
        <v>20923</v>
      </c>
      <c r="B19544" s="246">
        <v>1251.3399999999999</v>
      </c>
    </row>
    <row r="19545" spans="1:2" x14ac:dyDescent="0.2">
      <c r="A19545" s="245" t="s">
        <v>5226</v>
      </c>
      <c r="B19545" s="246">
        <v>953.88</v>
      </c>
    </row>
    <row r="19546" spans="1:2" x14ac:dyDescent="0.2">
      <c r="A19546" s="245" t="s">
        <v>20924</v>
      </c>
      <c r="B19546" s="246">
        <v>953.88</v>
      </c>
    </row>
    <row r="19547" spans="1:2" x14ac:dyDescent="0.2">
      <c r="A19547" s="245" t="s">
        <v>5227</v>
      </c>
      <c r="B19547" s="246">
        <v>1124.3</v>
      </c>
    </row>
    <row r="19548" spans="1:2" x14ac:dyDescent="0.2">
      <c r="A19548" s="245" t="s">
        <v>20925</v>
      </c>
      <c r="B19548" s="246">
        <v>1124.3</v>
      </c>
    </row>
    <row r="19549" spans="1:2" x14ac:dyDescent="0.2">
      <c r="A19549" s="245" t="s">
        <v>5228</v>
      </c>
      <c r="B19549" s="246">
        <v>1624.93</v>
      </c>
    </row>
    <row r="19550" spans="1:2" x14ac:dyDescent="0.2">
      <c r="A19550" s="245" t="s">
        <v>20926</v>
      </c>
      <c r="B19550" s="246">
        <v>1624.93</v>
      </c>
    </row>
    <row r="19551" spans="1:2" x14ac:dyDescent="0.2">
      <c r="A19551" s="245" t="s">
        <v>5229</v>
      </c>
      <c r="B19551" s="246">
        <v>4273.1099999999997</v>
      </c>
    </row>
    <row r="19552" spans="1:2" x14ac:dyDescent="0.2">
      <c r="A19552" s="245" t="s">
        <v>20927</v>
      </c>
      <c r="B19552" s="246">
        <v>4273.1099999999997</v>
      </c>
    </row>
    <row r="19553" spans="1:2" x14ac:dyDescent="0.2">
      <c r="A19553" s="245" t="s">
        <v>5230</v>
      </c>
      <c r="B19553" s="246">
        <v>2473.9499999999998</v>
      </c>
    </row>
    <row r="19554" spans="1:2" x14ac:dyDescent="0.2">
      <c r="A19554" s="245" t="s">
        <v>20928</v>
      </c>
      <c r="B19554" s="246">
        <v>2473.9499999999998</v>
      </c>
    </row>
    <row r="19555" spans="1:2" x14ac:dyDescent="0.2">
      <c r="A19555" s="245" t="s">
        <v>5231</v>
      </c>
      <c r="B19555" s="246">
        <v>5319.13</v>
      </c>
    </row>
    <row r="19556" spans="1:2" x14ac:dyDescent="0.2">
      <c r="A19556" s="245" t="s">
        <v>20929</v>
      </c>
      <c r="B19556" s="246">
        <v>5319.13</v>
      </c>
    </row>
    <row r="19557" spans="1:2" x14ac:dyDescent="0.2">
      <c r="A19557" s="245" t="s">
        <v>5232</v>
      </c>
      <c r="B19557" s="246">
        <v>3071.3</v>
      </c>
    </row>
    <row r="19558" spans="1:2" x14ac:dyDescent="0.2">
      <c r="A19558" s="245" t="s">
        <v>20930</v>
      </c>
      <c r="B19558" s="246">
        <v>3071.3</v>
      </c>
    </row>
    <row r="19559" spans="1:2" x14ac:dyDescent="0.2">
      <c r="A19559" s="245" t="s">
        <v>5233</v>
      </c>
      <c r="B19559" s="246">
        <v>4489.88</v>
      </c>
    </row>
    <row r="19560" spans="1:2" x14ac:dyDescent="0.2">
      <c r="A19560" s="245" t="s">
        <v>20931</v>
      </c>
      <c r="B19560" s="246">
        <v>4489.88</v>
      </c>
    </row>
    <row r="19561" spans="1:2" x14ac:dyDescent="0.2">
      <c r="A19561" s="245" t="s">
        <v>5234</v>
      </c>
      <c r="B19561" s="246">
        <v>6275.73</v>
      </c>
    </row>
    <row r="19562" spans="1:2" x14ac:dyDescent="0.2">
      <c r="A19562" s="245" t="s">
        <v>20932</v>
      </c>
      <c r="B19562" s="246">
        <v>6275.73</v>
      </c>
    </row>
    <row r="19563" spans="1:2" x14ac:dyDescent="0.2">
      <c r="A19563" s="245" t="s">
        <v>5235</v>
      </c>
      <c r="B19563" s="246">
        <v>6600</v>
      </c>
    </row>
    <row r="19564" spans="1:2" x14ac:dyDescent="0.2">
      <c r="A19564" s="245" t="s">
        <v>20933</v>
      </c>
      <c r="B19564" s="246">
        <v>6600</v>
      </c>
    </row>
    <row r="19565" spans="1:2" x14ac:dyDescent="0.2">
      <c r="A19565" s="245" t="s">
        <v>10783</v>
      </c>
      <c r="B19565" s="246">
        <v>5992.36</v>
      </c>
    </row>
    <row r="19566" spans="1:2" x14ac:dyDescent="0.2">
      <c r="A19566" s="245" t="s">
        <v>20934</v>
      </c>
      <c r="B19566" s="246">
        <v>5992.36</v>
      </c>
    </row>
    <row r="19567" spans="1:2" x14ac:dyDescent="0.2">
      <c r="A19567" s="245" t="s">
        <v>10785</v>
      </c>
      <c r="B19567" s="246">
        <v>5902.2</v>
      </c>
    </row>
    <row r="19568" spans="1:2" x14ac:dyDescent="0.2">
      <c r="A19568" s="245" t="s">
        <v>20935</v>
      </c>
      <c r="B19568" s="246">
        <v>5902.2</v>
      </c>
    </row>
    <row r="19569" spans="1:2" x14ac:dyDescent="0.2">
      <c r="A19569" s="245" t="s">
        <v>10786</v>
      </c>
      <c r="B19569" s="246">
        <v>5883.11</v>
      </c>
    </row>
    <row r="19570" spans="1:2" x14ac:dyDescent="0.2">
      <c r="A19570" s="245" t="s">
        <v>20936</v>
      </c>
      <c r="B19570" s="246">
        <v>5883.11</v>
      </c>
    </row>
    <row r="19571" spans="1:2" x14ac:dyDescent="0.2">
      <c r="A19571" s="245" t="s">
        <v>10787</v>
      </c>
      <c r="B19571" s="246">
        <v>5858.57</v>
      </c>
    </row>
    <row r="19572" spans="1:2" x14ac:dyDescent="0.2">
      <c r="A19572" s="245" t="s">
        <v>20937</v>
      </c>
      <c r="B19572" s="246">
        <v>5858.57</v>
      </c>
    </row>
    <row r="19573" spans="1:2" x14ac:dyDescent="0.2">
      <c r="A19573" s="245" t="s">
        <v>10788</v>
      </c>
      <c r="B19573" s="246">
        <v>4859.5</v>
      </c>
    </row>
    <row r="19574" spans="1:2" x14ac:dyDescent="0.2">
      <c r="A19574" s="245" t="s">
        <v>20938</v>
      </c>
      <c r="B19574" s="246">
        <v>4859.5</v>
      </c>
    </row>
    <row r="19575" spans="1:2" x14ac:dyDescent="0.2">
      <c r="A19575" s="245" t="s">
        <v>10789</v>
      </c>
      <c r="B19575" s="246">
        <v>5543.04</v>
      </c>
    </row>
    <row r="19576" spans="1:2" x14ac:dyDescent="0.2">
      <c r="A19576" s="245" t="s">
        <v>20939</v>
      </c>
      <c r="B19576" s="246">
        <v>5543.04</v>
      </c>
    </row>
    <row r="19577" spans="1:2" x14ac:dyDescent="0.2">
      <c r="A19577" s="245" t="s">
        <v>10790</v>
      </c>
      <c r="B19577" s="246">
        <v>4793.8900000000003</v>
      </c>
    </row>
    <row r="19578" spans="1:2" x14ac:dyDescent="0.2">
      <c r="A19578" s="245" t="s">
        <v>20940</v>
      </c>
      <c r="B19578" s="246">
        <v>4793.8900000000003</v>
      </c>
    </row>
    <row r="19579" spans="1:2" x14ac:dyDescent="0.2">
      <c r="A19579" s="245" t="s">
        <v>10791</v>
      </c>
      <c r="B19579" s="246">
        <v>4721.76</v>
      </c>
    </row>
    <row r="19580" spans="1:2" x14ac:dyDescent="0.2">
      <c r="A19580" s="245" t="s">
        <v>20941</v>
      </c>
      <c r="B19580" s="246">
        <v>4721.76</v>
      </c>
    </row>
    <row r="19581" spans="1:2" x14ac:dyDescent="0.2">
      <c r="A19581" s="245" t="s">
        <v>10792</v>
      </c>
      <c r="B19581" s="246">
        <v>4704.6899999999996</v>
      </c>
    </row>
    <row r="19582" spans="1:2" x14ac:dyDescent="0.2">
      <c r="A19582" s="245" t="s">
        <v>20942</v>
      </c>
      <c r="B19582" s="246">
        <v>4704.6899999999996</v>
      </c>
    </row>
    <row r="19583" spans="1:2" x14ac:dyDescent="0.2">
      <c r="A19583" s="245" t="s">
        <v>10793</v>
      </c>
      <c r="B19583" s="246">
        <v>4686.8500000000004</v>
      </c>
    </row>
    <row r="19584" spans="1:2" x14ac:dyDescent="0.2">
      <c r="A19584" s="245" t="s">
        <v>20943</v>
      </c>
      <c r="B19584" s="246">
        <v>4686.8500000000004</v>
      </c>
    </row>
    <row r="19585" spans="1:2" x14ac:dyDescent="0.2">
      <c r="A19585" s="245" t="s">
        <v>10794</v>
      </c>
      <c r="B19585" s="246">
        <v>3887.6</v>
      </c>
    </row>
    <row r="19586" spans="1:2" x14ac:dyDescent="0.2">
      <c r="A19586" s="245" t="s">
        <v>20944</v>
      </c>
      <c r="B19586" s="246">
        <v>3887.6</v>
      </c>
    </row>
    <row r="19587" spans="1:2" x14ac:dyDescent="0.2">
      <c r="A19587" s="245" t="s">
        <v>10795</v>
      </c>
      <c r="B19587" s="246">
        <v>4434.43</v>
      </c>
    </row>
    <row r="19588" spans="1:2" x14ac:dyDescent="0.2">
      <c r="A19588" s="245" t="s">
        <v>20945</v>
      </c>
      <c r="B19588" s="246">
        <v>4434.43</v>
      </c>
    </row>
    <row r="19589" spans="1:2" x14ac:dyDescent="0.2">
      <c r="A19589" s="245" t="s">
        <v>10796</v>
      </c>
      <c r="B19589" s="246">
        <v>18209.580000000002</v>
      </c>
    </row>
    <row r="19590" spans="1:2" x14ac:dyDescent="0.2">
      <c r="A19590" s="245" t="s">
        <v>20946</v>
      </c>
      <c r="B19590" s="246">
        <v>18209.580000000002</v>
      </c>
    </row>
    <row r="19591" spans="1:2" x14ac:dyDescent="0.2">
      <c r="A19591" s="245" t="s">
        <v>10797</v>
      </c>
      <c r="B19591" s="246">
        <v>11799.13</v>
      </c>
    </row>
    <row r="19592" spans="1:2" x14ac:dyDescent="0.2">
      <c r="A19592" s="245" t="s">
        <v>20947</v>
      </c>
      <c r="B19592" s="246">
        <v>11799.13</v>
      </c>
    </row>
    <row r="19593" spans="1:2" x14ac:dyDescent="0.2">
      <c r="A19593" s="245" t="s">
        <v>10798</v>
      </c>
      <c r="B19593" s="246">
        <v>10592.78</v>
      </c>
    </row>
    <row r="19594" spans="1:2" x14ac:dyDescent="0.2">
      <c r="A19594" s="245" t="s">
        <v>20948</v>
      </c>
      <c r="B19594" s="246">
        <v>10592.78</v>
      </c>
    </row>
    <row r="19595" spans="1:2" x14ac:dyDescent="0.2">
      <c r="A19595" s="245" t="s">
        <v>10799</v>
      </c>
      <c r="B19595" s="246">
        <v>11817.6</v>
      </c>
    </row>
    <row r="19596" spans="1:2" x14ac:dyDescent="0.2">
      <c r="A19596" s="245" t="s">
        <v>20949</v>
      </c>
      <c r="B19596" s="246">
        <v>11817.6</v>
      </c>
    </row>
    <row r="19597" spans="1:2" x14ac:dyDescent="0.2">
      <c r="A19597" s="245" t="s">
        <v>10800</v>
      </c>
      <c r="B19597" s="246">
        <v>10399.36</v>
      </c>
    </row>
    <row r="19598" spans="1:2" x14ac:dyDescent="0.2">
      <c r="A19598" s="245" t="s">
        <v>20950</v>
      </c>
      <c r="B19598" s="246">
        <v>10399.36</v>
      </c>
    </row>
    <row r="19599" spans="1:2" x14ac:dyDescent="0.2">
      <c r="A19599" s="245" t="s">
        <v>10801</v>
      </c>
      <c r="B19599" s="246">
        <v>9383.42</v>
      </c>
    </row>
    <row r="19600" spans="1:2" x14ac:dyDescent="0.2">
      <c r="A19600" s="245" t="s">
        <v>20951</v>
      </c>
      <c r="B19600" s="246">
        <v>9383.42</v>
      </c>
    </row>
    <row r="19601" spans="1:2" x14ac:dyDescent="0.2">
      <c r="A19601" s="245" t="s">
        <v>10802</v>
      </c>
      <c r="B19601" s="246">
        <v>13112.05</v>
      </c>
    </row>
    <row r="19602" spans="1:2" x14ac:dyDescent="0.2">
      <c r="A19602" s="245" t="s">
        <v>20952</v>
      </c>
      <c r="B19602" s="246">
        <v>13112.05</v>
      </c>
    </row>
    <row r="19603" spans="1:2" x14ac:dyDescent="0.2">
      <c r="A19603" s="245" t="s">
        <v>10803</v>
      </c>
      <c r="B19603" s="246">
        <v>12139.65</v>
      </c>
    </row>
    <row r="19604" spans="1:2" x14ac:dyDescent="0.2">
      <c r="A19604" s="245" t="s">
        <v>20953</v>
      </c>
      <c r="B19604" s="246">
        <v>12139.65</v>
      </c>
    </row>
    <row r="19605" spans="1:2" x14ac:dyDescent="0.2">
      <c r="A19605" s="245" t="s">
        <v>10804</v>
      </c>
      <c r="B19605" s="246">
        <v>26188.74</v>
      </c>
    </row>
    <row r="19606" spans="1:2" x14ac:dyDescent="0.2">
      <c r="A19606" s="245" t="s">
        <v>20954</v>
      </c>
      <c r="B19606" s="246">
        <v>26188.74</v>
      </c>
    </row>
    <row r="19607" spans="1:2" x14ac:dyDescent="0.2">
      <c r="A19607" s="245" t="s">
        <v>10805</v>
      </c>
      <c r="B19607" s="246">
        <v>16969.330000000002</v>
      </c>
    </row>
    <row r="19608" spans="1:2" x14ac:dyDescent="0.2">
      <c r="A19608" s="245" t="s">
        <v>20955</v>
      </c>
      <c r="B19608" s="246">
        <v>16969.330000000002</v>
      </c>
    </row>
    <row r="19609" spans="1:2" x14ac:dyDescent="0.2">
      <c r="A19609" s="245" t="s">
        <v>10806</v>
      </c>
      <c r="B19609" s="246">
        <v>15242.67</v>
      </c>
    </row>
    <row r="19610" spans="1:2" x14ac:dyDescent="0.2">
      <c r="A19610" s="245" t="s">
        <v>20956</v>
      </c>
      <c r="B19610" s="246">
        <v>15242.67</v>
      </c>
    </row>
    <row r="19611" spans="1:2" x14ac:dyDescent="0.2">
      <c r="A19611" s="245" t="s">
        <v>10807</v>
      </c>
      <c r="B19611" s="246">
        <v>16950.87</v>
      </c>
    </row>
    <row r="19612" spans="1:2" x14ac:dyDescent="0.2">
      <c r="A19612" s="245" t="s">
        <v>20957</v>
      </c>
      <c r="B19612" s="246">
        <v>16950.87</v>
      </c>
    </row>
    <row r="19613" spans="1:2" x14ac:dyDescent="0.2">
      <c r="A19613" s="245" t="s">
        <v>10808</v>
      </c>
      <c r="B19613" s="246">
        <v>15945.69</v>
      </c>
    </row>
    <row r="19614" spans="1:2" x14ac:dyDescent="0.2">
      <c r="A19614" s="245" t="s">
        <v>20958</v>
      </c>
      <c r="B19614" s="246">
        <v>15945.69</v>
      </c>
    </row>
    <row r="19615" spans="1:2" x14ac:dyDescent="0.2">
      <c r="A19615" s="245" t="s">
        <v>10809</v>
      </c>
      <c r="B19615" s="246">
        <v>14144.46</v>
      </c>
    </row>
    <row r="19616" spans="1:2" x14ac:dyDescent="0.2">
      <c r="A19616" s="245" t="s">
        <v>20959</v>
      </c>
      <c r="B19616" s="246">
        <v>14144.46</v>
      </c>
    </row>
    <row r="19617" spans="1:2" x14ac:dyDescent="0.2">
      <c r="A19617" s="245" t="s">
        <v>10810</v>
      </c>
      <c r="B19617" s="246">
        <v>18772.45</v>
      </c>
    </row>
    <row r="19618" spans="1:2" x14ac:dyDescent="0.2">
      <c r="A19618" s="245" t="s">
        <v>20960</v>
      </c>
      <c r="B19618" s="246">
        <v>18772.45</v>
      </c>
    </row>
    <row r="19619" spans="1:2" x14ac:dyDescent="0.2">
      <c r="A19619" s="245" t="s">
        <v>10811</v>
      </c>
      <c r="B19619" s="246">
        <v>18013.68</v>
      </c>
    </row>
    <row r="19620" spans="1:2" x14ac:dyDescent="0.2">
      <c r="A19620" s="245" t="s">
        <v>20961</v>
      </c>
      <c r="B19620" s="246">
        <v>18013.68</v>
      </c>
    </row>
    <row r="19621" spans="1:2" x14ac:dyDescent="0.2">
      <c r="A19621" s="245" t="s">
        <v>5236</v>
      </c>
      <c r="B19621" s="246">
        <v>13181.3</v>
      </c>
    </row>
    <row r="19622" spans="1:2" x14ac:dyDescent="0.2">
      <c r="A19622" s="245" t="s">
        <v>20962</v>
      </c>
      <c r="B19622" s="246">
        <v>13181.3</v>
      </c>
    </row>
    <row r="19623" spans="1:2" x14ac:dyDescent="0.2">
      <c r="A19623" s="245" t="s">
        <v>5237</v>
      </c>
      <c r="B19623" s="246">
        <v>1574.87</v>
      </c>
    </row>
    <row r="19624" spans="1:2" x14ac:dyDescent="0.2">
      <c r="A19624" s="245" t="s">
        <v>20963</v>
      </c>
      <c r="B19624" s="246">
        <v>1574.87</v>
      </c>
    </row>
    <row r="19625" spans="1:2" x14ac:dyDescent="0.2">
      <c r="A19625" s="245" t="s">
        <v>5238</v>
      </c>
      <c r="B19625" s="246">
        <v>1990</v>
      </c>
    </row>
    <row r="19626" spans="1:2" x14ac:dyDescent="0.2">
      <c r="A19626" s="245" t="s">
        <v>20964</v>
      </c>
      <c r="B19626" s="246">
        <v>1990</v>
      </c>
    </row>
    <row r="19627" spans="1:2" x14ac:dyDescent="0.2">
      <c r="A19627" s="245" t="s">
        <v>5239</v>
      </c>
      <c r="B19627" s="246">
        <v>4193.82</v>
      </c>
    </row>
    <row r="19628" spans="1:2" x14ac:dyDescent="0.2">
      <c r="A19628" s="245" t="s">
        <v>20965</v>
      </c>
      <c r="B19628" s="246">
        <v>4193.82</v>
      </c>
    </row>
    <row r="19629" spans="1:2" x14ac:dyDescent="0.2">
      <c r="A19629" s="245" t="s">
        <v>5240</v>
      </c>
      <c r="B19629" s="246">
        <v>4851.29</v>
      </c>
    </row>
    <row r="19630" spans="1:2" x14ac:dyDescent="0.2">
      <c r="A19630" s="245" t="s">
        <v>20966</v>
      </c>
      <c r="B19630" s="246">
        <v>4851.29</v>
      </c>
    </row>
    <row r="19631" spans="1:2" x14ac:dyDescent="0.2">
      <c r="A19631" s="245" t="s">
        <v>5241</v>
      </c>
      <c r="B19631" s="246">
        <v>110.13</v>
      </c>
    </row>
    <row r="19632" spans="1:2" x14ac:dyDescent="0.2">
      <c r="A19632" s="245" t="s">
        <v>20967</v>
      </c>
      <c r="B19632" s="246">
        <v>107.76</v>
      </c>
    </row>
    <row r="19633" spans="1:2" x14ac:dyDescent="0.2">
      <c r="A19633" s="245" t="s">
        <v>10812</v>
      </c>
      <c r="B19633" s="246">
        <v>1130.1300000000001</v>
      </c>
    </row>
    <row r="19634" spans="1:2" x14ac:dyDescent="0.2">
      <c r="A19634" s="245" t="s">
        <v>20968</v>
      </c>
      <c r="B19634" s="246">
        <v>1127.76</v>
      </c>
    </row>
    <row r="19635" spans="1:2" x14ac:dyDescent="0.2">
      <c r="A19635" s="245" t="s">
        <v>5242</v>
      </c>
      <c r="B19635" s="246">
        <v>374.63</v>
      </c>
    </row>
    <row r="19636" spans="1:2" x14ac:dyDescent="0.2">
      <c r="A19636" s="245" t="s">
        <v>20969</v>
      </c>
      <c r="B19636" s="246">
        <v>372.26</v>
      </c>
    </row>
    <row r="19637" spans="1:2" x14ac:dyDescent="0.2">
      <c r="A19637" s="245" t="s">
        <v>5243</v>
      </c>
      <c r="B19637" s="246">
        <v>367.73</v>
      </c>
    </row>
    <row r="19638" spans="1:2" x14ac:dyDescent="0.2">
      <c r="A19638" s="245" t="s">
        <v>20970</v>
      </c>
      <c r="B19638" s="246">
        <v>365.36</v>
      </c>
    </row>
    <row r="19639" spans="1:2" x14ac:dyDescent="0.2">
      <c r="A19639" s="245" t="s">
        <v>5244</v>
      </c>
      <c r="B19639" s="246">
        <v>110.13</v>
      </c>
    </row>
    <row r="19640" spans="1:2" x14ac:dyDescent="0.2">
      <c r="A19640" s="245" t="s">
        <v>20971</v>
      </c>
      <c r="B19640" s="246">
        <v>107.76</v>
      </c>
    </row>
    <row r="19641" spans="1:2" x14ac:dyDescent="0.2">
      <c r="A19641" s="245" t="s">
        <v>5245</v>
      </c>
      <c r="B19641" s="246">
        <v>133.22999999999999</v>
      </c>
    </row>
    <row r="19642" spans="1:2" x14ac:dyDescent="0.2">
      <c r="A19642" s="245" t="s">
        <v>20972</v>
      </c>
      <c r="B19642" s="246">
        <v>130.86000000000001</v>
      </c>
    </row>
    <row r="19643" spans="1:2" x14ac:dyDescent="0.2">
      <c r="A19643" s="245" t="s">
        <v>5246</v>
      </c>
      <c r="B19643" s="246">
        <v>200</v>
      </c>
    </row>
    <row r="19644" spans="1:2" x14ac:dyDescent="0.2">
      <c r="A19644" s="245" t="s">
        <v>20973</v>
      </c>
      <c r="B19644" s="246">
        <v>200</v>
      </c>
    </row>
    <row r="19645" spans="1:2" x14ac:dyDescent="0.2">
      <c r="A19645" s="245" t="s">
        <v>5247</v>
      </c>
      <c r="B19645" s="246">
        <v>600</v>
      </c>
    </row>
    <row r="19646" spans="1:2" x14ac:dyDescent="0.2">
      <c r="A19646" s="245" t="s">
        <v>20974</v>
      </c>
      <c r="B19646" s="246">
        <v>600</v>
      </c>
    </row>
    <row r="19647" spans="1:2" x14ac:dyDescent="0.2">
      <c r="A19647" s="245" t="s">
        <v>24147</v>
      </c>
      <c r="B19647" s="246">
        <v>9775.68</v>
      </c>
    </row>
    <row r="19648" spans="1:2" x14ac:dyDescent="0.2">
      <c r="A19648" s="245" t="s">
        <v>24148</v>
      </c>
      <c r="B19648" s="246">
        <v>9639.67</v>
      </c>
    </row>
    <row r="19649" spans="1:2" x14ac:dyDescent="0.2">
      <c r="A19649" s="245" t="s">
        <v>24149</v>
      </c>
      <c r="B19649" s="246">
        <v>11464.78</v>
      </c>
    </row>
    <row r="19650" spans="1:2" x14ac:dyDescent="0.2">
      <c r="A19650" s="245" t="s">
        <v>24150</v>
      </c>
      <c r="B19650" s="246">
        <v>11328.77</v>
      </c>
    </row>
    <row r="19651" spans="1:2" x14ac:dyDescent="0.2">
      <c r="A19651" s="245" t="s">
        <v>10813</v>
      </c>
      <c r="B19651" s="246">
        <v>14435.27</v>
      </c>
    </row>
    <row r="19652" spans="1:2" x14ac:dyDescent="0.2">
      <c r="A19652" s="245" t="s">
        <v>20975</v>
      </c>
      <c r="B19652" s="246">
        <v>14299.25</v>
      </c>
    </row>
    <row r="19653" spans="1:2" x14ac:dyDescent="0.2">
      <c r="A19653" s="245" t="s">
        <v>10814</v>
      </c>
      <c r="B19653" s="246">
        <v>574.44000000000005</v>
      </c>
    </row>
    <row r="19654" spans="1:2" x14ac:dyDescent="0.2">
      <c r="A19654" s="245" t="s">
        <v>20976</v>
      </c>
      <c r="B19654" s="246">
        <v>569.70000000000005</v>
      </c>
    </row>
    <row r="19655" spans="1:2" x14ac:dyDescent="0.2">
      <c r="A19655" s="245" t="s">
        <v>10815</v>
      </c>
      <c r="B19655" s="246">
        <v>725.47</v>
      </c>
    </row>
    <row r="19656" spans="1:2" x14ac:dyDescent="0.2">
      <c r="A19656" s="245" t="s">
        <v>20977</v>
      </c>
      <c r="B19656" s="246">
        <v>720.73</v>
      </c>
    </row>
    <row r="19657" spans="1:2" x14ac:dyDescent="0.2">
      <c r="A19657" s="245" t="s">
        <v>10816</v>
      </c>
      <c r="B19657" s="246">
        <v>969.66</v>
      </c>
    </row>
    <row r="19658" spans="1:2" x14ac:dyDescent="0.2">
      <c r="A19658" s="245" t="s">
        <v>20978</v>
      </c>
      <c r="B19658" s="246">
        <v>964.92</v>
      </c>
    </row>
    <row r="19659" spans="1:2" x14ac:dyDescent="0.2">
      <c r="A19659" s="245" t="s">
        <v>10817</v>
      </c>
      <c r="B19659" s="246">
        <v>1925.47</v>
      </c>
    </row>
    <row r="19660" spans="1:2" x14ac:dyDescent="0.2">
      <c r="A19660" s="245" t="s">
        <v>20979</v>
      </c>
      <c r="B19660" s="246">
        <v>1920.73</v>
      </c>
    </row>
    <row r="19661" spans="1:2" x14ac:dyDescent="0.2">
      <c r="A19661" s="245" t="s">
        <v>10818</v>
      </c>
      <c r="B19661" s="246">
        <v>2573.1999999999998</v>
      </c>
    </row>
    <row r="19662" spans="1:2" x14ac:dyDescent="0.2">
      <c r="A19662" s="245" t="s">
        <v>20980</v>
      </c>
      <c r="B19662" s="246">
        <v>2566.1</v>
      </c>
    </row>
    <row r="19663" spans="1:2" x14ac:dyDescent="0.2">
      <c r="A19663" s="245" t="s">
        <v>10819</v>
      </c>
      <c r="B19663" s="246">
        <v>4973.2</v>
      </c>
    </row>
    <row r="19664" spans="1:2" x14ac:dyDescent="0.2">
      <c r="A19664" s="245" t="s">
        <v>20981</v>
      </c>
      <c r="B19664" s="246">
        <v>4966.1000000000004</v>
      </c>
    </row>
    <row r="19665" spans="1:2" x14ac:dyDescent="0.2">
      <c r="A19665" s="245" t="s">
        <v>10820</v>
      </c>
      <c r="B19665" s="246">
        <v>252.47</v>
      </c>
    </row>
    <row r="19666" spans="1:2" x14ac:dyDescent="0.2">
      <c r="A19666" s="245" t="s">
        <v>20982</v>
      </c>
      <c r="B19666" s="246">
        <v>247.73</v>
      </c>
    </row>
    <row r="19667" spans="1:2" x14ac:dyDescent="0.2">
      <c r="A19667" s="245" t="s">
        <v>10821</v>
      </c>
      <c r="B19667" s="246">
        <v>338.47</v>
      </c>
    </row>
    <row r="19668" spans="1:2" x14ac:dyDescent="0.2">
      <c r="A19668" s="245" t="s">
        <v>20983</v>
      </c>
      <c r="B19668" s="246">
        <v>333.73</v>
      </c>
    </row>
    <row r="19669" spans="1:2" x14ac:dyDescent="0.2">
      <c r="A19669" s="245" t="s">
        <v>10822</v>
      </c>
      <c r="B19669" s="246">
        <v>2497.7199999999998</v>
      </c>
    </row>
    <row r="19670" spans="1:2" x14ac:dyDescent="0.2">
      <c r="A19670" s="245" t="s">
        <v>20984</v>
      </c>
      <c r="B19670" s="246">
        <v>2492.98</v>
      </c>
    </row>
    <row r="19671" spans="1:2" x14ac:dyDescent="0.2">
      <c r="A19671" s="245" t="s">
        <v>10823</v>
      </c>
      <c r="B19671" s="246">
        <v>2817.97</v>
      </c>
    </row>
    <row r="19672" spans="1:2" x14ac:dyDescent="0.2">
      <c r="A19672" s="245" t="s">
        <v>20985</v>
      </c>
      <c r="B19672" s="246">
        <v>2813.23</v>
      </c>
    </row>
    <row r="19673" spans="1:2" x14ac:dyDescent="0.2">
      <c r="A19673" s="245" t="s">
        <v>10824</v>
      </c>
      <c r="B19673" s="246">
        <v>3675.7</v>
      </c>
    </row>
    <row r="19674" spans="1:2" x14ac:dyDescent="0.2">
      <c r="A19674" s="245" t="s">
        <v>20986</v>
      </c>
      <c r="B19674" s="246">
        <v>3668.6</v>
      </c>
    </row>
    <row r="19675" spans="1:2" x14ac:dyDescent="0.2">
      <c r="A19675" s="245" t="s">
        <v>10825</v>
      </c>
      <c r="B19675" s="246">
        <v>4517.07</v>
      </c>
    </row>
    <row r="19676" spans="1:2" x14ac:dyDescent="0.2">
      <c r="A19676" s="245" t="s">
        <v>20987</v>
      </c>
      <c r="B19676" s="246">
        <v>4509.97</v>
      </c>
    </row>
    <row r="19677" spans="1:2" x14ac:dyDescent="0.2">
      <c r="A19677" s="245" t="s">
        <v>10826</v>
      </c>
      <c r="B19677" s="246">
        <v>2755.47</v>
      </c>
    </row>
    <row r="19678" spans="1:2" x14ac:dyDescent="0.2">
      <c r="A19678" s="245" t="s">
        <v>20988</v>
      </c>
      <c r="B19678" s="246">
        <v>2750.73</v>
      </c>
    </row>
    <row r="19679" spans="1:2" x14ac:dyDescent="0.2">
      <c r="A19679" s="245" t="s">
        <v>10827</v>
      </c>
      <c r="B19679" s="246">
        <v>3155.47</v>
      </c>
    </row>
    <row r="19680" spans="1:2" x14ac:dyDescent="0.2">
      <c r="A19680" s="245" t="s">
        <v>20989</v>
      </c>
      <c r="B19680" s="246">
        <v>3150.73</v>
      </c>
    </row>
    <row r="19681" spans="1:2" x14ac:dyDescent="0.2">
      <c r="A19681" s="245" t="s">
        <v>10828</v>
      </c>
      <c r="B19681" s="246">
        <v>3453.2</v>
      </c>
    </row>
    <row r="19682" spans="1:2" x14ac:dyDescent="0.2">
      <c r="A19682" s="245" t="s">
        <v>20990</v>
      </c>
      <c r="B19682" s="246">
        <v>3446.1</v>
      </c>
    </row>
    <row r="19683" spans="1:2" x14ac:dyDescent="0.2">
      <c r="A19683" s="245" t="s">
        <v>35423</v>
      </c>
      <c r="B19683" s="246">
        <v>33213.4</v>
      </c>
    </row>
    <row r="19684" spans="1:2" x14ac:dyDescent="0.2">
      <c r="A19684" s="245" t="s">
        <v>35424</v>
      </c>
      <c r="B19684" s="246">
        <v>33213.4</v>
      </c>
    </row>
    <row r="19685" spans="1:2" x14ac:dyDescent="0.2">
      <c r="A19685" s="245" t="s">
        <v>10829</v>
      </c>
      <c r="B19685" s="246">
        <v>292.95999999999998</v>
      </c>
    </row>
    <row r="19686" spans="1:2" x14ac:dyDescent="0.2">
      <c r="A19686" s="245" t="s">
        <v>20991</v>
      </c>
      <c r="B19686" s="246">
        <v>288.36</v>
      </c>
    </row>
    <row r="19687" spans="1:2" x14ac:dyDescent="0.2">
      <c r="A19687" s="245" t="s">
        <v>10830</v>
      </c>
      <c r="B19687" s="246">
        <v>12940</v>
      </c>
    </row>
    <row r="19688" spans="1:2" x14ac:dyDescent="0.2">
      <c r="A19688" s="245" t="s">
        <v>20992</v>
      </c>
      <c r="B19688" s="246">
        <v>12940</v>
      </c>
    </row>
    <row r="19689" spans="1:2" x14ac:dyDescent="0.2">
      <c r="A19689" s="245" t="s">
        <v>10831</v>
      </c>
      <c r="B19689" s="246">
        <v>222.13</v>
      </c>
    </row>
    <row r="19690" spans="1:2" x14ac:dyDescent="0.2">
      <c r="A19690" s="245" t="s">
        <v>20993</v>
      </c>
      <c r="B19690" s="246">
        <v>222.13</v>
      </c>
    </row>
    <row r="19691" spans="1:2" x14ac:dyDescent="0.2">
      <c r="A19691" s="245" t="s">
        <v>10832</v>
      </c>
      <c r="B19691" s="246">
        <v>233.5</v>
      </c>
    </row>
    <row r="19692" spans="1:2" x14ac:dyDescent="0.2">
      <c r="A19692" s="245" t="s">
        <v>20994</v>
      </c>
      <c r="B19692" s="246">
        <v>233.5</v>
      </c>
    </row>
    <row r="19693" spans="1:2" x14ac:dyDescent="0.2">
      <c r="A19693" s="245" t="s">
        <v>10833</v>
      </c>
      <c r="B19693" s="246">
        <v>809.58</v>
      </c>
    </row>
    <row r="19694" spans="1:2" x14ac:dyDescent="0.2">
      <c r="A19694" s="245" t="s">
        <v>20995</v>
      </c>
      <c r="B19694" s="246">
        <v>809.58</v>
      </c>
    </row>
    <row r="19695" spans="1:2" x14ac:dyDescent="0.2">
      <c r="A19695" s="245" t="s">
        <v>5248</v>
      </c>
      <c r="B19695" s="246">
        <v>202.95</v>
      </c>
    </row>
    <row r="19696" spans="1:2" x14ac:dyDescent="0.2">
      <c r="A19696" s="245" t="s">
        <v>20996</v>
      </c>
      <c r="B19696" s="246">
        <v>197.45</v>
      </c>
    </row>
    <row r="19697" spans="1:2" x14ac:dyDescent="0.2">
      <c r="A19697" s="245" t="s">
        <v>5249</v>
      </c>
      <c r="B19697" s="246">
        <v>225.15</v>
      </c>
    </row>
    <row r="19698" spans="1:2" x14ac:dyDescent="0.2">
      <c r="A19698" s="245" t="s">
        <v>20997</v>
      </c>
      <c r="B19698" s="246">
        <v>218.27</v>
      </c>
    </row>
    <row r="19699" spans="1:2" x14ac:dyDescent="0.2">
      <c r="A19699" s="245" t="s">
        <v>10834</v>
      </c>
      <c r="B19699" s="246">
        <v>225.89</v>
      </c>
    </row>
    <row r="19700" spans="1:2" x14ac:dyDescent="0.2">
      <c r="A19700" s="245" t="s">
        <v>20998</v>
      </c>
      <c r="B19700" s="246">
        <v>223.69</v>
      </c>
    </row>
    <row r="19701" spans="1:2" x14ac:dyDescent="0.2">
      <c r="A19701" s="245" t="s">
        <v>10835</v>
      </c>
      <c r="B19701" s="246">
        <v>532.91999999999996</v>
      </c>
    </row>
    <row r="19702" spans="1:2" x14ac:dyDescent="0.2">
      <c r="A19702" s="245" t="s">
        <v>20999</v>
      </c>
      <c r="B19702" s="246">
        <v>532.91999999999996</v>
      </c>
    </row>
    <row r="19703" spans="1:2" x14ac:dyDescent="0.2">
      <c r="A19703" s="245" t="s">
        <v>10836</v>
      </c>
      <c r="B19703" s="246">
        <v>552.97</v>
      </c>
    </row>
    <row r="19704" spans="1:2" x14ac:dyDescent="0.2">
      <c r="A19704" s="245" t="s">
        <v>21000</v>
      </c>
      <c r="B19704" s="246">
        <v>552.97</v>
      </c>
    </row>
    <row r="19705" spans="1:2" x14ac:dyDescent="0.2">
      <c r="A19705" s="245" t="s">
        <v>10837</v>
      </c>
      <c r="B19705" s="246">
        <v>334.75</v>
      </c>
    </row>
    <row r="19706" spans="1:2" x14ac:dyDescent="0.2">
      <c r="A19706" s="245" t="s">
        <v>21001</v>
      </c>
      <c r="B19706" s="246">
        <v>334.75</v>
      </c>
    </row>
    <row r="19707" spans="1:2" x14ac:dyDescent="0.2">
      <c r="A19707" s="245" t="s">
        <v>10838</v>
      </c>
      <c r="B19707" s="246">
        <v>376.85</v>
      </c>
    </row>
    <row r="19708" spans="1:2" x14ac:dyDescent="0.2">
      <c r="A19708" s="245" t="s">
        <v>21002</v>
      </c>
      <c r="B19708" s="246">
        <v>376.85</v>
      </c>
    </row>
    <row r="19709" spans="1:2" x14ac:dyDescent="0.2">
      <c r="A19709" s="245" t="s">
        <v>10839</v>
      </c>
      <c r="B19709" s="246">
        <v>488</v>
      </c>
    </row>
    <row r="19710" spans="1:2" x14ac:dyDescent="0.2">
      <c r="A19710" s="245" t="s">
        <v>21003</v>
      </c>
      <c r="B19710" s="246">
        <v>488</v>
      </c>
    </row>
    <row r="19711" spans="1:2" x14ac:dyDescent="0.2">
      <c r="A19711" s="245" t="s">
        <v>10840</v>
      </c>
      <c r="B19711" s="246">
        <v>87.54</v>
      </c>
    </row>
    <row r="19712" spans="1:2" x14ac:dyDescent="0.2">
      <c r="A19712" s="245" t="s">
        <v>21004</v>
      </c>
      <c r="B19712" s="246">
        <v>87.54</v>
      </c>
    </row>
    <row r="19713" spans="1:2" x14ac:dyDescent="0.2">
      <c r="A19713" s="245" t="s">
        <v>10841</v>
      </c>
      <c r="B19713" s="246">
        <v>73.2</v>
      </c>
    </row>
    <row r="19714" spans="1:2" x14ac:dyDescent="0.2">
      <c r="A19714" s="245" t="s">
        <v>21005</v>
      </c>
      <c r="B19714" s="246">
        <v>73.2</v>
      </c>
    </row>
    <row r="19715" spans="1:2" x14ac:dyDescent="0.2">
      <c r="A19715" s="245" t="s">
        <v>10842</v>
      </c>
      <c r="B19715" s="246">
        <v>1636.19</v>
      </c>
    </row>
    <row r="19716" spans="1:2" x14ac:dyDescent="0.2">
      <c r="A19716" s="245" t="s">
        <v>21006</v>
      </c>
      <c r="B19716" s="246">
        <v>1636.19</v>
      </c>
    </row>
    <row r="19717" spans="1:2" x14ac:dyDescent="0.2">
      <c r="A19717" s="245" t="s">
        <v>10843</v>
      </c>
      <c r="B19717" s="246">
        <v>237.33</v>
      </c>
    </row>
    <row r="19718" spans="1:2" x14ac:dyDescent="0.2">
      <c r="A19718" s="245" t="s">
        <v>21007</v>
      </c>
      <c r="B19718" s="246">
        <v>237.33</v>
      </c>
    </row>
    <row r="19719" spans="1:2" x14ac:dyDescent="0.2">
      <c r="A19719" s="245" t="s">
        <v>10844</v>
      </c>
      <c r="B19719" s="246">
        <v>152.29</v>
      </c>
    </row>
    <row r="19720" spans="1:2" x14ac:dyDescent="0.2">
      <c r="A19720" s="245" t="s">
        <v>21008</v>
      </c>
      <c r="B19720" s="246">
        <v>152.29</v>
      </c>
    </row>
    <row r="19721" spans="1:2" x14ac:dyDescent="0.2">
      <c r="A19721" s="245" t="s">
        <v>10845</v>
      </c>
      <c r="B19721" s="246">
        <v>66.97</v>
      </c>
    </row>
    <row r="19722" spans="1:2" x14ac:dyDescent="0.2">
      <c r="A19722" s="245" t="s">
        <v>21009</v>
      </c>
      <c r="B19722" s="246">
        <v>64.599999999999994</v>
      </c>
    </row>
    <row r="19723" spans="1:2" x14ac:dyDescent="0.2">
      <c r="A19723" s="245" t="s">
        <v>10846</v>
      </c>
      <c r="B19723" s="246">
        <v>60.99</v>
      </c>
    </row>
    <row r="19724" spans="1:2" x14ac:dyDescent="0.2">
      <c r="A19724" s="245" t="s">
        <v>21010</v>
      </c>
      <c r="B19724" s="246">
        <v>58.62</v>
      </c>
    </row>
    <row r="19725" spans="1:2" x14ac:dyDescent="0.2">
      <c r="A19725" s="245" t="s">
        <v>10847</v>
      </c>
      <c r="B19725" s="246">
        <v>47.66</v>
      </c>
    </row>
    <row r="19726" spans="1:2" x14ac:dyDescent="0.2">
      <c r="A19726" s="245" t="s">
        <v>21011</v>
      </c>
      <c r="B19726" s="246">
        <v>45.29</v>
      </c>
    </row>
    <row r="19727" spans="1:2" x14ac:dyDescent="0.2">
      <c r="A19727" s="245" t="s">
        <v>10848</v>
      </c>
      <c r="B19727" s="246">
        <v>122.69</v>
      </c>
    </row>
    <row r="19728" spans="1:2" x14ac:dyDescent="0.2">
      <c r="A19728" s="245" t="s">
        <v>21012</v>
      </c>
      <c r="B19728" s="246">
        <v>120.32</v>
      </c>
    </row>
    <row r="19729" spans="1:2" x14ac:dyDescent="0.2">
      <c r="A19729" s="245" t="s">
        <v>10849</v>
      </c>
      <c r="B19729" s="246">
        <v>141.66</v>
      </c>
    </row>
    <row r="19730" spans="1:2" x14ac:dyDescent="0.2">
      <c r="A19730" s="245" t="s">
        <v>21013</v>
      </c>
      <c r="B19730" s="246">
        <v>139.29</v>
      </c>
    </row>
    <row r="19731" spans="1:2" x14ac:dyDescent="0.2">
      <c r="A19731" s="245" t="s">
        <v>10850</v>
      </c>
      <c r="B19731" s="246">
        <v>80052.2</v>
      </c>
    </row>
    <row r="19732" spans="1:2" x14ac:dyDescent="0.2">
      <c r="A19732" s="245" t="s">
        <v>21014</v>
      </c>
      <c r="B19732" s="246">
        <v>80052.2</v>
      </c>
    </row>
    <row r="19733" spans="1:2" x14ac:dyDescent="0.2">
      <c r="A19733" s="245" t="s">
        <v>10851</v>
      </c>
      <c r="B19733" s="246">
        <v>97000</v>
      </c>
    </row>
    <row r="19734" spans="1:2" x14ac:dyDescent="0.2">
      <c r="A19734" s="245" t="s">
        <v>21015</v>
      </c>
      <c r="B19734" s="246">
        <v>97000</v>
      </c>
    </row>
    <row r="19735" spans="1:2" x14ac:dyDescent="0.2">
      <c r="A19735" s="245" t="s">
        <v>10852</v>
      </c>
      <c r="B19735" s="246">
        <v>116700</v>
      </c>
    </row>
    <row r="19736" spans="1:2" x14ac:dyDescent="0.2">
      <c r="A19736" s="245" t="s">
        <v>21016</v>
      </c>
      <c r="B19736" s="246">
        <v>116700</v>
      </c>
    </row>
    <row r="19737" spans="1:2" x14ac:dyDescent="0.2">
      <c r="A19737" s="245" t="s">
        <v>10853</v>
      </c>
      <c r="B19737" s="246">
        <v>51941.2</v>
      </c>
    </row>
    <row r="19738" spans="1:2" x14ac:dyDescent="0.2">
      <c r="A19738" s="245" t="s">
        <v>21017</v>
      </c>
      <c r="B19738" s="246">
        <v>51941.2</v>
      </c>
    </row>
    <row r="19739" spans="1:2" x14ac:dyDescent="0.2">
      <c r="A19739" s="245" t="s">
        <v>4240</v>
      </c>
      <c r="B19739" s="246">
        <v>378.06</v>
      </c>
    </row>
    <row r="19740" spans="1:2" x14ac:dyDescent="0.2">
      <c r="A19740" s="245" t="s">
        <v>21018</v>
      </c>
      <c r="B19740" s="246">
        <v>363.14</v>
      </c>
    </row>
    <row r="19741" spans="1:2" x14ac:dyDescent="0.2">
      <c r="A19741" s="245" t="s">
        <v>4241</v>
      </c>
      <c r="B19741" s="246">
        <v>441.5</v>
      </c>
    </row>
    <row r="19742" spans="1:2" x14ac:dyDescent="0.2">
      <c r="A19742" s="245" t="s">
        <v>21019</v>
      </c>
      <c r="B19742" s="246">
        <v>426.58</v>
      </c>
    </row>
    <row r="19743" spans="1:2" x14ac:dyDescent="0.2">
      <c r="A19743" s="245" t="s">
        <v>4242</v>
      </c>
      <c r="B19743" s="246">
        <v>541.67999999999995</v>
      </c>
    </row>
    <row r="19744" spans="1:2" x14ac:dyDescent="0.2">
      <c r="A19744" s="245" t="s">
        <v>21020</v>
      </c>
      <c r="B19744" s="246">
        <v>524.78</v>
      </c>
    </row>
    <row r="19745" spans="1:2" x14ac:dyDescent="0.2">
      <c r="A19745" s="245" t="s">
        <v>4243</v>
      </c>
      <c r="B19745" s="246">
        <v>583.28</v>
      </c>
    </row>
    <row r="19746" spans="1:2" x14ac:dyDescent="0.2">
      <c r="A19746" s="245" t="s">
        <v>21021</v>
      </c>
      <c r="B19746" s="246">
        <v>566.38</v>
      </c>
    </row>
    <row r="19747" spans="1:2" x14ac:dyDescent="0.2">
      <c r="A19747" s="245" t="s">
        <v>4244</v>
      </c>
      <c r="B19747" s="246">
        <v>521.28</v>
      </c>
    </row>
    <row r="19748" spans="1:2" x14ac:dyDescent="0.2">
      <c r="A19748" s="245" t="s">
        <v>21022</v>
      </c>
      <c r="B19748" s="246">
        <v>502.95</v>
      </c>
    </row>
    <row r="19749" spans="1:2" x14ac:dyDescent="0.2">
      <c r="A19749" s="245" t="s">
        <v>4245</v>
      </c>
      <c r="B19749" s="246">
        <v>625.28</v>
      </c>
    </row>
    <row r="19750" spans="1:2" x14ac:dyDescent="0.2">
      <c r="A19750" s="245" t="s">
        <v>21023</v>
      </c>
      <c r="B19750" s="246">
        <v>606.95000000000005</v>
      </c>
    </row>
    <row r="19751" spans="1:2" x14ac:dyDescent="0.2">
      <c r="A19751" s="245" t="s">
        <v>4246</v>
      </c>
      <c r="B19751" s="246">
        <v>767.93</v>
      </c>
    </row>
    <row r="19752" spans="1:2" x14ac:dyDescent="0.2">
      <c r="A19752" s="245" t="s">
        <v>21024</v>
      </c>
      <c r="B19752" s="246">
        <v>748.61</v>
      </c>
    </row>
    <row r="19753" spans="1:2" x14ac:dyDescent="0.2">
      <c r="A19753" s="245" t="s">
        <v>4247</v>
      </c>
      <c r="B19753" s="246">
        <v>923.93</v>
      </c>
    </row>
    <row r="19754" spans="1:2" x14ac:dyDescent="0.2">
      <c r="A19754" s="245" t="s">
        <v>21025</v>
      </c>
      <c r="B19754" s="246">
        <v>904.61</v>
      </c>
    </row>
    <row r="19755" spans="1:2" x14ac:dyDescent="0.2">
      <c r="A19755" s="245" t="s">
        <v>4248</v>
      </c>
      <c r="B19755" s="246">
        <v>779.51</v>
      </c>
    </row>
    <row r="19756" spans="1:2" x14ac:dyDescent="0.2">
      <c r="A19756" s="245" t="s">
        <v>21026</v>
      </c>
      <c r="B19756" s="246">
        <v>758.62</v>
      </c>
    </row>
    <row r="19757" spans="1:2" x14ac:dyDescent="0.2">
      <c r="A19757" s="245" t="s">
        <v>4249</v>
      </c>
      <c r="B19757" s="246">
        <v>841.91</v>
      </c>
    </row>
    <row r="19758" spans="1:2" x14ac:dyDescent="0.2">
      <c r="A19758" s="245" t="s">
        <v>21027</v>
      </c>
      <c r="B19758" s="246">
        <v>821.02</v>
      </c>
    </row>
    <row r="19759" spans="1:2" x14ac:dyDescent="0.2">
      <c r="A19759" s="245" t="s">
        <v>4250</v>
      </c>
      <c r="B19759" s="246">
        <v>1047.3900000000001</v>
      </c>
    </row>
    <row r="19760" spans="1:2" x14ac:dyDescent="0.2">
      <c r="A19760" s="245" t="s">
        <v>21028</v>
      </c>
      <c r="B19760" s="246">
        <v>1026.01</v>
      </c>
    </row>
    <row r="19761" spans="1:2" x14ac:dyDescent="0.2">
      <c r="A19761" s="245" t="s">
        <v>4251</v>
      </c>
      <c r="B19761" s="246">
        <v>1135.79</v>
      </c>
    </row>
    <row r="19762" spans="1:2" x14ac:dyDescent="0.2">
      <c r="A19762" s="245" t="s">
        <v>21029</v>
      </c>
      <c r="B19762" s="246">
        <v>1114.4100000000001</v>
      </c>
    </row>
    <row r="19763" spans="1:2" x14ac:dyDescent="0.2">
      <c r="A19763" s="245" t="s">
        <v>10854</v>
      </c>
      <c r="B19763" s="246">
        <v>1386.88</v>
      </c>
    </row>
    <row r="19764" spans="1:2" x14ac:dyDescent="0.2">
      <c r="A19764" s="245" t="s">
        <v>21030</v>
      </c>
      <c r="B19764" s="246">
        <v>1364.51</v>
      </c>
    </row>
    <row r="19765" spans="1:2" x14ac:dyDescent="0.2">
      <c r="A19765" s="245" t="s">
        <v>4252</v>
      </c>
      <c r="B19765" s="246">
        <v>1125.0899999999999</v>
      </c>
    </row>
    <row r="19766" spans="1:2" x14ac:dyDescent="0.2">
      <c r="A19766" s="245" t="s">
        <v>21031</v>
      </c>
      <c r="B19766" s="246">
        <v>1101.6500000000001</v>
      </c>
    </row>
    <row r="19767" spans="1:2" x14ac:dyDescent="0.2">
      <c r="A19767" s="245" t="s">
        <v>4253</v>
      </c>
      <c r="B19767" s="246">
        <v>1373.53</v>
      </c>
    </row>
    <row r="19768" spans="1:2" x14ac:dyDescent="0.2">
      <c r="A19768" s="245" t="s">
        <v>21032</v>
      </c>
      <c r="B19768" s="246">
        <v>1350.09</v>
      </c>
    </row>
    <row r="19769" spans="1:2" x14ac:dyDescent="0.2">
      <c r="A19769" s="245" t="s">
        <v>4254</v>
      </c>
      <c r="B19769" s="246">
        <v>1432.93</v>
      </c>
    </row>
    <row r="19770" spans="1:2" x14ac:dyDescent="0.2">
      <c r="A19770" s="245" t="s">
        <v>21033</v>
      </c>
      <c r="B19770" s="246">
        <v>1409.49</v>
      </c>
    </row>
    <row r="19771" spans="1:2" x14ac:dyDescent="0.2">
      <c r="A19771" s="245" t="s">
        <v>10855</v>
      </c>
      <c r="B19771" s="246">
        <v>1855.99</v>
      </c>
    </row>
    <row r="19772" spans="1:2" x14ac:dyDescent="0.2">
      <c r="A19772" s="245" t="s">
        <v>21034</v>
      </c>
      <c r="B19772" s="246">
        <v>1831.55</v>
      </c>
    </row>
    <row r="19773" spans="1:2" x14ac:dyDescent="0.2">
      <c r="A19773" s="245" t="s">
        <v>4255</v>
      </c>
      <c r="B19773" s="246">
        <v>1976.27</v>
      </c>
    </row>
    <row r="19774" spans="1:2" x14ac:dyDescent="0.2">
      <c r="A19774" s="245" t="s">
        <v>21035</v>
      </c>
      <c r="B19774" s="246">
        <v>1951.96</v>
      </c>
    </row>
    <row r="19775" spans="1:2" x14ac:dyDescent="0.2">
      <c r="A19775" s="245" t="s">
        <v>10856</v>
      </c>
      <c r="B19775" s="246">
        <v>145766.29999999999</v>
      </c>
    </row>
    <row r="19776" spans="1:2" x14ac:dyDescent="0.2">
      <c r="A19776" s="245" t="s">
        <v>21036</v>
      </c>
      <c r="B19776" s="246">
        <v>145600.89000000001</v>
      </c>
    </row>
    <row r="19777" spans="1:2" x14ac:dyDescent="0.2">
      <c r="A19777" s="245" t="s">
        <v>10857</v>
      </c>
      <c r="B19777" s="246">
        <v>182908.3</v>
      </c>
    </row>
    <row r="19778" spans="1:2" x14ac:dyDescent="0.2">
      <c r="A19778" s="245" t="s">
        <v>21037</v>
      </c>
      <c r="B19778" s="246">
        <v>182742.89</v>
      </c>
    </row>
    <row r="19779" spans="1:2" x14ac:dyDescent="0.2">
      <c r="A19779" s="245" t="s">
        <v>10858</v>
      </c>
      <c r="B19779" s="246">
        <v>211480.3</v>
      </c>
    </row>
    <row r="19780" spans="1:2" x14ac:dyDescent="0.2">
      <c r="A19780" s="245" t="s">
        <v>21038</v>
      </c>
      <c r="B19780" s="246">
        <v>211314.89</v>
      </c>
    </row>
    <row r="19781" spans="1:2" x14ac:dyDescent="0.2">
      <c r="A19781" s="245" t="s">
        <v>5250</v>
      </c>
      <c r="B19781" s="246">
        <v>262908.3</v>
      </c>
    </row>
    <row r="19782" spans="1:2" x14ac:dyDescent="0.2">
      <c r="A19782" s="245" t="s">
        <v>21039</v>
      </c>
      <c r="B19782" s="246">
        <v>262742.89</v>
      </c>
    </row>
    <row r="19783" spans="1:2" x14ac:dyDescent="0.2">
      <c r="A19783" s="245" t="s">
        <v>5251</v>
      </c>
      <c r="B19783" s="246">
        <v>387621.3</v>
      </c>
    </row>
    <row r="19784" spans="1:2" x14ac:dyDescent="0.2">
      <c r="A19784" s="245" t="s">
        <v>21040</v>
      </c>
      <c r="B19784" s="246">
        <v>387455.89</v>
      </c>
    </row>
    <row r="19785" spans="1:2" x14ac:dyDescent="0.2">
      <c r="A19785" s="245" t="s">
        <v>10859</v>
      </c>
      <c r="B19785" s="246">
        <v>445907.3</v>
      </c>
    </row>
    <row r="19786" spans="1:2" x14ac:dyDescent="0.2">
      <c r="A19786" s="245" t="s">
        <v>21041</v>
      </c>
      <c r="B19786" s="246">
        <v>445741.89</v>
      </c>
    </row>
    <row r="19787" spans="1:2" x14ac:dyDescent="0.2">
      <c r="A19787" s="245" t="s">
        <v>10860</v>
      </c>
      <c r="B19787" s="246">
        <v>461480.3</v>
      </c>
    </row>
    <row r="19788" spans="1:2" x14ac:dyDescent="0.2">
      <c r="A19788" s="245" t="s">
        <v>21042</v>
      </c>
      <c r="B19788" s="246">
        <v>461314.89</v>
      </c>
    </row>
    <row r="19789" spans="1:2" x14ac:dyDescent="0.2">
      <c r="A19789" s="245" t="s">
        <v>5252</v>
      </c>
      <c r="B19789" s="246">
        <v>74080.3</v>
      </c>
    </row>
    <row r="19790" spans="1:2" x14ac:dyDescent="0.2">
      <c r="A19790" s="245" t="s">
        <v>21043</v>
      </c>
      <c r="B19790" s="246">
        <v>73914.89</v>
      </c>
    </row>
    <row r="19791" spans="1:2" x14ac:dyDescent="0.2">
      <c r="A19791" s="245" t="s">
        <v>5253</v>
      </c>
      <c r="B19791" s="246">
        <v>77670.3</v>
      </c>
    </row>
    <row r="19792" spans="1:2" x14ac:dyDescent="0.2">
      <c r="A19792" s="245" t="s">
        <v>21044</v>
      </c>
      <c r="B19792" s="246">
        <v>77504.89</v>
      </c>
    </row>
    <row r="19793" spans="1:2" x14ac:dyDescent="0.2">
      <c r="A19793" s="245" t="s">
        <v>5254</v>
      </c>
      <c r="B19793" s="246">
        <v>114180.3</v>
      </c>
    </row>
    <row r="19794" spans="1:2" x14ac:dyDescent="0.2">
      <c r="A19794" s="245" t="s">
        <v>21045</v>
      </c>
      <c r="B19794" s="246">
        <v>114014.89</v>
      </c>
    </row>
    <row r="19795" spans="1:2" x14ac:dyDescent="0.2">
      <c r="A19795" s="245" t="s">
        <v>10861</v>
      </c>
      <c r="B19795" s="246">
        <v>121780.3</v>
      </c>
    </row>
    <row r="19796" spans="1:2" x14ac:dyDescent="0.2">
      <c r="A19796" s="245" t="s">
        <v>21046</v>
      </c>
      <c r="B19796" s="246">
        <v>121614.89</v>
      </c>
    </row>
    <row r="19797" spans="1:2" x14ac:dyDescent="0.2">
      <c r="A19797" s="245" t="s">
        <v>10862</v>
      </c>
      <c r="B19797" s="246">
        <v>157880.29999999999</v>
      </c>
    </row>
    <row r="19798" spans="1:2" x14ac:dyDescent="0.2">
      <c r="A19798" s="245" t="s">
        <v>21047</v>
      </c>
      <c r="B19798" s="246">
        <v>157714.89000000001</v>
      </c>
    </row>
    <row r="19799" spans="1:2" x14ac:dyDescent="0.2">
      <c r="A19799" s="245" t="s">
        <v>5255</v>
      </c>
      <c r="B19799" s="246">
        <v>458.86</v>
      </c>
    </row>
    <row r="19800" spans="1:2" x14ac:dyDescent="0.2">
      <c r="A19800" s="245" t="s">
        <v>21048</v>
      </c>
      <c r="B19800" s="246">
        <v>457.68</v>
      </c>
    </row>
    <row r="19801" spans="1:2" x14ac:dyDescent="0.2">
      <c r="A19801" s="245" t="s">
        <v>10863</v>
      </c>
      <c r="B19801" s="246">
        <v>219</v>
      </c>
    </row>
    <row r="19802" spans="1:2" x14ac:dyDescent="0.2">
      <c r="A19802" s="245" t="s">
        <v>21049</v>
      </c>
      <c r="B19802" s="246">
        <v>216.63</v>
      </c>
    </row>
    <row r="19803" spans="1:2" x14ac:dyDescent="0.2">
      <c r="A19803" s="245" t="s">
        <v>10864</v>
      </c>
      <c r="B19803" s="246">
        <v>1784.95</v>
      </c>
    </row>
    <row r="19804" spans="1:2" x14ac:dyDescent="0.2">
      <c r="A19804" s="245" t="s">
        <v>21050</v>
      </c>
      <c r="B19804" s="246">
        <v>1782.58</v>
      </c>
    </row>
    <row r="19805" spans="1:2" x14ac:dyDescent="0.2">
      <c r="A19805" s="245" t="s">
        <v>10865</v>
      </c>
      <c r="B19805" s="246">
        <v>96.27</v>
      </c>
    </row>
    <row r="19806" spans="1:2" x14ac:dyDescent="0.2">
      <c r="A19806" s="245" t="s">
        <v>21051</v>
      </c>
      <c r="B19806" s="246">
        <v>93.9</v>
      </c>
    </row>
    <row r="19807" spans="1:2" x14ac:dyDescent="0.2">
      <c r="A19807" s="245" t="s">
        <v>10866</v>
      </c>
      <c r="B19807" s="246">
        <v>96.27</v>
      </c>
    </row>
    <row r="19808" spans="1:2" x14ac:dyDescent="0.2">
      <c r="A19808" s="245" t="s">
        <v>21052</v>
      </c>
      <c r="B19808" s="246">
        <v>93.9</v>
      </c>
    </row>
    <row r="19809" spans="1:2" x14ac:dyDescent="0.2">
      <c r="A19809" s="245" t="s">
        <v>10867</v>
      </c>
      <c r="B19809" s="246">
        <v>803.16</v>
      </c>
    </row>
    <row r="19810" spans="1:2" x14ac:dyDescent="0.2">
      <c r="A19810" s="245" t="s">
        <v>21053</v>
      </c>
      <c r="B19810" s="246">
        <v>800.79</v>
      </c>
    </row>
    <row r="19811" spans="1:2" x14ac:dyDescent="0.2">
      <c r="A19811" s="245" t="s">
        <v>10868</v>
      </c>
      <c r="B19811" s="246">
        <v>414.91</v>
      </c>
    </row>
    <row r="19812" spans="1:2" x14ac:dyDescent="0.2">
      <c r="A19812" s="245" t="s">
        <v>21054</v>
      </c>
      <c r="B19812" s="246">
        <v>412.54</v>
      </c>
    </row>
    <row r="19813" spans="1:2" x14ac:dyDescent="0.2">
      <c r="A19813" s="245" t="s">
        <v>10869</v>
      </c>
      <c r="B19813" s="246">
        <v>476.01</v>
      </c>
    </row>
    <row r="19814" spans="1:2" x14ac:dyDescent="0.2">
      <c r="A19814" s="245" t="s">
        <v>21055</v>
      </c>
      <c r="B19814" s="246">
        <v>473.64</v>
      </c>
    </row>
    <row r="19815" spans="1:2" x14ac:dyDescent="0.2">
      <c r="A19815" s="245" t="s">
        <v>10870</v>
      </c>
      <c r="B19815" s="246">
        <v>2167.6999999999998</v>
      </c>
    </row>
    <row r="19816" spans="1:2" x14ac:dyDescent="0.2">
      <c r="A19816" s="245" t="s">
        <v>21056</v>
      </c>
      <c r="B19816" s="246">
        <v>2115.2800000000002</v>
      </c>
    </row>
    <row r="19817" spans="1:2" x14ac:dyDescent="0.2">
      <c r="A19817" s="245" t="s">
        <v>10871</v>
      </c>
      <c r="B19817" s="246">
        <v>2991.42</v>
      </c>
    </row>
    <row r="19818" spans="1:2" x14ac:dyDescent="0.2">
      <c r="A19818" s="245" t="s">
        <v>21057</v>
      </c>
      <c r="B19818" s="246">
        <v>2939</v>
      </c>
    </row>
    <row r="19819" spans="1:2" x14ac:dyDescent="0.2">
      <c r="A19819" s="245" t="s">
        <v>23414</v>
      </c>
      <c r="B19819" s="246">
        <v>23417.73</v>
      </c>
    </row>
    <row r="19820" spans="1:2" x14ac:dyDescent="0.2">
      <c r="A19820" s="245" t="s">
        <v>23415</v>
      </c>
      <c r="B19820" s="246">
        <v>23415.360000000001</v>
      </c>
    </row>
    <row r="19821" spans="1:2" x14ac:dyDescent="0.2">
      <c r="A19821" s="245" t="s">
        <v>23416</v>
      </c>
      <c r="B19821" s="246">
        <v>25217.73</v>
      </c>
    </row>
    <row r="19822" spans="1:2" x14ac:dyDescent="0.2">
      <c r="A19822" s="245" t="s">
        <v>23417</v>
      </c>
      <c r="B19822" s="246">
        <v>25215.360000000001</v>
      </c>
    </row>
    <row r="19823" spans="1:2" x14ac:dyDescent="0.2">
      <c r="A19823" s="245" t="s">
        <v>23254</v>
      </c>
      <c r="B19823" s="246">
        <v>27317.73</v>
      </c>
    </row>
    <row r="19824" spans="1:2" x14ac:dyDescent="0.2">
      <c r="A19824" s="245" t="s">
        <v>23255</v>
      </c>
      <c r="B19824" s="246">
        <v>27315.360000000001</v>
      </c>
    </row>
    <row r="19825" spans="1:2" x14ac:dyDescent="0.2">
      <c r="A19825" s="245" t="s">
        <v>23256</v>
      </c>
      <c r="B19825" s="246">
        <v>32717.73</v>
      </c>
    </row>
    <row r="19826" spans="1:2" x14ac:dyDescent="0.2">
      <c r="A19826" s="245" t="s">
        <v>23257</v>
      </c>
      <c r="B19826" s="246">
        <v>32715.360000000001</v>
      </c>
    </row>
    <row r="19827" spans="1:2" x14ac:dyDescent="0.2">
      <c r="A19827" s="245" t="s">
        <v>23258</v>
      </c>
      <c r="B19827" s="246">
        <v>38317.730000000003</v>
      </c>
    </row>
    <row r="19828" spans="1:2" x14ac:dyDescent="0.2">
      <c r="A19828" s="245" t="s">
        <v>23259</v>
      </c>
      <c r="B19828" s="246">
        <v>38315.360000000001</v>
      </c>
    </row>
    <row r="19829" spans="1:2" x14ac:dyDescent="0.2">
      <c r="A19829" s="245" t="s">
        <v>23260</v>
      </c>
      <c r="B19829" s="246">
        <v>40217.730000000003</v>
      </c>
    </row>
    <row r="19830" spans="1:2" x14ac:dyDescent="0.2">
      <c r="A19830" s="245" t="s">
        <v>23261</v>
      </c>
      <c r="B19830" s="246">
        <v>40215.360000000001</v>
      </c>
    </row>
    <row r="19831" spans="1:2" x14ac:dyDescent="0.2">
      <c r="A19831" s="245" t="s">
        <v>23262</v>
      </c>
      <c r="B19831" s="246">
        <v>53917.73</v>
      </c>
    </row>
    <row r="19832" spans="1:2" x14ac:dyDescent="0.2">
      <c r="A19832" s="245" t="s">
        <v>23263</v>
      </c>
      <c r="B19832" s="246">
        <v>53915.360000000001</v>
      </c>
    </row>
    <row r="19833" spans="1:2" x14ac:dyDescent="0.2">
      <c r="A19833" s="245" t="s">
        <v>23264</v>
      </c>
      <c r="B19833" s="246">
        <v>71317.73</v>
      </c>
    </row>
    <row r="19834" spans="1:2" x14ac:dyDescent="0.2">
      <c r="A19834" s="245" t="s">
        <v>23265</v>
      </c>
      <c r="B19834" s="246">
        <v>71315.360000000001</v>
      </c>
    </row>
    <row r="19835" spans="1:2" x14ac:dyDescent="0.2">
      <c r="A19835" s="245" t="s">
        <v>23266</v>
      </c>
      <c r="B19835" s="246">
        <v>108917.73</v>
      </c>
    </row>
    <row r="19836" spans="1:2" x14ac:dyDescent="0.2">
      <c r="A19836" s="245" t="s">
        <v>23267</v>
      </c>
      <c r="B19836" s="246">
        <v>108915.36</v>
      </c>
    </row>
    <row r="19837" spans="1:2" x14ac:dyDescent="0.2">
      <c r="A19837" s="245" t="s">
        <v>23418</v>
      </c>
      <c r="B19837" s="246">
        <v>30907.73</v>
      </c>
    </row>
    <row r="19838" spans="1:2" x14ac:dyDescent="0.2">
      <c r="A19838" s="245" t="s">
        <v>23419</v>
      </c>
      <c r="B19838" s="246">
        <v>30905.360000000001</v>
      </c>
    </row>
    <row r="19839" spans="1:2" x14ac:dyDescent="0.2">
      <c r="A19839" s="245" t="s">
        <v>23268</v>
      </c>
      <c r="B19839" s="246">
        <v>28917.73</v>
      </c>
    </row>
    <row r="19840" spans="1:2" x14ac:dyDescent="0.2">
      <c r="A19840" s="245" t="s">
        <v>23269</v>
      </c>
      <c r="B19840" s="246">
        <v>28915.360000000001</v>
      </c>
    </row>
    <row r="19841" spans="1:2" x14ac:dyDescent="0.2">
      <c r="A19841" s="245" t="s">
        <v>23270</v>
      </c>
      <c r="B19841" s="246">
        <v>38917.730000000003</v>
      </c>
    </row>
    <row r="19842" spans="1:2" x14ac:dyDescent="0.2">
      <c r="A19842" s="245" t="s">
        <v>23271</v>
      </c>
      <c r="B19842" s="246">
        <v>38915.360000000001</v>
      </c>
    </row>
    <row r="19843" spans="1:2" x14ac:dyDescent="0.2">
      <c r="A19843" s="245" t="s">
        <v>23272</v>
      </c>
      <c r="B19843" s="246">
        <v>43917.73</v>
      </c>
    </row>
    <row r="19844" spans="1:2" x14ac:dyDescent="0.2">
      <c r="A19844" s="245" t="s">
        <v>23273</v>
      </c>
      <c r="B19844" s="246">
        <v>43915.360000000001</v>
      </c>
    </row>
    <row r="19845" spans="1:2" x14ac:dyDescent="0.2">
      <c r="A19845" s="245" t="s">
        <v>23274</v>
      </c>
      <c r="B19845" s="246">
        <v>47217.73</v>
      </c>
    </row>
    <row r="19846" spans="1:2" x14ac:dyDescent="0.2">
      <c r="A19846" s="245" t="s">
        <v>23275</v>
      </c>
      <c r="B19846" s="246">
        <v>47215.360000000001</v>
      </c>
    </row>
    <row r="19847" spans="1:2" x14ac:dyDescent="0.2">
      <c r="A19847" s="245" t="s">
        <v>23276</v>
      </c>
      <c r="B19847" s="246">
        <v>66417.73</v>
      </c>
    </row>
    <row r="19848" spans="1:2" x14ac:dyDescent="0.2">
      <c r="A19848" s="245" t="s">
        <v>23277</v>
      </c>
      <c r="B19848" s="246">
        <v>66415.360000000001</v>
      </c>
    </row>
    <row r="19849" spans="1:2" x14ac:dyDescent="0.2">
      <c r="A19849" s="245" t="s">
        <v>23278</v>
      </c>
      <c r="B19849" s="246">
        <v>85717.73</v>
      </c>
    </row>
    <row r="19850" spans="1:2" x14ac:dyDescent="0.2">
      <c r="A19850" s="245" t="s">
        <v>23279</v>
      </c>
      <c r="B19850" s="246">
        <v>85715.36</v>
      </c>
    </row>
    <row r="19851" spans="1:2" x14ac:dyDescent="0.2">
      <c r="A19851" s="245" t="s">
        <v>23280</v>
      </c>
      <c r="B19851" s="246">
        <v>130817.73</v>
      </c>
    </row>
    <row r="19852" spans="1:2" x14ac:dyDescent="0.2">
      <c r="A19852" s="245" t="s">
        <v>23281</v>
      </c>
      <c r="B19852" s="246">
        <v>130815.36</v>
      </c>
    </row>
    <row r="19853" spans="1:2" x14ac:dyDescent="0.2">
      <c r="A19853" s="245" t="s">
        <v>23420</v>
      </c>
      <c r="B19853" s="246">
        <v>28517.73</v>
      </c>
    </row>
    <row r="19854" spans="1:2" x14ac:dyDescent="0.2">
      <c r="A19854" s="245" t="s">
        <v>23421</v>
      </c>
      <c r="B19854" s="246">
        <v>28515.360000000001</v>
      </c>
    </row>
    <row r="19855" spans="1:2" x14ac:dyDescent="0.2">
      <c r="A19855" s="245" t="s">
        <v>10872</v>
      </c>
      <c r="B19855" s="246">
        <v>265.77</v>
      </c>
    </row>
    <row r="19856" spans="1:2" x14ac:dyDescent="0.2">
      <c r="A19856" s="245" t="s">
        <v>21058</v>
      </c>
      <c r="B19856" s="246">
        <v>265.77</v>
      </c>
    </row>
    <row r="19857" spans="1:2" x14ac:dyDescent="0.2">
      <c r="A19857" s="245" t="s">
        <v>10873</v>
      </c>
      <c r="B19857" s="246">
        <v>277.83999999999997</v>
      </c>
    </row>
    <row r="19858" spans="1:2" x14ac:dyDescent="0.2">
      <c r="A19858" s="245" t="s">
        <v>21059</v>
      </c>
      <c r="B19858" s="246">
        <v>277.83999999999997</v>
      </c>
    </row>
    <row r="19859" spans="1:2" x14ac:dyDescent="0.2">
      <c r="A19859" s="245" t="s">
        <v>10874</v>
      </c>
      <c r="B19859" s="246">
        <v>341.25</v>
      </c>
    </row>
    <row r="19860" spans="1:2" x14ac:dyDescent="0.2">
      <c r="A19860" s="245" t="s">
        <v>21060</v>
      </c>
      <c r="B19860" s="246">
        <v>341.25</v>
      </c>
    </row>
    <row r="19861" spans="1:2" x14ac:dyDescent="0.2">
      <c r="A19861" s="245" t="s">
        <v>10875</v>
      </c>
      <c r="B19861" s="246">
        <v>341.25</v>
      </c>
    </row>
    <row r="19862" spans="1:2" x14ac:dyDescent="0.2">
      <c r="A19862" s="245" t="s">
        <v>21061</v>
      </c>
      <c r="B19862" s="246">
        <v>341.25</v>
      </c>
    </row>
    <row r="19863" spans="1:2" x14ac:dyDescent="0.2">
      <c r="A19863" s="245" t="s">
        <v>10876</v>
      </c>
      <c r="B19863" s="246">
        <v>341.25</v>
      </c>
    </row>
    <row r="19864" spans="1:2" x14ac:dyDescent="0.2">
      <c r="A19864" s="245" t="s">
        <v>21062</v>
      </c>
      <c r="B19864" s="246">
        <v>341.25</v>
      </c>
    </row>
    <row r="19865" spans="1:2" x14ac:dyDescent="0.2">
      <c r="A19865" s="245" t="s">
        <v>10877</v>
      </c>
      <c r="B19865" s="246">
        <v>341.25</v>
      </c>
    </row>
    <row r="19866" spans="1:2" x14ac:dyDescent="0.2">
      <c r="A19866" s="245" t="s">
        <v>21063</v>
      </c>
      <c r="B19866" s="246">
        <v>341.25</v>
      </c>
    </row>
    <row r="19867" spans="1:2" x14ac:dyDescent="0.2">
      <c r="A19867" s="245" t="s">
        <v>10878</v>
      </c>
      <c r="B19867" s="246">
        <v>341.25</v>
      </c>
    </row>
    <row r="19868" spans="1:2" x14ac:dyDescent="0.2">
      <c r="A19868" s="245" t="s">
        <v>21064</v>
      </c>
      <c r="B19868" s="246">
        <v>341.25</v>
      </c>
    </row>
    <row r="19869" spans="1:2" x14ac:dyDescent="0.2">
      <c r="A19869" s="245" t="s">
        <v>10879</v>
      </c>
      <c r="B19869" s="246">
        <v>341.25</v>
      </c>
    </row>
    <row r="19870" spans="1:2" x14ac:dyDescent="0.2">
      <c r="A19870" s="245" t="s">
        <v>21065</v>
      </c>
      <c r="B19870" s="246">
        <v>341.25</v>
      </c>
    </row>
    <row r="19871" spans="1:2" x14ac:dyDescent="0.2">
      <c r="A19871" s="245" t="s">
        <v>5256</v>
      </c>
      <c r="B19871" s="246">
        <v>71.930000000000007</v>
      </c>
    </row>
    <row r="19872" spans="1:2" x14ac:dyDescent="0.2">
      <c r="A19872" s="245" t="s">
        <v>21066</v>
      </c>
      <c r="B19872" s="246">
        <v>69.56</v>
      </c>
    </row>
    <row r="19873" spans="1:2" x14ac:dyDescent="0.2">
      <c r="A19873" s="245" t="s">
        <v>5257</v>
      </c>
      <c r="B19873" s="246">
        <v>47.73</v>
      </c>
    </row>
    <row r="19874" spans="1:2" x14ac:dyDescent="0.2">
      <c r="A19874" s="245" t="s">
        <v>21067</v>
      </c>
      <c r="B19874" s="246">
        <v>45.36</v>
      </c>
    </row>
    <row r="19875" spans="1:2" x14ac:dyDescent="0.2">
      <c r="A19875" s="245" t="s">
        <v>5258</v>
      </c>
      <c r="B19875" s="246">
        <v>296.32</v>
      </c>
    </row>
    <row r="19876" spans="1:2" x14ac:dyDescent="0.2">
      <c r="A19876" s="245" t="s">
        <v>21068</v>
      </c>
      <c r="B19876" s="246">
        <v>288.61</v>
      </c>
    </row>
    <row r="19877" spans="1:2" x14ac:dyDescent="0.2">
      <c r="A19877" s="245" t="s">
        <v>10880</v>
      </c>
      <c r="B19877" s="246">
        <v>495.39</v>
      </c>
    </row>
    <row r="19878" spans="1:2" x14ac:dyDescent="0.2">
      <c r="A19878" s="245" t="s">
        <v>21069</v>
      </c>
      <c r="B19878" s="246">
        <v>483.86</v>
      </c>
    </row>
    <row r="19879" spans="1:2" x14ac:dyDescent="0.2">
      <c r="A19879" s="245" t="s">
        <v>10881</v>
      </c>
      <c r="B19879" s="246">
        <v>363.7</v>
      </c>
    </row>
    <row r="19880" spans="1:2" x14ac:dyDescent="0.2">
      <c r="A19880" s="245" t="s">
        <v>21070</v>
      </c>
      <c r="B19880" s="246">
        <v>352.17</v>
      </c>
    </row>
    <row r="19881" spans="1:2" x14ac:dyDescent="0.2">
      <c r="A19881" s="245" t="s">
        <v>10882</v>
      </c>
      <c r="B19881" s="246">
        <v>422.05</v>
      </c>
    </row>
    <row r="19882" spans="1:2" x14ac:dyDescent="0.2">
      <c r="A19882" s="245" t="s">
        <v>21071</v>
      </c>
      <c r="B19882" s="246">
        <v>410.52</v>
      </c>
    </row>
    <row r="19883" spans="1:2" x14ac:dyDescent="0.2">
      <c r="A19883" s="245" t="s">
        <v>10883</v>
      </c>
      <c r="B19883" s="246">
        <v>430.37</v>
      </c>
    </row>
    <row r="19884" spans="1:2" x14ac:dyDescent="0.2">
      <c r="A19884" s="245" t="s">
        <v>21072</v>
      </c>
      <c r="B19884" s="246">
        <v>418.84</v>
      </c>
    </row>
    <row r="19885" spans="1:2" x14ac:dyDescent="0.2">
      <c r="A19885" s="245" t="s">
        <v>10884</v>
      </c>
      <c r="B19885" s="246">
        <v>443.24</v>
      </c>
    </row>
    <row r="19886" spans="1:2" x14ac:dyDescent="0.2">
      <c r="A19886" s="245" t="s">
        <v>21073</v>
      </c>
      <c r="B19886" s="246">
        <v>431.71</v>
      </c>
    </row>
    <row r="19887" spans="1:2" x14ac:dyDescent="0.2">
      <c r="A19887" s="245" t="s">
        <v>10885</v>
      </c>
      <c r="B19887" s="246">
        <v>535.14</v>
      </c>
    </row>
    <row r="19888" spans="1:2" x14ac:dyDescent="0.2">
      <c r="A19888" s="245" t="s">
        <v>21074</v>
      </c>
      <c r="B19888" s="246">
        <v>523.61</v>
      </c>
    </row>
    <row r="19889" spans="1:2" x14ac:dyDescent="0.2">
      <c r="A19889" s="245" t="s">
        <v>10886</v>
      </c>
      <c r="B19889" s="246">
        <v>32.28</v>
      </c>
    </row>
    <row r="19890" spans="1:2" x14ac:dyDescent="0.2">
      <c r="A19890" s="245" t="s">
        <v>21075</v>
      </c>
      <c r="B19890" s="246">
        <v>29.4</v>
      </c>
    </row>
    <row r="19891" spans="1:2" x14ac:dyDescent="0.2">
      <c r="A19891" s="245" t="s">
        <v>10887</v>
      </c>
      <c r="B19891" s="246">
        <v>35.47</v>
      </c>
    </row>
    <row r="19892" spans="1:2" x14ac:dyDescent="0.2">
      <c r="A19892" s="245" t="s">
        <v>21076</v>
      </c>
      <c r="B19892" s="246">
        <v>32.520000000000003</v>
      </c>
    </row>
    <row r="19893" spans="1:2" x14ac:dyDescent="0.2">
      <c r="A19893" s="245" t="s">
        <v>5259</v>
      </c>
      <c r="B19893" s="246">
        <v>450.8</v>
      </c>
    </row>
    <row r="19894" spans="1:2" x14ac:dyDescent="0.2">
      <c r="A19894" s="245" t="s">
        <v>21077</v>
      </c>
      <c r="B19894" s="246">
        <v>443.09</v>
      </c>
    </row>
    <row r="19895" spans="1:2" x14ac:dyDescent="0.2">
      <c r="A19895" s="245" t="s">
        <v>10888</v>
      </c>
      <c r="B19895" s="246">
        <v>426.56</v>
      </c>
    </row>
    <row r="19896" spans="1:2" x14ac:dyDescent="0.2">
      <c r="A19896" s="245" t="s">
        <v>21078</v>
      </c>
      <c r="B19896" s="246">
        <v>415.03</v>
      </c>
    </row>
    <row r="19897" spans="1:2" x14ac:dyDescent="0.2">
      <c r="A19897" s="245" t="s">
        <v>10889</v>
      </c>
      <c r="B19897" s="246">
        <v>507.81</v>
      </c>
    </row>
    <row r="19898" spans="1:2" x14ac:dyDescent="0.2">
      <c r="A19898" s="245" t="s">
        <v>21079</v>
      </c>
      <c r="B19898" s="246">
        <v>496.28</v>
      </c>
    </row>
    <row r="19899" spans="1:2" x14ac:dyDescent="0.2">
      <c r="A19899" s="245" t="s">
        <v>10890</v>
      </c>
      <c r="B19899" s="246">
        <v>519.02</v>
      </c>
    </row>
    <row r="19900" spans="1:2" x14ac:dyDescent="0.2">
      <c r="A19900" s="245" t="s">
        <v>21080</v>
      </c>
      <c r="B19900" s="246">
        <v>507.49</v>
      </c>
    </row>
    <row r="19901" spans="1:2" x14ac:dyDescent="0.2">
      <c r="A19901" s="245" t="s">
        <v>10891</v>
      </c>
      <c r="B19901" s="246">
        <v>562.28</v>
      </c>
    </row>
    <row r="19902" spans="1:2" x14ac:dyDescent="0.2">
      <c r="A19902" s="245" t="s">
        <v>21081</v>
      </c>
      <c r="B19902" s="246">
        <v>550.75</v>
      </c>
    </row>
    <row r="19903" spans="1:2" x14ac:dyDescent="0.2">
      <c r="A19903" s="245" t="s">
        <v>10892</v>
      </c>
      <c r="B19903" s="246">
        <v>718.81</v>
      </c>
    </row>
    <row r="19904" spans="1:2" x14ac:dyDescent="0.2">
      <c r="A19904" s="245" t="s">
        <v>21082</v>
      </c>
      <c r="B19904" s="246">
        <v>707.28</v>
      </c>
    </row>
    <row r="19905" spans="1:2" x14ac:dyDescent="0.2">
      <c r="A19905" s="245" t="s">
        <v>10893</v>
      </c>
      <c r="B19905" s="246">
        <v>750</v>
      </c>
    </row>
    <row r="19906" spans="1:2" x14ac:dyDescent="0.2">
      <c r="A19906" s="245" t="s">
        <v>21083</v>
      </c>
      <c r="B19906" s="246">
        <v>738.47</v>
      </c>
    </row>
    <row r="19907" spans="1:2" x14ac:dyDescent="0.2">
      <c r="A19907" s="245" t="s">
        <v>10894</v>
      </c>
      <c r="B19907" s="246">
        <v>45.57</v>
      </c>
    </row>
    <row r="19908" spans="1:2" x14ac:dyDescent="0.2">
      <c r="A19908" s="245" t="s">
        <v>21084</v>
      </c>
      <c r="B19908" s="246">
        <v>42.69</v>
      </c>
    </row>
    <row r="19909" spans="1:2" x14ac:dyDescent="0.2">
      <c r="A19909" s="245" t="s">
        <v>10895</v>
      </c>
      <c r="B19909" s="246">
        <v>48.93</v>
      </c>
    </row>
    <row r="19910" spans="1:2" x14ac:dyDescent="0.2">
      <c r="A19910" s="245" t="s">
        <v>21085</v>
      </c>
      <c r="B19910" s="246">
        <v>45.98</v>
      </c>
    </row>
    <row r="19911" spans="1:2" x14ac:dyDescent="0.2">
      <c r="A19911" s="245" t="s">
        <v>10896</v>
      </c>
      <c r="B19911" s="246">
        <v>242.81</v>
      </c>
    </row>
    <row r="19912" spans="1:2" x14ac:dyDescent="0.2">
      <c r="A19912" s="245" t="s">
        <v>21086</v>
      </c>
      <c r="B19912" s="246">
        <v>235.1</v>
      </c>
    </row>
    <row r="19913" spans="1:2" x14ac:dyDescent="0.2">
      <c r="A19913" s="245" t="s">
        <v>10897</v>
      </c>
      <c r="B19913" s="246">
        <v>254.65</v>
      </c>
    </row>
    <row r="19914" spans="1:2" x14ac:dyDescent="0.2">
      <c r="A19914" s="245" t="s">
        <v>21087</v>
      </c>
      <c r="B19914" s="246">
        <v>246.94</v>
      </c>
    </row>
    <row r="19915" spans="1:2" x14ac:dyDescent="0.2">
      <c r="A19915" s="245" t="s">
        <v>10898</v>
      </c>
      <c r="B19915" s="246">
        <v>328.41</v>
      </c>
    </row>
    <row r="19916" spans="1:2" x14ac:dyDescent="0.2">
      <c r="A19916" s="245" t="s">
        <v>21088</v>
      </c>
      <c r="B19916" s="246">
        <v>316.88</v>
      </c>
    </row>
    <row r="19917" spans="1:2" x14ac:dyDescent="0.2">
      <c r="A19917" s="245" t="s">
        <v>10899</v>
      </c>
      <c r="B19917" s="246">
        <v>394.62</v>
      </c>
    </row>
    <row r="19918" spans="1:2" x14ac:dyDescent="0.2">
      <c r="A19918" s="245" t="s">
        <v>21089</v>
      </c>
      <c r="B19918" s="246">
        <v>383.09</v>
      </c>
    </row>
    <row r="19919" spans="1:2" x14ac:dyDescent="0.2">
      <c r="A19919" s="245" t="s">
        <v>10900</v>
      </c>
      <c r="B19919" s="246">
        <v>459.45</v>
      </c>
    </row>
    <row r="19920" spans="1:2" x14ac:dyDescent="0.2">
      <c r="A19920" s="245" t="s">
        <v>21090</v>
      </c>
      <c r="B19920" s="246">
        <v>447.92</v>
      </c>
    </row>
    <row r="19921" spans="1:2" x14ac:dyDescent="0.2">
      <c r="A19921" s="245" t="s">
        <v>10901</v>
      </c>
      <c r="B19921" s="246">
        <v>470.35</v>
      </c>
    </row>
    <row r="19922" spans="1:2" x14ac:dyDescent="0.2">
      <c r="A19922" s="245" t="s">
        <v>21091</v>
      </c>
      <c r="B19922" s="246">
        <v>458.82</v>
      </c>
    </row>
    <row r="19923" spans="1:2" x14ac:dyDescent="0.2">
      <c r="A19923" s="245" t="s">
        <v>10902</v>
      </c>
      <c r="B19923" s="246">
        <v>586.87</v>
      </c>
    </row>
    <row r="19924" spans="1:2" x14ac:dyDescent="0.2">
      <c r="A19924" s="245" t="s">
        <v>21092</v>
      </c>
      <c r="B19924" s="246">
        <v>575.34</v>
      </c>
    </row>
    <row r="19925" spans="1:2" x14ac:dyDescent="0.2">
      <c r="A19925" s="245" t="s">
        <v>10903</v>
      </c>
      <c r="B19925" s="246">
        <v>641.11</v>
      </c>
    </row>
    <row r="19926" spans="1:2" x14ac:dyDescent="0.2">
      <c r="A19926" s="245" t="s">
        <v>21093</v>
      </c>
      <c r="B19926" s="246">
        <v>629.58000000000004</v>
      </c>
    </row>
    <row r="19927" spans="1:2" x14ac:dyDescent="0.2">
      <c r="A19927" s="245" t="s">
        <v>10904</v>
      </c>
      <c r="B19927" s="246">
        <v>33.72</v>
      </c>
    </row>
    <row r="19928" spans="1:2" x14ac:dyDescent="0.2">
      <c r="A19928" s="245" t="s">
        <v>21094</v>
      </c>
      <c r="B19928" s="246">
        <v>30.84</v>
      </c>
    </row>
    <row r="19929" spans="1:2" x14ac:dyDescent="0.2">
      <c r="A19929" s="245" t="s">
        <v>10905</v>
      </c>
      <c r="B19929" s="246">
        <v>38.53</v>
      </c>
    </row>
    <row r="19930" spans="1:2" x14ac:dyDescent="0.2">
      <c r="A19930" s="245" t="s">
        <v>21095</v>
      </c>
      <c r="B19930" s="246">
        <v>35.58</v>
      </c>
    </row>
    <row r="19931" spans="1:2" x14ac:dyDescent="0.2">
      <c r="A19931" s="245" t="s">
        <v>10906</v>
      </c>
      <c r="B19931" s="246">
        <v>213.26</v>
      </c>
    </row>
    <row r="19932" spans="1:2" x14ac:dyDescent="0.2">
      <c r="A19932" s="245" t="s">
        <v>21096</v>
      </c>
      <c r="B19932" s="246">
        <v>205.55</v>
      </c>
    </row>
    <row r="19933" spans="1:2" x14ac:dyDescent="0.2">
      <c r="A19933" s="245" t="s">
        <v>10907</v>
      </c>
      <c r="B19933" s="246">
        <v>279.27</v>
      </c>
    </row>
    <row r="19934" spans="1:2" x14ac:dyDescent="0.2">
      <c r="A19934" s="245" t="s">
        <v>21097</v>
      </c>
      <c r="B19934" s="246">
        <v>271.56</v>
      </c>
    </row>
    <row r="19935" spans="1:2" x14ac:dyDescent="0.2">
      <c r="A19935" s="245" t="s">
        <v>10908</v>
      </c>
      <c r="B19935" s="246">
        <v>338.85</v>
      </c>
    </row>
    <row r="19936" spans="1:2" x14ac:dyDescent="0.2">
      <c r="A19936" s="245" t="s">
        <v>21098</v>
      </c>
      <c r="B19936" s="246">
        <v>327.32</v>
      </c>
    </row>
    <row r="19937" spans="1:2" x14ac:dyDescent="0.2">
      <c r="A19937" s="245" t="s">
        <v>10909</v>
      </c>
      <c r="B19937" s="246">
        <v>390.86</v>
      </c>
    </row>
    <row r="19938" spans="1:2" x14ac:dyDescent="0.2">
      <c r="A19938" s="245" t="s">
        <v>21099</v>
      </c>
      <c r="B19938" s="246">
        <v>379.33</v>
      </c>
    </row>
    <row r="19939" spans="1:2" x14ac:dyDescent="0.2">
      <c r="A19939" s="245" t="s">
        <v>10910</v>
      </c>
      <c r="B19939" s="246">
        <v>441.14</v>
      </c>
    </row>
    <row r="19940" spans="1:2" x14ac:dyDescent="0.2">
      <c r="A19940" s="245" t="s">
        <v>21100</v>
      </c>
      <c r="B19940" s="246">
        <v>429.61</v>
      </c>
    </row>
    <row r="19941" spans="1:2" x14ac:dyDescent="0.2">
      <c r="A19941" s="245" t="s">
        <v>10911</v>
      </c>
      <c r="B19941" s="246">
        <v>497.98</v>
      </c>
    </row>
    <row r="19942" spans="1:2" x14ac:dyDescent="0.2">
      <c r="A19942" s="245" t="s">
        <v>21101</v>
      </c>
      <c r="B19942" s="246">
        <v>486.45</v>
      </c>
    </row>
    <row r="19943" spans="1:2" x14ac:dyDescent="0.2">
      <c r="A19943" s="245" t="s">
        <v>10912</v>
      </c>
      <c r="B19943" s="246">
        <v>561.38</v>
      </c>
    </row>
    <row r="19944" spans="1:2" x14ac:dyDescent="0.2">
      <c r="A19944" s="245" t="s">
        <v>21102</v>
      </c>
      <c r="B19944" s="246">
        <v>549.85</v>
      </c>
    </row>
    <row r="19945" spans="1:2" x14ac:dyDescent="0.2">
      <c r="A19945" s="245" t="s">
        <v>10913</v>
      </c>
      <c r="B19945" s="246">
        <v>618.22</v>
      </c>
    </row>
    <row r="19946" spans="1:2" x14ac:dyDescent="0.2">
      <c r="A19946" s="245" t="s">
        <v>21103</v>
      </c>
      <c r="B19946" s="246">
        <v>606.69000000000005</v>
      </c>
    </row>
    <row r="19947" spans="1:2" x14ac:dyDescent="0.2">
      <c r="A19947" s="245" t="s">
        <v>10914</v>
      </c>
      <c r="B19947" s="246">
        <v>25.9</v>
      </c>
    </row>
    <row r="19948" spans="1:2" x14ac:dyDescent="0.2">
      <c r="A19948" s="245" t="s">
        <v>21104</v>
      </c>
      <c r="B19948" s="246">
        <v>23.02</v>
      </c>
    </row>
    <row r="19949" spans="1:2" x14ac:dyDescent="0.2">
      <c r="A19949" s="245" t="s">
        <v>10915</v>
      </c>
      <c r="B19949" s="246">
        <v>33.19</v>
      </c>
    </row>
    <row r="19950" spans="1:2" x14ac:dyDescent="0.2">
      <c r="A19950" s="245" t="s">
        <v>21105</v>
      </c>
      <c r="B19950" s="246">
        <v>30.24</v>
      </c>
    </row>
    <row r="19951" spans="1:2" x14ac:dyDescent="0.2">
      <c r="A19951" s="245" t="s">
        <v>10916</v>
      </c>
      <c r="B19951" s="246">
        <v>303.91000000000003</v>
      </c>
    </row>
    <row r="19952" spans="1:2" x14ac:dyDescent="0.2">
      <c r="A19952" s="245" t="s">
        <v>21106</v>
      </c>
      <c r="B19952" s="246">
        <v>296.2</v>
      </c>
    </row>
    <row r="19953" spans="1:2" x14ac:dyDescent="0.2">
      <c r="A19953" s="245" t="s">
        <v>10917</v>
      </c>
      <c r="B19953" s="246">
        <v>458.69</v>
      </c>
    </row>
    <row r="19954" spans="1:2" x14ac:dyDescent="0.2">
      <c r="A19954" s="245" t="s">
        <v>21107</v>
      </c>
      <c r="B19954" s="246">
        <v>450.98</v>
      </c>
    </row>
    <row r="19955" spans="1:2" x14ac:dyDescent="0.2">
      <c r="A19955" s="245" t="s">
        <v>10918</v>
      </c>
      <c r="B19955" s="246">
        <v>349.5</v>
      </c>
    </row>
    <row r="19956" spans="1:2" x14ac:dyDescent="0.2">
      <c r="A19956" s="245" t="s">
        <v>21108</v>
      </c>
      <c r="B19956" s="246">
        <v>337.97</v>
      </c>
    </row>
    <row r="19957" spans="1:2" x14ac:dyDescent="0.2">
      <c r="A19957" s="245" t="s">
        <v>10919</v>
      </c>
      <c r="B19957" s="246">
        <v>419.15</v>
      </c>
    </row>
    <row r="19958" spans="1:2" x14ac:dyDescent="0.2">
      <c r="A19958" s="245" t="s">
        <v>21109</v>
      </c>
      <c r="B19958" s="246">
        <v>407.62</v>
      </c>
    </row>
    <row r="19959" spans="1:2" x14ac:dyDescent="0.2">
      <c r="A19959" s="245" t="s">
        <v>10920</v>
      </c>
      <c r="B19959" s="246">
        <v>475.26</v>
      </c>
    </row>
    <row r="19960" spans="1:2" x14ac:dyDescent="0.2">
      <c r="A19960" s="245" t="s">
        <v>21110</v>
      </c>
      <c r="B19960" s="246">
        <v>463.73</v>
      </c>
    </row>
    <row r="19961" spans="1:2" x14ac:dyDescent="0.2">
      <c r="A19961" s="245" t="s">
        <v>10921</v>
      </c>
      <c r="B19961" s="246">
        <v>538.14</v>
      </c>
    </row>
    <row r="19962" spans="1:2" x14ac:dyDescent="0.2">
      <c r="A19962" s="245" t="s">
        <v>21111</v>
      </c>
      <c r="B19962" s="246">
        <v>526.61</v>
      </c>
    </row>
    <row r="19963" spans="1:2" x14ac:dyDescent="0.2">
      <c r="A19963" s="245" t="s">
        <v>10922</v>
      </c>
      <c r="B19963" s="246">
        <v>601.01</v>
      </c>
    </row>
    <row r="19964" spans="1:2" x14ac:dyDescent="0.2">
      <c r="A19964" s="245" t="s">
        <v>21112</v>
      </c>
      <c r="B19964" s="246">
        <v>589.48</v>
      </c>
    </row>
    <row r="19965" spans="1:2" x14ac:dyDescent="0.2">
      <c r="A19965" s="245" t="s">
        <v>10923</v>
      </c>
      <c r="B19965" s="246">
        <v>670.67</v>
      </c>
    </row>
    <row r="19966" spans="1:2" x14ac:dyDescent="0.2">
      <c r="A19966" s="245" t="s">
        <v>21113</v>
      </c>
      <c r="B19966" s="246">
        <v>659.14</v>
      </c>
    </row>
    <row r="19967" spans="1:2" x14ac:dyDescent="0.2">
      <c r="A19967" s="245" t="s">
        <v>10924</v>
      </c>
      <c r="B19967" s="246">
        <v>93.33</v>
      </c>
    </row>
    <row r="19968" spans="1:2" x14ac:dyDescent="0.2">
      <c r="A19968" s="245" t="s">
        <v>21114</v>
      </c>
      <c r="B19968" s="246">
        <v>90.45</v>
      </c>
    </row>
    <row r="19969" spans="1:2" x14ac:dyDescent="0.2">
      <c r="A19969" s="245" t="s">
        <v>10925</v>
      </c>
      <c r="B19969" s="246">
        <v>136.4</v>
      </c>
    </row>
    <row r="19970" spans="1:2" x14ac:dyDescent="0.2">
      <c r="A19970" s="245" t="s">
        <v>21115</v>
      </c>
      <c r="B19970" s="246">
        <v>133.44999999999999</v>
      </c>
    </row>
    <row r="19971" spans="1:2" x14ac:dyDescent="0.2">
      <c r="A19971" s="245" t="s">
        <v>10926</v>
      </c>
      <c r="B19971" s="246">
        <v>406.8</v>
      </c>
    </row>
    <row r="19972" spans="1:2" x14ac:dyDescent="0.2">
      <c r="A19972" s="245" t="s">
        <v>21116</v>
      </c>
      <c r="B19972" s="246">
        <v>399.09</v>
      </c>
    </row>
    <row r="19973" spans="1:2" x14ac:dyDescent="0.2">
      <c r="A19973" s="245" t="s">
        <v>10927</v>
      </c>
      <c r="B19973" s="246">
        <v>622.14</v>
      </c>
    </row>
    <row r="19974" spans="1:2" x14ac:dyDescent="0.2">
      <c r="A19974" s="245" t="s">
        <v>21117</v>
      </c>
      <c r="B19974" s="246">
        <v>614.42999999999995</v>
      </c>
    </row>
    <row r="19975" spans="1:2" x14ac:dyDescent="0.2">
      <c r="A19975" s="245" t="s">
        <v>10928</v>
      </c>
      <c r="B19975" s="246">
        <v>536.5</v>
      </c>
    </row>
    <row r="19976" spans="1:2" x14ac:dyDescent="0.2">
      <c r="A19976" s="245" t="s">
        <v>21118</v>
      </c>
      <c r="B19976" s="246">
        <v>524.97</v>
      </c>
    </row>
    <row r="19977" spans="1:2" x14ac:dyDescent="0.2">
      <c r="A19977" s="245" t="s">
        <v>10929</v>
      </c>
      <c r="B19977" s="246">
        <v>584.35</v>
      </c>
    </row>
    <row r="19978" spans="1:2" x14ac:dyDescent="0.2">
      <c r="A19978" s="245" t="s">
        <v>21119</v>
      </c>
      <c r="B19978" s="246">
        <v>572.82000000000005</v>
      </c>
    </row>
    <row r="19979" spans="1:2" x14ac:dyDescent="0.2">
      <c r="A19979" s="245" t="s">
        <v>10930</v>
      </c>
      <c r="B19979" s="246">
        <v>680.06</v>
      </c>
    </row>
    <row r="19980" spans="1:2" x14ac:dyDescent="0.2">
      <c r="A19980" s="245" t="s">
        <v>21120</v>
      </c>
      <c r="B19980" s="246">
        <v>668.53</v>
      </c>
    </row>
    <row r="19981" spans="1:2" x14ac:dyDescent="0.2">
      <c r="A19981" s="245" t="s">
        <v>10931</v>
      </c>
      <c r="B19981" s="246">
        <v>727.91</v>
      </c>
    </row>
    <row r="19982" spans="1:2" x14ac:dyDescent="0.2">
      <c r="A19982" s="245" t="s">
        <v>21121</v>
      </c>
      <c r="B19982" s="246">
        <v>716.38</v>
      </c>
    </row>
    <row r="19983" spans="1:2" x14ac:dyDescent="0.2">
      <c r="A19983" s="245" t="s">
        <v>10932</v>
      </c>
      <c r="B19983" s="246">
        <v>775.77</v>
      </c>
    </row>
    <row r="19984" spans="1:2" x14ac:dyDescent="0.2">
      <c r="A19984" s="245" t="s">
        <v>21122</v>
      </c>
      <c r="B19984" s="246">
        <v>764.24</v>
      </c>
    </row>
    <row r="19985" spans="1:2" x14ac:dyDescent="0.2">
      <c r="A19985" s="245" t="s">
        <v>10933</v>
      </c>
      <c r="B19985" s="246">
        <v>823.62</v>
      </c>
    </row>
    <row r="19986" spans="1:2" x14ac:dyDescent="0.2">
      <c r="A19986" s="245" t="s">
        <v>21123</v>
      </c>
      <c r="B19986" s="246">
        <v>812.09</v>
      </c>
    </row>
    <row r="19987" spans="1:2" x14ac:dyDescent="0.2">
      <c r="A19987" s="245" t="s">
        <v>10934</v>
      </c>
      <c r="B19987" s="246">
        <v>67.53</v>
      </c>
    </row>
    <row r="19988" spans="1:2" x14ac:dyDescent="0.2">
      <c r="A19988" s="245" t="s">
        <v>21124</v>
      </c>
      <c r="B19988" s="246">
        <v>64.650000000000006</v>
      </c>
    </row>
    <row r="19989" spans="1:2" x14ac:dyDescent="0.2">
      <c r="A19989" s="245" t="s">
        <v>10935</v>
      </c>
      <c r="B19989" s="246">
        <v>93.87</v>
      </c>
    </row>
    <row r="19990" spans="1:2" x14ac:dyDescent="0.2">
      <c r="A19990" s="245" t="s">
        <v>21125</v>
      </c>
      <c r="B19990" s="246">
        <v>90.92</v>
      </c>
    </row>
    <row r="19991" spans="1:2" x14ac:dyDescent="0.2">
      <c r="A19991" s="245" t="s">
        <v>5260</v>
      </c>
      <c r="B19991" s="246">
        <v>119.33</v>
      </c>
    </row>
    <row r="19992" spans="1:2" x14ac:dyDescent="0.2">
      <c r="A19992" s="245" t="s">
        <v>21126</v>
      </c>
      <c r="B19992" s="246">
        <v>116.01</v>
      </c>
    </row>
    <row r="19993" spans="1:2" x14ac:dyDescent="0.2">
      <c r="A19993" s="245" t="s">
        <v>5261</v>
      </c>
      <c r="B19993" s="246">
        <v>102.63</v>
      </c>
    </row>
    <row r="19994" spans="1:2" x14ac:dyDescent="0.2">
      <c r="A19994" s="245" t="s">
        <v>21127</v>
      </c>
      <c r="B19994" s="246">
        <v>100.26</v>
      </c>
    </row>
    <row r="19995" spans="1:2" x14ac:dyDescent="0.2">
      <c r="A19995" s="245" t="s">
        <v>5262</v>
      </c>
      <c r="B19995" s="246">
        <v>157.87</v>
      </c>
    </row>
    <row r="19996" spans="1:2" x14ac:dyDescent="0.2">
      <c r="A19996" s="245" t="s">
        <v>21128</v>
      </c>
      <c r="B19996" s="246">
        <v>153.13</v>
      </c>
    </row>
    <row r="19997" spans="1:2" x14ac:dyDescent="0.2">
      <c r="A19997" s="245" t="s">
        <v>5263</v>
      </c>
      <c r="B19997" s="246">
        <v>2388</v>
      </c>
    </row>
    <row r="19998" spans="1:2" x14ac:dyDescent="0.2">
      <c r="A19998" s="245" t="s">
        <v>21129</v>
      </c>
      <c r="B19998" s="246">
        <v>2388</v>
      </c>
    </row>
    <row r="19999" spans="1:2" x14ac:dyDescent="0.2">
      <c r="A19999" s="245" t="s">
        <v>5264</v>
      </c>
      <c r="B19999" s="246">
        <v>1116.43</v>
      </c>
    </row>
    <row r="20000" spans="1:2" x14ac:dyDescent="0.2">
      <c r="A20000" s="245" t="s">
        <v>21130</v>
      </c>
      <c r="B20000" s="246">
        <v>1106.57</v>
      </c>
    </row>
    <row r="20001" spans="1:2" x14ac:dyDescent="0.2">
      <c r="A20001" s="245" t="s">
        <v>5265</v>
      </c>
      <c r="B20001" s="246">
        <v>624.75</v>
      </c>
    </row>
    <row r="20002" spans="1:2" x14ac:dyDescent="0.2">
      <c r="A20002" s="245" t="s">
        <v>21131</v>
      </c>
      <c r="B20002" s="246">
        <v>624.75</v>
      </c>
    </row>
    <row r="20003" spans="1:2" x14ac:dyDescent="0.2">
      <c r="A20003" s="245" t="s">
        <v>5266</v>
      </c>
      <c r="B20003" s="246">
        <v>124.55</v>
      </c>
    </row>
    <row r="20004" spans="1:2" x14ac:dyDescent="0.2">
      <c r="A20004" s="245" t="s">
        <v>21132</v>
      </c>
      <c r="B20004" s="246">
        <v>124.55</v>
      </c>
    </row>
    <row r="20005" spans="1:2" x14ac:dyDescent="0.2">
      <c r="A20005" s="245" t="s">
        <v>5267</v>
      </c>
      <c r="B20005" s="246">
        <v>1963.5</v>
      </c>
    </row>
    <row r="20006" spans="1:2" x14ac:dyDescent="0.2">
      <c r="A20006" s="245" t="s">
        <v>21133</v>
      </c>
      <c r="B20006" s="246">
        <v>1963.5</v>
      </c>
    </row>
    <row r="20007" spans="1:2" x14ac:dyDescent="0.2">
      <c r="A20007" s="245" t="s">
        <v>5268</v>
      </c>
      <c r="B20007" s="246">
        <v>61.35</v>
      </c>
    </row>
    <row r="20008" spans="1:2" x14ac:dyDescent="0.2">
      <c r="A20008" s="245" t="s">
        <v>21134</v>
      </c>
      <c r="B20008" s="246">
        <v>61.35</v>
      </c>
    </row>
    <row r="20009" spans="1:2" x14ac:dyDescent="0.2">
      <c r="A20009" s="245" t="s">
        <v>5269</v>
      </c>
      <c r="B20009" s="246">
        <v>1542.24</v>
      </c>
    </row>
    <row r="20010" spans="1:2" x14ac:dyDescent="0.2">
      <c r="A20010" s="245" t="s">
        <v>21135</v>
      </c>
      <c r="B20010" s="246">
        <v>1465.51</v>
      </c>
    </row>
    <row r="20011" spans="1:2" x14ac:dyDescent="0.2">
      <c r="A20011" s="245" t="s">
        <v>5270</v>
      </c>
      <c r="B20011" s="246">
        <v>3019.06</v>
      </c>
    </row>
    <row r="20012" spans="1:2" x14ac:dyDescent="0.2">
      <c r="A20012" s="245" t="s">
        <v>21136</v>
      </c>
      <c r="B20012" s="246">
        <v>3005.16</v>
      </c>
    </row>
    <row r="20013" spans="1:2" x14ac:dyDescent="0.2">
      <c r="A20013" s="245" t="s">
        <v>10936</v>
      </c>
      <c r="B20013" s="246">
        <v>1985.89</v>
      </c>
    </row>
    <row r="20014" spans="1:2" x14ac:dyDescent="0.2">
      <c r="A20014" s="245" t="s">
        <v>21137</v>
      </c>
      <c r="B20014" s="246">
        <v>1956.02</v>
      </c>
    </row>
    <row r="20015" spans="1:2" x14ac:dyDescent="0.2">
      <c r="A20015" s="245" t="s">
        <v>10937</v>
      </c>
      <c r="B20015" s="246">
        <v>675.12</v>
      </c>
    </row>
    <row r="20016" spans="1:2" x14ac:dyDescent="0.2">
      <c r="A20016" s="245" t="s">
        <v>21138</v>
      </c>
      <c r="B20016" s="246">
        <v>675.12</v>
      </c>
    </row>
    <row r="20017" spans="1:2" x14ac:dyDescent="0.2">
      <c r="A20017" s="245" t="s">
        <v>10938</v>
      </c>
      <c r="B20017" s="246">
        <v>1442.78</v>
      </c>
    </row>
    <row r="20018" spans="1:2" x14ac:dyDescent="0.2">
      <c r="A20018" s="245" t="s">
        <v>21139</v>
      </c>
      <c r="B20018" s="246">
        <v>1442.78</v>
      </c>
    </row>
    <row r="20019" spans="1:2" x14ac:dyDescent="0.2">
      <c r="A20019" s="245" t="s">
        <v>10939</v>
      </c>
      <c r="B20019" s="246">
        <v>1488.52</v>
      </c>
    </row>
    <row r="20020" spans="1:2" x14ac:dyDescent="0.2">
      <c r="A20020" s="245" t="s">
        <v>21140</v>
      </c>
      <c r="B20020" s="246">
        <v>1488.52</v>
      </c>
    </row>
    <row r="20021" spans="1:2" x14ac:dyDescent="0.2">
      <c r="A20021" s="245" t="s">
        <v>10940</v>
      </c>
      <c r="B20021" s="246">
        <v>1767.95</v>
      </c>
    </row>
    <row r="20022" spans="1:2" x14ac:dyDescent="0.2">
      <c r="A20022" s="245" t="s">
        <v>21141</v>
      </c>
      <c r="B20022" s="246">
        <v>1767.95</v>
      </c>
    </row>
    <row r="20023" spans="1:2" x14ac:dyDescent="0.2">
      <c r="A20023" s="245" t="s">
        <v>10941</v>
      </c>
      <c r="B20023" s="246">
        <v>2021.29</v>
      </c>
    </row>
    <row r="20024" spans="1:2" x14ac:dyDescent="0.2">
      <c r="A20024" s="245" t="s">
        <v>21142</v>
      </c>
      <c r="B20024" s="246">
        <v>2021.29</v>
      </c>
    </row>
    <row r="20025" spans="1:2" x14ac:dyDescent="0.2">
      <c r="A20025" s="245" t="s">
        <v>10942</v>
      </c>
      <c r="B20025" s="246">
        <v>2261.5700000000002</v>
      </c>
    </row>
    <row r="20026" spans="1:2" x14ac:dyDescent="0.2">
      <c r="A20026" s="245" t="s">
        <v>21143</v>
      </c>
      <c r="B20026" s="246">
        <v>2261.5700000000002</v>
      </c>
    </row>
    <row r="20027" spans="1:2" x14ac:dyDescent="0.2">
      <c r="A20027" s="245" t="s">
        <v>10943</v>
      </c>
      <c r="B20027" s="246">
        <v>2604.09</v>
      </c>
    </row>
    <row r="20028" spans="1:2" x14ac:dyDescent="0.2">
      <c r="A20028" s="245" t="s">
        <v>21144</v>
      </c>
      <c r="B20028" s="246">
        <v>2604.09</v>
      </c>
    </row>
    <row r="20029" spans="1:2" x14ac:dyDescent="0.2">
      <c r="A20029" s="245" t="s">
        <v>10944</v>
      </c>
      <c r="B20029" s="246">
        <v>3302.13</v>
      </c>
    </row>
    <row r="20030" spans="1:2" x14ac:dyDescent="0.2">
      <c r="A20030" s="245" t="s">
        <v>21145</v>
      </c>
      <c r="B20030" s="246">
        <v>3302.13</v>
      </c>
    </row>
    <row r="20031" spans="1:2" x14ac:dyDescent="0.2">
      <c r="A20031" s="245" t="s">
        <v>10945</v>
      </c>
      <c r="B20031" s="246">
        <v>1483.2</v>
      </c>
    </row>
    <row r="20032" spans="1:2" x14ac:dyDescent="0.2">
      <c r="A20032" s="245" t="s">
        <v>21146</v>
      </c>
      <c r="B20032" s="246">
        <v>1483.2</v>
      </c>
    </row>
    <row r="20033" spans="1:2" x14ac:dyDescent="0.2">
      <c r="A20033" s="245" t="s">
        <v>10946</v>
      </c>
      <c r="B20033" s="246">
        <v>2060</v>
      </c>
    </row>
    <row r="20034" spans="1:2" x14ac:dyDescent="0.2">
      <c r="A20034" s="245" t="s">
        <v>21147</v>
      </c>
      <c r="B20034" s="246">
        <v>2060</v>
      </c>
    </row>
    <row r="20035" spans="1:2" x14ac:dyDescent="0.2">
      <c r="A20035" s="245" t="s">
        <v>10947</v>
      </c>
      <c r="B20035" s="246">
        <v>2496.69</v>
      </c>
    </row>
    <row r="20036" spans="1:2" x14ac:dyDescent="0.2">
      <c r="A20036" s="245" t="s">
        <v>21148</v>
      </c>
      <c r="B20036" s="246">
        <v>2496.69</v>
      </c>
    </row>
    <row r="20037" spans="1:2" x14ac:dyDescent="0.2">
      <c r="A20037" s="245" t="s">
        <v>10948</v>
      </c>
      <c r="B20037" s="246">
        <v>3399</v>
      </c>
    </row>
    <row r="20038" spans="1:2" x14ac:dyDescent="0.2">
      <c r="A20038" s="245" t="s">
        <v>21149</v>
      </c>
      <c r="B20038" s="246">
        <v>3399</v>
      </c>
    </row>
    <row r="20039" spans="1:2" x14ac:dyDescent="0.2">
      <c r="A20039" s="245" t="s">
        <v>10949</v>
      </c>
      <c r="B20039" s="246">
        <v>3790.4</v>
      </c>
    </row>
    <row r="20040" spans="1:2" x14ac:dyDescent="0.2">
      <c r="A20040" s="245" t="s">
        <v>21150</v>
      </c>
      <c r="B20040" s="246">
        <v>3790.4</v>
      </c>
    </row>
    <row r="20041" spans="1:2" x14ac:dyDescent="0.2">
      <c r="A20041" s="245" t="s">
        <v>10950</v>
      </c>
      <c r="B20041" s="246">
        <v>3871.47</v>
      </c>
    </row>
    <row r="20042" spans="1:2" x14ac:dyDescent="0.2">
      <c r="A20042" s="245" t="s">
        <v>21151</v>
      </c>
      <c r="B20042" s="246">
        <v>3871.47</v>
      </c>
    </row>
    <row r="20043" spans="1:2" x14ac:dyDescent="0.2">
      <c r="A20043" s="245" t="s">
        <v>10951</v>
      </c>
      <c r="B20043" s="246">
        <v>4852.72</v>
      </c>
    </row>
    <row r="20044" spans="1:2" x14ac:dyDescent="0.2">
      <c r="A20044" s="245" t="s">
        <v>21152</v>
      </c>
      <c r="B20044" s="246">
        <v>4852.72</v>
      </c>
    </row>
    <row r="20045" spans="1:2" x14ac:dyDescent="0.2">
      <c r="A20045" s="245" t="s">
        <v>10952</v>
      </c>
      <c r="B20045" s="246">
        <v>5622.75</v>
      </c>
    </row>
    <row r="20046" spans="1:2" x14ac:dyDescent="0.2">
      <c r="A20046" s="245" t="s">
        <v>21153</v>
      </c>
      <c r="B20046" s="246">
        <v>5622.75</v>
      </c>
    </row>
    <row r="20047" spans="1:2" x14ac:dyDescent="0.2">
      <c r="A20047" s="245" t="s">
        <v>10953</v>
      </c>
      <c r="B20047" s="246">
        <v>702.1</v>
      </c>
    </row>
    <row r="20048" spans="1:2" x14ac:dyDescent="0.2">
      <c r="A20048" s="245" t="s">
        <v>21154</v>
      </c>
      <c r="B20048" s="246">
        <v>702.1</v>
      </c>
    </row>
    <row r="20049" spans="1:2" x14ac:dyDescent="0.2">
      <c r="A20049" s="245" t="s">
        <v>10954</v>
      </c>
      <c r="B20049" s="246">
        <v>484.94</v>
      </c>
    </row>
    <row r="20050" spans="1:2" x14ac:dyDescent="0.2">
      <c r="A20050" s="245" t="s">
        <v>21155</v>
      </c>
      <c r="B20050" s="246">
        <v>484.94</v>
      </c>
    </row>
    <row r="20051" spans="1:2" x14ac:dyDescent="0.2">
      <c r="A20051" s="245" t="s">
        <v>10955</v>
      </c>
      <c r="B20051" s="246">
        <v>772.5</v>
      </c>
    </row>
    <row r="20052" spans="1:2" x14ac:dyDescent="0.2">
      <c r="A20052" s="245" t="s">
        <v>21156</v>
      </c>
      <c r="B20052" s="246">
        <v>772.5</v>
      </c>
    </row>
    <row r="20053" spans="1:2" x14ac:dyDescent="0.2">
      <c r="A20053" s="245" t="s">
        <v>10956</v>
      </c>
      <c r="B20053" s="246">
        <v>26.32</v>
      </c>
    </row>
    <row r="20054" spans="1:2" x14ac:dyDescent="0.2">
      <c r="A20054" s="245" t="s">
        <v>21157</v>
      </c>
      <c r="B20054" s="246">
        <v>24.94</v>
      </c>
    </row>
    <row r="20055" spans="1:2" x14ac:dyDescent="0.2">
      <c r="A20055" s="245" t="s">
        <v>10957</v>
      </c>
      <c r="B20055" s="246">
        <v>32.119999999999997</v>
      </c>
    </row>
    <row r="20056" spans="1:2" x14ac:dyDescent="0.2">
      <c r="A20056" s="245" t="s">
        <v>21158</v>
      </c>
      <c r="B20056" s="246">
        <v>30.74</v>
      </c>
    </row>
    <row r="20057" spans="1:2" x14ac:dyDescent="0.2">
      <c r="A20057" s="245" t="s">
        <v>10958</v>
      </c>
      <c r="B20057" s="246">
        <v>26.03</v>
      </c>
    </row>
    <row r="20058" spans="1:2" x14ac:dyDescent="0.2">
      <c r="A20058" s="245" t="s">
        <v>21159</v>
      </c>
      <c r="B20058" s="246">
        <v>24.65</v>
      </c>
    </row>
    <row r="20059" spans="1:2" x14ac:dyDescent="0.2">
      <c r="A20059" s="245" t="s">
        <v>10959</v>
      </c>
      <c r="B20059" s="246">
        <v>31.57</v>
      </c>
    </row>
    <row r="20060" spans="1:2" x14ac:dyDescent="0.2">
      <c r="A20060" s="245" t="s">
        <v>21160</v>
      </c>
      <c r="B20060" s="246">
        <v>30.19</v>
      </c>
    </row>
    <row r="20061" spans="1:2" x14ac:dyDescent="0.2">
      <c r="A20061" s="245" t="s">
        <v>10960</v>
      </c>
      <c r="B20061" s="246">
        <v>26.03</v>
      </c>
    </row>
    <row r="20062" spans="1:2" x14ac:dyDescent="0.2">
      <c r="A20062" s="245" t="s">
        <v>21161</v>
      </c>
      <c r="B20062" s="246">
        <v>24.65</v>
      </c>
    </row>
    <row r="20063" spans="1:2" x14ac:dyDescent="0.2">
      <c r="A20063" s="245" t="s">
        <v>10961</v>
      </c>
      <c r="B20063" s="246">
        <v>31.57</v>
      </c>
    </row>
    <row r="20064" spans="1:2" x14ac:dyDescent="0.2">
      <c r="A20064" s="245" t="s">
        <v>21162</v>
      </c>
      <c r="B20064" s="246">
        <v>30.19</v>
      </c>
    </row>
    <row r="20065" spans="1:2" x14ac:dyDescent="0.2">
      <c r="A20065" s="245" t="s">
        <v>10962</v>
      </c>
      <c r="B20065" s="246">
        <v>32.700000000000003</v>
      </c>
    </row>
    <row r="20066" spans="1:2" x14ac:dyDescent="0.2">
      <c r="A20066" s="245" t="s">
        <v>21163</v>
      </c>
      <c r="B20066" s="246">
        <v>31.32</v>
      </c>
    </row>
    <row r="20067" spans="1:2" x14ac:dyDescent="0.2">
      <c r="A20067" s="245" t="s">
        <v>10963</v>
      </c>
      <c r="B20067" s="246">
        <v>33.909999999999997</v>
      </c>
    </row>
    <row r="20068" spans="1:2" x14ac:dyDescent="0.2">
      <c r="A20068" s="245" t="s">
        <v>21164</v>
      </c>
      <c r="B20068" s="246">
        <v>32.53</v>
      </c>
    </row>
    <row r="20069" spans="1:2" x14ac:dyDescent="0.2">
      <c r="A20069" s="245" t="s">
        <v>10964</v>
      </c>
      <c r="B20069" s="246">
        <v>30.12</v>
      </c>
    </row>
    <row r="20070" spans="1:2" x14ac:dyDescent="0.2">
      <c r="A20070" s="245" t="s">
        <v>21165</v>
      </c>
      <c r="B20070" s="246">
        <v>28.74</v>
      </c>
    </row>
    <row r="20071" spans="1:2" x14ac:dyDescent="0.2">
      <c r="A20071" s="245" t="s">
        <v>10965</v>
      </c>
      <c r="B20071" s="246">
        <v>38.659999999999997</v>
      </c>
    </row>
    <row r="20072" spans="1:2" x14ac:dyDescent="0.2">
      <c r="A20072" s="245" t="s">
        <v>21166</v>
      </c>
      <c r="B20072" s="246">
        <v>37.28</v>
      </c>
    </row>
    <row r="20073" spans="1:2" x14ac:dyDescent="0.2">
      <c r="A20073" s="245" t="s">
        <v>10966</v>
      </c>
      <c r="B20073" s="246">
        <v>30.12</v>
      </c>
    </row>
    <row r="20074" spans="1:2" x14ac:dyDescent="0.2">
      <c r="A20074" s="245" t="s">
        <v>21167</v>
      </c>
      <c r="B20074" s="246">
        <v>28.74</v>
      </c>
    </row>
    <row r="20075" spans="1:2" x14ac:dyDescent="0.2">
      <c r="A20075" s="245" t="s">
        <v>10967</v>
      </c>
      <c r="B20075" s="246">
        <v>38.53</v>
      </c>
    </row>
    <row r="20076" spans="1:2" x14ac:dyDescent="0.2">
      <c r="A20076" s="245" t="s">
        <v>21168</v>
      </c>
      <c r="B20076" s="246">
        <v>37.15</v>
      </c>
    </row>
    <row r="20077" spans="1:2" x14ac:dyDescent="0.2">
      <c r="A20077" s="245" t="s">
        <v>10968</v>
      </c>
      <c r="B20077" s="246">
        <v>77.260000000000005</v>
      </c>
    </row>
    <row r="20078" spans="1:2" x14ac:dyDescent="0.2">
      <c r="A20078" s="245" t="s">
        <v>21169</v>
      </c>
      <c r="B20078" s="246">
        <v>75.88</v>
      </c>
    </row>
    <row r="20079" spans="1:2" x14ac:dyDescent="0.2">
      <c r="A20079" s="245" t="s">
        <v>10969</v>
      </c>
      <c r="B20079" s="246">
        <v>65.09</v>
      </c>
    </row>
    <row r="20080" spans="1:2" x14ac:dyDescent="0.2">
      <c r="A20080" s="245" t="s">
        <v>21170</v>
      </c>
      <c r="B20080" s="246">
        <v>63.71</v>
      </c>
    </row>
    <row r="20081" spans="1:2" x14ac:dyDescent="0.2">
      <c r="A20081" s="245" t="s">
        <v>10970</v>
      </c>
      <c r="B20081" s="246">
        <v>77.73</v>
      </c>
    </row>
    <row r="20082" spans="1:2" x14ac:dyDescent="0.2">
      <c r="A20082" s="245" t="s">
        <v>21171</v>
      </c>
      <c r="B20082" s="246">
        <v>76.349999999999994</v>
      </c>
    </row>
    <row r="20083" spans="1:2" x14ac:dyDescent="0.2">
      <c r="A20083" s="245" t="s">
        <v>10971</v>
      </c>
      <c r="B20083" s="246">
        <v>97.43</v>
      </c>
    </row>
    <row r="20084" spans="1:2" x14ac:dyDescent="0.2">
      <c r="A20084" s="245" t="s">
        <v>21172</v>
      </c>
      <c r="B20084" s="246">
        <v>96.05</v>
      </c>
    </row>
    <row r="20085" spans="1:2" x14ac:dyDescent="0.2">
      <c r="A20085" s="245" t="s">
        <v>5271</v>
      </c>
      <c r="B20085" s="246">
        <v>97.7</v>
      </c>
    </row>
    <row r="20086" spans="1:2" x14ac:dyDescent="0.2">
      <c r="A20086" s="245" t="s">
        <v>21173</v>
      </c>
      <c r="B20086" s="246">
        <v>90.62</v>
      </c>
    </row>
    <row r="20087" spans="1:2" x14ac:dyDescent="0.2">
      <c r="A20087" s="245" t="s">
        <v>5272</v>
      </c>
      <c r="B20087" s="246">
        <v>243.65</v>
      </c>
    </row>
    <row r="20088" spans="1:2" x14ac:dyDescent="0.2">
      <c r="A20088" s="245" t="s">
        <v>21174</v>
      </c>
      <c r="B20088" s="246">
        <v>236.57</v>
      </c>
    </row>
    <row r="20089" spans="1:2" x14ac:dyDescent="0.2">
      <c r="A20089" s="245" t="s">
        <v>5273</v>
      </c>
      <c r="B20089" s="246">
        <v>273.05</v>
      </c>
    </row>
    <row r="20090" spans="1:2" x14ac:dyDescent="0.2">
      <c r="A20090" s="245" t="s">
        <v>21175</v>
      </c>
      <c r="B20090" s="246">
        <v>265.97000000000003</v>
      </c>
    </row>
    <row r="20091" spans="1:2" x14ac:dyDescent="0.2">
      <c r="A20091" s="245" t="s">
        <v>5274</v>
      </c>
      <c r="B20091" s="246">
        <v>59.81</v>
      </c>
    </row>
    <row r="20092" spans="1:2" x14ac:dyDescent="0.2">
      <c r="A20092" s="245" t="s">
        <v>21176</v>
      </c>
      <c r="B20092" s="246">
        <v>57.07</v>
      </c>
    </row>
    <row r="20093" spans="1:2" x14ac:dyDescent="0.2">
      <c r="A20093" s="245" t="s">
        <v>5277</v>
      </c>
      <c r="B20093" s="246">
        <v>3.75</v>
      </c>
    </row>
    <row r="20094" spans="1:2" x14ac:dyDescent="0.2">
      <c r="A20094" s="245" t="s">
        <v>21177</v>
      </c>
      <c r="B20094" s="246">
        <v>3.48</v>
      </c>
    </row>
    <row r="20095" spans="1:2" x14ac:dyDescent="0.2">
      <c r="A20095" s="245" t="s">
        <v>5184</v>
      </c>
      <c r="B20095" s="246">
        <v>36.46</v>
      </c>
    </row>
    <row r="20096" spans="1:2" x14ac:dyDescent="0.2">
      <c r="A20096" s="245" t="s">
        <v>21178</v>
      </c>
      <c r="B20096" s="246">
        <v>34.799999999999997</v>
      </c>
    </row>
    <row r="20097" spans="1:2" x14ac:dyDescent="0.2">
      <c r="A20097" s="245" t="s">
        <v>5278</v>
      </c>
      <c r="B20097" s="246">
        <v>28.37</v>
      </c>
    </row>
    <row r="20098" spans="1:2" x14ac:dyDescent="0.2">
      <c r="A20098" s="245" t="s">
        <v>21179</v>
      </c>
      <c r="B20098" s="246">
        <v>24.58</v>
      </c>
    </row>
    <row r="20099" spans="1:2" x14ac:dyDescent="0.2">
      <c r="A20099" s="245" t="s">
        <v>5279</v>
      </c>
      <c r="B20099" s="246">
        <v>35</v>
      </c>
    </row>
    <row r="20100" spans="1:2" x14ac:dyDescent="0.2">
      <c r="A20100" s="245" t="s">
        <v>21180</v>
      </c>
      <c r="B20100" s="246">
        <v>35</v>
      </c>
    </row>
    <row r="20101" spans="1:2" x14ac:dyDescent="0.2">
      <c r="A20101" s="245" t="s">
        <v>5280</v>
      </c>
      <c r="B20101" s="246">
        <v>38</v>
      </c>
    </row>
    <row r="20102" spans="1:2" x14ac:dyDescent="0.2">
      <c r="A20102" s="245" t="s">
        <v>21181</v>
      </c>
      <c r="B20102" s="246">
        <v>38</v>
      </c>
    </row>
    <row r="20103" spans="1:2" x14ac:dyDescent="0.2">
      <c r="A20103" s="245" t="s">
        <v>5281</v>
      </c>
      <c r="B20103" s="246">
        <v>45</v>
      </c>
    </row>
    <row r="20104" spans="1:2" x14ac:dyDescent="0.2">
      <c r="A20104" s="245" t="s">
        <v>21182</v>
      </c>
      <c r="B20104" s="246">
        <v>45</v>
      </c>
    </row>
    <row r="20105" spans="1:2" x14ac:dyDescent="0.2">
      <c r="A20105" s="245" t="s">
        <v>5282</v>
      </c>
      <c r="B20105" s="246">
        <v>45</v>
      </c>
    </row>
    <row r="20106" spans="1:2" x14ac:dyDescent="0.2">
      <c r="A20106" s="245" t="s">
        <v>21183</v>
      </c>
      <c r="B20106" s="246">
        <v>45</v>
      </c>
    </row>
    <row r="20107" spans="1:2" x14ac:dyDescent="0.2">
      <c r="A20107" s="245" t="s">
        <v>5283</v>
      </c>
      <c r="B20107" s="246">
        <v>50</v>
      </c>
    </row>
    <row r="20108" spans="1:2" x14ac:dyDescent="0.2">
      <c r="A20108" s="245" t="s">
        <v>21184</v>
      </c>
      <c r="B20108" s="246">
        <v>50</v>
      </c>
    </row>
    <row r="20109" spans="1:2" x14ac:dyDescent="0.2">
      <c r="A20109" s="245" t="s">
        <v>5284</v>
      </c>
      <c r="B20109" s="246">
        <v>62.01</v>
      </c>
    </row>
    <row r="20110" spans="1:2" x14ac:dyDescent="0.2">
      <c r="A20110" s="245" t="s">
        <v>21185</v>
      </c>
      <c r="B20110" s="246">
        <v>62.01</v>
      </c>
    </row>
    <row r="20111" spans="1:2" x14ac:dyDescent="0.2">
      <c r="A20111" s="245" t="s">
        <v>5285</v>
      </c>
      <c r="B20111" s="246">
        <v>77.11</v>
      </c>
    </row>
    <row r="20112" spans="1:2" x14ac:dyDescent="0.2">
      <c r="A20112" s="245" t="s">
        <v>21186</v>
      </c>
      <c r="B20112" s="246">
        <v>77.11</v>
      </c>
    </row>
    <row r="20113" spans="1:2" x14ac:dyDescent="0.2">
      <c r="A20113" s="245" t="s">
        <v>5286</v>
      </c>
      <c r="B20113" s="246">
        <v>82.66</v>
      </c>
    </row>
    <row r="20114" spans="1:2" x14ac:dyDescent="0.2">
      <c r="A20114" s="245" t="s">
        <v>21187</v>
      </c>
      <c r="B20114" s="246">
        <v>82.66</v>
      </c>
    </row>
    <row r="20115" spans="1:2" x14ac:dyDescent="0.2">
      <c r="A20115" s="245" t="s">
        <v>5287</v>
      </c>
      <c r="B20115" s="246">
        <v>42.8</v>
      </c>
    </row>
    <row r="20116" spans="1:2" x14ac:dyDescent="0.2">
      <c r="A20116" s="245" t="s">
        <v>21188</v>
      </c>
      <c r="B20116" s="246">
        <v>42.8</v>
      </c>
    </row>
    <row r="20117" spans="1:2" x14ac:dyDescent="0.2">
      <c r="A20117" s="245" t="s">
        <v>5288</v>
      </c>
      <c r="B20117" s="246">
        <v>99.96</v>
      </c>
    </row>
    <row r="20118" spans="1:2" x14ac:dyDescent="0.2">
      <c r="A20118" s="245" t="s">
        <v>5289</v>
      </c>
      <c r="B20118" s="246">
        <v>44.66</v>
      </c>
    </row>
    <row r="20119" spans="1:2" x14ac:dyDescent="0.2">
      <c r="A20119" s="245" t="s">
        <v>5290</v>
      </c>
      <c r="B20119" s="246">
        <v>37.450000000000003</v>
      </c>
    </row>
    <row r="20120" spans="1:2" x14ac:dyDescent="0.2">
      <c r="A20120" s="245" t="s">
        <v>21189</v>
      </c>
      <c r="B20120" s="246">
        <v>97.29</v>
      </c>
    </row>
    <row r="20121" spans="1:2" x14ac:dyDescent="0.2">
      <c r="A20121" s="245" t="s">
        <v>21190</v>
      </c>
      <c r="B20121" s="246">
        <v>41.99</v>
      </c>
    </row>
    <row r="20122" spans="1:2" x14ac:dyDescent="0.2">
      <c r="A20122" s="245" t="s">
        <v>21191</v>
      </c>
      <c r="B20122" s="246">
        <v>34.78</v>
      </c>
    </row>
    <row r="20123" spans="1:2" x14ac:dyDescent="0.2">
      <c r="A20123" s="245" t="s">
        <v>5291</v>
      </c>
      <c r="B20123" s="246">
        <v>120.32</v>
      </c>
    </row>
    <row r="20124" spans="1:2" x14ac:dyDescent="0.2">
      <c r="A20124" s="245" t="s">
        <v>5292</v>
      </c>
      <c r="B20124" s="246">
        <v>51.48</v>
      </c>
    </row>
    <row r="20125" spans="1:2" x14ac:dyDescent="0.2">
      <c r="A20125" s="245" t="s">
        <v>5293</v>
      </c>
      <c r="B20125" s="246">
        <v>42.57</v>
      </c>
    </row>
    <row r="20126" spans="1:2" x14ac:dyDescent="0.2">
      <c r="A20126" s="245" t="s">
        <v>21192</v>
      </c>
      <c r="B20126" s="246">
        <v>117.65</v>
      </c>
    </row>
    <row r="20127" spans="1:2" x14ac:dyDescent="0.2">
      <c r="A20127" s="245" t="s">
        <v>21193</v>
      </c>
      <c r="B20127" s="246">
        <v>48.81</v>
      </c>
    </row>
    <row r="20128" spans="1:2" x14ac:dyDescent="0.2">
      <c r="A20128" s="245" t="s">
        <v>21194</v>
      </c>
      <c r="B20128" s="246">
        <v>39.9</v>
      </c>
    </row>
    <row r="20129" spans="1:2" x14ac:dyDescent="0.2">
      <c r="A20129" s="245" t="s">
        <v>5294</v>
      </c>
      <c r="B20129" s="246">
        <v>147.83000000000001</v>
      </c>
    </row>
    <row r="20130" spans="1:2" x14ac:dyDescent="0.2">
      <c r="A20130" s="245" t="s">
        <v>5295</v>
      </c>
      <c r="B20130" s="246">
        <v>55.17</v>
      </c>
    </row>
    <row r="20131" spans="1:2" x14ac:dyDescent="0.2">
      <c r="A20131" s="245" t="s">
        <v>5296</v>
      </c>
      <c r="B20131" s="246">
        <v>44.12</v>
      </c>
    </row>
    <row r="20132" spans="1:2" x14ac:dyDescent="0.2">
      <c r="A20132" s="245" t="s">
        <v>21195</v>
      </c>
      <c r="B20132" s="246">
        <v>145.16</v>
      </c>
    </row>
    <row r="20133" spans="1:2" x14ac:dyDescent="0.2">
      <c r="A20133" s="245" t="s">
        <v>21196</v>
      </c>
      <c r="B20133" s="246">
        <v>52.5</v>
      </c>
    </row>
    <row r="20134" spans="1:2" x14ac:dyDescent="0.2">
      <c r="A20134" s="245" t="s">
        <v>21197</v>
      </c>
      <c r="B20134" s="246">
        <v>41.45</v>
      </c>
    </row>
    <row r="20135" spans="1:2" x14ac:dyDescent="0.2">
      <c r="A20135" s="245" t="s">
        <v>5297</v>
      </c>
      <c r="B20135" s="246">
        <v>106.21</v>
      </c>
    </row>
    <row r="20136" spans="1:2" x14ac:dyDescent="0.2">
      <c r="A20136" s="245" t="s">
        <v>5298</v>
      </c>
      <c r="B20136" s="246">
        <v>47.18</v>
      </c>
    </row>
    <row r="20137" spans="1:2" x14ac:dyDescent="0.2">
      <c r="A20137" s="245" t="s">
        <v>5299</v>
      </c>
      <c r="B20137" s="246">
        <v>38.99</v>
      </c>
    </row>
    <row r="20138" spans="1:2" x14ac:dyDescent="0.2">
      <c r="A20138" s="245" t="s">
        <v>21198</v>
      </c>
      <c r="B20138" s="246">
        <v>103.54</v>
      </c>
    </row>
    <row r="20139" spans="1:2" x14ac:dyDescent="0.2">
      <c r="A20139" s="245" t="s">
        <v>21199</v>
      </c>
      <c r="B20139" s="246">
        <v>44.51</v>
      </c>
    </row>
    <row r="20140" spans="1:2" x14ac:dyDescent="0.2">
      <c r="A20140" s="245" t="s">
        <v>21200</v>
      </c>
      <c r="B20140" s="246">
        <v>36.32</v>
      </c>
    </row>
    <row r="20141" spans="1:2" x14ac:dyDescent="0.2">
      <c r="A20141" s="245" t="s">
        <v>5300</v>
      </c>
      <c r="B20141" s="246">
        <v>129.65</v>
      </c>
    </row>
    <row r="20142" spans="1:2" x14ac:dyDescent="0.2">
      <c r="A20142" s="245" t="s">
        <v>5301</v>
      </c>
      <c r="B20142" s="246">
        <v>56.3</v>
      </c>
    </row>
    <row r="20143" spans="1:2" x14ac:dyDescent="0.2">
      <c r="A20143" s="245" t="s">
        <v>5302</v>
      </c>
      <c r="B20143" s="246">
        <v>46.01</v>
      </c>
    </row>
    <row r="20144" spans="1:2" x14ac:dyDescent="0.2">
      <c r="A20144" s="245" t="s">
        <v>21201</v>
      </c>
      <c r="B20144" s="246">
        <v>126.98</v>
      </c>
    </row>
    <row r="20145" spans="1:2" x14ac:dyDescent="0.2">
      <c r="A20145" s="245" t="s">
        <v>21202</v>
      </c>
      <c r="B20145" s="246">
        <v>53.63</v>
      </c>
    </row>
    <row r="20146" spans="1:2" x14ac:dyDescent="0.2">
      <c r="A20146" s="245" t="s">
        <v>21203</v>
      </c>
      <c r="B20146" s="246">
        <v>43.34</v>
      </c>
    </row>
    <row r="20147" spans="1:2" x14ac:dyDescent="0.2">
      <c r="A20147" s="245" t="s">
        <v>5303</v>
      </c>
      <c r="B20147" s="246">
        <v>137.29</v>
      </c>
    </row>
    <row r="20148" spans="1:2" x14ac:dyDescent="0.2">
      <c r="A20148" s="245" t="s">
        <v>5304</v>
      </c>
      <c r="B20148" s="246">
        <v>57.26</v>
      </c>
    </row>
    <row r="20149" spans="1:2" x14ac:dyDescent="0.2">
      <c r="A20149" s="245" t="s">
        <v>5305</v>
      </c>
      <c r="B20149" s="246">
        <v>46.21</v>
      </c>
    </row>
    <row r="20150" spans="1:2" x14ac:dyDescent="0.2">
      <c r="A20150" s="245" t="s">
        <v>21204</v>
      </c>
      <c r="B20150" s="246">
        <v>134.62</v>
      </c>
    </row>
    <row r="20151" spans="1:2" x14ac:dyDescent="0.2">
      <c r="A20151" s="245" t="s">
        <v>21205</v>
      </c>
      <c r="B20151" s="246">
        <v>54.59</v>
      </c>
    </row>
    <row r="20152" spans="1:2" x14ac:dyDescent="0.2">
      <c r="A20152" s="245" t="s">
        <v>21206</v>
      </c>
      <c r="B20152" s="246">
        <v>43.54</v>
      </c>
    </row>
    <row r="20153" spans="1:2" x14ac:dyDescent="0.2">
      <c r="A20153" s="245" t="s">
        <v>5306</v>
      </c>
      <c r="B20153" s="246">
        <v>155.1</v>
      </c>
    </row>
    <row r="20154" spans="1:2" x14ac:dyDescent="0.2">
      <c r="A20154" s="245" t="s">
        <v>5307</v>
      </c>
      <c r="B20154" s="246">
        <v>60.29</v>
      </c>
    </row>
    <row r="20155" spans="1:2" x14ac:dyDescent="0.2">
      <c r="A20155" s="245" t="s">
        <v>5308</v>
      </c>
      <c r="B20155" s="246">
        <v>47.85</v>
      </c>
    </row>
    <row r="20156" spans="1:2" x14ac:dyDescent="0.2">
      <c r="A20156" s="245" t="s">
        <v>21207</v>
      </c>
      <c r="B20156" s="246">
        <v>152.43</v>
      </c>
    </row>
    <row r="20157" spans="1:2" x14ac:dyDescent="0.2">
      <c r="A20157" s="245" t="s">
        <v>21208</v>
      </c>
      <c r="B20157" s="246">
        <v>57.62</v>
      </c>
    </row>
    <row r="20158" spans="1:2" x14ac:dyDescent="0.2">
      <c r="A20158" s="245" t="s">
        <v>21209</v>
      </c>
      <c r="B20158" s="246">
        <v>45.18</v>
      </c>
    </row>
    <row r="20159" spans="1:2" x14ac:dyDescent="0.2">
      <c r="A20159" s="245" t="s">
        <v>5309</v>
      </c>
      <c r="B20159" s="246">
        <v>301.51</v>
      </c>
    </row>
    <row r="20160" spans="1:2" x14ac:dyDescent="0.2">
      <c r="A20160" s="245" t="s">
        <v>5310</v>
      </c>
      <c r="B20160" s="246">
        <v>119.19</v>
      </c>
    </row>
    <row r="20161" spans="1:2" x14ac:dyDescent="0.2">
      <c r="A20161" s="245" t="s">
        <v>5311</v>
      </c>
      <c r="B20161" s="246">
        <v>96.39</v>
      </c>
    </row>
    <row r="20162" spans="1:2" x14ac:dyDescent="0.2">
      <c r="A20162" s="245" t="s">
        <v>21210</v>
      </c>
      <c r="B20162" s="246">
        <v>298.83999999999997</v>
      </c>
    </row>
    <row r="20163" spans="1:2" x14ac:dyDescent="0.2">
      <c r="A20163" s="245" t="s">
        <v>21211</v>
      </c>
      <c r="B20163" s="246">
        <v>116.52</v>
      </c>
    </row>
    <row r="20164" spans="1:2" x14ac:dyDescent="0.2">
      <c r="A20164" s="245" t="s">
        <v>21212</v>
      </c>
      <c r="B20164" s="246">
        <v>93.72</v>
      </c>
    </row>
    <row r="20165" spans="1:2" x14ac:dyDescent="0.2">
      <c r="A20165" s="245" t="s">
        <v>5312</v>
      </c>
      <c r="B20165" s="246">
        <v>156.85</v>
      </c>
    </row>
    <row r="20166" spans="1:2" x14ac:dyDescent="0.2">
      <c r="A20166" s="245" t="s">
        <v>5313</v>
      </c>
      <c r="B20166" s="246">
        <v>65.61</v>
      </c>
    </row>
    <row r="20167" spans="1:2" x14ac:dyDescent="0.2">
      <c r="A20167" s="245" t="s">
        <v>5314</v>
      </c>
      <c r="B20167" s="246">
        <v>53.04</v>
      </c>
    </row>
    <row r="20168" spans="1:2" x14ac:dyDescent="0.2">
      <c r="A20168" s="245" t="s">
        <v>21213</v>
      </c>
      <c r="B20168" s="246">
        <v>154.18</v>
      </c>
    </row>
    <row r="20169" spans="1:2" x14ac:dyDescent="0.2">
      <c r="A20169" s="245" t="s">
        <v>21214</v>
      </c>
      <c r="B20169" s="246">
        <v>62.94</v>
      </c>
    </row>
    <row r="20170" spans="1:2" x14ac:dyDescent="0.2">
      <c r="A20170" s="245" t="s">
        <v>21215</v>
      </c>
      <c r="B20170" s="246">
        <v>50.37</v>
      </c>
    </row>
    <row r="20171" spans="1:2" x14ac:dyDescent="0.2">
      <c r="A20171" s="245" t="s">
        <v>5315</v>
      </c>
      <c r="B20171" s="246">
        <v>128.16999999999999</v>
      </c>
    </row>
    <row r="20172" spans="1:2" x14ac:dyDescent="0.2">
      <c r="A20172" s="245" t="s">
        <v>5316</v>
      </c>
      <c r="B20172" s="246">
        <v>55.56</v>
      </c>
    </row>
    <row r="20173" spans="1:2" x14ac:dyDescent="0.2">
      <c r="A20173" s="245" t="s">
        <v>5317</v>
      </c>
      <c r="B20173" s="246">
        <v>45.42</v>
      </c>
    </row>
    <row r="20174" spans="1:2" x14ac:dyDescent="0.2">
      <c r="A20174" s="245" t="s">
        <v>21216</v>
      </c>
      <c r="B20174" s="246">
        <v>125.5</v>
      </c>
    </row>
    <row r="20175" spans="1:2" x14ac:dyDescent="0.2">
      <c r="A20175" s="245" t="s">
        <v>21217</v>
      </c>
      <c r="B20175" s="246">
        <v>52.89</v>
      </c>
    </row>
    <row r="20176" spans="1:2" x14ac:dyDescent="0.2">
      <c r="A20176" s="245" t="s">
        <v>21218</v>
      </c>
      <c r="B20176" s="246">
        <v>42.75</v>
      </c>
    </row>
    <row r="20177" spans="1:2" x14ac:dyDescent="0.2">
      <c r="A20177" s="245" t="s">
        <v>5318</v>
      </c>
      <c r="B20177" s="246">
        <v>130.37</v>
      </c>
    </row>
    <row r="20178" spans="1:2" x14ac:dyDescent="0.2">
      <c r="A20178" s="245" t="s">
        <v>5319</v>
      </c>
      <c r="B20178" s="246">
        <v>57.07</v>
      </c>
    </row>
    <row r="20179" spans="1:2" x14ac:dyDescent="0.2">
      <c r="A20179" s="245" t="s">
        <v>5320</v>
      </c>
      <c r="B20179" s="246">
        <v>46.71</v>
      </c>
    </row>
    <row r="20180" spans="1:2" x14ac:dyDescent="0.2">
      <c r="A20180" s="245" t="s">
        <v>21219</v>
      </c>
      <c r="B20180" s="246">
        <v>127.7</v>
      </c>
    </row>
    <row r="20181" spans="1:2" x14ac:dyDescent="0.2">
      <c r="A20181" s="245" t="s">
        <v>21220</v>
      </c>
      <c r="B20181" s="246">
        <v>54.4</v>
      </c>
    </row>
    <row r="20182" spans="1:2" x14ac:dyDescent="0.2">
      <c r="A20182" s="245" t="s">
        <v>21221</v>
      </c>
      <c r="B20182" s="246">
        <v>44.04</v>
      </c>
    </row>
    <row r="20183" spans="1:2" x14ac:dyDescent="0.2">
      <c r="A20183" s="245" t="s">
        <v>5321</v>
      </c>
      <c r="B20183" s="246">
        <v>141.69</v>
      </c>
    </row>
    <row r="20184" spans="1:2" x14ac:dyDescent="0.2">
      <c r="A20184" s="245" t="s">
        <v>5322</v>
      </c>
      <c r="B20184" s="246">
        <v>57.31</v>
      </c>
    </row>
    <row r="20185" spans="1:2" x14ac:dyDescent="0.2">
      <c r="A20185" s="245" t="s">
        <v>5323</v>
      </c>
      <c r="B20185" s="246">
        <v>46.91</v>
      </c>
    </row>
    <row r="20186" spans="1:2" x14ac:dyDescent="0.2">
      <c r="A20186" s="245" t="s">
        <v>21222</v>
      </c>
      <c r="B20186" s="246">
        <v>139.02000000000001</v>
      </c>
    </row>
    <row r="20187" spans="1:2" x14ac:dyDescent="0.2">
      <c r="A20187" s="245" t="s">
        <v>21223</v>
      </c>
      <c r="B20187" s="246">
        <v>54.64</v>
      </c>
    </row>
    <row r="20188" spans="1:2" x14ac:dyDescent="0.2">
      <c r="A20188" s="245" t="s">
        <v>21224</v>
      </c>
      <c r="B20188" s="246">
        <v>44.24</v>
      </c>
    </row>
    <row r="20189" spans="1:2" x14ac:dyDescent="0.2">
      <c r="A20189" s="245" t="s">
        <v>5324</v>
      </c>
      <c r="B20189" s="246">
        <v>176.31</v>
      </c>
    </row>
    <row r="20190" spans="1:2" x14ac:dyDescent="0.2">
      <c r="A20190" s="245" t="s">
        <v>5325</v>
      </c>
      <c r="B20190" s="246">
        <v>61.18</v>
      </c>
    </row>
    <row r="20191" spans="1:2" x14ac:dyDescent="0.2">
      <c r="A20191" s="245" t="s">
        <v>5326</v>
      </c>
      <c r="B20191" s="246">
        <v>47.23</v>
      </c>
    </row>
    <row r="20192" spans="1:2" x14ac:dyDescent="0.2">
      <c r="A20192" s="245" t="s">
        <v>21225</v>
      </c>
      <c r="B20192" s="246">
        <v>173.64</v>
      </c>
    </row>
    <row r="20193" spans="1:2" x14ac:dyDescent="0.2">
      <c r="A20193" s="245" t="s">
        <v>21226</v>
      </c>
      <c r="B20193" s="246">
        <v>58.51</v>
      </c>
    </row>
    <row r="20194" spans="1:2" x14ac:dyDescent="0.2">
      <c r="A20194" s="245" t="s">
        <v>21227</v>
      </c>
      <c r="B20194" s="246">
        <v>44.56</v>
      </c>
    </row>
    <row r="20195" spans="1:2" x14ac:dyDescent="0.2">
      <c r="A20195" s="245" t="s">
        <v>5327</v>
      </c>
      <c r="B20195" s="246">
        <v>235.99</v>
      </c>
    </row>
    <row r="20196" spans="1:2" x14ac:dyDescent="0.2">
      <c r="A20196" s="245" t="s">
        <v>5328</v>
      </c>
      <c r="B20196" s="246">
        <v>68.52</v>
      </c>
    </row>
    <row r="20197" spans="1:2" x14ac:dyDescent="0.2">
      <c r="A20197" s="245" t="s">
        <v>5329</v>
      </c>
      <c r="B20197" s="246">
        <v>59.55</v>
      </c>
    </row>
    <row r="20198" spans="1:2" x14ac:dyDescent="0.2">
      <c r="A20198" s="245" t="s">
        <v>21228</v>
      </c>
      <c r="B20198" s="246">
        <v>233.32</v>
      </c>
    </row>
    <row r="20199" spans="1:2" x14ac:dyDescent="0.2">
      <c r="A20199" s="245" t="s">
        <v>21229</v>
      </c>
      <c r="B20199" s="246">
        <v>65.849999999999994</v>
      </c>
    </row>
    <row r="20200" spans="1:2" x14ac:dyDescent="0.2">
      <c r="A20200" s="245" t="s">
        <v>21230</v>
      </c>
      <c r="B20200" s="246">
        <v>56.88</v>
      </c>
    </row>
    <row r="20201" spans="1:2" x14ac:dyDescent="0.2">
      <c r="A20201" s="245" t="s">
        <v>5330</v>
      </c>
      <c r="B20201" s="246">
        <v>179.16</v>
      </c>
    </row>
    <row r="20202" spans="1:2" x14ac:dyDescent="0.2">
      <c r="A20202" s="245" t="s">
        <v>5331</v>
      </c>
      <c r="B20202" s="246">
        <v>74.87</v>
      </c>
    </row>
    <row r="20203" spans="1:2" x14ac:dyDescent="0.2">
      <c r="A20203" s="245" t="s">
        <v>5332</v>
      </c>
      <c r="B20203" s="246">
        <v>60.95</v>
      </c>
    </row>
    <row r="20204" spans="1:2" x14ac:dyDescent="0.2">
      <c r="A20204" s="245" t="s">
        <v>21231</v>
      </c>
      <c r="B20204" s="246">
        <v>176.49</v>
      </c>
    </row>
    <row r="20205" spans="1:2" x14ac:dyDescent="0.2">
      <c r="A20205" s="245" t="s">
        <v>21232</v>
      </c>
      <c r="B20205" s="246">
        <v>72.2</v>
      </c>
    </row>
    <row r="20206" spans="1:2" x14ac:dyDescent="0.2">
      <c r="A20206" s="245" t="s">
        <v>21233</v>
      </c>
      <c r="B20206" s="246">
        <v>58.28</v>
      </c>
    </row>
    <row r="20207" spans="1:2" x14ac:dyDescent="0.2">
      <c r="A20207" s="245" t="s">
        <v>5333</v>
      </c>
      <c r="B20207" s="246">
        <v>186.97</v>
      </c>
    </row>
    <row r="20208" spans="1:2" x14ac:dyDescent="0.2">
      <c r="A20208" s="245" t="s">
        <v>5334</v>
      </c>
      <c r="B20208" s="246">
        <v>76.34</v>
      </c>
    </row>
    <row r="20209" spans="1:2" x14ac:dyDescent="0.2">
      <c r="A20209" s="245" t="s">
        <v>5335</v>
      </c>
      <c r="B20209" s="246">
        <v>61.29</v>
      </c>
    </row>
    <row r="20210" spans="1:2" x14ac:dyDescent="0.2">
      <c r="A20210" s="245" t="s">
        <v>21234</v>
      </c>
      <c r="B20210" s="246">
        <v>184.3</v>
      </c>
    </row>
    <row r="20211" spans="1:2" x14ac:dyDescent="0.2">
      <c r="A20211" s="245" t="s">
        <v>21235</v>
      </c>
      <c r="B20211" s="246">
        <v>73.67</v>
      </c>
    </row>
    <row r="20212" spans="1:2" x14ac:dyDescent="0.2">
      <c r="A20212" s="245" t="s">
        <v>21236</v>
      </c>
      <c r="B20212" s="246">
        <v>58.62</v>
      </c>
    </row>
    <row r="20213" spans="1:2" x14ac:dyDescent="0.2">
      <c r="A20213" s="245" t="s">
        <v>5336</v>
      </c>
      <c r="B20213" s="246">
        <v>285.62</v>
      </c>
    </row>
    <row r="20214" spans="1:2" x14ac:dyDescent="0.2">
      <c r="A20214" s="245" t="s">
        <v>5337</v>
      </c>
      <c r="B20214" s="246">
        <v>107.3</v>
      </c>
    </row>
    <row r="20215" spans="1:2" x14ac:dyDescent="0.2">
      <c r="A20215" s="245" t="s">
        <v>5338</v>
      </c>
      <c r="B20215" s="246">
        <v>84.14</v>
      </c>
    </row>
    <row r="20216" spans="1:2" x14ac:dyDescent="0.2">
      <c r="A20216" s="245" t="s">
        <v>21237</v>
      </c>
      <c r="B20216" s="246">
        <v>282.95</v>
      </c>
    </row>
    <row r="20217" spans="1:2" x14ac:dyDescent="0.2">
      <c r="A20217" s="245" t="s">
        <v>21238</v>
      </c>
      <c r="B20217" s="246">
        <v>104.63</v>
      </c>
    </row>
    <row r="20218" spans="1:2" x14ac:dyDescent="0.2">
      <c r="A20218" s="245" t="s">
        <v>21239</v>
      </c>
      <c r="B20218" s="246">
        <v>81.47</v>
      </c>
    </row>
    <row r="20219" spans="1:2" x14ac:dyDescent="0.2">
      <c r="A20219" s="245" t="s">
        <v>5339</v>
      </c>
      <c r="B20219" s="246">
        <v>218.57</v>
      </c>
    </row>
    <row r="20220" spans="1:2" x14ac:dyDescent="0.2">
      <c r="A20220" s="245" t="s">
        <v>5340</v>
      </c>
      <c r="B20220" s="246">
        <v>82.95</v>
      </c>
    </row>
    <row r="20221" spans="1:2" x14ac:dyDescent="0.2">
      <c r="A20221" s="245" t="s">
        <v>5341</v>
      </c>
      <c r="B20221" s="246">
        <v>64.61</v>
      </c>
    </row>
    <row r="20222" spans="1:2" x14ac:dyDescent="0.2">
      <c r="A20222" s="245" t="s">
        <v>21240</v>
      </c>
      <c r="B20222" s="246">
        <v>215.9</v>
      </c>
    </row>
    <row r="20223" spans="1:2" x14ac:dyDescent="0.2">
      <c r="A20223" s="245" t="s">
        <v>21241</v>
      </c>
      <c r="B20223" s="246">
        <v>80.28</v>
      </c>
    </row>
    <row r="20224" spans="1:2" x14ac:dyDescent="0.2">
      <c r="A20224" s="245" t="s">
        <v>21242</v>
      </c>
      <c r="B20224" s="246">
        <v>61.94</v>
      </c>
    </row>
    <row r="20225" spans="1:2" x14ac:dyDescent="0.2">
      <c r="A20225" s="245" t="s">
        <v>23282</v>
      </c>
      <c r="B20225" s="246">
        <v>75.67</v>
      </c>
    </row>
    <row r="20226" spans="1:2" x14ac:dyDescent="0.2">
      <c r="A20226" s="245" t="s">
        <v>23283</v>
      </c>
      <c r="B20226" s="246">
        <v>40.369999999999997</v>
      </c>
    </row>
    <row r="20227" spans="1:2" x14ac:dyDescent="0.2">
      <c r="A20227" s="245" t="s">
        <v>23284</v>
      </c>
      <c r="B20227" s="246">
        <v>35.96</v>
      </c>
    </row>
    <row r="20228" spans="1:2" x14ac:dyDescent="0.2">
      <c r="A20228" s="245" t="s">
        <v>23285</v>
      </c>
      <c r="B20228" s="246">
        <v>73</v>
      </c>
    </row>
    <row r="20229" spans="1:2" x14ac:dyDescent="0.2">
      <c r="A20229" s="245" t="s">
        <v>23286</v>
      </c>
      <c r="B20229" s="246">
        <v>37.700000000000003</v>
      </c>
    </row>
    <row r="20230" spans="1:2" x14ac:dyDescent="0.2">
      <c r="A20230" s="245" t="s">
        <v>23287</v>
      </c>
      <c r="B20230" s="246">
        <v>33.29</v>
      </c>
    </row>
    <row r="20231" spans="1:2" x14ac:dyDescent="0.2">
      <c r="A20231" s="245" t="s">
        <v>10972</v>
      </c>
      <c r="B20231" s="246">
        <v>46.49</v>
      </c>
    </row>
    <row r="20232" spans="1:2" x14ac:dyDescent="0.2">
      <c r="A20232" s="245" t="s">
        <v>10973</v>
      </c>
      <c r="B20232" s="246">
        <v>10.56</v>
      </c>
    </row>
    <row r="20233" spans="1:2" x14ac:dyDescent="0.2">
      <c r="A20233" s="245" t="s">
        <v>10974</v>
      </c>
      <c r="B20233" s="246">
        <v>6.38</v>
      </c>
    </row>
    <row r="20234" spans="1:2" x14ac:dyDescent="0.2">
      <c r="A20234" s="245" t="s">
        <v>21243</v>
      </c>
      <c r="B20234" s="246">
        <v>46.49</v>
      </c>
    </row>
    <row r="20235" spans="1:2" x14ac:dyDescent="0.2">
      <c r="A20235" s="245" t="s">
        <v>21244</v>
      </c>
      <c r="B20235" s="246">
        <v>10.56</v>
      </c>
    </row>
    <row r="20236" spans="1:2" x14ac:dyDescent="0.2">
      <c r="A20236" s="245" t="s">
        <v>21245</v>
      </c>
      <c r="B20236" s="246">
        <v>6.38</v>
      </c>
    </row>
    <row r="20237" spans="1:2" x14ac:dyDescent="0.2">
      <c r="A20237" s="245" t="s">
        <v>10975</v>
      </c>
      <c r="B20237" s="246">
        <v>66.459999999999994</v>
      </c>
    </row>
    <row r="20238" spans="1:2" x14ac:dyDescent="0.2">
      <c r="A20238" s="245" t="s">
        <v>10976</v>
      </c>
      <c r="B20238" s="246">
        <v>30.53</v>
      </c>
    </row>
    <row r="20239" spans="1:2" x14ac:dyDescent="0.2">
      <c r="A20239" s="245" t="s">
        <v>10977</v>
      </c>
      <c r="B20239" s="246">
        <v>26.35</v>
      </c>
    </row>
    <row r="20240" spans="1:2" x14ac:dyDescent="0.2">
      <c r="A20240" s="245" t="s">
        <v>21246</v>
      </c>
      <c r="B20240" s="246">
        <v>63.79</v>
      </c>
    </row>
    <row r="20241" spans="1:2" x14ac:dyDescent="0.2">
      <c r="A20241" s="245" t="s">
        <v>21247</v>
      </c>
      <c r="B20241" s="246">
        <v>27.86</v>
      </c>
    </row>
    <row r="20242" spans="1:2" x14ac:dyDescent="0.2">
      <c r="A20242" s="245" t="s">
        <v>21248</v>
      </c>
      <c r="B20242" s="246">
        <v>23.68</v>
      </c>
    </row>
    <row r="20243" spans="1:2" x14ac:dyDescent="0.2">
      <c r="A20243" s="245" t="s">
        <v>5348</v>
      </c>
      <c r="B20243" s="246">
        <v>56.23</v>
      </c>
    </row>
    <row r="20244" spans="1:2" x14ac:dyDescent="0.2">
      <c r="A20244" s="245" t="s">
        <v>5349</v>
      </c>
      <c r="B20244" s="246">
        <v>27.41</v>
      </c>
    </row>
    <row r="20245" spans="1:2" x14ac:dyDescent="0.2">
      <c r="A20245" s="245" t="s">
        <v>5350</v>
      </c>
      <c r="B20245" s="246">
        <v>24.2</v>
      </c>
    </row>
    <row r="20246" spans="1:2" x14ac:dyDescent="0.2">
      <c r="A20246" s="245" t="s">
        <v>21249</v>
      </c>
      <c r="B20246" s="246">
        <v>53.56</v>
      </c>
    </row>
    <row r="20247" spans="1:2" x14ac:dyDescent="0.2">
      <c r="A20247" s="245" t="s">
        <v>21250</v>
      </c>
      <c r="B20247" s="246">
        <v>24.74</v>
      </c>
    </row>
    <row r="20248" spans="1:2" x14ac:dyDescent="0.2">
      <c r="A20248" s="245" t="s">
        <v>21251</v>
      </c>
      <c r="B20248" s="246">
        <v>21.53</v>
      </c>
    </row>
    <row r="20249" spans="1:2" x14ac:dyDescent="0.2">
      <c r="A20249" s="245" t="s">
        <v>5351</v>
      </c>
      <c r="B20249" s="246">
        <v>36.26</v>
      </c>
    </row>
    <row r="20250" spans="1:2" x14ac:dyDescent="0.2">
      <c r="A20250" s="245" t="s">
        <v>5352</v>
      </c>
      <c r="B20250" s="246">
        <v>7.44</v>
      </c>
    </row>
    <row r="20251" spans="1:2" x14ac:dyDescent="0.2">
      <c r="A20251" s="245" t="s">
        <v>5353</v>
      </c>
      <c r="B20251" s="246">
        <v>4.2300000000000004</v>
      </c>
    </row>
    <row r="20252" spans="1:2" x14ac:dyDescent="0.2">
      <c r="A20252" s="245" t="s">
        <v>21252</v>
      </c>
      <c r="B20252" s="246">
        <v>36.26</v>
      </c>
    </row>
    <row r="20253" spans="1:2" x14ac:dyDescent="0.2">
      <c r="A20253" s="245" t="s">
        <v>21253</v>
      </c>
      <c r="B20253" s="246">
        <v>7.44</v>
      </c>
    </row>
    <row r="20254" spans="1:2" x14ac:dyDescent="0.2">
      <c r="A20254" s="245" t="s">
        <v>21254</v>
      </c>
      <c r="B20254" s="246">
        <v>4.2300000000000004</v>
      </c>
    </row>
    <row r="20255" spans="1:2" x14ac:dyDescent="0.2">
      <c r="A20255" s="245" t="s">
        <v>5342</v>
      </c>
      <c r="B20255" s="246">
        <v>71.28</v>
      </c>
    </row>
    <row r="20256" spans="1:2" x14ac:dyDescent="0.2">
      <c r="A20256" s="245" t="s">
        <v>5343</v>
      </c>
      <c r="B20256" s="246">
        <v>30.64</v>
      </c>
    </row>
    <row r="20257" spans="1:2" x14ac:dyDescent="0.2">
      <c r="A20257" s="245" t="s">
        <v>5344</v>
      </c>
      <c r="B20257" s="246">
        <v>26.37</v>
      </c>
    </row>
    <row r="20258" spans="1:2" x14ac:dyDescent="0.2">
      <c r="A20258" s="245" t="s">
        <v>21255</v>
      </c>
      <c r="B20258" s="246">
        <v>68.61</v>
      </c>
    </row>
    <row r="20259" spans="1:2" x14ac:dyDescent="0.2">
      <c r="A20259" s="245" t="s">
        <v>21256</v>
      </c>
      <c r="B20259" s="246">
        <v>27.97</v>
      </c>
    </row>
    <row r="20260" spans="1:2" x14ac:dyDescent="0.2">
      <c r="A20260" s="245" t="s">
        <v>21257</v>
      </c>
      <c r="B20260" s="246">
        <v>23.7</v>
      </c>
    </row>
    <row r="20261" spans="1:2" x14ac:dyDescent="0.2">
      <c r="A20261" s="245" t="s">
        <v>5345</v>
      </c>
      <c r="B20261" s="246">
        <v>72.900000000000006</v>
      </c>
    </row>
    <row r="20262" spans="1:2" x14ac:dyDescent="0.2">
      <c r="A20262" s="245" t="s">
        <v>5346</v>
      </c>
      <c r="B20262" s="246">
        <v>31.71</v>
      </c>
    </row>
    <row r="20263" spans="1:2" x14ac:dyDescent="0.2">
      <c r="A20263" s="245" t="s">
        <v>5347</v>
      </c>
      <c r="B20263" s="246">
        <v>27.29</v>
      </c>
    </row>
    <row r="20264" spans="1:2" x14ac:dyDescent="0.2">
      <c r="A20264" s="245" t="s">
        <v>21258</v>
      </c>
      <c r="B20264" s="246">
        <v>70.23</v>
      </c>
    </row>
    <row r="20265" spans="1:2" x14ac:dyDescent="0.2">
      <c r="A20265" s="245" t="s">
        <v>21259</v>
      </c>
      <c r="B20265" s="246">
        <v>29.04</v>
      </c>
    </row>
    <row r="20266" spans="1:2" x14ac:dyDescent="0.2">
      <c r="A20266" s="245" t="s">
        <v>21260</v>
      </c>
      <c r="B20266" s="246">
        <v>24.62</v>
      </c>
    </row>
    <row r="20267" spans="1:2" x14ac:dyDescent="0.2">
      <c r="A20267" s="245" t="s">
        <v>10978</v>
      </c>
      <c r="B20267" s="246">
        <v>98.42</v>
      </c>
    </row>
    <row r="20268" spans="1:2" x14ac:dyDescent="0.2">
      <c r="A20268" s="245" t="s">
        <v>10979</v>
      </c>
      <c r="B20268" s="246">
        <v>39.46</v>
      </c>
    </row>
    <row r="20269" spans="1:2" x14ac:dyDescent="0.2">
      <c r="A20269" s="245" t="s">
        <v>10980</v>
      </c>
      <c r="B20269" s="246">
        <v>32.54</v>
      </c>
    </row>
    <row r="20270" spans="1:2" x14ac:dyDescent="0.2">
      <c r="A20270" s="245" t="s">
        <v>21261</v>
      </c>
      <c r="B20270" s="246">
        <v>95.75</v>
      </c>
    </row>
    <row r="20271" spans="1:2" x14ac:dyDescent="0.2">
      <c r="A20271" s="245" t="s">
        <v>21262</v>
      </c>
      <c r="B20271" s="246">
        <v>36.79</v>
      </c>
    </row>
    <row r="20272" spans="1:2" x14ac:dyDescent="0.2">
      <c r="A20272" s="245" t="s">
        <v>21263</v>
      </c>
      <c r="B20272" s="246">
        <v>29.87</v>
      </c>
    </row>
    <row r="20273" spans="1:2" x14ac:dyDescent="0.2">
      <c r="A20273" s="245" t="s">
        <v>10981</v>
      </c>
      <c r="B20273" s="246">
        <v>92.69</v>
      </c>
    </row>
    <row r="20274" spans="1:2" x14ac:dyDescent="0.2">
      <c r="A20274" s="245" t="s">
        <v>10982</v>
      </c>
      <c r="B20274" s="246">
        <v>45.14</v>
      </c>
    </row>
    <row r="20275" spans="1:2" x14ac:dyDescent="0.2">
      <c r="A20275" s="245" t="s">
        <v>10983</v>
      </c>
      <c r="B20275" s="246">
        <v>38.99</v>
      </c>
    </row>
    <row r="20276" spans="1:2" x14ac:dyDescent="0.2">
      <c r="A20276" s="245" t="s">
        <v>21264</v>
      </c>
      <c r="B20276" s="246">
        <v>90.02</v>
      </c>
    </row>
    <row r="20277" spans="1:2" x14ac:dyDescent="0.2">
      <c r="A20277" s="245" t="s">
        <v>21265</v>
      </c>
      <c r="B20277" s="246">
        <v>42.47</v>
      </c>
    </row>
    <row r="20278" spans="1:2" x14ac:dyDescent="0.2">
      <c r="A20278" s="245" t="s">
        <v>21266</v>
      </c>
      <c r="B20278" s="246">
        <v>36.32</v>
      </c>
    </row>
    <row r="20279" spans="1:2" x14ac:dyDescent="0.2">
      <c r="A20279" s="245" t="s">
        <v>10984</v>
      </c>
      <c r="B20279" s="246">
        <v>4.84</v>
      </c>
    </row>
    <row r="20280" spans="1:2" x14ac:dyDescent="0.2">
      <c r="A20280" s="245" t="s">
        <v>10985</v>
      </c>
      <c r="B20280" s="246">
        <v>0.44</v>
      </c>
    </row>
    <row r="20281" spans="1:2" x14ac:dyDescent="0.2">
      <c r="A20281" s="245" t="s">
        <v>21267</v>
      </c>
      <c r="B20281" s="246">
        <v>4.84</v>
      </c>
    </row>
    <row r="20282" spans="1:2" x14ac:dyDescent="0.2">
      <c r="A20282" s="245" t="s">
        <v>21268</v>
      </c>
      <c r="B20282" s="246">
        <v>0.44</v>
      </c>
    </row>
    <row r="20283" spans="1:2" x14ac:dyDescent="0.2">
      <c r="A20283" s="245" t="s">
        <v>5354</v>
      </c>
      <c r="B20283" s="246">
        <v>218.96</v>
      </c>
    </row>
    <row r="20284" spans="1:2" x14ac:dyDescent="0.2">
      <c r="A20284" s="245" t="s">
        <v>5355</v>
      </c>
      <c r="B20284" s="246">
        <v>138.55000000000001</v>
      </c>
    </row>
    <row r="20285" spans="1:2" x14ac:dyDescent="0.2">
      <c r="A20285" s="245" t="s">
        <v>5356</v>
      </c>
      <c r="B20285" s="246">
        <v>121.55</v>
      </c>
    </row>
    <row r="20286" spans="1:2" x14ac:dyDescent="0.2">
      <c r="A20286" s="245" t="s">
        <v>21269</v>
      </c>
      <c r="B20286" s="246">
        <v>215.97</v>
      </c>
    </row>
    <row r="20287" spans="1:2" x14ac:dyDescent="0.2">
      <c r="A20287" s="245" t="s">
        <v>21270</v>
      </c>
      <c r="B20287" s="246">
        <v>135.56</v>
      </c>
    </row>
    <row r="20288" spans="1:2" x14ac:dyDescent="0.2">
      <c r="A20288" s="245" t="s">
        <v>21271</v>
      </c>
      <c r="B20288" s="246">
        <v>118.56</v>
      </c>
    </row>
    <row r="20289" spans="1:2" x14ac:dyDescent="0.2">
      <c r="A20289" s="245" t="s">
        <v>5357</v>
      </c>
      <c r="B20289" s="246">
        <v>353.4</v>
      </c>
    </row>
    <row r="20290" spans="1:2" x14ac:dyDescent="0.2">
      <c r="A20290" s="245" t="s">
        <v>5358</v>
      </c>
      <c r="B20290" s="246">
        <v>212.91</v>
      </c>
    </row>
    <row r="20291" spans="1:2" x14ac:dyDescent="0.2">
      <c r="A20291" s="245" t="s">
        <v>5359</v>
      </c>
      <c r="B20291" s="246">
        <v>186.04</v>
      </c>
    </row>
    <row r="20292" spans="1:2" x14ac:dyDescent="0.2">
      <c r="A20292" s="245" t="s">
        <v>21272</v>
      </c>
      <c r="B20292" s="246">
        <v>348.48</v>
      </c>
    </row>
    <row r="20293" spans="1:2" x14ac:dyDescent="0.2">
      <c r="A20293" s="245" t="s">
        <v>21273</v>
      </c>
      <c r="B20293" s="246">
        <v>207.99</v>
      </c>
    </row>
    <row r="20294" spans="1:2" x14ac:dyDescent="0.2">
      <c r="A20294" s="245" t="s">
        <v>21274</v>
      </c>
      <c r="B20294" s="246">
        <v>181.12</v>
      </c>
    </row>
    <row r="20295" spans="1:2" x14ac:dyDescent="0.2">
      <c r="A20295" s="245" t="s">
        <v>5360</v>
      </c>
      <c r="B20295" s="246">
        <v>193.91</v>
      </c>
    </row>
    <row r="20296" spans="1:2" x14ac:dyDescent="0.2">
      <c r="A20296" s="245" t="s">
        <v>5361</v>
      </c>
      <c r="B20296" s="246">
        <v>85.85</v>
      </c>
    </row>
    <row r="20297" spans="1:2" x14ac:dyDescent="0.2">
      <c r="A20297" s="245" t="s">
        <v>5362</v>
      </c>
      <c r="B20297" s="246">
        <v>72.88</v>
      </c>
    </row>
    <row r="20298" spans="1:2" x14ac:dyDescent="0.2">
      <c r="A20298" s="245" t="s">
        <v>21275</v>
      </c>
      <c r="B20298" s="246">
        <v>188.25</v>
      </c>
    </row>
    <row r="20299" spans="1:2" x14ac:dyDescent="0.2">
      <c r="A20299" s="245" t="s">
        <v>21276</v>
      </c>
      <c r="B20299" s="246">
        <v>80.19</v>
      </c>
    </row>
    <row r="20300" spans="1:2" x14ac:dyDescent="0.2">
      <c r="A20300" s="245" t="s">
        <v>21277</v>
      </c>
      <c r="B20300" s="246">
        <v>67.22</v>
      </c>
    </row>
    <row r="20301" spans="1:2" x14ac:dyDescent="0.2">
      <c r="A20301" s="245" t="s">
        <v>5363</v>
      </c>
      <c r="B20301" s="246">
        <v>106.42</v>
      </c>
    </row>
    <row r="20302" spans="1:2" x14ac:dyDescent="0.2">
      <c r="A20302" s="245" t="s">
        <v>5364</v>
      </c>
      <c r="B20302" s="246">
        <v>68.58</v>
      </c>
    </row>
    <row r="20303" spans="1:2" x14ac:dyDescent="0.2">
      <c r="A20303" s="245" t="s">
        <v>5365</v>
      </c>
      <c r="B20303" s="246">
        <v>60.02</v>
      </c>
    </row>
    <row r="20304" spans="1:2" x14ac:dyDescent="0.2">
      <c r="A20304" s="245" t="s">
        <v>21278</v>
      </c>
      <c r="B20304" s="246">
        <v>103.43</v>
      </c>
    </row>
    <row r="20305" spans="1:2" x14ac:dyDescent="0.2">
      <c r="A20305" s="245" t="s">
        <v>21279</v>
      </c>
      <c r="B20305" s="246">
        <v>65.59</v>
      </c>
    </row>
    <row r="20306" spans="1:2" x14ac:dyDescent="0.2">
      <c r="A20306" s="245" t="s">
        <v>21280</v>
      </c>
      <c r="B20306" s="246">
        <v>57.03</v>
      </c>
    </row>
    <row r="20307" spans="1:2" x14ac:dyDescent="0.2">
      <c r="A20307" s="245" t="s">
        <v>5366</v>
      </c>
      <c r="B20307" s="246">
        <v>6.08</v>
      </c>
    </row>
    <row r="20308" spans="1:2" x14ac:dyDescent="0.2">
      <c r="A20308" s="245" t="s">
        <v>5367</v>
      </c>
      <c r="B20308" s="246">
        <v>1.86</v>
      </c>
    </row>
    <row r="20309" spans="1:2" x14ac:dyDescent="0.2">
      <c r="A20309" s="245" t="s">
        <v>5368</v>
      </c>
      <c r="B20309" s="246">
        <v>1.1000000000000001</v>
      </c>
    </row>
    <row r="20310" spans="1:2" x14ac:dyDescent="0.2">
      <c r="A20310" s="245" t="s">
        <v>21281</v>
      </c>
      <c r="B20310" s="246">
        <v>6.08</v>
      </c>
    </row>
    <row r="20311" spans="1:2" x14ac:dyDescent="0.2">
      <c r="A20311" s="245" t="s">
        <v>21282</v>
      </c>
      <c r="B20311" s="246">
        <v>1.86</v>
      </c>
    </row>
    <row r="20312" spans="1:2" x14ac:dyDescent="0.2">
      <c r="A20312" s="245" t="s">
        <v>21283</v>
      </c>
      <c r="B20312" s="246">
        <v>1.1000000000000001</v>
      </c>
    </row>
    <row r="20313" spans="1:2" x14ac:dyDescent="0.2">
      <c r="A20313" s="245" t="s">
        <v>35425</v>
      </c>
      <c r="B20313" s="246">
        <v>7.06</v>
      </c>
    </row>
    <row r="20314" spans="1:2" x14ac:dyDescent="0.2">
      <c r="A20314" s="245" t="s">
        <v>5369</v>
      </c>
      <c r="B20314" s="246">
        <v>22.56</v>
      </c>
    </row>
    <row r="20315" spans="1:2" x14ac:dyDescent="0.2">
      <c r="A20315" s="245" t="s">
        <v>5370</v>
      </c>
      <c r="B20315" s="246">
        <v>13.64</v>
      </c>
    </row>
    <row r="20316" spans="1:2" x14ac:dyDescent="0.2">
      <c r="A20316" s="245" t="s">
        <v>5371</v>
      </c>
      <c r="B20316" s="246">
        <v>11.45</v>
      </c>
    </row>
    <row r="20317" spans="1:2" x14ac:dyDescent="0.2">
      <c r="A20317" s="245" t="s">
        <v>21284</v>
      </c>
      <c r="B20317" s="246">
        <v>22.56</v>
      </c>
    </row>
    <row r="20318" spans="1:2" x14ac:dyDescent="0.2">
      <c r="A20318" s="245" t="s">
        <v>21285</v>
      </c>
      <c r="B20318" s="246">
        <v>13.64</v>
      </c>
    </row>
    <row r="20319" spans="1:2" x14ac:dyDescent="0.2">
      <c r="A20319" s="245" t="s">
        <v>21286</v>
      </c>
      <c r="B20319" s="246">
        <v>11.45</v>
      </c>
    </row>
    <row r="20320" spans="1:2" x14ac:dyDescent="0.2">
      <c r="A20320" s="245" t="s">
        <v>5372</v>
      </c>
      <c r="B20320" s="246">
        <v>38.11</v>
      </c>
    </row>
    <row r="20321" spans="1:2" x14ac:dyDescent="0.2">
      <c r="A20321" s="245" t="s">
        <v>5373</v>
      </c>
      <c r="B20321" s="246">
        <v>19.3</v>
      </c>
    </row>
    <row r="20322" spans="1:2" x14ac:dyDescent="0.2">
      <c r="A20322" s="245" t="s">
        <v>21287</v>
      </c>
      <c r="B20322" s="246">
        <v>38.11</v>
      </c>
    </row>
    <row r="20323" spans="1:2" x14ac:dyDescent="0.2">
      <c r="A20323" s="245" t="s">
        <v>21288</v>
      </c>
      <c r="B20323" s="246">
        <v>19.3</v>
      </c>
    </row>
    <row r="20324" spans="1:2" x14ac:dyDescent="0.2">
      <c r="A20324" s="245" t="s">
        <v>5374</v>
      </c>
      <c r="B20324" s="246">
        <v>37.92</v>
      </c>
    </row>
    <row r="20325" spans="1:2" x14ac:dyDescent="0.2">
      <c r="A20325" s="245" t="s">
        <v>5375</v>
      </c>
      <c r="B20325" s="246">
        <v>34.25</v>
      </c>
    </row>
    <row r="20326" spans="1:2" x14ac:dyDescent="0.2">
      <c r="A20326" s="245" t="s">
        <v>21289</v>
      </c>
      <c r="B20326" s="246">
        <v>34.06</v>
      </c>
    </row>
    <row r="20327" spans="1:2" x14ac:dyDescent="0.2">
      <c r="A20327" s="245" t="s">
        <v>21290</v>
      </c>
      <c r="B20327" s="246">
        <v>30.39</v>
      </c>
    </row>
    <row r="20328" spans="1:2" x14ac:dyDescent="0.2">
      <c r="A20328" s="245" t="s">
        <v>5376</v>
      </c>
      <c r="B20328" s="246">
        <v>40.729999999999997</v>
      </c>
    </row>
    <row r="20329" spans="1:2" x14ac:dyDescent="0.2">
      <c r="A20329" s="245" t="s">
        <v>5377</v>
      </c>
      <c r="B20329" s="246">
        <v>35.86</v>
      </c>
    </row>
    <row r="20330" spans="1:2" x14ac:dyDescent="0.2">
      <c r="A20330" s="245" t="s">
        <v>21291</v>
      </c>
      <c r="B20330" s="246">
        <v>36.869999999999997</v>
      </c>
    </row>
    <row r="20331" spans="1:2" x14ac:dyDescent="0.2">
      <c r="A20331" s="245" t="s">
        <v>21292</v>
      </c>
      <c r="B20331" s="246">
        <v>32</v>
      </c>
    </row>
    <row r="20332" spans="1:2" x14ac:dyDescent="0.2">
      <c r="A20332" s="245" t="s">
        <v>10986</v>
      </c>
      <c r="B20332" s="246">
        <v>45.07</v>
      </c>
    </row>
    <row r="20333" spans="1:2" x14ac:dyDescent="0.2">
      <c r="A20333" s="245" t="s">
        <v>10987</v>
      </c>
      <c r="B20333" s="246">
        <v>38.54</v>
      </c>
    </row>
    <row r="20334" spans="1:2" x14ac:dyDescent="0.2">
      <c r="A20334" s="245" t="s">
        <v>21293</v>
      </c>
      <c r="B20334" s="246">
        <v>41.21</v>
      </c>
    </row>
    <row r="20335" spans="1:2" x14ac:dyDescent="0.2">
      <c r="A20335" s="245" t="s">
        <v>21294</v>
      </c>
      <c r="B20335" s="246">
        <v>34.68</v>
      </c>
    </row>
    <row r="20336" spans="1:2" x14ac:dyDescent="0.2">
      <c r="A20336" s="245" t="s">
        <v>10988</v>
      </c>
      <c r="B20336" s="246">
        <v>51.97</v>
      </c>
    </row>
    <row r="20337" spans="1:2" x14ac:dyDescent="0.2">
      <c r="A20337" s="245" t="s">
        <v>10989</v>
      </c>
      <c r="B20337" s="246">
        <v>42.61</v>
      </c>
    </row>
    <row r="20338" spans="1:2" x14ac:dyDescent="0.2">
      <c r="A20338" s="245" t="s">
        <v>21295</v>
      </c>
      <c r="B20338" s="246">
        <v>48.11</v>
      </c>
    </row>
    <row r="20339" spans="1:2" x14ac:dyDescent="0.2">
      <c r="A20339" s="245" t="s">
        <v>21296</v>
      </c>
      <c r="B20339" s="246">
        <v>38.75</v>
      </c>
    </row>
    <row r="20340" spans="1:2" x14ac:dyDescent="0.2">
      <c r="A20340" s="245" t="s">
        <v>5378</v>
      </c>
      <c r="B20340" s="246">
        <v>67.180000000000007</v>
      </c>
    </row>
    <row r="20341" spans="1:2" x14ac:dyDescent="0.2">
      <c r="A20341" s="245" t="s">
        <v>5379</v>
      </c>
      <c r="B20341" s="246">
        <v>33.659999999999997</v>
      </c>
    </row>
    <row r="20342" spans="1:2" x14ac:dyDescent="0.2">
      <c r="A20342" s="245" t="s">
        <v>5380</v>
      </c>
      <c r="B20342" s="246">
        <v>29.72</v>
      </c>
    </row>
    <row r="20343" spans="1:2" x14ac:dyDescent="0.2">
      <c r="A20343" s="245" t="s">
        <v>21297</v>
      </c>
      <c r="B20343" s="246">
        <v>64.19</v>
      </c>
    </row>
    <row r="20344" spans="1:2" x14ac:dyDescent="0.2">
      <c r="A20344" s="245" t="s">
        <v>21298</v>
      </c>
      <c r="B20344" s="246">
        <v>30.67</v>
      </c>
    </row>
    <row r="20345" spans="1:2" x14ac:dyDescent="0.2">
      <c r="A20345" s="245" t="s">
        <v>21299</v>
      </c>
      <c r="B20345" s="246">
        <v>26.73</v>
      </c>
    </row>
    <row r="20346" spans="1:2" x14ac:dyDescent="0.2">
      <c r="A20346" s="245" t="s">
        <v>5381</v>
      </c>
      <c r="B20346" s="246">
        <v>68.97</v>
      </c>
    </row>
    <row r="20347" spans="1:2" x14ac:dyDescent="0.2">
      <c r="A20347" s="245" t="s">
        <v>5382</v>
      </c>
      <c r="B20347" s="246">
        <v>34.840000000000003</v>
      </c>
    </row>
    <row r="20348" spans="1:2" x14ac:dyDescent="0.2">
      <c r="A20348" s="245" t="s">
        <v>5383</v>
      </c>
      <c r="B20348" s="246">
        <v>30.75</v>
      </c>
    </row>
    <row r="20349" spans="1:2" x14ac:dyDescent="0.2">
      <c r="A20349" s="245" t="s">
        <v>21300</v>
      </c>
      <c r="B20349" s="246">
        <v>65.98</v>
      </c>
    </row>
    <row r="20350" spans="1:2" x14ac:dyDescent="0.2">
      <c r="A20350" s="245" t="s">
        <v>21301</v>
      </c>
      <c r="B20350" s="246">
        <v>31.85</v>
      </c>
    </row>
    <row r="20351" spans="1:2" x14ac:dyDescent="0.2">
      <c r="A20351" s="245" t="s">
        <v>21302</v>
      </c>
      <c r="B20351" s="246">
        <v>27.76</v>
      </c>
    </row>
    <row r="20352" spans="1:2" x14ac:dyDescent="0.2">
      <c r="A20352" s="245" t="s">
        <v>5384</v>
      </c>
      <c r="B20352" s="246">
        <v>87.4</v>
      </c>
    </row>
    <row r="20353" spans="1:2" x14ac:dyDescent="0.2">
      <c r="A20353" s="245" t="s">
        <v>5385</v>
      </c>
      <c r="B20353" s="246">
        <v>44.73</v>
      </c>
    </row>
    <row r="20354" spans="1:2" x14ac:dyDescent="0.2">
      <c r="A20354" s="245" t="s">
        <v>5386</v>
      </c>
      <c r="B20354" s="246">
        <v>38.81</v>
      </c>
    </row>
    <row r="20355" spans="1:2" x14ac:dyDescent="0.2">
      <c r="A20355" s="245" t="s">
        <v>21303</v>
      </c>
      <c r="B20355" s="246">
        <v>84.73</v>
      </c>
    </row>
    <row r="20356" spans="1:2" x14ac:dyDescent="0.2">
      <c r="A20356" s="245" t="s">
        <v>21304</v>
      </c>
      <c r="B20356" s="246">
        <v>42.06</v>
      </c>
    </row>
    <row r="20357" spans="1:2" x14ac:dyDescent="0.2">
      <c r="A20357" s="245" t="s">
        <v>21305</v>
      </c>
      <c r="B20357" s="246">
        <v>36.14</v>
      </c>
    </row>
    <row r="20358" spans="1:2" x14ac:dyDescent="0.2">
      <c r="A20358" s="245" t="s">
        <v>5387</v>
      </c>
      <c r="B20358" s="246">
        <v>92.99</v>
      </c>
    </row>
    <row r="20359" spans="1:2" x14ac:dyDescent="0.2">
      <c r="A20359" s="245" t="s">
        <v>5388</v>
      </c>
      <c r="B20359" s="246">
        <v>49.51</v>
      </c>
    </row>
    <row r="20360" spans="1:2" x14ac:dyDescent="0.2">
      <c r="A20360" s="245" t="s">
        <v>5389</v>
      </c>
      <c r="B20360" s="246">
        <v>43.14</v>
      </c>
    </row>
    <row r="20361" spans="1:2" x14ac:dyDescent="0.2">
      <c r="A20361" s="245" t="s">
        <v>21306</v>
      </c>
      <c r="B20361" s="246">
        <v>90.32</v>
      </c>
    </row>
    <row r="20362" spans="1:2" x14ac:dyDescent="0.2">
      <c r="A20362" s="245" t="s">
        <v>21307</v>
      </c>
      <c r="B20362" s="246">
        <v>46.84</v>
      </c>
    </row>
    <row r="20363" spans="1:2" x14ac:dyDescent="0.2">
      <c r="A20363" s="245" t="s">
        <v>21308</v>
      </c>
      <c r="B20363" s="246">
        <v>40.47</v>
      </c>
    </row>
    <row r="20364" spans="1:2" x14ac:dyDescent="0.2">
      <c r="A20364" s="245" t="s">
        <v>5390</v>
      </c>
      <c r="B20364" s="246">
        <v>109.97</v>
      </c>
    </row>
    <row r="20365" spans="1:2" x14ac:dyDescent="0.2">
      <c r="A20365" s="245" t="s">
        <v>5391</v>
      </c>
      <c r="B20365" s="246">
        <v>60.67</v>
      </c>
    </row>
    <row r="20366" spans="1:2" x14ac:dyDescent="0.2">
      <c r="A20366" s="245" t="s">
        <v>5392</v>
      </c>
      <c r="B20366" s="246">
        <v>52.84</v>
      </c>
    </row>
    <row r="20367" spans="1:2" x14ac:dyDescent="0.2">
      <c r="A20367" s="245" t="s">
        <v>21309</v>
      </c>
      <c r="B20367" s="246">
        <v>107.3</v>
      </c>
    </row>
    <row r="20368" spans="1:2" x14ac:dyDescent="0.2">
      <c r="A20368" s="245" t="s">
        <v>21310</v>
      </c>
      <c r="B20368" s="246">
        <v>58</v>
      </c>
    </row>
    <row r="20369" spans="1:2" x14ac:dyDescent="0.2">
      <c r="A20369" s="245" t="s">
        <v>21311</v>
      </c>
      <c r="B20369" s="246">
        <v>50.17</v>
      </c>
    </row>
    <row r="20370" spans="1:2" x14ac:dyDescent="0.2">
      <c r="A20370" s="245" t="s">
        <v>5393</v>
      </c>
      <c r="B20370" s="246">
        <v>17.5</v>
      </c>
    </row>
    <row r="20371" spans="1:2" x14ac:dyDescent="0.2">
      <c r="A20371" s="245" t="s">
        <v>5394</v>
      </c>
      <c r="B20371" s="246">
        <v>10.67</v>
      </c>
    </row>
    <row r="20372" spans="1:2" x14ac:dyDescent="0.2">
      <c r="A20372" s="245" t="s">
        <v>21312</v>
      </c>
      <c r="B20372" s="246">
        <v>17.5</v>
      </c>
    </row>
    <row r="20373" spans="1:2" x14ac:dyDescent="0.2">
      <c r="A20373" s="245" t="s">
        <v>21313</v>
      </c>
      <c r="B20373" s="246">
        <v>10.67</v>
      </c>
    </row>
    <row r="20374" spans="1:2" x14ac:dyDescent="0.2">
      <c r="A20374" s="245" t="s">
        <v>23288</v>
      </c>
      <c r="B20374" s="246">
        <v>51.31</v>
      </c>
    </row>
    <row r="20375" spans="1:2" x14ac:dyDescent="0.2">
      <c r="A20375" s="245" t="s">
        <v>23289</v>
      </c>
      <c r="B20375" s="246">
        <v>15.94</v>
      </c>
    </row>
    <row r="20376" spans="1:2" x14ac:dyDescent="0.2">
      <c r="A20376" s="245" t="s">
        <v>23290</v>
      </c>
      <c r="B20376" s="246">
        <v>6.4</v>
      </c>
    </row>
    <row r="20377" spans="1:2" x14ac:dyDescent="0.2">
      <c r="A20377" s="245" t="s">
        <v>23291</v>
      </c>
      <c r="B20377" s="246">
        <v>51.31</v>
      </c>
    </row>
    <row r="20378" spans="1:2" x14ac:dyDescent="0.2">
      <c r="A20378" s="245" t="s">
        <v>23292</v>
      </c>
      <c r="B20378" s="246">
        <v>15.94</v>
      </c>
    </row>
    <row r="20379" spans="1:2" x14ac:dyDescent="0.2">
      <c r="A20379" s="245" t="s">
        <v>23293</v>
      </c>
      <c r="B20379" s="246">
        <v>6.4</v>
      </c>
    </row>
    <row r="20380" spans="1:2" x14ac:dyDescent="0.2">
      <c r="A20380" s="245" t="s">
        <v>23294</v>
      </c>
      <c r="B20380" s="246">
        <v>52.93</v>
      </c>
    </row>
    <row r="20381" spans="1:2" x14ac:dyDescent="0.2">
      <c r="A20381" s="245" t="s">
        <v>23295</v>
      </c>
      <c r="B20381" s="246">
        <v>11.74</v>
      </c>
    </row>
    <row r="20382" spans="1:2" x14ac:dyDescent="0.2">
      <c r="A20382" s="245" t="s">
        <v>23296</v>
      </c>
      <c r="B20382" s="246">
        <v>7.32</v>
      </c>
    </row>
    <row r="20383" spans="1:2" x14ac:dyDescent="0.2">
      <c r="A20383" s="245" t="s">
        <v>23297</v>
      </c>
      <c r="B20383" s="246">
        <v>52.93</v>
      </c>
    </row>
    <row r="20384" spans="1:2" x14ac:dyDescent="0.2">
      <c r="A20384" s="245" t="s">
        <v>23298</v>
      </c>
      <c r="B20384" s="246">
        <v>11.74</v>
      </c>
    </row>
    <row r="20385" spans="1:2" x14ac:dyDescent="0.2">
      <c r="A20385" s="245" t="s">
        <v>23299</v>
      </c>
      <c r="B20385" s="246">
        <v>7.32</v>
      </c>
    </row>
    <row r="20386" spans="1:2" x14ac:dyDescent="0.2">
      <c r="A20386" s="245" t="s">
        <v>23300</v>
      </c>
      <c r="B20386" s="246">
        <v>78.45</v>
      </c>
    </row>
    <row r="20387" spans="1:2" x14ac:dyDescent="0.2">
      <c r="A20387" s="245" t="s">
        <v>23301</v>
      </c>
      <c r="B20387" s="246">
        <v>19.489999999999998</v>
      </c>
    </row>
    <row r="20388" spans="1:2" x14ac:dyDescent="0.2">
      <c r="A20388" s="245" t="s">
        <v>23302</v>
      </c>
      <c r="B20388" s="246">
        <v>12.57</v>
      </c>
    </row>
    <row r="20389" spans="1:2" x14ac:dyDescent="0.2">
      <c r="A20389" s="245" t="s">
        <v>23303</v>
      </c>
      <c r="B20389" s="246">
        <v>78.45</v>
      </c>
    </row>
    <row r="20390" spans="1:2" x14ac:dyDescent="0.2">
      <c r="A20390" s="245" t="s">
        <v>23304</v>
      </c>
      <c r="B20390" s="246">
        <v>19.489999999999998</v>
      </c>
    </row>
    <row r="20391" spans="1:2" x14ac:dyDescent="0.2">
      <c r="A20391" s="245" t="s">
        <v>23305</v>
      </c>
      <c r="B20391" s="246">
        <v>12.57</v>
      </c>
    </row>
    <row r="20392" spans="1:2" x14ac:dyDescent="0.2">
      <c r="A20392" s="245" t="s">
        <v>10990</v>
      </c>
      <c r="B20392" s="246">
        <v>4653.37</v>
      </c>
    </row>
    <row r="20393" spans="1:2" x14ac:dyDescent="0.2">
      <c r="A20393" s="245" t="s">
        <v>21314</v>
      </c>
      <c r="B20393" s="246">
        <v>4653.37</v>
      </c>
    </row>
    <row r="20394" spans="1:2" x14ac:dyDescent="0.2">
      <c r="A20394" s="245" t="s">
        <v>10991</v>
      </c>
      <c r="B20394" s="246">
        <v>1636.44</v>
      </c>
    </row>
    <row r="20395" spans="1:2" x14ac:dyDescent="0.2">
      <c r="A20395" s="245" t="s">
        <v>21315</v>
      </c>
      <c r="B20395" s="246">
        <v>1636.44</v>
      </c>
    </row>
    <row r="20396" spans="1:2" x14ac:dyDescent="0.2">
      <c r="A20396" s="245" t="s">
        <v>10992</v>
      </c>
      <c r="B20396" s="246">
        <v>8168.09</v>
      </c>
    </row>
    <row r="20397" spans="1:2" x14ac:dyDescent="0.2">
      <c r="A20397" s="245" t="s">
        <v>21316</v>
      </c>
      <c r="B20397" s="246">
        <v>7698.17</v>
      </c>
    </row>
    <row r="20398" spans="1:2" x14ac:dyDescent="0.2">
      <c r="A20398" s="245" t="s">
        <v>10993</v>
      </c>
      <c r="B20398" s="246">
        <v>3563.41</v>
      </c>
    </row>
    <row r="20399" spans="1:2" x14ac:dyDescent="0.2">
      <c r="A20399" s="245" t="s">
        <v>21317</v>
      </c>
      <c r="B20399" s="246">
        <v>3563.41</v>
      </c>
    </row>
    <row r="20400" spans="1:2" x14ac:dyDescent="0.2">
      <c r="A20400" s="245" t="s">
        <v>10994</v>
      </c>
      <c r="B20400" s="246">
        <v>1179.6099999999999</v>
      </c>
    </row>
    <row r="20401" spans="1:2" x14ac:dyDescent="0.2">
      <c r="A20401" s="245" t="s">
        <v>21318</v>
      </c>
      <c r="B20401" s="246">
        <v>1179.6099999999999</v>
      </c>
    </row>
    <row r="20402" spans="1:2" x14ac:dyDescent="0.2">
      <c r="A20402" s="245" t="s">
        <v>10995</v>
      </c>
      <c r="B20402" s="246">
        <v>7078.13</v>
      </c>
    </row>
    <row r="20403" spans="1:2" x14ac:dyDescent="0.2">
      <c r="A20403" s="245" t="s">
        <v>21319</v>
      </c>
      <c r="B20403" s="246">
        <v>6608.21</v>
      </c>
    </row>
    <row r="20404" spans="1:2" x14ac:dyDescent="0.2">
      <c r="A20404" s="245" t="s">
        <v>23306</v>
      </c>
      <c r="B20404" s="246">
        <v>6309.53</v>
      </c>
    </row>
    <row r="20405" spans="1:2" x14ac:dyDescent="0.2">
      <c r="A20405" s="245" t="s">
        <v>23307</v>
      </c>
      <c r="B20405" s="246">
        <v>6309.53</v>
      </c>
    </row>
    <row r="20406" spans="1:2" x14ac:dyDescent="0.2">
      <c r="A20406" s="245" t="s">
        <v>23308</v>
      </c>
      <c r="B20406" s="246">
        <v>4245.75</v>
      </c>
    </row>
    <row r="20407" spans="1:2" x14ac:dyDescent="0.2">
      <c r="A20407" s="245" t="s">
        <v>23309</v>
      </c>
      <c r="B20407" s="246">
        <v>4245.75</v>
      </c>
    </row>
    <row r="20408" spans="1:2" x14ac:dyDescent="0.2">
      <c r="A20408" s="245" t="s">
        <v>23310</v>
      </c>
      <c r="B20408" s="246">
        <v>9824.2099999999991</v>
      </c>
    </row>
    <row r="20409" spans="1:2" x14ac:dyDescent="0.2">
      <c r="A20409" s="245" t="s">
        <v>23311</v>
      </c>
      <c r="B20409" s="246">
        <v>9354.2900000000009</v>
      </c>
    </row>
    <row r="20410" spans="1:2" x14ac:dyDescent="0.2">
      <c r="A20410" s="245" t="s">
        <v>10996</v>
      </c>
      <c r="B20410" s="246">
        <v>4894.2</v>
      </c>
    </row>
    <row r="20411" spans="1:2" x14ac:dyDescent="0.2">
      <c r="A20411" s="245" t="s">
        <v>21320</v>
      </c>
      <c r="B20411" s="246">
        <v>4894.2</v>
      </c>
    </row>
    <row r="20412" spans="1:2" x14ac:dyDescent="0.2">
      <c r="A20412" s="245" t="s">
        <v>10997</v>
      </c>
      <c r="B20412" s="246">
        <v>1861.02</v>
      </c>
    </row>
    <row r="20413" spans="1:2" x14ac:dyDescent="0.2">
      <c r="A20413" s="245" t="s">
        <v>21321</v>
      </c>
      <c r="B20413" s="246">
        <v>1861.02</v>
      </c>
    </row>
    <row r="20414" spans="1:2" x14ac:dyDescent="0.2">
      <c r="A20414" s="245" t="s">
        <v>10998</v>
      </c>
      <c r="B20414" s="246">
        <v>8594.41</v>
      </c>
    </row>
    <row r="20415" spans="1:2" x14ac:dyDescent="0.2">
      <c r="A20415" s="245" t="s">
        <v>21322</v>
      </c>
      <c r="B20415" s="246">
        <v>8124.49</v>
      </c>
    </row>
    <row r="20416" spans="1:2" x14ac:dyDescent="0.2">
      <c r="A20416" s="245" t="s">
        <v>10999</v>
      </c>
      <c r="B20416" s="246">
        <v>7629.38</v>
      </c>
    </row>
    <row r="20417" spans="1:2" x14ac:dyDescent="0.2">
      <c r="A20417" s="245" t="s">
        <v>21323</v>
      </c>
      <c r="B20417" s="246">
        <v>7629.38</v>
      </c>
    </row>
    <row r="20418" spans="1:2" x14ac:dyDescent="0.2">
      <c r="A20418" s="245" t="s">
        <v>11000</v>
      </c>
      <c r="B20418" s="246">
        <v>3296.26</v>
      </c>
    </row>
    <row r="20419" spans="1:2" x14ac:dyDescent="0.2">
      <c r="A20419" s="245" t="s">
        <v>21324</v>
      </c>
      <c r="B20419" s="246">
        <v>3296.26</v>
      </c>
    </row>
    <row r="20420" spans="1:2" x14ac:dyDescent="0.2">
      <c r="A20420" s="245" t="s">
        <v>11001</v>
      </c>
      <c r="B20420" s="246">
        <v>11525.3</v>
      </c>
    </row>
    <row r="20421" spans="1:2" x14ac:dyDescent="0.2">
      <c r="A20421" s="245" t="s">
        <v>21325</v>
      </c>
      <c r="B20421" s="246">
        <v>11055.38</v>
      </c>
    </row>
    <row r="20422" spans="1:2" x14ac:dyDescent="0.2">
      <c r="A20422" s="245" t="s">
        <v>11002</v>
      </c>
      <c r="B20422" s="246">
        <v>464.79</v>
      </c>
    </row>
    <row r="20423" spans="1:2" x14ac:dyDescent="0.2">
      <c r="A20423" s="245" t="s">
        <v>21326</v>
      </c>
      <c r="B20423" s="246">
        <v>464.79</v>
      </c>
    </row>
    <row r="20424" spans="1:2" x14ac:dyDescent="0.2">
      <c r="A20424" s="245" t="s">
        <v>11003</v>
      </c>
      <c r="B20424" s="246">
        <v>161.47999999999999</v>
      </c>
    </row>
    <row r="20425" spans="1:2" x14ac:dyDescent="0.2">
      <c r="A20425" s="245" t="s">
        <v>21327</v>
      </c>
      <c r="B20425" s="246">
        <v>161.47999999999999</v>
      </c>
    </row>
    <row r="20426" spans="1:2" x14ac:dyDescent="0.2">
      <c r="A20426" s="245" t="s">
        <v>5401</v>
      </c>
      <c r="B20426" s="246">
        <v>389.03</v>
      </c>
    </row>
    <row r="20427" spans="1:2" x14ac:dyDescent="0.2">
      <c r="A20427" s="245" t="s">
        <v>5402</v>
      </c>
      <c r="B20427" s="246">
        <v>190.44</v>
      </c>
    </row>
    <row r="20428" spans="1:2" x14ac:dyDescent="0.2">
      <c r="A20428" s="245" t="s">
        <v>5403</v>
      </c>
      <c r="B20428" s="246">
        <v>177.29</v>
      </c>
    </row>
    <row r="20429" spans="1:2" x14ac:dyDescent="0.2">
      <c r="A20429" s="245" t="s">
        <v>21328</v>
      </c>
      <c r="B20429" s="246">
        <v>382.59</v>
      </c>
    </row>
    <row r="20430" spans="1:2" x14ac:dyDescent="0.2">
      <c r="A20430" s="245" t="s">
        <v>21329</v>
      </c>
      <c r="B20430" s="246">
        <v>183.99</v>
      </c>
    </row>
    <row r="20431" spans="1:2" x14ac:dyDescent="0.2">
      <c r="A20431" s="245" t="s">
        <v>21330</v>
      </c>
      <c r="B20431" s="246">
        <v>170.85</v>
      </c>
    </row>
    <row r="20432" spans="1:2" x14ac:dyDescent="0.2">
      <c r="A20432" s="245" t="s">
        <v>5404</v>
      </c>
      <c r="B20432" s="246">
        <v>35.450000000000003</v>
      </c>
    </row>
    <row r="20433" spans="1:2" x14ac:dyDescent="0.2">
      <c r="A20433" s="245" t="s">
        <v>5405</v>
      </c>
      <c r="B20433" s="246">
        <v>26.76</v>
      </c>
    </row>
    <row r="20434" spans="1:2" x14ac:dyDescent="0.2">
      <c r="A20434" s="245" t="s">
        <v>5406</v>
      </c>
      <c r="B20434" s="246">
        <v>25.55</v>
      </c>
    </row>
    <row r="20435" spans="1:2" x14ac:dyDescent="0.2">
      <c r="A20435" s="245" t="s">
        <v>21331</v>
      </c>
      <c r="B20435" s="246">
        <v>32.78</v>
      </c>
    </row>
    <row r="20436" spans="1:2" x14ac:dyDescent="0.2">
      <c r="A20436" s="245" t="s">
        <v>21332</v>
      </c>
      <c r="B20436" s="246">
        <v>24.09</v>
      </c>
    </row>
    <row r="20437" spans="1:2" x14ac:dyDescent="0.2">
      <c r="A20437" s="245" t="s">
        <v>21333</v>
      </c>
      <c r="B20437" s="246">
        <v>22.88</v>
      </c>
    </row>
    <row r="20438" spans="1:2" x14ac:dyDescent="0.2">
      <c r="A20438" s="245" t="s">
        <v>5407</v>
      </c>
      <c r="B20438" s="246">
        <v>153.62</v>
      </c>
    </row>
    <row r="20439" spans="1:2" x14ac:dyDescent="0.2">
      <c r="A20439" s="245" t="s">
        <v>5408</v>
      </c>
      <c r="B20439" s="246">
        <v>68.91</v>
      </c>
    </row>
    <row r="20440" spans="1:2" x14ac:dyDescent="0.2">
      <c r="A20440" s="245" t="s">
        <v>5409</v>
      </c>
      <c r="B20440" s="246">
        <v>54.98</v>
      </c>
    </row>
    <row r="20441" spans="1:2" x14ac:dyDescent="0.2">
      <c r="A20441" s="245" t="s">
        <v>21334</v>
      </c>
      <c r="B20441" s="246">
        <v>150.63</v>
      </c>
    </row>
    <row r="20442" spans="1:2" x14ac:dyDescent="0.2">
      <c r="A20442" s="245" t="s">
        <v>21335</v>
      </c>
      <c r="B20442" s="246">
        <v>65.92</v>
      </c>
    </row>
    <row r="20443" spans="1:2" x14ac:dyDescent="0.2">
      <c r="A20443" s="245" t="s">
        <v>21336</v>
      </c>
      <c r="B20443" s="246">
        <v>51.99</v>
      </c>
    </row>
    <row r="20444" spans="1:2" x14ac:dyDescent="0.2">
      <c r="A20444" s="245" t="s">
        <v>11004</v>
      </c>
      <c r="B20444" s="246">
        <v>182.03</v>
      </c>
    </row>
    <row r="20445" spans="1:2" x14ac:dyDescent="0.2">
      <c r="A20445" s="245" t="s">
        <v>11005</v>
      </c>
      <c r="B20445" s="246">
        <v>77.510000000000005</v>
      </c>
    </row>
    <row r="20446" spans="1:2" x14ac:dyDescent="0.2">
      <c r="A20446" s="245" t="s">
        <v>11006</v>
      </c>
      <c r="B20446" s="246">
        <v>60.6</v>
      </c>
    </row>
    <row r="20447" spans="1:2" x14ac:dyDescent="0.2">
      <c r="A20447" s="245" t="s">
        <v>21337</v>
      </c>
      <c r="B20447" s="246">
        <v>179.04</v>
      </c>
    </row>
    <row r="20448" spans="1:2" x14ac:dyDescent="0.2">
      <c r="A20448" s="245" t="s">
        <v>21338</v>
      </c>
      <c r="B20448" s="246">
        <v>74.52</v>
      </c>
    </row>
    <row r="20449" spans="1:2" x14ac:dyDescent="0.2">
      <c r="A20449" s="245" t="s">
        <v>21339</v>
      </c>
      <c r="B20449" s="246">
        <v>57.61</v>
      </c>
    </row>
    <row r="20450" spans="1:2" x14ac:dyDescent="0.2">
      <c r="A20450" s="245" t="s">
        <v>5410</v>
      </c>
      <c r="B20450" s="246">
        <v>191.34</v>
      </c>
    </row>
    <row r="20451" spans="1:2" x14ac:dyDescent="0.2">
      <c r="A20451" s="245" t="s">
        <v>5411</v>
      </c>
      <c r="B20451" s="246">
        <v>84.66</v>
      </c>
    </row>
    <row r="20452" spans="1:2" x14ac:dyDescent="0.2">
      <c r="A20452" s="245" t="s">
        <v>5412</v>
      </c>
      <c r="B20452" s="246">
        <v>68.569999999999993</v>
      </c>
    </row>
    <row r="20453" spans="1:2" x14ac:dyDescent="0.2">
      <c r="A20453" s="245" t="s">
        <v>21340</v>
      </c>
      <c r="B20453" s="246">
        <v>188.35</v>
      </c>
    </row>
    <row r="20454" spans="1:2" x14ac:dyDescent="0.2">
      <c r="A20454" s="245" t="s">
        <v>21341</v>
      </c>
      <c r="B20454" s="246">
        <v>81.67</v>
      </c>
    </row>
    <row r="20455" spans="1:2" x14ac:dyDescent="0.2">
      <c r="A20455" s="245" t="s">
        <v>21342</v>
      </c>
      <c r="B20455" s="246">
        <v>65.58</v>
      </c>
    </row>
    <row r="20456" spans="1:2" x14ac:dyDescent="0.2">
      <c r="A20456" s="245" t="s">
        <v>5413</v>
      </c>
      <c r="B20456" s="246">
        <v>404.07</v>
      </c>
    </row>
    <row r="20457" spans="1:2" x14ac:dyDescent="0.2">
      <c r="A20457" s="245" t="s">
        <v>5414</v>
      </c>
      <c r="B20457" s="246">
        <v>105.13</v>
      </c>
    </row>
    <row r="20458" spans="1:2" x14ac:dyDescent="0.2">
      <c r="A20458" s="245" t="s">
        <v>5415</v>
      </c>
      <c r="B20458" s="246">
        <v>79.7</v>
      </c>
    </row>
    <row r="20459" spans="1:2" x14ac:dyDescent="0.2">
      <c r="A20459" s="245" t="s">
        <v>21343</v>
      </c>
      <c r="B20459" s="246">
        <v>401.08</v>
      </c>
    </row>
    <row r="20460" spans="1:2" x14ac:dyDescent="0.2">
      <c r="A20460" s="245" t="s">
        <v>21344</v>
      </c>
      <c r="B20460" s="246">
        <v>102.14</v>
      </c>
    </row>
    <row r="20461" spans="1:2" x14ac:dyDescent="0.2">
      <c r="A20461" s="245" t="s">
        <v>21345</v>
      </c>
      <c r="B20461" s="246">
        <v>76.709999999999994</v>
      </c>
    </row>
    <row r="20462" spans="1:2" x14ac:dyDescent="0.2">
      <c r="A20462" s="245" t="s">
        <v>5416</v>
      </c>
      <c r="B20462" s="246">
        <v>3.51</v>
      </c>
    </row>
    <row r="20463" spans="1:2" x14ac:dyDescent="0.2">
      <c r="A20463" s="245" t="s">
        <v>5417</v>
      </c>
      <c r="B20463" s="246">
        <v>1.5</v>
      </c>
    </row>
    <row r="20464" spans="1:2" x14ac:dyDescent="0.2">
      <c r="A20464" s="245" t="s">
        <v>21346</v>
      </c>
      <c r="B20464" s="246">
        <v>3.51</v>
      </c>
    </row>
    <row r="20465" spans="1:2" x14ac:dyDescent="0.2">
      <c r="A20465" s="245" t="s">
        <v>21347</v>
      </c>
      <c r="B20465" s="246">
        <v>1.5</v>
      </c>
    </row>
    <row r="20466" spans="1:2" x14ac:dyDescent="0.2">
      <c r="A20466" s="245" t="s">
        <v>5418</v>
      </c>
      <c r="B20466" s="246">
        <v>72.42</v>
      </c>
    </row>
    <row r="20467" spans="1:2" x14ac:dyDescent="0.2">
      <c r="A20467" s="245" t="s">
        <v>5419</v>
      </c>
      <c r="B20467" s="246">
        <v>35.32</v>
      </c>
    </row>
    <row r="20468" spans="1:2" x14ac:dyDescent="0.2">
      <c r="A20468" s="245" t="s">
        <v>5420</v>
      </c>
      <c r="B20468" s="246">
        <v>30.82</v>
      </c>
    </row>
    <row r="20469" spans="1:2" x14ac:dyDescent="0.2">
      <c r="A20469" s="245" t="s">
        <v>21348</v>
      </c>
      <c r="B20469" s="246">
        <v>69.430000000000007</v>
      </c>
    </row>
    <row r="20470" spans="1:2" x14ac:dyDescent="0.2">
      <c r="A20470" s="245" t="s">
        <v>21349</v>
      </c>
      <c r="B20470" s="246">
        <v>32.33</v>
      </c>
    </row>
    <row r="20471" spans="1:2" x14ac:dyDescent="0.2">
      <c r="A20471" s="245" t="s">
        <v>21350</v>
      </c>
      <c r="B20471" s="246">
        <v>27.83</v>
      </c>
    </row>
    <row r="20472" spans="1:2" x14ac:dyDescent="0.2">
      <c r="A20472" s="245" t="s">
        <v>5421</v>
      </c>
      <c r="B20472" s="246">
        <v>169.82</v>
      </c>
    </row>
    <row r="20473" spans="1:2" x14ac:dyDescent="0.2">
      <c r="A20473" s="245" t="s">
        <v>5422</v>
      </c>
      <c r="B20473" s="246">
        <v>86.38</v>
      </c>
    </row>
    <row r="20474" spans="1:2" x14ac:dyDescent="0.2">
      <c r="A20474" s="245" t="s">
        <v>5423</v>
      </c>
      <c r="B20474" s="246">
        <v>70.44</v>
      </c>
    </row>
    <row r="20475" spans="1:2" x14ac:dyDescent="0.2">
      <c r="A20475" s="245" t="s">
        <v>21351</v>
      </c>
      <c r="B20475" s="246">
        <v>166.83</v>
      </c>
    </row>
    <row r="20476" spans="1:2" x14ac:dyDescent="0.2">
      <c r="A20476" s="245" t="s">
        <v>21352</v>
      </c>
      <c r="B20476" s="246">
        <v>83.39</v>
      </c>
    </row>
    <row r="20477" spans="1:2" x14ac:dyDescent="0.2">
      <c r="A20477" s="245" t="s">
        <v>21353</v>
      </c>
      <c r="B20477" s="246">
        <v>67.45</v>
      </c>
    </row>
    <row r="20478" spans="1:2" x14ac:dyDescent="0.2">
      <c r="A20478" s="245" t="s">
        <v>5424</v>
      </c>
      <c r="B20478" s="246">
        <v>242.91</v>
      </c>
    </row>
    <row r="20479" spans="1:2" x14ac:dyDescent="0.2">
      <c r="A20479" s="245" t="s">
        <v>5425</v>
      </c>
      <c r="B20479" s="246">
        <v>112.13</v>
      </c>
    </row>
    <row r="20480" spans="1:2" x14ac:dyDescent="0.2">
      <c r="A20480" s="245" t="s">
        <v>5426</v>
      </c>
      <c r="B20480" s="246">
        <v>88.44</v>
      </c>
    </row>
    <row r="20481" spans="1:2" x14ac:dyDescent="0.2">
      <c r="A20481" s="245" t="s">
        <v>21354</v>
      </c>
      <c r="B20481" s="246">
        <v>239.92</v>
      </c>
    </row>
    <row r="20482" spans="1:2" x14ac:dyDescent="0.2">
      <c r="A20482" s="245" t="s">
        <v>21355</v>
      </c>
      <c r="B20482" s="246">
        <v>109.14</v>
      </c>
    </row>
    <row r="20483" spans="1:2" x14ac:dyDescent="0.2">
      <c r="A20483" s="245" t="s">
        <v>21356</v>
      </c>
      <c r="B20483" s="246">
        <v>85.45</v>
      </c>
    </row>
    <row r="20484" spans="1:2" x14ac:dyDescent="0.2">
      <c r="A20484" s="245" t="s">
        <v>5427</v>
      </c>
      <c r="B20484" s="246">
        <v>300.38</v>
      </c>
    </row>
    <row r="20485" spans="1:2" x14ac:dyDescent="0.2">
      <c r="A20485" s="245" t="s">
        <v>5428</v>
      </c>
      <c r="B20485" s="246">
        <v>128.13</v>
      </c>
    </row>
    <row r="20486" spans="1:2" x14ac:dyDescent="0.2">
      <c r="A20486" s="245" t="s">
        <v>5429</v>
      </c>
      <c r="B20486" s="246">
        <v>98.44</v>
      </c>
    </row>
    <row r="20487" spans="1:2" x14ac:dyDescent="0.2">
      <c r="A20487" s="245" t="s">
        <v>21357</v>
      </c>
      <c r="B20487" s="246">
        <v>297.39</v>
      </c>
    </row>
    <row r="20488" spans="1:2" x14ac:dyDescent="0.2">
      <c r="A20488" s="245" t="s">
        <v>21358</v>
      </c>
      <c r="B20488" s="246">
        <v>125.14</v>
      </c>
    </row>
    <row r="20489" spans="1:2" x14ac:dyDescent="0.2">
      <c r="A20489" s="245" t="s">
        <v>21359</v>
      </c>
      <c r="B20489" s="246">
        <v>95.45</v>
      </c>
    </row>
    <row r="20490" spans="1:2" x14ac:dyDescent="0.2">
      <c r="A20490" s="245" t="s">
        <v>5430</v>
      </c>
      <c r="B20490" s="246">
        <v>562.95000000000005</v>
      </c>
    </row>
    <row r="20491" spans="1:2" x14ac:dyDescent="0.2">
      <c r="A20491" s="245" t="s">
        <v>5431</v>
      </c>
      <c r="B20491" s="246">
        <v>251.05</v>
      </c>
    </row>
    <row r="20492" spans="1:2" x14ac:dyDescent="0.2">
      <c r="A20492" s="245" t="s">
        <v>5432</v>
      </c>
      <c r="B20492" s="246">
        <v>192.74</v>
      </c>
    </row>
    <row r="20493" spans="1:2" x14ac:dyDescent="0.2">
      <c r="A20493" s="245" t="s">
        <v>21360</v>
      </c>
      <c r="B20493" s="246">
        <v>559.96</v>
      </c>
    </row>
    <row r="20494" spans="1:2" x14ac:dyDescent="0.2">
      <c r="A20494" s="245" t="s">
        <v>21361</v>
      </c>
      <c r="B20494" s="246">
        <v>248.06</v>
      </c>
    </row>
    <row r="20495" spans="1:2" x14ac:dyDescent="0.2">
      <c r="A20495" s="245" t="s">
        <v>21362</v>
      </c>
      <c r="B20495" s="246">
        <v>189.75</v>
      </c>
    </row>
    <row r="20496" spans="1:2" x14ac:dyDescent="0.2">
      <c r="A20496" s="245" t="s">
        <v>5433</v>
      </c>
      <c r="B20496" s="246">
        <v>615.87</v>
      </c>
    </row>
    <row r="20497" spans="1:2" x14ac:dyDescent="0.2">
      <c r="A20497" s="245" t="s">
        <v>5434</v>
      </c>
      <c r="B20497" s="246">
        <v>273.70999999999998</v>
      </c>
    </row>
    <row r="20498" spans="1:2" x14ac:dyDescent="0.2">
      <c r="A20498" s="245" t="s">
        <v>5435</v>
      </c>
      <c r="B20498" s="246">
        <v>209.68</v>
      </c>
    </row>
    <row r="20499" spans="1:2" x14ac:dyDescent="0.2">
      <c r="A20499" s="245" t="s">
        <v>21363</v>
      </c>
      <c r="B20499" s="246">
        <v>612.88</v>
      </c>
    </row>
    <row r="20500" spans="1:2" x14ac:dyDescent="0.2">
      <c r="A20500" s="245" t="s">
        <v>21364</v>
      </c>
      <c r="B20500" s="246">
        <v>270.72000000000003</v>
      </c>
    </row>
    <row r="20501" spans="1:2" x14ac:dyDescent="0.2">
      <c r="A20501" s="245" t="s">
        <v>21365</v>
      </c>
      <c r="B20501" s="246">
        <v>206.69</v>
      </c>
    </row>
    <row r="20502" spans="1:2" x14ac:dyDescent="0.2">
      <c r="A20502" s="245" t="s">
        <v>5436</v>
      </c>
      <c r="B20502" s="246">
        <v>722.92</v>
      </c>
    </row>
    <row r="20503" spans="1:2" x14ac:dyDescent="0.2">
      <c r="A20503" s="245" t="s">
        <v>5437</v>
      </c>
      <c r="B20503" s="246">
        <v>331.53</v>
      </c>
    </row>
    <row r="20504" spans="1:2" x14ac:dyDescent="0.2">
      <c r="A20504" s="245" t="s">
        <v>5438</v>
      </c>
      <c r="B20504" s="246">
        <v>255.66</v>
      </c>
    </row>
    <row r="20505" spans="1:2" x14ac:dyDescent="0.2">
      <c r="A20505" s="245" t="s">
        <v>21366</v>
      </c>
      <c r="B20505" s="246">
        <v>719.93</v>
      </c>
    </row>
    <row r="20506" spans="1:2" x14ac:dyDescent="0.2">
      <c r="A20506" s="245" t="s">
        <v>21367</v>
      </c>
      <c r="B20506" s="246">
        <v>328.54</v>
      </c>
    </row>
    <row r="20507" spans="1:2" x14ac:dyDescent="0.2">
      <c r="A20507" s="245" t="s">
        <v>21368</v>
      </c>
      <c r="B20507" s="246">
        <v>252.67</v>
      </c>
    </row>
    <row r="20508" spans="1:2" x14ac:dyDescent="0.2">
      <c r="A20508" s="245" t="s">
        <v>5439</v>
      </c>
      <c r="B20508" s="246">
        <v>115.88</v>
      </c>
    </row>
    <row r="20509" spans="1:2" x14ac:dyDescent="0.2">
      <c r="A20509" s="245" t="s">
        <v>5440</v>
      </c>
      <c r="B20509" s="246">
        <v>50.75</v>
      </c>
    </row>
    <row r="20510" spans="1:2" x14ac:dyDescent="0.2">
      <c r="A20510" s="245" t="s">
        <v>5441</v>
      </c>
      <c r="B20510" s="246">
        <v>41.44</v>
      </c>
    </row>
    <row r="20511" spans="1:2" x14ac:dyDescent="0.2">
      <c r="A20511" s="245" t="s">
        <v>21369</v>
      </c>
      <c r="B20511" s="246">
        <v>112.89</v>
      </c>
    </row>
    <row r="20512" spans="1:2" x14ac:dyDescent="0.2">
      <c r="A20512" s="245" t="s">
        <v>21370</v>
      </c>
      <c r="B20512" s="246">
        <v>47.76</v>
      </c>
    </row>
    <row r="20513" spans="1:2" x14ac:dyDescent="0.2">
      <c r="A20513" s="245" t="s">
        <v>21371</v>
      </c>
      <c r="B20513" s="246">
        <v>38.450000000000003</v>
      </c>
    </row>
    <row r="20514" spans="1:2" x14ac:dyDescent="0.2">
      <c r="A20514" s="245" t="s">
        <v>5442</v>
      </c>
      <c r="B20514" s="246">
        <v>148.72999999999999</v>
      </c>
    </row>
    <row r="20515" spans="1:2" x14ac:dyDescent="0.2">
      <c r="A20515" s="245" t="s">
        <v>5443</v>
      </c>
      <c r="B20515" s="246">
        <v>66.88</v>
      </c>
    </row>
    <row r="20516" spans="1:2" x14ac:dyDescent="0.2">
      <c r="A20516" s="245" t="s">
        <v>5444</v>
      </c>
      <c r="B20516" s="246">
        <v>55.01</v>
      </c>
    </row>
    <row r="20517" spans="1:2" x14ac:dyDescent="0.2">
      <c r="A20517" s="245" t="s">
        <v>21372</v>
      </c>
      <c r="B20517" s="246">
        <v>145.74</v>
      </c>
    </row>
    <row r="20518" spans="1:2" x14ac:dyDescent="0.2">
      <c r="A20518" s="245" t="s">
        <v>21373</v>
      </c>
      <c r="B20518" s="246">
        <v>63.89</v>
      </c>
    </row>
    <row r="20519" spans="1:2" x14ac:dyDescent="0.2">
      <c r="A20519" s="245" t="s">
        <v>21374</v>
      </c>
      <c r="B20519" s="246">
        <v>52.02</v>
      </c>
    </row>
    <row r="20520" spans="1:2" x14ac:dyDescent="0.2">
      <c r="A20520" s="245" t="s">
        <v>5445</v>
      </c>
      <c r="B20520" s="246">
        <v>246.99</v>
      </c>
    </row>
    <row r="20521" spans="1:2" x14ac:dyDescent="0.2">
      <c r="A20521" s="245" t="s">
        <v>5446</v>
      </c>
      <c r="B20521" s="246">
        <v>92.35</v>
      </c>
    </row>
    <row r="20522" spans="1:2" x14ac:dyDescent="0.2">
      <c r="A20522" s="245" t="s">
        <v>5447</v>
      </c>
      <c r="B20522" s="246">
        <v>73.209999999999994</v>
      </c>
    </row>
    <row r="20523" spans="1:2" x14ac:dyDescent="0.2">
      <c r="A20523" s="245" t="s">
        <v>21375</v>
      </c>
      <c r="B20523" s="246">
        <v>244</v>
      </c>
    </row>
    <row r="20524" spans="1:2" x14ac:dyDescent="0.2">
      <c r="A20524" s="245" t="s">
        <v>21376</v>
      </c>
      <c r="B20524" s="246">
        <v>89.36</v>
      </c>
    </row>
    <row r="20525" spans="1:2" x14ac:dyDescent="0.2">
      <c r="A20525" s="245" t="s">
        <v>21377</v>
      </c>
      <c r="B20525" s="246">
        <v>70.22</v>
      </c>
    </row>
    <row r="20526" spans="1:2" x14ac:dyDescent="0.2">
      <c r="A20526" s="245" t="s">
        <v>11007</v>
      </c>
      <c r="B20526" s="246">
        <v>69.36</v>
      </c>
    </row>
    <row r="20527" spans="1:2" x14ac:dyDescent="0.2">
      <c r="A20527" s="245" t="s">
        <v>11008</v>
      </c>
      <c r="B20527" s="246">
        <v>37.29</v>
      </c>
    </row>
    <row r="20528" spans="1:2" x14ac:dyDescent="0.2">
      <c r="A20528" s="245" t="s">
        <v>11009</v>
      </c>
      <c r="B20528" s="246">
        <v>30.37</v>
      </c>
    </row>
    <row r="20529" spans="1:2" x14ac:dyDescent="0.2">
      <c r="A20529" s="245" t="s">
        <v>21378</v>
      </c>
      <c r="B20529" s="246">
        <v>66.37</v>
      </c>
    </row>
    <row r="20530" spans="1:2" x14ac:dyDescent="0.2">
      <c r="A20530" s="245" t="s">
        <v>21379</v>
      </c>
      <c r="B20530" s="246">
        <v>34.299999999999997</v>
      </c>
    </row>
    <row r="20531" spans="1:2" x14ac:dyDescent="0.2">
      <c r="A20531" s="245" t="s">
        <v>21380</v>
      </c>
      <c r="B20531" s="246">
        <v>27.38</v>
      </c>
    </row>
    <row r="20532" spans="1:2" x14ac:dyDescent="0.2">
      <c r="A20532" s="245" t="s">
        <v>11010</v>
      </c>
      <c r="B20532" s="246">
        <v>10.199999999999999</v>
      </c>
    </row>
    <row r="20533" spans="1:2" x14ac:dyDescent="0.2">
      <c r="A20533" s="245" t="s">
        <v>11011</v>
      </c>
      <c r="B20533" s="246">
        <v>6.8</v>
      </c>
    </row>
    <row r="20534" spans="1:2" x14ac:dyDescent="0.2">
      <c r="A20534" s="245" t="s">
        <v>21381</v>
      </c>
      <c r="B20534" s="246">
        <v>10.199999999999999</v>
      </c>
    </row>
    <row r="20535" spans="1:2" x14ac:dyDescent="0.2">
      <c r="A20535" s="245" t="s">
        <v>21382</v>
      </c>
      <c r="B20535" s="246">
        <v>6.8</v>
      </c>
    </row>
    <row r="20536" spans="1:2" x14ac:dyDescent="0.2">
      <c r="A20536" s="245" t="s">
        <v>11012</v>
      </c>
      <c r="B20536" s="246">
        <v>21.94</v>
      </c>
    </row>
    <row r="20537" spans="1:2" x14ac:dyDescent="0.2">
      <c r="A20537" s="245" t="s">
        <v>11013</v>
      </c>
      <c r="B20537" s="246">
        <v>14.63</v>
      </c>
    </row>
    <row r="20538" spans="1:2" x14ac:dyDescent="0.2">
      <c r="A20538" s="245" t="s">
        <v>21383</v>
      </c>
      <c r="B20538" s="246">
        <v>21.94</v>
      </c>
    </row>
    <row r="20539" spans="1:2" x14ac:dyDescent="0.2">
      <c r="A20539" s="245" t="s">
        <v>21384</v>
      </c>
      <c r="B20539" s="246">
        <v>14.63</v>
      </c>
    </row>
    <row r="20540" spans="1:2" x14ac:dyDescent="0.2">
      <c r="A20540" s="245" t="s">
        <v>5395</v>
      </c>
      <c r="B20540" s="246">
        <v>0.96</v>
      </c>
    </row>
    <row r="20541" spans="1:2" x14ac:dyDescent="0.2">
      <c r="A20541" s="245" t="s">
        <v>5396</v>
      </c>
      <c r="B20541" s="246">
        <v>0.64</v>
      </c>
    </row>
    <row r="20542" spans="1:2" x14ac:dyDescent="0.2">
      <c r="A20542" s="245" t="s">
        <v>21385</v>
      </c>
      <c r="B20542" s="246">
        <v>0.96</v>
      </c>
    </row>
    <row r="20543" spans="1:2" x14ac:dyDescent="0.2">
      <c r="A20543" s="245" t="s">
        <v>21386</v>
      </c>
      <c r="B20543" s="246">
        <v>0.64</v>
      </c>
    </row>
    <row r="20544" spans="1:2" x14ac:dyDescent="0.2">
      <c r="A20544" s="245" t="s">
        <v>5397</v>
      </c>
      <c r="B20544" s="246">
        <v>4.54</v>
      </c>
    </row>
    <row r="20545" spans="1:2" x14ac:dyDescent="0.2">
      <c r="A20545" s="245" t="s">
        <v>5398</v>
      </c>
      <c r="B20545" s="246">
        <v>3.03</v>
      </c>
    </row>
    <row r="20546" spans="1:2" x14ac:dyDescent="0.2">
      <c r="A20546" s="245" t="s">
        <v>21387</v>
      </c>
      <c r="B20546" s="246">
        <v>4.54</v>
      </c>
    </row>
    <row r="20547" spans="1:2" x14ac:dyDescent="0.2">
      <c r="A20547" s="245" t="s">
        <v>21388</v>
      </c>
      <c r="B20547" s="246">
        <v>3.03</v>
      </c>
    </row>
    <row r="20548" spans="1:2" x14ac:dyDescent="0.2">
      <c r="A20548" s="245" t="s">
        <v>5399</v>
      </c>
      <c r="B20548" s="246">
        <v>1.56</v>
      </c>
    </row>
    <row r="20549" spans="1:2" x14ac:dyDescent="0.2">
      <c r="A20549" s="245" t="s">
        <v>5400</v>
      </c>
      <c r="B20549" s="246">
        <v>1.1100000000000001</v>
      </c>
    </row>
    <row r="20550" spans="1:2" x14ac:dyDescent="0.2">
      <c r="A20550" s="245" t="s">
        <v>21389</v>
      </c>
      <c r="B20550" s="246">
        <v>1.56</v>
      </c>
    </row>
    <row r="20551" spans="1:2" x14ac:dyDescent="0.2">
      <c r="A20551" s="245" t="s">
        <v>21390</v>
      </c>
      <c r="B20551" s="246">
        <v>1.1100000000000001</v>
      </c>
    </row>
    <row r="20552" spans="1:2" x14ac:dyDescent="0.2">
      <c r="A20552" s="245" t="s">
        <v>5448</v>
      </c>
      <c r="B20552" s="246">
        <v>2.1</v>
      </c>
    </row>
    <row r="20553" spans="1:2" x14ac:dyDescent="0.2">
      <c r="A20553" s="245" t="s">
        <v>5449</v>
      </c>
      <c r="B20553" s="246">
        <v>0.86</v>
      </c>
    </row>
    <row r="20554" spans="1:2" x14ac:dyDescent="0.2">
      <c r="A20554" s="245" t="s">
        <v>21391</v>
      </c>
      <c r="B20554" s="246">
        <v>2.1</v>
      </c>
    </row>
    <row r="20555" spans="1:2" x14ac:dyDescent="0.2">
      <c r="A20555" s="245" t="s">
        <v>21392</v>
      </c>
      <c r="B20555" s="246">
        <v>0.86</v>
      </c>
    </row>
    <row r="20556" spans="1:2" x14ac:dyDescent="0.2">
      <c r="A20556" s="245" t="s">
        <v>11014</v>
      </c>
      <c r="B20556" s="246">
        <v>619.21</v>
      </c>
    </row>
    <row r="20557" spans="1:2" x14ac:dyDescent="0.2">
      <c r="A20557" s="245" t="s">
        <v>11015</v>
      </c>
      <c r="B20557" s="246">
        <v>53.2</v>
      </c>
    </row>
    <row r="20558" spans="1:2" x14ac:dyDescent="0.2">
      <c r="A20558" s="245" t="s">
        <v>11016</v>
      </c>
      <c r="B20558" s="246">
        <v>36.99</v>
      </c>
    </row>
    <row r="20559" spans="1:2" x14ac:dyDescent="0.2">
      <c r="A20559" s="245" t="s">
        <v>21393</v>
      </c>
      <c r="B20559" s="246">
        <v>616.22</v>
      </c>
    </row>
    <row r="20560" spans="1:2" x14ac:dyDescent="0.2">
      <c r="A20560" s="245" t="s">
        <v>21394</v>
      </c>
      <c r="B20560" s="246">
        <v>50.21</v>
      </c>
    </row>
    <row r="20561" spans="1:2" x14ac:dyDescent="0.2">
      <c r="A20561" s="245" t="s">
        <v>21395</v>
      </c>
      <c r="B20561" s="246">
        <v>34</v>
      </c>
    </row>
    <row r="20562" spans="1:2" x14ac:dyDescent="0.2">
      <c r="A20562" s="245" t="s">
        <v>5450</v>
      </c>
      <c r="B20562" s="246">
        <v>1.91</v>
      </c>
    </row>
    <row r="20563" spans="1:2" x14ac:dyDescent="0.2">
      <c r="A20563" s="245" t="s">
        <v>5451</v>
      </c>
      <c r="B20563" s="246">
        <v>0.68</v>
      </c>
    </row>
    <row r="20564" spans="1:2" x14ac:dyDescent="0.2">
      <c r="A20564" s="245" t="s">
        <v>21396</v>
      </c>
      <c r="B20564" s="246">
        <v>1.91</v>
      </c>
    </row>
    <row r="20565" spans="1:2" x14ac:dyDescent="0.2">
      <c r="A20565" s="245" t="s">
        <v>21397</v>
      </c>
      <c r="B20565" s="246">
        <v>0.68</v>
      </c>
    </row>
    <row r="20566" spans="1:2" x14ac:dyDescent="0.2">
      <c r="A20566" s="245" t="s">
        <v>5452</v>
      </c>
      <c r="B20566" s="246">
        <v>0.92</v>
      </c>
    </row>
    <row r="20567" spans="1:2" x14ac:dyDescent="0.2">
      <c r="A20567" s="245" t="s">
        <v>5453</v>
      </c>
      <c r="B20567" s="246">
        <v>0.23</v>
      </c>
    </row>
    <row r="20568" spans="1:2" x14ac:dyDescent="0.2">
      <c r="A20568" s="245" t="s">
        <v>21398</v>
      </c>
      <c r="B20568" s="246">
        <v>0.92</v>
      </c>
    </row>
    <row r="20569" spans="1:2" x14ac:dyDescent="0.2">
      <c r="A20569" s="245" t="s">
        <v>21399</v>
      </c>
      <c r="B20569" s="246">
        <v>0.23</v>
      </c>
    </row>
    <row r="20570" spans="1:2" x14ac:dyDescent="0.2">
      <c r="A20570" s="245" t="s">
        <v>5454</v>
      </c>
      <c r="B20570" s="246">
        <v>5.49</v>
      </c>
    </row>
    <row r="20571" spans="1:2" x14ac:dyDescent="0.2">
      <c r="A20571" s="245" t="s">
        <v>5455</v>
      </c>
      <c r="B20571" s="246">
        <v>3.92</v>
      </c>
    </row>
    <row r="20572" spans="1:2" x14ac:dyDescent="0.2">
      <c r="A20572" s="245" t="s">
        <v>21400</v>
      </c>
      <c r="B20572" s="246">
        <v>5.49</v>
      </c>
    </row>
    <row r="20573" spans="1:2" x14ac:dyDescent="0.2">
      <c r="A20573" s="245" t="s">
        <v>21401</v>
      </c>
      <c r="B20573" s="246">
        <v>3.92</v>
      </c>
    </row>
    <row r="20574" spans="1:2" x14ac:dyDescent="0.2">
      <c r="A20574" s="245" t="s">
        <v>5456</v>
      </c>
      <c r="B20574" s="246">
        <v>107.09</v>
      </c>
    </row>
    <row r="20575" spans="1:2" x14ac:dyDescent="0.2">
      <c r="A20575" s="245" t="s">
        <v>5457</v>
      </c>
      <c r="B20575" s="246">
        <v>59.52</v>
      </c>
    </row>
    <row r="20576" spans="1:2" x14ac:dyDescent="0.2">
      <c r="A20576" s="245" t="s">
        <v>5458</v>
      </c>
      <c r="B20576" s="246">
        <v>51.04</v>
      </c>
    </row>
    <row r="20577" spans="1:2" x14ac:dyDescent="0.2">
      <c r="A20577" s="245" t="s">
        <v>21402</v>
      </c>
      <c r="B20577" s="246">
        <v>104.1</v>
      </c>
    </row>
    <row r="20578" spans="1:2" x14ac:dyDescent="0.2">
      <c r="A20578" s="245" t="s">
        <v>21403</v>
      </c>
      <c r="B20578" s="246">
        <v>56.53</v>
      </c>
    </row>
    <row r="20579" spans="1:2" x14ac:dyDescent="0.2">
      <c r="A20579" s="245" t="s">
        <v>21404</v>
      </c>
      <c r="B20579" s="246">
        <v>48.05</v>
      </c>
    </row>
    <row r="20580" spans="1:2" x14ac:dyDescent="0.2">
      <c r="A20580" s="245" t="s">
        <v>5459</v>
      </c>
      <c r="B20580" s="246">
        <v>91.71</v>
      </c>
    </row>
    <row r="20581" spans="1:2" x14ac:dyDescent="0.2">
      <c r="A20581" s="245" t="s">
        <v>5460</v>
      </c>
      <c r="B20581" s="246">
        <v>47.84</v>
      </c>
    </row>
    <row r="20582" spans="1:2" x14ac:dyDescent="0.2">
      <c r="A20582" s="245" t="s">
        <v>5461</v>
      </c>
      <c r="B20582" s="246">
        <v>40.909999999999997</v>
      </c>
    </row>
    <row r="20583" spans="1:2" x14ac:dyDescent="0.2">
      <c r="A20583" s="245" t="s">
        <v>21405</v>
      </c>
      <c r="B20583" s="246">
        <v>88.72</v>
      </c>
    </row>
    <row r="20584" spans="1:2" x14ac:dyDescent="0.2">
      <c r="A20584" s="245" t="s">
        <v>21406</v>
      </c>
      <c r="B20584" s="246">
        <v>44.85</v>
      </c>
    </row>
    <row r="20585" spans="1:2" x14ac:dyDescent="0.2">
      <c r="A20585" s="245" t="s">
        <v>21407</v>
      </c>
      <c r="B20585" s="246">
        <v>37.92</v>
      </c>
    </row>
    <row r="20586" spans="1:2" x14ac:dyDescent="0.2">
      <c r="A20586" s="245" t="s">
        <v>5462</v>
      </c>
      <c r="B20586" s="246">
        <v>89.33</v>
      </c>
    </row>
    <row r="20587" spans="1:2" x14ac:dyDescent="0.2">
      <c r="A20587" s="245" t="s">
        <v>5463</v>
      </c>
      <c r="B20587" s="246">
        <v>48.07</v>
      </c>
    </row>
    <row r="20588" spans="1:2" x14ac:dyDescent="0.2">
      <c r="A20588" s="245" t="s">
        <v>5464</v>
      </c>
      <c r="B20588" s="246">
        <v>41.38</v>
      </c>
    </row>
    <row r="20589" spans="1:2" x14ac:dyDescent="0.2">
      <c r="A20589" s="245" t="s">
        <v>21408</v>
      </c>
      <c r="B20589" s="246">
        <v>86.34</v>
      </c>
    </row>
    <row r="20590" spans="1:2" x14ac:dyDescent="0.2">
      <c r="A20590" s="245" t="s">
        <v>21409</v>
      </c>
      <c r="B20590" s="246">
        <v>45.08</v>
      </c>
    </row>
    <row r="20591" spans="1:2" x14ac:dyDescent="0.2">
      <c r="A20591" s="245" t="s">
        <v>21410</v>
      </c>
      <c r="B20591" s="246">
        <v>38.39</v>
      </c>
    </row>
    <row r="20592" spans="1:2" x14ac:dyDescent="0.2">
      <c r="A20592" s="245" t="s">
        <v>5465</v>
      </c>
      <c r="B20592" s="246">
        <v>91.58</v>
      </c>
    </row>
    <row r="20593" spans="1:2" x14ac:dyDescent="0.2">
      <c r="A20593" s="245" t="s">
        <v>5466</v>
      </c>
      <c r="B20593" s="246">
        <v>46.74</v>
      </c>
    </row>
    <row r="20594" spans="1:2" x14ac:dyDescent="0.2">
      <c r="A20594" s="245" t="s">
        <v>5467</v>
      </c>
      <c r="B20594" s="246">
        <v>39.82</v>
      </c>
    </row>
    <row r="20595" spans="1:2" x14ac:dyDescent="0.2">
      <c r="A20595" s="245" t="s">
        <v>21411</v>
      </c>
      <c r="B20595" s="246">
        <v>88.59</v>
      </c>
    </row>
    <row r="20596" spans="1:2" x14ac:dyDescent="0.2">
      <c r="A20596" s="245" t="s">
        <v>21412</v>
      </c>
      <c r="B20596" s="246">
        <v>43.75</v>
      </c>
    </row>
    <row r="20597" spans="1:2" x14ac:dyDescent="0.2">
      <c r="A20597" s="245" t="s">
        <v>21413</v>
      </c>
      <c r="B20597" s="246">
        <v>36.83</v>
      </c>
    </row>
    <row r="20598" spans="1:2" x14ac:dyDescent="0.2">
      <c r="A20598" s="245" t="s">
        <v>5468</v>
      </c>
      <c r="B20598" s="246">
        <v>109.95</v>
      </c>
    </row>
    <row r="20599" spans="1:2" x14ac:dyDescent="0.2">
      <c r="A20599" s="245" t="s">
        <v>5469</v>
      </c>
      <c r="B20599" s="246">
        <v>60.44</v>
      </c>
    </row>
    <row r="20600" spans="1:2" x14ac:dyDescent="0.2">
      <c r="A20600" s="245" t="s">
        <v>5470</v>
      </c>
      <c r="B20600" s="246">
        <v>51.69</v>
      </c>
    </row>
    <row r="20601" spans="1:2" x14ac:dyDescent="0.2">
      <c r="A20601" s="245" t="s">
        <v>21414</v>
      </c>
      <c r="B20601" s="246">
        <v>106.96</v>
      </c>
    </row>
    <row r="20602" spans="1:2" x14ac:dyDescent="0.2">
      <c r="A20602" s="245" t="s">
        <v>21415</v>
      </c>
      <c r="B20602" s="246">
        <v>57.45</v>
      </c>
    </row>
    <row r="20603" spans="1:2" x14ac:dyDescent="0.2">
      <c r="A20603" s="245" t="s">
        <v>21416</v>
      </c>
      <c r="B20603" s="246">
        <v>48.7</v>
      </c>
    </row>
    <row r="20604" spans="1:2" x14ac:dyDescent="0.2">
      <c r="A20604" s="245" t="s">
        <v>5471</v>
      </c>
      <c r="B20604" s="246">
        <v>57.13</v>
      </c>
    </row>
    <row r="20605" spans="1:2" x14ac:dyDescent="0.2">
      <c r="A20605" s="245" t="s">
        <v>5472</v>
      </c>
      <c r="B20605" s="246">
        <v>38.9</v>
      </c>
    </row>
    <row r="20606" spans="1:2" x14ac:dyDescent="0.2">
      <c r="A20606" s="245" t="s">
        <v>5473</v>
      </c>
      <c r="B20606" s="246">
        <v>35.44</v>
      </c>
    </row>
    <row r="20607" spans="1:2" x14ac:dyDescent="0.2">
      <c r="A20607" s="245" t="s">
        <v>21417</v>
      </c>
      <c r="B20607" s="246">
        <v>54.14</v>
      </c>
    </row>
    <row r="20608" spans="1:2" x14ac:dyDescent="0.2">
      <c r="A20608" s="245" t="s">
        <v>21418</v>
      </c>
      <c r="B20608" s="246">
        <v>35.909999999999997</v>
      </c>
    </row>
    <row r="20609" spans="1:2" x14ac:dyDescent="0.2">
      <c r="A20609" s="245" t="s">
        <v>21419</v>
      </c>
      <c r="B20609" s="246">
        <v>32.450000000000003</v>
      </c>
    </row>
    <row r="20610" spans="1:2" x14ac:dyDescent="0.2">
      <c r="A20610" s="245" t="s">
        <v>5474</v>
      </c>
      <c r="B20610" s="246">
        <v>110.65</v>
      </c>
    </row>
    <row r="20611" spans="1:2" x14ac:dyDescent="0.2">
      <c r="A20611" s="245" t="s">
        <v>11017</v>
      </c>
      <c r="B20611" s="246">
        <v>60.86</v>
      </c>
    </row>
    <row r="20612" spans="1:2" x14ac:dyDescent="0.2">
      <c r="A20612" s="245" t="s">
        <v>5475</v>
      </c>
      <c r="B20612" s="246">
        <v>52.04</v>
      </c>
    </row>
    <row r="20613" spans="1:2" x14ac:dyDescent="0.2">
      <c r="A20613" s="245" t="s">
        <v>21420</v>
      </c>
      <c r="B20613" s="246">
        <v>107.66</v>
      </c>
    </row>
    <row r="20614" spans="1:2" x14ac:dyDescent="0.2">
      <c r="A20614" s="245" t="s">
        <v>21421</v>
      </c>
      <c r="B20614" s="246">
        <v>57.87</v>
      </c>
    </row>
    <row r="20615" spans="1:2" x14ac:dyDescent="0.2">
      <c r="A20615" s="245" t="s">
        <v>21422</v>
      </c>
      <c r="B20615" s="246">
        <v>49.05</v>
      </c>
    </row>
    <row r="20616" spans="1:2" x14ac:dyDescent="0.2">
      <c r="A20616" s="245" t="s">
        <v>5476</v>
      </c>
      <c r="B20616" s="246">
        <v>33.049999999999997</v>
      </c>
    </row>
    <row r="20617" spans="1:2" x14ac:dyDescent="0.2">
      <c r="A20617" s="245" t="s">
        <v>5477</v>
      </c>
      <c r="B20617" s="246">
        <v>10.83</v>
      </c>
    </row>
    <row r="20618" spans="1:2" x14ac:dyDescent="0.2">
      <c r="A20618" s="245" t="s">
        <v>21423</v>
      </c>
      <c r="B20618" s="246">
        <v>33.049999999999997</v>
      </c>
    </row>
    <row r="20619" spans="1:2" x14ac:dyDescent="0.2">
      <c r="A20619" s="245" t="s">
        <v>21424</v>
      </c>
      <c r="B20619" s="246">
        <v>10.83</v>
      </c>
    </row>
    <row r="20620" spans="1:2" x14ac:dyDescent="0.2">
      <c r="A20620" s="245" t="s">
        <v>5478</v>
      </c>
      <c r="B20620" s="246">
        <v>258.01</v>
      </c>
    </row>
    <row r="20621" spans="1:2" x14ac:dyDescent="0.2">
      <c r="A20621" s="245" t="s">
        <v>5479</v>
      </c>
      <c r="B20621" s="246">
        <v>164.38</v>
      </c>
    </row>
    <row r="20622" spans="1:2" x14ac:dyDescent="0.2">
      <c r="A20622" s="245" t="s">
        <v>5480</v>
      </c>
      <c r="B20622" s="246">
        <v>158.31</v>
      </c>
    </row>
    <row r="20623" spans="1:2" x14ac:dyDescent="0.2">
      <c r="A20623" s="245" t="s">
        <v>21425</v>
      </c>
      <c r="B20623" s="246">
        <v>247.3</v>
      </c>
    </row>
    <row r="20624" spans="1:2" x14ac:dyDescent="0.2">
      <c r="A20624" s="245" t="s">
        <v>21426</v>
      </c>
      <c r="B20624" s="246">
        <v>153.66999999999999</v>
      </c>
    </row>
    <row r="20625" spans="1:2" x14ac:dyDescent="0.2">
      <c r="A20625" s="245" t="s">
        <v>21427</v>
      </c>
      <c r="B20625" s="246">
        <v>147.6</v>
      </c>
    </row>
    <row r="20626" spans="1:2" x14ac:dyDescent="0.2">
      <c r="A20626" s="245" t="s">
        <v>5481</v>
      </c>
      <c r="B20626" s="246">
        <v>2100.27</v>
      </c>
    </row>
    <row r="20627" spans="1:2" x14ac:dyDescent="0.2">
      <c r="A20627" s="245" t="s">
        <v>5482</v>
      </c>
      <c r="B20627" s="246">
        <v>963.3</v>
      </c>
    </row>
    <row r="20628" spans="1:2" x14ac:dyDescent="0.2">
      <c r="A20628" s="245" t="s">
        <v>5483</v>
      </c>
      <c r="B20628" s="246">
        <v>741.71</v>
      </c>
    </row>
    <row r="20629" spans="1:2" x14ac:dyDescent="0.2">
      <c r="A20629" s="245" t="s">
        <v>21428</v>
      </c>
      <c r="B20629" s="246">
        <v>2039.55</v>
      </c>
    </row>
    <row r="20630" spans="1:2" x14ac:dyDescent="0.2">
      <c r="A20630" s="245" t="s">
        <v>21429</v>
      </c>
      <c r="B20630" s="246">
        <v>902.58</v>
      </c>
    </row>
    <row r="20631" spans="1:2" x14ac:dyDescent="0.2">
      <c r="A20631" s="245" t="s">
        <v>21430</v>
      </c>
      <c r="B20631" s="246">
        <v>680.99</v>
      </c>
    </row>
    <row r="20632" spans="1:2" x14ac:dyDescent="0.2">
      <c r="A20632" s="245" t="s">
        <v>5484</v>
      </c>
      <c r="B20632" s="246">
        <v>386.53</v>
      </c>
    </row>
    <row r="20633" spans="1:2" x14ac:dyDescent="0.2">
      <c r="A20633" s="245" t="s">
        <v>5485</v>
      </c>
      <c r="B20633" s="246">
        <v>182.88</v>
      </c>
    </row>
    <row r="20634" spans="1:2" x14ac:dyDescent="0.2">
      <c r="A20634" s="245" t="s">
        <v>5486</v>
      </c>
      <c r="B20634" s="246">
        <v>145.58000000000001</v>
      </c>
    </row>
    <row r="20635" spans="1:2" x14ac:dyDescent="0.2">
      <c r="A20635" s="245" t="s">
        <v>21431</v>
      </c>
      <c r="B20635" s="246">
        <v>368.97</v>
      </c>
    </row>
    <row r="20636" spans="1:2" x14ac:dyDescent="0.2">
      <c r="A20636" s="245" t="s">
        <v>21432</v>
      </c>
      <c r="B20636" s="246">
        <v>165.32</v>
      </c>
    </row>
    <row r="20637" spans="1:2" x14ac:dyDescent="0.2">
      <c r="A20637" s="245" t="s">
        <v>21433</v>
      </c>
      <c r="B20637" s="246">
        <v>128.02000000000001</v>
      </c>
    </row>
    <row r="20638" spans="1:2" x14ac:dyDescent="0.2">
      <c r="A20638" s="245" t="s">
        <v>5487</v>
      </c>
      <c r="B20638" s="246">
        <v>126.35</v>
      </c>
    </row>
    <row r="20639" spans="1:2" x14ac:dyDescent="0.2">
      <c r="A20639" s="245" t="s">
        <v>5488</v>
      </c>
      <c r="B20639" s="246">
        <v>33.15</v>
      </c>
    </row>
    <row r="20640" spans="1:2" x14ac:dyDescent="0.2">
      <c r="A20640" s="245" t="s">
        <v>21434</v>
      </c>
      <c r="B20640" s="246">
        <v>123.36</v>
      </c>
    </row>
    <row r="20641" spans="1:2" x14ac:dyDescent="0.2">
      <c r="A20641" s="245" t="s">
        <v>21435</v>
      </c>
      <c r="B20641" s="246">
        <v>30.16</v>
      </c>
    </row>
    <row r="20642" spans="1:2" x14ac:dyDescent="0.2">
      <c r="A20642" s="245" t="s">
        <v>5489</v>
      </c>
      <c r="B20642" s="246">
        <v>101.07</v>
      </c>
    </row>
    <row r="20643" spans="1:2" x14ac:dyDescent="0.2">
      <c r="A20643" s="245" t="s">
        <v>5490</v>
      </c>
      <c r="B20643" s="246">
        <v>63.11</v>
      </c>
    </row>
    <row r="20644" spans="1:2" x14ac:dyDescent="0.2">
      <c r="A20644" s="245" t="s">
        <v>5491</v>
      </c>
      <c r="B20644" s="246">
        <v>58.41</v>
      </c>
    </row>
    <row r="20645" spans="1:2" x14ac:dyDescent="0.2">
      <c r="A20645" s="245" t="s">
        <v>21436</v>
      </c>
      <c r="B20645" s="246">
        <v>95.09</v>
      </c>
    </row>
    <row r="20646" spans="1:2" x14ac:dyDescent="0.2">
      <c r="A20646" s="245" t="s">
        <v>21437</v>
      </c>
      <c r="B20646" s="246">
        <v>57.13</v>
      </c>
    </row>
    <row r="20647" spans="1:2" x14ac:dyDescent="0.2">
      <c r="A20647" s="245" t="s">
        <v>21438</v>
      </c>
      <c r="B20647" s="246">
        <v>52.43</v>
      </c>
    </row>
    <row r="20648" spans="1:2" x14ac:dyDescent="0.2">
      <c r="A20648" s="245" t="s">
        <v>5492</v>
      </c>
      <c r="B20648" s="246">
        <v>46.06</v>
      </c>
    </row>
    <row r="20649" spans="1:2" x14ac:dyDescent="0.2">
      <c r="A20649" s="245" t="s">
        <v>5493</v>
      </c>
      <c r="B20649" s="246">
        <v>13.2</v>
      </c>
    </row>
    <row r="20650" spans="1:2" x14ac:dyDescent="0.2">
      <c r="A20650" s="245" t="s">
        <v>5494</v>
      </c>
      <c r="B20650" s="246">
        <v>8.9</v>
      </c>
    </row>
    <row r="20651" spans="1:2" x14ac:dyDescent="0.2">
      <c r="A20651" s="245" t="s">
        <v>21439</v>
      </c>
      <c r="B20651" s="246">
        <v>46.06</v>
      </c>
    </row>
    <row r="20652" spans="1:2" x14ac:dyDescent="0.2">
      <c r="A20652" s="245" t="s">
        <v>21440</v>
      </c>
      <c r="B20652" s="246">
        <v>13.2</v>
      </c>
    </row>
    <row r="20653" spans="1:2" x14ac:dyDescent="0.2">
      <c r="A20653" s="245" t="s">
        <v>21441</v>
      </c>
      <c r="B20653" s="246">
        <v>8.9</v>
      </c>
    </row>
    <row r="20654" spans="1:2" x14ac:dyDescent="0.2">
      <c r="A20654" s="245" t="s">
        <v>5495</v>
      </c>
      <c r="B20654" s="246">
        <v>205.15</v>
      </c>
    </row>
    <row r="20655" spans="1:2" x14ac:dyDescent="0.2">
      <c r="A20655" s="245" t="s">
        <v>5496</v>
      </c>
      <c r="B20655" s="246">
        <v>80.790000000000006</v>
      </c>
    </row>
    <row r="20656" spans="1:2" x14ac:dyDescent="0.2">
      <c r="A20656" s="245" t="s">
        <v>5497</v>
      </c>
      <c r="B20656" s="246">
        <v>64.88</v>
      </c>
    </row>
    <row r="20657" spans="1:2" x14ac:dyDescent="0.2">
      <c r="A20657" s="245" t="s">
        <v>21442</v>
      </c>
      <c r="B20657" s="246">
        <v>202.48</v>
      </c>
    </row>
    <row r="20658" spans="1:2" x14ac:dyDescent="0.2">
      <c r="A20658" s="245" t="s">
        <v>21443</v>
      </c>
      <c r="B20658" s="246">
        <v>78.12</v>
      </c>
    </row>
    <row r="20659" spans="1:2" x14ac:dyDescent="0.2">
      <c r="A20659" s="245" t="s">
        <v>21444</v>
      </c>
      <c r="B20659" s="246">
        <v>62.21</v>
      </c>
    </row>
    <row r="20660" spans="1:2" x14ac:dyDescent="0.2">
      <c r="A20660" s="245" t="s">
        <v>5498</v>
      </c>
      <c r="B20660" s="246">
        <v>7.27</v>
      </c>
    </row>
    <row r="20661" spans="1:2" x14ac:dyDescent="0.2">
      <c r="A20661" s="245" t="s">
        <v>5499</v>
      </c>
      <c r="B20661" s="246">
        <v>3.43</v>
      </c>
    </row>
    <row r="20662" spans="1:2" x14ac:dyDescent="0.2">
      <c r="A20662" s="245" t="s">
        <v>21445</v>
      </c>
      <c r="B20662" s="246">
        <v>7.27</v>
      </c>
    </row>
    <row r="20663" spans="1:2" x14ac:dyDescent="0.2">
      <c r="A20663" s="245" t="s">
        <v>21446</v>
      </c>
      <c r="B20663" s="246">
        <v>3.43</v>
      </c>
    </row>
    <row r="20664" spans="1:2" x14ac:dyDescent="0.2">
      <c r="A20664" s="245" t="s">
        <v>5500</v>
      </c>
      <c r="B20664" s="246">
        <v>194.24</v>
      </c>
    </row>
    <row r="20665" spans="1:2" x14ac:dyDescent="0.2">
      <c r="A20665" s="245" t="s">
        <v>5501</v>
      </c>
      <c r="B20665" s="246">
        <v>117.64</v>
      </c>
    </row>
    <row r="20666" spans="1:2" x14ac:dyDescent="0.2">
      <c r="A20666" s="245" t="s">
        <v>5502</v>
      </c>
      <c r="B20666" s="246">
        <v>101.91</v>
      </c>
    </row>
    <row r="20667" spans="1:2" x14ac:dyDescent="0.2">
      <c r="A20667" s="245" t="s">
        <v>21447</v>
      </c>
      <c r="B20667" s="246">
        <v>189.32</v>
      </c>
    </row>
    <row r="20668" spans="1:2" x14ac:dyDescent="0.2">
      <c r="A20668" s="245" t="s">
        <v>21448</v>
      </c>
      <c r="B20668" s="246">
        <v>112.72</v>
      </c>
    </row>
    <row r="20669" spans="1:2" x14ac:dyDescent="0.2">
      <c r="A20669" s="245" t="s">
        <v>21449</v>
      </c>
      <c r="B20669" s="246">
        <v>96.99</v>
      </c>
    </row>
    <row r="20670" spans="1:2" x14ac:dyDescent="0.2">
      <c r="A20670" s="245" t="s">
        <v>11018</v>
      </c>
      <c r="B20670" s="246">
        <v>195.6</v>
      </c>
    </row>
    <row r="20671" spans="1:2" x14ac:dyDescent="0.2">
      <c r="A20671" s="245" t="s">
        <v>11019</v>
      </c>
      <c r="B20671" s="246">
        <v>118.46</v>
      </c>
    </row>
    <row r="20672" spans="1:2" x14ac:dyDescent="0.2">
      <c r="A20672" s="245" t="s">
        <v>11020</v>
      </c>
      <c r="B20672" s="246">
        <v>102.59</v>
      </c>
    </row>
    <row r="20673" spans="1:2" x14ac:dyDescent="0.2">
      <c r="A20673" s="245" t="s">
        <v>21450</v>
      </c>
      <c r="B20673" s="246">
        <v>190.68</v>
      </c>
    </row>
    <row r="20674" spans="1:2" x14ac:dyDescent="0.2">
      <c r="A20674" s="245" t="s">
        <v>21451</v>
      </c>
      <c r="B20674" s="246">
        <v>113.54</v>
      </c>
    </row>
    <row r="20675" spans="1:2" x14ac:dyDescent="0.2">
      <c r="A20675" s="245" t="s">
        <v>21452</v>
      </c>
      <c r="B20675" s="246">
        <v>97.67</v>
      </c>
    </row>
    <row r="20676" spans="1:2" x14ac:dyDescent="0.2">
      <c r="A20676" s="245" t="s">
        <v>5503</v>
      </c>
      <c r="B20676" s="246">
        <v>84.9</v>
      </c>
    </row>
    <row r="20677" spans="1:2" x14ac:dyDescent="0.2">
      <c r="A20677" s="245" t="s">
        <v>5504</v>
      </c>
      <c r="B20677" s="246">
        <v>24.09</v>
      </c>
    </row>
    <row r="20678" spans="1:2" x14ac:dyDescent="0.2">
      <c r="A20678" s="245" t="s">
        <v>5505</v>
      </c>
      <c r="B20678" s="246">
        <v>22.98</v>
      </c>
    </row>
    <row r="20679" spans="1:2" x14ac:dyDescent="0.2">
      <c r="A20679" s="245" t="s">
        <v>21453</v>
      </c>
      <c r="B20679" s="246">
        <v>81.91</v>
      </c>
    </row>
    <row r="20680" spans="1:2" x14ac:dyDescent="0.2">
      <c r="A20680" s="245" t="s">
        <v>21454</v>
      </c>
      <c r="B20680" s="246">
        <v>21.1</v>
      </c>
    </row>
    <row r="20681" spans="1:2" x14ac:dyDescent="0.2">
      <c r="A20681" s="245" t="s">
        <v>21455</v>
      </c>
      <c r="B20681" s="246">
        <v>19.989999999999998</v>
      </c>
    </row>
    <row r="20682" spans="1:2" x14ac:dyDescent="0.2">
      <c r="A20682" s="245" t="s">
        <v>5506</v>
      </c>
      <c r="B20682" s="246">
        <v>13.89</v>
      </c>
    </row>
    <row r="20683" spans="1:2" x14ac:dyDescent="0.2">
      <c r="A20683" s="245" t="s">
        <v>5507</v>
      </c>
      <c r="B20683" s="246">
        <v>4.33</v>
      </c>
    </row>
    <row r="20684" spans="1:2" x14ac:dyDescent="0.2">
      <c r="A20684" s="245" t="s">
        <v>21456</v>
      </c>
      <c r="B20684" s="246">
        <v>13.89</v>
      </c>
    </row>
    <row r="20685" spans="1:2" x14ac:dyDescent="0.2">
      <c r="A20685" s="245" t="s">
        <v>21457</v>
      </c>
      <c r="B20685" s="246">
        <v>4.33</v>
      </c>
    </row>
    <row r="20686" spans="1:2" x14ac:dyDescent="0.2">
      <c r="A20686" s="245" t="s">
        <v>11021</v>
      </c>
      <c r="B20686" s="246">
        <v>189.84</v>
      </c>
    </row>
    <row r="20687" spans="1:2" x14ac:dyDescent="0.2">
      <c r="A20687" s="245" t="s">
        <v>11022</v>
      </c>
      <c r="B20687" s="246">
        <v>120.86</v>
      </c>
    </row>
    <row r="20688" spans="1:2" x14ac:dyDescent="0.2">
      <c r="A20688" s="245" t="s">
        <v>11023</v>
      </c>
      <c r="B20688" s="246">
        <v>105.91</v>
      </c>
    </row>
    <row r="20689" spans="1:2" x14ac:dyDescent="0.2">
      <c r="A20689" s="245" t="s">
        <v>21458</v>
      </c>
      <c r="B20689" s="246">
        <v>186.85</v>
      </c>
    </row>
    <row r="20690" spans="1:2" x14ac:dyDescent="0.2">
      <c r="A20690" s="245" t="s">
        <v>21459</v>
      </c>
      <c r="B20690" s="246">
        <v>117.87</v>
      </c>
    </row>
    <row r="20691" spans="1:2" x14ac:dyDescent="0.2">
      <c r="A20691" s="245" t="s">
        <v>21460</v>
      </c>
      <c r="B20691" s="246">
        <v>102.92</v>
      </c>
    </row>
    <row r="20692" spans="1:2" x14ac:dyDescent="0.2">
      <c r="A20692" s="245" t="s">
        <v>11024</v>
      </c>
      <c r="B20692" s="246">
        <v>134.06</v>
      </c>
    </row>
    <row r="20693" spans="1:2" x14ac:dyDescent="0.2">
      <c r="A20693" s="245" t="s">
        <v>11025</v>
      </c>
      <c r="B20693" s="246">
        <v>63.21</v>
      </c>
    </row>
    <row r="20694" spans="1:2" x14ac:dyDescent="0.2">
      <c r="A20694" s="245" t="s">
        <v>11026</v>
      </c>
      <c r="B20694" s="246">
        <v>52.11</v>
      </c>
    </row>
    <row r="20695" spans="1:2" x14ac:dyDescent="0.2">
      <c r="A20695" s="245" t="s">
        <v>21461</v>
      </c>
      <c r="B20695" s="246">
        <v>131.07</v>
      </c>
    </row>
    <row r="20696" spans="1:2" x14ac:dyDescent="0.2">
      <c r="A20696" s="245" t="s">
        <v>21462</v>
      </c>
      <c r="B20696" s="246">
        <v>60.22</v>
      </c>
    </row>
    <row r="20697" spans="1:2" x14ac:dyDescent="0.2">
      <c r="A20697" s="245" t="s">
        <v>21463</v>
      </c>
      <c r="B20697" s="246">
        <v>49.12</v>
      </c>
    </row>
    <row r="20698" spans="1:2" x14ac:dyDescent="0.2">
      <c r="A20698" s="245" t="s">
        <v>11027</v>
      </c>
      <c r="B20698" s="246">
        <v>99.19</v>
      </c>
    </row>
    <row r="20699" spans="1:2" x14ac:dyDescent="0.2">
      <c r="A20699" s="245" t="s">
        <v>11028</v>
      </c>
      <c r="B20699" s="246">
        <v>43.71</v>
      </c>
    </row>
    <row r="20700" spans="1:2" x14ac:dyDescent="0.2">
      <c r="A20700" s="245" t="s">
        <v>11029</v>
      </c>
      <c r="B20700" s="246">
        <v>34.54</v>
      </c>
    </row>
    <row r="20701" spans="1:2" x14ac:dyDescent="0.2">
      <c r="A20701" s="245" t="s">
        <v>21464</v>
      </c>
      <c r="B20701" s="246">
        <v>99.19</v>
      </c>
    </row>
    <row r="20702" spans="1:2" x14ac:dyDescent="0.2">
      <c r="A20702" s="245" t="s">
        <v>21465</v>
      </c>
      <c r="B20702" s="246">
        <v>43.71</v>
      </c>
    </row>
    <row r="20703" spans="1:2" x14ac:dyDescent="0.2">
      <c r="A20703" s="245" t="s">
        <v>21466</v>
      </c>
      <c r="B20703" s="246">
        <v>34.54</v>
      </c>
    </row>
    <row r="20704" spans="1:2" x14ac:dyDescent="0.2">
      <c r="A20704" s="245" t="s">
        <v>11030</v>
      </c>
      <c r="B20704" s="246">
        <v>1582.19</v>
      </c>
    </row>
    <row r="20705" spans="1:2" x14ac:dyDescent="0.2">
      <c r="A20705" s="245" t="s">
        <v>11031</v>
      </c>
      <c r="B20705" s="246">
        <v>747.41</v>
      </c>
    </row>
    <row r="20706" spans="1:2" x14ac:dyDescent="0.2">
      <c r="A20706" s="245" t="s">
        <v>11032</v>
      </c>
      <c r="B20706" s="246">
        <v>576.29</v>
      </c>
    </row>
    <row r="20707" spans="1:2" x14ac:dyDescent="0.2">
      <c r="A20707" s="245" t="s">
        <v>21467</v>
      </c>
      <c r="B20707" s="246">
        <v>1579.2</v>
      </c>
    </row>
    <row r="20708" spans="1:2" x14ac:dyDescent="0.2">
      <c r="A20708" s="245" t="s">
        <v>21468</v>
      </c>
      <c r="B20708" s="246">
        <v>744.42</v>
      </c>
    </row>
    <row r="20709" spans="1:2" x14ac:dyDescent="0.2">
      <c r="A20709" s="245" t="s">
        <v>21469</v>
      </c>
      <c r="B20709" s="246">
        <v>573.29999999999995</v>
      </c>
    </row>
    <row r="20710" spans="1:2" x14ac:dyDescent="0.2">
      <c r="A20710" s="245" t="s">
        <v>5508</v>
      </c>
      <c r="B20710" s="246">
        <v>6.81</v>
      </c>
    </row>
    <row r="20711" spans="1:2" x14ac:dyDescent="0.2">
      <c r="A20711" s="245" t="s">
        <v>5509</v>
      </c>
      <c r="B20711" s="246">
        <v>1.34</v>
      </c>
    </row>
    <row r="20712" spans="1:2" x14ac:dyDescent="0.2">
      <c r="A20712" s="245" t="s">
        <v>21470</v>
      </c>
      <c r="B20712" s="246">
        <v>6.81</v>
      </c>
    </row>
    <row r="20713" spans="1:2" x14ac:dyDescent="0.2">
      <c r="A20713" s="245" t="s">
        <v>21471</v>
      </c>
      <c r="B20713" s="246">
        <v>1.34</v>
      </c>
    </row>
    <row r="20714" spans="1:2" x14ac:dyDescent="0.2">
      <c r="A20714" s="245" t="s">
        <v>5510</v>
      </c>
      <c r="B20714" s="246">
        <v>3</v>
      </c>
    </row>
    <row r="20715" spans="1:2" x14ac:dyDescent="0.2">
      <c r="A20715" s="245" t="s">
        <v>5511</v>
      </c>
      <c r="B20715" s="246">
        <v>0.99</v>
      </c>
    </row>
    <row r="20716" spans="1:2" x14ac:dyDescent="0.2">
      <c r="A20716" s="245" t="s">
        <v>21472</v>
      </c>
      <c r="B20716" s="246">
        <v>3</v>
      </c>
    </row>
    <row r="20717" spans="1:2" x14ac:dyDescent="0.2">
      <c r="A20717" s="245" t="s">
        <v>21473</v>
      </c>
      <c r="B20717" s="246">
        <v>0.99</v>
      </c>
    </row>
    <row r="20718" spans="1:2" x14ac:dyDescent="0.2">
      <c r="A20718" s="245" t="s">
        <v>5512</v>
      </c>
      <c r="B20718" s="246">
        <v>3.57</v>
      </c>
    </row>
    <row r="20719" spans="1:2" x14ac:dyDescent="0.2">
      <c r="A20719" s="245" t="s">
        <v>5513</v>
      </c>
      <c r="B20719" s="246">
        <v>1.34</v>
      </c>
    </row>
    <row r="20720" spans="1:2" x14ac:dyDescent="0.2">
      <c r="A20720" s="245" t="s">
        <v>21474</v>
      </c>
      <c r="B20720" s="246">
        <v>3.57</v>
      </c>
    </row>
    <row r="20721" spans="1:2" x14ac:dyDescent="0.2">
      <c r="A20721" s="245" t="s">
        <v>21475</v>
      </c>
      <c r="B20721" s="246">
        <v>1.34</v>
      </c>
    </row>
    <row r="20722" spans="1:2" x14ac:dyDescent="0.2">
      <c r="A20722" s="245" t="s">
        <v>5514</v>
      </c>
      <c r="B20722" s="246">
        <v>110.43</v>
      </c>
    </row>
    <row r="20723" spans="1:2" x14ac:dyDescent="0.2">
      <c r="A20723" s="245" t="s">
        <v>5515</v>
      </c>
      <c r="B20723" s="246">
        <v>47.48</v>
      </c>
    </row>
    <row r="20724" spans="1:2" x14ac:dyDescent="0.2">
      <c r="A20724" s="245" t="s">
        <v>21476</v>
      </c>
      <c r="B20724" s="246">
        <v>110.43</v>
      </c>
    </row>
    <row r="20725" spans="1:2" x14ac:dyDescent="0.2">
      <c r="A20725" s="245" t="s">
        <v>21477</v>
      </c>
      <c r="B20725" s="246">
        <v>47.48</v>
      </c>
    </row>
    <row r="20726" spans="1:2" x14ac:dyDescent="0.2">
      <c r="A20726" s="245" t="s">
        <v>5516</v>
      </c>
      <c r="B20726" s="246">
        <v>140.96</v>
      </c>
    </row>
    <row r="20727" spans="1:2" x14ac:dyDescent="0.2">
      <c r="A20727" s="245" t="s">
        <v>5517</v>
      </c>
      <c r="B20727" s="246">
        <v>60.61</v>
      </c>
    </row>
    <row r="20728" spans="1:2" x14ac:dyDescent="0.2">
      <c r="A20728" s="245" t="s">
        <v>21478</v>
      </c>
      <c r="B20728" s="246">
        <v>140.96</v>
      </c>
    </row>
    <row r="20729" spans="1:2" x14ac:dyDescent="0.2">
      <c r="A20729" s="245" t="s">
        <v>21479</v>
      </c>
      <c r="B20729" s="246">
        <v>60.61</v>
      </c>
    </row>
    <row r="20730" spans="1:2" x14ac:dyDescent="0.2">
      <c r="A20730" s="245" t="s">
        <v>5518</v>
      </c>
      <c r="B20730" s="246">
        <v>11.09</v>
      </c>
    </row>
    <row r="20731" spans="1:2" x14ac:dyDescent="0.2">
      <c r="A20731" s="245" t="s">
        <v>5519</v>
      </c>
      <c r="B20731" s="246">
        <v>2.2799999999999998</v>
      </c>
    </row>
    <row r="20732" spans="1:2" x14ac:dyDescent="0.2">
      <c r="A20732" s="245" t="s">
        <v>5520</v>
      </c>
      <c r="B20732" s="246">
        <v>1.21</v>
      </c>
    </row>
    <row r="20733" spans="1:2" x14ac:dyDescent="0.2">
      <c r="A20733" s="245" t="s">
        <v>21480</v>
      </c>
      <c r="B20733" s="246">
        <v>11.09</v>
      </c>
    </row>
    <row r="20734" spans="1:2" x14ac:dyDescent="0.2">
      <c r="A20734" s="245" t="s">
        <v>21481</v>
      </c>
      <c r="B20734" s="246">
        <v>2.2799999999999998</v>
      </c>
    </row>
    <row r="20735" spans="1:2" x14ac:dyDescent="0.2">
      <c r="A20735" s="245" t="s">
        <v>21482</v>
      </c>
      <c r="B20735" s="246">
        <v>1.21</v>
      </c>
    </row>
    <row r="20736" spans="1:2" x14ac:dyDescent="0.2">
      <c r="A20736" s="245" t="s">
        <v>5521</v>
      </c>
      <c r="B20736" s="246">
        <v>4.17</v>
      </c>
    </row>
    <row r="20737" spans="1:2" x14ac:dyDescent="0.2">
      <c r="A20737" s="245" t="s">
        <v>5522</v>
      </c>
      <c r="B20737" s="246">
        <v>0.78</v>
      </c>
    </row>
    <row r="20738" spans="1:2" x14ac:dyDescent="0.2">
      <c r="A20738" s="245" t="s">
        <v>21483</v>
      </c>
      <c r="B20738" s="246">
        <v>4.17</v>
      </c>
    </row>
    <row r="20739" spans="1:2" x14ac:dyDescent="0.2">
      <c r="A20739" s="245" t="s">
        <v>21484</v>
      </c>
      <c r="B20739" s="246">
        <v>0.78</v>
      </c>
    </row>
    <row r="20740" spans="1:2" x14ac:dyDescent="0.2">
      <c r="A20740" s="245" t="s">
        <v>5523</v>
      </c>
      <c r="B20740" s="246">
        <v>3.58</v>
      </c>
    </row>
    <row r="20741" spans="1:2" x14ac:dyDescent="0.2">
      <c r="A20741" s="245" t="s">
        <v>5524</v>
      </c>
      <c r="B20741" s="246">
        <v>0.45</v>
      </c>
    </row>
    <row r="20742" spans="1:2" x14ac:dyDescent="0.2">
      <c r="A20742" s="245" t="s">
        <v>21485</v>
      </c>
      <c r="B20742" s="246">
        <v>3.58</v>
      </c>
    </row>
    <row r="20743" spans="1:2" x14ac:dyDescent="0.2">
      <c r="A20743" s="245" t="s">
        <v>21486</v>
      </c>
      <c r="B20743" s="246">
        <v>0.45</v>
      </c>
    </row>
    <row r="20744" spans="1:2" x14ac:dyDescent="0.2">
      <c r="A20744" s="245" t="s">
        <v>5525</v>
      </c>
      <c r="B20744" s="246">
        <v>8.7799999999999994</v>
      </c>
    </row>
    <row r="20745" spans="1:2" x14ac:dyDescent="0.2">
      <c r="A20745" s="245" t="s">
        <v>5526</v>
      </c>
      <c r="B20745" s="246">
        <v>0.71</v>
      </c>
    </row>
    <row r="20746" spans="1:2" x14ac:dyDescent="0.2">
      <c r="A20746" s="245" t="s">
        <v>21487</v>
      </c>
      <c r="B20746" s="246">
        <v>8.7799999999999994</v>
      </c>
    </row>
    <row r="20747" spans="1:2" x14ac:dyDescent="0.2">
      <c r="A20747" s="245" t="s">
        <v>21488</v>
      </c>
      <c r="B20747" s="246">
        <v>0.71</v>
      </c>
    </row>
    <row r="20748" spans="1:2" x14ac:dyDescent="0.2">
      <c r="A20748" s="245" t="s">
        <v>5527</v>
      </c>
      <c r="B20748" s="246">
        <v>7.7</v>
      </c>
    </row>
    <row r="20749" spans="1:2" x14ac:dyDescent="0.2">
      <c r="A20749" s="245" t="s">
        <v>5528</v>
      </c>
      <c r="B20749" s="246">
        <v>2.3199999999999998</v>
      </c>
    </row>
    <row r="20750" spans="1:2" x14ac:dyDescent="0.2">
      <c r="A20750" s="245" t="s">
        <v>21489</v>
      </c>
      <c r="B20750" s="246">
        <v>7.7</v>
      </c>
    </row>
    <row r="20751" spans="1:2" x14ac:dyDescent="0.2">
      <c r="A20751" s="245" t="s">
        <v>21490</v>
      </c>
      <c r="B20751" s="246">
        <v>2.3199999999999998</v>
      </c>
    </row>
    <row r="20752" spans="1:2" x14ac:dyDescent="0.2">
      <c r="A20752" s="245" t="s">
        <v>5529</v>
      </c>
      <c r="B20752" s="246">
        <v>15.53</v>
      </c>
    </row>
    <row r="20753" spans="1:2" x14ac:dyDescent="0.2">
      <c r="A20753" s="245" t="s">
        <v>5530</v>
      </c>
      <c r="B20753" s="246">
        <v>3.82</v>
      </c>
    </row>
    <row r="20754" spans="1:2" x14ac:dyDescent="0.2">
      <c r="A20754" s="245" t="s">
        <v>21491</v>
      </c>
      <c r="B20754" s="246">
        <v>15.53</v>
      </c>
    </row>
    <row r="20755" spans="1:2" x14ac:dyDescent="0.2">
      <c r="A20755" s="245" t="s">
        <v>21492</v>
      </c>
      <c r="B20755" s="246">
        <v>3.82</v>
      </c>
    </row>
    <row r="20756" spans="1:2" x14ac:dyDescent="0.2">
      <c r="A20756" s="245" t="s">
        <v>5531</v>
      </c>
      <c r="B20756" s="246">
        <v>13.91</v>
      </c>
    </row>
    <row r="20757" spans="1:2" x14ac:dyDescent="0.2">
      <c r="A20757" s="245" t="s">
        <v>5532</v>
      </c>
      <c r="B20757" s="246">
        <v>5</v>
      </c>
    </row>
    <row r="20758" spans="1:2" x14ac:dyDescent="0.2">
      <c r="A20758" s="245" t="s">
        <v>21493</v>
      </c>
      <c r="B20758" s="246">
        <v>13.91</v>
      </c>
    </row>
    <row r="20759" spans="1:2" x14ac:dyDescent="0.2">
      <c r="A20759" s="245" t="s">
        <v>21494</v>
      </c>
      <c r="B20759" s="246">
        <v>5</v>
      </c>
    </row>
    <row r="20760" spans="1:2" x14ac:dyDescent="0.2">
      <c r="A20760" s="245" t="s">
        <v>5533</v>
      </c>
      <c r="B20760" s="246">
        <v>256.20999999999998</v>
      </c>
    </row>
    <row r="20761" spans="1:2" x14ac:dyDescent="0.2">
      <c r="A20761" s="245" t="s">
        <v>5534</v>
      </c>
      <c r="B20761" s="246">
        <v>209.54</v>
      </c>
    </row>
    <row r="20762" spans="1:2" x14ac:dyDescent="0.2">
      <c r="A20762" s="245" t="s">
        <v>5535</v>
      </c>
      <c r="B20762" s="246">
        <v>191.36</v>
      </c>
    </row>
    <row r="20763" spans="1:2" x14ac:dyDescent="0.2">
      <c r="A20763" s="245" t="s">
        <v>21495</v>
      </c>
      <c r="B20763" s="246">
        <v>234.41</v>
      </c>
    </row>
    <row r="20764" spans="1:2" x14ac:dyDescent="0.2">
      <c r="A20764" s="245" t="s">
        <v>21496</v>
      </c>
      <c r="B20764" s="246">
        <v>187.74</v>
      </c>
    </row>
    <row r="20765" spans="1:2" x14ac:dyDescent="0.2">
      <c r="A20765" s="245" t="s">
        <v>21497</v>
      </c>
      <c r="B20765" s="246">
        <v>169.56</v>
      </c>
    </row>
    <row r="20766" spans="1:2" x14ac:dyDescent="0.2">
      <c r="A20766" s="245" t="s">
        <v>5536</v>
      </c>
      <c r="B20766" s="246">
        <v>281.02</v>
      </c>
    </row>
    <row r="20767" spans="1:2" x14ac:dyDescent="0.2">
      <c r="A20767" s="245" t="s">
        <v>5537</v>
      </c>
      <c r="B20767" s="246">
        <v>233.59</v>
      </c>
    </row>
    <row r="20768" spans="1:2" x14ac:dyDescent="0.2">
      <c r="A20768" s="245" t="s">
        <v>5538</v>
      </c>
      <c r="B20768" s="246">
        <v>215.22</v>
      </c>
    </row>
    <row r="20769" spans="1:2" x14ac:dyDescent="0.2">
      <c r="A20769" s="245" t="s">
        <v>21498</v>
      </c>
      <c r="B20769" s="246">
        <v>256.23</v>
      </c>
    </row>
    <row r="20770" spans="1:2" x14ac:dyDescent="0.2">
      <c r="A20770" s="245" t="s">
        <v>21499</v>
      </c>
      <c r="B20770" s="246">
        <v>208.8</v>
      </c>
    </row>
    <row r="20771" spans="1:2" x14ac:dyDescent="0.2">
      <c r="A20771" s="245" t="s">
        <v>21500</v>
      </c>
      <c r="B20771" s="246">
        <v>190.43</v>
      </c>
    </row>
    <row r="20772" spans="1:2" x14ac:dyDescent="0.2">
      <c r="A20772" s="245" t="s">
        <v>5539</v>
      </c>
      <c r="B20772" s="246">
        <v>338.67</v>
      </c>
    </row>
    <row r="20773" spans="1:2" x14ac:dyDescent="0.2">
      <c r="A20773" s="245" t="s">
        <v>5540</v>
      </c>
      <c r="B20773" s="246">
        <v>283.29000000000002</v>
      </c>
    </row>
    <row r="20774" spans="1:2" x14ac:dyDescent="0.2">
      <c r="A20774" s="245" t="s">
        <v>5541</v>
      </c>
      <c r="B20774" s="246">
        <v>263.67</v>
      </c>
    </row>
    <row r="20775" spans="1:2" x14ac:dyDescent="0.2">
      <c r="A20775" s="245" t="s">
        <v>21501</v>
      </c>
      <c r="B20775" s="246">
        <v>308.08999999999997</v>
      </c>
    </row>
    <row r="20776" spans="1:2" x14ac:dyDescent="0.2">
      <c r="A20776" s="245" t="s">
        <v>21502</v>
      </c>
      <c r="B20776" s="246">
        <v>252.71</v>
      </c>
    </row>
    <row r="20777" spans="1:2" x14ac:dyDescent="0.2">
      <c r="A20777" s="245" t="s">
        <v>21503</v>
      </c>
      <c r="B20777" s="246">
        <v>233.09</v>
      </c>
    </row>
    <row r="20778" spans="1:2" x14ac:dyDescent="0.2">
      <c r="A20778" s="245" t="s">
        <v>5542</v>
      </c>
      <c r="B20778" s="246">
        <v>372.25</v>
      </c>
    </row>
    <row r="20779" spans="1:2" x14ac:dyDescent="0.2">
      <c r="A20779" s="245" t="s">
        <v>5543</v>
      </c>
      <c r="B20779" s="246">
        <v>308.68</v>
      </c>
    </row>
    <row r="20780" spans="1:2" x14ac:dyDescent="0.2">
      <c r="A20780" s="245" t="s">
        <v>5544</v>
      </c>
      <c r="B20780" s="246">
        <v>287.01</v>
      </c>
    </row>
    <row r="20781" spans="1:2" x14ac:dyDescent="0.2">
      <c r="A20781" s="245" t="s">
        <v>21504</v>
      </c>
      <c r="B20781" s="246">
        <v>340.61</v>
      </c>
    </row>
    <row r="20782" spans="1:2" x14ac:dyDescent="0.2">
      <c r="A20782" s="245" t="s">
        <v>21505</v>
      </c>
      <c r="B20782" s="246">
        <v>277.04000000000002</v>
      </c>
    </row>
    <row r="20783" spans="1:2" x14ac:dyDescent="0.2">
      <c r="A20783" s="245" t="s">
        <v>21506</v>
      </c>
      <c r="B20783" s="246">
        <v>255.37</v>
      </c>
    </row>
    <row r="20784" spans="1:2" x14ac:dyDescent="0.2">
      <c r="A20784" s="245" t="s">
        <v>5545</v>
      </c>
      <c r="B20784" s="246">
        <v>1.1399999999999999</v>
      </c>
    </row>
    <row r="20785" spans="1:2" x14ac:dyDescent="0.2">
      <c r="A20785" s="245" t="s">
        <v>5546</v>
      </c>
      <c r="B20785" s="246">
        <v>0.22</v>
      </c>
    </row>
    <row r="20786" spans="1:2" x14ac:dyDescent="0.2">
      <c r="A20786" s="245" t="s">
        <v>21507</v>
      </c>
      <c r="B20786" s="246">
        <v>1.1399999999999999</v>
      </c>
    </row>
    <row r="20787" spans="1:2" x14ac:dyDescent="0.2">
      <c r="A20787" s="245" t="s">
        <v>21508</v>
      </c>
      <c r="B20787" s="246">
        <v>0.22</v>
      </c>
    </row>
    <row r="20788" spans="1:2" x14ac:dyDescent="0.2">
      <c r="A20788" s="245" t="s">
        <v>5547</v>
      </c>
      <c r="B20788" s="246">
        <v>3.69</v>
      </c>
    </row>
    <row r="20789" spans="1:2" x14ac:dyDescent="0.2">
      <c r="A20789" s="245" t="s">
        <v>5548</v>
      </c>
      <c r="B20789" s="246">
        <v>0.46</v>
      </c>
    </row>
    <row r="20790" spans="1:2" x14ac:dyDescent="0.2">
      <c r="A20790" s="245" t="s">
        <v>21509</v>
      </c>
      <c r="B20790" s="246">
        <v>3.69</v>
      </c>
    </row>
    <row r="20791" spans="1:2" x14ac:dyDescent="0.2">
      <c r="A20791" s="245" t="s">
        <v>21510</v>
      </c>
      <c r="B20791" s="246">
        <v>0.46</v>
      </c>
    </row>
    <row r="20792" spans="1:2" x14ac:dyDescent="0.2">
      <c r="A20792" s="245" t="s">
        <v>5549</v>
      </c>
      <c r="B20792" s="246">
        <v>8.92</v>
      </c>
    </row>
    <row r="20793" spans="1:2" x14ac:dyDescent="0.2">
      <c r="A20793" s="245" t="s">
        <v>5550</v>
      </c>
      <c r="B20793" s="246">
        <v>0.96</v>
      </c>
    </row>
    <row r="20794" spans="1:2" x14ac:dyDescent="0.2">
      <c r="A20794" s="245" t="s">
        <v>21511</v>
      </c>
      <c r="B20794" s="246">
        <v>8.92</v>
      </c>
    </row>
    <row r="20795" spans="1:2" x14ac:dyDescent="0.2">
      <c r="A20795" s="245" t="s">
        <v>21512</v>
      </c>
      <c r="B20795" s="246">
        <v>0.96</v>
      </c>
    </row>
    <row r="20796" spans="1:2" x14ac:dyDescent="0.2">
      <c r="A20796" s="245" t="s">
        <v>5551</v>
      </c>
      <c r="B20796" s="246">
        <v>19.2</v>
      </c>
    </row>
    <row r="20797" spans="1:2" x14ac:dyDescent="0.2">
      <c r="A20797" s="245" t="s">
        <v>5552</v>
      </c>
      <c r="B20797" s="246">
        <v>7.77</v>
      </c>
    </row>
    <row r="20798" spans="1:2" x14ac:dyDescent="0.2">
      <c r="A20798" s="245" t="s">
        <v>5553</v>
      </c>
      <c r="B20798" s="246">
        <v>4.8</v>
      </c>
    </row>
    <row r="20799" spans="1:2" x14ac:dyDescent="0.2">
      <c r="A20799" s="245" t="s">
        <v>21513</v>
      </c>
      <c r="B20799" s="246">
        <v>19.2</v>
      </c>
    </row>
    <row r="20800" spans="1:2" x14ac:dyDescent="0.2">
      <c r="A20800" s="245" t="s">
        <v>21514</v>
      </c>
      <c r="B20800" s="246">
        <v>7.77</v>
      </c>
    </row>
    <row r="20801" spans="1:2" x14ac:dyDescent="0.2">
      <c r="A20801" s="245" t="s">
        <v>21515</v>
      </c>
      <c r="B20801" s="246">
        <v>4.8</v>
      </c>
    </row>
    <row r="20802" spans="1:2" x14ac:dyDescent="0.2">
      <c r="A20802" s="245" t="s">
        <v>5554</v>
      </c>
      <c r="B20802" s="246">
        <v>50.25</v>
      </c>
    </row>
    <row r="20803" spans="1:2" x14ac:dyDescent="0.2">
      <c r="A20803" s="245" t="s">
        <v>5555</v>
      </c>
      <c r="B20803" s="246">
        <v>32.76</v>
      </c>
    </row>
    <row r="20804" spans="1:2" x14ac:dyDescent="0.2">
      <c r="A20804" s="245" t="s">
        <v>21516</v>
      </c>
      <c r="B20804" s="246">
        <v>50.25</v>
      </c>
    </row>
    <row r="20805" spans="1:2" x14ac:dyDescent="0.2">
      <c r="A20805" s="245" t="s">
        <v>21517</v>
      </c>
      <c r="B20805" s="246">
        <v>32.76</v>
      </c>
    </row>
    <row r="20806" spans="1:2" x14ac:dyDescent="0.2">
      <c r="A20806" s="245" t="s">
        <v>5556</v>
      </c>
      <c r="B20806" s="246">
        <v>84.39</v>
      </c>
    </row>
    <row r="20807" spans="1:2" x14ac:dyDescent="0.2">
      <c r="A20807" s="245" t="s">
        <v>5557</v>
      </c>
      <c r="B20807" s="246">
        <v>58.63</v>
      </c>
    </row>
    <row r="20808" spans="1:2" x14ac:dyDescent="0.2">
      <c r="A20808" s="245" t="s">
        <v>5558</v>
      </c>
      <c r="B20808" s="246">
        <v>53.2</v>
      </c>
    </row>
    <row r="20809" spans="1:2" x14ac:dyDescent="0.2">
      <c r="A20809" s="245" t="s">
        <v>21518</v>
      </c>
      <c r="B20809" s="246">
        <v>81.400000000000006</v>
      </c>
    </row>
    <row r="20810" spans="1:2" x14ac:dyDescent="0.2">
      <c r="A20810" s="245" t="s">
        <v>21519</v>
      </c>
      <c r="B20810" s="246">
        <v>55.64</v>
      </c>
    </row>
    <row r="20811" spans="1:2" x14ac:dyDescent="0.2">
      <c r="A20811" s="245" t="s">
        <v>21520</v>
      </c>
      <c r="B20811" s="246">
        <v>50.21</v>
      </c>
    </row>
    <row r="20812" spans="1:2" x14ac:dyDescent="0.2">
      <c r="A20812" s="245" t="s">
        <v>5559</v>
      </c>
      <c r="B20812" s="246">
        <v>138.69</v>
      </c>
    </row>
    <row r="20813" spans="1:2" x14ac:dyDescent="0.2">
      <c r="A20813" s="245" t="s">
        <v>5560</v>
      </c>
      <c r="B20813" s="246">
        <v>92.96</v>
      </c>
    </row>
    <row r="20814" spans="1:2" x14ac:dyDescent="0.2">
      <c r="A20814" s="245" t="s">
        <v>5561</v>
      </c>
      <c r="B20814" s="246">
        <v>84.38</v>
      </c>
    </row>
    <row r="20815" spans="1:2" x14ac:dyDescent="0.2">
      <c r="A20815" s="245" t="s">
        <v>21521</v>
      </c>
      <c r="B20815" s="246">
        <v>133.03</v>
      </c>
    </row>
    <row r="20816" spans="1:2" x14ac:dyDescent="0.2">
      <c r="A20816" s="245" t="s">
        <v>21522</v>
      </c>
      <c r="B20816" s="246">
        <v>87.3</v>
      </c>
    </row>
    <row r="20817" spans="1:2" x14ac:dyDescent="0.2">
      <c r="A20817" s="245" t="s">
        <v>21523</v>
      </c>
      <c r="B20817" s="246">
        <v>78.72</v>
      </c>
    </row>
    <row r="20818" spans="1:2" x14ac:dyDescent="0.2">
      <c r="A20818" s="245" t="s">
        <v>5562</v>
      </c>
      <c r="B20818" s="246">
        <v>200.71</v>
      </c>
    </row>
    <row r="20819" spans="1:2" x14ac:dyDescent="0.2">
      <c r="A20819" s="245" t="s">
        <v>5563</v>
      </c>
      <c r="B20819" s="246">
        <v>136.21</v>
      </c>
    </row>
    <row r="20820" spans="1:2" x14ac:dyDescent="0.2">
      <c r="A20820" s="245" t="s">
        <v>5564</v>
      </c>
      <c r="B20820" s="246">
        <v>123.91</v>
      </c>
    </row>
    <row r="20821" spans="1:2" x14ac:dyDescent="0.2">
      <c r="A20821" s="245" t="s">
        <v>21524</v>
      </c>
      <c r="B20821" s="246">
        <v>192.38</v>
      </c>
    </row>
    <row r="20822" spans="1:2" x14ac:dyDescent="0.2">
      <c r="A20822" s="245" t="s">
        <v>21525</v>
      </c>
      <c r="B20822" s="246">
        <v>127.88</v>
      </c>
    </row>
    <row r="20823" spans="1:2" x14ac:dyDescent="0.2">
      <c r="A20823" s="245" t="s">
        <v>21526</v>
      </c>
      <c r="B20823" s="246">
        <v>115.58</v>
      </c>
    </row>
    <row r="20824" spans="1:2" x14ac:dyDescent="0.2">
      <c r="A20824" s="245" t="s">
        <v>5565</v>
      </c>
      <c r="B20824" s="246">
        <v>244.96</v>
      </c>
    </row>
    <row r="20825" spans="1:2" x14ac:dyDescent="0.2">
      <c r="A20825" s="245" t="s">
        <v>5566</v>
      </c>
      <c r="B20825" s="246">
        <v>147.56</v>
      </c>
    </row>
    <row r="20826" spans="1:2" x14ac:dyDescent="0.2">
      <c r="A20826" s="245" t="s">
        <v>5567</v>
      </c>
      <c r="B20826" s="246">
        <v>131.02000000000001</v>
      </c>
    </row>
    <row r="20827" spans="1:2" x14ac:dyDescent="0.2">
      <c r="A20827" s="245" t="s">
        <v>21527</v>
      </c>
      <c r="B20827" s="246">
        <v>236.63</v>
      </c>
    </row>
    <row r="20828" spans="1:2" x14ac:dyDescent="0.2">
      <c r="A20828" s="245" t="s">
        <v>21528</v>
      </c>
      <c r="B20828" s="246">
        <v>139.22999999999999</v>
      </c>
    </row>
    <row r="20829" spans="1:2" x14ac:dyDescent="0.2">
      <c r="A20829" s="245" t="s">
        <v>21529</v>
      </c>
      <c r="B20829" s="246">
        <v>122.69</v>
      </c>
    </row>
    <row r="20830" spans="1:2" x14ac:dyDescent="0.2">
      <c r="A20830" s="245" t="s">
        <v>5568</v>
      </c>
      <c r="B20830" s="246">
        <v>14.26</v>
      </c>
    </row>
    <row r="20831" spans="1:2" x14ac:dyDescent="0.2">
      <c r="A20831" s="245" t="s">
        <v>5569</v>
      </c>
      <c r="B20831" s="246">
        <v>9</v>
      </c>
    </row>
    <row r="20832" spans="1:2" x14ac:dyDescent="0.2">
      <c r="A20832" s="245" t="s">
        <v>21530</v>
      </c>
      <c r="B20832" s="246">
        <v>14.26</v>
      </c>
    </row>
    <row r="20833" spans="1:2" x14ac:dyDescent="0.2">
      <c r="A20833" s="245" t="s">
        <v>21531</v>
      </c>
      <c r="B20833" s="246">
        <v>9</v>
      </c>
    </row>
    <row r="20834" spans="1:2" x14ac:dyDescent="0.2">
      <c r="A20834" s="245" t="s">
        <v>5570</v>
      </c>
      <c r="B20834" s="246">
        <v>3.77</v>
      </c>
    </row>
    <row r="20835" spans="1:2" x14ac:dyDescent="0.2">
      <c r="A20835" s="245" t="s">
        <v>5571</v>
      </c>
      <c r="B20835" s="246">
        <v>0.45</v>
      </c>
    </row>
    <row r="20836" spans="1:2" x14ac:dyDescent="0.2">
      <c r="A20836" s="245" t="s">
        <v>21532</v>
      </c>
      <c r="B20836" s="246">
        <v>3.77</v>
      </c>
    </row>
    <row r="20837" spans="1:2" x14ac:dyDescent="0.2">
      <c r="A20837" s="245" t="s">
        <v>21533</v>
      </c>
      <c r="B20837" s="246">
        <v>0.45</v>
      </c>
    </row>
    <row r="20838" spans="1:2" x14ac:dyDescent="0.2">
      <c r="A20838" s="245" t="s">
        <v>5572</v>
      </c>
      <c r="B20838" s="246">
        <v>10.73</v>
      </c>
    </row>
    <row r="20839" spans="1:2" x14ac:dyDescent="0.2">
      <c r="A20839" s="245" t="s">
        <v>5573</v>
      </c>
      <c r="B20839" s="246">
        <v>0.46</v>
      </c>
    </row>
    <row r="20840" spans="1:2" x14ac:dyDescent="0.2">
      <c r="A20840" s="245" t="s">
        <v>21534</v>
      </c>
      <c r="B20840" s="246">
        <v>10.73</v>
      </c>
    </row>
    <row r="20841" spans="1:2" x14ac:dyDescent="0.2">
      <c r="A20841" s="245" t="s">
        <v>21535</v>
      </c>
      <c r="B20841" s="246">
        <v>0.46</v>
      </c>
    </row>
    <row r="20842" spans="1:2" x14ac:dyDescent="0.2">
      <c r="A20842" s="245" t="s">
        <v>5574</v>
      </c>
      <c r="B20842" s="246">
        <v>15.92</v>
      </c>
    </row>
    <row r="20843" spans="1:2" x14ac:dyDescent="0.2">
      <c r="A20843" s="245" t="s">
        <v>5575</v>
      </c>
      <c r="B20843" s="246">
        <v>0.56999999999999995</v>
      </c>
    </row>
    <row r="20844" spans="1:2" x14ac:dyDescent="0.2">
      <c r="A20844" s="245" t="s">
        <v>21536</v>
      </c>
      <c r="B20844" s="246">
        <v>15.92</v>
      </c>
    </row>
    <row r="20845" spans="1:2" x14ac:dyDescent="0.2">
      <c r="A20845" s="245" t="s">
        <v>21537</v>
      </c>
      <c r="B20845" s="246">
        <v>0.56999999999999995</v>
      </c>
    </row>
    <row r="20846" spans="1:2" x14ac:dyDescent="0.2">
      <c r="A20846" s="245" t="s">
        <v>5576</v>
      </c>
      <c r="B20846" s="246">
        <v>21.17</v>
      </c>
    </row>
    <row r="20847" spans="1:2" x14ac:dyDescent="0.2">
      <c r="A20847" s="245" t="s">
        <v>5577</v>
      </c>
      <c r="B20847" s="246">
        <v>0.74</v>
      </c>
    </row>
    <row r="20848" spans="1:2" x14ac:dyDescent="0.2">
      <c r="A20848" s="245" t="s">
        <v>21538</v>
      </c>
      <c r="B20848" s="246">
        <v>21.17</v>
      </c>
    </row>
    <row r="20849" spans="1:2" x14ac:dyDescent="0.2">
      <c r="A20849" s="245" t="s">
        <v>21539</v>
      </c>
      <c r="B20849" s="246">
        <v>0.74</v>
      </c>
    </row>
    <row r="20850" spans="1:2" x14ac:dyDescent="0.2">
      <c r="A20850" s="245" t="s">
        <v>5578</v>
      </c>
      <c r="B20850" s="246">
        <v>3.45</v>
      </c>
    </row>
    <row r="20851" spans="1:2" x14ac:dyDescent="0.2">
      <c r="A20851" s="245" t="s">
        <v>5579</v>
      </c>
      <c r="B20851" s="246">
        <v>0.35</v>
      </c>
    </row>
    <row r="20852" spans="1:2" x14ac:dyDescent="0.2">
      <c r="A20852" s="245" t="s">
        <v>21540</v>
      </c>
      <c r="B20852" s="246">
        <v>3.45</v>
      </c>
    </row>
    <row r="20853" spans="1:2" x14ac:dyDescent="0.2">
      <c r="A20853" s="245" t="s">
        <v>21541</v>
      </c>
      <c r="B20853" s="246">
        <v>0.35</v>
      </c>
    </row>
    <row r="20854" spans="1:2" x14ac:dyDescent="0.2">
      <c r="A20854" s="245" t="s">
        <v>5580</v>
      </c>
      <c r="B20854" s="246">
        <v>5.3</v>
      </c>
    </row>
    <row r="20855" spans="1:2" x14ac:dyDescent="0.2">
      <c r="A20855" s="245" t="s">
        <v>5581</v>
      </c>
      <c r="B20855" s="246">
        <v>0.99</v>
      </c>
    </row>
    <row r="20856" spans="1:2" x14ac:dyDescent="0.2">
      <c r="A20856" s="245" t="s">
        <v>21542</v>
      </c>
      <c r="B20856" s="246">
        <v>5.3</v>
      </c>
    </row>
    <row r="20857" spans="1:2" x14ac:dyDescent="0.2">
      <c r="A20857" s="245" t="s">
        <v>21543</v>
      </c>
      <c r="B20857" s="246">
        <v>0.99</v>
      </c>
    </row>
    <row r="20858" spans="1:2" x14ac:dyDescent="0.2">
      <c r="A20858" s="245" t="s">
        <v>11033</v>
      </c>
      <c r="B20858" s="246">
        <v>48.82</v>
      </c>
    </row>
    <row r="20859" spans="1:2" x14ac:dyDescent="0.2">
      <c r="A20859" s="245" t="s">
        <v>11034</v>
      </c>
      <c r="B20859" s="246">
        <v>4.37</v>
      </c>
    </row>
    <row r="20860" spans="1:2" x14ac:dyDescent="0.2">
      <c r="A20860" s="245" t="s">
        <v>21544</v>
      </c>
      <c r="B20860" s="246">
        <v>48.82</v>
      </c>
    </row>
    <row r="20861" spans="1:2" x14ac:dyDescent="0.2">
      <c r="A20861" s="245" t="s">
        <v>21545</v>
      </c>
      <c r="B20861" s="246">
        <v>4.37</v>
      </c>
    </row>
    <row r="20862" spans="1:2" x14ac:dyDescent="0.2">
      <c r="A20862" s="245" t="s">
        <v>5582</v>
      </c>
      <c r="B20862" s="246">
        <v>185.15</v>
      </c>
    </row>
    <row r="20863" spans="1:2" x14ac:dyDescent="0.2">
      <c r="A20863" s="245" t="s">
        <v>5583</v>
      </c>
      <c r="B20863" s="246">
        <v>110.6</v>
      </c>
    </row>
    <row r="20864" spans="1:2" x14ac:dyDescent="0.2">
      <c r="A20864" s="245" t="s">
        <v>5584</v>
      </c>
      <c r="B20864" s="246">
        <v>96.52</v>
      </c>
    </row>
    <row r="20865" spans="1:2" x14ac:dyDescent="0.2">
      <c r="A20865" s="245" t="s">
        <v>21546</v>
      </c>
      <c r="B20865" s="246">
        <v>180.23</v>
      </c>
    </row>
    <row r="20866" spans="1:2" x14ac:dyDescent="0.2">
      <c r="A20866" s="245" t="s">
        <v>21547</v>
      </c>
      <c r="B20866" s="246">
        <v>105.68</v>
      </c>
    </row>
    <row r="20867" spans="1:2" x14ac:dyDescent="0.2">
      <c r="A20867" s="245" t="s">
        <v>21548</v>
      </c>
      <c r="B20867" s="246">
        <v>91.6</v>
      </c>
    </row>
    <row r="20868" spans="1:2" x14ac:dyDescent="0.2">
      <c r="A20868" s="245" t="s">
        <v>5585</v>
      </c>
      <c r="B20868" s="246">
        <v>196.61</v>
      </c>
    </row>
    <row r="20869" spans="1:2" x14ac:dyDescent="0.2">
      <c r="A20869" s="245" t="s">
        <v>5586</v>
      </c>
      <c r="B20869" s="246">
        <v>111.74</v>
      </c>
    </row>
    <row r="20870" spans="1:2" x14ac:dyDescent="0.2">
      <c r="A20870" s="245" t="s">
        <v>5587</v>
      </c>
      <c r="B20870" s="246">
        <v>96.52</v>
      </c>
    </row>
    <row r="20871" spans="1:2" x14ac:dyDescent="0.2">
      <c r="A20871" s="245" t="s">
        <v>21549</v>
      </c>
      <c r="B20871" s="246">
        <v>191.69</v>
      </c>
    </row>
    <row r="20872" spans="1:2" x14ac:dyDescent="0.2">
      <c r="A20872" s="245" t="s">
        <v>21550</v>
      </c>
      <c r="B20872" s="246">
        <v>106.82</v>
      </c>
    </row>
    <row r="20873" spans="1:2" x14ac:dyDescent="0.2">
      <c r="A20873" s="245" t="s">
        <v>21551</v>
      </c>
      <c r="B20873" s="246">
        <v>91.6</v>
      </c>
    </row>
    <row r="20874" spans="1:2" x14ac:dyDescent="0.2">
      <c r="A20874" s="245" t="s">
        <v>5588</v>
      </c>
      <c r="B20874" s="246">
        <v>254.11</v>
      </c>
    </row>
    <row r="20875" spans="1:2" x14ac:dyDescent="0.2">
      <c r="A20875" s="245" t="s">
        <v>5589</v>
      </c>
      <c r="B20875" s="246">
        <v>133.19</v>
      </c>
    </row>
    <row r="20876" spans="1:2" x14ac:dyDescent="0.2">
      <c r="A20876" s="245" t="s">
        <v>5590</v>
      </c>
      <c r="B20876" s="246">
        <v>112.41</v>
      </c>
    </row>
    <row r="20877" spans="1:2" x14ac:dyDescent="0.2">
      <c r="A20877" s="245" t="s">
        <v>21552</v>
      </c>
      <c r="B20877" s="246">
        <v>249.19</v>
      </c>
    </row>
    <row r="20878" spans="1:2" x14ac:dyDescent="0.2">
      <c r="A20878" s="245" t="s">
        <v>21553</v>
      </c>
      <c r="B20878" s="246">
        <v>128.27000000000001</v>
      </c>
    </row>
    <row r="20879" spans="1:2" x14ac:dyDescent="0.2">
      <c r="A20879" s="245" t="s">
        <v>21554</v>
      </c>
      <c r="B20879" s="246">
        <v>107.49</v>
      </c>
    </row>
    <row r="20880" spans="1:2" x14ac:dyDescent="0.2">
      <c r="A20880" s="245" t="s">
        <v>5591</v>
      </c>
      <c r="B20880" s="246">
        <v>190.15</v>
      </c>
    </row>
    <row r="20881" spans="1:2" x14ac:dyDescent="0.2">
      <c r="A20881" s="245" t="s">
        <v>5592</v>
      </c>
      <c r="B20881" s="246">
        <v>85.65</v>
      </c>
    </row>
    <row r="20882" spans="1:2" x14ac:dyDescent="0.2">
      <c r="A20882" s="245" t="s">
        <v>5593</v>
      </c>
      <c r="B20882" s="246">
        <v>70.75</v>
      </c>
    </row>
    <row r="20883" spans="1:2" x14ac:dyDescent="0.2">
      <c r="A20883" s="245" t="s">
        <v>21555</v>
      </c>
      <c r="B20883" s="246">
        <v>185.23</v>
      </c>
    </row>
    <row r="20884" spans="1:2" x14ac:dyDescent="0.2">
      <c r="A20884" s="245" t="s">
        <v>21556</v>
      </c>
      <c r="B20884" s="246">
        <v>80.73</v>
      </c>
    </row>
    <row r="20885" spans="1:2" x14ac:dyDescent="0.2">
      <c r="A20885" s="245" t="s">
        <v>21557</v>
      </c>
      <c r="B20885" s="246">
        <v>65.83</v>
      </c>
    </row>
    <row r="20886" spans="1:2" x14ac:dyDescent="0.2">
      <c r="A20886" s="245" t="s">
        <v>5594</v>
      </c>
      <c r="B20886" s="246">
        <v>205.39</v>
      </c>
    </row>
    <row r="20887" spans="1:2" x14ac:dyDescent="0.2">
      <c r="A20887" s="245" t="s">
        <v>21558</v>
      </c>
      <c r="B20887" s="246">
        <v>196.81</v>
      </c>
    </row>
    <row r="20888" spans="1:2" x14ac:dyDescent="0.2">
      <c r="A20888" s="245" t="s">
        <v>5595</v>
      </c>
      <c r="B20888" s="246">
        <v>169.87</v>
      </c>
    </row>
    <row r="20889" spans="1:2" x14ac:dyDescent="0.2">
      <c r="A20889" s="245" t="s">
        <v>21559</v>
      </c>
      <c r="B20889" s="246">
        <v>161.29</v>
      </c>
    </row>
    <row r="20890" spans="1:2" x14ac:dyDescent="0.2">
      <c r="A20890" s="245" t="s">
        <v>5596</v>
      </c>
      <c r="B20890" s="246">
        <v>214.61</v>
      </c>
    </row>
    <row r="20891" spans="1:2" x14ac:dyDescent="0.2">
      <c r="A20891" s="245" t="s">
        <v>21560</v>
      </c>
      <c r="B20891" s="246">
        <v>206.03</v>
      </c>
    </row>
    <row r="20892" spans="1:2" x14ac:dyDescent="0.2">
      <c r="A20892" s="245" t="s">
        <v>5597</v>
      </c>
      <c r="B20892" s="246">
        <v>63.89</v>
      </c>
    </row>
    <row r="20893" spans="1:2" x14ac:dyDescent="0.2">
      <c r="A20893" s="245" t="s">
        <v>5598</v>
      </c>
      <c r="B20893" s="246">
        <v>13.72</v>
      </c>
    </row>
    <row r="20894" spans="1:2" x14ac:dyDescent="0.2">
      <c r="A20894" s="245" t="s">
        <v>5599</v>
      </c>
      <c r="B20894" s="246">
        <v>7.52</v>
      </c>
    </row>
    <row r="20895" spans="1:2" x14ac:dyDescent="0.2">
      <c r="A20895" s="245" t="s">
        <v>21561</v>
      </c>
      <c r="B20895" s="246">
        <v>63.89</v>
      </c>
    </row>
    <row r="20896" spans="1:2" x14ac:dyDescent="0.2">
      <c r="A20896" s="245" t="s">
        <v>21562</v>
      </c>
      <c r="B20896" s="246">
        <v>13.72</v>
      </c>
    </row>
    <row r="20897" spans="1:2" x14ac:dyDescent="0.2">
      <c r="A20897" s="245" t="s">
        <v>21563</v>
      </c>
      <c r="B20897" s="246">
        <v>7.52</v>
      </c>
    </row>
    <row r="20898" spans="1:2" x14ac:dyDescent="0.2">
      <c r="A20898" s="245" t="s">
        <v>5600</v>
      </c>
      <c r="B20898" s="246">
        <v>91.8</v>
      </c>
    </row>
    <row r="20899" spans="1:2" x14ac:dyDescent="0.2">
      <c r="A20899" s="245" t="s">
        <v>5601</v>
      </c>
      <c r="B20899" s="246">
        <v>18.87</v>
      </c>
    </row>
    <row r="20900" spans="1:2" x14ac:dyDescent="0.2">
      <c r="A20900" s="245" t="s">
        <v>5602</v>
      </c>
      <c r="B20900" s="246">
        <v>9.94</v>
      </c>
    </row>
    <row r="20901" spans="1:2" x14ac:dyDescent="0.2">
      <c r="A20901" s="245" t="s">
        <v>21564</v>
      </c>
      <c r="B20901" s="246">
        <v>91.8</v>
      </c>
    </row>
    <row r="20902" spans="1:2" x14ac:dyDescent="0.2">
      <c r="A20902" s="245" t="s">
        <v>21565</v>
      </c>
      <c r="B20902" s="246">
        <v>18.87</v>
      </c>
    </row>
    <row r="20903" spans="1:2" x14ac:dyDescent="0.2">
      <c r="A20903" s="245" t="s">
        <v>21566</v>
      </c>
      <c r="B20903" s="246">
        <v>9.94</v>
      </c>
    </row>
    <row r="20904" spans="1:2" x14ac:dyDescent="0.2">
      <c r="A20904" s="245" t="s">
        <v>5603</v>
      </c>
      <c r="B20904" s="246">
        <v>99.65</v>
      </c>
    </row>
    <row r="20905" spans="1:2" x14ac:dyDescent="0.2">
      <c r="A20905" s="245" t="s">
        <v>5604</v>
      </c>
      <c r="B20905" s="246">
        <v>20.92</v>
      </c>
    </row>
    <row r="20906" spans="1:2" x14ac:dyDescent="0.2">
      <c r="A20906" s="245" t="s">
        <v>5605</v>
      </c>
      <c r="B20906" s="246">
        <v>11.24</v>
      </c>
    </row>
    <row r="20907" spans="1:2" x14ac:dyDescent="0.2">
      <c r="A20907" s="245" t="s">
        <v>21567</v>
      </c>
      <c r="B20907" s="246">
        <v>99.65</v>
      </c>
    </row>
    <row r="20908" spans="1:2" x14ac:dyDescent="0.2">
      <c r="A20908" s="245" t="s">
        <v>21568</v>
      </c>
      <c r="B20908" s="246">
        <v>20.92</v>
      </c>
    </row>
    <row r="20909" spans="1:2" x14ac:dyDescent="0.2">
      <c r="A20909" s="245" t="s">
        <v>21569</v>
      </c>
      <c r="B20909" s="246">
        <v>11.24</v>
      </c>
    </row>
    <row r="20910" spans="1:2" x14ac:dyDescent="0.2">
      <c r="A20910" s="245" t="s">
        <v>5606</v>
      </c>
      <c r="B20910" s="246">
        <v>148.22999999999999</v>
      </c>
    </row>
    <row r="20911" spans="1:2" x14ac:dyDescent="0.2">
      <c r="A20911" s="245" t="s">
        <v>5607</v>
      </c>
      <c r="B20911" s="246">
        <v>31.62</v>
      </c>
    </row>
    <row r="20912" spans="1:2" x14ac:dyDescent="0.2">
      <c r="A20912" s="245" t="s">
        <v>5608</v>
      </c>
      <c r="B20912" s="246">
        <v>17.38</v>
      </c>
    </row>
    <row r="20913" spans="1:2" x14ac:dyDescent="0.2">
      <c r="A20913" s="245" t="s">
        <v>21570</v>
      </c>
      <c r="B20913" s="246">
        <v>148.22999999999999</v>
      </c>
    </row>
    <row r="20914" spans="1:2" x14ac:dyDescent="0.2">
      <c r="A20914" s="245" t="s">
        <v>21571</v>
      </c>
      <c r="B20914" s="246">
        <v>31.62</v>
      </c>
    </row>
    <row r="20915" spans="1:2" x14ac:dyDescent="0.2">
      <c r="A20915" s="245" t="s">
        <v>21572</v>
      </c>
      <c r="B20915" s="246">
        <v>17.38</v>
      </c>
    </row>
    <row r="20916" spans="1:2" x14ac:dyDescent="0.2">
      <c r="A20916" s="245" t="s">
        <v>5609</v>
      </c>
      <c r="B20916" s="246">
        <v>7.88</v>
      </c>
    </row>
    <row r="20917" spans="1:2" x14ac:dyDescent="0.2">
      <c r="A20917" s="245" t="s">
        <v>5610</v>
      </c>
      <c r="B20917" s="246">
        <v>1.04</v>
      </c>
    </row>
    <row r="20918" spans="1:2" x14ac:dyDescent="0.2">
      <c r="A20918" s="245" t="s">
        <v>5611</v>
      </c>
      <c r="B20918" s="246">
        <v>0.28000000000000003</v>
      </c>
    </row>
    <row r="20919" spans="1:2" x14ac:dyDescent="0.2">
      <c r="A20919" s="245" t="s">
        <v>21573</v>
      </c>
      <c r="B20919" s="246">
        <v>7.88</v>
      </c>
    </row>
    <row r="20920" spans="1:2" x14ac:dyDescent="0.2">
      <c r="A20920" s="245" t="s">
        <v>21574</v>
      </c>
      <c r="B20920" s="246">
        <v>1.04</v>
      </c>
    </row>
    <row r="20921" spans="1:2" x14ac:dyDescent="0.2">
      <c r="A20921" s="245" t="s">
        <v>21575</v>
      </c>
      <c r="B20921" s="246">
        <v>0.28000000000000003</v>
      </c>
    </row>
    <row r="20922" spans="1:2" x14ac:dyDescent="0.2">
      <c r="A20922" s="245" t="s">
        <v>5612</v>
      </c>
      <c r="B20922" s="246">
        <v>62.53</v>
      </c>
    </row>
    <row r="20923" spans="1:2" x14ac:dyDescent="0.2">
      <c r="A20923" s="245" t="s">
        <v>5613</v>
      </c>
      <c r="B20923" s="246">
        <v>9.49</v>
      </c>
    </row>
    <row r="20924" spans="1:2" x14ac:dyDescent="0.2">
      <c r="A20924" s="245" t="s">
        <v>5614</v>
      </c>
      <c r="B20924" s="246">
        <v>3.4</v>
      </c>
    </row>
    <row r="20925" spans="1:2" x14ac:dyDescent="0.2">
      <c r="A20925" s="245" t="s">
        <v>21576</v>
      </c>
      <c r="B20925" s="246">
        <v>62.53</v>
      </c>
    </row>
    <row r="20926" spans="1:2" x14ac:dyDescent="0.2">
      <c r="A20926" s="245" t="s">
        <v>21577</v>
      </c>
      <c r="B20926" s="246">
        <v>9.49</v>
      </c>
    </row>
    <row r="20927" spans="1:2" x14ac:dyDescent="0.2">
      <c r="A20927" s="245" t="s">
        <v>21578</v>
      </c>
      <c r="B20927" s="246">
        <v>3.4</v>
      </c>
    </row>
    <row r="20928" spans="1:2" x14ac:dyDescent="0.2">
      <c r="A20928" s="245" t="s">
        <v>5615</v>
      </c>
      <c r="B20928" s="246">
        <v>130.96</v>
      </c>
    </row>
    <row r="20929" spans="1:2" x14ac:dyDescent="0.2">
      <c r="A20929" s="245" t="s">
        <v>5616</v>
      </c>
      <c r="B20929" s="246">
        <v>17.77</v>
      </c>
    </row>
    <row r="20930" spans="1:2" x14ac:dyDescent="0.2">
      <c r="A20930" s="245" t="s">
        <v>5617</v>
      </c>
      <c r="B20930" s="246">
        <v>4.91</v>
      </c>
    </row>
    <row r="20931" spans="1:2" x14ac:dyDescent="0.2">
      <c r="A20931" s="245" t="s">
        <v>21579</v>
      </c>
      <c r="B20931" s="246">
        <v>130.96</v>
      </c>
    </row>
    <row r="20932" spans="1:2" x14ac:dyDescent="0.2">
      <c r="A20932" s="245" t="s">
        <v>21580</v>
      </c>
      <c r="B20932" s="246">
        <v>17.77</v>
      </c>
    </row>
    <row r="20933" spans="1:2" x14ac:dyDescent="0.2">
      <c r="A20933" s="245" t="s">
        <v>21581</v>
      </c>
      <c r="B20933" s="246">
        <v>4.91</v>
      </c>
    </row>
    <row r="20934" spans="1:2" x14ac:dyDescent="0.2">
      <c r="A20934" s="245" t="s">
        <v>5618</v>
      </c>
      <c r="B20934" s="246">
        <v>11.29</v>
      </c>
    </row>
    <row r="20935" spans="1:2" x14ac:dyDescent="0.2">
      <c r="A20935" s="245" t="s">
        <v>5619</v>
      </c>
      <c r="B20935" s="246">
        <v>1.33</v>
      </c>
    </row>
    <row r="20936" spans="1:2" x14ac:dyDescent="0.2">
      <c r="A20936" s="245" t="s">
        <v>5620</v>
      </c>
      <c r="B20936" s="246">
        <v>0.22</v>
      </c>
    </row>
    <row r="20937" spans="1:2" x14ac:dyDescent="0.2">
      <c r="A20937" s="245" t="s">
        <v>21582</v>
      </c>
      <c r="B20937" s="246">
        <v>11.29</v>
      </c>
    </row>
    <row r="20938" spans="1:2" x14ac:dyDescent="0.2">
      <c r="A20938" s="245" t="s">
        <v>21583</v>
      </c>
      <c r="B20938" s="246">
        <v>1.33</v>
      </c>
    </row>
    <row r="20939" spans="1:2" x14ac:dyDescent="0.2">
      <c r="A20939" s="245" t="s">
        <v>21584</v>
      </c>
      <c r="B20939" s="246">
        <v>0.22</v>
      </c>
    </row>
    <row r="20940" spans="1:2" x14ac:dyDescent="0.2">
      <c r="A20940" s="245" t="s">
        <v>5621</v>
      </c>
      <c r="B20940" s="246">
        <v>47.24</v>
      </c>
    </row>
    <row r="20941" spans="1:2" x14ac:dyDescent="0.2">
      <c r="A20941" s="245" t="s">
        <v>5622</v>
      </c>
      <c r="B20941" s="246">
        <v>11.08</v>
      </c>
    </row>
    <row r="20942" spans="1:2" x14ac:dyDescent="0.2">
      <c r="A20942" s="245" t="s">
        <v>5623</v>
      </c>
      <c r="B20942" s="246">
        <v>6.69</v>
      </c>
    </row>
    <row r="20943" spans="1:2" x14ac:dyDescent="0.2">
      <c r="A20943" s="245" t="s">
        <v>21585</v>
      </c>
      <c r="B20943" s="246">
        <v>47.24</v>
      </c>
    </row>
    <row r="20944" spans="1:2" x14ac:dyDescent="0.2">
      <c r="A20944" s="245" t="s">
        <v>21586</v>
      </c>
      <c r="B20944" s="246">
        <v>11.08</v>
      </c>
    </row>
    <row r="20945" spans="1:2" x14ac:dyDescent="0.2">
      <c r="A20945" s="245" t="s">
        <v>21587</v>
      </c>
      <c r="B20945" s="246">
        <v>6.69</v>
      </c>
    </row>
    <row r="20946" spans="1:2" x14ac:dyDescent="0.2">
      <c r="A20946" s="245" t="s">
        <v>5624</v>
      </c>
      <c r="B20946" s="246">
        <v>803.84</v>
      </c>
    </row>
    <row r="20947" spans="1:2" x14ac:dyDescent="0.2">
      <c r="A20947" s="245" t="s">
        <v>5625</v>
      </c>
      <c r="B20947" s="246">
        <v>430.48</v>
      </c>
    </row>
    <row r="20948" spans="1:2" x14ac:dyDescent="0.2">
      <c r="A20948" s="245" t="s">
        <v>5626</v>
      </c>
      <c r="B20948" s="246">
        <v>352.57</v>
      </c>
    </row>
    <row r="20949" spans="1:2" x14ac:dyDescent="0.2">
      <c r="A20949" s="245" t="s">
        <v>21588</v>
      </c>
      <c r="B20949" s="246">
        <v>800.85</v>
      </c>
    </row>
    <row r="20950" spans="1:2" x14ac:dyDescent="0.2">
      <c r="A20950" s="245" t="s">
        <v>21589</v>
      </c>
      <c r="B20950" s="246">
        <v>427.49</v>
      </c>
    </row>
    <row r="20951" spans="1:2" x14ac:dyDescent="0.2">
      <c r="A20951" s="245" t="s">
        <v>21590</v>
      </c>
      <c r="B20951" s="246">
        <v>349.58</v>
      </c>
    </row>
    <row r="20952" spans="1:2" x14ac:dyDescent="0.2">
      <c r="A20952" s="245" t="s">
        <v>5627</v>
      </c>
      <c r="B20952" s="246">
        <v>15.15</v>
      </c>
    </row>
    <row r="20953" spans="1:2" x14ac:dyDescent="0.2">
      <c r="A20953" s="245" t="s">
        <v>5628</v>
      </c>
      <c r="B20953" s="246">
        <v>12.62</v>
      </c>
    </row>
    <row r="20954" spans="1:2" x14ac:dyDescent="0.2">
      <c r="A20954" s="245" t="s">
        <v>21591</v>
      </c>
      <c r="B20954" s="246">
        <v>15.15</v>
      </c>
    </row>
    <row r="20955" spans="1:2" x14ac:dyDescent="0.2">
      <c r="A20955" s="245" t="s">
        <v>21592</v>
      </c>
      <c r="B20955" s="246">
        <v>12.62</v>
      </c>
    </row>
    <row r="20956" spans="1:2" x14ac:dyDescent="0.2">
      <c r="A20956" s="245" t="s">
        <v>5629</v>
      </c>
      <c r="B20956" s="246">
        <v>29.1</v>
      </c>
    </row>
    <row r="20957" spans="1:2" x14ac:dyDescent="0.2">
      <c r="A20957" s="245" t="s">
        <v>5630</v>
      </c>
      <c r="B20957" s="246">
        <v>24.25</v>
      </c>
    </row>
    <row r="20958" spans="1:2" x14ac:dyDescent="0.2">
      <c r="A20958" s="245" t="s">
        <v>21593</v>
      </c>
      <c r="B20958" s="246">
        <v>29.1</v>
      </c>
    </row>
    <row r="20959" spans="1:2" x14ac:dyDescent="0.2">
      <c r="A20959" s="245" t="s">
        <v>21594</v>
      </c>
      <c r="B20959" s="246">
        <v>24.25</v>
      </c>
    </row>
    <row r="20960" spans="1:2" x14ac:dyDescent="0.2">
      <c r="A20960" s="245" t="s">
        <v>5631</v>
      </c>
      <c r="B20960" s="246">
        <v>0.22</v>
      </c>
    </row>
    <row r="20961" spans="1:2" x14ac:dyDescent="0.2">
      <c r="A20961" s="245" t="s">
        <v>5632</v>
      </c>
      <c r="B20961" s="246">
        <v>0.22</v>
      </c>
    </row>
    <row r="20962" spans="1:2" x14ac:dyDescent="0.2">
      <c r="A20962" s="245" t="s">
        <v>21595</v>
      </c>
      <c r="B20962" s="246">
        <v>0.22</v>
      </c>
    </row>
    <row r="20963" spans="1:2" x14ac:dyDescent="0.2">
      <c r="A20963" s="245" t="s">
        <v>21596</v>
      </c>
      <c r="B20963" s="246">
        <v>0.22</v>
      </c>
    </row>
    <row r="20964" spans="1:2" x14ac:dyDescent="0.2">
      <c r="A20964" s="245" t="s">
        <v>5633</v>
      </c>
      <c r="B20964" s="246">
        <v>0.97</v>
      </c>
    </row>
    <row r="20965" spans="1:2" x14ac:dyDescent="0.2">
      <c r="A20965" s="245" t="s">
        <v>5634</v>
      </c>
      <c r="B20965" s="246">
        <v>0.97</v>
      </c>
    </row>
    <row r="20966" spans="1:2" x14ac:dyDescent="0.2">
      <c r="A20966" s="245" t="s">
        <v>21597</v>
      </c>
      <c r="B20966" s="246">
        <v>0.97</v>
      </c>
    </row>
    <row r="20967" spans="1:2" x14ac:dyDescent="0.2">
      <c r="A20967" s="245" t="s">
        <v>21598</v>
      </c>
      <c r="B20967" s="246">
        <v>0.97</v>
      </c>
    </row>
    <row r="20968" spans="1:2" x14ac:dyDescent="0.2">
      <c r="A20968" s="245" t="s">
        <v>5635</v>
      </c>
      <c r="B20968" s="246">
        <v>3.37</v>
      </c>
    </row>
    <row r="20969" spans="1:2" x14ac:dyDescent="0.2">
      <c r="A20969" s="245" t="s">
        <v>5636</v>
      </c>
      <c r="B20969" s="246">
        <v>0.54</v>
      </c>
    </row>
    <row r="20970" spans="1:2" x14ac:dyDescent="0.2">
      <c r="A20970" s="245" t="s">
        <v>5637</v>
      </c>
      <c r="B20970" s="246">
        <v>0.2</v>
      </c>
    </row>
    <row r="20971" spans="1:2" x14ac:dyDescent="0.2">
      <c r="A20971" s="245" t="s">
        <v>21599</v>
      </c>
      <c r="B20971" s="246">
        <v>3.37</v>
      </c>
    </row>
    <row r="20972" spans="1:2" x14ac:dyDescent="0.2">
      <c r="A20972" s="245" t="s">
        <v>21600</v>
      </c>
      <c r="B20972" s="246">
        <v>0.54</v>
      </c>
    </row>
    <row r="20973" spans="1:2" x14ac:dyDescent="0.2">
      <c r="A20973" s="245" t="s">
        <v>21601</v>
      </c>
      <c r="B20973" s="246">
        <v>0.2</v>
      </c>
    </row>
    <row r="20974" spans="1:2" x14ac:dyDescent="0.2">
      <c r="A20974" s="245" t="s">
        <v>5638</v>
      </c>
      <c r="B20974" s="246">
        <v>2.4900000000000002</v>
      </c>
    </row>
    <row r="20975" spans="1:2" x14ac:dyDescent="0.2">
      <c r="A20975" s="245" t="s">
        <v>5639</v>
      </c>
      <c r="B20975" s="246">
        <v>1.69</v>
      </c>
    </row>
    <row r="20976" spans="1:2" x14ac:dyDescent="0.2">
      <c r="A20976" s="245" t="s">
        <v>21602</v>
      </c>
      <c r="B20976" s="246">
        <v>2.4900000000000002</v>
      </c>
    </row>
    <row r="20977" spans="1:2" x14ac:dyDescent="0.2">
      <c r="A20977" s="245" t="s">
        <v>21603</v>
      </c>
      <c r="B20977" s="246">
        <v>1.69</v>
      </c>
    </row>
    <row r="20978" spans="1:2" x14ac:dyDescent="0.2">
      <c r="A20978" s="245" t="s">
        <v>5640</v>
      </c>
      <c r="B20978" s="246">
        <v>4.21</v>
      </c>
    </row>
    <row r="20979" spans="1:2" x14ac:dyDescent="0.2">
      <c r="A20979" s="245" t="s">
        <v>5641</v>
      </c>
      <c r="B20979" s="246">
        <v>0.08</v>
      </c>
    </row>
    <row r="20980" spans="1:2" x14ac:dyDescent="0.2">
      <c r="A20980" s="245" t="s">
        <v>21604</v>
      </c>
      <c r="B20980" s="246">
        <v>4.21</v>
      </c>
    </row>
    <row r="20981" spans="1:2" x14ac:dyDescent="0.2">
      <c r="A20981" s="245" t="s">
        <v>21605</v>
      </c>
      <c r="B20981" s="246">
        <v>0.08</v>
      </c>
    </row>
    <row r="20982" spans="1:2" x14ac:dyDescent="0.2">
      <c r="A20982" s="245" t="s">
        <v>5642</v>
      </c>
      <c r="B20982" s="246">
        <v>4.57</v>
      </c>
    </row>
    <row r="20983" spans="1:2" x14ac:dyDescent="0.2">
      <c r="A20983" s="245" t="s">
        <v>5643</v>
      </c>
      <c r="B20983" s="246">
        <v>0.3</v>
      </c>
    </row>
    <row r="20984" spans="1:2" x14ac:dyDescent="0.2">
      <c r="A20984" s="245" t="s">
        <v>21606</v>
      </c>
      <c r="B20984" s="246">
        <v>4.57</v>
      </c>
    </row>
    <row r="20985" spans="1:2" x14ac:dyDescent="0.2">
      <c r="A20985" s="245" t="s">
        <v>21607</v>
      </c>
      <c r="B20985" s="246">
        <v>0.3</v>
      </c>
    </row>
    <row r="20986" spans="1:2" x14ac:dyDescent="0.2">
      <c r="A20986" s="245" t="s">
        <v>11035</v>
      </c>
      <c r="B20986" s="246">
        <v>323.32</v>
      </c>
    </row>
    <row r="20987" spans="1:2" x14ac:dyDescent="0.2">
      <c r="A20987" s="245" t="s">
        <v>11036</v>
      </c>
      <c r="B20987" s="246">
        <v>188.77</v>
      </c>
    </row>
    <row r="20988" spans="1:2" x14ac:dyDescent="0.2">
      <c r="A20988" s="245" t="s">
        <v>11037</v>
      </c>
      <c r="B20988" s="246">
        <v>171.67</v>
      </c>
    </row>
    <row r="20989" spans="1:2" x14ac:dyDescent="0.2">
      <c r="A20989" s="245" t="s">
        <v>21608</v>
      </c>
      <c r="B20989" s="246">
        <v>311.95999999999998</v>
      </c>
    </row>
    <row r="20990" spans="1:2" x14ac:dyDescent="0.2">
      <c r="A20990" s="245" t="s">
        <v>21609</v>
      </c>
      <c r="B20990" s="246">
        <v>177.41</v>
      </c>
    </row>
    <row r="20991" spans="1:2" x14ac:dyDescent="0.2">
      <c r="A20991" s="245" t="s">
        <v>21610</v>
      </c>
      <c r="B20991" s="246">
        <v>160.31</v>
      </c>
    </row>
    <row r="20992" spans="1:2" x14ac:dyDescent="0.2">
      <c r="A20992" s="245" t="s">
        <v>11038</v>
      </c>
      <c r="B20992" s="246">
        <v>17.27</v>
      </c>
    </row>
    <row r="20993" spans="1:2" x14ac:dyDescent="0.2">
      <c r="A20993" s="245" t="s">
        <v>11039</v>
      </c>
      <c r="B20993" s="246">
        <v>0.12</v>
      </c>
    </row>
    <row r="20994" spans="1:2" x14ac:dyDescent="0.2">
      <c r="A20994" s="245" t="s">
        <v>21611</v>
      </c>
      <c r="B20994" s="246">
        <v>17.27</v>
      </c>
    </row>
    <row r="20995" spans="1:2" x14ac:dyDescent="0.2">
      <c r="A20995" s="245" t="s">
        <v>21612</v>
      </c>
      <c r="B20995" s="246">
        <v>0.12</v>
      </c>
    </row>
    <row r="20996" spans="1:2" x14ac:dyDescent="0.2">
      <c r="A20996" s="245" t="s">
        <v>11040</v>
      </c>
      <c r="B20996" s="246">
        <v>84.67</v>
      </c>
    </row>
    <row r="20997" spans="1:2" x14ac:dyDescent="0.2">
      <c r="A20997" s="245" t="s">
        <v>11041</v>
      </c>
      <c r="B20997" s="246">
        <v>40.76</v>
      </c>
    </row>
    <row r="20998" spans="1:2" x14ac:dyDescent="0.2">
      <c r="A20998" s="245" t="s">
        <v>21613</v>
      </c>
      <c r="B20998" s="246">
        <v>82</v>
      </c>
    </row>
    <row r="20999" spans="1:2" x14ac:dyDescent="0.2">
      <c r="A20999" s="245" t="s">
        <v>21614</v>
      </c>
      <c r="B20999" s="246">
        <v>38.090000000000003</v>
      </c>
    </row>
    <row r="21000" spans="1:2" x14ac:dyDescent="0.2">
      <c r="A21000" s="245" t="s">
        <v>5644</v>
      </c>
      <c r="B21000" s="246">
        <v>0.54</v>
      </c>
    </row>
    <row r="21001" spans="1:2" x14ac:dyDescent="0.2">
      <c r="A21001" s="245" t="s">
        <v>21615</v>
      </c>
      <c r="B21001" s="246">
        <v>0.53</v>
      </c>
    </row>
    <row r="21002" spans="1:2" x14ac:dyDescent="0.2">
      <c r="A21002" s="245" t="s">
        <v>5645</v>
      </c>
      <c r="B21002" s="246">
        <v>0.44</v>
      </c>
    </row>
    <row r="21003" spans="1:2" x14ac:dyDescent="0.2">
      <c r="A21003" s="245" t="s">
        <v>21616</v>
      </c>
      <c r="B21003" s="246">
        <v>0.44</v>
      </c>
    </row>
    <row r="21004" spans="1:2" x14ac:dyDescent="0.2">
      <c r="A21004" s="245" t="s">
        <v>5648</v>
      </c>
      <c r="B21004" s="246">
        <v>0.9</v>
      </c>
    </row>
    <row r="21005" spans="1:2" x14ac:dyDescent="0.2">
      <c r="A21005" s="245" t="s">
        <v>21617</v>
      </c>
      <c r="B21005" s="246">
        <v>0.87</v>
      </c>
    </row>
    <row r="21006" spans="1:2" x14ac:dyDescent="0.2">
      <c r="A21006" s="245" t="s">
        <v>5649</v>
      </c>
      <c r="B21006" s="246">
        <v>4.46</v>
      </c>
    </row>
    <row r="21007" spans="1:2" x14ac:dyDescent="0.2">
      <c r="A21007" s="245" t="s">
        <v>21618</v>
      </c>
      <c r="B21007" s="246">
        <v>4.28</v>
      </c>
    </row>
    <row r="21008" spans="1:2" x14ac:dyDescent="0.2">
      <c r="A21008" s="245" t="s">
        <v>5650</v>
      </c>
      <c r="B21008" s="246">
        <v>8.3699999999999992</v>
      </c>
    </row>
    <row r="21009" spans="1:2" x14ac:dyDescent="0.2">
      <c r="A21009" s="245" t="s">
        <v>21619</v>
      </c>
      <c r="B21009" s="246">
        <v>8.1300000000000008</v>
      </c>
    </row>
    <row r="21010" spans="1:2" x14ac:dyDescent="0.2">
      <c r="A21010" s="245" t="s">
        <v>5653</v>
      </c>
      <c r="B21010" s="246">
        <v>4.59</v>
      </c>
    </row>
    <row r="21011" spans="1:2" x14ac:dyDescent="0.2">
      <c r="A21011" s="245" t="s">
        <v>21620</v>
      </c>
      <c r="B21011" s="246">
        <v>4.47</v>
      </c>
    </row>
    <row r="21012" spans="1:2" x14ac:dyDescent="0.2">
      <c r="A21012" s="245" t="s">
        <v>5654</v>
      </c>
      <c r="B21012" s="246">
        <v>24.68</v>
      </c>
    </row>
    <row r="21013" spans="1:2" x14ac:dyDescent="0.2">
      <c r="A21013" s="245" t="s">
        <v>21621</v>
      </c>
      <c r="B21013" s="246">
        <v>21.86</v>
      </c>
    </row>
    <row r="21014" spans="1:2" x14ac:dyDescent="0.2">
      <c r="A21014" s="245" t="s">
        <v>5655</v>
      </c>
      <c r="B21014" s="246">
        <v>10.54</v>
      </c>
    </row>
    <row r="21015" spans="1:2" x14ac:dyDescent="0.2">
      <c r="A21015" s="245" t="s">
        <v>21622</v>
      </c>
      <c r="B21015" s="246">
        <v>9.81</v>
      </c>
    </row>
    <row r="21016" spans="1:2" x14ac:dyDescent="0.2">
      <c r="A21016" s="245" t="s">
        <v>5656</v>
      </c>
      <c r="B21016" s="246">
        <v>2.0099999999999998</v>
      </c>
    </row>
    <row r="21017" spans="1:2" x14ac:dyDescent="0.2">
      <c r="A21017" s="245" t="s">
        <v>21623</v>
      </c>
      <c r="B21017" s="246">
        <v>1.96</v>
      </c>
    </row>
    <row r="21018" spans="1:2" x14ac:dyDescent="0.2">
      <c r="A21018" s="245" t="s">
        <v>5657</v>
      </c>
      <c r="B21018" s="246">
        <v>46.14</v>
      </c>
    </row>
    <row r="21019" spans="1:2" x14ac:dyDescent="0.2">
      <c r="A21019" s="245" t="s">
        <v>21624</v>
      </c>
      <c r="B21019" s="246">
        <v>41.15</v>
      </c>
    </row>
    <row r="21020" spans="1:2" x14ac:dyDescent="0.2">
      <c r="A21020" s="245" t="s">
        <v>5658</v>
      </c>
      <c r="B21020" s="246">
        <v>4.9000000000000004</v>
      </c>
    </row>
    <row r="21021" spans="1:2" x14ac:dyDescent="0.2">
      <c r="A21021" s="245" t="s">
        <v>21625</v>
      </c>
      <c r="B21021" s="246">
        <v>4.47</v>
      </c>
    </row>
    <row r="21022" spans="1:2" x14ac:dyDescent="0.2">
      <c r="A21022" s="245" t="s">
        <v>5659</v>
      </c>
      <c r="B21022" s="246">
        <v>241.76</v>
      </c>
    </row>
    <row r="21023" spans="1:2" x14ac:dyDescent="0.2">
      <c r="A21023" s="245" t="s">
        <v>21626</v>
      </c>
      <c r="B21023" s="246">
        <v>224.76</v>
      </c>
    </row>
    <row r="21024" spans="1:2" x14ac:dyDescent="0.2">
      <c r="A21024" s="245" t="s">
        <v>5660</v>
      </c>
      <c r="B21024" s="246">
        <v>314.10000000000002</v>
      </c>
    </row>
    <row r="21025" spans="1:2" x14ac:dyDescent="0.2">
      <c r="A21025" s="245" t="s">
        <v>21627</v>
      </c>
      <c r="B21025" s="246">
        <v>274.95</v>
      </c>
    </row>
    <row r="21026" spans="1:2" x14ac:dyDescent="0.2">
      <c r="A21026" s="245" t="s">
        <v>5661</v>
      </c>
      <c r="B21026" s="246">
        <v>7.58</v>
      </c>
    </row>
    <row r="21027" spans="1:2" x14ac:dyDescent="0.2">
      <c r="A21027" s="245" t="s">
        <v>21628</v>
      </c>
      <c r="B21027" s="246">
        <v>7.25</v>
      </c>
    </row>
    <row r="21028" spans="1:2" x14ac:dyDescent="0.2">
      <c r="A21028" s="245" t="s">
        <v>11042</v>
      </c>
      <c r="B21028" s="246">
        <v>1.96</v>
      </c>
    </row>
    <row r="21029" spans="1:2" x14ac:dyDescent="0.2">
      <c r="A21029" s="245" t="s">
        <v>21629</v>
      </c>
      <c r="B21029" s="246">
        <v>1.9</v>
      </c>
    </row>
    <row r="21030" spans="1:2" x14ac:dyDescent="0.2">
      <c r="A21030" s="245" t="s">
        <v>11043</v>
      </c>
      <c r="B21030" s="246">
        <v>620.86</v>
      </c>
    </row>
    <row r="21031" spans="1:2" x14ac:dyDescent="0.2">
      <c r="A21031" s="245" t="s">
        <v>21630</v>
      </c>
      <c r="B21031" s="246">
        <v>619.14</v>
      </c>
    </row>
    <row r="21032" spans="1:2" x14ac:dyDescent="0.2">
      <c r="A21032" s="245" t="s">
        <v>11044</v>
      </c>
      <c r="B21032" s="246">
        <v>645.15</v>
      </c>
    </row>
    <row r="21033" spans="1:2" x14ac:dyDescent="0.2">
      <c r="A21033" s="245" t="s">
        <v>21631</v>
      </c>
      <c r="B21033" s="246">
        <v>643.42999999999995</v>
      </c>
    </row>
    <row r="21034" spans="1:2" x14ac:dyDescent="0.2">
      <c r="A21034" s="245" t="s">
        <v>11045</v>
      </c>
      <c r="B21034" s="246">
        <v>386.72</v>
      </c>
    </row>
    <row r="21035" spans="1:2" x14ac:dyDescent="0.2">
      <c r="A21035" s="245" t="s">
        <v>21632</v>
      </c>
      <c r="B21035" s="246">
        <v>385.66</v>
      </c>
    </row>
    <row r="21036" spans="1:2" x14ac:dyDescent="0.2">
      <c r="A21036" s="245" t="s">
        <v>11046</v>
      </c>
      <c r="B21036" s="246">
        <v>52.31</v>
      </c>
    </row>
    <row r="21037" spans="1:2" x14ac:dyDescent="0.2">
      <c r="A21037" s="245" t="s">
        <v>21633</v>
      </c>
      <c r="B21037" s="246">
        <v>51.59</v>
      </c>
    </row>
    <row r="21038" spans="1:2" x14ac:dyDescent="0.2">
      <c r="A21038" s="245" t="s">
        <v>11047</v>
      </c>
      <c r="B21038" s="246">
        <v>121.88</v>
      </c>
    </row>
    <row r="21039" spans="1:2" x14ac:dyDescent="0.2">
      <c r="A21039" s="245" t="s">
        <v>21634</v>
      </c>
      <c r="B21039" s="246">
        <v>115.5</v>
      </c>
    </row>
    <row r="21040" spans="1:2" x14ac:dyDescent="0.2">
      <c r="A21040" s="245" t="s">
        <v>11048</v>
      </c>
      <c r="B21040" s="246">
        <v>113.22</v>
      </c>
    </row>
    <row r="21041" spans="1:2" x14ac:dyDescent="0.2">
      <c r="A21041" s="245" t="s">
        <v>21635</v>
      </c>
      <c r="B21041" s="246">
        <v>105.38</v>
      </c>
    </row>
    <row r="21042" spans="1:2" x14ac:dyDescent="0.2">
      <c r="A21042" s="245" t="s">
        <v>11049</v>
      </c>
      <c r="B21042" s="246">
        <v>0.49</v>
      </c>
    </row>
    <row r="21043" spans="1:2" x14ac:dyDescent="0.2">
      <c r="A21043" s="245" t="s">
        <v>21636</v>
      </c>
      <c r="B21043" s="246">
        <v>0.47</v>
      </c>
    </row>
    <row r="21044" spans="1:2" x14ac:dyDescent="0.2">
      <c r="A21044" s="245" t="s">
        <v>5646</v>
      </c>
      <c r="B21044" s="246">
        <v>1.78</v>
      </c>
    </row>
    <row r="21045" spans="1:2" x14ac:dyDescent="0.2">
      <c r="A21045" s="245" t="s">
        <v>21637</v>
      </c>
      <c r="B21045" s="246">
        <v>1.73</v>
      </c>
    </row>
    <row r="21046" spans="1:2" x14ac:dyDescent="0.2">
      <c r="A21046" s="245" t="s">
        <v>5647</v>
      </c>
      <c r="B21046" s="246">
        <v>1.23</v>
      </c>
    </row>
    <row r="21047" spans="1:2" x14ac:dyDescent="0.2">
      <c r="A21047" s="245" t="s">
        <v>21638</v>
      </c>
      <c r="B21047" s="246">
        <v>1.19</v>
      </c>
    </row>
    <row r="21048" spans="1:2" x14ac:dyDescent="0.2">
      <c r="A21048" s="245" t="s">
        <v>11050</v>
      </c>
      <c r="B21048" s="246">
        <v>0.16</v>
      </c>
    </row>
    <row r="21049" spans="1:2" x14ac:dyDescent="0.2">
      <c r="A21049" s="245" t="s">
        <v>21639</v>
      </c>
      <c r="B21049" s="246">
        <v>0.16</v>
      </c>
    </row>
    <row r="21050" spans="1:2" x14ac:dyDescent="0.2">
      <c r="A21050" s="245" t="s">
        <v>11052</v>
      </c>
      <c r="B21050" s="246">
        <v>0.17</v>
      </c>
    </row>
    <row r="21051" spans="1:2" x14ac:dyDescent="0.2">
      <c r="A21051" s="245" t="s">
        <v>21640</v>
      </c>
      <c r="B21051" s="246">
        <v>0.17</v>
      </c>
    </row>
    <row r="21052" spans="1:2" x14ac:dyDescent="0.2">
      <c r="A21052" s="245" t="s">
        <v>11053</v>
      </c>
      <c r="B21052" s="246">
        <v>0.22</v>
      </c>
    </row>
    <row r="21053" spans="1:2" x14ac:dyDescent="0.2">
      <c r="A21053" s="245" t="s">
        <v>21641</v>
      </c>
      <c r="B21053" s="246">
        <v>0.21</v>
      </c>
    </row>
    <row r="21054" spans="1:2" x14ac:dyDescent="0.2">
      <c r="A21054" s="245" t="s">
        <v>11054</v>
      </c>
      <c r="B21054" s="246">
        <v>3.93</v>
      </c>
    </row>
    <row r="21055" spans="1:2" x14ac:dyDescent="0.2">
      <c r="A21055" s="245" t="s">
        <v>21642</v>
      </c>
      <c r="B21055" s="246">
        <v>3.83</v>
      </c>
    </row>
    <row r="21056" spans="1:2" x14ac:dyDescent="0.2">
      <c r="A21056" s="245" t="s">
        <v>11055</v>
      </c>
      <c r="B21056" s="246">
        <v>27.49</v>
      </c>
    </row>
    <row r="21057" spans="1:2" x14ac:dyDescent="0.2">
      <c r="A21057" s="245" t="s">
        <v>21643</v>
      </c>
      <c r="B21057" s="246">
        <v>26.82</v>
      </c>
    </row>
    <row r="21058" spans="1:2" x14ac:dyDescent="0.2">
      <c r="A21058" s="245" t="s">
        <v>11056</v>
      </c>
      <c r="B21058" s="246">
        <v>2.34</v>
      </c>
    </row>
    <row r="21059" spans="1:2" x14ac:dyDescent="0.2">
      <c r="A21059" s="245" t="s">
        <v>21644</v>
      </c>
      <c r="B21059" s="246">
        <v>2.2799999999999998</v>
      </c>
    </row>
    <row r="21060" spans="1:2" x14ac:dyDescent="0.2">
      <c r="A21060" s="245" t="s">
        <v>11057</v>
      </c>
      <c r="B21060" s="246">
        <v>3.89</v>
      </c>
    </row>
    <row r="21061" spans="1:2" x14ac:dyDescent="0.2">
      <c r="A21061" s="245" t="s">
        <v>21645</v>
      </c>
      <c r="B21061" s="246">
        <v>3.79</v>
      </c>
    </row>
    <row r="21062" spans="1:2" x14ac:dyDescent="0.2">
      <c r="A21062" s="245" t="s">
        <v>5651</v>
      </c>
      <c r="B21062" s="246">
        <v>12.64</v>
      </c>
    </row>
    <row r="21063" spans="1:2" x14ac:dyDescent="0.2">
      <c r="A21063" s="245" t="s">
        <v>21646</v>
      </c>
      <c r="B21063" s="246">
        <v>12.18</v>
      </c>
    </row>
    <row r="21064" spans="1:2" x14ac:dyDescent="0.2">
      <c r="A21064" s="245" t="s">
        <v>5652</v>
      </c>
      <c r="B21064" s="246">
        <v>0.21</v>
      </c>
    </row>
    <row r="21065" spans="1:2" x14ac:dyDescent="0.2">
      <c r="A21065" s="245" t="s">
        <v>21647</v>
      </c>
      <c r="B21065" s="246">
        <v>0.19</v>
      </c>
    </row>
    <row r="21066" spans="1:2" x14ac:dyDescent="0.2">
      <c r="A21066" s="245" t="s">
        <v>11058</v>
      </c>
      <c r="B21066" s="246">
        <v>108.6</v>
      </c>
    </row>
    <row r="21067" spans="1:2" x14ac:dyDescent="0.2">
      <c r="A21067" s="245" t="s">
        <v>21648</v>
      </c>
      <c r="B21067" s="246">
        <v>104.32</v>
      </c>
    </row>
    <row r="21068" spans="1:2" x14ac:dyDescent="0.2">
      <c r="A21068" s="245" t="s">
        <v>11059</v>
      </c>
      <c r="B21068" s="246">
        <v>1.43</v>
      </c>
    </row>
    <row r="21069" spans="1:2" x14ac:dyDescent="0.2">
      <c r="A21069" s="245" t="s">
        <v>21649</v>
      </c>
      <c r="B21069" s="246">
        <v>1.35</v>
      </c>
    </row>
    <row r="21070" spans="1:2" x14ac:dyDescent="0.2">
      <c r="A21070" s="245" t="s">
        <v>11060</v>
      </c>
      <c r="B21070" s="246">
        <v>0.63</v>
      </c>
    </row>
    <row r="21071" spans="1:2" x14ac:dyDescent="0.2">
      <c r="A21071" s="245" t="s">
        <v>21650</v>
      </c>
      <c r="B21071" s="246">
        <v>0.61</v>
      </c>
    </row>
    <row r="21072" spans="1:2" x14ac:dyDescent="0.2">
      <c r="A21072" s="245" t="s">
        <v>11062</v>
      </c>
      <c r="B21072" s="246">
        <v>2.19</v>
      </c>
    </row>
    <row r="21073" spans="1:2" x14ac:dyDescent="0.2">
      <c r="A21073" s="245" t="s">
        <v>21651</v>
      </c>
      <c r="B21073" s="246">
        <v>2</v>
      </c>
    </row>
    <row r="21074" spans="1:2" x14ac:dyDescent="0.2">
      <c r="A21074" s="245" t="s">
        <v>11063</v>
      </c>
      <c r="B21074" s="246">
        <v>0.31</v>
      </c>
    </row>
    <row r="21075" spans="1:2" x14ac:dyDescent="0.2">
      <c r="A21075" s="245" t="s">
        <v>21652</v>
      </c>
      <c r="B21075" s="246">
        <v>0.28999999999999998</v>
      </c>
    </row>
    <row r="21076" spans="1:2" x14ac:dyDescent="0.2">
      <c r="A21076" s="245" t="s">
        <v>11064</v>
      </c>
      <c r="B21076" s="246">
        <v>0.36</v>
      </c>
    </row>
    <row r="21077" spans="1:2" x14ac:dyDescent="0.2">
      <c r="A21077" s="245" t="s">
        <v>21653</v>
      </c>
      <c r="B21077" s="246">
        <v>0.34</v>
      </c>
    </row>
    <row r="21078" spans="1:2" x14ac:dyDescent="0.2">
      <c r="A21078" s="245" t="s">
        <v>5662</v>
      </c>
      <c r="B21078" s="246">
        <v>9.02</v>
      </c>
    </row>
    <row r="21079" spans="1:2" x14ac:dyDescent="0.2">
      <c r="A21079" s="245" t="s">
        <v>21654</v>
      </c>
      <c r="B21079" s="246">
        <v>8.5</v>
      </c>
    </row>
    <row r="21080" spans="1:2" x14ac:dyDescent="0.2">
      <c r="A21080" s="245" t="s">
        <v>5663</v>
      </c>
      <c r="B21080" s="246">
        <v>10.02</v>
      </c>
    </row>
    <row r="21081" spans="1:2" x14ac:dyDescent="0.2">
      <c r="A21081" s="245" t="s">
        <v>21655</v>
      </c>
      <c r="B21081" s="246">
        <v>9.44</v>
      </c>
    </row>
    <row r="21082" spans="1:2" x14ac:dyDescent="0.2">
      <c r="A21082" s="245" t="s">
        <v>5664</v>
      </c>
      <c r="B21082" s="246">
        <v>11.01</v>
      </c>
    </row>
    <row r="21083" spans="1:2" x14ac:dyDescent="0.2">
      <c r="A21083" s="245" t="s">
        <v>21656</v>
      </c>
      <c r="B21083" s="246">
        <v>10.37</v>
      </c>
    </row>
    <row r="21084" spans="1:2" x14ac:dyDescent="0.2">
      <c r="A21084" s="245" t="s">
        <v>5665</v>
      </c>
      <c r="B21084" s="246">
        <v>10.92</v>
      </c>
    </row>
    <row r="21085" spans="1:2" x14ac:dyDescent="0.2">
      <c r="A21085" s="245" t="s">
        <v>21657</v>
      </c>
      <c r="B21085" s="246">
        <v>10.29</v>
      </c>
    </row>
    <row r="21086" spans="1:2" x14ac:dyDescent="0.2">
      <c r="A21086" s="245" t="s">
        <v>5666</v>
      </c>
      <c r="B21086" s="246">
        <v>12.13</v>
      </c>
    </row>
    <row r="21087" spans="1:2" x14ac:dyDescent="0.2">
      <c r="A21087" s="245" t="s">
        <v>21658</v>
      </c>
      <c r="B21087" s="246">
        <v>11.43</v>
      </c>
    </row>
    <row r="21088" spans="1:2" x14ac:dyDescent="0.2">
      <c r="A21088" s="245" t="s">
        <v>5667</v>
      </c>
      <c r="B21088" s="246">
        <v>13.32</v>
      </c>
    </row>
    <row r="21089" spans="1:2" x14ac:dyDescent="0.2">
      <c r="A21089" s="245" t="s">
        <v>21659</v>
      </c>
      <c r="B21089" s="246">
        <v>12.55</v>
      </c>
    </row>
    <row r="21090" spans="1:2" x14ac:dyDescent="0.2">
      <c r="A21090" s="245" t="s">
        <v>5668</v>
      </c>
      <c r="B21090" s="246">
        <v>9.56</v>
      </c>
    </row>
    <row r="21091" spans="1:2" x14ac:dyDescent="0.2">
      <c r="A21091" s="245" t="s">
        <v>21660</v>
      </c>
      <c r="B21091" s="246">
        <v>9.18</v>
      </c>
    </row>
    <row r="21092" spans="1:2" x14ac:dyDescent="0.2">
      <c r="A21092" s="245" t="s">
        <v>5669</v>
      </c>
      <c r="B21092" s="246">
        <v>11.29</v>
      </c>
    </row>
    <row r="21093" spans="1:2" x14ac:dyDescent="0.2">
      <c r="A21093" s="245" t="s">
        <v>21661</v>
      </c>
      <c r="B21093" s="246">
        <v>10.82</v>
      </c>
    </row>
    <row r="21094" spans="1:2" x14ac:dyDescent="0.2">
      <c r="A21094" s="245" t="s">
        <v>5670</v>
      </c>
      <c r="B21094" s="246">
        <v>20.399999999999999</v>
      </c>
    </row>
    <row r="21095" spans="1:2" x14ac:dyDescent="0.2">
      <c r="A21095" s="245" t="s">
        <v>21662</v>
      </c>
      <c r="B21095" s="246">
        <v>19.46</v>
      </c>
    </row>
    <row r="21096" spans="1:2" x14ac:dyDescent="0.2">
      <c r="A21096" s="245" t="s">
        <v>5671</v>
      </c>
      <c r="B21096" s="246">
        <v>17.38</v>
      </c>
    </row>
    <row r="21097" spans="1:2" x14ac:dyDescent="0.2">
      <c r="A21097" s="245" t="s">
        <v>21663</v>
      </c>
      <c r="B21097" s="246">
        <v>16.59</v>
      </c>
    </row>
    <row r="21098" spans="1:2" x14ac:dyDescent="0.2">
      <c r="A21098" s="245" t="s">
        <v>5672</v>
      </c>
      <c r="B21098" s="246">
        <v>6.99</v>
      </c>
    </row>
    <row r="21099" spans="1:2" x14ac:dyDescent="0.2">
      <c r="A21099" s="245" t="s">
        <v>21664</v>
      </c>
      <c r="B21099" s="246">
        <v>6.6</v>
      </c>
    </row>
    <row r="21100" spans="1:2" x14ac:dyDescent="0.2">
      <c r="A21100" s="245" t="s">
        <v>5673</v>
      </c>
      <c r="B21100" s="246">
        <v>11.18</v>
      </c>
    </row>
    <row r="21101" spans="1:2" x14ac:dyDescent="0.2">
      <c r="A21101" s="245" t="s">
        <v>21665</v>
      </c>
      <c r="B21101" s="246">
        <v>10.7</v>
      </c>
    </row>
    <row r="21102" spans="1:2" x14ac:dyDescent="0.2">
      <c r="A21102" s="245" t="s">
        <v>5674</v>
      </c>
      <c r="B21102" s="246">
        <v>7.53</v>
      </c>
    </row>
    <row r="21103" spans="1:2" x14ac:dyDescent="0.2">
      <c r="A21103" s="245" t="s">
        <v>21666</v>
      </c>
      <c r="B21103" s="246">
        <v>7.14</v>
      </c>
    </row>
    <row r="21104" spans="1:2" x14ac:dyDescent="0.2">
      <c r="A21104" s="245" t="s">
        <v>11065</v>
      </c>
      <c r="B21104" s="246">
        <v>145.44999999999999</v>
      </c>
    </row>
    <row r="21105" spans="1:2" x14ac:dyDescent="0.2">
      <c r="A21105" s="245" t="s">
        <v>21667</v>
      </c>
      <c r="B21105" s="246">
        <v>138.72</v>
      </c>
    </row>
    <row r="21106" spans="1:2" x14ac:dyDescent="0.2">
      <c r="A21106" s="245" t="s">
        <v>5675</v>
      </c>
      <c r="B21106" s="246">
        <v>13.84</v>
      </c>
    </row>
    <row r="21107" spans="1:2" x14ac:dyDescent="0.2">
      <c r="A21107" s="245" t="s">
        <v>21668</v>
      </c>
      <c r="B21107" s="246">
        <v>13.25</v>
      </c>
    </row>
    <row r="21108" spans="1:2" x14ac:dyDescent="0.2">
      <c r="A21108" s="245" t="s">
        <v>5676</v>
      </c>
      <c r="B21108" s="246">
        <v>9.5299999999999994</v>
      </c>
    </row>
    <row r="21109" spans="1:2" x14ac:dyDescent="0.2">
      <c r="A21109" s="245" t="s">
        <v>21669</v>
      </c>
      <c r="B21109" s="246">
        <v>9.0399999999999991</v>
      </c>
    </row>
    <row r="21110" spans="1:2" x14ac:dyDescent="0.2">
      <c r="A21110" s="245" t="s">
        <v>5677</v>
      </c>
      <c r="B21110" s="246">
        <v>9.27</v>
      </c>
    </row>
    <row r="21111" spans="1:2" x14ac:dyDescent="0.2">
      <c r="A21111" s="245" t="s">
        <v>21670</v>
      </c>
      <c r="B21111" s="246">
        <v>8.77</v>
      </c>
    </row>
    <row r="21112" spans="1:2" x14ac:dyDescent="0.2">
      <c r="A21112" s="245" t="s">
        <v>5678</v>
      </c>
      <c r="B21112" s="246">
        <v>9.16</v>
      </c>
    </row>
    <row r="21113" spans="1:2" x14ac:dyDescent="0.2">
      <c r="A21113" s="245" t="s">
        <v>21671</v>
      </c>
      <c r="B21113" s="246">
        <v>8.66</v>
      </c>
    </row>
    <row r="21114" spans="1:2" x14ac:dyDescent="0.2">
      <c r="A21114" s="245" t="s">
        <v>5679</v>
      </c>
      <c r="B21114" s="246">
        <v>6.38</v>
      </c>
    </row>
    <row r="21115" spans="1:2" x14ac:dyDescent="0.2">
      <c r="A21115" s="245" t="s">
        <v>21672</v>
      </c>
      <c r="B21115" s="246">
        <v>6.04</v>
      </c>
    </row>
    <row r="21116" spans="1:2" x14ac:dyDescent="0.2">
      <c r="A21116" s="245" t="s">
        <v>5680</v>
      </c>
      <c r="B21116" s="246">
        <v>6.46</v>
      </c>
    </row>
    <row r="21117" spans="1:2" x14ac:dyDescent="0.2">
      <c r="A21117" s="245" t="s">
        <v>21673</v>
      </c>
      <c r="B21117" s="246">
        <v>6.14</v>
      </c>
    </row>
    <row r="21118" spans="1:2" x14ac:dyDescent="0.2">
      <c r="A21118" s="245" t="s">
        <v>11066</v>
      </c>
      <c r="B21118" s="246">
        <v>9.27</v>
      </c>
    </row>
    <row r="21119" spans="1:2" x14ac:dyDescent="0.2">
      <c r="A21119" s="245" t="s">
        <v>21674</v>
      </c>
      <c r="B21119" s="246">
        <v>8.77</v>
      </c>
    </row>
    <row r="21120" spans="1:2" x14ac:dyDescent="0.2">
      <c r="A21120" s="245" t="s">
        <v>11067</v>
      </c>
      <c r="B21120" s="246">
        <v>9.16</v>
      </c>
    </row>
    <row r="21121" spans="1:2" x14ac:dyDescent="0.2">
      <c r="A21121" s="245" t="s">
        <v>21675</v>
      </c>
      <c r="B21121" s="246">
        <v>8.66</v>
      </c>
    </row>
    <row r="21122" spans="1:2" x14ac:dyDescent="0.2">
      <c r="A21122" s="245" t="s">
        <v>5681</v>
      </c>
      <c r="B21122" s="246">
        <v>0.33</v>
      </c>
    </row>
    <row r="21123" spans="1:2" x14ac:dyDescent="0.2">
      <c r="A21123" s="245" t="s">
        <v>21676</v>
      </c>
      <c r="B21123" s="246">
        <v>0.32</v>
      </c>
    </row>
    <row r="21124" spans="1:2" x14ac:dyDescent="0.2">
      <c r="A21124" s="245" t="s">
        <v>5682</v>
      </c>
      <c r="B21124" s="246">
        <v>0.22</v>
      </c>
    </row>
    <row r="21125" spans="1:2" x14ac:dyDescent="0.2">
      <c r="A21125" s="245" t="s">
        <v>21677</v>
      </c>
      <c r="B21125" s="246">
        <v>0.21</v>
      </c>
    </row>
    <row r="21126" spans="1:2" x14ac:dyDescent="0.2">
      <c r="A21126" s="245" t="s">
        <v>5687</v>
      </c>
      <c r="B21126" s="246">
        <v>34.32</v>
      </c>
    </row>
    <row r="21127" spans="1:2" x14ac:dyDescent="0.2">
      <c r="A21127" s="245" t="s">
        <v>21678</v>
      </c>
      <c r="B21127" s="246">
        <v>32.51</v>
      </c>
    </row>
    <row r="21128" spans="1:2" x14ac:dyDescent="0.2">
      <c r="A21128" s="245" t="s">
        <v>5688</v>
      </c>
      <c r="B21128" s="246">
        <v>63.17</v>
      </c>
    </row>
    <row r="21129" spans="1:2" x14ac:dyDescent="0.2">
      <c r="A21129" s="245" t="s">
        <v>21679</v>
      </c>
      <c r="B21129" s="246">
        <v>59.54</v>
      </c>
    </row>
    <row r="21130" spans="1:2" x14ac:dyDescent="0.2">
      <c r="A21130" s="245" t="s">
        <v>11068</v>
      </c>
      <c r="B21130" s="246">
        <v>30.6</v>
      </c>
    </row>
    <row r="21131" spans="1:2" x14ac:dyDescent="0.2">
      <c r="A21131" s="245" t="s">
        <v>21680</v>
      </c>
      <c r="B21131" s="246">
        <v>28.34</v>
      </c>
    </row>
    <row r="21132" spans="1:2" x14ac:dyDescent="0.2">
      <c r="A21132" s="245" t="s">
        <v>11069</v>
      </c>
      <c r="B21132" s="246">
        <v>32.57</v>
      </c>
    </row>
    <row r="21133" spans="1:2" x14ac:dyDescent="0.2">
      <c r="A21133" s="245" t="s">
        <v>21681</v>
      </c>
      <c r="B21133" s="246">
        <v>31.2</v>
      </c>
    </row>
    <row r="21134" spans="1:2" x14ac:dyDescent="0.2">
      <c r="A21134" s="245" t="s">
        <v>5689</v>
      </c>
      <c r="B21134" s="246">
        <v>176.04</v>
      </c>
    </row>
    <row r="21135" spans="1:2" x14ac:dyDescent="0.2">
      <c r="A21135" s="245" t="s">
        <v>21682</v>
      </c>
      <c r="B21135" s="246">
        <v>170.26</v>
      </c>
    </row>
    <row r="21136" spans="1:2" x14ac:dyDescent="0.2">
      <c r="A21136" s="245" t="s">
        <v>5690</v>
      </c>
      <c r="B21136" s="246">
        <v>72.790000000000006</v>
      </c>
    </row>
    <row r="21137" spans="1:2" x14ac:dyDescent="0.2">
      <c r="A21137" s="245" t="s">
        <v>21683</v>
      </c>
      <c r="B21137" s="246">
        <v>68.84</v>
      </c>
    </row>
    <row r="21138" spans="1:2" x14ac:dyDescent="0.2">
      <c r="A21138" s="245" t="s">
        <v>5691</v>
      </c>
      <c r="B21138" s="246">
        <v>243.88</v>
      </c>
    </row>
    <row r="21139" spans="1:2" x14ac:dyDescent="0.2">
      <c r="A21139" s="245" t="s">
        <v>21684</v>
      </c>
      <c r="B21139" s="246">
        <v>235.62</v>
      </c>
    </row>
    <row r="21140" spans="1:2" x14ac:dyDescent="0.2">
      <c r="A21140" s="245" t="s">
        <v>5693</v>
      </c>
      <c r="B21140" s="246">
        <v>0.56999999999999995</v>
      </c>
    </row>
    <row r="21141" spans="1:2" x14ac:dyDescent="0.2">
      <c r="A21141" s="245" t="s">
        <v>21685</v>
      </c>
      <c r="B21141" s="246">
        <v>0.55000000000000004</v>
      </c>
    </row>
    <row r="21142" spans="1:2" x14ac:dyDescent="0.2">
      <c r="A21142" s="245" t="s">
        <v>5694</v>
      </c>
      <c r="B21142" s="246">
        <v>2.44</v>
      </c>
    </row>
    <row r="21143" spans="1:2" x14ac:dyDescent="0.2">
      <c r="A21143" s="245" t="s">
        <v>21686</v>
      </c>
      <c r="B21143" s="246">
        <v>2.35</v>
      </c>
    </row>
    <row r="21144" spans="1:2" x14ac:dyDescent="0.2">
      <c r="A21144" s="245" t="s">
        <v>5695</v>
      </c>
      <c r="B21144" s="246">
        <v>3.97</v>
      </c>
    </row>
    <row r="21145" spans="1:2" x14ac:dyDescent="0.2">
      <c r="A21145" s="245" t="s">
        <v>21687</v>
      </c>
      <c r="B21145" s="246">
        <v>3.81</v>
      </c>
    </row>
    <row r="21146" spans="1:2" x14ac:dyDescent="0.2">
      <c r="A21146" s="245" t="s">
        <v>5696</v>
      </c>
      <c r="B21146" s="246">
        <v>257.19</v>
      </c>
    </row>
    <row r="21147" spans="1:2" x14ac:dyDescent="0.2">
      <c r="A21147" s="245" t="s">
        <v>21688</v>
      </c>
      <c r="B21147" s="246">
        <v>247.26</v>
      </c>
    </row>
    <row r="21148" spans="1:2" x14ac:dyDescent="0.2">
      <c r="A21148" s="245" t="s">
        <v>5697</v>
      </c>
      <c r="B21148" s="246">
        <v>185.36</v>
      </c>
    </row>
    <row r="21149" spans="1:2" x14ac:dyDescent="0.2">
      <c r="A21149" s="245" t="s">
        <v>21689</v>
      </c>
      <c r="B21149" s="246">
        <v>178.27</v>
      </c>
    </row>
    <row r="21150" spans="1:2" x14ac:dyDescent="0.2">
      <c r="A21150" s="245" t="s">
        <v>5698</v>
      </c>
      <c r="B21150" s="246">
        <v>131.5</v>
      </c>
    </row>
    <row r="21151" spans="1:2" x14ac:dyDescent="0.2">
      <c r="A21151" s="245" t="s">
        <v>21690</v>
      </c>
      <c r="B21151" s="246">
        <v>126.54</v>
      </c>
    </row>
    <row r="21152" spans="1:2" x14ac:dyDescent="0.2">
      <c r="A21152" s="245" t="s">
        <v>5699</v>
      </c>
      <c r="B21152" s="246">
        <v>106.37</v>
      </c>
    </row>
    <row r="21153" spans="1:2" x14ac:dyDescent="0.2">
      <c r="A21153" s="245" t="s">
        <v>21691</v>
      </c>
      <c r="B21153" s="246">
        <v>102.4</v>
      </c>
    </row>
    <row r="21154" spans="1:2" x14ac:dyDescent="0.2">
      <c r="A21154" s="245" t="s">
        <v>5700</v>
      </c>
      <c r="B21154" s="246">
        <v>212.87</v>
      </c>
    </row>
    <row r="21155" spans="1:2" x14ac:dyDescent="0.2">
      <c r="A21155" s="245" t="s">
        <v>21692</v>
      </c>
      <c r="B21155" s="246">
        <v>206.42</v>
      </c>
    </row>
    <row r="21156" spans="1:2" x14ac:dyDescent="0.2">
      <c r="A21156" s="245" t="s">
        <v>5701</v>
      </c>
      <c r="B21156" s="246">
        <v>152.05000000000001</v>
      </c>
    </row>
    <row r="21157" spans="1:2" x14ac:dyDescent="0.2">
      <c r="A21157" s="245" t="s">
        <v>21693</v>
      </c>
      <c r="B21157" s="246">
        <v>147.44</v>
      </c>
    </row>
    <row r="21158" spans="1:2" x14ac:dyDescent="0.2">
      <c r="A21158" s="245" t="s">
        <v>5702</v>
      </c>
      <c r="B21158" s="246">
        <v>106.43</v>
      </c>
    </row>
    <row r="21159" spans="1:2" x14ac:dyDescent="0.2">
      <c r="A21159" s="245" t="s">
        <v>21694</v>
      </c>
      <c r="B21159" s="246">
        <v>103.21</v>
      </c>
    </row>
    <row r="21160" spans="1:2" x14ac:dyDescent="0.2">
      <c r="A21160" s="245" t="s">
        <v>5703</v>
      </c>
      <c r="B21160" s="246">
        <v>85.14</v>
      </c>
    </row>
    <row r="21161" spans="1:2" x14ac:dyDescent="0.2">
      <c r="A21161" s="245" t="s">
        <v>21695</v>
      </c>
      <c r="B21161" s="246">
        <v>82.56</v>
      </c>
    </row>
    <row r="21162" spans="1:2" x14ac:dyDescent="0.2">
      <c r="A21162" s="245" t="s">
        <v>11070</v>
      </c>
      <c r="B21162" s="246">
        <v>111.09</v>
      </c>
    </row>
    <row r="21163" spans="1:2" x14ac:dyDescent="0.2">
      <c r="A21163" s="245" t="s">
        <v>21696</v>
      </c>
      <c r="B21163" s="246">
        <v>97.64</v>
      </c>
    </row>
    <row r="21164" spans="1:2" x14ac:dyDescent="0.2">
      <c r="A21164" s="245" t="s">
        <v>5704</v>
      </c>
      <c r="B21164" s="246">
        <v>44.31</v>
      </c>
    </row>
    <row r="21165" spans="1:2" x14ac:dyDescent="0.2">
      <c r="A21165" s="245" t="s">
        <v>21697</v>
      </c>
      <c r="B21165" s="246">
        <v>40.840000000000003</v>
      </c>
    </row>
    <row r="21166" spans="1:2" x14ac:dyDescent="0.2">
      <c r="A21166" s="245" t="s">
        <v>5705</v>
      </c>
      <c r="B21166" s="246">
        <v>33.31</v>
      </c>
    </row>
    <row r="21167" spans="1:2" x14ac:dyDescent="0.2">
      <c r="A21167" s="245" t="s">
        <v>21698</v>
      </c>
      <c r="B21167" s="246">
        <v>30.83</v>
      </c>
    </row>
    <row r="21168" spans="1:2" x14ac:dyDescent="0.2">
      <c r="A21168" s="245" t="s">
        <v>5706</v>
      </c>
      <c r="B21168" s="246">
        <v>25.06</v>
      </c>
    </row>
    <row r="21169" spans="1:2" x14ac:dyDescent="0.2">
      <c r="A21169" s="245" t="s">
        <v>21699</v>
      </c>
      <c r="B21169" s="246">
        <v>23.32</v>
      </c>
    </row>
    <row r="21170" spans="1:2" x14ac:dyDescent="0.2">
      <c r="A21170" s="245" t="s">
        <v>5707</v>
      </c>
      <c r="B21170" s="246">
        <v>21.22</v>
      </c>
    </row>
    <row r="21171" spans="1:2" x14ac:dyDescent="0.2">
      <c r="A21171" s="245" t="s">
        <v>21700</v>
      </c>
      <c r="B21171" s="246">
        <v>19.829999999999998</v>
      </c>
    </row>
    <row r="21172" spans="1:2" x14ac:dyDescent="0.2">
      <c r="A21172" s="245" t="s">
        <v>11071</v>
      </c>
      <c r="B21172" s="246">
        <v>185.36</v>
      </c>
    </row>
    <row r="21173" spans="1:2" x14ac:dyDescent="0.2">
      <c r="A21173" s="245" t="s">
        <v>21701</v>
      </c>
      <c r="B21173" s="246">
        <v>178.27</v>
      </c>
    </row>
    <row r="21174" spans="1:2" x14ac:dyDescent="0.2">
      <c r="A21174" s="245" t="s">
        <v>5683</v>
      </c>
      <c r="B21174" s="246">
        <v>1.03</v>
      </c>
    </row>
    <row r="21175" spans="1:2" x14ac:dyDescent="0.2">
      <c r="A21175" s="245" t="s">
        <v>21702</v>
      </c>
      <c r="B21175" s="246">
        <v>0.98</v>
      </c>
    </row>
    <row r="21176" spans="1:2" x14ac:dyDescent="0.2">
      <c r="A21176" s="245" t="s">
        <v>5684</v>
      </c>
      <c r="B21176" s="246">
        <v>1.95</v>
      </c>
    </row>
    <row r="21177" spans="1:2" x14ac:dyDescent="0.2">
      <c r="A21177" s="245" t="s">
        <v>21703</v>
      </c>
      <c r="B21177" s="246">
        <v>1.85</v>
      </c>
    </row>
    <row r="21178" spans="1:2" x14ac:dyDescent="0.2">
      <c r="A21178" s="245" t="s">
        <v>5685</v>
      </c>
      <c r="B21178" s="246">
        <v>2.4700000000000002</v>
      </c>
    </row>
    <row r="21179" spans="1:2" x14ac:dyDescent="0.2">
      <c r="A21179" s="245" t="s">
        <v>21704</v>
      </c>
      <c r="B21179" s="246">
        <v>2.35</v>
      </c>
    </row>
    <row r="21180" spans="1:2" x14ac:dyDescent="0.2">
      <c r="A21180" s="245" t="s">
        <v>5686</v>
      </c>
      <c r="B21180" s="246">
        <v>3.16</v>
      </c>
    </row>
    <row r="21181" spans="1:2" x14ac:dyDescent="0.2">
      <c r="A21181" s="245" t="s">
        <v>21705</v>
      </c>
      <c r="B21181" s="246">
        <v>3</v>
      </c>
    </row>
    <row r="21182" spans="1:2" x14ac:dyDescent="0.2">
      <c r="A21182" s="245" t="s">
        <v>5708</v>
      </c>
      <c r="B21182" s="246">
        <v>39.35</v>
      </c>
    </row>
    <row r="21183" spans="1:2" x14ac:dyDescent="0.2">
      <c r="A21183" s="245" t="s">
        <v>21706</v>
      </c>
      <c r="B21183" s="246">
        <v>35.89</v>
      </c>
    </row>
    <row r="21184" spans="1:2" x14ac:dyDescent="0.2">
      <c r="A21184" s="245" t="s">
        <v>5709</v>
      </c>
      <c r="B21184" s="246">
        <v>32.15</v>
      </c>
    </row>
    <row r="21185" spans="1:2" x14ac:dyDescent="0.2">
      <c r="A21185" s="245" t="s">
        <v>21707</v>
      </c>
      <c r="B21185" s="246">
        <v>29.41</v>
      </c>
    </row>
    <row r="21186" spans="1:2" x14ac:dyDescent="0.2">
      <c r="A21186" s="245" t="s">
        <v>5710</v>
      </c>
      <c r="B21186" s="246">
        <v>500.31</v>
      </c>
    </row>
    <row r="21187" spans="1:2" x14ac:dyDescent="0.2">
      <c r="A21187" s="245" t="s">
        <v>21708</v>
      </c>
      <c r="B21187" s="246">
        <v>446.98</v>
      </c>
    </row>
    <row r="21188" spans="1:2" x14ac:dyDescent="0.2">
      <c r="A21188" s="245" t="s">
        <v>5711</v>
      </c>
      <c r="B21188" s="246">
        <v>1.76</v>
      </c>
    </row>
    <row r="21189" spans="1:2" x14ac:dyDescent="0.2">
      <c r="A21189" s="245" t="s">
        <v>21709</v>
      </c>
      <c r="B21189" s="246">
        <v>1.6</v>
      </c>
    </row>
    <row r="21190" spans="1:2" x14ac:dyDescent="0.2">
      <c r="A21190" s="245" t="s">
        <v>5712</v>
      </c>
      <c r="B21190" s="246">
        <v>2.58</v>
      </c>
    </row>
    <row r="21191" spans="1:2" x14ac:dyDescent="0.2">
      <c r="A21191" s="245" t="s">
        <v>21710</v>
      </c>
      <c r="B21191" s="246">
        <v>2.42</v>
      </c>
    </row>
    <row r="21192" spans="1:2" x14ac:dyDescent="0.2">
      <c r="A21192" s="245" t="s">
        <v>5713</v>
      </c>
      <c r="B21192" s="246">
        <v>13.04</v>
      </c>
    </row>
    <row r="21193" spans="1:2" x14ac:dyDescent="0.2">
      <c r="A21193" s="245" t="s">
        <v>21711</v>
      </c>
      <c r="B21193" s="246">
        <v>11.3</v>
      </c>
    </row>
    <row r="21194" spans="1:2" x14ac:dyDescent="0.2">
      <c r="A21194" s="245" t="s">
        <v>5714</v>
      </c>
      <c r="B21194" s="246">
        <v>1.1100000000000001</v>
      </c>
    </row>
    <row r="21195" spans="1:2" x14ac:dyDescent="0.2">
      <c r="A21195" s="245" t="s">
        <v>21712</v>
      </c>
      <c r="B21195" s="246">
        <v>0.96</v>
      </c>
    </row>
    <row r="21196" spans="1:2" x14ac:dyDescent="0.2">
      <c r="A21196" s="245" t="s">
        <v>5715</v>
      </c>
      <c r="B21196" s="246">
        <v>1.19</v>
      </c>
    </row>
    <row r="21197" spans="1:2" x14ac:dyDescent="0.2">
      <c r="A21197" s="245" t="s">
        <v>21713</v>
      </c>
      <c r="B21197" s="246">
        <v>1.03</v>
      </c>
    </row>
    <row r="21198" spans="1:2" x14ac:dyDescent="0.2">
      <c r="A21198" s="245" t="s">
        <v>5716</v>
      </c>
      <c r="B21198" s="246">
        <v>298.08</v>
      </c>
    </row>
    <row r="21199" spans="1:2" x14ac:dyDescent="0.2">
      <c r="A21199" s="245" t="s">
        <v>21714</v>
      </c>
      <c r="B21199" s="246">
        <v>258.32</v>
      </c>
    </row>
    <row r="21200" spans="1:2" x14ac:dyDescent="0.2">
      <c r="A21200" s="245" t="s">
        <v>5718</v>
      </c>
      <c r="B21200" s="246">
        <v>18.77</v>
      </c>
    </row>
    <row r="21201" spans="1:2" x14ac:dyDescent="0.2">
      <c r="A21201" s="245" t="s">
        <v>21715</v>
      </c>
      <c r="B21201" s="246">
        <v>16.27</v>
      </c>
    </row>
    <row r="21202" spans="1:2" x14ac:dyDescent="0.2">
      <c r="A21202" s="245" t="s">
        <v>5719</v>
      </c>
      <c r="B21202" s="246">
        <v>15.18</v>
      </c>
    </row>
    <row r="21203" spans="1:2" x14ac:dyDescent="0.2">
      <c r="A21203" s="245" t="s">
        <v>21716</v>
      </c>
      <c r="B21203" s="246">
        <v>13.16</v>
      </c>
    </row>
    <row r="21204" spans="1:2" x14ac:dyDescent="0.2">
      <c r="A21204" s="245" t="s">
        <v>5720</v>
      </c>
      <c r="B21204" s="246">
        <v>0.89</v>
      </c>
    </row>
    <row r="21205" spans="1:2" x14ac:dyDescent="0.2">
      <c r="A21205" s="245" t="s">
        <v>21717</v>
      </c>
      <c r="B21205" s="246">
        <v>0.77</v>
      </c>
    </row>
    <row r="21206" spans="1:2" x14ac:dyDescent="0.2">
      <c r="A21206" s="245" t="s">
        <v>5721</v>
      </c>
      <c r="B21206" s="246">
        <v>16.239999999999998</v>
      </c>
    </row>
    <row r="21207" spans="1:2" x14ac:dyDescent="0.2">
      <c r="A21207" s="245" t="s">
        <v>21718</v>
      </c>
      <c r="B21207" s="246">
        <v>14.07</v>
      </c>
    </row>
    <row r="21208" spans="1:2" x14ac:dyDescent="0.2">
      <c r="A21208" s="245" t="s">
        <v>5722</v>
      </c>
      <c r="B21208" s="246">
        <v>23.39</v>
      </c>
    </row>
    <row r="21209" spans="1:2" x14ac:dyDescent="0.2">
      <c r="A21209" s="245" t="s">
        <v>21719</v>
      </c>
      <c r="B21209" s="246">
        <v>20.99</v>
      </c>
    </row>
    <row r="21210" spans="1:2" x14ac:dyDescent="0.2">
      <c r="A21210" s="245" t="s">
        <v>5723</v>
      </c>
      <c r="B21210" s="246">
        <v>73.599999999999994</v>
      </c>
    </row>
    <row r="21211" spans="1:2" x14ac:dyDescent="0.2">
      <c r="A21211" s="245" t="s">
        <v>21720</v>
      </c>
      <c r="B21211" s="246">
        <v>64.06</v>
      </c>
    </row>
    <row r="21212" spans="1:2" x14ac:dyDescent="0.2">
      <c r="A21212" s="245" t="s">
        <v>5724</v>
      </c>
      <c r="B21212" s="246">
        <v>8.0399999999999991</v>
      </c>
    </row>
    <row r="21213" spans="1:2" x14ac:dyDescent="0.2">
      <c r="A21213" s="245" t="s">
        <v>21721</v>
      </c>
      <c r="B21213" s="246">
        <v>6.97</v>
      </c>
    </row>
    <row r="21214" spans="1:2" x14ac:dyDescent="0.2">
      <c r="A21214" s="245" t="s">
        <v>5725</v>
      </c>
      <c r="B21214" s="246">
        <v>11.17</v>
      </c>
    </row>
    <row r="21215" spans="1:2" x14ac:dyDescent="0.2">
      <c r="A21215" s="245" t="s">
        <v>21722</v>
      </c>
      <c r="B21215" s="246">
        <v>9.68</v>
      </c>
    </row>
    <row r="21216" spans="1:2" x14ac:dyDescent="0.2">
      <c r="A21216" s="245" t="s">
        <v>5726</v>
      </c>
      <c r="B21216" s="246">
        <v>3.16</v>
      </c>
    </row>
    <row r="21217" spans="1:2" x14ac:dyDescent="0.2">
      <c r="A21217" s="245" t="s">
        <v>21723</v>
      </c>
      <c r="B21217" s="246">
        <v>2.8</v>
      </c>
    </row>
    <row r="21218" spans="1:2" x14ac:dyDescent="0.2">
      <c r="A21218" s="245" t="s">
        <v>5727</v>
      </c>
      <c r="B21218" s="246">
        <v>8.94</v>
      </c>
    </row>
    <row r="21219" spans="1:2" x14ac:dyDescent="0.2">
      <c r="A21219" s="245" t="s">
        <v>21724</v>
      </c>
      <c r="B21219" s="246">
        <v>7.74</v>
      </c>
    </row>
    <row r="21220" spans="1:2" x14ac:dyDescent="0.2">
      <c r="A21220" s="245" t="s">
        <v>5728</v>
      </c>
      <c r="B21220" s="246">
        <v>11.17</v>
      </c>
    </row>
    <row r="21221" spans="1:2" x14ac:dyDescent="0.2">
      <c r="A21221" s="245" t="s">
        <v>21725</v>
      </c>
      <c r="B21221" s="246">
        <v>9.68</v>
      </c>
    </row>
    <row r="21222" spans="1:2" x14ac:dyDescent="0.2">
      <c r="A21222" s="245" t="s">
        <v>5730</v>
      </c>
      <c r="B21222" s="246">
        <v>17.88</v>
      </c>
    </row>
    <row r="21223" spans="1:2" x14ac:dyDescent="0.2">
      <c r="A21223" s="245" t="s">
        <v>21726</v>
      </c>
      <c r="B21223" s="246">
        <v>15.49</v>
      </c>
    </row>
    <row r="21224" spans="1:2" x14ac:dyDescent="0.2">
      <c r="A21224" s="245" t="s">
        <v>5732</v>
      </c>
      <c r="B21224" s="246">
        <v>13.41</v>
      </c>
    </row>
    <row r="21225" spans="1:2" x14ac:dyDescent="0.2">
      <c r="A21225" s="245" t="s">
        <v>21727</v>
      </c>
      <c r="B21225" s="246">
        <v>11.62</v>
      </c>
    </row>
    <row r="21226" spans="1:2" x14ac:dyDescent="0.2">
      <c r="A21226" s="245" t="s">
        <v>11074</v>
      </c>
      <c r="B21226" s="246">
        <v>4.47</v>
      </c>
    </row>
    <row r="21227" spans="1:2" x14ac:dyDescent="0.2">
      <c r="A21227" s="245" t="s">
        <v>21728</v>
      </c>
      <c r="B21227" s="246">
        <v>3.87</v>
      </c>
    </row>
    <row r="21228" spans="1:2" x14ac:dyDescent="0.2">
      <c r="A21228" s="245" t="s">
        <v>5734</v>
      </c>
      <c r="B21228" s="246">
        <v>3.98</v>
      </c>
    </row>
    <row r="21229" spans="1:2" x14ac:dyDescent="0.2">
      <c r="A21229" s="245" t="s">
        <v>21729</v>
      </c>
      <c r="B21229" s="246">
        <v>3.77</v>
      </c>
    </row>
    <row r="21230" spans="1:2" x14ac:dyDescent="0.2">
      <c r="A21230" s="245" t="s">
        <v>5692</v>
      </c>
      <c r="B21230" s="246">
        <v>23.87</v>
      </c>
    </row>
    <row r="21231" spans="1:2" x14ac:dyDescent="0.2">
      <c r="A21231" s="245" t="s">
        <v>21730</v>
      </c>
      <c r="B21231" s="246">
        <v>22.67</v>
      </c>
    </row>
    <row r="21232" spans="1:2" x14ac:dyDescent="0.2">
      <c r="A21232" s="245" t="s">
        <v>11075</v>
      </c>
      <c r="B21232" s="246">
        <v>466.37</v>
      </c>
    </row>
    <row r="21233" spans="1:2" x14ac:dyDescent="0.2">
      <c r="A21233" s="245" t="s">
        <v>21731</v>
      </c>
      <c r="B21233" s="246">
        <v>431.62</v>
      </c>
    </row>
    <row r="21234" spans="1:2" x14ac:dyDescent="0.2">
      <c r="A21234" s="245" t="s">
        <v>5735</v>
      </c>
      <c r="B21234" s="246">
        <v>6.5</v>
      </c>
    </row>
    <row r="21235" spans="1:2" x14ac:dyDescent="0.2">
      <c r="A21235" s="245" t="s">
        <v>21732</v>
      </c>
      <c r="B21235" s="246">
        <v>6.16</v>
      </c>
    </row>
    <row r="21236" spans="1:2" x14ac:dyDescent="0.2">
      <c r="A21236" s="245" t="s">
        <v>5736</v>
      </c>
      <c r="B21236" s="246">
        <v>14.08</v>
      </c>
    </row>
    <row r="21237" spans="1:2" x14ac:dyDescent="0.2">
      <c r="A21237" s="245" t="s">
        <v>21733</v>
      </c>
      <c r="B21237" s="246">
        <v>12.86</v>
      </c>
    </row>
    <row r="21238" spans="1:2" x14ac:dyDescent="0.2">
      <c r="A21238" s="245" t="s">
        <v>5737</v>
      </c>
      <c r="B21238" s="246">
        <v>7.45</v>
      </c>
    </row>
    <row r="21239" spans="1:2" x14ac:dyDescent="0.2">
      <c r="A21239" s="245" t="s">
        <v>21734</v>
      </c>
      <c r="B21239" s="246">
        <v>6.45</v>
      </c>
    </row>
    <row r="21240" spans="1:2" x14ac:dyDescent="0.2">
      <c r="A21240" s="245" t="s">
        <v>5738</v>
      </c>
      <c r="B21240" s="246">
        <v>30.09</v>
      </c>
    </row>
    <row r="21241" spans="1:2" x14ac:dyDescent="0.2">
      <c r="A21241" s="245" t="s">
        <v>21735</v>
      </c>
      <c r="B21241" s="246">
        <v>27.64</v>
      </c>
    </row>
    <row r="21242" spans="1:2" x14ac:dyDescent="0.2">
      <c r="A21242" s="245" t="s">
        <v>5739</v>
      </c>
      <c r="B21242" s="246">
        <v>31.18</v>
      </c>
    </row>
    <row r="21243" spans="1:2" x14ac:dyDescent="0.2">
      <c r="A21243" s="245" t="s">
        <v>21736</v>
      </c>
      <c r="B21243" s="246">
        <v>28.86</v>
      </c>
    </row>
    <row r="21244" spans="1:2" x14ac:dyDescent="0.2">
      <c r="A21244" s="245" t="s">
        <v>5740</v>
      </c>
      <c r="B21244" s="246">
        <v>37.79</v>
      </c>
    </row>
    <row r="21245" spans="1:2" x14ac:dyDescent="0.2">
      <c r="A21245" s="245" t="s">
        <v>21737</v>
      </c>
      <c r="B21245" s="246">
        <v>34.99</v>
      </c>
    </row>
    <row r="21246" spans="1:2" x14ac:dyDescent="0.2">
      <c r="A21246" s="245" t="s">
        <v>5741</v>
      </c>
      <c r="B21246" s="246">
        <v>41.71</v>
      </c>
    </row>
    <row r="21247" spans="1:2" x14ac:dyDescent="0.2">
      <c r="A21247" s="245" t="s">
        <v>21738</v>
      </c>
      <c r="B21247" s="246">
        <v>37.880000000000003</v>
      </c>
    </row>
    <row r="21248" spans="1:2" x14ac:dyDescent="0.2">
      <c r="A21248" s="245" t="s">
        <v>5742</v>
      </c>
      <c r="B21248" s="246">
        <v>58.74</v>
      </c>
    </row>
    <row r="21249" spans="1:2" x14ac:dyDescent="0.2">
      <c r="A21249" s="245" t="s">
        <v>21739</v>
      </c>
      <c r="B21249" s="246">
        <v>53.13</v>
      </c>
    </row>
    <row r="21250" spans="1:2" x14ac:dyDescent="0.2">
      <c r="A21250" s="245" t="s">
        <v>5743</v>
      </c>
      <c r="B21250" s="246">
        <v>21.61</v>
      </c>
    </row>
    <row r="21251" spans="1:2" x14ac:dyDescent="0.2">
      <c r="A21251" s="245" t="s">
        <v>21740</v>
      </c>
      <c r="B21251" s="246">
        <v>18.72</v>
      </c>
    </row>
    <row r="21252" spans="1:2" x14ac:dyDescent="0.2">
      <c r="A21252" s="245" t="s">
        <v>5744</v>
      </c>
      <c r="B21252" s="246">
        <v>68.959999999999994</v>
      </c>
    </row>
    <row r="21253" spans="1:2" x14ac:dyDescent="0.2">
      <c r="A21253" s="245" t="s">
        <v>21741</v>
      </c>
      <c r="B21253" s="246">
        <v>60.85</v>
      </c>
    </row>
    <row r="21254" spans="1:2" x14ac:dyDescent="0.2">
      <c r="A21254" s="245" t="s">
        <v>5745</v>
      </c>
      <c r="B21254" s="246">
        <v>60.67</v>
      </c>
    </row>
    <row r="21255" spans="1:2" x14ac:dyDescent="0.2">
      <c r="A21255" s="245" t="s">
        <v>21742</v>
      </c>
      <c r="B21255" s="246">
        <v>56.69</v>
      </c>
    </row>
    <row r="21256" spans="1:2" x14ac:dyDescent="0.2">
      <c r="A21256" s="245" t="s">
        <v>5746</v>
      </c>
      <c r="B21256" s="246">
        <v>72.64</v>
      </c>
    </row>
    <row r="21257" spans="1:2" x14ac:dyDescent="0.2">
      <c r="A21257" s="245" t="s">
        <v>21743</v>
      </c>
      <c r="B21257" s="246">
        <v>67.790000000000006</v>
      </c>
    </row>
    <row r="21258" spans="1:2" x14ac:dyDescent="0.2">
      <c r="A21258" s="245" t="s">
        <v>5747</v>
      </c>
      <c r="B21258" s="246">
        <v>90.07</v>
      </c>
    </row>
    <row r="21259" spans="1:2" x14ac:dyDescent="0.2">
      <c r="A21259" s="245" t="s">
        <v>21744</v>
      </c>
      <c r="B21259" s="246">
        <v>83.94</v>
      </c>
    </row>
    <row r="21260" spans="1:2" x14ac:dyDescent="0.2">
      <c r="A21260" s="245" t="s">
        <v>5748</v>
      </c>
      <c r="B21260" s="246">
        <v>203.67</v>
      </c>
    </row>
    <row r="21261" spans="1:2" x14ac:dyDescent="0.2">
      <c r="A21261" s="245" t="s">
        <v>21745</v>
      </c>
      <c r="B21261" s="246">
        <v>187</v>
      </c>
    </row>
    <row r="21262" spans="1:2" x14ac:dyDescent="0.2">
      <c r="A21262" s="245" t="s">
        <v>5749</v>
      </c>
      <c r="B21262" s="246">
        <v>211.49</v>
      </c>
    </row>
    <row r="21263" spans="1:2" x14ac:dyDescent="0.2">
      <c r="A21263" s="245" t="s">
        <v>21746</v>
      </c>
      <c r="B21263" s="246">
        <v>194.45</v>
      </c>
    </row>
    <row r="21264" spans="1:2" x14ac:dyDescent="0.2">
      <c r="A21264" s="245" t="s">
        <v>5750</v>
      </c>
      <c r="B21264" s="246">
        <v>50.91</v>
      </c>
    </row>
    <row r="21265" spans="1:2" x14ac:dyDescent="0.2">
      <c r="A21265" s="245" t="s">
        <v>21747</v>
      </c>
      <c r="B21265" s="246">
        <v>46.7</v>
      </c>
    </row>
    <row r="21266" spans="1:2" x14ac:dyDescent="0.2">
      <c r="A21266" s="245" t="s">
        <v>5751</v>
      </c>
      <c r="B21266" s="246">
        <v>126.59</v>
      </c>
    </row>
    <row r="21267" spans="1:2" x14ac:dyDescent="0.2">
      <c r="A21267" s="245" t="s">
        <v>21748</v>
      </c>
      <c r="B21267" s="246">
        <v>116.25</v>
      </c>
    </row>
    <row r="21268" spans="1:2" x14ac:dyDescent="0.2">
      <c r="A21268" s="245" t="s">
        <v>11076</v>
      </c>
      <c r="B21268" s="246">
        <v>43.09</v>
      </c>
    </row>
    <row r="21269" spans="1:2" x14ac:dyDescent="0.2">
      <c r="A21269" s="245" t="s">
        <v>21749</v>
      </c>
      <c r="B21269" s="246">
        <v>40.15</v>
      </c>
    </row>
    <row r="21270" spans="1:2" x14ac:dyDescent="0.2">
      <c r="A21270" s="245" t="s">
        <v>5752</v>
      </c>
      <c r="B21270" s="246">
        <v>344.61</v>
      </c>
    </row>
    <row r="21271" spans="1:2" x14ac:dyDescent="0.2">
      <c r="A21271" s="245" t="s">
        <v>21750</v>
      </c>
      <c r="B21271" s="246">
        <v>316.31</v>
      </c>
    </row>
    <row r="21272" spans="1:2" x14ac:dyDescent="0.2">
      <c r="A21272" s="245" t="s">
        <v>5753</v>
      </c>
      <c r="B21272" s="246">
        <v>250.3</v>
      </c>
    </row>
    <row r="21273" spans="1:2" x14ac:dyDescent="0.2">
      <c r="A21273" s="245" t="s">
        <v>21751</v>
      </c>
      <c r="B21273" s="246">
        <v>229.97</v>
      </c>
    </row>
    <row r="21274" spans="1:2" x14ac:dyDescent="0.2">
      <c r="A21274" s="245" t="s">
        <v>5754</v>
      </c>
      <c r="B21274" s="246">
        <v>258.47000000000003</v>
      </c>
    </row>
    <row r="21275" spans="1:2" x14ac:dyDescent="0.2">
      <c r="A21275" s="245" t="s">
        <v>21752</v>
      </c>
      <c r="B21275" s="246">
        <v>237.67</v>
      </c>
    </row>
    <row r="21276" spans="1:2" x14ac:dyDescent="0.2">
      <c r="A21276" s="245" t="s">
        <v>5755</v>
      </c>
      <c r="B21276" s="246">
        <v>266.64999999999998</v>
      </c>
    </row>
    <row r="21277" spans="1:2" x14ac:dyDescent="0.2">
      <c r="A21277" s="245" t="s">
        <v>21753</v>
      </c>
      <c r="B21277" s="246">
        <v>245.37</v>
      </c>
    </row>
    <row r="21278" spans="1:2" x14ac:dyDescent="0.2">
      <c r="A21278" s="245" t="s">
        <v>5756</v>
      </c>
      <c r="B21278" s="246">
        <v>330.13</v>
      </c>
    </row>
    <row r="21279" spans="1:2" x14ac:dyDescent="0.2">
      <c r="A21279" s="245" t="s">
        <v>21754</v>
      </c>
      <c r="B21279" s="246">
        <v>303.67</v>
      </c>
    </row>
    <row r="21280" spans="1:2" x14ac:dyDescent="0.2">
      <c r="A21280" s="245" t="s">
        <v>5757</v>
      </c>
      <c r="B21280" s="246">
        <v>502.93</v>
      </c>
    </row>
    <row r="21281" spans="1:2" x14ac:dyDescent="0.2">
      <c r="A21281" s="245" t="s">
        <v>21755</v>
      </c>
      <c r="B21281" s="246">
        <v>461.87</v>
      </c>
    </row>
    <row r="21282" spans="1:2" x14ac:dyDescent="0.2">
      <c r="A21282" s="245" t="s">
        <v>5758</v>
      </c>
      <c r="B21282" s="246">
        <v>210.61</v>
      </c>
    </row>
    <row r="21283" spans="1:2" x14ac:dyDescent="0.2">
      <c r="A21283" s="245" t="s">
        <v>21756</v>
      </c>
      <c r="B21283" s="246">
        <v>193.37</v>
      </c>
    </row>
    <row r="21284" spans="1:2" x14ac:dyDescent="0.2">
      <c r="A21284" s="245" t="s">
        <v>5759</v>
      </c>
      <c r="B21284" s="246">
        <v>277.43</v>
      </c>
    </row>
    <row r="21285" spans="1:2" x14ac:dyDescent="0.2">
      <c r="A21285" s="245" t="s">
        <v>21757</v>
      </c>
      <c r="B21285" s="246">
        <v>254.46</v>
      </c>
    </row>
    <row r="21286" spans="1:2" x14ac:dyDescent="0.2">
      <c r="A21286" s="245" t="s">
        <v>5760</v>
      </c>
      <c r="B21286" s="246">
        <v>345.53</v>
      </c>
    </row>
    <row r="21287" spans="1:2" x14ac:dyDescent="0.2">
      <c r="A21287" s="245" t="s">
        <v>21758</v>
      </c>
      <c r="B21287" s="246">
        <v>316.43</v>
      </c>
    </row>
    <row r="21288" spans="1:2" x14ac:dyDescent="0.2">
      <c r="A21288" s="245" t="s">
        <v>5761</v>
      </c>
      <c r="B21288" s="246">
        <v>306.06</v>
      </c>
    </row>
    <row r="21289" spans="1:2" x14ac:dyDescent="0.2">
      <c r="A21289" s="245" t="s">
        <v>21759</v>
      </c>
      <c r="B21289" s="246">
        <v>281.69</v>
      </c>
    </row>
    <row r="21290" spans="1:2" x14ac:dyDescent="0.2">
      <c r="A21290" s="245" t="s">
        <v>5762</v>
      </c>
      <c r="B21290" s="246">
        <v>405.51</v>
      </c>
    </row>
    <row r="21291" spans="1:2" x14ac:dyDescent="0.2">
      <c r="A21291" s="245" t="s">
        <v>21760</v>
      </c>
      <c r="B21291" s="246">
        <v>373.56</v>
      </c>
    </row>
    <row r="21292" spans="1:2" x14ac:dyDescent="0.2">
      <c r="A21292" s="245" t="s">
        <v>5763</v>
      </c>
      <c r="B21292" s="246">
        <v>498.89</v>
      </c>
    </row>
    <row r="21293" spans="1:2" x14ac:dyDescent="0.2">
      <c r="A21293" s="245" t="s">
        <v>21761</v>
      </c>
      <c r="B21293" s="246">
        <v>459.59</v>
      </c>
    </row>
    <row r="21294" spans="1:2" x14ac:dyDescent="0.2">
      <c r="A21294" s="245" t="s">
        <v>5764</v>
      </c>
      <c r="B21294" s="246">
        <v>428.49</v>
      </c>
    </row>
    <row r="21295" spans="1:2" x14ac:dyDescent="0.2">
      <c r="A21295" s="245" t="s">
        <v>21762</v>
      </c>
      <c r="B21295" s="246">
        <v>394.12</v>
      </c>
    </row>
    <row r="21296" spans="1:2" x14ac:dyDescent="0.2">
      <c r="A21296" s="245" t="s">
        <v>5765</v>
      </c>
      <c r="B21296" s="246">
        <v>528.27</v>
      </c>
    </row>
    <row r="21297" spans="1:2" x14ac:dyDescent="0.2">
      <c r="A21297" s="245" t="s">
        <v>21763</v>
      </c>
      <c r="B21297" s="246">
        <v>485.41</v>
      </c>
    </row>
    <row r="21298" spans="1:2" x14ac:dyDescent="0.2">
      <c r="A21298" s="245" t="s">
        <v>5766</v>
      </c>
      <c r="B21298" s="246">
        <v>675.86</v>
      </c>
    </row>
    <row r="21299" spans="1:2" x14ac:dyDescent="0.2">
      <c r="A21299" s="245" t="s">
        <v>21764</v>
      </c>
      <c r="B21299" s="246">
        <v>621.32000000000005</v>
      </c>
    </row>
    <row r="21300" spans="1:2" x14ac:dyDescent="0.2">
      <c r="A21300" s="245" t="s">
        <v>5767</v>
      </c>
      <c r="B21300" s="246">
        <v>395.03</v>
      </c>
    </row>
    <row r="21301" spans="1:2" x14ac:dyDescent="0.2">
      <c r="A21301" s="245" t="s">
        <v>21765</v>
      </c>
      <c r="B21301" s="246">
        <v>361.21</v>
      </c>
    </row>
    <row r="21302" spans="1:2" x14ac:dyDescent="0.2">
      <c r="A21302" s="245" t="s">
        <v>5768</v>
      </c>
      <c r="B21302" s="246">
        <v>583.41999999999996</v>
      </c>
    </row>
    <row r="21303" spans="1:2" x14ac:dyDescent="0.2">
      <c r="A21303" s="245" t="s">
        <v>21766</v>
      </c>
      <c r="B21303" s="246">
        <v>533.5</v>
      </c>
    </row>
    <row r="21304" spans="1:2" x14ac:dyDescent="0.2">
      <c r="A21304" s="245" t="s">
        <v>5769</v>
      </c>
      <c r="B21304" s="246">
        <v>673.25</v>
      </c>
    </row>
    <row r="21305" spans="1:2" x14ac:dyDescent="0.2">
      <c r="A21305" s="245" t="s">
        <v>21767</v>
      </c>
      <c r="B21305" s="246">
        <v>613.70000000000005</v>
      </c>
    </row>
    <row r="21306" spans="1:2" x14ac:dyDescent="0.2">
      <c r="A21306" s="245" t="s">
        <v>5770</v>
      </c>
      <c r="B21306" s="246">
        <v>557.44000000000005</v>
      </c>
    </row>
    <row r="21307" spans="1:2" x14ac:dyDescent="0.2">
      <c r="A21307" s="245" t="s">
        <v>21768</v>
      </c>
      <c r="B21307" s="246">
        <v>511.4</v>
      </c>
    </row>
    <row r="21308" spans="1:2" x14ac:dyDescent="0.2">
      <c r="A21308" s="245" t="s">
        <v>5771</v>
      </c>
      <c r="B21308" s="246">
        <v>698.47</v>
      </c>
    </row>
    <row r="21309" spans="1:2" x14ac:dyDescent="0.2">
      <c r="A21309" s="245" t="s">
        <v>21769</v>
      </c>
      <c r="B21309" s="246">
        <v>639.61</v>
      </c>
    </row>
    <row r="21310" spans="1:2" x14ac:dyDescent="0.2">
      <c r="A21310" s="245" t="s">
        <v>5772</v>
      </c>
      <c r="B21310" s="246">
        <v>815.56</v>
      </c>
    </row>
    <row r="21311" spans="1:2" x14ac:dyDescent="0.2">
      <c r="A21311" s="245" t="s">
        <v>21770</v>
      </c>
      <c r="B21311" s="246">
        <v>746.09</v>
      </c>
    </row>
    <row r="21312" spans="1:2" x14ac:dyDescent="0.2">
      <c r="A21312" s="245" t="s">
        <v>5773</v>
      </c>
      <c r="B21312" s="246">
        <v>4051.3</v>
      </c>
    </row>
    <row r="21313" spans="1:2" x14ac:dyDescent="0.2">
      <c r="A21313" s="245" t="s">
        <v>21771</v>
      </c>
      <c r="B21313" s="246">
        <v>3659.48</v>
      </c>
    </row>
    <row r="21314" spans="1:2" x14ac:dyDescent="0.2">
      <c r="A21314" s="245" t="s">
        <v>5774</v>
      </c>
      <c r="B21314" s="246">
        <v>4434.67</v>
      </c>
    </row>
    <row r="21315" spans="1:2" x14ac:dyDescent="0.2">
      <c r="A21315" s="245" t="s">
        <v>21772</v>
      </c>
      <c r="B21315" s="246">
        <v>4002.5</v>
      </c>
    </row>
    <row r="21316" spans="1:2" x14ac:dyDescent="0.2">
      <c r="A21316" s="245" t="s">
        <v>5775</v>
      </c>
      <c r="B21316" s="246">
        <v>4982.84</v>
      </c>
    </row>
    <row r="21317" spans="1:2" x14ac:dyDescent="0.2">
      <c r="A21317" s="245" t="s">
        <v>21773</v>
      </c>
      <c r="B21317" s="246">
        <v>4488.3500000000004</v>
      </c>
    </row>
    <row r="21318" spans="1:2" x14ac:dyDescent="0.2">
      <c r="A21318" s="245" t="s">
        <v>5776</v>
      </c>
      <c r="B21318" s="246">
        <v>5580.8</v>
      </c>
    </row>
    <row r="21319" spans="1:2" x14ac:dyDescent="0.2">
      <c r="A21319" s="245" t="s">
        <v>21774</v>
      </c>
      <c r="B21319" s="246">
        <v>5017.34</v>
      </c>
    </row>
    <row r="21320" spans="1:2" x14ac:dyDescent="0.2">
      <c r="A21320" s="245" t="s">
        <v>5777</v>
      </c>
      <c r="B21320" s="246">
        <v>6224.17</v>
      </c>
    </row>
    <row r="21321" spans="1:2" x14ac:dyDescent="0.2">
      <c r="A21321" s="245" t="s">
        <v>21775</v>
      </c>
      <c r="B21321" s="246">
        <v>5585.67</v>
      </c>
    </row>
    <row r="21322" spans="1:2" x14ac:dyDescent="0.2">
      <c r="A21322" s="245" t="s">
        <v>5778</v>
      </c>
      <c r="B21322" s="246">
        <v>6861.27</v>
      </c>
    </row>
    <row r="21323" spans="1:2" x14ac:dyDescent="0.2">
      <c r="A21323" s="245" t="s">
        <v>21776</v>
      </c>
      <c r="B21323" s="246">
        <v>6148.63</v>
      </c>
    </row>
    <row r="21324" spans="1:2" x14ac:dyDescent="0.2">
      <c r="A21324" s="245" t="s">
        <v>11077</v>
      </c>
      <c r="B21324" s="246">
        <v>1076.8</v>
      </c>
    </row>
    <row r="21325" spans="1:2" x14ac:dyDescent="0.2">
      <c r="A21325" s="245" t="s">
        <v>21777</v>
      </c>
      <c r="B21325" s="246">
        <v>965.99</v>
      </c>
    </row>
    <row r="21326" spans="1:2" x14ac:dyDescent="0.2">
      <c r="A21326" s="245" t="s">
        <v>5779</v>
      </c>
      <c r="B21326" s="246">
        <v>752.73</v>
      </c>
    </row>
    <row r="21327" spans="1:2" x14ac:dyDescent="0.2">
      <c r="A21327" s="245" t="s">
        <v>21778</v>
      </c>
      <c r="B21327" s="246">
        <v>684.17</v>
      </c>
    </row>
    <row r="21328" spans="1:2" x14ac:dyDescent="0.2">
      <c r="A21328" s="245" t="s">
        <v>5780</v>
      </c>
      <c r="B21328" s="246">
        <v>1269.95</v>
      </c>
    </row>
    <row r="21329" spans="1:2" x14ac:dyDescent="0.2">
      <c r="A21329" s="245" t="s">
        <v>21779</v>
      </c>
      <c r="B21329" s="246">
        <v>1169.28</v>
      </c>
    </row>
    <row r="21330" spans="1:2" x14ac:dyDescent="0.2">
      <c r="A21330" s="245" t="s">
        <v>5781</v>
      </c>
      <c r="B21330" s="246">
        <v>1355.3</v>
      </c>
    </row>
    <row r="21331" spans="1:2" x14ac:dyDescent="0.2">
      <c r="A21331" s="245" t="s">
        <v>21780</v>
      </c>
      <c r="B21331" s="246">
        <v>1248.5899999999999</v>
      </c>
    </row>
    <row r="21332" spans="1:2" x14ac:dyDescent="0.2">
      <c r="A21332" s="245" t="s">
        <v>5782</v>
      </c>
      <c r="B21332" s="246">
        <v>1460.09</v>
      </c>
    </row>
    <row r="21333" spans="1:2" x14ac:dyDescent="0.2">
      <c r="A21333" s="245" t="s">
        <v>21781</v>
      </c>
      <c r="B21333" s="246">
        <v>1345.05</v>
      </c>
    </row>
    <row r="21334" spans="1:2" x14ac:dyDescent="0.2">
      <c r="A21334" s="245" t="s">
        <v>5783</v>
      </c>
      <c r="B21334" s="246">
        <v>132.15</v>
      </c>
    </row>
    <row r="21335" spans="1:2" x14ac:dyDescent="0.2">
      <c r="A21335" s="245" t="s">
        <v>21782</v>
      </c>
      <c r="B21335" s="246">
        <v>120.7</v>
      </c>
    </row>
    <row r="21336" spans="1:2" x14ac:dyDescent="0.2">
      <c r="A21336" s="245" t="s">
        <v>5784</v>
      </c>
      <c r="B21336" s="246">
        <v>485.72</v>
      </c>
    </row>
    <row r="21337" spans="1:2" x14ac:dyDescent="0.2">
      <c r="A21337" s="245" t="s">
        <v>21783</v>
      </c>
      <c r="B21337" s="246">
        <v>437.14</v>
      </c>
    </row>
    <row r="21338" spans="1:2" x14ac:dyDescent="0.2">
      <c r="A21338" s="245" t="s">
        <v>5785</v>
      </c>
      <c r="B21338" s="246">
        <v>148.72999999999999</v>
      </c>
    </row>
    <row r="21339" spans="1:2" x14ac:dyDescent="0.2">
      <c r="A21339" s="245" t="s">
        <v>21784</v>
      </c>
      <c r="B21339" s="246">
        <v>138.97999999999999</v>
      </c>
    </row>
    <row r="21340" spans="1:2" x14ac:dyDescent="0.2">
      <c r="A21340" s="245" t="s">
        <v>5786</v>
      </c>
      <c r="B21340" s="246">
        <v>163.79</v>
      </c>
    </row>
    <row r="21341" spans="1:2" x14ac:dyDescent="0.2">
      <c r="A21341" s="245" t="s">
        <v>21785</v>
      </c>
      <c r="B21341" s="246">
        <v>153.12</v>
      </c>
    </row>
    <row r="21342" spans="1:2" x14ac:dyDescent="0.2">
      <c r="A21342" s="245" t="s">
        <v>5787</v>
      </c>
      <c r="B21342" s="246">
        <v>188.48</v>
      </c>
    </row>
    <row r="21343" spans="1:2" x14ac:dyDescent="0.2">
      <c r="A21343" s="245" t="s">
        <v>21786</v>
      </c>
      <c r="B21343" s="246">
        <v>176.87</v>
      </c>
    </row>
    <row r="21344" spans="1:2" x14ac:dyDescent="0.2">
      <c r="A21344" s="245" t="s">
        <v>5788</v>
      </c>
      <c r="B21344" s="246">
        <v>126.34</v>
      </c>
    </row>
    <row r="21345" spans="1:2" x14ac:dyDescent="0.2">
      <c r="A21345" s="245" t="s">
        <v>21787</v>
      </c>
      <c r="B21345" s="246">
        <v>116.59</v>
      </c>
    </row>
    <row r="21346" spans="1:2" x14ac:dyDescent="0.2">
      <c r="A21346" s="245" t="s">
        <v>5789</v>
      </c>
      <c r="B21346" s="246">
        <v>135.61000000000001</v>
      </c>
    </row>
    <row r="21347" spans="1:2" x14ac:dyDescent="0.2">
      <c r="A21347" s="245" t="s">
        <v>21788</v>
      </c>
      <c r="B21347" s="246">
        <v>124.93</v>
      </c>
    </row>
    <row r="21348" spans="1:2" x14ac:dyDescent="0.2">
      <c r="A21348" s="245" t="s">
        <v>5790</v>
      </c>
      <c r="B21348" s="246">
        <v>144.03</v>
      </c>
    </row>
    <row r="21349" spans="1:2" x14ac:dyDescent="0.2">
      <c r="A21349" s="245" t="s">
        <v>21789</v>
      </c>
      <c r="B21349" s="246">
        <v>132.41999999999999</v>
      </c>
    </row>
    <row r="21350" spans="1:2" x14ac:dyDescent="0.2">
      <c r="A21350" s="245" t="s">
        <v>5791</v>
      </c>
      <c r="B21350" s="246">
        <v>142.71</v>
      </c>
    </row>
    <row r="21351" spans="1:2" x14ac:dyDescent="0.2">
      <c r="A21351" s="245" t="s">
        <v>21790</v>
      </c>
      <c r="B21351" s="246">
        <v>133.16999999999999</v>
      </c>
    </row>
    <row r="21352" spans="1:2" x14ac:dyDescent="0.2">
      <c r="A21352" s="245" t="s">
        <v>5792</v>
      </c>
      <c r="B21352" s="246">
        <v>180.24</v>
      </c>
    </row>
    <row r="21353" spans="1:2" x14ac:dyDescent="0.2">
      <c r="A21353" s="245" t="s">
        <v>21791</v>
      </c>
      <c r="B21353" s="246">
        <v>168</v>
      </c>
    </row>
    <row r="21354" spans="1:2" x14ac:dyDescent="0.2">
      <c r="A21354" s="245" t="s">
        <v>5793</v>
      </c>
      <c r="B21354" s="246">
        <v>225</v>
      </c>
    </row>
    <row r="21355" spans="1:2" x14ac:dyDescent="0.2">
      <c r="A21355" s="245" t="s">
        <v>21792</v>
      </c>
      <c r="B21355" s="246">
        <v>210.37</v>
      </c>
    </row>
    <row r="21356" spans="1:2" x14ac:dyDescent="0.2">
      <c r="A21356" s="245" t="s">
        <v>5794</v>
      </c>
      <c r="B21356" s="246">
        <v>120.32</v>
      </c>
    </row>
    <row r="21357" spans="1:2" x14ac:dyDescent="0.2">
      <c r="A21357" s="245" t="s">
        <v>21793</v>
      </c>
      <c r="B21357" s="246">
        <v>110.78</v>
      </c>
    </row>
    <row r="21358" spans="1:2" x14ac:dyDescent="0.2">
      <c r="A21358" s="245" t="s">
        <v>5795</v>
      </c>
      <c r="B21358" s="246">
        <v>152.05000000000001</v>
      </c>
    </row>
    <row r="21359" spans="1:2" x14ac:dyDescent="0.2">
      <c r="A21359" s="245" t="s">
        <v>21794</v>
      </c>
      <c r="B21359" s="246">
        <v>139.82</v>
      </c>
    </row>
    <row r="21360" spans="1:2" x14ac:dyDescent="0.2">
      <c r="A21360" s="245" t="s">
        <v>5796</v>
      </c>
      <c r="B21360" s="246">
        <v>180.55</v>
      </c>
    </row>
    <row r="21361" spans="1:2" x14ac:dyDescent="0.2">
      <c r="A21361" s="245" t="s">
        <v>21795</v>
      </c>
      <c r="B21361" s="246">
        <v>165.92</v>
      </c>
    </row>
    <row r="21362" spans="1:2" x14ac:dyDescent="0.2">
      <c r="A21362" s="245" t="s">
        <v>5797</v>
      </c>
      <c r="B21362" s="246">
        <v>172.39</v>
      </c>
    </row>
    <row r="21363" spans="1:2" x14ac:dyDescent="0.2">
      <c r="A21363" s="245" t="s">
        <v>21796</v>
      </c>
      <c r="B21363" s="246">
        <v>162.36000000000001</v>
      </c>
    </row>
    <row r="21364" spans="1:2" x14ac:dyDescent="0.2">
      <c r="A21364" s="245" t="s">
        <v>5798</v>
      </c>
      <c r="B21364" s="246">
        <v>189.46</v>
      </c>
    </row>
    <row r="21365" spans="1:2" x14ac:dyDescent="0.2">
      <c r="A21365" s="245" t="s">
        <v>21797</v>
      </c>
      <c r="B21365" s="246">
        <v>178.33</v>
      </c>
    </row>
    <row r="21366" spans="1:2" x14ac:dyDescent="0.2">
      <c r="A21366" s="245" t="s">
        <v>5799</v>
      </c>
      <c r="B21366" s="246">
        <v>216.6</v>
      </c>
    </row>
    <row r="21367" spans="1:2" x14ac:dyDescent="0.2">
      <c r="A21367" s="245" t="s">
        <v>21798</v>
      </c>
      <c r="B21367" s="246">
        <v>204.43</v>
      </c>
    </row>
    <row r="21368" spans="1:2" x14ac:dyDescent="0.2">
      <c r="A21368" s="245" t="s">
        <v>5800</v>
      </c>
      <c r="B21368" s="246">
        <v>150</v>
      </c>
    </row>
    <row r="21369" spans="1:2" x14ac:dyDescent="0.2">
      <c r="A21369" s="245" t="s">
        <v>21799</v>
      </c>
      <c r="B21369" s="246">
        <v>139.97</v>
      </c>
    </row>
    <row r="21370" spans="1:2" x14ac:dyDescent="0.2">
      <c r="A21370" s="245" t="s">
        <v>5801</v>
      </c>
      <c r="B21370" s="246">
        <v>161.28</v>
      </c>
    </row>
    <row r="21371" spans="1:2" x14ac:dyDescent="0.2">
      <c r="A21371" s="245" t="s">
        <v>21800</v>
      </c>
      <c r="B21371" s="246">
        <v>150.13999999999999</v>
      </c>
    </row>
    <row r="21372" spans="1:2" x14ac:dyDescent="0.2">
      <c r="A21372" s="245" t="s">
        <v>5802</v>
      </c>
      <c r="B21372" s="246">
        <v>172.15</v>
      </c>
    </row>
    <row r="21373" spans="1:2" x14ac:dyDescent="0.2">
      <c r="A21373" s="245" t="s">
        <v>21801</v>
      </c>
      <c r="B21373" s="246">
        <v>159.97999999999999</v>
      </c>
    </row>
    <row r="21374" spans="1:2" x14ac:dyDescent="0.2">
      <c r="A21374" s="245" t="s">
        <v>5803</v>
      </c>
      <c r="B21374" s="246">
        <v>154.81</v>
      </c>
    </row>
    <row r="21375" spans="1:2" x14ac:dyDescent="0.2">
      <c r="A21375" s="245" t="s">
        <v>21802</v>
      </c>
      <c r="B21375" s="246">
        <v>145.15</v>
      </c>
    </row>
    <row r="21376" spans="1:2" x14ac:dyDescent="0.2">
      <c r="A21376" s="245" t="s">
        <v>5804</v>
      </c>
      <c r="B21376" s="246">
        <v>194.05</v>
      </c>
    </row>
    <row r="21377" spans="1:2" x14ac:dyDescent="0.2">
      <c r="A21377" s="245" t="s">
        <v>21803</v>
      </c>
      <c r="B21377" s="246">
        <v>181.61</v>
      </c>
    </row>
    <row r="21378" spans="1:2" x14ac:dyDescent="0.2">
      <c r="A21378" s="245" t="s">
        <v>5805</v>
      </c>
      <c r="B21378" s="246">
        <v>240.51</v>
      </c>
    </row>
    <row r="21379" spans="1:2" x14ac:dyDescent="0.2">
      <c r="A21379" s="245" t="s">
        <v>21804</v>
      </c>
      <c r="B21379" s="246">
        <v>225.58</v>
      </c>
    </row>
    <row r="21380" spans="1:2" x14ac:dyDescent="0.2">
      <c r="A21380" s="245" t="s">
        <v>5806</v>
      </c>
      <c r="B21380" s="246">
        <v>132.69</v>
      </c>
    </row>
    <row r="21381" spans="1:2" x14ac:dyDescent="0.2">
      <c r="A21381" s="245" t="s">
        <v>21805</v>
      </c>
      <c r="B21381" s="246">
        <v>123.02</v>
      </c>
    </row>
    <row r="21382" spans="1:2" x14ac:dyDescent="0.2">
      <c r="A21382" s="245" t="s">
        <v>5807</v>
      </c>
      <c r="B21382" s="246">
        <v>165.45</v>
      </c>
    </row>
    <row r="21383" spans="1:2" x14ac:dyDescent="0.2">
      <c r="A21383" s="245" t="s">
        <v>21806</v>
      </c>
      <c r="B21383" s="246">
        <v>153.07</v>
      </c>
    </row>
    <row r="21384" spans="1:2" x14ac:dyDescent="0.2">
      <c r="A21384" s="245" t="s">
        <v>5808</v>
      </c>
      <c r="B21384" s="246">
        <v>196.06</v>
      </c>
    </row>
    <row r="21385" spans="1:2" x14ac:dyDescent="0.2">
      <c r="A21385" s="245" t="s">
        <v>21807</v>
      </c>
      <c r="B21385" s="246">
        <v>181.13</v>
      </c>
    </row>
    <row r="21386" spans="1:2" x14ac:dyDescent="0.2">
      <c r="A21386" s="245" t="s">
        <v>11078</v>
      </c>
      <c r="B21386" s="246">
        <v>60.49</v>
      </c>
    </row>
    <row r="21387" spans="1:2" x14ac:dyDescent="0.2">
      <c r="A21387" s="245" t="s">
        <v>21808</v>
      </c>
      <c r="B21387" s="246">
        <v>57.82</v>
      </c>
    </row>
    <row r="21388" spans="1:2" x14ac:dyDescent="0.2">
      <c r="A21388" s="245" t="s">
        <v>11079</v>
      </c>
      <c r="B21388" s="246">
        <v>43.89</v>
      </c>
    </row>
    <row r="21389" spans="1:2" x14ac:dyDescent="0.2">
      <c r="A21389" s="245" t="s">
        <v>21809</v>
      </c>
      <c r="B21389" s="246">
        <v>41.6</v>
      </c>
    </row>
    <row r="21390" spans="1:2" x14ac:dyDescent="0.2">
      <c r="A21390" s="245" t="s">
        <v>5809</v>
      </c>
      <c r="B21390" s="246">
        <v>17.12</v>
      </c>
    </row>
    <row r="21391" spans="1:2" x14ac:dyDescent="0.2">
      <c r="A21391" s="245" t="s">
        <v>21810</v>
      </c>
      <c r="B21391" s="246">
        <v>16.46</v>
      </c>
    </row>
    <row r="21392" spans="1:2" x14ac:dyDescent="0.2">
      <c r="A21392" s="245" t="s">
        <v>5810</v>
      </c>
      <c r="B21392" s="246">
        <v>25.1</v>
      </c>
    </row>
    <row r="21393" spans="1:2" x14ac:dyDescent="0.2">
      <c r="A21393" s="245" t="s">
        <v>21811</v>
      </c>
      <c r="B21393" s="246">
        <v>24.15</v>
      </c>
    </row>
    <row r="21394" spans="1:2" x14ac:dyDescent="0.2">
      <c r="A21394" s="245" t="s">
        <v>5811</v>
      </c>
      <c r="B21394" s="246">
        <v>20.53</v>
      </c>
    </row>
    <row r="21395" spans="1:2" x14ac:dyDescent="0.2">
      <c r="A21395" s="245" t="s">
        <v>21812</v>
      </c>
      <c r="B21395" s="246">
        <v>19.739999999999998</v>
      </c>
    </row>
    <row r="21396" spans="1:2" x14ac:dyDescent="0.2">
      <c r="A21396" s="245" t="s">
        <v>5812</v>
      </c>
      <c r="B21396" s="246">
        <v>34.22</v>
      </c>
    </row>
    <row r="21397" spans="1:2" x14ac:dyDescent="0.2">
      <c r="A21397" s="245" t="s">
        <v>21813</v>
      </c>
      <c r="B21397" s="246">
        <v>32.909999999999997</v>
      </c>
    </row>
    <row r="21398" spans="1:2" x14ac:dyDescent="0.2">
      <c r="A21398" s="245" t="s">
        <v>5813</v>
      </c>
      <c r="B21398" s="246">
        <v>235</v>
      </c>
    </row>
    <row r="21399" spans="1:2" x14ac:dyDescent="0.2">
      <c r="A21399" s="245" t="s">
        <v>21814</v>
      </c>
      <c r="B21399" s="246">
        <v>235</v>
      </c>
    </row>
    <row r="21400" spans="1:2" x14ac:dyDescent="0.2">
      <c r="A21400" s="245" t="s">
        <v>5814</v>
      </c>
      <c r="B21400" s="246">
        <v>415</v>
      </c>
    </row>
    <row r="21401" spans="1:2" x14ac:dyDescent="0.2">
      <c r="A21401" s="245" t="s">
        <v>21815</v>
      </c>
      <c r="B21401" s="246">
        <v>415</v>
      </c>
    </row>
    <row r="21402" spans="1:2" x14ac:dyDescent="0.2">
      <c r="A21402" s="245" t="s">
        <v>5815</v>
      </c>
      <c r="B21402" s="246">
        <v>383</v>
      </c>
    </row>
    <row r="21403" spans="1:2" x14ac:dyDescent="0.2">
      <c r="A21403" s="245" t="s">
        <v>21816</v>
      </c>
      <c r="B21403" s="246">
        <v>383</v>
      </c>
    </row>
    <row r="21404" spans="1:2" x14ac:dyDescent="0.2">
      <c r="A21404" s="245" t="s">
        <v>5816</v>
      </c>
      <c r="B21404" s="246">
        <v>468</v>
      </c>
    </row>
    <row r="21405" spans="1:2" x14ac:dyDescent="0.2">
      <c r="A21405" s="245" t="s">
        <v>21817</v>
      </c>
      <c r="B21405" s="246">
        <v>468</v>
      </c>
    </row>
    <row r="21406" spans="1:2" x14ac:dyDescent="0.2">
      <c r="A21406" s="245" t="s">
        <v>5832</v>
      </c>
      <c r="B21406" s="246">
        <v>4651.9399999999996</v>
      </c>
    </row>
    <row r="21407" spans="1:2" x14ac:dyDescent="0.2">
      <c r="A21407" s="245" t="s">
        <v>21818</v>
      </c>
      <c r="B21407" s="246">
        <v>4277.4399999999996</v>
      </c>
    </row>
    <row r="21408" spans="1:2" x14ac:dyDescent="0.2">
      <c r="A21408" s="245" t="s">
        <v>5833</v>
      </c>
      <c r="B21408" s="246">
        <v>8633.35</v>
      </c>
    </row>
    <row r="21409" spans="1:2" x14ac:dyDescent="0.2">
      <c r="A21409" s="245" t="s">
        <v>21819</v>
      </c>
      <c r="B21409" s="246">
        <v>7964.41</v>
      </c>
    </row>
    <row r="21410" spans="1:2" x14ac:dyDescent="0.2">
      <c r="A21410" s="245" t="s">
        <v>5834</v>
      </c>
      <c r="B21410" s="246">
        <v>13298.64</v>
      </c>
    </row>
    <row r="21411" spans="1:2" x14ac:dyDescent="0.2">
      <c r="A21411" s="245" t="s">
        <v>21820</v>
      </c>
      <c r="B21411" s="246">
        <v>12271.61</v>
      </c>
    </row>
    <row r="21412" spans="1:2" x14ac:dyDescent="0.2">
      <c r="A21412" s="245" t="s">
        <v>5835</v>
      </c>
      <c r="B21412" s="246">
        <v>6049.29</v>
      </c>
    </row>
    <row r="21413" spans="1:2" x14ac:dyDescent="0.2">
      <c r="A21413" s="245" t="s">
        <v>21821</v>
      </c>
      <c r="B21413" s="246">
        <v>5564.01</v>
      </c>
    </row>
    <row r="21414" spans="1:2" x14ac:dyDescent="0.2">
      <c r="A21414" s="245" t="s">
        <v>5836</v>
      </c>
      <c r="B21414" s="246">
        <v>11382.99</v>
      </c>
    </row>
    <row r="21415" spans="1:2" x14ac:dyDescent="0.2">
      <c r="A21415" s="245" t="s">
        <v>21822</v>
      </c>
      <c r="B21415" s="246">
        <v>10498.62</v>
      </c>
    </row>
    <row r="21416" spans="1:2" x14ac:dyDescent="0.2">
      <c r="A21416" s="245" t="s">
        <v>5837</v>
      </c>
      <c r="B21416" s="246">
        <v>17151.12</v>
      </c>
    </row>
    <row r="21417" spans="1:2" x14ac:dyDescent="0.2">
      <c r="A21417" s="245" t="s">
        <v>21823</v>
      </c>
      <c r="B21417" s="246">
        <v>15830.37</v>
      </c>
    </row>
    <row r="21418" spans="1:2" x14ac:dyDescent="0.2">
      <c r="A21418" s="245" t="s">
        <v>5838</v>
      </c>
      <c r="B21418" s="246">
        <v>8409.7999999999993</v>
      </c>
    </row>
    <row r="21419" spans="1:2" x14ac:dyDescent="0.2">
      <c r="A21419" s="245" t="s">
        <v>21824</v>
      </c>
      <c r="B21419" s="246">
        <v>7755.59</v>
      </c>
    </row>
    <row r="21420" spans="1:2" x14ac:dyDescent="0.2">
      <c r="A21420" s="245" t="s">
        <v>5839</v>
      </c>
      <c r="B21420" s="246">
        <v>13228.68</v>
      </c>
    </row>
    <row r="21421" spans="1:2" x14ac:dyDescent="0.2">
      <c r="A21421" s="245" t="s">
        <v>21825</v>
      </c>
      <c r="B21421" s="246">
        <v>12183.11</v>
      </c>
    </row>
    <row r="21422" spans="1:2" x14ac:dyDescent="0.2">
      <c r="A21422" s="245" t="s">
        <v>5840</v>
      </c>
      <c r="B21422" s="246">
        <v>23747.82</v>
      </c>
    </row>
    <row r="21423" spans="1:2" x14ac:dyDescent="0.2">
      <c r="A21423" s="245" t="s">
        <v>21826</v>
      </c>
      <c r="B21423" s="246">
        <v>21955.63</v>
      </c>
    </row>
    <row r="21424" spans="1:2" x14ac:dyDescent="0.2">
      <c r="A21424" s="245" t="s">
        <v>5841</v>
      </c>
      <c r="B21424" s="246">
        <v>10772.37</v>
      </c>
    </row>
    <row r="21425" spans="1:2" x14ac:dyDescent="0.2">
      <c r="A21425" s="245" t="s">
        <v>21827</v>
      </c>
      <c r="B21425" s="246">
        <v>9935.9699999999993</v>
      </c>
    </row>
    <row r="21426" spans="1:2" x14ac:dyDescent="0.2">
      <c r="A21426" s="245" t="s">
        <v>5842</v>
      </c>
      <c r="B21426" s="246">
        <v>15031.33</v>
      </c>
    </row>
    <row r="21427" spans="1:2" x14ac:dyDescent="0.2">
      <c r="A21427" s="245" t="s">
        <v>21828</v>
      </c>
      <c r="B21427" s="246">
        <v>13826.4</v>
      </c>
    </row>
    <row r="21428" spans="1:2" x14ac:dyDescent="0.2">
      <c r="A21428" s="245" t="s">
        <v>5843</v>
      </c>
      <c r="B21428" s="246">
        <v>28586.59</v>
      </c>
    </row>
    <row r="21429" spans="1:2" x14ac:dyDescent="0.2">
      <c r="A21429" s="245" t="s">
        <v>21829</v>
      </c>
      <c r="B21429" s="246">
        <v>26441.13</v>
      </c>
    </row>
    <row r="21430" spans="1:2" x14ac:dyDescent="0.2">
      <c r="A21430" s="245" t="s">
        <v>5844</v>
      </c>
      <c r="B21430" s="246">
        <v>3253.53</v>
      </c>
    </row>
    <row r="21431" spans="1:2" x14ac:dyDescent="0.2">
      <c r="A21431" s="245" t="s">
        <v>21830</v>
      </c>
      <c r="B21431" s="246">
        <v>2990.67</v>
      </c>
    </row>
    <row r="21432" spans="1:2" x14ac:dyDescent="0.2">
      <c r="A21432" s="245" t="s">
        <v>5845</v>
      </c>
      <c r="B21432" s="246">
        <v>7659.33</v>
      </c>
    </row>
    <row r="21433" spans="1:2" x14ac:dyDescent="0.2">
      <c r="A21433" s="245" t="s">
        <v>21831</v>
      </c>
      <c r="B21433" s="246">
        <v>7062.76</v>
      </c>
    </row>
    <row r="21434" spans="1:2" x14ac:dyDescent="0.2">
      <c r="A21434" s="245" t="s">
        <v>5846</v>
      </c>
      <c r="B21434" s="246">
        <v>12156.41</v>
      </c>
    </row>
    <row r="21435" spans="1:2" x14ac:dyDescent="0.2">
      <c r="A21435" s="245" t="s">
        <v>21832</v>
      </c>
      <c r="B21435" s="246">
        <v>11236.01</v>
      </c>
    </row>
    <row r="21436" spans="1:2" x14ac:dyDescent="0.2">
      <c r="A21436" s="245" t="s">
        <v>5847</v>
      </c>
      <c r="B21436" s="246">
        <v>4746.46</v>
      </c>
    </row>
    <row r="21437" spans="1:2" x14ac:dyDescent="0.2">
      <c r="A21437" s="245" t="s">
        <v>21833</v>
      </c>
      <c r="B21437" s="246">
        <v>4369.5600000000004</v>
      </c>
    </row>
    <row r="21438" spans="1:2" x14ac:dyDescent="0.2">
      <c r="A21438" s="245" t="s">
        <v>5848</v>
      </c>
      <c r="B21438" s="246">
        <v>9734.24</v>
      </c>
    </row>
    <row r="21439" spans="1:2" x14ac:dyDescent="0.2">
      <c r="A21439" s="245" t="s">
        <v>21834</v>
      </c>
      <c r="B21439" s="246">
        <v>8973.16</v>
      </c>
    </row>
    <row r="21440" spans="1:2" x14ac:dyDescent="0.2">
      <c r="A21440" s="245" t="s">
        <v>5849</v>
      </c>
      <c r="B21440" s="246">
        <v>14499.91</v>
      </c>
    </row>
    <row r="21441" spans="1:2" x14ac:dyDescent="0.2">
      <c r="A21441" s="245" t="s">
        <v>21835</v>
      </c>
      <c r="B21441" s="246">
        <v>13421.97</v>
      </c>
    </row>
    <row r="21442" spans="1:2" x14ac:dyDescent="0.2">
      <c r="A21442" s="245" t="s">
        <v>5850</v>
      </c>
      <c r="B21442" s="246">
        <v>6006.41</v>
      </c>
    </row>
    <row r="21443" spans="1:2" x14ac:dyDescent="0.2">
      <c r="A21443" s="245" t="s">
        <v>21836</v>
      </c>
      <c r="B21443" s="246">
        <v>5535.96</v>
      </c>
    </row>
    <row r="21444" spans="1:2" x14ac:dyDescent="0.2">
      <c r="A21444" s="245" t="s">
        <v>5851</v>
      </c>
      <c r="B21444" s="246">
        <v>11893.23</v>
      </c>
    </row>
    <row r="21445" spans="1:2" x14ac:dyDescent="0.2">
      <c r="A21445" s="245" t="s">
        <v>21837</v>
      </c>
      <c r="B21445" s="246">
        <v>10963.49</v>
      </c>
    </row>
    <row r="21446" spans="1:2" x14ac:dyDescent="0.2">
      <c r="A21446" s="245" t="s">
        <v>5852</v>
      </c>
      <c r="B21446" s="246">
        <v>18556.43</v>
      </c>
    </row>
    <row r="21447" spans="1:2" x14ac:dyDescent="0.2">
      <c r="A21447" s="245" t="s">
        <v>21838</v>
      </c>
      <c r="B21447" s="246">
        <v>17159.580000000002</v>
      </c>
    </row>
    <row r="21448" spans="1:2" x14ac:dyDescent="0.2">
      <c r="A21448" s="245" t="s">
        <v>5817</v>
      </c>
      <c r="B21448" s="246">
        <v>396.37</v>
      </c>
    </row>
    <row r="21449" spans="1:2" x14ac:dyDescent="0.2">
      <c r="A21449" s="245" t="s">
        <v>21839</v>
      </c>
      <c r="B21449" s="246">
        <v>361.13</v>
      </c>
    </row>
    <row r="21450" spans="1:2" x14ac:dyDescent="0.2">
      <c r="A21450" s="245" t="s">
        <v>5818</v>
      </c>
      <c r="B21450" s="246">
        <v>658.56</v>
      </c>
    </row>
    <row r="21451" spans="1:2" x14ac:dyDescent="0.2">
      <c r="A21451" s="245" t="s">
        <v>21840</v>
      </c>
      <c r="B21451" s="246">
        <v>601.16</v>
      </c>
    </row>
    <row r="21452" spans="1:2" x14ac:dyDescent="0.2">
      <c r="A21452" s="245" t="s">
        <v>5819</v>
      </c>
      <c r="B21452" s="246">
        <v>997.54</v>
      </c>
    </row>
    <row r="21453" spans="1:2" x14ac:dyDescent="0.2">
      <c r="A21453" s="245" t="s">
        <v>21841</v>
      </c>
      <c r="B21453" s="246">
        <v>911.98</v>
      </c>
    </row>
    <row r="21454" spans="1:2" x14ac:dyDescent="0.2">
      <c r="A21454" s="245" t="s">
        <v>5820</v>
      </c>
      <c r="B21454" s="246">
        <v>1419.29</v>
      </c>
    </row>
    <row r="21455" spans="1:2" x14ac:dyDescent="0.2">
      <c r="A21455" s="245" t="s">
        <v>21842</v>
      </c>
      <c r="B21455" s="246">
        <v>1299.22</v>
      </c>
    </row>
    <row r="21456" spans="1:2" x14ac:dyDescent="0.2">
      <c r="A21456" s="245" t="s">
        <v>5821</v>
      </c>
      <c r="B21456" s="246">
        <v>1928.48</v>
      </c>
    </row>
    <row r="21457" spans="1:2" x14ac:dyDescent="0.2">
      <c r="A21457" s="245" t="s">
        <v>21843</v>
      </c>
      <c r="B21457" s="246">
        <v>1767.29</v>
      </c>
    </row>
    <row r="21458" spans="1:2" x14ac:dyDescent="0.2">
      <c r="A21458" s="245" t="s">
        <v>11080</v>
      </c>
      <c r="B21458" s="246">
        <v>3135.23</v>
      </c>
    </row>
    <row r="21459" spans="1:2" x14ac:dyDescent="0.2">
      <c r="A21459" s="245" t="s">
        <v>21844</v>
      </c>
      <c r="B21459" s="246">
        <v>2885.44</v>
      </c>
    </row>
    <row r="21460" spans="1:2" x14ac:dyDescent="0.2">
      <c r="A21460" s="245" t="s">
        <v>11081</v>
      </c>
      <c r="B21460" s="246">
        <v>3880.91</v>
      </c>
    </row>
    <row r="21461" spans="1:2" x14ac:dyDescent="0.2">
      <c r="A21461" s="245" t="s">
        <v>21845</v>
      </c>
      <c r="B21461" s="246">
        <v>3556.63</v>
      </c>
    </row>
    <row r="21462" spans="1:2" x14ac:dyDescent="0.2">
      <c r="A21462" s="245" t="s">
        <v>5822</v>
      </c>
      <c r="B21462" s="246">
        <v>564.79999999999995</v>
      </c>
    </row>
    <row r="21463" spans="1:2" x14ac:dyDescent="0.2">
      <c r="A21463" s="245" t="s">
        <v>21846</v>
      </c>
      <c r="B21463" s="246">
        <v>515.19000000000005</v>
      </c>
    </row>
    <row r="21464" spans="1:2" x14ac:dyDescent="0.2">
      <c r="A21464" s="245" t="s">
        <v>5823</v>
      </c>
      <c r="B21464" s="246">
        <v>942.89</v>
      </c>
    </row>
    <row r="21465" spans="1:2" x14ac:dyDescent="0.2">
      <c r="A21465" s="245" t="s">
        <v>21847</v>
      </c>
      <c r="B21465" s="246">
        <v>861.54</v>
      </c>
    </row>
    <row r="21466" spans="1:2" x14ac:dyDescent="0.2">
      <c r="A21466" s="245" t="s">
        <v>5824</v>
      </c>
      <c r="B21466" s="246">
        <v>1429.31</v>
      </c>
    </row>
    <row r="21467" spans="1:2" x14ac:dyDescent="0.2">
      <c r="A21467" s="245" t="s">
        <v>21848</v>
      </c>
      <c r="B21467" s="246">
        <v>1307.73</v>
      </c>
    </row>
    <row r="21468" spans="1:2" x14ac:dyDescent="0.2">
      <c r="A21468" s="245" t="s">
        <v>5825</v>
      </c>
      <c r="B21468" s="246">
        <v>2030.38</v>
      </c>
    </row>
    <row r="21469" spans="1:2" x14ac:dyDescent="0.2">
      <c r="A21469" s="245" t="s">
        <v>21849</v>
      </c>
      <c r="B21469" s="246">
        <v>1859.72</v>
      </c>
    </row>
    <row r="21470" spans="1:2" x14ac:dyDescent="0.2">
      <c r="A21470" s="245" t="s">
        <v>5826</v>
      </c>
      <c r="B21470" s="246">
        <v>2752.78</v>
      </c>
    </row>
    <row r="21471" spans="1:2" x14ac:dyDescent="0.2">
      <c r="A21471" s="245" t="s">
        <v>21850</v>
      </c>
      <c r="B21471" s="246">
        <v>2523.79</v>
      </c>
    </row>
    <row r="21472" spans="1:2" x14ac:dyDescent="0.2">
      <c r="A21472" s="245" t="s">
        <v>11082</v>
      </c>
      <c r="B21472" s="246">
        <v>3588.94</v>
      </c>
    </row>
    <row r="21473" spans="1:2" x14ac:dyDescent="0.2">
      <c r="A21473" s="245" t="s">
        <v>21851</v>
      </c>
      <c r="B21473" s="246">
        <v>3292.06</v>
      </c>
    </row>
    <row r="21474" spans="1:2" x14ac:dyDescent="0.2">
      <c r="A21474" s="245" t="s">
        <v>11083</v>
      </c>
      <c r="B21474" s="246">
        <v>4702.7</v>
      </c>
    </row>
    <row r="21475" spans="1:2" x14ac:dyDescent="0.2">
      <c r="A21475" s="245" t="s">
        <v>21852</v>
      </c>
      <c r="B21475" s="246">
        <v>4316.6099999999997</v>
      </c>
    </row>
    <row r="21476" spans="1:2" x14ac:dyDescent="0.2">
      <c r="A21476" s="245" t="s">
        <v>5827</v>
      </c>
      <c r="B21476" s="246">
        <v>732.89</v>
      </c>
    </row>
    <row r="21477" spans="1:2" x14ac:dyDescent="0.2">
      <c r="A21477" s="245" t="s">
        <v>21853</v>
      </c>
      <c r="B21477" s="246">
        <v>668.94</v>
      </c>
    </row>
    <row r="21478" spans="1:2" x14ac:dyDescent="0.2">
      <c r="A21478" s="245" t="s">
        <v>5828</v>
      </c>
      <c r="B21478" s="246">
        <v>1226.8800000000001</v>
      </c>
    </row>
    <row r="21479" spans="1:2" x14ac:dyDescent="0.2">
      <c r="A21479" s="245" t="s">
        <v>21854</v>
      </c>
      <c r="B21479" s="246">
        <v>1121.6099999999999</v>
      </c>
    </row>
    <row r="21480" spans="1:2" x14ac:dyDescent="0.2">
      <c r="A21480" s="245" t="s">
        <v>5829</v>
      </c>
      <c r="B21480" s="246">
        <v>1860.75</v>
      </c>
    </row>
    <row r="21481" spans="1:2" x14ac:dyDescent="0.2">
      <c r="A21481" s="245" t="s">
        <v>21855</v>
      </c>
      <c r="B21481" s="246">
        <v>1703.18</v>
      </c>
    </row>
    <row r="21482" spans="1:2" x14ac:dyDescent="0.2">
      <c r="A21482" s="245" t="s">
        <v>5830</v>
      </c>
      <c r="B21482" s="246">
        <v>2641.81</v>
      </c>
    </row>
    <row r="21483" spans="1:2" x14ac:dyDescent="0.2">
      <c r="A21483" s="245" t="s">
        <v>21856</v>
      </c>
      <c r="B21483" s="246">
        <v>2420.54</v>
      </c>
    </row>
    <row r="21484" spans="1:2" x14ac:dyDescent="0.2">
      <c r="A21484" s="245" t="s">
        <v>5831</v>
      </c>
      <c r="B21484" s="246">
        <v>3577.08</v>
      </c>
    </row>
    <row r="21485" spans="1:2" x14ac:dyDescent="0.2">
      <c r="A21485" s="245" t="s">
        <v>21857</v>
      </c>
      <c r="B21485" s="246">
        <v>3280.29</v>
      </c>
    </row>
    <row r="21486" spans="1:2" x14ac:dyDescent="0.2">
      <c r="A21486" s="245" t="s">
        <v>11084</v>
      </c>
      <c r="B21486" s="246">
        <v>4851.6000000000004</v>
      </c>
    </row>
    <row r="21487" spans="1:2" x14ac:dyDescent="0.2">
      <c r="A21487" s="245" t="s">
        <v>21858</v>
      </c>
      <c r="B21487" s="246">
        <v>4450.97</v>
      </c>
    </row>
    <row r="21488" spans="1:2" x14ac:dyDescent="0.2">
      <c r="A21488" s="245" t="s">
        <v>11085</v>
      </c>
      <c r="B21488" s="246">
        <v>6378.76</v>
      </c>
    </row>
    <row r="21489" spans="1:2" x14ac:dyDescent="0.2">
      <c r="A21489" s="245" t="s">
        <v>21859</v>
      </c>
      <c r="B21489" s="246">
        <v>5853.4</v>
      </c>
    </row>
    <row r="21490" spans="1:2" x14ac:dyDescent="0.2">
      <c r="A21490" s="245" t="s">
        <v>5853</v>
      </c>
      <c r="B21490" s="246">
        <v>208.22</v>
      </c>
    </row>
    <row r="21491" spans="1:2" x14ac:dyDescent="0.2">
      <c r="A21491" s="245" t="s">
        <v>21860</v>
      </c>
      <c r="B21491" s="246">
        <v>195.57</v>
      </c>
    </row>
    <row r="21492" spans="1:2" x14ac:dyDescent="0.2">
      <c r="A21492" s="245" t="s">
        <v>5854</v>
      </c>
      <c r="B21492" s="246">
        <v>265.67</v>
      </c>
    </row>
    <row r="21493" spans="1:2" x14ac:dyDescent="0.2">
      <c r="A21493" s="245" t="s">
        <v>21861</v>
      </c>
      <c r="B21493" s="246">
        <v>250.65</v>
      </c>
    </row>
    <row r="21494" spans="1:2" x14ac:dyDescent="0.2">
      <c r="A21494" s="245" t="s">
        <v>5855</v>
      </c>
      <c r="B21494" s="246">
        <v>472.26</v>
      </c>
    </row>
    <row r="21495" spans="1:2" x14ac:dyDescent="0.2">
      <c r="A21495" s="245" t="s">
        <v>21862</v>
      </c>
      <c r="B21495" s="246">
        <v>449.17</v>
      </c>
    </row>
    <row r="21496" spans="1:2" x14ac:dyDescent="0.2">
      <c r="A21496" s="245" t="s">
        <v>5856</v>
      </c>
      <c r="B21496" s="246">
        <v>646.23</v>
      </c>
    </row>
    <row r="21497" spans="1:2" x14ac:dyDescent="0.2">
      <c r="A21497" s="245" t="s">
        <v>21863</v>
      </c>
      <c r="B21497" s="246">
        <v>616.51</v>
      </c>
    </row>
    <row r="21498" spans="1:2" x14ac:dyDescent="0.2">
      <c r="A21498" s="245" t="s">
        <v>5857</v>
      </c>
      <c r="B21498" s="246">
        <v>357.04</v>
      </c>
    </row>
    <row r="21499" spans="1:2" x14ac:dyDescent="0.2">
      <c r="A21499" s="245" t="s">
        <v>21864</v>
      </c>
      <c r="B21499" s="246">
        <v>335.21</v>
      </c>
    </row>
    <row r="21500" spans="1:2" x14ac:dyDescent="0.2">
      <c r="A21500" s="245" t="s">
        <v>5858</v>
      </c>
      <c r="B21500" s="246">
        <v>431.08</v>
      </c>
    </row>
    <row r="21501" spans="1:2" x14ac:dyDescent="0.2">
      <c r="A21501" s="245" t="s">
        <v>21865</v>
      </c>
      <c r="B21501" s="246">
        <v>406.31</v>
      </c>
    </row>
    <row r="21502" spans="1:2" x14ac:dyDescent="0.2">
      <c r="A21502" s="245" t="s">
        <v>5859</v>
      </c>
      <c r="B21502" s="246">
        <v>653.26</v>
      </c>
    </row>
    <row r="21503" spans="1:2" x14ac:dyDescent="0.2">
      <c r="A21503" s="245" t="s">
        <v>21866</v>
      </c>
      <c r="B21503" s="246">
        <v>619.76</v>
      </c>
    </row>
    <row r="21504" spans="1:2" x14ac:dyDescent="0.2">
      <c r="A21504" s="245" t="s">
        <v>5860</v>
      </c>
      <c r="B21504" s="246">
        <v>839.21</v>
      </c>
    </row>
    <row r="21505" spans="1:2" x14ac:dyDescent="0.2">
      <c r="A21505" s="245" t="s">
        <v>21867</v>
      </c>
      <c r="B21505" s="246">
        <v>798.67</v>
      </c>
    </row>
    <row r="21506" spans="1:2" x14ac:dyDescent="0.2">
      <c r="A21506" s="245" t="s">
        <v>5861</v>
      </c>
      <c r="B21506" s="246">
        <v>515.54999999999995</v>
      </c>
    </row>
    <row r="21507" spans="1:2" x14ac:dyDescent="0.2">
      <c r="A21507" s="245" t="s">
        <v>21868</v>
      </c>
      <c r="B21507" s="246">
        <v>484.04</v>
      </c>
    </row>
    <row r="21508" spans="1:2" x14ac:dyDescent="0.2">
      <c r="A21508" s="245" t="s">
        <v>5862</v>
      </c>
      <c r="B21508" s="246">
        <v>602.36</v>
      </c>
    </row>
    <row r="21509" spans="1:2" x14ac:dyDescent="0.2">
      <c r="A21509" s="245" t="s">
        <v>21869</v>
      </c>
      <c r="B21509" s="246">
        <v>567.39</v>
      </c>
    </row>
    <row r="21510" spans="1:2" x14ac:dyDescent="0.2">
      <c r="A21510" s="245" t="s">
        <v>5863</v>
      </c>
      <c r="B21510" s="246">
        <v>848.67</v>
      </c>
    </row>
    <row r="21511" spans="1:2" x14ac:dyDescent="0.2">
      <c r="A21511" s="245" t="s">
        <v>21870</v>
      </c>
      <c r="B21511" s="246">
        <v>804.06</v>
      </c>
    </row>
    <row r="21512" spans="1:2" x14ac:dyDescent="0.2">
      <c r="A21512" s="245" t="s">
        <v>5864</v>
      </c>
      <c r="B21512" s="246">
        <v>1048.3399999999999</v>
      </c>
    </row>
    <row r="21513" spans="1:2" x14ac:dyDescent="0.2">
      <c r="A21513" s="245" t="s">
        <v>21871</v>
      </c>
      <c r="B21513" s="246">
        <v>996.22</v>
      </c>
    </row>
    <row r="21514" spans="1:2" x14ac:dyDescent="0.2">
      <c r="A21514" s="245" t="s">
        <v>5865</v>
      </c>
      <c r="B21514" s="246">
        <v>344.04</v>
      </c>
    </row>
    <row r="21515" spans="1:2" x14ac:dyDescent="0.2">
      <c r="A21515" s="245" t="s">
        <v>21872</v>
      </c>
      <c r="B21515" s="246">
        <v>324.39</v>
      </c>
    </row>
    <row r="21516" spans="1:2" x14ac:dyDescent="0.2">
      <c r="A21516" s="245" t="s">
        <v>5866</v>
      </c>
      <c r="B21516" s="246">
        <v>420.41</v>
      </c>
    </row>
    <row r="21517" spans="1:2" x14ac:dyDescent="0.2">
      <c r="A21517" s="245" t="s">
        <v>21873</v>
      </c>
      <c r="B21517" s="246">
        <v>397.71</v>
      </c>
    </row>
    <row r="21518" spans="1:2" x14ac:dyDescent="0.2">
      <c r="A21518" s="245" t="s">
        <v>5867</v>
      </c>
      <c r="B21518" s="246">
        <v>643.94000000000005</v>
      </c>
    </row>
    <row r="21519" spans="1:2" x14ac:dyDescent="0.2">
      <c r="A21519" s="245" t="s">
        <v>21874</v>
      </c>
      <c r="B21519" s="246">
        <v>612.53</v>
      </c>
    </row>
    <row r="21520" spans="1:2" x14ac:dyDescent="0.2">
      <c r="A21520" s="245" t="s">
        <v>5868</v>
      </c>
      <c r="B21520" s="246">
        <v>833.67</v>
      </c>
    </row>
    <row r="21521" spans="1:2" x14ac:dyDescent="0.2">
      <c r="A21521" s="245" t="s">
        <v>21875</v>
      </c>
      <c r="B21521" s="246">
        <v>795.09</v>
      </c>
    </row>
    <row r="21522" spans="1:2" x14ac:dyDescent="0.2">
      <c r="A21522" s="245" t="s">
        <v>5869</v>
      </c>
      <c r="B21522" s="246">
        <v>609.55999999999995</v>
      </c>
    </row>
    <row r="21523" spans="1:2" x14ac:dyDescent="0.2">
      <c r="A21523" s="245" t="s">
        <v>21876</v>
      </c>
      <c r="B21523" s="246">
        <v>574.99</v>
      </c>
    </row>
    <row r="21524" spans="1:2" x14ac:dyDescent="0.2">
      <c r="A21524" s="245" t="s">
        <v>5870</v>
      </c>
      <c r="B21524" s="246">
        <v>702.4</v>
      </c>
    </row>
    <row r="21525" spans="1:2" x14ac:dyDescent="0.2">
      <c r="A21525" s="245" t="s">
        <v>21877</v>
      </c>
      <c r="B21525" s="246">
        <v>664.12</v>
      </c>
    </row>
    <row r="21526" spans="1:2" x14ac:dyDescent="0.2">
      <c r="A21526" s="245" t="s">
        <v>5871</v>
      </c>
      <c r="B21526" s="246">
        <v>954.75</v>
      </c>
    </row>
    <row r="21527" spans="1:2" x14ac:dyDescent="0.2">
      <c r="A21527" s="245" t="s">
        <v>21878</v>
      </c>
      <c r="B21527" s="246">
        <v>906.69</v>
      </c>
    </row>
    <row r="21528" spans="1:2" x14ac:dyDescent="0.2">
      <c r="A21528" s="245" t="s">
        <v>5872</v>
      </c>
      <c r="B21528" s="246">
        <v>1162.8699999999999</v>
      </c>
    </row>
    <row r="21529" spans="1:2" x14ac:dyDescent="0.2">
      <c r="A21529" s="245" t="s">
        <v>21879</v>
      </c>
      <c r="B21529" s="246">
        <v>1107.02</v>
      </c>
    </row>
    <row r="21530" spans="1:2" x14ac:dyDescent="0.2">
      <c r="A21530" s="245" t="s">
        <v>5873</v>
      </c>
      <c r="B21530" s="246">
        <v>895.27</v>
      </c>
    </row>
    <row r="21531" spans="1:2" x14ac:dyDescent="0.2">
      <c r="A21531" s="245" t="s">
        <v>21880</v>
      </c>
      <c r="B21531" s="246">
        <v>844.68</v>
      </c>
    </row>
    <row r="21532" spans="1:2" x14ac:dyDescent="0.2">
      <c r="A21532" s="245" t="s">
        <v>5874</v>
      </c>
      <c r="B21532" s="246">
        <v>1006.92</v>
      </c>
    </row>
    <row r="21533" spans="1:2" x14ac:dyDescent="0.2">
      <c r="A21533" s="245" t="s">
        <v>21881</v>
      </c>
      <c r="B21533" s="246">
        <v>951.87</v>
      </c>
    </row>
    <row r="21534" spans="1:2" x14ac:dyDescent="0.2">
      <c r="A21534" s="245" t="s">
        <v>5875</v>
      </c>
      <c r="B21534" s="246">
        <v>1292.3</v>
      </c>
    </row>
    <row r="21535" spans="1:2" x14ac:dyDescent="0.2">
      <c r="A21535" s="245" t="s">
        <v>21882</v>
      </c>
      <c r="B21535" s="246">
        <v>1226.25</v>
      </c>
    </row>
    <row r="21536" spans="1:2" x14ac:dyDescent="0.2">
      <c r="A21536" s="245" t="s">
        <v>5876</v>
      </c>
      <c r="B21536" s="246">
        <v>1521.76</v>
      </c>
    </row>
    <row r="21537" spans="1:2" x14ac:dyDescent="0.2">
      <c r="A21537" s="245" t="s">
        <v>21883</v>
      </c>
      <c r="B21537" s="246">
        <v>1447.2</v>
      </c>
    </row>
    <row r="21538" spans="1:2" x14ac:dyDescent="0.2">
      <c r="A21538" s="245" t="s">
        <v>5877</v>
      </c>
      <c r="B21538" s="246">
        <v>4590</v>
      </c>
    </row>
    <row r="21539" spans="1:2" x14ac:dyDescent="0.2">
      <c r="A21539" s="245" t="s">
        <v>21884</v>
      </c>
      <c r="B21539" s="246">
        <v>4590</v>
      </c>
    </row>
    <row r="21540" spans="1:2" x14ac:dyDescent="0.2">
      <c r="A21540" s="245" t="s">
        <v>5878</v>
      </c>
      <c r="B21540" s="246">
        <v>4794</v>
      </c>
    </row>
    <row r="21541" spans="1:2" x14ac:dyDescent="0.2">
      <c r="A21541" s="245" t="s">
        <v>21885</v>
      </c>
      <c r="B21541" s="246">
        <v>4794</v>
      </c>
    </row>
    <row r="21542" spans="1:2" x14ac:dyDescent="0.2">
      <c r="A21542" s="245" t="s">
        <v>5879</v>
      </c>
      <c r="B21542" s="246">
        <v>5832</v>
      </c>
    </row>
    <row r="21543" spans="1:2" x14ac:dyDescent="0.2">
      <c r="A21543" s="245" t="s">
        <v>21886</v>
      </c>
      <c r="B21543" s="246">
        <v>5832</v>
      </c>
    </row>
    <row r="21544" spans="1:2" x14ac:dyDescent="0.2">
      <c r="A21544" s="245" t="s">
        <v>5880</v>
      </c>
      <c r="B21544" s="246">
        <v>6091.2</v>
      </c>
    </row>
    <row r="21545" spans="1:2" x14ac:dyDescent="0.2">
      <c r="A21545" s="245" t="s">
        <v>21887</v>
      </c>
      <c r="B21545" s="246">
        <v>6091.2</v>
      </c>
    </row>
    <row r="21546" spans="1:2" x14ac:dyDescent="0.2">
      <c r="A21546" s="245" t="s">
        <v>5881</v>
      </c>
      <c r="B21546" s="246">
        <v>6804</v>
      </c>
    </row>
    <row r="21547" spans="1:2" x14ac:dyDescent="0.2">
      <c r="A21547" s="245" t="s">
        <v>21888</v>
      </c>
      <c r="B21547" s="246">
        <v>6804</v>
      </c>
    </row>
    <row r="21548" spans="1:2" x14ac:dyDescent="0.2">
      <c r="A21548" s="245" t="s">
        <v>5882</v>
      </c>
      <c r="B21548" s="246">
        <v>7106.4</v>
      </c>
    </row>
    <row r="21549" spans="1:2" x14ac:dyDescent="0.2">
      <c r="A21549" s="245" t="s">
        <v>21889</v>
      </c>
      <c r="B21549" s="246">
        <v>7106.4</v>
      </c>
    </row>
    <row r="21550" spans="1:2" x14ac:dyDescent="0.2">
      <c r="A21550" s="245" t="s">
        <v>5883</v>
      </c>
      <c r="B21550" s="246">
        <v>7758</v>
      </c>
    </row>
    <row r="21551" spans="1:2" x14ac:dyDescent="0.2">
      <c r="A21551" s="245" t="s">
        <v>21890</v>
      </c>
      <c r="B21551" s="246">
        <v>7758</v>
      </c>
    </row>
    <row r="21552" spans="1:2" x14ac:dyDescent="0.2">
      <c r="A21552" s="245" t="s">
        <v>5884</v>
      </c>
      <c r="B21552" s="246">
        <v>8102.8</v>
      </c>
    </row>
    <row r="21553" spans="1:2" x14ac:dyDescent="0.2">
      <c r="A21553" s="245" t="s">
        <v>21891</v>
      </c>
      <c r="B21553" s="246">
        <v>8102.8</v>
      </c>
    </row>
    <row r="21554" spans="1:2" x14ac:dyDescent="0.2">
      <c r="A21554" s="245" t="s">
        <v>5885</v>
      </c>
      <c r="B21554" s="246">
        <v>9108</v>
      </c>
    </row>
    <row r="21555" spans="1:2" x14ac:dyDescent="0.2">
      <c r="A21555" s="245" t="s">
        <v>21892</v>
      </c>
      <c r="B21555" s="246">
        <v>9108</v>
      </c>
    </row>
    <row r="21556" spans="1:2" x14ac:dyDescent="0.2">
      <c r="A21556" s="245" t="s">
        <v>5886</v>
      </c>
      <c r="B21556" s="246">
        <v>9512.7999999999993</v>
      </c>
    </row>
    <row r="21557" spans="1:2" x14ac:dyDescent="0.2">
      <c r="A21557" s="245" t="s">
        <v>21893</v>
      </c>
      <c r="B21557" s="246">
        <v>9512.7999999999993</v>
      </c>
    </row>
    <row r="21558" spans="1:2" x14ac:dyDescent="0.2">
      <c r="A21558" s="245" t="s">
        <v>5887</v>
      </c>
      <c r="B21558" s="246">
        <v>11322.5</v>
      </c>
    </row>
    <row r="21559" spans="1:2" x14ac:dyDescent="0.2">
      <c r="A21559" s="245" t="s">
        <v>21894</v>
      </c>
      <c r="B21559" s="246">
        <v>11322.5</v>
      </c>
    </row>
    <row r="21560" spans="1:2" x14ac:dyDescent="0.2">
      <c r="A21560" s="245" t="s">
        <v>5888</v>
      </c>
      <c r="B21560" s="246">
        <v>11775.4</v>
      </c>
    </row>
    <row r="21561" spans="1:2" x14ac:dyDescent="0.2">
      <c r="A21561" s="245" t="s">
        <v>21895</v>
      </c>
      <c r="B21561" s="246">
        <v>11775.4</v>
      </c>
    </row>
    <row r="21562" spans="1:2" x14ac:dyDescent="0.2">
      <c r="A21562" s="245" t="s">
        <v>5889</v>
      </c>
      <c r="B21562" s="246">
        <v>16716.7</v>
      </c>
    </row>
    <row r="21563" spans="1:2" x14ac:dyDescent="0.2">
      <c r="A21563" s="245" t="s">
        <v>21896</v>
      </c>
      <c r="B21563" s="246">
        <v>16716.7</v>
      </c>
    </row>
    <row r="21564" spans="1:2" x14ac:dyDescent="0.2">
      <c r="A21564" s="245" t="s">
        <v>5890</v>
      </c>
      <c r="B21564" s="246">
        <v>17617.599999999999</v>
      </c>
    </row>
    <row r="21565" spans="1:2" x14ac:dyDescent="0.2">
      <c r="A21565" s="245" t="s">
        <v>21897</v>
      </c>
      <c r="B21565" s="246">
        <v>17617.599999999999</v>
      </c>
    </row>
    <row r="21566" spans="1:2" x14ac:dyDescent="0.2">
      <c r="A21566" s="245" t="s">
        <v>5891</v>
      </c>
      <c r="B21566" s="246">
        <v>667.8</v>
      </c>
    </row>
    <row r="21567" spans="1:2" x14ac:dyDescent="0.2">
      <c r="A21567" s="245" t="s">
        <v>21898</v>
      </c>
      <c r="B21567" s="246">
        <v>667.8</v>
      </c>
    </row>
    <row r="21568" spans="1:2" x14ac:dyDescent="0.2">
      <c r="A21568" s="245" t="s">
        <v>5892</v>
      </c>
      <c r="B21568" s="246">
        <v>697.2</v>
      </c>
    </row>
    <row r="21569" spans="1:2" x14ac:dyDescent="0.2">
      <c r="A21569" s="245" t="s">
        <v>21899</v>
      </c>
      <c r="B21569" s="246">
        <v>697.2</v>
      </c>
    </row>
    <row r="21570" spans="1:2" x14ac:dyDescent="0.2">
      <c r="A21570" s="245" t="s">
        <v>5893</v>
      </c>
      <c r="B21570" s="246">
        <v>858.6</v>
      </c>
    </row>
    <row r="21571" spans="1:2" x14ac:dyDescent="0.2">
      <c r="A21571" s="245" t="s">
        <v>21900</v>
      </c>
      <c r="B21571" s="246">
        <v>858.6</v>
      </c>
    </row>
    <row r="21572" spans="1:2" x14ac:dyDescent="0.2">
      <c r="A21572" s="245" t="s">
        <v>5894</v>
      </c>
      <c r="B21572" s="246">
        <v>896.4</v>
      </c>
    </row>
    <row r="21573" spans="1:2" x14ac:dyDescent="0.2">
      <c r="A21573" s="245" t="s">
        <v>21901</v>
      </c>
      <c r="B21573" s="246">
        <v>896.4</v>
      </c>
    </row>
    <row r="21574" spans="1:2" x14ac:dyDescent="0.2">
      <c r="A21574" s="245" t="s">
        <v>5895</v>
      </c>
      <c r="B21574" s="246">
        <v>1065.3</v>
      </c>
    </row>
    <row r="21575" spans="1:2" x14ac:dyDescent="0.2">
      <c r="A21575" s="245" t="s">
        <v>21902</v>
      </c>
      <c r="B21575" s="246">
        <v>1065.3</v>
      </c>
    </row>
    <row r="21576" spans="1:2" x14ac:dyDescent="0.2">
      <c r="A21576" s="245" t="s">
        <v>5896</v>
      </c>
      <c r="B21576" s="246">
        <v>1112.2</v>
      </c>
    </row>
    <row r="21577" spans="1:2" x14ac:dyDescent="0.2">
      <c r="A21577" s="245" t="s">
        <v>21903</v>
      </c>
      <c r="B21577" s="246">
        <v>1112.2</v>
      </c>
    </row>
    <row r="21578" spans="1:2" x14ac:dyDescent="0.2">
      <c r="A21578" s="245" t="s">
        <v>5897</v>
      </c>
      <c r="B21578" s="246">
        <v>1240.2</v>
      </c>
    </row>
    <row r="21579" spans="1:2" x14ac:dyDescent="0.2">
      <c r="A21579" s="245" t="s">
        <v>21904</v>
      </c>
      <c r="B21579" s="246">
        <v>1240.2</v>
      </c>
    </row>
    <row r="21580" spans="1:2" x14ac:dyDescent="0.2">
      <c r="A21580" s="245" t="s">
        <v>5898</v>
      </c>
      <c r="B21580" s="246">
        <v>1294.8</v>
      </c>
    </row>
    <row r="21581" spans="1:2" x14ac:dyDescent="0.2">
      <c r="A21581" s="245" t="s">
        <v>21905</v>
      </c>
      <c r="B21581" s="246">
        <v>1294.8</v>
      </c>
    </row>
    <row r="21582" spans="1:2" x14ac:dyDescent="0.2">
      <c r="A21582" s="245" t="s">
        <v>5899</v>
      </c>
      <c r="B21582" s="246">
        <v>1526.4</v>
      </c>
    </row>
    <row r="21583" spans="1:2" x14ac:dyDescent="0.2">
      <c r="A21583" s="245" t="s">
        <v>21906</v>
      </c>
      <c r="B21583" s="246">
        <v>1526.4</v>
      </c>
    </row>
    <row r="21584" spans="1:2" x14ac:dyDescent="0.2">
      <c r="A21584" s="245" t="s">
        <v>5900</v>
      </c>
      <c r="B21584" s="246">
        <v>1593.6</v>
      </c>
    </row>
    <row r="21585" spans="1:2" x14ac:dyDescent="0.2">
      <c r="A21585" s="245" t="s">
        <v>21907</v>
      </c>
      <c r="B21585" s="246">
        <v>1593.6</v>
      </c>
    </row>
    <row r="21586" spans="1:2" x14ac:dyDescent="0.2">
      <c r="A21586" s="245" t="s">
        <v>5901</v>
      </c>
      <c r="B21586" s="246">
        <v>1860.3</v>
      </c>
    </row>
    <row r="21587" spans="1:2" x14ac:dyDescent="0.2">
      <c r="A21587" s="245" t="s">
        <v>21908</v>
      </c>
      <c r="B21587" s="246">
        <v>1860.3</v>
      </c>
    </row>
    <row r="21588" spans="1:2" x14ac:dyDescent="0.2">
      <c r="A21588" s="245" t="s">
        <v>5902</v>
      </c>
      <c r="B21588" s="246">
        <v>1942.2</v>
      </c>
    </row>
    <row r="21589" spans="1:2" x14ac:dyDescent="0.2">
      <c r="A21589" s="245" t="s">
        <v>21909</v>
      </c>
      <c r="B21589" s="246">
        <v>1942.2</v>
      </c>
    </row>
    <row r="21590" spans="1:2" x14ac:dyDescent="0.2">
      <c r="A21590" s="245" t="s">
        <v>5903</v>
      </c>
      <c r="B21590" s="246">
        <v>2051.1</v>
      </c>
    </row>
    <row r="21591" spans="1:2" x14ac:dyDescent="0.2">
      <c r="A21591" s="245" t="s">
        <v>21910</v>
      </c>
      <c r="B21591" s="246">
        <v>2051.1</v>
      </c>
    </row>
    <row r="21592" spans="1:2" x14ac:dyDescent="0.2">
      <c r="A21592" s="245" t="s">
        <v>5904</v>
      </c>
      <c r="B21592" s="246">
        <v>2141.4</v>
      </c>
    </row>
    <row r="21593" spans="1:2" x14ac:dyDescent="0.2">
      <c r="A21593" s="245" t="s">
        <v>21911</v>
      </c>
      <c r="B21593" s="246">
        <v>2141.4</v>
      </c>
    </row>
    <row r="21594" spans="1:2" x14ac:dyDescent="0.2">
      <c r="A21594" s="245" t="s">
        <v>5905</v>
      </c>
      <c r="B21594" s="246">
        <v>2708.4</v>
      </c>
    </row>
    <row r="21595" spans="1:2" x14ac:dyDescent="0.2">
      <c r="A21595" s="245" t="s">
        <v>21912</v>
      </c>
      <c r="B21595" s="246">
        <v>2708.4</v>
      </c>
    </row>
    <row r="21596" spans="1:2" x14ac:dyDescent="0.2">
      <c r="A21596" s="245" t="s">
        <v>5906</v>
      </c>
      <c r="B21596" s="246">
        <v>2946.3</v>
      </c>
    </row>
    <row r="21597" spans="1:2" x14ac:dyDescent="0.2">
      <c r="A21597" s="245" t="s">
        <v>21913</v>
      </c>
      <c r="B21597" s="246">
        <v>2946.3</v>
      </c>
    </row>
    <row r="21598" spans="1:2" x14ac:dyDescent="0.2">
      <c r="A21598" s="245" t="s">
        <v>5907</v>
      </c>
      <c r="B21598" s="246">
        <v>2945.2</v>
      </c>
    </row>
    <row r="21599" spans="1:2" x14ac:dyDescent="0.2">
      <c r="A21599" s="245" t="s">
        <v>21914</v>
      </c>
      <c r="B21599" s="246">
        <v>2945.2</v>
      </c>
    </row>
    <row r="21600" spans="1:2" x14ac:dyDescent="0.2">
      <c r="A21600" s="245" t="s">
        <v>5908</v>
      </c>
      <c r="B21600" s="246">
        <v>3203.9</v>
      </c>
    </row>
    <row r="21601" spans="1:2" x14ac:dyDescent="0.2">
      <c r="A21601" s="245" t="s">
        <v>21915</v>
      </c>
      <c r="B21601" s="246">
        <v>3203.9</v>
      </c>
    </row>
    <row r="21602" spans="1:2" x14ac:dyDescent="0.2">
      <c r="A21602" s="245" t="s">
        <v>5909</v>
      </c>
      <c r="B21602" s="246">
        <v>3886</v>
      </c>
    </row>
    <row r="21603" spans="1:2" x14ac:dyDescent="0.2">
      <c r="A21603" s="245" t="s">
        <v>21916</v>
      </c>
      <c r="B21603" s="246">
        <v>3886</v>
      </c>
    </row>
    <row r="21604" spans="1:2" x14ac:dyDescent="0.2">
      <c r="A21604" s="245" t="s">
        <v>5910</v>
      </c>
      <c r="B21604" s="246">
        <v>4154</v>
      </c>
    </row>
    <row r="21605" spans="1:2" x14ac:dyDescent="0.2">
      <c r="A21605" s="245" t="s">
        <v>21917</v>
      </c>
      <c r="B21605" s="246">
        <v>4154</v>
      </c>
    </row>
    <row r="21606" spans="1:2" x14ac:dyDescent="0.2">
      <c r="A21606" s="245" t="s">
        <v>5911</v>
      </c>
      <c r="B21606" s="246">
        <v>4234</v>
      </c>
    </row>
    <row r="21607" spans="1:2" x14ac:dyDescent="0.2">
      <c r="A21607" s="245" t="s">
        <v>21918</v>
      </c>
      <c r="B21607" s="246">
        <v>4234</v>
      </c>
    </row>
    <row r="21608" spans="1:2" x14ac:dyDescent="0.2">
      <c r="A21608" s="245" t="s">
        <v>5912</v>
      </c>
      <c r="B21608" s="246">
        <v>4526</v>
      </c>
    </row>
    <row r="21609" spans="1:2" x14ac:dyDescent="0.2">
      <c r="A21609" s="245" t="s">
        <v>21919</v>
      </c>
      <c r="B21609" s="246">
        <v>4526</v>
      </c>
    </row>
    <row r="21610" spans="1:2" x14ac:dyDescent="0.2">
      <c r="A21610" s="245" t="s">
        <v>5913</v>
      </c>
      <c r="B21610" s="246">
        <v>5652.5</v>
      </c>
    </row>
    <row r="21611" spans="1:2" x14ac:dyDescent="0.2">
      <c r="A21611" s="245" t="s">
        <v>21920</v>
      </c>
      <c r="B21611" s="246">
        <v>5652.5</v>
      </c>
    </row>
    <row r="21612" spans="1:2" x14ac:dyDescent="0.2">
      <c r="A21612" s="245" t="s">
        <v>5914</v>
      </c>
      <c r="B21612" s="246">
        <v>5904.44</v>
      </c>
    </row>
    <row r="21613" spans="1:2" x14ac:dyDescent="0.2">
      <c r="A21613" s="245" t="s">
        <v>21921</v>
      </c>
      <c r="B21613" s="246">
        <v>5904.44</v>
      </c>
    </row>
    <row r="21614" spans="1:2" x14ac:dyDescent="0.2">
      <c r="A21614" s="245" t="s">
        <v>5915</v>
      </c>
      <c r="B21614" s="246">
        <v>6352.5</v>
      </c>
    </row>
    <row r="21615" spans="1:2" x14ac:dyDescent="0.2">
      <c r="A21615" s="245" t="s">
        <v>21922</v>
      </c>
      <c r="B21615" s="246">
        <v>6352.5</v>
      </c>
    </row>
    <row r="21616" spans="1:2" x14ac:dyDescent="0.2">
      <c r="A21616" s="245" t="s">
        <v>5916</v>
      </c>
      <c r="B21616" s="246">
        <v>6635.64</v>
      </c>
    </row>
    <row r="21617" spans="1:2" x14ac:dyDescent="0.2">
      <c r="A21617" s="245" t="s">
        <v>21923</v>
      </c>
      <c r="B21617" s="246">
        <v>6635.64</v>
      </c>
    </row>
    <row r="21618" spans="1:2" x14ac:dyDescent="0.2">
      <c r="A21618" s="245" t="s">
        <v>5917</v>
      </c>
      <c r="B21618" s="246">
        <v>7070</v>
      </c>
    </row>
    <row r="21619" spans="1:2" x14ac:dyDescent="0.2">
      <c r="A21619" s="245" t="s">
        <v>21924</v>
      </c>
      <c r="B21619" s="246">
        <v>7070</v>
      </c>
    </row>
    <row r="21620" spans="1:2" x14ac:dyDescent="0.2">
      <c r="A21620" s="245" t="s">
        <v>5918</v>
      </c>
      <c r="B21620" s="246">
        <v>7385.12</v>
      </c>
    </row>
    <row r="21621" spans="1:2" x14ac:dyDescent="0.2">
      <c r="A21621" s="245" t="s">
        <v>21925</v>
      </c>
      <c r="B21621" s="246">
        <v>7385.12</v>
      </c>
    </row>
    <row r="21622" spans="1:2" x14ac:dyDescent="0.2">
      <c r="A21622" s="245" t="s">
        <v>5919</v>
      </c>
      <c r="B21622" s="246">
        <v>7770</v>
      </c>
    </row>
    <row r="21623" spans="1:2" x14ac:dyDescent="0.2">
      <c r="A21623" s="245" t="s">
        <v>21926</v>
      </c>
      <c r="B21623" s="246">
        <v>7770</v>
      </c>
    </row>
    <row r="21624" spans="1:2" x14ac:dyDescent="0.2">
      <c r="A21624" s="245" t="s">
        <v>5920</v>
      </c>
      <c r="B21624" s="246">
        <v>8116.32</v>
      </c>
    </row>
    <row r="21625" spans="1:2" x14ac:dyDescent="0.2">
      <c r="A21625" s="245" t="s">
        <v>21927</v>
      </c>
      <c r="B21625" s="246">
        <v>8116.32</v>
      </c>
    </row>
    <row r="21626" spans="1:2" x14ac:dyDescent="0.2">
      <c r="A21626" s="245" t="s">
        <v>5921</v>
      </c>
      <c r="B21626" s="246">
        <v>8487.5</v>
      </c>
    </row>
    <row r="21627" spans="1:2" x14ac:dyDescent="0.2">
      <c r="A21627" s="245" t="s">
        <v>21928</v>
      </c>
      <c r="B21627" s="246">
        <v>8487.5</v>
      </c>
    </row>
    <row r="21628" spans="1:2" x14ac:dyDescent="0.2">
      <c r="A21628" s="245" t="s">
        <v>5922</v>
      </c>
      <c r="B21628" s="246">
        <v>8865.7999999999993</v>
      </c>
    </row>
    <row r="21629" spans="1:2" x14ac:dyDescent="0.2">
      <c r="A21629" s="245" t="s">
        <v>21929</v>
      </c>
      <c r="B21629" s="246">
        <v>8865.7999999999993</v>
      </c>
    </row>
    <row r="21630" spans="1:2" x14ac:dyDescent="0.2">
      <c r="A21630" s="245" t="s">
        <v>5923</v>
      </c>
      <c r="B21630" s="246">
        <v>1052.0999999999999</v>
      </c>
    </row>
    <row r="21631" spans="1:2" x14ac:dyDescent="0.2">
      <c r="A21631" s="245" t="s">
        <v>21930</v>
      </c>
      <c r="B21631" s="246">
        <v>1052.0999999999999</v>
      </c>
    </row>
    <row r="21632" spans="1:2" x14ac:dyDescent="0.2">
      <c r="A21632" s="245" t="s">
        <v>5924</v>
      </c>
      <c r="B21632" s="246">
        <v>1102.5</v>
      </c>
    </row>
    <row r="21633" spans="1:2" x14ac:dyDescent="0.2">
      <c r="A21633" s="245" t="s">
        <v>21931</v>
      </c>
      <c r="B21633" s="246">
        <v>1102.5</v>
      </c>
    </row>
    <row r="21634" spans="1:2" x14ac:dyDescent="0.2">
      <c r="A21634" s="245" t="s">
        <v>5925</v>
      </c>
      <c r="B21634" s="246">
        <v>1319.3</v>
      </c>
    </row>
    <row r="21635" spans="1:2" x14ac:dyDescent="0.2">
      <c r="A21635" s="245" t="s">
        <v>21932</v>
      </c>
      <c r="B21635" s="246">
        <v>1319.3</v>
      </c>
    </row>
    <row r="21636" spans="1:2" x14ac:dyDescent="0.2">
      <c r="A21636" s="245" t="s">
        <v>5926</v>
      </c>
      <c r="B21636" s="246">
        <v>1382.5</v>
      </c>
    </row>
    <row r="21637" spans="1:2" x14ac:dyDescent="0.2">
      <c r="A21637" s="245" t="s">
        <v>21933</v>
      </c>
      <c r="B21637" s="246">
        <v>1382.5</v>
      </c>
    </row>
    <row r="21638" spans="1:2" x14ac:dyDescent="0.2">
      <c r="A21638" s="245" t="s">
        <v>5927</v>
      </c>
      <c r="B21638" s="246">
        <v>1569.8</v>
      </c>
    </row>
    <row r="21639" spans="1:2" x14ac:dyDescent="0.2">
      <c r="A21639" s="245" t="s">
        <v>21934</v>
      </c>
      <c r="B21639" s="246">
        <v>1569.8</v>
      </c>
    </row>
    <row r="21640" spans="1:2" x14ac:dyDescent="0.2">
      <c r="A21640" s="245" t="s">
        <v>5928</v>
      </c>
      <c r="B21640" s="246">
        <v>1645</v>
      </c>
    </row>
    <row r="21641" spans="1:2" x14ac:dyDescent="0.2">
      <c r="A21641" s="245" t="s">
        <v>21935</v>
      </c>
      <c r="B21641" s="246">
        <v>1645</v>
      </c>
    </row>
    <row r="21642" spans="1:2" x14ac:dyDescent="0.2">
      <c r="A21642" s="245" t="s">
        <v>5929</v>
      </c>
      <c r="B21642" s="246">
        <v>1887.1</v>
      </c>
    </row>
    <row r="21643" spans="1:2" x14ac:dyDescent="0.2">
      <c r="A21643" s="245" t="s">
        <v>21936</v>
      </c>
      <c r="B21643" s="246">
        <v>1887.1</v>
      </c>
    </row>
    <row r="21644" spans="1:2" x14ac:dyDescent="0.2">
      <c r="A21644" s="245" t="s">
        <v>5930</v>
      </c>
      <c r="B21644" s="246">
        <v>1977.5</v>
      </c>
    </row>
    <row r="21645" spans="1:2" x14ac:dyDescent="0.2">
      <c r="A21645" s="245" t="s">
        <v>21937</v>
      </c>
      <c r="B21645" s="246">
        <v>1977.5</v>
      </c>
    </row>
    <row r="21646" spans="1:2" x14ac:dyDescent="0.2">
      <c r="A21646" s="245" t="s">
        <v>5931</v>
      </c>
      <c r="B21646" s="246">
        <v>2104.1999999999998</v>
      </c>
    </row>
    <row r="21647" spans="1:2" x14ac:dyDescent="0.2">
      <c r="A21647" s="245" t="s">
        <v>21938</v>
      </c>
      <c r="B21647" s="246">
        <v>2104.1999999999998</v>
      </c>
    </row>
    <row r="21648" spans="1:2" x14ac:dyDescent="0.2">
      <c r="A21648" s="245" t="s">
        <v>5932</v>
      </c>
      <c r="B21648" s="246">
        <v>2205</v>
      </c>
    </row>
    <row r="21649" spans="1:2" x14ac:dyDescent="0.2">
      <c r="A21649" s="245" t="s">
        <v>21939</v>
      </c>
      <c r="B21649" s="246">
        <v>2205</v>
      </c>
    </row>
    <row r="21650" spans="1:2" x14ac:dyDescent="0.2">
      <c r="A21650" s="245" t="s">
        <v>5933</v>
      </c>
      <c r="B21650" s="246">
        <v>2204.4</v>
      </c>
    </row>
    <row r="21651" spans="1:2" x14ac:dyDescent="0.2">
      <c r="A21651" s="245" t="s">
        <v>21940</v>
      </c>
      <c r="B21651" s="246">
        <v>2204.4</v>
      </c>
    </row>
    <row r="21652" spans="1:2" x14ac:dyDescent="0.2">
      <c r="A21652" s="245" t="s">
        <v>5934</v>
      </c>
      <c r="B21652" s="246">
        <v>2310</v>
      </c>
    </row>
    <row r="21653" spans="1:2" x14ac:dyDescent="0.2">
      <c r="A21653" s="245" t="s">
        <v>21941</v>
      </c>
      <c r="B21653" s="246">
        <v>2310</v>
      </c>
    </row>
    <row r="21654" spans="1:2" x14ac:dyDescent="0.2">
      <c r="A21654" s="245" t="s">
        <v>5935</v>
      </c>
      <c r="B21654" s="246">
        <v>2638.6</v>
      </c>
    </row>
    <row r="21655" spans="1:2" x14ac:dyDescent="0.2">
      <c r="A21655" s="245" t="s">
        <v>21942</v>
      </c>
      <c r="B21655" s="246">
        <v>2638.6</v>
      </c>
    </row>
    <row r="21656" spans="1:2" x14ac:dyDescent="0.2">
      <c r="A21656" s="245" t="s">
        <v>5936</v>
      </c>
      <c r="B21656" s="246">
        <v>2765</v>
      </c>
    </row>
    <row r="21657" spans="1:2" x14ac:dyDescent="0.2">
      <c r="A21657" s="245" t="s">
        <v>21943</v>
      </c>
      <c r="B21657" s="246">
        <v>2765</v>
      </c>
    </row>
    <row r="21658" spans="1:2" x14ac:dyDescent="0.2">
      <c r="A21658" s="245" t="s">
        <v>5937</v>
      </c>
      <c r="B21658" s="246">
        <v>3463.2</v>
      </c>
    </row>
    <row r="21659" spans="1:2" x14ac:dyDescent="0.2">
      <c r="A21659" s="245" t="s">
        <v>21944</v>
      </c>
      <c r="B21659" s="246">
        <v>3463.2</v>
      </c>
    </row>
    <row r="21660" spans="1:2" x14ac:dyDescent="0.2">
      <c r="A21660" s="245" t="s">
        <v>5938</v>
      </c>
      <c r="B21660" s="246">
        <v>3751.8</v>
      </c>
    </row>
    <row r="21661" spans="1:2" x14ac:dyDescent="0.2">
      <c r="A21661" s="245" t="s">
        <v>21945</v>
      </c>
      <c r="B21661" s="246">
        <v>3751.8</v>
      </c>
    </row>
    <row r="21662" spans="1:2" x14ac:dyDescent="0.2">
      <c r="A21662" s="245" t="s">
        <v>5939</v>
      </c>
      <c r="B21662" s="246">
        <v>6678</v>
      </c>
    </row>
    <row r="21663" spans="1:2" x14ac:dyDescent="0.2">
      <c r="A21663" s="245" t="s">
        <v>21946</v>
      </c>
      <c r="B21663" s="246">
        <v>6678</v>
      </c>
    </row>
    <row r="21664" spans="1:2" x14ac:dyDescent="0.2">
      <c r="A21664" s="245" t="s">
        <v>5940</v>
      </c>
      <c r="B21664" s="246">
        <v>6974.8</v>
      </c>
    </row>
    <row r="21665" spans="1:2" x14ac:dyDescent="0.2">
      <c r="A21665" s="245" t="s">
        <v>21947</v>
      </c>
      <c r="B21665" s="246">
        <v>6974.8</v>
      </c>
    </row>
    <row r="21666" spans="1:2" x14ac:dyDescent="0.2">
      <c r="A21666" s="245" t="s">
        <v>5941</v>
      </c>
      <c r="B21666" s="246">
        <v>9012.5</v>
      </c>
    </row>
    <row r="21667" spans="1:2" x14ac:dyDescent="0.2">
      <c r="A21667" s="245" t="s">
        <v>21948</v>
      </c>
      <c r="B21667" s="246">
        <v>9012.5</v>
      </c>
    </row>
    <row r="21668" spans="1:2" x14ac:dyDescent="0.2">
      <c r="A21668" s="245" t="s">
        <v>5942</v>
      </c>
      <c r="B21668" s="246">
        <v>9373</v>
      </c>
    </row>
    <row r="21669" spans="1:2" x14ac:dyDescent="0.2">
      <c r="A21669" s="245" t="s">
        <v>21949</v>
      </c>
      <c r="B21669" s="246">
        <v>9373</v>
      </c>
    </row>
    <row r="21670" spans="1:2" x14ac:dyDescent="0.2">
      <c r="A21670" s="245" t="s">
        <v>5943</v>
      </c>
      <c r="B21670" s="246">
        <v>10150</v>
      </c>
    </row>
    <row r="21671" spans="1:2" x14ac:dyDescent="0.2">
      <c r="A21671" s="245" t="s">
        <v>21950</v>
      </c>
      <c r="B21671" s="246">
        <v>10150</v>
      </c>
    </row>
    <row r="21672" spans="1:2" x14ac:dyDescent="0.2">
      <c r="A21672" s="245" t="s">
        <v>5944</v>
      </c>
      <c r="B21672" s="246">
        <v>10556</v>
      </c>
    </row>
    <row r="21673" spans="1:2" x14ac:dyDescent="0.2">
      <c r="A21673" s="245" t="s">
        <v>21951</v>
      </c>
      <c r="B21673" s="246">
        <v>10556</v>
      </c>
    </row>
    <row r="21674" spans="1:2" x14ac:dyDescent="0.2">
      <c r="A21674" s="245" t="s">
        <v>5945</v>
      </c>
      <c r="B21674" s="246">
        <v>12040</v>
      </c>
    </row>
    <row r="21675" spans="1:2" x14ac:dyDescent="0.2">
      <c r="A21675" s="245" t="s">
        <v>21952</v>
      </c>
      <c r="B21675" s="246">
        <v>12040</v>
      </c>
    </row>
    <row r="21676" spans="1:2" x14ac:dyDescent="0.2">
      <c r="A21676" s="245" t="s">
        <v>5946</v>
      </c>
      <c r="B21676" s="246">
        <v>12521.6</v>
      </c>
    </row>
    <row r="21677" spans="1:2" x14ac:dyDescent="0.2">
      <c r="A21677" s="245" t="s">
        <v>21953</v>
      </c>
      <c r="B21677" s="246">
        <v>12521.6</v>
      </c>
    </row>
    <row r="21678" spans="1:2" x14ac:dyDescent="0.2">
      <c r="A21678" s="245" t="s">
        <v>5947</v>
      </c>
      <c r="B21678" s="246">
        <v>7291.2</v>
      </c>
    </row>
    <row r="21679" spans="1:2" x14ac:dyDescent="0.2">
      <c r="A21679" s="245" t="s">
        <v>21954</v>
      </c>
      <c r="B21679" s="246">
        <v>7291.2</v>
      </c>
    </row>
    <row r="21680" spans="1:2" x14ac:dyDescent="0.2">
      <c r="A21680" s="245" t="s">
        <v>5948</v>
      </c>
      <c r="B21680" s="246">
        <v>7588.8</v>
      </c>
    </row>
    <row r="21681" spans="1:2" x14ac:dyDescent="0.2">
      <c r="A21681" s="245" t="s">
        <v>21955</v>
      </c>
      <c r="B21681" s="246">
        <v>7588.8</v>
      </c>
    </row>
    <row r="21682" spans="1:2" x14ac:dyDescent="0.2">
      <c r="A21682" s="245" t="s">
        <v>5949</v>
      </c>
      <c r="B21682" s="246">
        <v>8565.2000000000007</v>
      </c>
    </row>
    <row r="21683" spans="1:2" x14ac:dyDescent="0.2">
      <c r="A21683" s="245" t="s">
        <v>21956</v>
      </c>
      <c r="B21683" s="246">
        <v>8565.2000000000007</v>
      </c>
    </row>
    <row r="21684" spans="1:2" x14ac:dyDescent="0.2">
      <c r="A21684" s="245" t="s">
        <v>5950</v>
      </c>
      <c r="B21684" s="246">
        <v>8914.7999999999993</v>
      </c>
    </row>
    <row r="21685" spans="1:2" x14ac:dyDescent="0.2">
      <c r="A21685" s="245" t="s">
        <v>21957</v>
      </c>
      <c r="B21685" s="246">
        <v>8914.7999999999993</v>
      </c>
    </row>
    <row r="21686" spans="1:2" x14ac:dyDescent="0.2">
      <c r="A21686" s="245" t="s">
        <v>5951</v>
      </c>
      <c r="B21686" s="246">
        <v>8232</v>
      </c>
    </row>
    <row r="21687" spans="1:2" x14ac:dyDescent="0.2">
      <c r="A21687" s="245" t="s">
        <v>21958</v>
      </c>
      <c r="B21687" s="246">
        <v>8232</v>
      </c>
    </row>
    <row r="21688" spans="1:2" x14ac:dyDescent="0.2">
      <c r="A21688" s="245" t="s">
        <v>5952</v>
      </c>
      <c r="B21688" s="246">
        <v>8568</v>
      </c>
    </row>
    <row r="21689" spans="1:2" x14ac:dyDescent="0.2">
      <c r="A21689" s="245" t="s">
        <v>21959</v>
      </c>
      <c r="B21689" s="246">
        <v>8568</v>
      </c>
    </row>
    <row r="21690" spans="1:2" x14ac:dyDescent="0.2">
      <c r="A21690" s="245" t="s">
        <v>5953</v>
      </c>
      <c r="B21690" s="246">
        <v>11564</v>
      </c>
    </row>
    <row r="21691" spans="1:2" x14ac:dyDescent="0.2">
      <c r="A21691" s="245" t="s">
        <v>21960</v>
      </c>
      <c r="B21691" s="246">
        <v>11564</v>
      </c>
    </row>
    <row r="21692" spans="1:2" x14ac:dyDescent="0.2">
      <c r="A21692" s="245" t="s">
        <v>5954</v>
      </c>
      <c r="B21692" s="246">
        <v>12036</v>
      </c>
    </row>
    <row r="21693" spans="1:2" x14ac:dyDescent="0.2">
      <c r="A21693" s="245" t="s">
        <v>21961</v>
      </c>
      <c r="B21693" s="246">
        <v>12036</v>
      </c>
    </row>
    <row r="21694" spans="1:2" x14ac:dyDescent="0.2">
      <c r="A21694" s="245" t="s">
        <v>5955</v>
      </c>
      <c r="B21694" s="246">
        <v>9016</v>
      </c>
    </row>
    <row r="21695" spans="1:2" x14ac:dyDescent="0.2">
      <c r="A21695" s="245" t="s">
        <v>21962</v>
      </c>
      <c r="B21695" s="246">
        <v>9016</v>
      </c>
    </row>
    <row r="21696" spans="1:2" x14ac:dyDescent="0.2">
      <c r="A21696" s="245" t="s">
        <v>5956</v>
      </c>
      <c r="B21696" s="246">
        <v>9384</v>
      </c>
    </row>
    <row r="21697" spans="1:2" x14ac:dyDescent="0.2">
      <c r="A21697" s="245" t="s">
        <v>21963</v>
      </c>
      <c r="B21697" s="246">
        <v>9384</v>
      </c>
    </row>
    <row r="21698" spans="1:2" x14ac:dyDescent="0.2">
      <c r="A21698" s="245" t="s">
        <v>5957</v>
      </c>
      <c r="B21698" s="246">
        <v>12308.8</v>
      </c>
    </row>
    <row r="21699" spans="1:2" x14ac:dyDescent="0.2">
      <c r="A21699" s="245" t="s">
        <v>21964</v>
      </c>
      <c r="B21699" s="246">
        <v>12308.8</v>
      </c>
    </row>
    <row r="21700" spans="1:2" x14ac:dyDescent="0.2">
      <c r="A21700" s="245" t="s">
        <v>5958</v>
      </c>
      <c r="B21700" s="246">
        <v>12811.2</v>
      </c>
    </row>
    <row r="21701" spans="1:2" x14ac:dyDescent="0.2">
      <c r="A21701" s="245" t="s">
        <v>21965</v>
      </c>
      <c r="B21701" s="246">
        <v>12811.2</v>
      </c>
    </row>
    <row r="21702" spans="1:2" x14ac:dyDescent="0.2">
      <c r="A21702" s="245" t="s">
        <v>5959</v>
      </c>
      <c r="B21702" s="246">
        <v>10133.200000000001</v>
      </c>
    </row>
    <row r="21703" spans="1:2" x14ac:dyDescent="0.2">
      <c r="A21703" s="245" t="s">
        <v>21966</v>
      </c>
      <c r="B21703" s="246">
        <v>10133.200000000001</v>
      </c>
    </row>
    <row r="21704" spans="1:2" x14ac:dyDescent="0.2">
      <c r="A21704" s="245" t="s">
        <v>5960</v>
      </c>
      <c r="B21704" s="246">
        <v>10546.8</v>
      </c>
    </row>
    <row r="21705" spans="1:2" x14ac:dyDescent="0.2">
      <c r="A21705" s="245" t="s">
        <v>21967</v>
      </c>
      <c r="B21705" s="246">
        <v>10546.8</v>
      </c>
    </row>
    <row r="21706" spans="1:2" x14ac:dyDescent="0.2">
      <c r="A21706" s="245" t="s">
        <v>5961</v>
      </c>
      <c r="B21706" s="246">
        <v>13661.2</v>
      </c>
    </row>
    <row r="21707" spans="1:2" x14ac:dyDescent="0.2">
      <c r="A21707" s="245" t="s">
        <v>21968</v>
      </c>
      <c r="B21707" s="246">
        <v>13661.2</v>
      </c>
    </row>
    <row r="21708" spans="1:2" x14ac:dyDescent="0.2">
      <c r="A21708" s="245" t="s">
        <v>5962</v>
      </c>
      <c r="B21708" s="246">
        <v>14218.8</v>
      </c>
    </row>
    <row r="21709" spans="1:2" x14ac:dyDescent="0.2">
      <c r="A21709" s="245" t="s">
        <v>21969</v>
      </c>
      <c r="B21709" s="246">
        <v>14218.8</v>
      </c>
    </row>
    <row r="21710" spans="1:2" x14ac:dyDescent="0.2">
      <c r="A21710" s="245" t="s">
        <v>5963</v>
      </c>
      <c r="B21710" s="246">
        <v>13745.4</v>
      </c>
    </row>
    <row r="21711" spans="1:2" x14ac:dyDescent="0.2">
      <c r="A21711" s="245" t="s">
        <v>21970</v>
      </c>
      <c r="B21711" s="246">
        <v>13745.4</v>
      </c>
    </row>
    <row r="21712" spans="1:2" x14ac:dyDescent="0.2">
      <c r="A21712" s="245" t="s">
        <v>5964</v>
      </c>
      <c r="B21712" s="246">
        <v>14484.4</v>
      </c>
    </row>
    <row r="21713" spans="1:2" x14ac:dyDescent="0.2">
      <c r="A21713" s="245" t="s">
        <v>21971</v>
      </c>
      <c r="B21713" s="246">
        <v>14484.4</v>
      </c>
    </row>
    <row r="21714" spans="1:2" x14ac:dyDescent="0.2">
      <c r="A21714" s="245" t="s">
        <v>5965</v>
      </c>
      <c r="B21714" s="246">
        <v>20553</v>
      </c>
    </row>
    <row r="21715" spans="1:2" x14ac:dyDescent="0.2">
      <c r="A21715" s="245" t="s">
        <v>21972</v>
      </c>
      <c r="B21715" s="246">
        <v>20553</v>
      </c>
    </row>
    <row r="21716" spans="1:2" x14ac:dyDescent="0.2">
      <c r="A21716" s="245" t="s">
        <v>5966</v>
      </c>
      <c r="B21716" s="246">
        <v>21658</v>
      </c>
    </row>
    <row r="21717" spans="1:2" x14ac:dyDescent="0.2">
      <c r="A21717" s="245" t="s">
        <v>21973</v>
      </c>
      <c r="B21717" s="246">
        <v>21658</v>
      </c>
    </row>
    <row r="21718" spans="1:2" x14ac:dyDescent="0.2">
      <c r="A21718" s="245" t="s">
        <v>5967</v>
      </c>
      <c r="B21718" s="246">
        <v>19910</v>
      </c>
    </row>
    <row r="21719" spans="1:2" x14ac:dyDescent="0.2">
      <c r="A21719" s="245" t="s">
        <v>21974</v>
      </c>
      <c r="B21719" s="246">
        <v>19910</v>
      </c>
    </row>
    <row r="21720" spans="1:2" x14ac:dyDescent="0.2">
      <c r="A21720" s="245" t="s">
        <v>5968</v>
      </c>
      <c r="B21720" s="246">
        <v>21230</v>
      </c>
    </row>
    <row r="21721" spans="1:2" x14ac:dyDescent="0.2">
      <c r="A21721" s="245" t="s">
        <v>21975</v>
      </c>
      <c r="B21721" s="246">
        <v>21230</v>
      </c>
    </row>
    <row r="21722" spans="1:2" x14ac:dyDescent="0.2">
      <c r="A21722" s="245" t="s">
        <v>5969</v>
      </c>
      <c r="B21722" s="246">
        <v>28272.2</v>
      </c>
    </row>
    <row r="21723" spans="1:2" x14ac:dyDescent="0.2">
      <c r="A21723" s="245" t="s">
        <v>21976</v>
      </c>
      <c r="B21723" s="246">
        <v>28272.2</v>
      </c>
    </row>
    <row r="21724" spans="1:2" x14ac:dyDescent="0.2">
      <c r="A21724" s="245" t="s">
        <v>5970</v>
      </c>
      <c r="B21724" s="246">
        <v>30146.6</v>
      </c>
    </row>
    <row r="21725" spans="1:2" x14ac:dyDescent="0.2">
      <c r="A21725" s="245" t="s">
        <v>21977</v>
      </c>
      <c r="B21725" s="246">
        <v>30146.6</v>
      </c>
    </row>
    <row r="21726" spans="1:2" x14ac:dyDescent="0.2">
      <c r="A21726" s="245" t="s">
        <v>5971</v>
      </c>
      <c r="B21726" s="246">
        <v>30027.9</v>
      </c>
    </row>
    <row r="21727" spans="1:2" x14ac:dyDescent="0.2">
      <c r="A21727" s="245" t="s">
        <v>21978</v>
      </c>
      <c r="B21727" s="246">
        <v>30027.9</v>
      </c>
    </row>
    <row r="21728" spans="1:2" x14ac:dyDescent="0.2">
      <c r="A21728" s="245" t="s">
        <v>5972</v>
      </c>
      <c r="B21728" s="246">
        <v>32018.7</v>
      </c>
    </row>
    <row r="21729" spans="1:2" x14ac:dyDescent="0.2">
      <c r="A21729" s="245" t="s">
        <v>21979</v>
      </c>
      <c r="B21729" s="246">
        <v>32018.7</v>
      </c>
    </row>
    <row r="21730" spans="1:2" x14ac:dyDescent="0.2">
      <c r="A21730" s="245" t="s">
        <v>5973</v>
      </c>
      <c r="B21730" s="246">
        <v>23421.4</v>
      </c>
    </row>
    <row r="21731" spans="1:2" x14ac:dyDescent="0.2">
      <c r="A21731" s="245" t="s">
        <v>21980</v>
      </c>
      <c r="B21731" s="246">
        <v>23421.4</v>
      </c>
    </row>
    <row r="21732" spans="1:2" x14ac:dyDescent="0.2">
      <c r="A21732" s="245" t="s">
        <v>5974</v>
      </c>
      <c r="B21732" s="246">
        <v>24974.2</v>
      </c>
    </row>
    <row r="21733" spans="1:2" x14ac:dyDescent="0.2">
      <c r="A21733" s="245" t="s">
        <v>21981</v>
      </c>
      <c r="B21733" s="246">
        <v>24974.2</v>
      </c>
    </row>
    <row r="21734" spans="1:2" x14ac:dyDescent="0.2">
      <c r="A21734" s="245" t="s">
        <v>5975</v>
      </c>
      <c r="B21734" s="246">
        <v>2013</v>
      </c>
    </row>
    <row r="21735" spans="1:2" x14ac:dyDescent="0.2">
      <c r="A21735" s="245" t="s">
        <v>21982</v>
      </c>
      <c r="B21735" s="246">
        <v>2013</v>
      </c>
    </row>
    <row r="21736" spans="1:2" x14ac:dyDescent="0.2">
      <c r="A21736" s="245" t="s">
        <v>5976</v>
      </c>
      <c r="B21736" s="246">
        <v>2086.1999999999998</v>
      </c>
    </row>
    <row r="21737" spans="1:2" x14ac:dyDescent="0.2">
      <c r="A21737" s="245" t="s">
        <v>21983</v>
      </c>
      <c r="B21737" s="246">
        <v>2086.1999999999998</v>
      </c>
    </row>
    <row r="21738" spans="1:2" x14ac:dyDescent="0.2">
      <c r="A21738" s="245" t="s">
        <v>5977</v>
      </c>
      <c r="B21738" s="246">
        <v>2673</v>
      </c>
    </row>
    <row r="21739" spans="1:2" x14ac:dyDescent="0.2">
      <c r="A21739" s="245" t="s">
        <v>21984</v>
      </c>
      <c r="B21739" s="246">
        <v>2673</v>
      </c>
    </row>
    <row r="21740" spans="1:2" x14ac:dyDescent="0.2">
      <c r="A21740" s="245" t="s">
        <v>5978</v>
      </c>
      <c r="B21740" s="246">
        <v>2770.2</v>
      </c>
    </row>
    <row r="21741" spans="1:2" x14ac:dyDescent="0.2">
      <c r="A21741" s="245" t="s">
        <v>21985</v>
      </c>
      <c r="B21741" s="246">
        <v>2770.2</v>
      </c>
    </row>
    <row r="21742" spans="1:2" x14ac:dyDescent="0.2">
      <c r="A21742" s="245" t="s">
        <v>5979</v>
      </c>
      <c r="B21742" s="246">
        <v>3349.5</v>
      </c>
    </row>
    <row r="21743" spans="1:2" x14ac:dyDescent="0.2">
      <c r="A21743" s="245" t="s">
        <v>21986</v>
      </c>
      <c r="B21743" s="246">
        <v>3349.5</v>
      </c>
    </row>
    <row r="21744" spans="1:2" x14ac:dyDescent="0.2">
      <c r="A21744" s="245" t="s">
        <v>5980</v>
      </c>
      <c r="B21744" s="246">
        <v>3471.3</v>
      </c>
    </row>
    <row r="21745" spans="1:2" x14ac:dyDescent="0.2">
      <c r="A21745" s="245" t="s">
        <v>21987</v>
      </c>
      <c r="B21745" s="246">
        <v>3471.3</v>
      </c>
    </row>
    <row r="21746" spans="1:2" x14ac:dyDescent="0.2">
      <c r="A21746" s="245" t="s">
        <v>5981</v>
      </c>
      <c r="B21746" s="246">
        <v>4026</v>
      </c>
    </row>
    <row r="21747" spans="1:2" x14ac:dyDescent="0.2">
      <c r="A21747" s="245" t="s">
        <v>21988</v>
      </c>
      <c r="B21747" s="246">
        <v>4026</v>
      </c>
    </row>
    <row r="21748" spans="1:2" x14ac:dyDescent="0.2">
      <c r="A21748" s="245" t="s">
        <v>5982</v>
      </c>
      <c r="B21748" s="246">
        <v>4172.3999999999996</v>
      </c>
    </row>
    <row r="21749" spans="1:2" x14ac:dyDescent="0.2">
      <c r="A21749" s="245" t="s">
        <v>21989</v>
      </c>
      <c r="B21749" s="246">
        <v>4172.3999999999996</v>
      </c>
    </row>
    <row r="21750" spans="1:2" x14ac:dyDescent="0.2">
      <c r="A21750" s="245" t="s">
        <v>5983</v>
      </c>
      <c r="B21750" s="246">
        <v>4686</v>
      </c>
    </row>
    <row r="21751" spans="1:2" x14ac:dyDescent="0.2">
      <c r="A21751" s="245" t="s">
        <v>21990</v>
      </c>
      <c r="B21751" s="246">
        <v>4686</v>
      </c>
    </row>
    <row r="21752" spans="1:2" x14ac:dyDescent="0.2">
      <c r="A21752" s="245" t="s">
        <v>5984</v>
      </c>
      <c r="B21752" s="246">
        <v>4856.3999999999996</v>
      </c>
    </row>
    <row r="21753" spans="1:2" x14ac:dyDescent="0.2">
      <c r="A21753" s="245" t="s">
        <v>21991</v>
      </c>
      <c r="B21753" s="246">
        <v>4856.3999999999996</v>
      </c>
    </row>
    <row r="21754" spans="1:2" x14ac:dyDescent="0.2">
      <c r="A21754" s="245" t="s">
        <v>5985</v>
      </c>
      <c r="B21754" s="246">
        <v>5362.5</v>
      </c>
    </row>
    <row r="21755" spans="1:2" x14ac:dyDescent="0.2">
      <c r="A21755" s="245" t="s">
        <v>21992</v>
      </c>
      <c r="B21755" s="246">
        <v>5362.5</v>
      </c>
    </row>
    <row r="21756" spans="1:2" x14ac:dyDescent="0.2">
      <c r="A21756" s="245" t="s">
        <v>5986</v>
      </c>
      <c r="B21756" s="246">
        <v>5557.5</v>
      </c>
    </row>
    <row r="21757" spans="1:2" x14ac:dyDescent="0.2">
      <c r="A21757" s="245" t="s">
        <v>21993</v>
      </c>
      <c r="B21757" s="246">
        <v>5557.5</v>
      </c>
    </row>
    <row r="21758" spans="1:2" x14ac:dyDescent="0.2">
      <c r="A21758" s="245" t="s">
        <v>5987</v>
      </c>
      <c r="B21758" s="246">
        <v>6022.5</v>
      </c>
    </row>
    <row r="21759" spans="1:2" x14ac:dyDescent="0.2">
      <c r="A21759" s="245" t="s">
        <v>21994</v>
      </c>
      <c r="B21759" s="246">
        <v>6022.5</v>
      </c>
    </row>
    <row r="21760" spans="1:2" x14ac:dyDescent="0.2">
      <c r="A21760" s="245" t="s">
        <v>5988</v>
      </c>
      <c r="B21760" s="246">
        <v>6241.5</v>
      </c>
    </row>
    <row r="21761" spans="1:2" x14ac:dyDescent="0.2">
      <c r="A21761" s="245" t="s">
        <v>21995</v>
      </c>
      <c r="B21761" s="246">
        <v>6241.5</v>
      </c>
    </row>
    <row r="21762" spans="1:2" x14ac:dyDescent="0.2">
      <c r="A21762" s="245" t="s">
        <v>5989</v>
      </c>
      <c r="B21762" s="246">
        <v>7900</v>
      </c>
    </row>
    <row r="21763" spans="1:2" x14ac:dyDescent="0.2">
      <c r="A21763" s="245" t="s">
        <v>21996</v>
      </c>
      <c r="B21763" s="246">
        <v>7900</v>
      </c>
    </row>
    <row r="21764" spans="1:2" x14ac:dyDescent="0.2">
      <c r="A21764" s="245" t="s">
        <v>5990</v>
      </c>
      <c r="B21764" s="246">
        <v>8400</v>
      </c>
    </row>
    <row r="21765" spans="1:2" x14ac:dyDescent="0.2">
      <c r="A21765" s="245" t="s">
        <v>21997</v>
      </c>
      <c r="B21765" s="246">
        <v>8400</v>
      </c>
    </row>
    <row r="21766" spans="1:2" x14ac:dyDescent="0.2">
      <c r="A21766" s="245" t="s">
        <v>5991</v>
      </c>
      <c r="B21766" s="246">
        <v>11325</v>
      </c>
    </row>
    <row r="21767" spans="1:2" x14ac:dyDescent="0.2">
      <c r="A21767" s="245" t="s">
        <v>21998</v>
      </c>
      <c r="B21767" s="246">
        <v>11325</v>
      </c>
    </row>
    <row r="21768" spans="1:2" x14ac:dyDescent="0.2">
      <c r="A21768" s="245" t="s">
        <v>5992</v>
      </c>
      <c r="B21768" s="246">
        <v>12306.5</v>
      </c>
    </row>
    <row r="21769" spans="1:2" x14ac:dyDescent="0.2">
      <c r="A21769" s="245" t="s">
        <v>21999</v>
      </c>
      <c r="B21769" s="246">
        <v>12306.5</v>
      </c>
    </row>
    <row r="21770" spans="1:2" x14ac:dyDescent="0.2">
      <c r="A21770" s="245" t="s">
        <v>5993</v>
      </c>
      <c r="B21770" s="246">
        <v>15758.4</v>
      </c>
    </row>
    <row r="21771" spans="1:2" x14ac:dyDescent="0.2">
      <c r="A21771" s="245" t="s">
        <v>22000</v>
      </c>
      <c r="B21771" s="246">
        <v>15758.4</v>
      </c>
    </row>
    <row r="21772" spans="1:2" x14ac:dyDescent="0.2">
      <c r="A21772" s="245" t="s">
        <v>5994</v>
      </c>
      <c r="B21772" s="246">
        <v>17259.2</v>
      </c>
    </row>
    <row r="21773" spans="1:2" x14ac:dyDescent="0.2">
      <c r="A21773" s="245" t="s">
        <v>22001</v>
      </c>
      <c r="B21773" s="246">
        <v>17259.2</v>
      </c>
    </row>
    <row r="21774" spans="1:2" x14ac:dyDescent="0.2">
      <c r="A21774" s="245" t="s">
        <v>5995</v>
      </c>
      <c r="B21774" s="246">
        <v>86.8</v>
      </c>
    </row>
    <row r="21775" spans="1:2" x14ac:dyDescent="0.2">
      <c r="A21775" s="245" t="s">
        <v>22002</v>
      </c>
      <c r="B21775" s="246">
        <v>78.17</v>
      </c>
    </row>
    <row r="21776" spans="1:2" x14ac:dyDescent="0.2">
      <c r="A21776" s="245" t="s">
        <v>5996</v>
      </c>
      <c r="B21776" s="246">
        <v>249.51</v>
      </c>
    </row>
    <row r="21777" spans="1:2" x14ac:dyDescent="0.2">
      <c r="A21777" s="245" t="s">
        <v>22003</v>
      </c>
      <c r="B21777" s="246">
        <v>223.36</v>
      </c>
    </row>
    <row r="21778" spans="1:2" x14ac:dyDescent="0.2">
      <c r="A21778" s="245" t="s">
        <v>5997</v>
      </c>
      <c r="B21778" s="246">
        <v>135.1</v>
      </c>
    </row>
    <row r="21779" spans="1:2" x14ac:dyDescent="0.2">
      <c r="A21779" s="245" t="s">
        <v>22004</v>
      </c>
      <c r="B21779" s="246">
        <v>125.72</v>
      </c>
    </row>
    <row r="21780" spans="1:2" x14ac:dyDescent="0.2">
      <c r="A21780" s="245" t="s">
        <v>5998</v>
      </c>
      <c r="B21780" s="246">
        <v>566.98</v>
      </c>
    </row>
    <row r="21781" spans="1:2" x14ac:dyDescent="0.2">
      <c r="A21781" s="245" t="s">
        <v>22005</v>
      </c>
      <c r="B21781" s="246">
        <v>524.77</v>
      </c>
    </row>
    <row r="21782" spans="1:2" x14ac:dyDescent="0.2">
      <c r="A21782" s="245" t="s">
        <v>5999</v>
      </c>
      <c r="B21782" s="246">
        <v>647.97</v>
      </c>
    </row>
    <row r="21783" spans="1:2" x14ac:dyDescent="0.2">
      <c r="A21783" s="245" t="s">
        <v>22006</v>
      </c>
      <c r="B21783" s="246">
        <v>599.74</v>
      </c>
    </row>
    <row r="21784" spans="1:2" x14ac:dyDescent="0.2">
      <c r="A21784" s="245" t="s">
        <v>6000</v>
      </c>
      <c r="B21784" s="246">
        <v>755.97</v>
      </c>
    </row>
    <row r="21785" spans="1:2" x14ac:dyDescent="0.2">
      <c r="A21785" s="245" t="s">
        <v>22007</v>
      </c>
      <c r="B21785" s="246">
        <v>699.7</v>
      </c>
    </row>
    <row r="21786" spans="1:2" x14ac:dyDescent="0.2">
      <c r="A21786" s="245" t="s">
        <v>6001</v>
      </c>
      <c r="B21786" s="246">
        <v>907.17</v>
      </c>
    </row>
    <row r="21787" spans="1:2" x14ac:dyDescent="0.2">
      <c r="A21787" s="245" t="s">
        <v>22008</v>
      </c>
      <c r="B21787" s="246">
        <v>839.64</v>
      </c>
    </row>
    <row r="21788" spans="1:2" x14ac:dyDescent="0.2">
      <c r="A21788" s="245" t="s">
        <v>6002</v>
      </c>
      <c r="B21788" s="246">
        <v>25.17</v>
      </c>
    </row>
    <row r="21789" spans="1:2" x14ac:dyDescent="0.2">
      <c r="A21789" s="245" t="s">
        <v>22009</v>
      </c>
      <c r="B21789" s="246">
        <v>22.67</v>
      </c>
    </row>
    <row r="21790" spans="1:2" x14ac:dyDescent="0.2">
      <c r="A21790" s="245" t="s">
        <v>6003</v>
      </c>
      <c r="B21790" s="246">
        <v>33.56</v>
      </c>
    </row>
    <row r="21791" spans="1:2" x14ac:dyDescent="0.2">
      <c r="A21791" s="245" t="s">
        <v>22010</v>
      </c>
      <c r="B21791" s="246">
        <v>30.22</v>
      </c>
    </row>
    <row r="21792" spans="1:2" x14ac:dyDescent="0.2">
      <c r="A21792" s="245" t="s">
        <v>6004</v>
      </c>
      <c r="B21792" s="246">
        <v>41.95</v>
      </c>
    </row>
    <row r="21793" spans="1:2" x14ac:dyDescent="0.2">
      <c r="A21793" s="245" t="s">
        <v>22011</v>
      </c>
      <c r="B21793" s="246">
        <v>37.78</v>
      </c>
    </row>
    <row r="21794" spans="1:2" x14ac:dyDescent="0.2">
      <c r="A21794" s="245" t="s">
        <v>6005</v>
      </c>
      <c r="B21794" s="246">
        <v>50.34</v>
      </c>
    </row>
    <row r="21795" spans="1:2" x14ac:dyDescent="0.2">
      <c r="A21795" s="245" t="s">
        <v>22012</v>
      </c>
      <c r="B21795" s="246">
        <v>45.34</v>
      </c>
    </row>
    <row r="21796" spans="1:2" x14ac:dyDescent="0.2">
      <c r="A21796" s="245" t="s">
        <v>6006</v>
      </c>
      <c r="B21796" s="246">
        <v>62.93</v>
      </c>
    </row>
    <row r="21797" spans="1:2" x14ac:dyDescent="0.2">
      <c r="A21797" s="245" t="s">
        <v>22013</v>
      </c>
      <c r="B21797" s="246">
        <v>56.67</v>
      </c>
    </row>
    <row r="21798" spans="1:2" x14ac:dyDescent="0.2">
      <c r="A21798" s="245" t="s">
        <v>6007</v>
      </c>
      <c r="B21798" s="246">
        <v>74.03</v>
      </c>
    </row>
    <row r="21799" spans="1:2" x14ac:dyDescent="0.2">
      <c r="A21799" s="245" t="s">
        <v>22014</v>
      </c>
      <c r="B21799" s="246">
        <v>66.67</v>
      </c>
    </row>
    <row r="21800" spans="1:2" x14ac:dyDescent="0.2">
      <c r="A21800" s="245" t="s">
        <v>6008</v>
      </c>
      <c r="B21800" s="246">
        <v>78.66</v>
      </c>
    </row>
    <row r="21801" spans="1:2" x14ac:dyDescent="0.2">
      <c r="A21801" s="245" t="s">
        <v>22015</v>
      </c>
      <c r="B21801" s="246">
        <v>70.84</v>
      </c>
    </row>
    <row r="21802" spans="1:2" x14ac:dyDescent="0.2">
      <c r="A21802" s="245" t="s">
        <v>6009</v>
      </c>
      <c r="B21802" s="246">
        <v>86.79</v>
      </c>
    </row>
    <row r="21803" spans="1:2" x14ac:dyDescent="0.2">
      <c r="A21803" s="245" t="s">
        <v>22016</v>
      </c>
      <c r="B21803" s="246">
        <v>78.17</v>
      </c>
    </row>
    <row r="21804" spans="1:2" x14ac:dyDescent="0.2">
      <c r="A21804" s="245" t="s">
        <v>6010</v>
      </c>
      <c r="B21804" s="246">
        <v>110.89</v>
      </c>
    </row>
    <row r="21805" spans="1:2" x14ac:dyDescent="0.2">
      <c r="A21805" s="245" t="s">
        <v>22017</v>
      </c>
      <c r="B21805" s="246">
        <v>99.27</v>
      </c>
    </row>
    <row r="21806" spans="1:2" x14ac:dyDescent="0.2">
      <c r="A21806" s="245" t="s">
        <v>6011</v>
      </c>
      <c r="B21806" s="246">
        <v>119.76</v>
      </c>
    </row>
    <row r="21807" spans="1:2" x14ac:dyDescent="0.2">
      <c r="A21807" s="245" t="s">
        <v>22018</v>
      </c>
      <c r="B21807" s="246">
        <v>107.21</v>
      </c>
    </row>
    <row r="21808" spans="1:2" x14ac:dyDescent="0.2">
      <c r="A21808" s="245" t="s">
        <v>6012</v>
      </c>
      <c r="B21808" s="246">
        <v>130.07</v>
      </c>
    </row>
    <row r="21809" spans="1:2" x14ac:dyDescent="0.2">
      <c r="A21809" s="245" t="s">
        <v>22019</v>
      </c>
      <c r="B21809" s="246">
        <v>116.44</v>
      </c>
    </row>
    <row r="21810" spans="1:2" x14ac:dyDescent="0.2">
      <c r="A21810" s="245" t="s">
        <v>6013</v>
      </c>
      <c r="B21810" s="246">
        <v>272.19</v>
      </c>
    </row>
    <row r="21811" spans="1:2" x14ac:dyDescent="0.2">
      <c r="A21811" s="245" t="s">
        <v>22020</v>
      </c>
      <c r="B21811" s="246">
        <v>243.67</v>
      </c>
    </row>
    <row r="21812" spans="1:2" x14ac:dyDescent="0.2">
      <c r="A21812" s="245" t="s">
        <v>6014</v>
      </c>
      <c r="B21812" s="246">
        <v>332.68</v>
      </c>
    </row>
    <row r="21813" spans="1:2" x14ac:dyDescent="0.2">
      <c r="A21813" s="245" t="s">
        <v>22021</v>
      </c>
      <c r="B21813" s="246">
        <v>297.82</v>
      </c>
    </row>
    <row r="21814" spans="1:2" x14ac:dyDescent="0.2">
      <c r="A21814" s="245" t="s">
        <v>6015</v>
      </c>
      <c r="B21814" s="246">
        <v>332.68</v>
      </c>
    </row>
    <row r="21815" spans="1:2" x14ac:dyDescent="0.2">
      <c r="A21815" s="245" t="s">
        <v>22022</v>
      </c>
      <c r="B21815" s="246">
        <v>297.82</v>
      </c>
    </row>
    <row r="21816" spans="1:2" x14ac:dyDescent="0.2">
      <c r="A21816" s="245" t="s">
        <v>6016</v>
      </c>
      <c r="B21816" s="246">
        <v>566.98</v>
      </c>
    </row>
    <row r="21817" spans="1:2" x14ac:dyDescent="0.2">
      <c r="A21817" s="245" t="s">
        <v>22023</v>
      </c>
      <c r="B21817" s="246">
        <v>524.77</v>
      </c>
    </row>
    <row r="21818" spans="1:2" x14ac:dyDescent="0.2">
      <c r="A21818" s="245" t="s">
        <v>6017</v>
      </c>
      <c r="B21818" s="246">
        <v>647.97</v>
      </c>
    </row>
    <row r="21819" spans="1:2" x14ac:dyDescent="0.2">
      <c r="A21819" s="245" t="s">
        <v>22024</v>
      </c>
      <c r="B21819" s="246">
        <v>599.74</v>
      </c>
    </row>
    <row r="21820" spans="1:2" x14ac:dyDescent="0.2">
      <c r="A21820" s="245" t="s">
        <v>6018</v>
      </c>
      <c r="B21820" s="246">
        <v>41.95</v>
      </c>
    </row>
    <row r="21821" spans="1:2" x14ac:dyDescent="0.2">
      <c r="A21821" s="245" t="s">
        <v>22025</v>
      </c>
      <c r="B21821" s="246">
        <v>37.78</v>
      </c>
    </row>
    <row r="21822" spans="1:2" x14ac:dyDescent="0.2">
      <c r="A21822" s="245" t="s">
        <v>6019</v>
      </c>
      <c r="B21822" s="246">
        <v>50.34</v>
      </c>
    </row>
    <row r="21823" spans="1:2" x14ac:dyDescent="0.2">
      <c r="A21823" s="245" t="s">
        <v>22026</v>
      </c>
      <c r="B21823" s="246">
        <v>45.34</v>
      </c>
    </row>
    <row r="21824" spans="1:2" x14ac:dyDescent="0.2">
      <c r="A21824" s="245" t="s">
        <v>6020</v>
      </c>
      <c r="B21824" s="246">
        <v>58.53</v>
      </c>
    </row>
    <row r="21825" spans="1:2" x14ac:dyDescent="0.2">
      <c r="A21825" s="245" t="s">
        <v>22027</v>
      </c>
      <c r="B21825" s="246">
        <v>52.72</v>
      </c>
    </row>
    <row r="21826" spans="1:2" x14ac:dyDescent="0.2">
      <c r="A21826" s="245" t="s">
        <v>6021</v>
      </c>
      <c r="B21826" s="246">
        <v>74.03</v>
      </c>
    </row>
    <row r="21827" spans="1:2" x14ac:dyDescent="0.2">
      <c r="A21827" s="245" t="s">
        <v>22028</v>
      </c>
      <c r="B21827" s="246">
        <v>66.67</v>
      </c>
    </row>
    <row r="21828" spans="1:2" x14ac:dyDescent="0.2">
      <c r="A21828" s="245" t="s">
        <v>6022</v>
      </c>
      <c r="B21828" s="246">
        <v>83.9</v>
      </c>
    </row>
    <row r="21829" spans="1:2" x14ac:dyDescent="0.2">
      <c r="A21829" s="245" t="s">
        <v>22029</v>
      </c>
      <c r="B21829" s="246">
        <v>75.569999999999993</v>
      </c>
    </row>
    <row r="21830" spans="1:2" x14ac:dyDescent="0.2">
      <c r="A21830" s="245" t="s">
        <v>6023</v>
      </c>
      <c r="B21830" s="246">
        <v>89.9</v>
      </c>
    </row>
    <row r="21831" spans="1:2" x14ac:dyDescent="0.2">
      <c r="A21831" s="245" t="s">
        <v>22030</v>
      </c>
      <c r="B21831" s="246">
        <v>80.959999999999994</v>
      </c>
    </row>
    <row r="21832" spans="1:2" x14ac:dyDescent="0.2">
      <c r="A21832" s="245" t="s">
        <v>6024</v>
      </c>
      <c r="B21832" s="246">
        <v>96.81</v>
      </c>
    </row>
    <row r="21833" spans="1:2" x14ac:dyDescent="0.2">
      <c r="A21833" s="245" t="s">
        <v>22031</v>
      </c>
      <c r="B21833" s="246">
        <v>87.19</v>
      </c>
    </row>
    <row r="21834" spans="1:2" x14ac:dyDescent="0.2">
      <c r="A21834" s="245" t="s">
        <v>6025</v>
      </c>
      <c r="B21834" s="246">
        <v>299.41000000000003</v>
      </c>
    </row>
    <row r="21835" spans="1:2" x14ac:dyDescent="0.2">
      <c r="A21835" s="245" t="s">
        <v>22032</v>
      </c>
      <c r="B21835" s="246">
        <v>268.04000000000002</v>
      </c>
    </row>
    <row r="21836" spans="1:2" x14ac:dyDescent="0.2">
      <c r="A21836" s="245" t="s">
        <v>6026</v>
      </c>
      <c r="B21836" s="246">
        <v>427.73</v>
      </c>
    </row>
    <row r="21837" spans="1:2" x14ac:dyDescent="0.2">
      <c r="A21837" s="245" t="s">
        <v>22033</v>
      </c>
      <c r="B21837" s="246">
        <v>382.91</v>
      </c>
    </row>
    <row r="21838" spans="1:2" x14ac:dyDescent="0.2">
      <c r="A21838" s="245" t="s">
        <v>6027</v>
      </c>
      <c r="B21838" s="246">
        <v>647.97</v>
      </c>
    </row>
    <row r="21839" spans="1:2" x14ac:dyDescent="0.2">
      <c r="A21839" s="245" t="s">
        <v>22034</v>
      </c>
      <c r="B21839" s="246">
        <v>599.74</v>
      </c>
    </row>
    <row r="21840" spans="1:2" x14ac:dyDescent="0.2">
      <c r="A21840" s="245" t="s">
        <v>6028</v>
      </c>
      <c r="B21840" s="246">
        <v>755.97</v>
      </c>
    </row>
    <row r="21841" spans="1:2" x14ac:dyDescent="0.2">
      <c r="A21841" s="245" t="s">
        <v>22035</v>
      </c>
      <c r="B21841" s="246">
        <v>699.7</v>
      </c>
    </row>
    <row r="21842" spans="1:2" x14ac:dyDescent="0.2">
      <c r="A21842" s="245" t="s">
        <v>6029</v>
      </c>
      <c r="B21842" s="246">
        <v>907.17</v>
      </c>
    </row>
    <row r="21843" spans="1:2" x14ac:dyDescent="0.2">
      <c r="A21843" s="245" t="s">
        <v>22036</v>
      </c>
      <c r="B21843" s="246">
        <v>839.64</v>
      </c>
    </row>
    <row r="21844" spans="1:2" x14ac:dyDescent="0.2">
      <c r="A21844" s="245" t="s">
        <v>6030</v>
      </c>
      <c r="B21844" s="246">
        <v>1030.8699999999999</v>
      </c>
    </row>
    <row r="21845" spans="1:2" x14ac:dyDescent="0.2">
      <c r="A21845" s="245" t="s">
        <v>22037</v>
      </c>
      <c r="B21845" s="246">
        <v>954.14</v>
      </c>
    </row>
    <row r="21846" spans="1:2" x14ac:dyDescent="0.2">
      <c r="A21846" s="245" t="s">
        <v>6031</v>
      </c>
      <c r="B21846" s="246">
        <v>1334.07</v>
      </c>
    </row>
    <row r="21847" spans="1:2" x14ac:dyDescent="0.2">
      <c r="A21847" s="245" t="s">
        <v>22038</v>
      </c>
      <c r="B21847" s="246">
        <v>1234.77</v>
      </c>
    </row>
    <row r="21848" spans="1:2" x14ac:dyDescent="0.2">
      <c r="A21848" s="245" t="s">
        <v>6032</v>
      </c>
      <c r="B21848" s="246">
        <v>1030.8699999999999</v>
      </c>
    </row>
    <row r="21849" spans="1:2" x14ac:dyDescent="0.2">
      <c r="A21849" s="245" t="s">
        <v>22039</v>
      </c>
      <c r="B21849" s="246">
        <v>954.14</v>
      </c>
    </row>
    <row r="21850" spans="1:2" x14ac:dyDescent="0.2">
      <c r="A21850" s="245" t="s">
        <v>6033</v>
      </c>
      <c r="B21850" s="246">
        <v>1334.07</v>
      </c>
    </row>
    <row r="21851" spans="1:2" x14ac:dyDescent="0.2">
      <c r="A21851" s="245" t="s">
        <v>22040</v>
      </c>
      <c r="B21851" s="246">
        <v>1234.77</v>
      </c>
    </row>
    <row r="21852" spans="1:2" x14ac:dyDescent="0.2">
      <c r="A21852" s="245" t="s">
        <v>6034</v>
      </c>
      <c r="B21852" s="246">
        <v>1193.6400000000001</v>
      </c>
    </row>
    <row r="21853" spans="1:2" x14ac:dyDescent="0.2">
      <c r="A21853" s="245" t="s">
        <v>22041</v>
      </c>
      <c r="B21853" s="246">
        <v>1104.79</v>
      </c>
    </row>
    <row r="21854" spans="1:2" x14ac:dyDescent="0.2">
      <c r="A21854" s="245" t="s">
        <v>6035</v>
      </c>
      <c r="B21854" s="246">
        <v>1463.18</v>
      </c>
    </row>
    <row r="21855" spans="1:2" x14ac:dyDescent="0.2">
      <c r="A21855" s="245" t="s">
        <v>22042</v>
      </c>
      <c r="B21855" s="246">
        <v>1354.26</v>
      </c>
    </row>
    <row r="21856" spans="1:2" x14ac:dyDescent="0.2">
      <c r="A21856" s="245" t="s">
        <v>6036</v>
      </c>
      <c r="B21856" s="246">
        <v>1193.6400000000001</v>
      </c>
    </row>
    <row r="21857" spans="1:2" x14ac:dyDescent="0.2">
      <c r="A21857" s="245" t="s">
        <v>22043</v>
      </c>
      <c r="B21857" s="246">
        <v>1104.79</v>
      </c>
    </row>
    <row r="21858" spans="1:2" x14ac:dyDescent="0.2">
      <c r="A21858" s="245" t="s">
        <v>6037</v>
      </c>
      <c r="B21858" s="246">
        <v>1619.95</v>
      </c>
    </row>
    <row r="21859" spans="1:2" x14ac:dyDescent="0.2">
      <c r="A21859" s="245" t="s">
        <v>22044</v>
      </c>
      <c r="B21859" s="246">
        <v>1499.36</v>
      </c>
    </row>
    <row r="21860" spans="1:2" x14ac:dyDescent="0.2">
      <c r="A21860" s="245" t="s">
        <v>6038</v>
      </c>
      <c r="B21860" s="246">
        <v>1334.07</v>
      </c>
    </row>
    <row r="21861" spans="1:2" x14ac:dyDescent="0.2">
      <c r="A21861" s="245" t="s">
        <v>22045</v>
      </c>
      <c r="B21861" s="246">
        <v>1234.77</v>
      </c>
    </row>
    <row r="21862" spans="1:2" x14ac:dyDescent="0.2">
      <c r="A21862" s="245" t="s">
        <v>6039</v>
      </c>
      <c r="B21862" s="246">
        <v>2061.75</v>
      </c>
    </row>
    <row r="21863" spans="1:2" x14ac:dyDescent="0.2">
      <c r="A21863" s="245" t="s">
        <v>22046</v>
      </c>
      <c r="B21863" s="246">
        <v>1908.28</v>
      </c>
    </row>
    <row r="21864" spans="1:2" x14ac:dyDescent="0.2">
      <c r="A21864" s="245" t="s">
        <v>6040</v>
      </c>
      <c r="B21864" s="246">
        <v>1619.95</v>
      </c>
    </row>
    <row r="21865" spans="1:2" x14ac:dyDescent="0.2">
      <c r="A21865" s="245" t="s">
        <v>22047</v>
      </c>
      <c r="B21865" s="246">
        <v>1499.36</v>
      </c>
    </row>
    <row r="21866" spans="1:2" x14ac:dyDescent="0.2">
      <c r="A21866" s="245" t="s">
        <v>6041</v>
      </c>
      <c r="B21866" s="246">
        <v>2519.92</v>
      </c>
    </row>
    <row r="21867" spans="1:2" x14ac:dyDescent="0.2">
      <c r="A21867" s="245" t="s">
        <v>22048</v>
      </c>
      <c r="B21867" s="246">
        <v>2332.34</v>
      </c>
    </row>
    <row r="21868" spans="1:2" x14ac:dyDescent="0.2">
      <c r="A21868" s="245" t="s">
        <v>6042</v>
      </c>
      <c r="B21868" s="246">
        <v>1889.94</v>
      </c>
    </row>
    <row r="21869" spans="1:2" x14ac:dyDescent="0.2">
      <c r="A21869" s="245" t="s">
        <v>22049</v>
      </c>
      <c r="B21869" s="246">
        <v>1749.26</v>
      </c>
    </row>
    <row r="21870" spans="1:2" x14ac:dyDescent="0.2">
      <c r="A21870" s="245" t="s">
        <v>6043</v>
      </c>
      <c r="B21870" s="246">
        <v>2834.91</v>
      </c>
    </row>
    <row r="21871" spans="1:2" x14ac:dyDescent="0.2">
      <c r="A21871" s="245" t="s">
        <v>22050</v>
      </c>
      <c r="B21871" s="246">
        <v>2623.89</v>
      </c>
    </row>
    <row r="21872" spans="1:2" x14ac:dyDescent="0.2">
      <c r="A21872" s="245" t="s">
        <v>6044</v>
      </c>
      <c r="B21872" s="246">
        <v>2240.42</v>
      </c>
    </row>
    <row r="21873" spans="1:2" x14ac:dyDescent="0.2">
      <c r="A21873" s="245" t="s">
        <v>22051</v>
      </c>
      <c r="B21873" s="246">
        <v>2015.12</v>
      </c>
    </row>
    <row r="21874" spans="1:2" x14ac:dyDescent="0.2">
      <c r="A21874" s="245" t="s">
        <v>6045</v>
      </c>
      <c r="B21874" s="246">
        <v>1742.55</v>
      </c>
    </row>
    <row r="21875" spans="1:2" x14ac:dyDescent="0.2">
      <c r="A21875" s="245" t="s">
        <v>22052</v>
      </c>
      <c r="B21875" s="246">
        <v>1567.31</v>
      </c>
    </row>
    <row r="21876" spans="1:2" x14ac:dyDescent="0.2">
      <c r="A21876" s="245" t="s">
        <v>6046</v>
      </c>
      <c r="B21876" s="246">
        <v>1363.73</v>
      </c>
    </row>
    <row r="21877" spans="1:2" x14ac:dyDescent="0.2">
      <c r="A21877" s="245" t="s">
        <v>22053</v>
      </c>
      <c r="B21877" s="246">
        <v>1226.5899999999999</v>
      </c>
    </row>
    <row r="21878" spans="1:2" x14ac:dyDescent="0.2">
      <c r="A21878" s="245" t="s">
        <v>6047</v>
      </c>
      <c r="B21878" s="246">
        <v>1742.55</v>
      </c>
    </row>
    <row r="21879" spans="1:2" x14ac:dyDescent="0.2">
      <c r="A21879" s="245" t="s">
        <v>22054</v>
      </c>
      <c r="B21879" s="246">
        <v>1567.31</v>
      </c>
    </row>
    <row r="21880" spans="1:2" x14ac:dyDescent="0.2">
      <c r="A21880" s="245" t="s">
        <v>6048</v>
      </c>
      <c r="B21880" s="246">
        <v>1742.55</v>
      </c>
    </row>
    <row r="21881" spans="1:2" x14ac:dyDescent="0.2">
      <c r="A21881" s="245" t="s">
        <v>22055</v>
      </c>
      <c r="B21881" s="246">
        <v>1567.31</v>
      </c>
    </row>
    <row r="21882" spans="1:2" x14ac:dyDescent="0.2">
      <c r="A21882" s="245" t="s">
        <v>6049</v>
      </c>
      <c r="B21882" s="246">
        <v>2240.42</v>
      </c>
    </row>
    <row r="21883" spans="1:2" x14ac:dyDescent="0.2">
      <c r="A21883" s="245" t="s">
        <v>22056</v>
      </c>
      <c r="B21883" s="246">
        <v>2015.12</v>
      </c>
    </row>
    <row r="21884" spans="1:2" x14ac:dyDescent="0.2">
      <c r="A21884" s="245" t="s">
        <v>6050</v>
      </c>
      <c r="B21884" s="246">
        <v>3485.11</v>
      </c>
    </row>
    <row r="21885" spans="1:2" x14ac:dyDescent="0.2">
      <c r="A21885" s="245" t="s">
        <v>22057</v>
      </c>
      <c r="B21885" s="246">
        <v>3134.64</v>
      </c>
    </row>
    <row r="21886" spans="1:2" x14ac:dyDescent="0.2">
      <c r="A21886" s="245" t="s">
        <v>6051</v>
      </c>
      <c r="B21886" s="246">
        <v>3485.11</v>
      </c>
    </row>
    <row r="21887" spans="1:2" x14ac:dyDescent="0.2">
      <c r="A21887" s="245" t="s">
        <v>22058</v>
      </c>
      <c r="B21887" s="246">
        <v>3134.64</v>
      </c>
    </row>
    <row r="21888" spans="1:2" x14ac:dyDescent="0.2">
      <c r="A21888" s="245" t="s">
        <v>6052</v>
      </c>
      <c r="B21888" s="246">
        <v>7556.66</v>
      </c>
    </row>
    <row r="21889" spans="1:2" x14ac:dyDescent="0.2">
      <c r="A21889" s="245" t="s">
        <v>22059</v>
      </c>
      <c r="B21889" s="246">
        <v>6796.93</v>
      </c>
    </row>
    <row r="21890" spans="1:2" x14ac:dyDescent="0.2">
      <c r="A21890" s="245" t="s">
        <v>6053</v>
      </c>
      <c r="B21890" s="246">
        <v>7841.5</v>
      </c>
    </row>
    <row r="21891" spans="1:2" x14ac:dyDescent="0.2">
      <c r="A21891" s="245" t="s">
        <v>22060</v>
      </c>
      <c r="B21891" s="246">
        <v>7052.94</v>
      </c>
    </row>
    <row r="21892" spans="1:2" x14ac:dyDescent="0.2">
      <c r="A21892" s="245" t="s">
        <v>6054</v>
      </c>
      <c r="B21892" s="246">
        <v>51.6</v>
      </c>
    </row>
    <row r="21893" spans="1:2" x14ac:dyDescent="0.2">
      <c r="A21893" s="245" t="s">
        <v>22061</v>
      </c>
      <c r="B21893" s="246">
        <v>50.06</v>
      </c>
    </row>
    <row r="21894" spans="1:2" x14ac:dyDescent="0.2">
      <c r="A21894" s="245" t="s">
        <v>6055</v>
      </c>
      <c r="B21894" s="246">
        <v>20.100000000000001</v>
      </c>
    </row>
    <row r="21895" spans="1:2" x14ac:dyDescent="0.2">
      <c r="A21895" s="245" t="s">
        <v>22062</v>
      </c>
      <c r="B21895" s="246">
        <v>18.600000000000001</v>
      </c>
    </row>
    <row r="21896" spans="1:2" x14ac:dyDescent="0.2">
      <c r="A21896" s="245" t="s">
        <v>6056</v>
      </c>
      <c r="B21896" s="246">
        <v>54.96</v>
      </c>
    </row>
    <row r="21897" spans="1:2" x14ac:dyDescent="0.2">
      <c r="A21897" s="245" t="s">
        <v>22063</v>
      </c>
      <c r="B21897" s="246">
        <v>52.69</v>
      </c>
    </row>
    <row r="21898" spans="1:2" x14ac:dyDescent="0.2">
      <c r="A21898" s="245" t="s">
        <v>6057</v>
      </c>
      <c r="B21898" s="246">
        <v>6.15</v>
      </c>
    </row>
    <row r="21899" spans="1:2" x14ac:dyDescent="0.2">
      <c r="A21899" s="245" t="s">
        <v>22064</v>
      </c>
      <c r="B21899" s="246">
        <v>5.91</v>
      </c>
    </row>
    <row r="21900" spans="1:2" x14ac:dyDescent="0.2">
      <c r="A21900" s="245" t="s">
        <v>6058</v>
      </c>
      <c r="B21900" s="246">
        <v>56</v>
      </c>
    </row>
    <row r="21901" spans="1:2" x14ac:dyDescent="0.2">
      <c r="A21901" s="245" t="s">
        <v>22065</v>
      </c>
      <c r="B21901" s="246">
        <v>56</v>
      </c>
    </row>
    <row r="21902" spans="1:2" x14ac:dyDescent="0.2">
      <c r="A21902" s="245" t="s">
        <v>6059</v>
      </c>
      <c r="B21902" s="246">
        <v>0.34</v>
      </c>
    </row>
    <row r="21903" spans="1:2" x14ac:dyDescent="0.2">
      <c r="A21903" s="245" t="s">
        <v>22066</v>
      </c>
      <c r="B21903" s="246">
        <v>0.34</v>
      </c>
    </row>
    <row r="21904" spans="1:2" x14ac:dyDescent="0.2">
      <c r="A21904" s="245" t="s">
        <v>6060</v>
      </c>
      <c r="B21904" s="246">
        <v>76.69</v>
      </c>
    </row>
    <row r="21905" spans="1:2" x14ac:dyDescent="0.2">
      <c r="A21905" s="245" t="s">
        <v>22067</v>
      </c>
      <c r="B21905" s="246">
        <v>76.69</v>
      </c>
    </row>
    <row r="21906" spans="1:2" x14ac:dyDescent="0.2">
      <c r="A21906" s="245" t="s">
        <v>6061</v>
      </c>
      <c r="B21906" s="246">
        <v>71.06</v>
      </c>
    </row>
    <row r="21907" spans="1:2" x14ac:dyDescent="0.2">
      <c r="A21907" s="245" t="s">
        <v>22068</v>
      </c>
      <c r="B21907" s="246">
        <v>71.06</v>
      </c>
    </row>
    <row r="21908" spans="1:2" x14ac:dyDescent="0.2">
      <c r="A21908" s="245" t="s">
        <v>6062</v>
      </c>
      <c r="B21908" s="246">
        <v>73.959999999999994</v>
      </c>
    </row>
    <row r="21909" spans="1:2" x14ac:dyDescent="0.2">
      <c r="A21909" s="245" t="s">
        <v>22069</v>
      </c>
      <c r="B21909" s="246">
        <v>73.959999999999994</v>
      </c>
    </row>
    <row r="21910" spans="1:2" x14ac:dyDescent="0.2">
      <c r="A21910" s="245" t="s">
        <v>6063</v>
      </c>
      <c r="B21910" s="246">
        <v>73.959999999999994</v>
      </c>
    </row>
    <row r="21911" spans="1:2" x14ac:dyDescent="0.2">
      <c r="A21911" s="245" t="s">
        <v>22070</v>
      </c>
      <c r="B21911" s="246">
        <v>73.959999999999994</v>
      </c>
    </row>
    <row r="21912" spans="1:2" x14ac:dyDescent="0.2">
      <c r="A21912" s="245" t="s">
        <v>6064</v>
      </c>
      <c r="B21912" s="246">
        <v>44</v>
      </c>
    </row>
    <row r="21913" spans="1:2" x14ac:dyDescent="0.2">
      <c r="A21913" s="245" t="s">
        <v>22071</v>
      </c>
      <c r="B21913" s="246">
        <v>44</v>
      </c>
    </row>
    <row r="21914" spans="1:2" x14ac:dyDescent="0.2">
      <c r="A21914" s="245" t="s">
        <v>6065</v>
      </c>
      <c r="B21914" s="246">
        <v>43.68</v>
      </c>
    </row>
    <row r="21915" spans="1:2" x14ac:dyDescent="0.2">
      <c r="A21915" s="245" t="s">
        <v>22072</v>
      </c>
      <c r="B21915" s="246">
        <v>43.68</v>
      </c>
    </row>
    <row r="21916" spans="1:2" x14ac:dyDescent="0.2">
      <c r="A21916" s="245" t="s">
        <v>11086</v>
      </c>
      <c r="B21916" s="246">
        <v>72.510000000000005</v>
      </c>
    </row>
    <row r="21917" spans="1:2" x14ac:dyDescent="0.2">
      <c r="A21917" s="245" t="s">
        <v>22073</v>
      </c>
      <c r="B21917" s="246">
        <v>72.510000000000005</v>
      </c>
    </row>
    <row r="21918" spans="1:2" x14ac:dyDescent="0.2">
      <c r="A21918" s="245" t="s">
        <v>11087</v>
      </c>
      <c r="B21918" s="246">
        <v>80</v>
      </c>
    </row>
    <row r="21919" spans="1:2" x14ac:dyDescent="0.2">
      <c r="A21919" s="245" t="s">
        <v>22074</v>
      </c>
      <c r="B21919" s="246">
        <v>80</v>
      </c>
    </row>
    <row r="21920" spans="1:2" x14ac:dyDescent="0.2">
      <c r="A21920" s="245" t="s">
        <v>6066</v>
      </c>
      <c r="B21920" s="246">
        <v>86.53</v>
      </c>
    </row>
    <row r="21921" spans="1:2" x14ac:dyDescent="0.2">
      <c r="A21921" s="245" t="s">
        <v>22075</v>
      </c>
      <c r="B21921" s="246">
        <v>86.53</v>
      </c>
    </row>
    <row r="21922" spans="1:2" x14ac:dyDescent="0.2">
      <c r="A21922" s="245" t="s">
        <v>6067</v>
      </c>
      <c r="B21922" s="246">
        <v>24.96</v>
      </c>
    </row>
    <row r="21923" spans="1:2" x14ac:dyDescent="0.2">
      <c r="A21923" s="245" t="s">
        <v>22076</v>
      </c>
      <c r="B21923" s="246">
        <v>24.96</v>
      </c>
    </row>
    <row r="21924" spans="1:2" x14ac:dyDescent="0.2">
      <c r="A21924" s="245" t="s">
        <v>11088</v>
      </c>
      <c r="B21924" s="246">
        <v>2.91</v>
      </c>
    </row>
    <row r="21925" spans="1:2" x14ac:dyDescent="0.2">
      <c r="A21925" s="245" t="s">
        <v>22077</v>
      </c>
      <c r="B21925" s="246">
        <v>2.91</v>
      </c>
    </row>
    <row r="21926" spans="1:2" x14ac:dyDescent="0.2">
      <c r="A21926" s="245" t="s">
        <v>11089</v>
      </c>
      <c r="B21926" s="246">
        <v>725.59</v>
      </c>
    </row>
    <row r="21927" spans="1:2" x14ac:dyDescent="0.2">
      <c r="A21927" s="245" t="s">
        <v>22078</v>
      </c>
      <c r="B21927" s="246">
        <v>719.68</v>
      </c>
    </row>
    <row r="21928" spans="1:2" x14ac:dyDescent="0.2">
      <c r="A21928" s="245" t="s">
        <v>11090</v>
      </c>
      <c r="B21928" s="246">
        <v>270.81</v>
      </c>
    </row>
    <row r="21929" spans="1:2" x14ac:dyDescent="0.2">
      <c r="A21929" s="245" t="s">
        <v>22079</v>
      </c>
      <c r="B21929" s="246">
        <v>264.89</v>
      </c>
    </row>
    <row r="21930" spans="1:2" x14ac:dyDescent="0.2">
      <c r="A21930" s="245" t="s">
        <v>11091</v>
      </c>
      <c r="B21930" s="246">
        <v>544.48</v>
      </c>
    </row>
    <row r="21931" spans="1:2" x14ac:dyDescent="0.2">
      <c r="A21931" s="245" t="s">
        <v>22080</v>
      </c>
      <c r="B21931" s="246">
        <v>544.48</v>
      </c>
    </row>
    <row r="21932" spans="1:2" x14ac:dyDescent="0.2">
      <c r="A21932" s="245" t="s">
        <v>11092</v>
      </c>
      <c r="B21932" s="246">
        <v>719.64</v>
      </c>
    </row>
    <row r="21933" spans="1:2" x14ac:dyDescent="0.2">
      <c r="A21933" s="245" t="s">
        <v>22081</v>
      </c>
      <c r="B21933" s="246">
        <v>713.72</v>
      </c>
    </row>
    <row r="21934" spans="1:2" x14ac:dyDescent="0.2">
      <c r="A21934" s="245" t="s">
        <v>11093</v>
      </c>
      <c r="B21934" s="246">
        <v>553.32000000000005</v>
      </c>
    </row>
    <row r="21935" spans="1:2" x14ac:dyDescent="0.2">
      <c r="A21935" s="245" t="s">
        <v>22082</v>
      </c>
      <c r="B21935" s="246">
        <v>553.32000000000005</v>
      </c>
    </row>
    <row r="21936" spans="1:2" x14ac:dyDescent="0.2">
      <c r="A21936" s="245" t="s">
        <v>11094</v>
      </c>
      <c r="B21936" s="246">
        <v>2.14</v>
      </c>
    </row>
    <row r="21937" spans="1:2" x14ac:dyDescent="0.2">
      <c r="A21937" s="245" t="s">
        <v>22083</v>
      </c>
      <c r="B21937" s="246">
        <v>2.14</v>
      </c>
    </row>
    <row r="21938" spans="1:2" x14ac:dyDescent="0.2">
      <c r="A21938" s="245" t="s">
        <v>11095</v>
      </c>
      <c r="B21938" s="246">
        <v>5.0199999999999996</v>
      </c>
    </row>
    <row r="21939" spans="1:2" x14ac:dyDescent="0.2">
      <c r="A21939" s="245" t="s">
        <v>22084</v>
      </c>
      <c r="B21939" s="246">
        <v>5.0199999999999996</v>
      </c>
    </row>
    <row r="21940" spans="1:2" x14ac:dyDescent="0.2">
      <c r="A21940" s="245" t="s">
        <v>11096</v>
      </c>
      <c r="B21940" s="246">
        <v>616.29999999999995</v>
      </c>
    </row>
    <row r="21941" spans="1:2" x14ac:dyDescent="0.2">
      <c r="A21941" s="245" t="s">
        <v>22085</v>
      </c>
      <c r="B21941" s="246">
        <v>616.29999999999995</v>
      </c>
    </row>
    <row r="21942" spans="1:2" x14ac:dyDescent="0.2">
      <c r="A21942" s="245" t="s">
        <v>11097</v>
      </c>
      <c r="B21942" s="246">
        <v>325.74</v>
      </c>
    </row>
    <row r="21943" spans="1:2" x14ac:dyDescent="0.2">
      <c r="A21943" s="245" t="s">
        <v>22086</v>
      </c>
      <c r="B21943" s="246">
        <v>325.74</v>
      </c>
    </row>
    <row r="21944" spans="1:2" x14ac:dyDescent="0.2">
      <c r="A21944" s="245" t="s">
        <v>11098</v>
      </c>
      <c r="B21944" s="246">
        <v>5.8</v>
      </c>
    </row>
    <row r="21945" spans="1:2" x14ac:dyDescent="0.2">
      <c r="A21945" s="245" t="s">
        <v>22087</v>
      </c>
      <c r="B21945" s="246">
        <v>5.8</v>
      </c>
    </row>
    <row r="21946" spans="1:2" x14ac:dyDescent="0.2">
      <c r="A21946" s="245" t="s">
        <v>11099</v>
      </c>
      <c r="B21946" s="246">
        <v>1.49</v>
      </c>
    </row>
    <row r="21947" spans="1:2" x14ac:dyDescent="0.2">
      <c r="A21947" s="245" t="s">
        <v>22088</v>
      </c>
      <c r="B21947" s="246">
        <v>1.49</v>
      </c>
    </row>
    <row r="21948" spans="1:2" x14ac:dyDescent="0.2">
      <c r="A21948" s="245" t="s">
        <v>11100</v>
      </c>
      <c r="B21948" s="246">
        <v>536.11</v>
      </c>
    </row>
    <row r="21949" spans="1:2" x14ac:dyDescent="0.2">
      <c r="A21949" s="245" t="s">
        <v>22089</v>
      </c>
      <c r="B21949" s="246">
        <v>534.35</v>
      </c>
    </row>
    <row r="21950" spans="1:2" x14ac:dyDescent="0.2">
      <c r="A21950" s="245" t="s">
        <v>11101</v>
      </c>
      <c r="B21950" s="246">
        <v>3.72</v>
      </c>
    </row>
    <row r="21951" spans="1:2" x14ac:dyDescent="0.2">
      <c r="A21951" s="245" t="s">
        <v>22090</v>
      </c>
      <c r="B21951" s="246">
        <v>3.72</v>
      </c>
    </row>
    <row r="21952" spans="1:2" x14ac:dyDescent="0.2">
      <c r="A21952" s="245" t="s">
        <v>11102</v>
      </c>
      <c r="B21952" s="246">
        <v>9.65</v>
      </c>
    </row>
    <row r="21953" spans="1:2" x14ac:dyDescent="0.2">
      <c r="A21953" s="245" t="s">
        <v>23312</v>
      </c>
      <c r="B21953" s="246">
        <v>9.65</v>
      </c>
    </row>
    <row r="21954" spans="1:2" x14ac:dyDescent="0.2">
      <c r="A21954" s="245" t="s">
        <v>11103</v>
      </c>
      <c r="B21954" s="246">
        <v>10.19</v>
      </c>
    </row>
    <row r="21955" spans="1:2" x14ac:dyDescent="0.2">
      <c r="A21955" s="245" t="s">
        <v>22091</v>
      </c>
      <c r="B21955" s="246">
        <v>10.19</v>
      </c>
    </row>
    <row r="21956" spans="1:2" x14ac:dyDescent="0.2">
      <c r="A21956" s="245" t="s">
        <v>11104</v>
      </c>
      <c r="B21956" s="246">
        <v>13.16</v>
      </c>
    </row>
    <row r="21957" spans="1:2" x14ac:dyDescent="0.2">
      <c r="A21957" s="245" t="s">
        <v>22092</v>
      </c>
      <c r="B21957" s="246">
        <v>13.16</v>
      </c>
    </row>
    <row r="21958" spans="1:2" x14ac:dyDescent="0.2">
      <c r="A21958" s="245" t="s">
        <v>6068</v>
      </c>
      <c r="B21958" s="246">
        <v>2989.2</v>
      </c>
    </row>
    <row r="21959" spans="1:2" x14ac:dyDescent="0.2">
      <c r="A21959" s="245" t="s">
        <v>22093</v>
      </c>
      <c r="B21959" s="246">
        <v>2989.2</v>
      </c>
    </row>
    <row r="21960" spans="1:2" x14ac:dyDescent="0.2">
      <c r="A21960" s="245" t="s">
        <v>6069</v>
      </c>
      <c r="B21960" s="246">
        <v>2579.9</v>
      </c>
    </row>
    <row r="21961" spans="1:2" x14ac:dyDescent="0.2">
      <c r="A21961" s="245" t="s">
        <v>22094</v>
      </c>
      <c r="B21961" s="246">
        <v>2579.9</v>
      </c>
    </row>
    <row r="21962" spans="1:2" x14ac:dyDescent="0.2">
      <c r="A21962" s="245" t="s">
        <v>6070</v>
      </c>
      <c r="B21962" s="246">
        <v>2441.1</v>
      </c>
    </row>
    <row r="21963" spans="1:2" x14ac:dyDescent="0.2">
      <c r="A21963" s="245" t="s">
        <v>22095</v>
      </c>
      <c r="B21963" s="246">
        <v>2441.1</v>
      </c>
    </row>
    <row r="21964" spans="1:2" x14ac:dyDescent="0.2">
      <c r="A21964" s="245" t="s">
        <v>6071</v>
      </c>
      <c r="B21964" s="246">
        <v>3052.5</v>
      </c>
    </row>
    <row r="21965" spans="1:2" x14ac:dyDescent="0.2">
      <c r="A21965" s="245" t="s">
        <v>22096</v>
      </c>
      <c r="B21965" s="246">
        <v>3052.5</v>
      </c>
    </row>
    <row r="21966" spans="1:2" x14ac:dyDescent="0.2">
      <c r="A21966" s="245" t="s">
        <v>6072</v>
      </c>
      <c r="B21966" s="246">
        <v>5808.1</v>
      </c>
    </row>
    <row r="21967" spans="1:2" x14ac:dyDescent="0.2">
      <c r="A21967" s="245" t="s">
        <v>22097</v>
      </c>
      <c r="B21967" s="246">
        <v>5808.1</v>
      </c>
    </row>
    <row r="21968" spans="1:2" x14ac:dyDescent="0.2">
      <c r="A21968" s="245" t="s">
        <v>6073</v>
      </c>
      <c r="B21968" s="246">
        <v>3366.7</v>
      </c>
    </row>
    <row r="21969" spans="1:2" x14ac:dyDescent="0.2">
      <c r="A21969" s="245" t="s">
        <v>22098</v>
      </c>
      <c r="B21969" s="246">
        <v>3366.7</v>
      </c>
    </row>
    <row r="21970" spans="1:2" x14ac:dyDescent="0.2">
      <c r="A21970" s="245" t="s">
        <v>6074</v>
      </c>
      <c r="B21970" s="246">
        <v>3609.4</v>
      </c>
    </row>
    <row r="21971" spans="1:2" x14ac:dyDescent="0.2">
      <c r="A21971" s="245" t="s">
        <v>22099</v>
      </c>
      <c r="B21971" s="246">
        <v>3609.4</v>
      </c>
    </row>
    <row r="21972" spans="1:2" x14ac:dyDescent="0.2">
      <c r="A21972" s="245" t="s">
        <v>6075</v>
      </c>
      <c r="B21972" s="246">
        <v>40488.800000000003</v>
      </c>
    </row>
    <row r="21973" spans="1:2" x14ac:dyDescent="0.2">
      <c r="A21973" s="245" t="s">
        <v>22100</v>
      </c>
      <c r="B21973" s="246">
        <v>40488.800000000003</v>
      </c>
    </row>
    <row r="21974" spans="1:2" x14ac:dyDescent="0.2">
      <c r="A21974" s="245" t="s">
        <v>6076</v>
      </c>
      <c r="B21974" s="246">
        <v>55.43</v>
      </c>
    </row>
    <row r="21975" spans="1:2" x14ac:dyDescent="0.2">
      <c r="A21975" s="245" t="s">
        <v>22101</v>
      </c>
      <c r="B21975" s="246">
        <v>55.43</v>
      </c>
    </row>
    <row r="21976" spans="1:2" x14ac:dyDescent="0.2">
      <c r="A21976" s="245" t="s">
        <v>11105</v>
      </c>
      <c r="B21976" s="246">
        <v>27.44</v>
      </c>
    </row>
    <row r="21977" spans="1:2" x14ac:dyDescent="0.2">
      <c r="A21977" s="245" t="s">
        <v>22102</v>
      </c>
      <c r="B21977" s="246">
        <v>27.44</v>
      </c>
    </row>
    <row r="21978" spans="1:2" x14ac:dyDescent="0.2">
      <c r="A21978" s="245" t="s">
        <v>6077</v>
      </c>
      <c r="B21978" s="246">
        <v>4.8</v>
      </c>
    </row>
    <row r="21979" spans="1:2" x14ac:dyDescent="0.2">
      <c r="A21979" s="245" t="s">
        <v>22103</v>
      </c>
      <c r="B21979" s="246">
        <v>4.2</v>
      </c>
    </row>
    <row r="21980" spans="1:2" x14ac:dyDescent="0.2">
      <c r="A21980" s="245" t="s">
        <v>11106</v>
      </c>
      <c r="B21980" s="246">
        <v>687.25</v>
      </c>
    </row>
    <row r="21981" spans="1:2" x14ac:dyDescent="0.2">
      <c r="A21981" s="245" t="s">
        <v>22104</v>
      </c>
      <c r="B21981" s="246">
        <v>687.25</v>
      </c>
    </row>
    <row r="21982" spans="1:2" x14ac:dyDescent="0.2">
      <c r="A21982" s="245" t="s">
        <v>6078</v>
      </c>
      <c r="B21982" s="246">
        <v>0.5</v>
      </c>
    </row>
    <row r="21983" spans="1:2" x14ac:dyDescent="0.2">
      <c r="A21983" s="245" t="s">
        <v>22105</v>
      </c>
      <c r="B21983" s="246">
        <v>0.44</v>
      </c>
    </row>
    <row r="21984" spans="1:2" x14ac:dyDescent="0.2">
      <c r="A21984" s="245" t="s">
        <v>6079</v>
      </c>
      <c r="B21984" s="246">
        <v>6.86</v>
      </c>
    </row>
    <row r="21985" spans="1:2" x14ac:dyDescent="0.2">
      <c r="A21985" s="245" t="s">
        <v>22106</v>
      </c>
      <c r="B21985" s="246">
        <v>6.06</v>
      </c>
    </row>
    <row r="21986" spans="1:2" x14ac:dyDescent="0.2">
      <c r="A21986" s="245" t="s">
        <v>6080</v>
      </c>
      <c r="B21986" s="246">
        <v>73.959999999999994</v>
      </c>
    </row>
    <row r="21987" spans="1:2" x14ac:dyDescent="0.2">
      <c r="A21987" s="245" t="s">
        <v>22107</v>
      </c>
      <c r="B21987" s="246">
        <v>64.19</v>
      </c>
    </row>
    <row r="21988" spans="1:2" x14ac:dyDescent="0.2">
      <c r="A21988" s="245" t="s">
        <v>23313</v>
      </c>
      <c r="B21988" s="246">
        <v>2846.9</v>
      </c>
    </row>
    <row r="21989" spans="1:2" x14ac:dyDescent="0.2">
      <c r="A21989" s="245" t="s">
        <v>23314</v>
      </c>
      <c r="B21989" s="246">
        <v>2846.9</v>
      </c>
    </row>
    <row r="21990" spans="1:2" x14ac:dyDescent="0.2">
      <c r="A21990" s="245" t="s">
        <v>23315</v>
      </c>
      <c r="B21990" s="246">
        <v>2457</v>
      </c>
    </row>
    <row r="21991" spans="1:2" x14ac:dyDescent="0.2">
      <c r="A21991" s="245" t="s">
        <v>23316</v>
      </c>
      <c r="B21991" s="246">
        <v>2457</v>
      </c>
    </row>
    <row r="21992" spans="1:2" x14ac:dyDescent="0.2">
      <c r="A21992" s="245" t="s">
        <v>23317</v>
      </c>
      <c r="B21992" s="246">
        <v>2324.9</v>
      </c>
    </row>
    <row r="21993" spans="1:2" x14ac:dyDescent="0.2">
      <c r="A21993" s="245" t="s">
        <v>23318</v>
      </c>
      <c r="B21993" s="246">
        <v>2324.9</v>
      </c>
    </row>
    <row r="21994" spans="1:2" x14ac:dyDescent="0.2">
      <c r="A21994" s="245" t="s">
        <v>23319</v>
      </c>
      <c r="B21994" s="246">
        <v>2907.1</v>
      </c>
    </row>
    <row r="21995" spans="1:2" x14ac:dyDescent="0.2">
      <c r="A21995" s="245" t="s">
        <v>23320</v>
      </c>
      <c r="B21995" s="246">
        <v>2907.1</v>
      </c>
    </row>
    <row r="21996" spans="1:2" x14ac:dyDescent="0.2">
      <c r="A21996" s="245" t="s">
        <v>23321</v>
      </c>
      <c r="B21996" s="246">
        <v>5531.5</v>
      </c>
    </row>
    <row r="21997" spans="1:2" x14ac:dyDescent="0.2">
      <c r="A21997" s="245" t="s">
        <v>23322</v>
      </c>
      <c r="B21997" s="246">
        <v>5531.5</v>
      </c>
    </row>
    <row r="21998" spans="1:2" x14ac:dyDescent="0.2">
      <c r="A21998" s="245" t="s">
        <v>23323</v>
      </c>
      <c r="B21998" s="246">
        <v>3206.4</v>
      </c>
    </row>
    <row r="21999" spans="1:2" x14ac:dyDescent="0.2">
      <c r="A21999" s="245" t="s">
        <v>23324</v>
      </c>
      <c r="B21999" s="246">
        <v>3206.4</v>
      </c>
    </row>
    <row r="22000" spans="1:2" x14ac:dyDescent="0.2">
      <c r="A22000" s="245" t="s">
        <v>23325</v>
      </c>
      <c r="B22000" s="246">
        <v>3437.5</v>
      </c>
    </row>
    <row r="22001" spans="1:2" x14ac:dyDescent="0.2">
      <c r="A22001" s="245" t="s">
        <v>23326</v>
      </c>
      <c r="B22001" s="246">
        <v>3437.5</v>
      </c>
    </row>
    <row r="22002" spans="1:2" x14ac:dyDescent="0.2">
      <c r="A22002" s="245" t="s">
        <v>6081</v>
      </c>
      <c r="B22002" s="246">
        <v>55.79</v>
      </c>
    </row>
    <row r="22003" spans="1:2" x14ac:dyDescent="0.2">
      <c r="A22003" s="245" t="s">
        <v>22108</v>
      </c>
      <c r="B22003" s="246">
        <v>55.79</v>
      </c>
    </row>
    <row r="22004" spans="1:2" x14ac:dyDescent="0.2">
      <c r="A22004" s="245" t="s">
        <v>6082</v>
      </c>
      <c r="B22004" s="246">
        <v>49.23</v>
      </c>
    </row>
    <row r="22005" spans="1:2" x14ac:dyDescent="0.2">
      <c r="A22005" s="245" t="s">
        <v>22109</v>
      </c>
      <c r="B22005" s="246">
        <v>49.23</v>
      </c>
    </row>
    <row r="22006" spans="1:2" x14ac:dyDescent="0.2">
      <c r="A22006" s="245" t="s">
        <v>6083</v>
      </c>
      <c r="B22006" s="246">
        <v>33</v>
      </c>
    </row>
    <row r="22007" spans="1:2" x14ac:dyDescent="0.2">
      <c r="A22007" s="245" t="s">
        <v>22110</v>
      </c>
      <c r="B22007" s="246">
        <v>33</v>
      </c>
    </row>
    <row r="22008" spans="1:2" x14ac:dyDescent="0.2">
      <c r="A22008" s="245" t="s">
        <v>6084</v>
      </c>
      <c r="B22008" s="246">
        <v>26</v>
      </c>
    </row>
    <row r="22009" spans="1:2" x14ac:dyDescent="0.2">
      <c r="A22009" s="245" t="s">
        <v>22111</v>
      </c>
      <c r="B22009" s="246">
        <v>26</v>
      </c>
    </row>
    <row r="22010" spans="1:2" x14ac:dyDescent="0.2">
      <c r="A22010" s="245" t="s">
        <v>6085</v>
      </c>
      <c r="B22010" s="246">
        <v>47.99</v>
      </c>
    </row>
    <row r="22011" spans="1:2" x14ac:dyDescent="0.2">
      <c r="A22011" s="245" t="s">
        <v>22112</v>
      </c>
      <c r="B22011" s="246">
        <v>47.99</v>
      </c>
    </row>
    <row r="22012" spans="1:2" x14ac:dyDescent="0.2">
      <c r="A22012" s="245" t="s">
        <v>11107</v>
      </c>
      <c r="B22012" s="246">
        <v>10</v>
      </c>
    </row>
    <row r="22013" spans="1:2" x14ac:dyDescent="0.2">
      <c r="A22013" s="245" t="s">
        <v>22113</v>
      </c>
      <c r="B22013" s="246">
        <v>10</v>
      </c>
    </row>
    <row r="22014" spans="1:2" x14ac:dyDescent="0.2">
      <c r="A22014" s="245" t="s">
        <v>6086</v>
      </c>
      <c r="B22014" s="246">
        <v>74.260000000000005</v>
      </c>
    </row>
    <row r="22015" spans="1:2" x14ac:dyDescent="0.2">
      <c r="A22015" s="245" t="s">
        <v>22114</v>
      </c>
      <c r="B22015" s="246">
        <v>74.260000000000005</v>
      </c>
    </row>
    <row r="22016" spans="1:2" x14ac:dyDescent="0.2">
      <c r="A22016" s="245" t="s">
        <v>6087</v>
      </c>
      <c r="B22016" s="246">
        <v>65.39</v>
      </c>
    </row>
    <row r="22017" spans="1:2" x14ac:dyDescent="0.2">
      <c r="A22017" s="245" t="s">
        <v>22115</v>
      </c>
      <c r="B22017" s="246">
        <v>65.39</v>
      </c>
    </row>
    <row r="22018" spans="1:2" x14ac:dyDescent="0.2">
      <c r="A22018" s="245" t="s">
        <v>6088</v>
      </c>
      <c r="B22018" s="246">
        <v>67.23</v>
      </c>
    </row>
    <row r="22019" spans="1:2" x14ac:dyDescent="0.2">
      <c r="A22019" s="245" t="s">
        <v>22116</v>
      </c>
      <c r="B22019" s="246">
        <v>67.23</v>
      </c>
    </row>
    <row r="22020" spans="1:2" x14ac:dyDescent="0.2">
      <c r="A22020" s="245" t="s">
        <v>6089</v>
      </c>
      <c r="B22020" s="246">
        <v>87.86</v>
      </c>
    </row>
    <row r="22021" spans="1:2" x14ac:dyDescent="0.2">
      <c r="A22021" s="245" t="s">
        <v>22117</v>
      </c>
      <c r="B22021" s="246">
        <v>87.86</v>
      </c>
    </row>
    <row r="22022" spans="1:2" x14ac:dyDescent="0.2">
      <c r="A22022" s="245" t="s">
        <v>11108</v>
      </c>
      <c r="B22022" s="246">
        <v>19</v>
      </c>
    </row>
    <row r="22023" spans="1:2" x14ac:dyDescent="0.2">
      <c r="A22023" s="245" t="s">
        <v>22118</v>
      </c>
      <c r="B22023" s="246">
        <v>19</v>
      </c>
    </row>
    <row r="22024" spans="1:2" x14ac:dyDescent="0.2">
      <c r="A22024" s="245" t="s">
        <v>6090</v>
      </c>
      <c r="B22024" s="246">
        <v>66.25</v>
      </c>
    </row>
    <row r="22025" spans="1:2" x14ac:dyDescent="0.2">
      <c r="A22025" s="245" t="s">
        <v>22119</v>
      </c>
      <c r="B22025" s="246">
        <v>66.25</v>
      </c>
    </row>
    <row r="22026" spans="1:2" x14ac:dyDescent="0.2">
      <c r="A22026" s="245" t="s">
        <v>6091</v>
      </c>
      <c r="B22026" s="246">
        <v>67.650000000000006</v>
      </c>
    </row>
    <row r="22027" spans="1:2" x14ac:dyDescent="0.2">
      <c r="A22027" s="245" t="s">
        <v>22120</v>
      </c>
      <c r="B22027" s="246">
        <v>67.650000000000006</v>
      </c>
    </row>
    <row r="22028" spans="1:2" x14ac:dyDescent="0.2">
      <c r="A22028" s="245" t="s">
        <v>6092</v>
      </c>
      <c r="B22028" s="246">
        <v>58.66</v>
      </c>
    </row>
    <row r="22029" spans="1:2" x14ac:dyDescent="0.2">
      <c r="A22029" s="245" t="s">
        <v>22121</v>
      </c>
      <c r="B22029" s="246">
        <v>58.66</v>
      </c>
    </row>
    <row r="22030" spans="1:2" x14ac:dyDescent="0.2">
      <c r="A22030" s="245" t="s">
        <v>6093</v>
      </c>
      <c r="B22030" s="246">
        <v>46.8</v>
      </c>
    </row>
    <row r="22031" spans="1:2" x14ac:dyDescent="0.2">
      <c r="A22031" s="245" t="s">
        <v>22122</v>
      </c>
      <c r="B22031" s="246">
        <v>46.8</v>
      </c>
    </row>
    <row r="22032" spans="1:2" x14ac:dyDescent="0.2">
      <c r="A22032" s="245" t="s">
        <v>6094</v>
      </c>
      <c r="B22032" s="246">
        <v>78.38</v>
      </c>
    </row>
    <row r="22033" spans="1:2" x14ac:dyDescent="0.2">
      <c r="A22033" s="245" t="s">
        <v>22123</v>
      </c>
      <c r="B22033" s="246">
        <v>78.38</v>
      </c>
    </row>
    <row r="22034" spans="1:2" x14ac:dyDescent="0.2">
      <c r="A22034" s="245" t="s">
        <v>11109</v>
      </c>
      <c r="B22034" s="246">
        <v>25</v>
      </c>
    </row>
    <row r="22035" spans="1:2" x14ac:dyDescent="0.2">
      <c r="A22035" s="245" t="s">
        <v>22124</v>
      </c>
      <c r="B22035" s="246">
        <v>25</v>
      </c>
    </row>
    <row r="22036" spans="1:2" x14ac:dyDescent="0.2">
      <c r="A22036" s="245" t="s">
        <v>6095</v>
      </c>
      <c r="B22036" s="246">
        <v>90.26</v>
      </c>
    </row>
    <row r="22037" spans="1:2" x14ac:dyDescent="0.2">
      <c r="A22037" s="245" t="s">
        <v>22125</v>
      </c>
      <c r="B22037" s="246">
        <v>90.26</v>
      </c>
    </row>
    <row r="22038" spans="1:2" x14ac:dyDescent="0.2">
      <c r="A22038" s="245" t="s">
        <v>6096</v>
      </c>
      <c r="B22038" s="246">
        <v>89.93</v>
      </c>
    </row>
    <row r="22039" spans="1:2" x14ac:dyDescent="0.2">
      <c r="A22039" s="245" t="s">
        <v>22126</v>
      </c>
      <c r="B22039" s="246">
        <v>89.93</v>
      </c>
    </row>
    <row r="22040" spans="1:2" x14ac:dyDescent="0.2">
      <c r="A22040" s="245" t="s">
        <v>6097</v>
      </c>
      <c r="B22040" s="246">
        <v>63.99</v>
      </c>
    </row>
    <row r="22041" spans="1:2" x14ac:dyDescent="0.2">
      <c r="A22041" s="245" t="s">
        <v>22127</v>
      </c>
      <c r="B22041" s="246">
        <v>63.99</v>
      </c>
    </row>
    <row r="22042" spans="1:2" x14ac:dyDescent="0.2">
      <c r="A22042" s="245" t="s">
        <v>6098</v>
      </c>
      <c r="B22042" s="246">
        <v>57.2</v>
      </c>
    </row>
    <row r="22043" spans="1:2" x14ac:dyDescent="0.2">
      <c r="A22043" s="245" t="s">
        <v>22128</v>
      </c>
      <c r="B22043" s="246">
        <v>57.2</v>
      </c>
    </row>
    <row r="22044" spans="1:2" x14ac:dyDescent="0.2">
      <c r="A22044" s="245" t="s">
        <v>6099</v>
      </c>
      <c r="B22044" s="246">
        <v>90.61</v>
      </c>
    </row>
    <row r="22045" spans="1:2" x14ac:dyDescent="0.2">
      <c r="A22045" s="245" t="s">
        <v>22129</v>
      </c>
      <c r="B22045" s="246">
        <v>90.61</v>
      </c>
    </row>
    <row r="22046" spans="1:2" x14ac:dyDescent="0.2">
      <c r="A22046" s="245" t="s">
        <v>11110</v>
      </c>
      <c r="B22046" s="246">
        <v>65</v>
      </c>
    </row>
    <row r="22047" spans="1:2" x14ac:dyDescent="0.2">
      <c r="A22047" s="245" t="s">
        <v>22130</v>
      </c>
      <c r="B22047" s="246">
        <v>65</v>
      </c>
    </row>
    <row r="22048" spans="1:2" x14ac:dyDescent="0.2">
      <c r="A22048" s="245" t="s">
        <v>6100</v>
      </c>
      <c r="B22048" s="246">
        <v>62.48</v>
      </c>
    </row>
    <row r="22049" spans="1:2" x14ac:dyDescent="0.2">
      <c r="A22049" s="245" t="s">
        <v>22131</v>
      </c>
      <c r="B22049" s="246">
        <v>62.48</v>
      </c>
    </row>
    <row r="22050" spans="1:2" x14ac:dyDescent="0.2">
      <c r="A22050" s="245" t="s">
        <v>6101</v>
      </c>
      <c r="B22050" s="246">
        <v>70.48</v>
      </c>
    </row>
    <row r="22051" spans="1:2" x14ac:dyDescent="0.2">
      <c r="A22051" s="245" t="s">
        <v>22132</v>
      </c>
      <c r="B22051" s="246">
        <v>70.48</v>
      </c>
    </row>
    <row r="22052" spans="1:2" x14ac:dyDescent="0.2">
      <c r="A22052" s="245" t="s">
        <v>6102</v>
      </c>
      <c r="B22052" s="246">
        <v>47.52</v>
      </c>
    </row>
    <row r="22053" spans="1:2" x14ac:dyDescent="0.2">
      <c r="A22053" s="245" t="s">
        <v>22133</v>
      </c>
      <c r="B22053" s="246">
        <v>47.52</v>
      </c>
    </row>
    <row r="22054" spans="1:2" x14ac:dyDescent="0.2">
      <c r="A22054" s="245" t="s">
        <v>6103</v>
      </c>
      <c r="B22054" s="246">
        <v>34.32</v>
      </c>
    </row>
    <row r="22055" spans="1:2" x14ac:dyDescent="0.2">
      <c r="A22055" s="245" t="s">
        <v>22134</v>
      </c>
      <c r="B22055" s="246">
        <v>34.32</v>
      </c>
    </row>
    <row r="22056" spans="1:2" x14ac:dyDescent="0.2">
      <c r="A22056" s="245" t="s">
        <v>6104</v>
      </c>
      <c r="B22056" s="246">
        <v>60.48</v>
      </c>
    </row>
    <row r="22057" spans="1:2" x14ac:dyDescent="0.2">
      <c r="A22057" s="245" t="s">
        <v>22135</v>
      </c>
      <c r="B22057" s="246">
        <v>60.48</v>
      </c>
    </row>
    <row r="22058" spans="1:2" x14ac:dyDescent="0.2">
      <c r="A22058" s="245" t="s">
        <v>11111</v>
      </c>
      <c r="B22058" s="246">
        <v>60</v>
      </c>
    </row>
    <row r="22059" spans="1:2" x14ac:dyDescent="0.2">
      <c r="A22059" s="245" t="s">
        <v>22136</v>
      </c>
      <c r="B22059" s="246">
        <v>60</v>
      </c>
    </row>
    <row r="22060" spans="1:2" x14ac:dyDescent="0.2">
      <c r="A22060" s="245" t="s">
        <v>11112</v>
      </c>
      <c r="B22060" s="246">
        <v>60.9</v>
      </c>
    </row>
    <row r="22061" spans="1:2" x14ac:dyDescent="0.2">
      <c r="A22061" s="245" t="s">
        <v>22137</v>
      </c>
      <c r="B22061" s="246">
        <v>60.9</v>
      </c>
    </row>
    <row r="22062" spans="1:2" x14ac:dyDescent="0.2">
      <c r="A22062" s="245" t="s">
        <v>11113</v>
      </c>
      <c r="B22062" s="246">
        <v>60.9</v>
      </c>
    </row>
    <row r="22063" spans="1:2" x14ac:dyDescent="0.2">
      <c r="A22063" s="245" t="s">
        <v>22138</v>
      </c>
      <c r="B22063" s="246">
        <v>60.9</v>
      </c>
    </row>
    <row r="22064" spans="1:2" x14ac:dyDescent="0.2">
      <c r="A22064" s="245" t="s">
        <v>11114</v>
      </c>
      <c r="B22064" s="246">
        <v>58</v>
      </c>
    </row>
    <row r="22065" spans="1:2" x14ac:dyDescent="0.2">
      <c r="A22065" s="245" t="s">
        <v>22139</v>
      </c>
      <c r="B22065" s="246">
        <v>58</v>
      </c>
    </row>
    <row r="22066" spans="1:2" x14ac:dyDescent="0.2">
      <c r="A22066" s="245" t="s">
        <v>11115</v>
      </c>
      <c r="B22066" s="246">
        <v>63.9</v>
      </c>
    </row>
    <row r="22067" spans="1:2" x14ac:dyDescent="0.2">
      <c r="A22067" s="245" t="s">
        <v>22140</v>
      </c>
      <c r="B22067" s="246">
        <v>63.9</v>
      </c>
    </row>
    <row r="22068" spans="1:2" x14ac:dyDescent="0.2">
      <c r="A22068" s="245" t="s">
        <v>11116</v>
      </c>
      <c r="B22068" s="246">
        <v>26.4</v>
      </c>
    </row>
    <row r="22069" spans="1:2" x14ac:dyDescent="0.2">
      <c r="A22069" s="245" t="s">
        <v>22141</v>
      </c>
      <c r="B22069" s="246">
        <v>26.4</v>
      </c>
    </row>
    <row r="22070" spans="1:2" x14ac:dyDescent="0.2">
      <c r="A22070" s="245" t="s">
        <v>11117</v>
      </c>
      <c r="B22070" s="246">
        <v>67.2</v>
      </c>
    </row>
    <row r="22071" spans="1:2" x14ac:dyDescent="0.2">
      <c r="A22071" s="245" t="s">
        <v>22142</v>
      </c>
      <c r="B22071" s="246">
        <v>67.2</v>
      </c>
    </row>
    <row r="22072" spans="1:2" x14ac:dyDescent="0.2">
      <c r="A22072" s="245" t="s">
        <v>11118</v>
      </c>
      <c r="B22072" s="246">
        <v>30</v>
      </c>
    </row>
    <row r="22073" spans="1:2" x14ac:dyDescent="0.2">
      <c r="A22073" s="245" t="s">
        <v>22143</v>
      </c>
      <c r="B22073" s="246">
        <v>30</v>
      </c>
    </row>
    <row r="22074" spans="1:2" x14ac:dyDescent="0.2">
      <c r="A22074" s="245" t="s">
        <v>11119</v>
      </c>
      <c r="B22074" s="246">
        <v>24.96</v>
      </c>
    </row>
    <row r="22075" spans="1:2" x14ac:dyDescent="0.2">
      <c r="A22075" s="245" t="s">
        <v>22144</v>
      </c>
      <c r="B22075" s="246">
        <v>24.96</v>
      </c>
    </row>
    <row r="22076" spans="1:2" x14ac:dyDescent="0.2">
      <c r="A22076" s="245" t="s">
        <v>6105</v>
      </c>
      <c r="B22076" s="246">
        <v>149.30000000000001</v>
      </c>
    </row>
    <row r="22077" spans="1:2" x14ac:dyDescent="0.2">
      <c r="A22077" s="245" t="s">
        <v>22145</v>
      </c>
      <c r="B22077" s="246">
        <v>134.43</v>
      </c>
    </row>
    <row r="22078" spans="1:2" x14ac:dyDescent="0.2">
      <c r="A22078" s="245" t="s">
        <v>11120</v>
      </c>
      <c r="B22078" s="246">
        <v>5580.76</v>
      </c>
    </row>
    <row r="22079" spans="1:2" x14ac:dyDescent="0.2">
      <c r="A22079" s="245" t="s">
        <v>22146</v>
      </c>
      <c r="B22079" s="246">
        <v>5195.8500000000004</v>
      </c>
    </row>
    <row r="22080" spans="1:2" x14ac:dyDescent="0.2">
      <c r="A22080" s="245" t="s">
        <v>11121</v>
      </c>
      <c r="B22080" s="246">
        <v>1519.25</v>
      </c>
    </row>
    <row r="22081" spans="1:2" x14ac:dyDescent="0.2">
      <c r="A22081" s="245" t="s">
        <v>22147</v>
      </c>
      <c r="B22081" s="246">
        <v>1429.47</v>
      </c>
    </row>
    <row r="22082" spans="1:2" x14ac:dyDescent="0.2">
      <c r="A22082" s="245" t="s">
        <v>11122</v>
      </c>
      <c r="B22082" s="246">
        <v>3832.71</v>
      </c>
    </row>
    <row r="22083" spans="1:2" x14ac:dyDescent="0.2">
      <c r="A22083" s="245" t="s">
        <v>22148</v>
      </c>
      <c r="B22083" s="246">
        <v>3558.08</v>
      </c>
    </row>
    <row r="22084" spans="1:2" x14ac:dyDescent="0.2">
      <c r="A22084" s="245" t="s">
        <v>6107</v>
      </c>
      <c r="B22084" s="246">
        <v>378.43</v>
      </c>
    </row>
    <row r="22085" spans="1:2" x14ac:dyDescent="0.2">
      <c r="A22085" s="245" t="s">
        <v>22149</v>
      </c>
      <c r="B22085" s="246">
        <v>348.33</v>
      </c>
    </row>
    <row r="22086" spans="1:2" x14ac:dyDescent="0.2">
      <c r="A22086" s="245" t="s">
        <v>6108</v>
      </c>
      <c r="B22086" s="246">
        <v>483.7</v>
      </c>
    </row>
    <row r="22087" spans="1:2" x14ac:dyDescent="0.2">
      <c r="A22087" s="245" t="s">
        <v>22150</v>
      </c>
      <c r="B22087" s="246">
        <v>446.14</v>
      </c>
    </row>
    <row r="22088" spans="1:2" x14ac:dyDescent="0.2">
      <c r="A22088" s="245" t="s">
        <v>6109</v>
      </c>
      <c r="B22088" s="246">
        <v>423.01</v>
      </c>
    </row>
    <row r="22089" spans="1:2" x14ac:dyDescent="0.2">
      <c r="A22089" s="245" t="s">
        <v>22151</v>
      </c>
      <c r="B22089" s="246">
        <v>389.8</v>
      </c>
    </row>
    <row r="22090" spans="1:2" x14ac:dyDescent="0.2">
      <c r="A22090" s="245" t="s">
        <v>6110</v>
      </c>
      <c r="B22090" s="246">
        <v>1130.75</v>
      </c>
    </row>
    <row r="22091" spans="1:2" x14ac:dyDescent="0.2">
      <c r="A22091" s="245" t="s">
        <v>22152</v>
      </c>
      <c r="B22091" s="246">
        <v>1050.02</v>
      </c>
    </row>
    <row r="22092" spans="1:2" x14ac:dyDescent="0.2">
      <c r="A22092" s="245" t="s">
        <v>6111</v>
      </c>
      <c r="B22092" s="246">
        <v>1217.6600000000001</v>
      </c>
    </row>
    <row r="22093" spans="1:2" x14ac:dyDescent="0.2">
      <c r="A22093" s="245" t="s">
        <v>22153</v>
      </c>
      <c r="B22093" s="246">
        <v>1127.25</v>
      </c>
    </row>
    <row r="22094" spans="1:2" x14ac:dyDescent="0.2">
      <c r="A22094" s="245" t="s">
        <v>6112</v>
      </c>
      <c r="B22094" s="246">
        <v>1083.6400000000001</v>
      </c>
    </row>
    <row r="22095" spans="1:2" x14ac:dyDescent="0.2">
      <c r="A22095" s="245" t="s">
        <v>22154</v>
      </c>
      <c r="B22095" s="246">
        <v>1005.67</v>
      </c>
    </row>
    <row r="22096" spans="1:2" x14ac:dyDescent="0.2">
      <c r="A22096" s="245" t="s">
        <v>6106</v>
      </c>
      <c r="B22096" s="246">
        <v>131.87</v>
      </c>
    </row>
    <row r="22097" spans="1:2" x14ac:dyDescent="0.2">
      <c r="A22097" s="245" t="s">
        <v>22155</v>
      </c>
      <c r="B22097" s="246">
        <v>121.15</v>
      </c>
    </row>
    <row r="22098" spans="1:2" x14ac:dyDescent="0.2">
      <c r="A22098" s="245" t="s">
        <v>11123</v>
      </c>
      <c r="B22098" s="246">
        <v>504.34</v>
      </c>
    </row>
    <row r="22099" spans="1:2" x14ac:dyDescent="0.2">
      <c r="A22099" s="245" t="s">
        <v>22156</v>
      </c>
      <c r="B22099" s="246">
        <v>460.79</v>
      </c>
    </row>
    <row r="22100" spans="1:2" x14ac:dyDescent="0.2">
      <c r="A22100" s="245" t="s">
        <v>11124</v>
      </c>
      <c r="B22100" s="246">
        <v>137.97</v>
      </c>
    </row>
    <row r="22101" spans="1:2" x14ac:dyDescent="0.2">
      <c r="A22101" s="245" t="s">
        <v>22157</v>
      </c>
      <c r="B22101" s="246">
        <v>126.51</v>
      </c>
    </row>
    <row r="22102" spans="1:2" x14ac:dyDescent="0.2">
      <c r="A22102" s="245" t="s">
        <v>6113</v>
      </c>
      <c r="B22102" s="246">
        <v>401.79</v>
      </c>
    </row>
    <row r="22103" spans="1:2" x14ac:dyDescent="0.2">
      <c r="A22103" s="245" t="s">
        <v>22158</v>
      </c>
      <c r="B22103" s="246">
        <v>367.24</v>
      </c>
    </row>
    <row r="22104" spans="1:2" x14ac:dyDescent="0.2">
      <c r="A22104" s="245" t="s">
        <v>6114</v>
      </c>
      <c r="B22104" s="246">
        <v>196.19</v>
      </c>
    </row>
    <row r="22105" spans="1:2" x14ac:dyDescent="0.2">
      <c r="A22105" s="245" t="s">
        <v>22159</v>
      </c>
      <c r="B22105" s="246">
        <v>184.77</v>
      </c>
    </row>
    <row r="22106" spans="1:2" x14ac:dyDescent="0.2">
      <c r="A22106" s="245" t="s">
        <v>6115</v>
      </c>
      <c r="B22106" s="246">
        <v>72.12</v>
      </c>
    </row>
    <row r="22107" spans="1:2" x14ac:dyDescent="0.2">
      <c r="A22107" s="245" t="s">
        <v>22160</v>
      </c>
      <c r="B22107" s="246">
        <v>68.63</v>
      </c>
    </row>
    <row r="22108" spans="1:2" x14ac:dyDescent="0.2">
      <c r="A22108" s="245" t="s">
        <v>6116</v>
      </c>
      <c r="B22108" s="246">
        <v>6167.09</v>
      </c>
    </row>
    <row r="22109" spans="1:2" x14ac:dyDescent="0.2">
      <c r="A22109" s="245" t="s">
        <v>22161</v>
      </c>
      <c r="B22109" s="246">
        <v>5616.04</v>
      </c>
    </row>
    <row r="22110" spans="1:2" x14ac:dyDescent="0.2">
      <c r="A22110" s="245" t="s">
        <v>6117</v>
      </c>
      <c r="B22110" s="246">
        <v>8006.98</v>
      </c>
    </row>
    <row r="22111" spans="1:2" x14ac:dyDescent="0.2">
      <c r="A22111" s="245" t="s">
        <v>22162</v>
      </c>
      <c r="B22111" s="246">
        <v>7309.16</v>
      </c>
    </row>
    <row r="22112" spans="1:2" x14ac:dyDescent="0.2">
      <c r="A22112" s="245" t="s">
        <v>6118</v>
      </c>
      <c r="B22112" s="246">
        <v>22.82</v>
      </c>
    </row>
    <row r="22113" spans="1:2" x14ac:dyDescent="0.2">
      <c r="A22113" s="245" t="s">
        <v>22163</v>
      </c>
      <c r="B22113" s="246">
        <v>21.32</v>
      </c>
    </row>
    <row r="22114" spans="1:2" x14ac:dyDescent="0.2">
      <c r="A22114" s="245" t="s">
        <v>6119</v>
      </c>
      <c r="B22114" s="246">
        <v>1209.3599999999999</v>
      </c>
    </row>
    <row r="22115" spans="1:2" x14ac:dyDescent="0.2">
      <c r="A22115" s="245" t="s">
        <v>22164</v>
      </c>
      <c r="B22115" s="246">
        <v>1155.32</v>
      </c>
    </row>
    <row r="22116" spans="1:2" x14ac:dyDescent="0.2">
      <c r="A22116" s="245" t="s">
        <v>6120</v>
      </c>
      <c r="B22116" s="246">
        <v>279.12</v>
      </c>
    </row>
    <row r="22117" spans="1:2" x14ac:dyDescent="0.2">
      <c r="A22117" s="245" t="s">
        <v>22165</v>
      </c>
      <c r="B22117" s="246">
        <v>245.34</v>
      </c>
    </row>
    <row r="22118" spans="1:2" x14ac:dyDescent="0.2">
      <c r="A22118" s="245" t="s">
        <v>6121</v>
      </c>
      <c r="B22118" s="246">
        <v>304.54000000000002</v>
      </c>
    </row>
    <row r="22119" spans="1:2" x14ac:dyDescent="0.2">
      <c r="A22119" s="245" t="s">
        <v>22166</v>
      </c>
      <c r="B22119" s="246">
        <v>267.38</v>
      </c>
    </row>
    <row r="22120" spans="1:2" x14ac:dyDescent="0.2">
      <c r="A22120" s="245" t="s">
        <v>6122</v>
      </c>
      <c r="B22120" s="246">
        <v>346.69</v>
      </c>
    </row>
    <row r="22121" spans="1:2" x14ac:dyDescent="0.2">
      <c r="A22121" s="245" t="s">
        <v>22167</v>
      </c>
      <c r="B22121" s="246">
        <v>306.14999999999998</v>
      </c>
    </row>
    <row r="22122" spans="1:2" x14ac:dyDescent="0.2">
      <c r="A22122" s="245" t="s">
        <v>6123</v>
      </c>
      <c r="B22122" s="246">
        <v>426.38</v>
      </c>
    </row>
    <row r="22123" spans="1:2" x14ac:dyDescent="0.2">
      <c r="A22123" s="245" t="s">
        <v>22168</v>
      </c>
      <c r="B22123" s="246">
        <v>375.7</v>
      </c>
    </row>
    <row r="22124" spans="1:2" x14ac:dyDescent="0.2">
      <c r="A22124" s="245" t="s">
        <v>6124</v>
      </c>
      <c r="B22124" s="246">
        <v>566.91999999999996</v>
      </c>
    </row>
    <row r="22125" spans="1:2" x14ac:dyDescent="0.2">
      <c r="A22125" s="245" t="s">
        <v>22169</v>
      </c>
      <c r="B22125" s="246">
        <v>499.35</v>
      </c>
    </row>
    <row r="22126" spans="1:2" x14ac:dyDescent="0.2">
      <c r="A22126" s="245" t="s">
        <v>6125</v>
      </c>
      <c r="B22126" s="246">
        <v>134.47</v>
      </c>
    </row>
    <row r="22127" spans="1:2" x14ac:dyDescent="0.2">
      <c r="A22127" s="245" t="s">
        <v>22170</v>
      </c>
      <c r="B22127" s="246">
        <v>117.57</v>
      </c>
    </row>
    <row r="22128" spans="1:2" x14ac:dyDescent="0.2">
      <c r="A22128" s="245" t="s">
        <v>6126</v>
      </c>
      <c r="B22128" s="246">
        <v>270.67</v>
      </c>
    </row>
    <row r="22129" spans="1:2" x14ac:dyDescent="0.2">
      <c r="A22129" s="245" t="s">
        <v>22171</v>
      </c>
      <c r="B22129" s="246">
        <v>236.89</v>
      </c>
    </row>
    <row r="22130" spans="1:2" x14ac:dyDescent="0.2">
      <c r="A22130" s="245" t="s">
        <v>6127</v>
      </c>
      <c r="B22130" s="246">
        <v>542</v>
      </c>
    </row>
    <row r="22131" spans="1:2" x14ac:dyDescent="0.2">
      <c r="A22131" s="245" t="s">
        <v>22172</v>
      </c>
      <c r="B22131" s="246">
        <v>474.43</v>
      </c>
    </row>
    <row r="22132" spans="1:2" x14ac:dyDescent="0.2">
      <c r="A22132" s="245" t="s">
        <v>6128</v>
      </c>
      <c r="B22132" s="246">
        <v>270.67</v>
      </c>
    </row>
    <row r="22133" spans="1:2" x14ac:dyDescent="0.2">
      <c r="A22133" s="245" t="s">
        <v>22173</v>
      </c>
      <c r="B22133" s="246">
        <v>236.89</v>
      </c>
    </row>
    <row r="22134" spans="1:2" x14ac:dyDescent="0.2">
      <c r="A22134" s="245" t="s">
        <v>6129</v>
      </c>
      <c r="B22134" s="246">
        <v>321.51</v>
      </c>
    </row>
    <row r="22135" spans="1:2" x14ac:dyDescent="0.2">
      <c r="A22135" s="245" t="s">
        <v>22174</v>
      </c>
      <c r="B22135" s="246">
        <v>280.97000000000003</v>
      </c>
    </row>
    <row r="22136" spans="1:2" x14ac:dyDescent="0.2">
      <c r="A22136" s="245" t="s">
        <v>6130</v>
      </c>
      <c r="B22136" s="246">
        <v>270.67</v>
      </c>
    </row>
    <row r="22137" spans="1:2" x14ac:dyDescent="0.2">
      <c r="A22137" s="245" t="s">
        <v>22175</v>
      </c>
      <c r="B22137" s="246">
        <v>236.89</v>
      </c>
    </row>
    <row r="22138" spans="1:2" x14ac:dyDescent="0.2">
      <c r="A22138" s="245" t="s">
        <v>6131</v>
      </c>
      <c r="B22138" s="246">
        <v>321.51</v>
      </c>
    </row>
    <row r="22139" spans="1:2" x14ac:dyDescent="0.2">
      <c r="A22139" s="245" t="s">
        <v>22176</v>
      </c>
      <c r="B22139" s="246">
        <v>280.97000000000003</v>
      </c>
    </row>
    <row r="22140" spans="1:2" x14ac:dyDescent="0.2">
      <c r="A22140" s="245" t="s">
        <v>11125</v>
      </c>
      <c r="B22140" s="246">
        <v>215.57</v>
      </c>
    </row>
    <row r="22141" spans="1:2" x14ac:dyDescent="0.2">
      <c r="A22141" s="245" t="s">
        <v>22177</v>
      </c>
      <c r="B22141" s="246">
        <v>190.23</v>
      </c>
    </row>
    <row r="22142" spans="1:2" x14ac:dyDescent="0.2">
      <c r="A22142" s="245" t="s">
        <v>6132</v>
      </c>
      <c r="B22142" s="246">
        <v>508.4</v>
      </c>
    </row>
    <row r="22143" spans="1:2" x14ac:dyDescent="0.2">
      <c r="A22143" s="245" t="s">
        <v>22178</v>
      </c>
      <c r="B22143" s="246">
        <v>440.84</v>
      </c>
    </row>
    <row r="22144" spans="1:2" x14ac:dyDescent="0.2">
      <c r="A22144" s="245" t="s">
        <v>6133</v>
      </c>
      <c r="B22144" s="246">
        <v>1525.22</v>
      </c>
    </row>
    <row r="22145" spans="1:2" x14ac:dyDescent="0.2">
      <c r="A22145" s="245" t="s">
        <v>22179</v>
      </c>
      <c r="B22145" s="246">
        <v>1322.52</v>
      </c>
    </row>
    <row r="22146" spans="1:2" x14ac:dyDescent="0.2">
      <c r="A22146" s="245" t="s">
        <v>6134</v>
      </c>
      <c r="B22146" s="246">
        <v>127.1</v>
      </c>
    </row>
    <row r="22147" spans="1:2" x14ac:dyDescent="0.2">
      <c r="A22147" s="245" t="s">
        <v>22180</v>
      </c>
      <c r="B22147" s="246">
        <v>110.21</v>
      </c>
    </row>
    <row r="22148" spans="1:2" x14ac:dyDescent="0.2">
      <c r="A22148" s="245" t="s">
        <v>6135</v>
      </c>
      <c r="B22148" s="246">
        <v>190.65</v>
      </c>
    </row>
    <row r="22149" spans="1:2" x14ac:dyDescent="0.2">
      <c r="A22149" s="245" t="s">
        <v>22181</v>
      </c>
      <c r="B22149" s="246">
        <v>165.31</v>
      </c>
    </row>
    <row r="22150" spans="1:2" x14ac:dyDescent="0.2">
      <c r="A22150" s="245" t="s">
        <v>6136</v>
      </c>
      <c r="B22150" s="246">
        <v>254.2</v>
      </c>
    </row>
    <row r="22151" spans="1:2" x14ac:dyDescent="0.2">
      <c r="A22151" s="245" t="s">
        <v>22182</v>
      </c>
      <c r="B22151" s="246">
        <v>220.42</v>
      </c>
    </row>
    <row r="22152" spans="1:2" x14ac:dyDescent="0.2">
      <c r="A22152" s="245" t="s">
        <v>6137</v>
      </c>
      <c r="B22152" s="246">
        <v>127.1</v>
      </c>
    </row>
    <row r="22153" spans="1:2" x14ac:dyDescent="0.2">
      <c r="A22153" s="245" t="s">
        <v>22183</v>
      </c>
      <c r="B22153" s="246">
        <v>110.21</v>
      </c>
    </row>
    <row r="22154" spans="1:2" x14ac:dyDescent="0.2">
      <c r="A22154" s="245" t="s">
        <v>6138</v>
      </c>
      <c r="B22154" s="246">
        <v>203.36</v>
      </c>
    </row>
    <row r="22155" spans="1:2" x14ac:dyDescent="0.2">
      <c r="A22155" s="245" t="s">
        <v>22184</v>
      </c>
      <c r="B22155" s="246">
        <v>176.33</v>
      </c>
    </row>
    <row r="22156" spans="1:2" x14ac:dyDescent="0.2">
      <c r="A22156" s="245" t="s">
        <v>6139</v>
      </c>
      <c r="B22156" s="246">
        <v>152.52000000000001</v>
      </c>
    </row>
    <row r="22157" spans="1:2" x14ac:dyDescent="0.2">
      <c r="A22157" s="245" t="s">
        <v>22185</v>
      </c>
      <c r="B22157" s="246">
        <v>132.25</v>
      </c>
    </row>
    <row r="22158" spans="1:2" x14ac:dyDescent="0.2">
      <c r="A22158" s="245" t="s">
        <v>6140</v>
      </c>
      <c r="B22158" s="246">
        <v>254.2</v>
      </c>
    </row>
    <row r="22159" spans="1:2" x14ac:dyDescent="0.2">
      <c r="A22159" s="245" t="s">
        <v>22186</v>
      </c>
      <c r="B22159" s="246">
        <v>220.42</v>
      </c>
    </row>
    <row r="22160" spans="1:2" x14ac:dyDescent="0.2">
      <c r="A22160" s="245" t="s">
        <v>11126</v>
      </c>
      <c r="B22160" s="246">
        <v>804.96</v>
      </c>
    </row>
    <row r="22161" spans="1:2" x14ac:dyDescent="0.2">
      <c r="A22161" s="245" t="s">
        <v>22187</v>
      </c>
      <c r="B22161" s="246">
        <v>804.96</v>
      </c>
    </row>
    <row r="22162" spans="1:2" x14ac:dyDescent="0.2">
      <c r="A22162" s="245" t="s">
        <v>11127</v>
      </c>
      <c r="B22162" s="246">
        <v>846.56</v>
      </c>
    </row>
    <row r="22163" spans="1:2" x14ac:dyDescent="0.2">
      <c r="A22163" s="245" t="s">
        <v>22188</v>
      </c>
      <c r="B22163" s="246">
        <v>846.56</v>
      </c>
    </row>
    <row r="22164" spans="1:2" x14ac:dyDescent="0.2">
      <c r="A22164" s="245" t="s">
        <v>11128</v>
      </c>
      <c r="B22164" s="246">
        <v>1154.4000000000001</v>
      </c>
    </row>
    <row r="22165" spans="1:2" x14ac:dyDescent="0.2">
      <c r="A22165" s="245" t="s">
        <v>22189</v>
      </c>
      <c r="B22165" s="246">
        <v>1154.4000000000001</v>
      </c>
    </row>
    <row r="22166" spans="1:2" x14ac:dyDescent="0.2">
      <c r="A22166" s="245" t="s">
        <v>11129</v>
      </c>
      <c r="B22166" s="246">
        <v>1267</v>
      </c>
    </row>
    <row r="22167" spans="1:2" x14ac:dyDescent="0.2">
      <c r="A22167" s="245" t="s">
        <v>22190</v>
      </c>
      <c r="B22167" s="246">
        <v>1267</v>
      </c>
    </row>
    <row r="22168" spans="1:2" x14ac:dyDescent="0.2">
      <c r="A22168" s="245" t="s">
        <v>11130</v>
      </c>
      <c r="B22168" s="246">
        <v>1807</v>
      </c>
    </row>
    <row r="22169" spans="1:2" x14ac:dyDescent="0.2">
      <c r="A22169" s="245" t="s">
        <v>22191</v>
      </c>
      <c r="B22169" s="246">
        <v>1807</v>
      </c>
    </row>
    <row r="22170" spans="1:2" x14ac:dyDescent="0.2">
      <c r="A22170" s="245" t="s">
        <v>11131</v>
      </c>
      <c r="B22170" s="246">
        <v>1587</v>
      </c>
    </row>
    <row r="22171" spans="1:2" x14ac:dyDescent="0.2">
      <c r="A22171" s="245" t="s">
        <v>22192</v>
      </c>
      <c r="B22171" s="246">
        <v>1587</v>
      </c>
    </row>
    <row r="22172" spans="1:2" x14ac:dyDescent="0.2">
      <c r="A22172" s="245" t="s">
        <v>11132</v>
      </c>
      <c r="B22172" s="246">
        <v>3100</v>
      </c>
    </row>
    <row r="22173" spans="1:2" x14ac:dyDescent="0.2">
      <c r="A22173" s="245" t="s">
        <v>22193</v>
      </c>
      <c r="B22173" s="246">
        <v>3100</v>
      </c>
    </row>
    <row r="22174" spans="1:2" x14ac:dyDescent="0.2">
      <c r="A22174" s="245" t="s">
        <v>11133</v>
      </c>
      <c r="B22174" s="246">
        <v>5786</v>
      </c>
    </row>
    <row r="22175" spans="1:2" x14ac:dyDescent="0.2">
      <c r="A22175" s="245" t="s">
        <v>22194</v>
      </c>
      <c r="B22175" s="246">
        <v>5786</v>
      </c>
    </row>
    <row r="22176" spans="1:2" x14ac:dyDescent="0.2">
      <c r="A22176" s="245" t="s">
        <v>35426</v>
      </c>
      <c r="B22176" s="246">
        <v>225.11</v>
      </c>
    </row>
    <row r="22177" spans="1:2" x14ac:dyDescent="0.2">
      <c r="A22177" s="245" t="s">
        <v>35427</v>
      </c>
      <c r="B22177" s="246">
        <v>225.11</v>
      </c>
    </row>
    <row r="22178" spans="1:2" x14ac:dyDescent="0.2">
      <c r="A22178" s="245" t="s">
        <v>35428</v>
      </c>
      <c r="B22178" s="246">
        <v>1332.28</v>
      </c>
    </row>
    <row r="22179" spans="1:2" x14ac:dyDescent="0.2">
      <c r="A22179" s="245" t="s">
        <v>35429</v>
      </c>
      <c r="B22179" s="246">
        <v>1332.28</v>
      </c>
    </row>
    <row r="22180" spans="1:2" x14ac:dyDescent="0.2">
      <c r="A22180" s="245" t="s">
        <v>35430</v>
      </c>
      <c r="B22180" s="246">
        <v>1527.86</v>
      </c>
    </row>
    <row r="22181" spans="1:2" x14ac:dyDescent="0.2">
      <c r="A22181" s="245" t="s">
        <v>35431</v>
      </c>
      <c r="B22181" s="246">
        <v>1527.86</v>
      </c>
    </row>
    <row r="22182" spans="1:2" x14ac:dyDescent="0.2">
      <c r="A22182" s="245" t="s">
        <v>35432</v>
      </c>
      <c r="B22182" s="246">
        <v>1669.36</v>
      </c>
    </row>
    <row r="22183" spans="1:2" x14ac:dyDescent="0.2">
      <c r="A22183" s="245" t="s">
        <v>35433</v>
      </c>
      <c r="B22183" s="246">
        <v>1669.36</v>
      </c>
    </row>
    <row r="22184" spans="1:2" x14ac:dyDescent="0.2">
      <c r="A22184" s="245" t="s">
        <v>35434</v>
      </c>
      <c r="B22184" s="246">
        <v>1754.26</v>
      </c>
    </row>
    <row r="22185" spans="1:2" x14ac:dyDescent="0.2">
      <c r="A22185" s="245" t="s">
        <v>35435</v>
      </c>
      <c r="B22185" s="246">
        <v>1754.26</v>
      </c>
    </row>
    <row r="22186" spans="1:2" x14ac:dyDescent="0.2">
      <c r="A22186" s="245" t="s">
        <v>35436</v>
      </c>
      <c r="B22186" s="246">
        <v>992.9</v>
      </c>
    </row>
    <row r="22187" spans="1:2" x14ac:dyDescent="0.2">
      <c r="A22187" s="245" t="s">
        <v>35437</v>
      </c>
      <c r="B22187" s="246">
        <v>992.9</v>
      </c>
    </row>
    <row r="22188" spans="1:2" x14ac:dyDescent="0.2">
      <c r="A22188" s="245" t="s">
        <v>35438</v>
      </c>
      <c r="B22188" s="246">
        <v>1870.21</v>
      </c>
    </row>
    <row r="22189" spans="1:2" x14ac:dyDescent="0.2">
      <c r="A22189" s="245" t="s">
        <v>35439</v>
      </c>
      <c r="B22189" s="246">
        <v>1870.21</v>
      </c>
    </row>
    <row r="22190" spans="1:2" x14ac:dyDescent="0.2">
      <c r="A22190" s="245" t="s">
        <v>35440</v>
      </c>
      <c r="B22190" s="246">
        <v>1870.21</v>
      </c>
    </row>
    <row r="22191" spans="1:2" x14ac:dyDescent="0.2">
      <c r="A22191" s="245" t="s">
        <v>35441</v>
      </c>
      <c r="B22191" s="246">
        <v>1870.21</v>
      </c>
    </row>
    <row r="22192" spans="1:2" x14ac:dyDescent="0.2">
      <c r="A22192" s="245" t="s">
        <v>35442</v>
      </c>
      <c r="B22192" s="246">
        <v>1848.43</v>
      </c>
    </row>
    <row r="22193" spans="1:2" x14ac:dyDescent="0.2">
      <c r="A22193" s="245" t="s">
        <v>35443</v>
      </c>
      <c r="B22193" s="246">
        <v>1848.43</v>
      </c>
    </row>
    <row r="22194" spans="1:2" x14ac:dyDescent="0.2">
      <c r="A22194" s="245" t="s">
        <v>11134</v>
      </c>
      <c r="B22194" s="246">
        <v>259.32</v>
      </c>
    </row>
    <row r="22195" spans="1:2" x14ac:dyDescent="0.2">
      <c r="A22195" s="245" t="s">
        <v>22195</v>
      </c>
      <c r="B22195" s="246">
        <v>259.32</v>
      </c>
    </row>
    <row r="22196" spans="1:2" x14ac:dyDescent="0.2">
      <c r="A22196" s="245" t="s">
        <v>11135</v>
      </c>
      <c r="B22196" s="246">
        <v>1040</v>
      </c>
    </row>
    <row r="22197" spans="1:2" x14ac:dyDescent="0.2">
      <c r="A22197" s="245" t="s">
        <v>22196</v>
      </c>
      <c r="B22197" s="246">
        <v>1040</v>
      </c>
    </row>
    <row r="22198" spans="1:2" x14ac:dyDescent="0.2">
      <c r="A22198" s="245" t="s">
        <v>11136</v>
      </c>
      <c r="B22198" s="246">
        <v>620</v>
      </c>
    </row>
    <row r="22199" spans="1:2" x14ac:dyDescent="0.2">
      <c r="A22199" s="245" t="s">
        <v>22197</v>
      </c>
      <c r="B22199" s="246">
        <v>620</v>
      </c>
    </row>
    <row r="22200" spans="1:2" x14ac:dyDescent="0.2">
      <c r="A22200" s="245" t="s">
        <v>11137</v>
      </c>
      <c r="B22200" s="246">
        <v>1120</v>
      </c>
    </row>
    <row r="22201" spans="1:2" x14ac:dyDescent="0.2">
      <c r="A22201" s="245" t="s">
        <v>22198</v>
      </c>
      <c r="B22201" s="246">
        <v>1120</v>
      </c>
    </row>
    <row r="22202" spans="1:2" x14ac:dyDescent="0.2">
      <c r="A22202" s="245" t="s">
        <v>11138</v>
      </c>
      <c r="B22202" s="246">
        <v>1150.8900000000001</v>
      </c>
    </row>
    <row r="22203" spans="1:2" x14ac:dyDescent="0.2">
      <c r="A22203" s="245" t="s">
        <v>22199</v>
      </c>
      <c r="B22203" s="246">
        <v>1150.8900000000001</v>
      </c>
    </row>
    <row r="22204" spans="1:2" x14ac:dyDescent="0.2">
      <c r="A22204" s="245" t="s">
        <v>11139</v>
      </c>
      <c r="B22204" s="246">
        <v>1980</v>
      </c>
    </row>
    <row r="22205" spans="1:2" x14ac:dyDescent="0.2">
      <c r="A22205" s="245" t="s">
        <v>22200</v>
      </c>
      <c r="B22205" s="246">
        <v>1980</v>
      </c>
    </row>
    <row r="22206" spans="1:2" x14ac:dyDescent="0.2">
      <c r="A22206" s="245" t="s">
        <v>35444</v>
      </c>
      <c r="B22206" s="246">
        <v>1119.55</v>
      </c>
    </row>
    <row r="22207" spans="1:2" x14ac:dyDescent="0.2">
      <c r="A22207" s="245" t="s">
        <v>35445</v>
      </c>
      <c r="B22207" s="246">
        <v>1119.55</v>
      </c>
    </row>
    <row r="22208" spans="1:2" x14ac:dyDescent="0.2">
      <c r="A22208" s="245" t="s">
        <v>35446</v>
      </c>
      <c r="B22208" s="246">
        <v>1034</v>
      </c>
    </row>
    <row r="22209" spans="1:2" x14ac:dyDescent="0.2">
      <c r="A22209" s="245" t="s">
        <v>35447</v>
      </c>
      <c r="B22209" s="246">
        <v>1034</v>
      </c>
    </row>
    <row r="22210" spans="1:2" x14ac:dyDescent="0.2">
      <c r="A22210" s="245" t="s">
        <v>11140</v>
      </c>
      <c r="B22210" s="246">
        <v>7920</v>
      </c>
    </row>
    <row r="22211" spans="1:2" x14ac:dyDescent="0.2">
      <c r="A22211" s="245" t="s">
        <v>22201</v>
      </c>
      <c r="B22211" s="246">
        <v>7920</v>
      </c>
    </row>
    <row r="22212" spans="1:2" x14ac:dyDescent="0.2">
      <c r="A22212" s="245" t="s">
        <v>11141</v>
      </c>
      <c r="B22212" s="246">
        <v>1960</v>
      </c>
    </row>
    <row r="22213" spans="1:2" x14ac:dyDescent="0.2">
      <c r="A22213" s="245" t="s">
        <v>22202</v>
      </c>
      <c r="B22213" s="246">
        <v>1960</v>
      </c>
    </row>
    <row r="22214" spans="1:2" x14ac:dyDescent="0.2">
      <c r="A22214" s="245" t="s">
        <v>11142</v>
      </c>
      <c r="B22214" s="246">
        <v>2260</v>
      </c>
    </row>
    <row r="22215" spans="1:2" x14ac:dyDescent="0.2">
      <c r="A22215" s="245" t="s">
        <v>22203</v>
      </c>
      <c r="B22215" s="246">
        <v>2260</v>
      </c>
    </row>
    <row r="22216" spans="1:2" x14ac:dyDescent="0.2">
      <c r="A22216" s="245" t="s">
        <v>11143</v>
      </c>
      <c r="B22216" s="246">
        <v>2730</v>
      </c>
    </row>
    <row r="22217" spans="1:2" x14ac:dyDescent="0.2">
      <c r="A22217" s="245" t="s">
        <v>22204</v>
      </c>
      <c r="B22217" s="246">
        <v>2730</v>
      </c>
    </row>
    <row r="22218" spans="1:2" x14ac:dyDescent="0.2">
      <c r="A22218" s="245" t="s">
        <v>11144</v>
      </c>
      <c r="B22218" s="246">
        <v>2220</v>
      </c>
    </row>
    <row r="22219" spans="1:2" x14ac:dyDescent="0.2">
      <c r="A22219" s="245" t="s">
        <v>22205</v>
      </c>
      <c r="B22219" s="246">
        <v>2220</v>
      </c>
    </row>
    <row r="22220" spans="1:2" x14ac:dyDescent="0.2">
      <c r="A22220" s="245" t="s">
        <v>35448</v>
      </c>
      <c r="B22220" s="246">
        <v>598.72</v>
      </c>
    </row>
    <row r="22221" spans="1:2" x14ac:dyDescent="0.2">
      <c r="A22221" s="245" t="s">
        <v>35449</v>
      </c>
      <c r="B22221" s="246">
        <v>598.72</v>
      </c>
    </row>
    <row r="22222" spans="1:2" x14ac:dyDescent="0.2">
      <c r="A22222" s="245" t="s">
        <v>11145</v>
      </c>
      <c r="B22222" s="246">
        <v>844.59</v>
      </c>
    </row>
    <row r="22223" spans="1:2" x14ac:dyDescent="0.2">
      <c r="A22223" s="245" t="s">
        <v>22206</v>
      </c>
      <c r="B22223" s="246">
        <v>844.59</v>
      </c>
    </row>
    <row r="22224" spans="1:2" x14ac:dyDescent="0.2">
      <c r="A22224" s="245" t="s">
        <v>35450</v>
      </c>
      <c r="B22224" s="246">
        <v>8319.66</v>
      </c>
    </row>
    <row r="22225" spans="1:2" x14ac:dyDescent="0.2">
      <c r="A22225" s="245" t="s">
        <v>35451</v>
      </c>
      <c r="B22225" s="246">
        <v>8319.66</v>
      </c>
    </row>
    <row r="22226" spans="1:2" x14ac:dyDescent="0.2">
      <c r="A22226" s="245" t="s">
        <v>35452</v>
      </c>
      <c r="B22226" s="246">
        <v>8767.35</v>
      </c>
    </row>
    <row r="22227" spans="1:2" x14ac:dyDescent="0.2">
      <c r="A22227" s="245" t="s">
        <v>35453</v>
      </c>
      <c r="B22227" s="246">
        <v>8767.35</v>
      </c>
    </row>
    <row r="22228" spans="1:2" x14ac:dyDescent="0.2">
      <c r="A22228" s="245" t="s">
        <v>35454</v>
      </c>
      <c r="B22228" s="246">
        <v>8767.35</v>
      </c>
    </row>
    <row r="22229" spans="1:2" x14ac:dyDescent="0.2">
      <c r="A22229" s="245" t="s">
        <v>35455</v>
      </c>
      <c r="B22229" s="246">
        <v>8767.35</v>
      </c>
    </row>
    <row r="22230" spans="1:2" x14ac:dyDescent="0.2">
      <c r="A22230" s="245" t="s">
        <v>35456</v>
      </c>
      <c r="B22230" s="246">
        <v>8037.89</v>
      </c>
    </row>
    <row r="22231" spans="1:2" x14ac:dyDescent="0.2">
      <c r="A22231" s="245" t="s">
        <v>35457</v>
      </c>
      <c r="B22231" s="246">
        <v>8037.89</v>
      </c>
    </row>
    <row r="22232" spans="1:2" x14ac:dyDescent="0.2">
      <c r="A22232" s="245" t="s">
        <v>35458</v>
      </c>
      <c r="B22232" s="246">
        <v>8037.89</v>
      </c>
    </row>
    <row r="22233" spans="1:2" x14ac:dyDescent="0.2">
      <c r="A22233" s="245" t="s">
        <v>35459</v>
      </c>
      <c r="B22233" s="246">
        <v>8037.89</v>
      </c>
    </row>
    <row r="22234" spans="1:2" x14ac:dyDescent="0.2">
      <c r="A22234" s="245" t="s">
        <v>35460</v>
      </c>
      <c r="B22234" s="246">
        <v>8319.66</v>
      </c>
    </row>
    <row r="22235" spans="1:2" x14ac:dyDescent="0.2">
      <c r="A22235" s="245" t="s">
        <v>35461</v>
      </c>
      <c r="B22235" s="246">
        <v>8319.66</v>
      </c>
    </row>
    <row r="22236" spans="1:2" x14ac:dyDescent="0.2">
      <c r="A22236" s="245" t="s">
        <v>35462</v>
      </c>
      <c r="B22236" s="246">
        <v>1227.92</v>
      </c>
    </row>
    <row r="22237" spans="1:2" x14ac:dyDescent="0.2">
      <c r="A22237" s="245" t="s">
        <v>35463</v>
      </c>
      <c r="B22237" s="246">
        <v>1227.92</v>
      </c>
    </row>
    <row r="22238" spans="1:2" x14ac:dyDescent="0.2">
      <c r="A22238" s="245" t="s">
        <v>35464</v>
      </c>
      <c r="B22238" s="246">
        <v>5996.41</v>
      </c>
    </row>
    <row r="22239" spans="1:2" x14ac:dyDescent="0.2">
      <c r="A22239" s="245" t="s">
        <v>35465</v>
      </c>
      <c r="B22239" s="246">
        <v>5996.41</v>
      </c>
    </row>
    <row r="22240" spans="1:2" x14ac:dyDescent="0.2">
      <c r="A22240" s="245" t="s">
        <v>35466</v>
      </c>
      <c r="B22240" s="246">
        <v>201.38</v>
      </c>
    </row>
    <row r="22241" spans="1:2" x14ac:dyDescent="0.2">
      <c r="A22241" s="245" t="s">
        <v>35467</v>
      </c>
      <c r="B22241" s="246">
        <v>201.38</v>
      </c>
    </row>
    <row r="22242" spans="1:2" x14ac:dyDescent="0.2">
      <c r="A22242" s="245" t="s">
        <v>35468</v>
      </c>
      <c r="B22242" s="246">
        <v>309.51</v>
      </c>
    </row>
    <row r="22243" spans="1:2" x14ac:dyDescent="0.2">
      <c r="A22243" s="245" t="s">
        <v>35469</v>
      </c>
      <c r="B22243" s="246">
        <v>309.51</v>
      </c>
    </row>
    <row r="22244" spans="1:2" x14ac:dyDescent="0.2">
      <c r="A22244" s="245" t="s">
        <v>6141</v>
      </c>
      <c r="B22244" s="246">
        <v>101.68</v>
      </c>
    </row>
    <row r="22245" spans="1:2" x14ac:dyDescent="0.2">
      <c r="A22245" s="245" t="s">
        <v>22207</v>
      </c>
      <c r="B22245" s="246">
        <v>88.16</v>
      </c>
    </row>
    <row r="22246" spans="1:2" x14ac:dyDescent="0.2">
      <c r="A22246" s="245" t="s">
        <v>6142</v>
      </c>
      <c r="B22246" s="246">
        <v>127.1</v>
      </c>
    </row>
    <row r="22247" spans="1:2" x14ac:dyDescent="0.2">
      <c r="A22247" s="245" t="s">
        <v>22208</v>
      </c>
      <c r="B22247" s="246">
        <v>110.21</v>
      </c>
    </row>
    <row r="22248" spans="1:2" x14ac:dyDescent="0.2">
      <c r="A22248" s="245" t="s">
        <v>6143</v>
      </c>
      <c r="B22248" s="246">
        <v>254.2</v>
      </c>
    </row>
    <row r="22249" spans="1:2" x14ac:dyDescent="0.2">
      <c r="A22249" s="245" t="s">
        <v>22209</v>
      </c>
      <c r="B22249" s="246">
        <v>220.42</v>
      </c>
    </row>
    <row r="22250" spans="1:2" x14ac:dyDescent="0.2">
      <c r="A22250" s="245" t="s">
        <v>6144</v>
      </c>
      <c r="B22250" s="246">
        <v>317.75</v>
      </c>
    </row>
    <row r="22251" spans="1:2" x14ac:dyDescent="0.2">
      <c r="A22251" s="245" t="s">
        <v>22210</v>
      </c>
      <c r="B22251" s="246">
        <v>275.52</v>
      </c>
    </row>
    <row r="22252" spans="1:2" x14ac:dyDescent="0.2">
      <c r="A22252" s="245" t="s">
        <v>6145</v>
      </c>
      <c r="B22252" s="246">
        <v>25.42</v>
      </c>
    </row>
    <row r="22253" spans="1:2" x14ac:dyDescent="0.2">
      <c r="A22253" s="245" t="s">
        <v>22211</v>
      </c>
      <c r="B22253" s="246">
        <v>22.04</v>
      </c>
    </row>
    <row r="22254" spans="1:2" x14ac:dyDescent="0.2">
      <c r="A22254" s="245" t="s">
        <v>6146</v>
      </c>
      <c r="B22254" s="246">
        <v>25.42</v>
      </c>
    </row>
    <row r="22255" spans="1:2" x14ac:dyDescent="0.2">
      <c r="A22255" s="245" t="s">
        <v>22212</v>
      </c>
      <c r="B22255" s="246">
        <v>22.04</v>
      </c>
    </row>
    <row r="22256" spans="1:2" x14ac:dyDescent="0.2">
      <c r="A22256" s="245" t="s">
        <v>6147</v>
      </c>
      <c r="B22256" s="246">
        <v>6.35</v>
      </c>
    </row>
    <row r="22257" spans="1:2" x14ac:dyDescent="0.2">
      <c r="A22257" s="245" t="s">
        <v>22213</v>
      </c>
      <c r="B22257" s="246">
        <v>5.51</v>
      </c>
    </row>
    <row r="22258" spans="1:2" x14ac:dyDescent="0.2">
      <c r="A22258" s="245" t="s">
        <v>6148</v>
      </c>
      <c r="B22258" s="246">
        <v>101.68</v>
      </c>
    </row>
    <row r="22259" spans="1:2" x14ac:dyDescent="0.2">
      <c r="A22259" s="245" t="s">
        <v>22214</v>
      </c>
      <c r="B22259" s="246">
        <v>88.16</v>
      </c>
    </row>
    <row r="22260" spans="1:2" x14ac:dyDescent="0.2">
      <c r="A22260" s="245" t="s">
        <v>6149</v>
      </c>
      <c r="B22260" s="246">
        <v>6.35</v>
      </c>
    </row>
    <row r="22261" spans="1:2" x14ac:dyDescent="0.2">
      <c r="A22261" s="245" t="s">
        <v>22215</v>
      </c>
      <c r="B22261" s="246">
        <v>5.51</v>
      </c>
    </row>
    <row r="22262" spans="1:2" x14ac:dyDescent="0.2">
      <c r="A22262" s="245" t="s">
        <v>6150</v>
      </c>
      <c r="B22262" s="246">
        <v>50.84</v>
      </c>
    </row>
    <row r="22263" spans="1:2" x14ac:dyDescent="0.2">
      <c r="A22263" s="245" t="s">
        <v>22216</v>
      </c>
      <c r="B22263" s="246">
        <v>44.08</v>
      </c>
    </row>
    <row r="22264" spans="1:2" x14ac:dyDescent="0.2">
      <c r="A22264" s="245" t="s">
        <v>6151</v>
      </c>
      <c r="B22264" s="246">
        <v>19.059999999999999</v>
      </c>
    </row>
    <row r="22265" spans="1:2" x14ac:dyDescent="0.2">
      <c r="A22265" s="245" t="s">
        <v>22217</v>
      </c>
      <c r="B22265" s="246">
        <v>16.53</v>
      </c>
    </row>
    <row r="22266" spans="1:2" x14ac:dyDescent="0.2">
      <c r="A22266" s="245" t="s">
        <v>6152</v>
      </c>
      <c r="B22266" s="246">
        <v>6.35</v>
      </c>
    </row>
    <row r="22267" spans="1:2" x14ac:dyDescent="0.2">
      <c r="A22267" s="245" t="s">
        <v>22218</v>
      </c>
      <c r="B22267" s="246">
        <v>5.51</v>
      </c>
    </row>
    <row r="22268" spans="1:2" x14ac:dyDescent="0.2">
      <c r="A22268" s="245" t="s">
        <v>6153</v>
      </c>
      <c r="B22268" s="246">
        <v>19.059999999999999</v>
      </c>
    </row>
    <row r="22269" spans="1:2" x14ac:dyDescent="0.2">
      <c r="A22269" s="245" t="s">
        <v>22219</v>
      </c>
      <c r="B22269" s="246">
        <v>16.53</v>
      </c>
    </row>
    <row r="22270" spans="1:2" x14ac:dyDescent="0.2">
      <c r="A22270" s="245" t="s">
        <v>6154</v>
      </c>
      <c r="B22270" s="246">
        <v>25.42</v>
      </c>
    </row>
    <row r="22271" spans="1:2" x14ac:dyDescent="0.2">
      <c r="A22271" s="245" t="s">
        <v>22220</v>
      </c>
      <c r="B22271" s="246">
        <v>22.04</v>
      </c>
    </row>
    <row r="22272" spans="1:2" x14ac:dyDescent="0.2">
      <c r="A22272" s="245" t="s">
        <v>6155</v>
      </c>
      <c r="B22272" s="246">
        <v>38.130000000000003</v>
      </c>
    </row>
    <row r="22273" spans="1:2" x14ac:dyDescent="0.2">
      <c r="A22273" s="245" t="s">
        <v>22221</v>
      </c>
      <c r="B22273" s="246">
        <v>33.06</v>
      </c>
    </row>
    <row r="22274" spans="1:2" x14ac:dyDescent="0.2">
      <c r="A22274" s="245" t="s">
        <v>6156</v>
      </c>
      <c r="B22274" s="246">
        <v>76.260000000000005</v>
      </c>
    </row>
    <row r="22275" spans="1:2" x14ac:dyDescent="0.2">
      <c r="A22275" s="245" t="s">
        <v>22222</v>
      </c>
      <c r="B22275" s="246">
        <v>66.12</v>
      </c>
    </row>
    <row r="22276" spans="1:2" x14ac:dyDescent="0.2">
      <c r="A22276" s="245" t="s">
        <v>6157</v>
      </c>
      <c r="B22276" s="246">
        <v>25.42</v>
      </c>
    </row>
    <row r="22277" spans="1:2" x14ac:dyDescent="0.2">
      <c r="A22277" s="245" t="s">
        <v>22223</v>
      </c>
      <c r="B22277" s="246">
        <v>22.04</v>
      </c>
    </row>
    <row r="22278" spans="1:2" x14ac:dyDescent="0.2">
      <c r="A22278" s="245" t="s">
        <v>6158</v>
      </c>
      <c r="B22278" s="246">
        <v>12.71</v>
      </c>
    </row>
    <row r="22279" spans="1:2" x14ac:dyDescent="0.2">
      <c r="A22279" s="245" t="s">
        <v>22224</v>
      </c>
      <c r="B22279" s="246">
        <v>11.02</v>
      </c>
    </row>
    <row r="22280" spans="1:2" x14ac:dyDescent="0.2">
      <c r="A22280" s="245" t="s">
        <v>6159</v>
      </c>
      <c r="B22280" s="246">
        <v>12.71</v>
      </c>
    </row>
    <row r="22281" spans="1:2" x14ac:dyDescent="0.2">
      <c r="A22281" s="245" t="s">
        <v>22225</v>
      </c>
      <c r="B22281" s="246">
        <v>11.02</v>
      </c>
    </row>
    <row r="22282" spans="1:2" x14ac:dyDescent="0.2">
      <c r="A22282" s="245" t="s">
        <v>6160</v>
      </c>
      <c r="B22282" s="246">
        <v>6.35</v>
      </c>
    </row>
    <row r="22283" spans="1:2" x14ac:dyDescent="0.2">
      <c r="A22283" s="245" t="s">
        <v>22226</v>
      </c>
      <c r="B22283" s="246">
        <v>5.51</v>
      </c>
    </row>
    <row r="22284" spans="1:2" x14ac:dyDescent="0.2">
      <c r="A22284" s="245" t="s">
        <v>6161</v>
      </c>
      <c r="B22284" s="246">
        <v>12.71</v>
      </c>
    </row>
    <row r="22285" spans="1:2" x14ac:dyDescent="0.2">
      <c r="A22285" s="245" t="s">
        <v>22227</v>
      </c>
      <c r="B22285" s="246">
        <v>11.02</v>
      </c>
    </row>
    <row r="22286" spans="1:2" x14ac:dyDescent="0.2">
      <c r="A22286" s="245" t="s">
        <v>6162</v>
      </c>
      <c r="B22286" s="246">
        <v>6.35</v>
      </c>
    </row>
    <row r="22287" spans="1:2" x14ac:dyDescent="0.2">
      <c r="A22287" s="245" t="s">
        <v>22228</v>
      </c>
      <c r="B22287" s="246">
        <v>5.51</v>
      </c>
    </row>
    <row r="22288" spans="1:2" x14ac:dyDescent="0.2">
      <c r="A22288" s="245" t="s">
        <v>6163</v>
      </c>
      <c r="B22288" s="246">
        <v>6.35</v>
      </c>
    </row>
    <row r="22289" spans="1:2" x14ac:dyDescent="0.2">
      <c r="A22289" s="245" t="s">
        <v>22229</v>
      </c>
      <c r="B22289" s="246">
        <v>5.51</v>
      </c>
    </row>
    <row r="22290" spans="1:2" x14ac:dyDescent="0.2">
      <c r="A22290" s="245" t="s">
        <v>6164</v>
      </c>
      <c r="B22290" s="246">
        <v>6.35</v>
      </c>
    </row>
    <row r="22291" spans="1:2" x14ac:dyDescent="0.2">
      <c r="A22291" s="245" t="s">
        <v>22230</v>
      </c>
      <c r="B22291" s="246">
        <v>5.51</v>
      </c>
    </row>
    <row r="22292" spans="1:2" x14ac:dyDescent="0.2">
      <c r="A22292" s="245" t="s">
        <v>6165</v>
      </c>
      <c r="B22292" s="246">
        <v>19.059999999999999</v>
      </c>
    </row>
    <row r="22293" spans="1:2" x14ac:dyDescent="0.2">
      <c r="A22293" s="245" t="s">
        <v>22231</v>
      </c>
      <c r="B22293" s="246">
        <v>16.53</v>
      </c>
    </row>
    <row r="22294" spans="1:2" x14ac:dyDescent="0.2">
      <c r="A22294" s="245" t="s">
        <v>6166</v>
      </c>
      <c r="B22294" s="246">
        <v>2.54</v>
      </c>
    </row>
    <row r="22295" spans="1:2" x14ac:dyDescent="0.2">
      <c r="A22295" s="245" t="s">
        <v>22232</v>
      </c>
      <c r="B22295" s="246">
        <v>2.2000000000000002</v>
      </c>
    </row>
    <row r="22296" spans="1:2" x14ac:dyDescent="0.2">
      <c r="A22296" s="245" t="s">
        <v>6167</v>
      </c>
      <c r="B22296" s="246">
        <v>38.130000000000003</v>
      </c>
    </row>
    <row r="22297" spans="1:2" x14ac:dyDescent="0.2">
      <c r="A22297" s="245" t="s">
        <v>22233</v>
      </c>
      <c r="B22297" s="246">
        <v>33.06</v>
      </c>
    </row>
    <row r="22298" spans="1:2" x14ac:dyDescent="0.2">
      <c r="A22298" s="245" t="s">
        <v>6168</v>
      </c>
      <c r="B22298" s="246">
        <v>50.84</v>
      </c>
    </row>
    <row r="22299" spans="1:2" x14ac:dyDescent="0.2">
      <c r="A22299" s="245" t="s">
        <v>22234</v>
      </c>
      <c r="B22299" s="246">
        <v>44.08</v>
      </c>
    </row>
    <row r="22300" spans="1:2" x14ac:dyDescent="0.2">
      <c r="A22300" s="245" t="s">
        <v>6169</v>
      </c>
      <c r="B22300" s="246">
        <v>76.260000000000005</v>
      </c>
    </row>
    <row r="22301" spans="1:2" x14ac:dyDescent="0.2">
      <c r="A22301" s="245" t="s">
        <v>22235</v>
      </c>
      <c r="B22301" s="246">
        <v>66.12</v>
      </c>
    </row>
    <row r="22302" spans="1:2" x14ac:dyDescent="0.2">
      <c r="A22302" s="245" t="s">
        <v>11149</v>
      </c>
      <c r="B22302" s="246">
        <v>6.35</v>
      </c>
    </row>
    <row r="22303" spans="1:2" x14ac:dyDescent="0.2">
      <c r="A22303" s="245" t="s">
        <v>22236</v>
      </c>
      <c r="B22303" s="246">
        <v>5.51</v>
      </c>
    </row>
    <row r="22304" spans="1:2" x14ac:dyDescent="0.2">
      <c r="A22304" s="245" t="s">
        <v>11150</v>
      </c>
      <c r="B22304" s="246">
        <v>108.51</v>
      </c>
    </row>
    <row r="22305" spans="1:2" x14ac:dyDescent="0.2">
      <c r="A22305" s="245" t="s">
        <v>22237</v>
      </c>
      <c r="B22305" s="246">
        <v>94.99</v>
      </c>
    </row>
    <row r="22306" spans="1:2" x14ac:dyDescent="0.2">
      <c r="A22306" s="245" t="s">
        <v>6170</v>
      </c>
      <c r="B22306" s="246">
        <v>1987.1</v>
      </c>
    </row>
    <row r="22307" spans="1:2" x14ac:dyDescent="0.2">
      <c r="A22307" s="245" t="s">
        <v>22238</v>
      </c>
      <c r="B22307" s="246">
        <v>1970.21</v>
      </c>
    </row>
    <row r="22308" spans="1:2" x14ac:dyDescent="0.2">
      <c r="A22308" s="245" t="s">
        <v>6171</v>
      </c>
      <c r="B22308" s="246">
        <v>2157.1</v>
      </c>
    </row>
    <row r="22309" spans="1:2" x14ac:dyDescent="0.2">
      <c r="A22309" s="245" t="s">
        <v>22239</v>
      </c>
      <c r="B22309" s="246">
        <v>2140.21</v>
      </c>
    </row>
    <row r="22310" spans="1:2" x14ac:dyDescent="0.2">
      <c r="A22310" s="245" t="s">
        <v>6172</v>
      </c>
      <c r="B22310" s="246">
        <v>2347.1</v>
      </c>
    </row>
    <row r="22311" spans="1:2" x14ac:dyDescent="0.2">
      <c r="A22311" s="245" t="s">
        <v>22240</v>
      </c>
      <c r="B22311" s="246">
        <v>2330.21</v>
      </c>
    </row>
    <row r="22312" spans="1:2" x14ac:dyDescent="0.2">
      <c r="A22312" s="245" t="s">
        <v>6173</v>
      </c>
      <c r="B22312" s="246">
        <v>2527.1</v>
      </c>
    </row>
    <row r="22313" spans="1:2" x14ac:dyDescent="0.2">
      <c r="A22313" s="245" t="s">
        <v>22241</v>
      </c>
      <c r="B22313" s="246">
        <v>2510.21</v>
      </c>
    </row>
    <row r="22314" spans="1:2" x14ac:dyDescent="0.2">
      <c r="A22314" s="245" t="s">
        <v>6174</v>
      </c>
      <c r="B22314" s="246">
        <v>2337.1</v>
      </c>
    </row>
    <row r="22315" spans="1:2" x14ac:dyDescent="0.2">
      <c r="A22315" s="245" t="s">
        <v>22242</v>
      </c>
      <c r="B22315" s="246">
        <v>2320.21</v>
      </c>
    </row>
    <row r="22316" spans="1:2" x14ac:dyDescent="0.2">
      <c r="A22316" s="245" t="s">
        <v>6175</v>
      </c>
      <c r="B22316" s="246">
        <v>1770.67</v>
      </c>
    </row>
    <row r="22317" spans="1:2" x14ac:dyDescent="0.2">
      <c r="A22317" s="245" t="s">
        <v>22243</v>
      </c>
      <c r="B22317" s="246">
        <v>1736.89</v>
      </c>
    </row>
    <row r="22318" spans="1:2" x14ac:dyDescent="0.2">
      <c r="A22318" s="245" t="s">
        <v>35470</v>
      </c>
      <c r="B22318" s="246">
        <v>525.08000000000004</v>
      </c>
    </row>
    <row r="22319" spans="1:2" x14ac:dyDescent="0.2">
      <c r="A22319" s="245" t="s">
        <v>35471</v>
      </c>
      <c r="B22319" s="246">
        <v>499.74</v>
      </c>
    </row>
    <row r="22320" spans="1:2" x14ac:dyDescent="0.2">
      <c r="A22320" s="245" t="s">
        <v>35472</v>
      </c>
      <c r="B22320" s="246">
        <v>416.95</v>
      </c>
    </row>
    <row r="22321" spans="1:2" x14ac:dyDescent="0.2">
      <c r="A22321" s="245" t="s">
        <v>35473</v>
      </c>
      <c r="B22321" s="246">
        <v>391.61</v>
      </c>
    </row>
    <row r="22322" spans="1:2" x14ac:dyDescent="0.2">
      <c r="A22322" s="245" t="s">
        <v>6176</v>
      </c>
      <c r="B22322" s="246">
        <v>142.43</v>
      </c>
    </row>
    <row r="22323" spans="1:2" x14ac:dyDescent="0.2">
      <c r="A22323" s="245" t="s">
        <v>22244</v>
      </c>
      <c r="B22323" s="246">
        <v>139.05000000000001</v>
      </c>
    </row>
    <row r="22324" spans="1:2" x14ac:dyDescent="0.2">
      <c r="A22324" s="245" t="s">
        <v>6177</v>
      </c>
      <c r="B22324" s="246">
        <v>186.92</v>
      </c>
    </row>
    <row r="22325" spans="1:2" x14ac:dyDescent="0.2">
      <c r="A22325" s="245" t="s">
        <v>22245</v>
      </c>
      <c r="B22325" s="246">
        <v>181.85</v>
      </c>
    </row>
    <row r="22326" spans="1:2" x14ac:dyDescent="0.2">
      <c r="A22326" s="245" t="s">
        <v>35474</v>
      </c>
      <c r="B22326" s="246">
        <v>18326.29</v>
      </c>
    </row>
    <row r="22327" spans="1:2" x14ac:dyDescent="0.2">
      <c r="A22327" s="245" t="s">
        <v>35475</v>
      </c>
      <c r="B22327" s="246">
        <v>18326.29</v>
      </c>
    </row>
    <row r="22328" spans="1:2" x14ac:dyDescent="0.2">
      <c r="A22328" s="245" t="s">
        <v>35476</v>
      </c>
      <c r="B22328" s="246">
        <v>23986.63</v>
      </c>
    </row>
    <row r="22329" spans="1:2" x14ac:dyDescent="0.2">
      <c r="A22329" s="245" t="s">
        <v>35477</v>
      </c>
      <c r="B22329" s="246">
        <v>23986.63</v>
      </c>
    </row>
    <row r="22330" spans="1:2" x14ac:dyDescent="0.2">
      <c r="A22330" s="245" t="s">
        <v>35478</v>
      </c>
      <c r="B22330" s="246">
        <v>29717.57</v>
      </c>
    </row>
    <row r="22331" spans="1:2" x14ac:dyDescent="0.2">
      <c r="A22331" s="245" t="s">
        <v>35479</v>
      </c>
      <c r="B22331" s="246">
        <v>29717.57</v>
      </c>
    </row>
    <row r="22332" spans="1:2" x14ac:dyDescent="0.2">
      <c r="A22332" s="245" t="s">
        <v>35480</v>
      </c>
      <c r="B22332" s="246">
        <v>8179.2</v>
      </c>
    </row>
    <row r="22333" spans="1:2" x14ac:dyDescent="0.2">
      <c r="A22333" s="245" t="s">
        <v>35481</v>
      </c>
      <c r="B22333" s="246">
        <v>8179.2</v>
      </c>
    </row>
    <row r="22334" spans="1:2" x14ac:dyDescent="0.2">
      <c r="A22334" s="245" t="s">
        <v>6178</v>
      </c>
      <c r="B22334" s="246">
        <v>31.18</v>
      </c>
    </row>
    <row r="22335" spans="1:2" x14ac:dyDescent="0.2">
      <c r="A22335" s="245" t="s">
        <v>22246</v>
      </c>
      <c r="B22335" s="246">
        <v>28.65</v>
      </c>
    </row>
    <row r="22336" spans="1:2" x14ac:dyDescent="0.2">
      <c r="A22336" s="245" t="s">
        <v>6179</v>
      </c>
      <c r="B22336" s="246">
        <v>62.37</v>
      </c>
    </row>
    <row r="22337" spans="1:2" x14ac:dyDescent="0.2">
      <c r="A22337" s="245" t="s">
        <v>22247</v>
      </c>
      <c r="B22337" s="246">
        <v>57.3</v>
      </c>
    </row>
    <row r="22338" spans="1:2" x14ac:dyDescent="0.2">
      <c r="A22338" s="245" t="s">
        <v>6180</v>
      </c>
      <c r="B22338" s="246">
        <v>112.04</v>
      </c>
    </row>
    <row r="22339" spans="1:2" x14ac:dyDescent="0.2">
      <c r="A22339" s="245" t="s">
        <v>22248</v>
      </c>
      <c r="B22339" s="246">
        <v>103.59</v>
      </c>
    </row>
    <row r="22340" spans="1:2" x14ac:dyDescent="0.2">
      <c r="A22340" s="245" t="s">
        <v>6181</v>
      </c>
      <c r="B22340" s="246">
        <v>174.41</v>
      </c>
    </row>
    <row r="22341" spans="1:2" x14ac:dyDescent="0.2">
      <c r="A22341" s="245" t="s">
        <v>22249</v>
      </c>
      <c r="B22341" s="246">
        <v>160.9</v>
      </c>
    </row>
    <row r="22342" spans="1:2" x14ac:dyDescent="0.2">
      <c r="A22342" s="245" t="s">
        <v>6182</v>
      </c>
      <c r="B22342" s="246">
        <v>105.3</v>
      </c>
    </row>
    <row r="22343" spans="1:2" x14ac:dyDescent="0.2">
      <c r="A22343" s="245" t="s">
        <v>22250</v>
      </c>
      <c r="B22343" s="246">
        <v>96.85</v>
      </c>
    </row>
    <row r="22344" spans="1:2" x14ac:dyDescent="0.2">
      <c r="A22344" s="245" t="s">
        <v>6183</v>
      </c>
      <c r="B22344" s="246">
        <v>146.07</v>
      </c>
    </row>
    <row r="22345" spans="1:2" x14ac:dyDescent="0.2">
      <c r="A22345" s="245" t="s">
        <v>22251</v>
      </c>
      <c r="B22345" s="246">
        <v>134.25</v>
      </c>
    </row>
    <row r="22346" spans="1:2" x14ac:dyDescent="0.2">
      <c r="A22346" s="245" t="s">
        <v>6184</v>
      </c>
      <c r="B22346" s="246">
        <v>139.47</v>
      </c>
    </row>
    <row r="22347" spans="1:2" x14ac:dyDescent="0.2">
      <c r="A22347" s="245" t="s">
        <v>22252</v>
      </c>
      <c r="B22347" s="246">
        <v>127.65</v>
      </c>
    </row>
    <row r="22348" spans="1:2" x14ac:dyDescent="0.2">
      <c r="A22348" s="245" t="s">
        <v>6185</v>
      </c>
      <c r="B22348" s="246">
        <v>182.4</v>
      </c>
    </row>
    <row r="22349" spans="1:2" x14ac:dyDescent="0.2">
      <c r="A22349" s="245" t="s">
        <v>22253</v>
      </c>
      <c r="B22349" s="246">
        <v>167.19</v>
      </c>
    </row>
    <row r="22350" spans="1:2" x14ac:dyDescent="0.2">
      <c r="A22350" s="245" t="s">
        <v>6186</v>
      </c>
      <c r="B22350" s="246">
        <v>92.41</v>
      </c>
    </row>
    <row r="22351" spans="1:2" x14ac:dyDescent="0.2">
      <c r="A22351" s="245" t="s">
        <v>22254</v>
      </c>
      <c r="B22351" s="246">
        <v>85.65</v>
      </c>
    </row>
    <row r="22352" spans="1:2" x14ac:dyDescent="0.2">
      <c r="A22352" s="245" t="s">
        <v>6187</v>
      </c>
      <c r="B22352" s="246">
        <v>77.739999999999995</v>
      </c>
    </row>
    <row r="22353" spans="1:2" x14ac:dyDescent="0.2">
      <c r="A22353" s="245" t="s">
        <v>22255</v>
      </c>
      <c r="B22353" s="246">
        <v>71.819999999999993</v>
      </c>
    </row>
    <row r="22354" spans="1:2" x14ac:dyDescent="0.2">
      <c r="A22354" s="245" t="s">
        <v>6188</v>
      </c>
      <c r="B22354" s="246">
        <v>15</v>
      </c>
    </row>
    <row r="22355" spans="1:2" x14ac:dyDescent="0.2">
      <c r="A22355" s="245" t="s">
        <v>22256</v>
      </c>
      <c r="B22355" s="246">
        <v>13.67</v>
      </c>
    </row>
    <row r="22356" spans="1:2" x14ac:dyDescent="0.2">
      <c r="A22356" s="245" t="s">
        <v>6189</v>
      </c>
      <c r="B22356" s="246">
        <v>28.94</v>
      </c>
    </row>
    <row r="22357" spans="1:2" x14ac:dyDescent="0.2">
      <c r="A22357" s="245" t="s">
        <v>22257</v>
      </c>
      <c r="B22357" s="246">
        <v>26.28</v>
      </c>
    </row>
    <row r="22358" spans="1:2" x14ac:dyDescent="0.2">
      <c r="A22358" s="245" t="s">
        <v>6190</v>
      </c>
      <c r="B22358" s="246">
        <v>70.44</v>
      </c>
    </row>
    <row r="22359" spans="1:2" x14ac:dyDescent="0.2">
      <c r="A22359" s="245" t="s">
        <v>22258</v>
      </c>
      <c r="B22359" s="246">
        <v>64.03</v>
      </c>
    </row>
    <row r="22360" spans="1:2" x14ac:dyDescent="0.2">
      <c r="A22360" s="245" t="s">
        <v>6191</v>
      </c>
      <c r="B22360" s="246">
        <v>121.84</v>
      </c>
    </row>
    <row r="22361" spans="1:2" x14ac:dyDescent="0.2">
      <c r="A22361" s="245" t="s">
        <v>22259</v>
      </c>
      <c r="B22361" s="246">
        <v>110.74</v>
      </c>
    </row>
    <row r="22362" spans="1:2" x14ac:dyDescent="0.2">
      <c r="A22362" s="245" t="s">
        <v>6192</v>
      </c>
      <c r="B22362" s="246">
        <v>33.42</v>
      </c>
    </row>
    <row r="22363" spans="1:2" x14ac:dyDescent="0.2">
      <c r="A22363" s="245" t="s">
        <v>22260</v>
      </c>
      <c r="B22363" s="246">
        <v>30.32</v>
      </c>
    </row>
    <row r="22364" spans="1:2" x14ac:dyDescent="0.2">
      <c r="A22364" s="245" t="s">
        <v>6193</v>
      </c>
      <c r="B22364" s="246">
        <v>39.590000000000003</v>
      </c>
    </row>
    <row r="22365" spans="1:2" x14ac:dyDescent="0.2">
      <c r="A22365" s="245" t="s">
        <v>22261</v>
      </c>
      <c r="B22365" s="246">
        <v>35.96</v>
      </c>
    </row>
    <row r="22366" spans="1:2" x14ac:dyDescent="0.2">
      <c r="A22366" s="245" t="s">
        <v>6194</v>
      </c>
      <c r="B22366" s="246">
        <v>16.239999999999998</v>
      </c>
    </row>
    <row r="22367" spans="1:2" x14ac:dyDescent="0.2">
      <c r="A22367" s="245" t="s">
        <v>22262</v>
      </c>
      <c r="B22367" s="246">
        <v>14.35</v>
      </c>
    </row>
    <row r="22368" spans="1:2" x14ac:dyDescent="0.2">
      <c r="A22368" s="245" t="s">
        <v>6195</v>
      </c>
      <c r="B22368" s="246">
        <v>9.02</v>
      </c>
    </row>
    <row r="22369" spans="1:2" x14ac:dyDescent="0.2">
      <c r="A22369" s="245" t="s">
        <v>22263</v>
      </c>
      <c r="B22369" s="246">
        <v>7.99</v>
      </c>
    </row>
    <row r="22370" spans="1:2" x14ac:dyDescent="0.2">
      <c r="A22370" s="245" t="s">
        <v>6196</v>
      </c>
      <c r="B22370" s="246">
        <v>9.31</v>
      </c>
    </row>
    <row r="22371" spans="1:2" x14ac:dyDescent="0.2">
      <c r="A22371" s="245" t="s">
        <v>22264</v>
      </c>
      <c r="B22371" s="246">
        <v>8.23</v>
      </c>
    </row>
    <row r="22372" spans="1:2" x14ac:dyDescent="0.2">
      <c r="A22372" s="245" t="s">
        <v>6197</v>
      </c>
      <c r="B22372" s="246">
        <v>9.84</v>
      </c>
    </row>
    <row r="22373" spans="1:2" x14ac:dyDescent="0.2">
      <c r="A22373" s="245" t="s">
        <v>22265</v>
      </c>
      <c r="B22373" s="246">
        <v>8.6999999999999993</v>
      </c>
    </row>
    <row r="22374" spans="1:2" x14ac:dyDescent="0.2">
      <c r="A22374" s="245" t="s">
        <v>6198</v>
      </c>
      <c r="B22374" s="246">
        <v>10.1</v>
      </c>
    </row>
    <row r="22375" spans="1:2" x14ac:dyDescent="0.2">
      <c r="A22375" s="245" t="s">
        <v>22266</v>
      </c>
      <c r="B22375" s="246">
        <v>8.94</v>
      </c>
    </row>
    <row r="22376" spans="1:2" x14ac:dyDescent="0.2">
      <c r="A22376" s="245" t="s">
        <v>6199</v>
      </c>
      <c r="B22376" s="246">
        <v>10.42</v>
      </c>
    </row>
    <row r="22377" spans="1:2" x14ac:dyDescent="0.2">
      <c r="A22377" s="245" t="s">
        <v>22267</v>
      </c>
      <c r="B22377" s="246">
        <v>9.23</v>
      </c>
    </row>
    <row r="22378" spans="1:2" x14ac:dyDescent="0.2">
      <c r="A22378" s="245" t="s">
        <v>6200</v>
      </c>
      <c r="B22378" s="246">
        <v>48.17</v>
      </c>
    </row>
    <row r="22379" spans="1:2" x14ac:dyDescent="0.2">
      <c r="A22379" s="245" t="s">
        <v>22268</v>
      </c>
      <c r="B22379" s="246">
        <v>43.54</v>
      </c>
    </row>
    <row r="22380" spans="1:2" x14ac:dyDescent="0.2">
      <c r="A22380" s="245" t="s">
        <v>6201</v>
      </c>
      <c r="B22380" s="246">
        <v>16.239999999999998</v>
      </c>
    </row>
    <row r="22381" spans="1:2" x14ac:dyDescent="0.2">
      <c r="A22381" s="245" t="s">
        <v>22269</v>
      </c>
      <c r="B22381" s="246">
        <v>14.35</v>
      </c>
    </row>
    <row r="22382" spans="1:2" x14ac:dyDescent="0.2">
      <c r="A22382" s="245" t="s">
        <v>6202</v>
      </c>
      <c r="B22382" s="246">
        <v>10.85</v>
      </c>
    </row>
    <row r="22383" spans="1:2" x14ac:dyDescent="0.2">
      <c r="A22383" s="245" t="s">
        <v>22270</v>
      </c>
      <c r="B22383" s="246">
        <v>9.69</v>
      </c>
    </row>
    <row r="22384" spans="1:2" x14ac:dyDescent="0.2">
      <c r="A22384" s="245" t="s">
        <v>6203</v>
      </c>
      <c r="B22384" s="246">
        <v>39.81</v>
      </c>
    </row>
    <row r="22385" spans="1:2" x14ac:dyDescent="0.2">
      <c r="A22385" s="245" t="s">
        <v>22271</v>
      </c>
      <c r="B22385" s="246">
        <v>36.56</v>
      </c>
    </row>
    <row r="22386" spans="1:2" x14ac:dyDescent="0.2">
      <c r="A22386" s="245" t="s">
        <v>6204</v>
      </c>
      <c r="B22386" s="246">
        <v>67.41</v>
      </c>
    </row>
    <row r="22387" spans="1:2" x14ac:dyDescent="0.2">
      <c r="A22387" s="245" t="s">
        <v>22272</v>
      </c>
      <c r="B22387" s="246">
        <v>61.72</v>
      </c>
    </row>
    <row r="22388" spans="1:2" x14ac:dyDescent="0.2">
      <c r="A22388" s="245" t="s">
        <v>6205</v>
      </c>
      <c r="B22388" s="246">
        <v>172.34</v>
      </c>
    </row>
    <row r="22389" spans="1:2" x14ac:dyDescent="0.2">
      <c r="A22389" s="245" t="s">
        <v>22273</v>
      </c>
      <c r="B22389" s="246">
        <v>157.88</v>
      </c>
    </row>
    <row r="22390" spans="1:2" x14ac:dyDescent="0.2">
      <c r="A22390" s="245" t="s">
        <v>6206</v>
      </c>
      <c r="B22390" s="246">
        <v>290.92</v>
      </c>
    </row>
    <row r="22391" spans="1:2" x14ac:dyDescent="0.2">
      <c r="A22391" s="245" t="s">
        <v>22274</v>
      </c>
      <c r="B22391" s="246">
        <v>265.8</v>
      </c>
    </row>
    <row r="22392" spans="1:2" x14ac:dyDescent="0.2">
      <c r="A22392" s="245" t="s">
        <v>6207</v>
      </c>
      <c r="B22392" s="246">
        <v>77.92</v>
      </c>
    </row>
    <row r="22393" spans="1:2" x14ac:dyDescent="0.2">
      <c r="A22393" s="245" t="s">
        <v>22275</v>
      </c>
      <c r="B22393" s="246">
        <v>71.239999999999995</v>
      </c>
    </row>
    <row r="22394" spans="1:2" x14ac:dyDescent="0.2">
      <c r="A22394" s="245" t="s">
        <v>6208</v>
      </c>
      <c r="B22394" s="246">
        <v>95.4</v>
      </c>
    </row>
    <row r="22395" spans="1:2" x14ac:dyDescent="0.2">
      <c r="A22395" s="245" t="s">
        <v>22276</v>
      </c>
      <c r="B22395" s="246">
        <v>87.17</v>
      </c>
    </row>
    <row r="22396" spans="1:2" x14ac:dyDescent="0.2">
      <c r="A22396" s="245" t="s">
        <v>6209</v>
      </c>
      <c r="B22396" s="246">
        <v>115.8</v>
      </c>
    </row>
    <row r="22397" spans="1:2" x14ac:dyDescent="0.2">
      <c r="A22397" s="245" t="s">
        <v>22277</v>
      </c>
      <c r="B22397" s="246">
        <v>105.86</v>
      </c>
    </row>
    <row r="22398" spans="1:2" x14ac:dyDescent="0.2">
      <c r="A22398" s="245" t="s">
        <v>6210</v>
      </c>
      <c r="B22398" s="246">
        <v>129.46</v>
      </c>
    </row>
    <row r="22399" spans="1:2" x14ac:dyDescent="0.2">
      <c r="A22399" s="245" t="s">
        <v>22278</v>
      </c>
      <c r="B22399" s="246">
        <v>118.42</v>
      </c>
    </row>
    <row r="22400" spans="1:2" x14ac:dyDescent="0.2">
      <c r="A22400" s="245" t="s">
        <v>11152</v>
      </c>
      <c r="B22400" s="246">
        <v>43.79</v>
      </c>
    </row>
    <row r="22401" spans="1:2" x14ac:dyDescent="0.2">
      <c r="A22401" s="245" t="s">
        <v>22279</v>
      </c>
      <c r="B22401" s="246">
        <v>39.35</v>
      </c>
    </row>
    <row r="22402" spans="1:2" x14ac:dyDescent="0.2">
      <c r="A22402" s="245" t="s">
        <v>6211</v>
      </c>
      <c r="B22402" s="246">
        <v>151.66999999999999</v>
      </c>
    </row>
    <row r="22403" spans="1:2" x14ac:dyDescent="0.2">
      <c r="A22403" s="245" t="s">
        <v>22280</v>
      </c>
      <c r="B22403" s="246">
        <v>134.78</v>
      </c>
    </row>
    <row r="22404" spans="1:2" x14ac:dyDescent="0.2">
      <c r="A22404" s="245" t="s">
        <v>6212</v>
      </c>
      <c r="B22404" s="246">
        <v>176.28</v>
      </c>
    </row>
    <row r="22405" spans="1:2" x14ac:dyDescent="0.2">
      <c r="A22405" s="245" t="s">
        <v>22281</v>
      </c>
      <c r="B22405" s="246">
        <v>159.38999999999999</v>
      </c>
    </row>
    <row r="22406" spans="1:2" x14ac:dyDescent="0.2">
      <c r="A22406" s="245" t="s">
        <v>6213</v>
      </c>
      <c r="B22406" s="246">
        <v>429.08</v>
      </c>
    </row>
    <row r="22407" spans="1:2" x14ac:dyDescent="0.2">
      <c r="A22407" s="245" t="s">
        <v>22282</v>
      </c>
      <c r="B22407" s="246">
        <v>395.3</v>
      </c>
    </row>
    <row r="22408" spans="1:2" x14ac:dyDescent="0.2">
      <c r="A22408" s="245" t="s">
        <v>6214</v>
      </c>
      <c r="B22408" s="246">
        <v>851.55</v>
      </c>
    </row>
    <row r="22409" spans="1:2" x14ac:dyDescent="0.2">
      <c r="A22409" s="245" t="s">
        <v>22283</v>
      </c>
      <c r="B22409" s="246">
        <v>783.98</v>
      </c>
    </row>
    <row r="22410" spans="1:2" x14ac:dyDescent="0.2">
      <c r="A22410" s="245" t="s">
        <v>6215</v>
      </c>
      <c r="B22410" s="246">
        <v>176.28</v>
      </c>
    </row>
    <row r="22411" spans="1:2" x14ac:dyDescent="0.2">
      <c r="A22411" s="245" t="s">
        <v>22284</v>
      </c>
      <c r="B22411" s="246">
        <v>159.38999999999999</v>
      </c>
    </row>
    <row r="22412" spans="1:2" x14ac:dyDescent="0.2">
      <c r="A22412" s="245" t="s">
        <v>6216</v>
      </c>
      <c r="B22412" s="246">
        <v>334.52</v>
      </c>
    </row>
    <row r="22413" spans="1:2" x14ac:dyDescent="0.2">
      <c r="A22413" s="245" t="s">
        <v>22285</v>
      </c>
      <c r="B22413" s="246">
        <v>307.49</v>
      </c>
    </row>
    <row r="22414" spans="1:2" x14ac:dyDescent="0.2">
      <c r="A22414" s="245" t="s">
        <v>6217</v>
      </c>
      <c r="B22414" s="246">
        <v>176.28</v>
      </c>
    </row>
    <row r="22415" spans="1:2" x14ac:dyDescent="0.2">
      <c r="A22415" s="245" t="s">
        <v>22286</v>
      </c>
      <c r="B22415" s="246">
        <v>159.38999999999999</v>
      </c>
    </row>
    <row r="22416" spans="1:2" x14ac:dyDescent="0.2">
      <c r="A22416" s="245" t="s">
        <v>6218</v>
      </c>
      <c r="B22416" s="246">
        <v>334.52</v>
      </c>
    </row>
    <row r="22417" spans="1:2" x14ac:dyDescent="0.2">
      <c r="A22417" s="245" t="s">
        <v>22287</v>
      </c>
      <c r="B22417" s="246">
        <v>307.49</v>
      </c>
    </row>
    <row r="22418" spans="1:2" x14ac:dyDescent="0.2">
      <c r="A22418" s="245" t="s">
        <v>6219</v>
      </c>
      <c r="B22418" s="246">
        <v>704.88</v>
      </c>
    </row>
    <row r="22419" spans="1:2" x14ac:dyDescent="0.2">
      <c r="A22419" s="245" t="s">
        <v>22288</v>
      </c>
      <c r="B22419" s="246">
        <v>654.21</v>
      </c>
    </row>
    <row r="22420" spans="1:2" x14ac:dyDescent="0.2">
      <c r="A22420" s="245" t="s">
        <v>6220</v>
      </c>
      <c r="B22420" s="246">
        <v>1178.23</v>
      </c>
    </row>
    <row r="22421" spans="1:2" x14ac:dyDescent="0.2">
      <c r="A22421" s="245" t="s">
        <v>22289</v>
      </c>
      <c r="B22421" s="246">
        <v>1110.67</v>
      </c>
    </row>
    <row r="22422" spans="1:2" x14ac:dyDescent="0.2">
      <c r="A22422" s="245" t="s">
        <v>6221</v>
      </c>
      <c r="B22422" s="246">
        <v>1527.1</v>
      </c>
    </row>
    <row r="22423" spans="1:2" x14ac:dyDescent="0.2">
      <c r="A22423" s="245" t="s">
        <v>22290</v>
      </c>
      <c r="B22423" s="246">
        <v>1425.74</v>
      </c>
    </row>
    <row r="22424" spans="1:2" x14ac:dyDescent="0.2">
      <c r="A22424" s="245" t="s">
        <v>6222</v>
      </c>
      <c r="B22424" s="246">
        <v>1754.46</v>
      </c>
    </row>
    <row r="22425" spans="1:2" x14ac:dyDescent="0.2">
      <c r="A22425" s="245" t="s">
        <v>22291</v>
      </c>
      <c r="B22425" s="246">
        <v>1636.21</v>
      </c>
    </row>
    <row r="22426" spans="1:2" x14ac:dyDescent="0.2">
      <c r="A22426" s="245" t="s">
        <v>6223</v>
      </c>
      <c r="B22426" s="246">
        <v>2579.2800000000002</v>
      </c>
    </row>
    <row r="22427" spans="1:2" x14ac:dyDescent="0.2">
      <c r="A22427" s="245" t="s">
        <v>22292</v>
      </c>
      <c r="B22427" s="246">
        <v>2376.58</v>
      </c>
    </row>
    <row r="22428" spans="1:2" x14ac:dyDescent="0.2">
      <c r="A22428" s="245" t="s">
        <v>6224</v>
      </c>
      <c r="B22428" s="246">
        <v>1785.31</v>
      </c>
    </row>
    <row r="22429" spans="1:2" x14ac:dyDescent="0.2">
      <c r="A22429" s="245" t="s">
        <v>22293</v>
      </c>
      <c r="B22429" s="246">
        <v>1717.74</v>
      </c>
    </row>
    <row r="22430" spans="1:2" x14ac:dyDescent="0.2">
      <c r="A22430" s="245" t="s">
        <v>6225</v>
      </c>
      <c r="B22430" s="246">
        <v>500.25</v>
      </c>
    </row>
    <row r="22431" spans="1:2" x14ac:dyDescent="0.2">
      <c r="A22431" s="245" t="s">
        <v>22294</v>
      </c>
      <c r="B22431" s="246">
        <v>466.46</v>
      </c>
    </row>
    <row r="22432" spans="1:2" x14ac:dyDescent="0.2">
      <c r="A22432" s="245" t="s">
        <v>6226</v>
      </c>
      <c r="B22432" s="246">
        <v>723.47</v>
      </c>
    </row>
    <row r="22433" spans="1:2" x14ac:dyDescent="0.2">
      <c r="A22433" s="245" t="s">
        <v>22295</v>
      </c>
      <c r="B22433" s="246">
        <v>672.79</v>
      </c>
    </row>
    <row r="22434" spans="1:2" x14ac:dyDescent="0.2">
      <c r="A22434" s="245" t="s">
        <v>6227</v>
      </c>
      <c r="B22434" s="246">
        <v>1240.69</v>
      </c>
    </row>
    <row r="22435" spans="1:2" x14ac:dyDescent="0.2">
      <c r="A22435" s="245" t="s">
        <v>22296</v>
      </c>
      <c r="B22435" s="246">
        <v>1173.1300000000001</v>
      </c>
    </row>
    <row r="22436" spans="1:2" x14ac:dyDescent="0.2">
      <c r="A22436" s="245" t="s">
        <v>6228</v>
      </c>
      <c r="B22436" s="246">
        <v>875.99</v>
      </c>
    </row>
    <row r="22437" spans="1:2" x14ac:dyDescent="0.2">
      <c r="A22437" s="245" t="s">
        <v>22297</v>
      </c>
      <c r="B22437" s="246">
        <v>805.04</v>
      </c>
    </row>
    <row r="22438" spans="1:2" x14ac:dyDescent="0.2">
      <c r="A22438" s="245" t="s">
        <v>6229</v>
      </c>
      <c r="B22438" s="246">
        <v>1227.98</v>
      </c>
    </row>
    <row r="22439" spans="1:2" x14ac:dyDescent="0.2">
      <c r="A22439" s="245" t="s">
        <v>22298</v>
      </c>
      <c r="B22439" s="246">
        <v>1162.1099999999999</v>
      </c>
    </row>
    <row r="22440" spans="1:2" x14ac:dyDescent="0.2">
      <c r="A22440" s="245" t="s">
        <v>6230</v>
      </c>
      <c r="B22440" s="246">
        <v>1240.69</v>
      </c>
    </row>
    <row r="22441" spans="1:2" x14ac:dyDescent="0.2">
      <c r="A22441" s="245" t="s">
        <v>22299</v>
      </c>
      <c r="B22441" s="246">
        <v>1173.1300000000001</v>
      </c>
    </row>
    <row r="22442" spans="1:2" x14ac:dyDescent="0.2">
      <c r="A22442" s="245" t="s">
        <v>6231</v>
      </c>
      <c r="B22442" s="246">
        <v>856.08</v>
      </c>
    </row>
    <row r="22443" spans="1:2" x14ac:dyDescent="0.2">
      <c r="A22443" s="245" t="s">
        <v>22300</v>
      </c>
      <c r="B22443" s="246">
        <v>842.56</v>
      </c>
    </row>
    <row r="22444" spans="1:2" x14ac:dyDescent="0.2">
      <c r="A22444" s="245" t="s">
        <v>6232</v>
      </c>
      <c r="B22444" s="246">
        <v>12.71</v>
      </c>
    </row>
    <row r="22445" spans="1:2" x14ac:dyDescent="0.2">
      <c r="A22445" s="245" t="s">
        <v>22301</v>
      </c>
      <c r="B22445" s="246">
        <v>11.02</v>
      </c>
    </row>
    <row r="22446" spans="1:2" x14ac:dyDescent="0.2">
      <c r="A22446" s="245" t="s">
        <v>6233</v>
      </c>
      <c r="B22446" s="246">
        <v>50.93</v>
      </c>
    </row>
    <row r="22447" spans="1:2" x14ac:dyDescent="0.2">
      <c r="A22447" s="245" t="s">
        <v>22302</v>
      </c>
      <c r="B22447" s="246">
        <v>49.24</v>
      </c>
    </row>
    <row r="22448" spans="1:2" x14ac:dyDescent="0.2">
      <c r="A22448" s="245" t="s">
        <v>6234</v>
      </c>
      <c r="B22448" s="246">
        <v>44.51</v>
      </c>
    </row>
    <row r="22449" spans="1:2" x14ac:dyDescent="0.2">
      <c r="A22449" s="245" t="s">
        <v>22303</v>
      </c>
      <c r="B22449" s="246">
        <v>42.82</v>
      </c>
    </row>
    <row r="22450" spans="1:2" x14ac:dyDescent="0.2">
      <c r="A22450" s="245" t="s">
        <v>11153</v>
      </c>
      <c r="B22450" s="246">
        <v>101.68</v>
      </c>
    </row>
    <row r="22451" spans="1:2" x14ac:dyDescent="0.2">
      <c r="A22451" s="245" t="s">
        <v>22304</v>
      </c>
      <c r="B22451" s="246">
        <v>88.16</v>
      </c>
    </row>
    <row r="22452" spans="1:2" x14ac:dyDescent="0.2">
      <c r="A22452" s="245" t="s">
        <v>11154</v>
      </c>
      <c r="B22452" s="246">
        <v>50.84</v>
      </c>
    </row>
    <row r="22453" spans="1:2" x14ac:dyDescent="0.2">
      <c r="A22453" s="245" t="s">
        <v>22305</v>
      </c>
      <c r="B22453" s="246">
        <v>44.08</v>
      </c>
    </row>
    <row r="22454" spans="1:2" x14ac:dyDescent="0.2">
      <c r="A22454" s="245" t="s">
        <v>11155</v>
      </c>
      <c r="B22454" s="246">
        <v>610.75</v>
      </c>
    </row>
    <row r="22455" spans="1:2" x14ac:dyDescent="0.2">
      <c r="A22455" s="245" t="s">
        <v>22306</v>
      </c>
      <c r="B22455" s="246">
        <v>603.99</v>
      </c>
    </row>
    <row r="22456" spans="1:2" x14ac:dyDescent="0.2">
      <c r="A22456" s="245" t="s">
        <v>11156</v>
      </c>
      <c r="B22456" s="246">
        <v>958.85</v>
      </c>
    </row>
    <row r="22457" spans="1:2" x14ac:dyDescent="0.2">
      <c r="A22457" s="245" t="s">
        <v>22307</v>
      </c>
      <c r="B22457" s="246">
        <v>952.09</v>
      </c>
    </row>
    <row r="22458" spans="1:2" x14ac:dyDescent="0.2">
      <c r="A22458" s="245" t="s">
        <v>11157</v>
      </c>
      <c r="B22458" s="246">
        <v>88.97</v>
      </c>
    </row>
    <row r="22459" spans="1:2" x14ac:dyDescent="0.2">
      <c r="A22459" s="245" t="s">
        <v>22308</v>
      </c>
      <c r="B22459" s="246">
        <v>77.14</v>
      </c>
    </row>
    <row r="22460" spans="1:2" x14ac:dyDescent="0.2">
      <c r="A22460" s="245" t="s">
        <v>11158</v>
      </c>
      <c r="B22460" s="246">
        <v>101.68</v>
      </c>
    </row>
    <row r="22461" spans="1:2" x14ac:dyDescent="0.2">
      <c r="A22461" s="245" t="s">
        <v>22309</v>
      </c>
      <c r="B22461" s="246">
        <v>88.16</v>
      </c>
    </row>
    <row r="22462" spans="1:2" x14ac:dyDescent="0.2">
      <c r="A22462" s="245" t="s">
        <v>11159</v>
      </c>
      <c r="B22462" s="246">
        <v>1227.46</v>
      </c>
    </row>
    <row r="22463" spans="1:2" x14ac:dyDescent="0.2">
      <c r="A22463" s="245" t="s">
        <v>22310</v>
      </c>
      <c r="B22463" s="246">
        <v>1213.94</v>
      </c>
    </row>
    <row r="22464" spans="1:2" x14ac:dyDescent="0.2">
      <c r="A22464" s="245" t="s">
        <v>11160</v>
      </c>
      <c r="B22464" s="246">
        <v>101.68</v>
      </c>
    </row>
    <row r="22465" spans="1:2" x14ac:dyDescent="0.2">
      <c r="A22465" s="245" t="s">
        <v>22311</v>
      </c>
      <c r="B22465" s="246">
        <v>88.16</v>
      </c>
    </row>
    <row r="22466" spans="1:2" x14ac:dyDescent="0.2">
      <c r="A22466" s="245" t="s">
        <v>6235</v>
      </c>
      <c r="B22466" s="246">
        <v>203.36</v>
      </c>
    </row>
    <row r="22467" spans="1:2" x14ac:dyDescent="0.2">
      <c r="A22467" s="245" t="s">
        <v>22312</v>
      </c>
      <c r="B22467" s="246">
        <v>176.33</v>
      </c>
    </row>
    <row r="22468" spans="1:2" x14ac:dyDescent="0.2">
      <c r="A22468" s="245" t="s">
        <v>11161</v>
      </c>
      <c r="B22468" s="246">
        <v>94.17</v>
      </c>
    </row>
    <row r="22469" spans="1:2" x14ac:dyDescent="0.2">
      <c r="A22469" s="245" t="s">
        <v>22313</v>
      </c>
      <c r="B22469" s="246">
        <v>94.17</v>
      </c>
    </row>
    <row r="22470" spans="1:2" x14ac:dyDescent="0.2">
      <c r="A22470" s="245" t="s">
        <v>11162</v>
      </c>
      <c r="B22470" s="246">
        <v>27.27</v>
      </c>
    </row>
    <row r="22471" spans="1:2" x14ac:dyDescent="0.2">
      <c r="A22471" s="245" t="s">
        <v>22314</v>
      </c>
      <c r="B22471" s="246">
        <v>25.58</v>
      </c>
    </row>
    <row r="22472" spans="1:2" x14ac:dyDescent="0.2">
      <c r="A22472" s="245" t="s">
        <v>11164</v>
      </c>
      <c r="B22472" s="246">
        <v>39.450000000000003</v>
      </c>
    </row>
    <row r="22473" spans="1:2" x14ac:dyDescent="0.2">
      <c r="A22473" s="245" t="s">
        <v>22315</v>
      </c>
      <c r="B22473" s="246">
        <v>38.61</v>
      </c>
    </row>
    <row r="22474" spans="1:2" x14ac:dyDescent="0.2">
      <c r="A22474" s="245" t="s">
        <v>11165</v>
      </c>
      <c r="B22474" s="246">
        <v>59.61</v>
      </c>
    </row>
    <row r="22475" spans="1:2" x14ac:dyDescent="0.2">
      <c r="A22475" s="245" t="s">
        <v>22316</v>
      </c>
      <c r="B22475" s="246">
        <v>58.76</v>
      </c>
    </row>
    <row r="22476" spans="1:2" x14ac:dyDescent="0.2">
      <c r="A22476" s="245" t="s">
        <v>6236</v>
      </c>
      <c r="B22476" s="246">
        <v>463.5</v>
      </c>
    </row>
    <row r="22477" spans="1:2" x14ac:dyDescent="0.2">
      <c r="A22477" s="245" t="s">
        <v>22317</v>
      </c>
      <c r="B22477" s="246">
        <v>448.3</v>
      </c>
    </row>
    <row r="22478" spans="1:2" x14ac:dyDescent="0.2">
      <c r="A22478" s="245" t="s">
        <v>6237</v>
      </c>
      <c r="B22478" s="246">
        <v>319.75</v>
      </c>
    </row>
    <row r="22479" spans="1:2" x14ac:dyDescent="0.2">
      <c r="A22479" s="245" t="s">
        <v>22318</v>
      </c>
      <c r="B22479" s="246">
        <v>309.62</v>
      </c>
    </row>
    <row r="22480" spans="1:2" x14ac:dyDescent="0.2">
      <c r="A22480" s="245" t="s">
        <v>11166</v>
      </c>
      <c r="B22480" s="246">
        <v>37.17</v>
      </c>
    </row>
    <row r="22481" spans="1:2" x14ac:dyDescent="0.2">
      <c r="A22481" s="245" t="s">
        <v>22319</v>
      </c>
      <c r="B22481" s="246">
        <v>37.17</v>
      </c>
    </row>
    <row r="22482" spans="1:2" x14ac:dyDescent="0.2">
      <c r="A22482" s="245" t="s">
        <v>11167</v>
      </c>
      <c r="B22482" s="246">
        <v>6.35</v>
      </c>
    </row>
    <row r="22483" spans="1:2" x14ac:dyDescent="0.2">
      <c r="A22483" s="245" t="s">
        <v>22320</v>
      </c>
      <c r="B22483" s="246">
        <v>5.51</v>
      </c>
    </row>
    <row r="22484" spans="1:2" x14ac:dyDescent="0.2">
      <c r="A22484" s="245" t="s">
        <v>6238</v>
      </c>
      <c r="B22484" s="246">
        <v>88.97</v>
      </c>
    </row>
    <row r="22485" spans="1:2" x14ac:dyDescent="0.2">
      <c r="A22485" s="245" t="s">
        <v>22321</v>
      </c>
      <c r="B22485" s="246">
        <v>77.14</v>
      </c>
    </row>
    <row r="22486" spans="1:2" x14ac:dyDescent="0.2">
      <c r="A22486" s="245" t="s">
        <v>6239</v>
      </c>
      <c r="B22486" s="246">
        <v>127.1</v>
      </c>
    </row>
    <row r="22487" spans="1:2" x14ac:dyDescent="0.2">
      <c r="A22487" s="245" t="s">
        <v>22322</v>
      </c>
      <c r="B22487" s="246">
        <v>110.21</v>
      </c>
    </row>
    <row r="22488" spans="1:2" x14ac:dyDescent="0.2">
      <c r="A22488" s="245" t="s">
        <v>6240</v>
      </c>
      <c r="B22488" s="246">
        <v>101.68</v>
      </c>
    </row>
    <row r="22489" spans="1:2" x14ac:dyDescent="0.2">
      <c r="A22489" s="245" t="s">
        <v>22323</v>
      </c>
      <c r="B22489" s="246">
        <v>88.16</v>
      </c>
    </row>
    <row r="22490" spans="1:2" x14ac:dyDescent="0.2">
      <c r="A22490" s="245" t="s">
        <v>6241</v>
      </c>
      <c r="B22490" s="246">
        <v>152.52000000000001</v>
      </c>
    </row>
    <row r="22491" spans="1:2" x14ac:dyDescent="0.2">
      <c r="A22491" s="245" t="s">
        <v>22324</v>
      </c>
      <c r="B22491" s="246">
        <v>132.25</v>
      </c>
    </row>
    <row r="22492" spans="1:2" x14ac:dyDescent="0.2">
      <c r="A22492" s="245" t="s">
        <v>6242</v>
      </c>
      <c r="B22492" s="246">
        <v>25.42</v>
      </c>
    </row>
    <row r="22493" spans="1:2" x14ac:dyDescent="0.2">
      <c r="A22493" s="245" t="s">
        <v>22325</v>
      </c>
      <c r="B22493" s="246">
        <v>22.04</v>
      </c>
    </row>
    <row r="22494" spans="1:2" x14ac:dyDescent="0.2">
      <c r="A22494" s="245" t="s">
        <v>6243</v>
      </c>
      <c r="B22494" s="246">
        <v>50.84</v>
      </c>
    </row>
    <row r="22495" spans="1:2" x14ac:dyDescent="0.2">
      <c r="A22495" s="245" t="s">
        <v>22326</v>
      </c>
      <c r="B22495" s="246">
        <v>44.08</v>
      </c>
    </row>
    <row r="22496" spans="1:2" x14ac:dyDescent="0.2">
      <c r="A22496" s="245" t="s">
        <v>6244</v>
      </c>
      <c r="B22496" s="246">
        <v>76.260000000000005</v>
      </c>
    </row>
    <row r="22497" spans="1:2" x14ac:dyDescent="0.2">
      <c r="A22497" s="245" t="s">
        <v>22327</v>
      </c>
      <c r="B22497" s="246">
        <v>66.12</v>
      </c>
    </row>
    <row r="22498" spans="1:2" x14ac:dyDescent="0.2">
      <c r="A22498" s="245" t="s">
        <v>6245</v>
      </c>
      <c r="B22498" s="246">
        <v>101.68</v>
      </c>
    </row>
    <row r="22499" spans="1:2" x14ac:dyDescent="0.2">
      <c r="A22499" s="245" t="s">
        <v>22328</v>
      </c>
      <c r="B22499" s="246">
        <v>88.16</v>
      </c>
    </row>
    <row r="22500" spans="1:2" x14ac:dyDescent="0.2">
      <c r="A22500" s="245" t="s">
        <v>6246</v>
      </c>
      <c r="B22500" s="246">
        <v>82.61</v>
      </c>
    </row>
    <row r="22501" spans="1:2" x14ac:dyDescent="0.2">
      <c r="A22501" s="245" t="s">
        <v>22329</v>
      </c>
      <c r="B22501" s="246">
        <v>71.63</v>
      </c>
    </row>
    <row r="22502" spans="1:2" x14ac:dyDescent="0.2">
      <c r="A22502" s="245" t="s">
        <v>6247</v>
      </c>
      <c r="B22502" s="246">
        <v>127.1</v>
      </c>
    </row>
    <row r="22503" spans="1:2" x14ac:dyDescent="0.2">
      <c r="A22503" s="245" t="s">
        <v>22330</v>
      </c>
      <c r="B22503" s="246">
        <v>110.21</v>
      </c>
    </row>
    <row r="22504" spans="1:2" x14ac:dyDescent="0.2">
      <c r="A22504" s="245" t="s">
        <v>6248</v>
      </c>
      <c r="B22504" s="246">
        <v>38.130000000000003</v>
      </c>
    </row>
    <row r="22505" spans="1:2" x14ac:dyDescent="0.2">
      <c r="A22505" s="245" t="s">
        <v>22331</v>
      </c>
      <c r="B22505" s="246">
        <v>33.06</v>
      </c>
    </row>
    <row r="22506" spans="1:2" x14ac:dyDescent="0.2">
      <c r="A22506" s="245" t="s">
        <v>6249</v>
      </c>
      <c r="B22506" s="246">
        <v>63.55</v>
      </c>
    </row>
    <row r="22507" spans="1:2" x14ac:dyDescent="0.2">
      <c r="A22507" s="245" t="s">
        <v>22332</v>
      </c>
      <c r="B22507" s="246">
        <v>55.1</v>
      </c>
    </row>
    <row r="22508" spans="1:2" x14ac:dyDescent="0.2">
      <c r="A22508" s="245" t="s">
        <v>11168</v>
      </c>
      <c r="B22508" s="246">
        <v>7.37</v>
      </c>
    </row>
    <row r="22509" spans="1:2" x14ac:dyDescent="0.2">
      <c r="A22509" s="245" t="s">
        <v>22333</v>
      </c>
      <c r="B22509" s="246">
        <v>6.39</v>
      </c>
    </row>
    <row r="22510" spans="1:2" x14ac:dyDescent="0.2">
      <c r="A22510" s="245" t="s">
        <v>11169</v>
      </c>
      <c r="B22510" s="246">
        <v>3.53</v>
      </c>
    </row>
    <row r="22511" spans="1:2" x14ac:dyDescent="0.2">
      <c r="A22511" s="245" t="s">
        <v>22334</v>
      </c>
      <c r="B22511" s="246">
        <v>3.53</v>
      </c>
    </row>
    <row r="22512" spans="1:2" x14ac:dyDescent="0.2">
      <c r="A22512" s="245" t="s">
        <v>11170</v>
      </c>
      <c r="B22512" s="246">
        <v>16.34</v>
      </c>
    </row>
    <row r="22513" spans="1:2" x14ac:dyDescent="0.2">
      <c r="A22513" s="245" t="s">
        <v>22335</v>
      </c>
      <c r="B22513" s="246">
        <v>16.34</v>
      </c>
    </row>
    <row r="22514" spans="1:2" x14ac:dyDescent="0.2">
      <c r="A22514" s="245" t="s">
        <v>11171</v>
      </c>
      <c r="B22514" s="246">
        <v>180.35</v>
      </c>
    </row>
    <row r="22515" spans="1:2" x14ac:dyDescent="0.2">
      <c r="A22515" s="245" t="s">
        <v>22336</v>
      </c>
      <c r="B22515" s="246">
        <v>176.13</v>
      </c>
    </row>
    <row r="22516" spans="1:2" x14ac:dyDescent="0.2">
      <c r="A22516" s="245" t="s">
        <v>35482</v>
      </c>
      <c r="B22516" s="246">
        <v>22.42</v>
      </c>
    </row>
    <row r="22517" spans="1:2" x14ac:dyDescent="0.2">
      <c r="A22517" s="245" t="s">
        <v>35483</v>
      </c>
      <c r="B22517" s="246">
        <v>22.42</v>
      </c>
    </row>
    <row r="22518" spans="1:2" x14ac:dyDescent="0.2">
      <c r="A22518" s="245" t="s">
        <v>35484</v>
      </c>
      <c r="B22518" s="246">
        <v>93.55</v>
      </c>
    </row>
    <row r="22519" spans="1:2" x14ac:dyDescent="0.2">
      <c r="A22519" s="245" t="s">
        <v>35485</v>
      </c>
      <c r="B22519" s="246">
        <v>93.55</v>
      </c>
    </row>
    <row r="22520" spans="1:2" x14ac:dyDescent="0.2">
      <c r="A22520" s="245" t="s">
        <v>35486</v>
      </c>
      <c r="B22520" s="246">
        <v>210.16</v>
      </c>
    </row>
    <row r="22521" spans="1:2" x14ac:dyDescent="0.2">
      <c r="A22521" s="245" t="s">
        <v>35487</v>
      </c>
      <c r="B22521" s="246">
        <v>210.16</v>
      </c>
    </row>
    <row r="22522" spans="1:2" x14ac:dyDescent="0.2">
      <c r="A22522" s="245" t="s">
        <v>35488</v>
      </c>
      <c r="B22522" s="246">
        <v>59</v>
      </c>
    </row>
    <row r="22523" spans="1:2" x14ac:dyDescent="0.2">
      <c r="A22523" s="245" t="s">
        <v>35489</v>
      </c>
      <c r="B22523" s="246">
        <v>59</v>
      </c>
    </row>
    <row r="22524" spans="1:2" x14ac:dyDescent="0.2">
      <c r="A22524" s="245" t="s">
        <v>35490</v>
      </c>
      <c r="B22524" s="246">
        <v>166</v>
      </c>
    </row>
    <row r="22525" spans="1:2" x14ac:dyDescent="0.2">
      <c r="A22525" s="245" t="s">
        <v>35491</v>
      </c>
      <c r="B22525" s="246">
        <v>166</v>
      </c>
    </row>
    <row r="22526" spans="1:2" x14ac:dyDescent="0.2">
      <c r="A22526" s="245" t="s">
        <v>35492</v>
      </c>
      <c r="B22526" s="246">
        <v>126.4</v>
      </c>
    </row>
    <row r="22527" spans="1:2" x14ac:dyDescent="0.2">
      <c r="A22527" s="245" t="s">
        <v>35493</v>
      </c>
      <c r="B22527" s="246">
        <v>126.4</v>
      </c>
    </row>
    <row r="22528" spans="1:2" x14ac:dyDescent="0.2">
      <c r="A22528" s="245" t="s">
        <v>11172</v>
      </c>
      <c r="B22528" s="246">
        <v>253.21</v>
      </c>
    </row>
    <row r="22529" spans="1:2" x14ac:dyDescent="0.2">
      <c r="A22529" s="245" t="s">
        <v>22337</v>
      </c>
      <c r="B22529" s="246">
        <v>253.21</v>
      </c>
    </row>
    <row r="22530" spans="1:2" x14ac:dyDescent="0.2">
      <c r="A22530" s="245" t="s">
        <v>35494</v>
      </c>
      <c r="B22530" s="246">
        <v>306.32</v>
      </c>
    </row>
    <row r="22531" spans="1:2" x14ac:dyDescent="0.2">
      <c r="A22531" s="245" t="s">
        <v>35495</v>
      </c>
      <c r="B22531" s="246">
        <v>306.32</v>
      </c>
    </row>
    <row r="22532" spans="1:2" x14ac:dyDescent="0.2">
      <c r="A22532" s="245" t="s">
        <v>35496</v>
      </c>
      <c r="B22532" s="246">
        <v>306.32</v>
      </c>
    </row>
    <row r="22533" spans="1:2" x14ac:dyDescent="0.2">
      <c r="A22533" s="245" t="s">
        <v>35497</v>
      </c>
      <c r="B22533" s="246">
        <v>306.32</v>
      </c>
    </row>
    <row r="22534" spans="1:2" x14ac:dyDescent="0.2">
      <c r="A22534" s="245" t="s">
        <v>11173</v>
      </c>
      <c r="B22534" s="246">
        <v>253.21</v>
      </c>
    </row>
    <row r="22535" spans="1:2" x14ac:dyDescent="0.2">
      <c r="A22535" s="245" t="s">
        <v>22338</v>
      </c>
      <c r="B22535" s="246">
        <v>253.21</v>
      </c>
    </row>
    <row r="22536" spans="1:2" x14ac:dyDescent="0.2">
      <c r="A22536" s="245" t="s">
        <v>11174</v>
      </c>
      <c r="B22536" s="246">
        <v>858.63</v>
      </c>
    </row>
    <row r="22537" spans="1:2" x14ac:dyDescent="0.2">
      <c r="A22537" s="245" t="s">
        <v>22339</v>
      </c>
      <c r="B22537" s="246">
        <v>858.63</v>
      </c>
    </row>
    <row r="22538" spans="1:2" x14ac:dyDescent="0.2">
      <c r="A22538" s="245" t="s">
        <v>11175</v>
      </c>
      <c r="B22538" s="246">
        <v>609.94000000000005</v>
      </c>
    </row>
    <row r="22539" spans="1:2" x14ac:dyDescent="0.2">
      <c r="A22539" s="245" t="s">
        <v>22340</v>
      </c>
      <c r="B22539" s="246">
        <v>609.94000000000005</v>
      </c>
    </row>
    <row r="22540" spans="1:2" x14ac:dyDescent="0.2">
      <c r="A22540" s="245" t="s">
        <v>11176</v>
      </c>
      <c r="B22540" s="246">
        <v>884.65</v>
      </c>
    </row>
    <row r="22541" spans="1:2" x14ac:dyDescent="0.2">
      <c r="A22541" s="245" t="s">
        <v>22341</v>
      </c>
      <c r="B22541" s="246">
        <v>884.65</v>
      </c>
    </row>
    <row r="22542" spans="1:2" x14ac:dyDescent="0.2">
      <c r="A22542" s="245" t="s">
        <v>11177</v>
      </c>
      <c r="B22542" s="246">
        <v>77.319999999999993</v>
      </c>
    </row>
    <row r="22543" spans="1:2" x14ac:dyDescent="0.2">
      <c r="A22543" s="245" t="s">
        <v>22342</v>
      </c>
      <c r="B22543" s="246">
        <v>75.63</v>
      </c>
    </row>
    <row r="22544" spans="1:2" x14ac:dyDescent="0.2">
      <c r="A22544" s="245" t="s">
        <v>11178</v>
      </c>
      <c r="B22544" s="246">
        <v>157.76</v>
      </c>
    </row>
    <row r="22545" spans="1:2" x14ac:dyDescent="0.2">
      <c r="A22545" s="245" t="s">
        <v>22343</v>
      </c>
      <c r="B22545" s="246">
        <v>154.38</v>
      </c>
    </row>
    <row r="22546" spans="1:2" x14ac:dyDescent="0.2">
      <c r="A22546" s="245" t="s">
        <v>11179</v>
      </c>
      <c r="B22546" s="246">
        <v>183.18</v>
      </c>
    </row>
    <row r="22547" spans="1:2" x14ac:dyDescent="0.2">
      <c r="A22547" s="245" t="s">
        <v>22344</v>
      </c>
      <c r="B22547" s="246">
        <v>176.43</v>
      </c>
    </row>
    <row r="22548" spans="1:2" x14ac:dyDescent="0.2">
      <c r="A22548" s="245" t="s">
        <v>11180</v>
      </c>
      <c r="B22548" s="246">
        <v>12.71</v>
      </c>
    </row>
    <row r="22549" spans="1:2" x14ac:dyDescent="0.2">
      <c r="A22549" s="245" t="s">
        <v>22345</v>
      </c>
      <c r="B22549" s="246">
        <v>11.02</v>
      </c>
    </row>
    <row r="22550" spans="1:2" x14ac:dyDescent="0.2">
      <c r="A22550" s="245" t="s">
        <v>11181</v>
      </c>
      <c r="B22550" s="246">
        <v>12.71</v>
      </c>
    </row>
    <row r="22551" spans="1:2" x14ac:dyDescent="0.2">
      <c r="A22551" s="245" t="s">
        <v>22346</v>
      </c>
      <c r="B22551" s="246">
        <v>11.02</v>
      </c>
    </row>
    <row r="22552" spans="1:2" x14ac:dyDescent="0.2">
      <c r="A22552" s="245" t="s">
        <v>11182</v>
      </c>
      <c r="B22552" s="246">
        <v>25.42</v>
      </c>
    </row>
    <row r="22553" spans="1:2" x14ac:dyDescent="0.2">
      <c r="A22553" s="245" t="s">
        <v>22347</v>
      </c>
      <c r="B22553" s="246">
        <v>22.04</v>
      </c>
    </row>
    <row r="22554" spans="1:2" x14ac:dyDescent="0.2">
      <c r="A22554" s="245" t="s">
        <v>11183</v>
      </c>
      <c r="B22554" s="246">
        <v>19.059999999999999</v>
      </c>
    </row>
    <row r="22555" spans="1:2" x14ac:dyDescent="0.2">
      <c r="A22555" s="245" t="s">
        <v>22348</v>
      </c>
      <c r="B22555" s="246">
        <v>16.53</v>
      </c>
    </row>
    <row r="22556" spans="1:2" x14ac:dyDescent="0.2">
      <c r="A22556" s="245" t="s">
        <v>11184</v>
      </c>
      <c r="B22556" s="246">
        <v>63.55</v>
      </c>
    </row>
    <row r="22557" spans="1:2" x14ac:dyDescent="0.2">
      <c r="A22557" s="245" t="s">
        <v>22349</v>
      </c>
      <c r="B22557" s="246">
        <v>55.1</v>
      </c>
    </row>
    <row r="22558" spans="1:2" x14ac:dyDescent="0.2">
      <c r="A22558" s="245" t="s">
        <v>6250</v>
      </c>
      <c r="B22558" s="246">
        <v>38.130000000000003</v>
      </c>
    </row>
    <row r="22559" spans="1:2" x14ac:dyDescent="0.2">
      <c r="A22559" s="245" t="s">
        <v>22350</v>
      </c>
      <c r="B22559" s="246">
        <v>33.06</v>
      </c>
    </row>
    <row r="22560" spans="1:2" x14ac:dyDescent="0.2">
      <c r="A22560" s="245" t="s">
        <v>6251</v>
      </c>
      <c r="B22560" s="246">
        <v>25.42</v>
      </c>
    </row>
    <row r="22561" spans="1:2" x14ac:dyDescent="0.2">
      <c r="A22561" s="245" t="s">
        <v>22351</v>
      </c>
      <c r="B22561" s="246">
        <v>22.04</v>
      </c>
    </row>
    <row r="22562" spans="1:2" x14ac:dyDescent="0.2">
      <c r="A22562" s="245" t="s">
        <v>6259</v>
      </c>
      <c r="B22562" s="246">
        <v>88.97</v>
      </c>
    </row>
    <row r="22563" spans="1:2" x14ac:dyDescent="0.2">
      <c r="A22563" s="245" t="s">
        <v>22352</v>
      </c>
      <c r="B22563" s="246">
        <v>77.14</v>
      </c>
    </row>
    <row r="22564" spans="1:2" x14ac:dyDescent="0.2">
      <c r="A22564" s="245" t="s">
        <v>6260</v>
      </c>
      <c r="B22564" s="246">
        <v>23.95</v>
      </c>
    </row>
    <row r="22565" spans="1:2" x14ac:dyDescent="0.2">
      <c r="A22565" s="245" t="s">
        <v>22353</v>
      </c>
      <c r="B22565" s="246">
        <v>23.78</v>
      </c>
    </row>
    <row r="22566" spans="1:2" x14ac:dyDescent="0.2">
      <c r="A22566" s="245" t="s">
        <v>11185</v>
      </c>
      <c r="B22566" s="246">
        <v>600</v>
      </c>
    </row>
    <row r="22567" spans="1:2" x14ac:dyDescent="0.2">
      <c r="A22567" s="245" t="s">
        <v>22354</v>
      </c>
      <c r="B22567" s="246">
        <v>600</v>
      </c>
    </row>
    <row r="22568" spans="1:2" x14ac:dyDescent="0.2">
      <c r="A22568" s="245" t="s">
        <v>11186</v>
      </c>
      <c r="B22568" s="246">
        <v>1200</v>
      </c>
    </row>
    <row r="22569" spans="1:2" x14ac:dyDescent="0.2">
      <c r="A22569" s="245" t="s">
        <v>22355</v>
      </c>
      <c r="B22569" s="246">
        <v>1200</v>
      </c>
    </row>
    <row r="22570" spans="1:2" x14ac:dyDescent="0.2">
      <c r="A22570" s="245" t="s">
        <v>35498</v>
      </c>
      <c r="B22570" s="246">
        <v>76.260000000000005</v>
      </c>
    </row>
    <row r="22571" spans="1:2" x14ac:dyDescent="0.2">
      <c r="A22571" s="245" t="s">
        <v>35499</v>
      </c>
      <c r="B22571" s="246">
        <v>66.12</v>
      </c>
    </row>
    <row r="22572" spans="1:2" x14ac:dyDescent="0.2">
      <c r="A22572" s="245" t="s">
        <v>35500</v>
      </c>
      <c r="B22572" s="246">
        <v>101.68</v>
      </c>
    </row>
    <row r="22573" spans="1:2" x14ac:dyDescent="0.2">
      <c r="A22573" s="245" t="s">
        <v>35501</v>
      </c>
      <c r="B22573" s="246">
        <v>88.16</v>
      </c>
    </row>
    <row r="22574" spans="1:2" x14ac:dyDescent="0.2">
      <c r="A22574" s="245" t="s">
        <v>35502</v>
      </c>
      <c r="B22574" s="246">
        <v>152.52000000000001</v>
      </c>
    </row>
    <row r="22575" spans="1:2" x14ac:dyDescent="0.2">
      <c r="A22575" s="245" t="s">
        <v>35503</v>
      </c>
      <c r="B22575" s="246">
        <v>132.25</v>
      </c>
    </row>
    <row r="22576" spans="1:2" x14ac:dyDescent="0.2">
      <c r="A22576" s="245" t="s">
        <v>35504</v>
      </c>
      <c r="B22576" s="246">
        <v>58.91</v>
      </c>
    </row>
    <row r="22577" spans="1:2" x14ac:dyDescent="0.2">
      <c r="A22577" s="245" t="s">
        <v>35505</v>
      </c>
      <c r="B22577" s="246">
        <v>58.91</v>
      </c>
    </row>
    <row r="22578" spans="1:2" x14ac:dyDescent="0.2">
      <c r="A22578" s="245" t="s">
        <v>35506</v>
      </c>
      <c r="B22578" s="246">
        <v>123.73</v>
      </c>
    </row>
    <row r="22579" spans="1:2" x14ac:dyDescent="0.2">
      <c r="A22579" s="245" t="s">
        <v>35507</v>
      </c>
      <c r="B22579" s="246">
        <v>123.73</v>
      </c>
    </row>
    <row r="22580" spans="1:2" x14ac:dyDescent="0.2">
      <c r="A22580" s="245" t="s">
        <v>35508</v>
      </c>
      <c r="B22580" s="246">
        <v>418.85</v>
      </c>
    </row>
    <row r="22581" spans="1:2" x14ac:dyDescent="0.2">
      <c r="A22581" s="245" t="s">
        <v>35509</v>
      </c>
      <c r="B22581" s="246">
        <v>418.85</v>
      </c>
    </row>
    <row r="22582" spans="1:2" x14ac:dyDescent="0.2">
      <c r="A22582" s="245" t="s">
        <v>35510</v>
      </c>
      <c r="B22582" s="246">
        <v>360.07</v>
      </c>
    </row>
    <row r="22583" spans="1:2" x14ac:dyDescent="0.2">
      <c r="A22583" s="245" t="s">
        <v>35511</v>
      </c>
      <c r="B22583" s="246">
        <v>360.07</v>
      </c>
    </row>
    <row r="22584" spans="1:2" x14ac:dyDescent="0.2">
      <c r="A22584" s="245" t="s">
        <v>35512</v>
      </c>
      <c r="B22584" s="246">
        <v>134.94999999999999</v>
      </c>
    </row>
    <row r="22585" spans="1:2" x14ac:dyDescent="0.2">
      <c r="A22585" s="245" t="s">
        <v>35513</v>
      </c>
      <c r="B22585" s="246">
        <v>134.94999999999999</v>
      </c>
    </row>
    <row r="22586" spans="1:2" x14ac:dyDescent="0.2">
      <c r="A22586" s="245" t="s">
        <v>35514</v>
      </c>
      <c r="B22586" s="246">
        <v>82.45</v>
      </c>
    </row>
    <row r="22587" spans="1:2" x14ac:dyDescent="0.2">
      <c r="A22587" s="245" t="s">
        <v>35515</v>
      </c>
      <c r="B22587" s="246">
        <v>82.45</v>
      </c>
    </row>
    <row r="22588" spans="1:2" x14ac:dyDescent="0.2">
      <c r="A22588" s="245" t="s">
        <v>35516</v>
      </c>
      <c r="B22588" s="246">
        <v>134.94999999999999</v>
      </c>
    </row>
    <row r="22589" spans="1:2" x14ac:dyDescent="0.2">
      <c r="A22589" s="245" t="s">
        <v>35517</v>
      </c>
      <c r="B22589" s="246">
        <v>134.94999999999999</v>
      </c>
    </row>
    <row r="22590" spans="1:2" x14ac:dyDescent="0.2">
      <c r="A22590" s="245" t="s">
        <v>35518</v>
      </c>
      <c r="B22590" s="246">
        <v>104.24</v>
      </c>
    </row>
    <row r="22591" spans="1:2" x14ac:dyDescent="0.2">
      <c r="A22591" s="245" t="s">
        <v>35519</v>
      </c>
      <c r="B22591" s="246">
        <v>104.24</v>
      </c>
    </row>
    <row r="22592" spans="1:2" x14ac:dyDescent="0.2">
      <c r="A22592" s="245" t="s">
        <v>35520</v>
      </c>
      <c r="B22592" s="246">
        <v>180.73</v>
      </c>
    </row>
    <row r="22593" spans="1:2" x14ac:dyDescent="0.2">
      <c r="A22593" s="245" t="s">
        <v>35521</v>
      </c>
      <c r="B22593" s="246">
        <v>180.73</v>
      </c>
    </row>
    <row r="22594" spans="1:2" x14ac:dyDescent="0.2">
      <c r="A22594" s="245" t="s">
        <v>35522</v>
      </c>
      <c r="B22594" s="246">
        <v>151.28</v>
      </c>
    </row>
    <row r="22595" spans="1:2" x14ac:dyDescent="0.2">
      <c r="A22595" s="245" t="s">
        <v>35523</v>
      </c>
      <c r="B22595" s="246">
        <v>151.28</v>
      </c>
    </row>
    <row r="22596" spans="1:2" x14ac:dyDescent="0.2">
      <c r="A22596" s="245" t="s">
        <v>35524</v>
      </c>
      <c r="B22596" s="246">
        <v>111.54</v>
      </c>
    </row>
    <row r="22597" spans="1:2" x14ac:dyDescent="0.2">
      <c r="A22597" s="245" t="s">
        <v>35525</v>
      </c>
      <c r="B22597" s="246">
        <v>111.54</v>
      </c>
    </row>
    <row r="22598" spans="1:2" x14ac:dyDescent="0.2">
      <c r="A22598" s="245" t="s">
        <v>35526</v>
      </c>
      <c r="B22598" s="246">
        <v>214.11</v>
      </c>
    </row>
    <row r="22599" spans="1:2" x14ac:dyDescent="0.2">
      <c r="A22599" s="245" t="s">
        <v>35527</v>
      </c>
      <c r="B22599" s="246">
        <v>214.11</v>
      </c>
    </row>
    <row r="22600" spans="1:2" x14ac:dyDescent="0.2">
      <c r="A22600" s="245" t="s">
        <v>35528</v>
      </c>
      <c r="B22600" s="246">
        <v>103.1</v>
      </c>
    </row>
    <row r="22601" spans="1:2" x14ac:dyDescent="0.2">
      <c r="A22601" s="245" t="s">
        <v>35529</v>
      </c>
      <c r="B22601" s="246">
        <v>103.1</v>
      </c>
    </row>
    <row r="22602" spans="1:2" x14ac:dyDescent="0.2">
      <c r="A22602" s="245" t="s">
        <v>6252</v>
      </c>
      <c r="B22602" s="246">
        <v>2.54</v>
      </c>
    </row>
    <row r="22603" spans="1:2" x14ac:dyDescent="0.2">
      <c r="A22603" s="245" t="s">
        <v>22356</v>
      </c>
      <c r="B22603" s="246">
        <v>2.2000000000000002</v>
      </c>
    </row>
    <row r="22604" spans="1:2" x14ac:dyDescent="0.2">
      <c r="A22604" s="245" t="s">
        <v>6253</v>
      </c>
      <c r="B22604" s="246">
        <v>3.17</v>
      </c>
    </row>
    <row r="22605" spans="1:2" x14ac:dyDescent="0.2">
      <c r="A22605" s="245" t="s">
        <v>22357</v>
      </c>
      <c r="B22605" s="246">
        <v>2.75</v>
      </c>
    </row>
    <row r="22606" spans="1:2" x14ac:dyDescent="0.2">
      <c r="A22606" s="245" t="s">
        <v>6254</v>
      </c>
      <c r="B22606" s="246">
        <v>3.81</v>
      </c>
    </row>
    <row r="22607" spans="1:2" x14ac:dyDescent="0.2">
      <c r="A22607" s="245" t="s">
        <v>22358</v>
      </c>
      <c r="B22607" s="246">
        <v>3.3</v>
      </c>
    </row>
    <row r="22608" spans="1:2" x14ac:dyDescent="0.2">
      <c r="A22608" s="245" t="s">
        <v>6255</v>
      </c>
      <c r="B22608" s="246">
        <v>5.08</v>
      </c>
    </row>
    <row r="22609" spans="1:2" x14ac:dyDescent="0.2">
      <c r="A22609" s="245" t="s">
        <v>22359</v>
      </c>
      <c r="B22609" s="246">
        <v>4.4000000000000004</v>
      </c>
    </row>
    <row r="22610" spans="1:2" x14ac:dyDescent="0.2">
      <c r="A22610" s="245" t="s">
        <v>6256</v>
      </c>
      <c r="B22610" s="246">
        <v>3.81</v>
      </c>
    </row>
    <row r="22611" spans="1:2" x14ac:dyDescent="0.2">
      <c r="A22611" s="245" t="s">
        <v>22360</v>
      </c>
      <c r="B22611" s="246">
        <v>3.3</v>
      </c>
    </row>
    <row r="22612" spans="1:2" x14ac:dyDescent="0.2">
      <c r="A22612" s="245" t="s">
        <v>6257</v>
      </c>
      <c r="B22612" s="246">
        <v>3.81</v>
      </c>
    </row>
    <row r="22613" spans="1:2" x14ac:dyDescent="0.2">
      <c r="A22613" s="245" t="s">
        <v>22361</v>
      </c>
      <c r="B22613" s="246">
        <v>3.3</v>
      </c>
    </row>
    <row r="22614" spans="1:2" x14ac:dyDescent="0.2">
      <c r="A22614" s="245" t="s">
        <v>6258</v>
      </c>
      <c r="B22614" s="246">
        <v>1.58</v>
      </c>
    </row>
    <row r="22615" spans="1:2" x14ac:dyDescent="0.2">
      <c r="A22615" s="245" t="s">
        <v>22362</v>
      </c>
      <c r="B22615" s="246">
        <v>1.41</v>
      </c>
    </row>
    <row r="22616" spans="1:2" x14ac:dyDescent="0.2">
      <c r="A22616" s="245" t="s">
        <v>11187</v>
      </c>
      <c r="B22616" s="246">
        <v>0.03</v>
      </c>
    </row>
    <row r="22617" spans="1:2" x14ac:dyDescent="0.2">
      <c r="A22617" s="245" t="s">
        <v>22363</v>
      </c>
      <c r="B22617" s="246">
        <v>0.03</v>
      </c>
    </row>
    <row r="22618" spans="1:2" x14ac:dyDescent="0.2">
      <c r="A22618" s="245" t="s">
        <v>11188</v>
      </c>
      <c r="B22618" s="246">
        <v>0.04</v>
      </c>
    </row>
    <row r="22619" spans="1:2" x14ac:dyDescent="0.2">
      <c r="A22619" s="245" t="s">
        <v>22364</v>
      </c>
      <c r="B22619" s="246">
        <v>0.04</v>
      </c>
    </row>
    <row r="22620" spans="1:2" x14ac:dyDescent="0.2">
      <c r="A22620" s="245" t="s">
        <v>11189</v>
      </c>
      <c r="B22620" s="246">
        <v>0.51</v>
      </c>
    </row>
    <row r="22621" spans="1:2" x14ac:dyDescent="0.2">
      <c r="A22621" s="245" t="s">
        <v>22365</v>
      </c>
      <c r="B22621" s="246">
        <v>0.51</v>
      </c>
    </row>
    <row r="22622" spans="1:2" x14ac:dyDescent="0.2">
      <c r="A22622" s="245" t="s">
        <v>11190</v>
      </c>
      <c r="B22622" s="246">
        <v>1.55</v>
      </c>
    </row>
    <row r="22623" spans="1:2" x14ac:dyDescent="0.2">
      <c r="A22623" s="245" t="s">
        <v>22366</v>
      </c>
      <c r="B22623" s="246">
        <v>1.55</v>
      </c>
    </row>
    <row r="22624" spans="1:2" x14ac:dyDescent="0.2">
      <c r="A22624" s="245" t="s">
        <v>11191</v>
      </c>
      <c r="B22624" s="246">
        <v>2.38</v>
      </c>
    </row>
    <row r="22625" spans="1:2" x14ac:dyDescent="0.2">
      <c r="A22625" s="245" t="s">
        <v>22367</v>
      </c>
      <c r="B22625" s="246">
        <v>2.38</v>
      </c>
    </row>
    <row r="22626" spans="1:2" x14ac:dyDescent="0.2">
      <c r="A22626" s="245" t="s">
        <v>11192</v>
      </c>
      <c r="B22626" s="246">
        <v>3.73</v>
      </c>
    </row>
    <row r="22627" spans="1:2" x14ac:dyDescent="0.2">
      <c r="A22627" s="245" t="s">
        <v>22368</v>
      </c>
      <c r="B22627" s="246">
        <v>3.73</v>
      </c>
    </row>
    <row r="22628" spans="1:2" x14ac:dyDescent="0.2">
      <c r="A22628" s="245" t="s">
        <v>11193</v>
      </c>
      <c r="B22628" s="246">
        <v>4.07</v>
      </c>
    </row>
    <row r="22629" spans="1:2" x14ac:dyDescent="0.2">
      <c r="A22629" s="245" t="s">
        <v>22369</v>
      </c>
      <c r="B22629" s="246">
        <v>4.07</v>
      </c>
    </row>
    <row r="22630" spans="1:2" x14ac:dyDescent="0.2">
      <c r="A22630" s="245" t="s">
        <v>11194</v>
      </c>
      <c r="B22630" s="246">
        <v>6.46</v>
      </c>
    </row>
    <row r="22631" spans="1:2" x14ac:dyDescent="0.2">
      <c r="A22631" s="245" t="s">
        <v>22370</v>
      </c>
      <c r="B22631" s="246">
        <v>6.46</v>
      </c>
    </row>
    <row r="22632" spans="1:2" x14ac:dyDescent="0.2">
      <c r="A22632" s="245" t="s">
        <v>11195</v>
      </c>
      <c r="B22632" s="246">
        <v>5.66</v>
      </c>
    </row>
    <row r="22633" spans="1:2" x14ac:dyDescent="0.2">
      <c r="A22633" s="245" t="s">
        <v>22371</v>
      </c>
      <c r="B22633" s="246">
        <v>5.66</v>
      </c>
    </row>
    <row r="22634" spans="1:2" x14ac:dyDescent="0.2">
      <c r="A22634" s="245" t="s">
        <v>11196</v>
      </c>
      <c r="B22634" s="246">
        <v>7</v>
      </c>
    </row>
    <row r="22635" spans="1:2" x14ac:dyDescent="0.2">
      <c r="A22635" s="245" t="s">
        <v>22372</v>
      </c>
      <c r="B22635" s="246">
        <v>7</v>
      </c>
    </row>
    <row r="22636" spans="1:2" x14ac:dyDescent="0.2">
      <c r="A22636" s="245" t="s">
        <v>11197</v>
      </c>
      <c r="B22636" s="246">
        <v>8.76</v>
      </c>
    </row>
    <row r="22637" spans="1:2" x14ac:dyDescent="0.2">
      <c r="A22637" s="245" t="s">
        <v>22373</v>
      </c>
      <c r="B22637" s="246">
        <v>8.76</v>
      </c>
    </row>
    <row r="22638" spans="1:2" x14ac:dyDescent="0.2">
      <c r="A22638" s="245" t="s">
        <v>11198</v>
      </c>
      <c r="B22638" s="246">
        <v>9.66</v>
      </c>
    </row>
    <row r="22639" spans="1:2" x14ac:dyDescent="0.2">
      <c r="A22639" s="245" t="s">
        <v>22374</v>
      </c>
      <c r="B22639" s="246">
        <v>9.66</v>
      </c>
    </row>
    <row r="22640" spans="1:2" x14ac:dyDescent="0.2">
      <c r="A22640" s="245" t="s">
        <v>11199</v>
      </c>
      <c r="B22640" s="246">
        <v>13.33</v>
      </c>
    </row>
    <row r="22641" spans="1:2" x14ac:dyDescent="0.2">
      <c r="A22641" s="245" t="s">
        <v>22375</v>
      </c>
      <c r="B22641" s="246">
        <v>13.33</v>
      </c>
    </row>
    <row r="22642" spans="1:2" x14ac:dyDescent="0.2">
      <c r="A22642" s="245" t="s">
        <v>11200</v>
      </c>
      <c r="B22642" s="246">
        <v>19.95</v>
      </c>
    </row>
    <row r="22643" spans="1:2" x14ac:dyDescent="0.2">
      <c r="A22643" s="245" t="s">
        <v>22376</v>
      </c>
      <c r="B22643" s="246">
        <v>19.95</v>
      </c>
    </row>
    <row r="22644" spans="1:2" x14ac:dyDescent="0.2">
      <c r="A22644" s="245" t="s">
        <v>11201</v>
      </c>
      <c r="B22644" s="246">
        <v>5.25</v>
      </c>
    </row>
    <row r="22645" spans="1:2" x14ac:dyDescent="0.2">
      <c r="A22645" s="245" t="s">
        <v>22377</v>
      </c>
      <c r="B22645" s="246">
        <v>5.25</v>
      </c>
    </row>
    <row r="22646" spans="1:2" x14ac:dyDescent="0.2">
      <c r="A22646" s="245" t="s">
        <v>11202</v>
      </c>
      <c r="B22646" s="246">
        <v>25.43</v>
      </c>
    </row>
    <row r="22647" spans="1:2" x14ac:dyDescent="0.2">
      <c r="A22647" s="245" t="s">
        <v>22378</v>
      </c>
      <c r="B22647" s="246">
        <v>25.43</v>
      </c>
    </row>
    <row r="22648" spans="1:2" x14ac:dyDescent="0.2">
      <c r="A22648" s="245" t="s">
        <v>11203</v>
      </c>
      <c r="B22648" s="246">
        <v>2.8</v>
      </c>
    </row>
    <row r="22649" spans="1:2" x14ac:dyDescent="0.2">
      <c r="A22649" s="245" t="s">
        <v>22379</v>
      </c>
      <c r="B22649" s="246">
        <v>2.8</v>
      </c>
    </row>
    <row r="22650" spans="1:2" x14ac:dyDescent="0.2">
      <c r="A22650" s="245" t="s">
        <v>11204</v>
      </c>
      <c r="B22650" s="246">
        <v>5.98</v>
      </c>
    </row>
    <row r="22651" spans="1:2" x14ac:dyDescent="0.2">
      <c r="A22651" s="245" t="s">
        <v>22380</v>
      </c>
      <c r="B22651" s="246">
        <v>5.98</v>
      </c>
    </row>
    <row r="22652" spans="1:2" x14ac:dyDescent="0.2">
      <c r="A22652" s="245" t="s">
        <v>11205</v>
      </c>
      <c r="B22652" s="246">
        <v>9.48</v>
      </c>
    </row>
    <row r="22653" spans="1:2" x14ac:dyDescent="0.2">
      <c r="A22653" s="245" t="s">
        <v>22381</v>
      </c>
      <c r="B22653" s="246">
        <v>9.48</v>
      </c>
    </row>
    <row r="22654" spans="1:2" x14ac:dyDescent="0.2">
      <c r="A22654" s="245" t="s">
        <v>11206</v>
      </c>
      <c r="B22654" s="246">
        <v>12.19</v>
      </c>
    </row>
    <row r="22655" spans="1:2" x14ac:dyDescent="0.2">
      <c r="A22655" s="245" t="s">
        <v>22382</v>
      </c>
      <c r="B22655" s="246">
        <v>12.19</v>
      </c>
    </row>
    <row r="22656" spans="1:2" x14ac:dyDescent="0.2">
      <c r="A22656" s="245" t="s">
        <v>11207</v>
      </c>
      <c r="B22656" s="246">
        <v>17.11</v>
      </c>
    </row>
    <row r="22657" spans="1:2" x14ac:dyDescent="0.2">
      <c r="A22657" s="245" t="s">
        <v>22383</v>
      </c>
      <c r="B22657" s="246">
        <v>17.11</v>
      </c>
    </row>
    <row r="22658" spans="1:2" x14ac:dyDescent="0.2">
      <c r="A22658" s="245" t="s">
        <v>11208</v>
      </c>
      <c r="B22658" s="246">
        <v>4.1900000000000004</v>
      </c>
    </row>
    <row r="22659" spans="1:2" x14ac:dyDescent="0.2">
      <c r="A22659" s="245" t="s">
        <v>22384</v>
      </c>
      <c r="B22659" s="246">
        <v>4.1900000000000004</v>
      </c>
    </row>
    <row r="22660" spans="1:2" x14ac:dyDescent="0.2">
      <c r="A22660" s="245" t="s">
        <v>11209</v>
      </c>
      <c r="B22660" s="246">
        <v>9.61</v>
      </c>
    </row>
    <row r="22661" spans="1:2" x14ac:dyDescent="0.2">
      <c r="A22661" s="245" t="s">
        <v>22385</v>
      </c>
      <c r="B22661" s="246">
        <v>9.61</v>
      </c>
    </row>
    <row r="22662" spans="1:2" x14ac:dyDescent="0.2">
      <c r="A22662" s="245" t="s">
        <v>35530</v>
      </c>
      <c r="B22662" s="246">
        <v>20.94</v>
      </c>
    </row>
    <row r="22663" spans="1:2" x14ac:dyDescent="0.2">
      <c r="A22663" s="245" t="s">
        <v>35531</v>
      </c>
      <c r="B22663" s="246">
        <v>20.94</v>
      </c>
    </row>
    <row r="22664" spans="1:2" x14ac:dyDescent="0.2">
      <c r="A22664" s="245" t="s">
        <v>11210</v>
      </c>
      <c r="B22664" s="246">
        <v>17.71</v>
      </c>
    </row>
    <row r="22665" spans="1:2" x14ac:dyDescent="0.2">
      <c r="A22665" s="245" t="s">
        <v>22386</v>
      </c>
      <c r="B22665" s="246">
        <v>17.71</v>
      </c>
    </row>
    <row r="22666" spans="1:2" x14ac:dyDescent="0.2">
      <c r="A22666" s="245" t="s">
        <v>35532</v>
      </c>
      <c r="B22666" s="246">
        <v>124.72</v>
      </c>
    </row>
    <row r="22667" spans="1:2" x14ac:dyDescent="0.2">
      <c r="A22667" s="245" t="s">
        <v>35533</v>
      </c>
      <c r="B22667" s="246">
        <v>124.72</v>
      </c>
    </row>
    <row r="22668" spans="1:2" x14ac:dyDescent="0.2">
      <c r="A22668" s="245" t="s">
        <v>11211</v>
      </c>
      <c r="B22668" s="246">
        <v>24.55</v>
      </c>
    </row>
    <row r="22669" spans="1:2" x14ac:dyDescent="0.2">
      <c r="A22669" s="245" t="s">
        <v>22387</v>
      </c>
      <c r="B22669" s="246">
        <v>24.55</v>
      </c>
    </row>
    <row r="22670" spans="1:2" x14ac:dyDescent="0.2">
      <c r="A22670" s="245" t="s">
        <v>11212</v>
      </c>
      <c r="B22670" s="246">
        <v>2.12</v>
      </c>
    </row>
    <row r="22671" spans="1:2" x14ac:dyDescent="0.2">
      <c r="A22671" s="245" t="s">
        <v>22388</v>
      </c>
      <c r="B22671" s="246">
        <v>2.12</v>
      </c>
    </row>
    <row r="22672" spans="1:2" x14ac:dyDescent="0.2">
      <c r="A22672" s="245" t="s">
        <v>35534</v>
      </c>
      <c r="B22672" s="246">
        <v>2.6</v>
      </c>
    </row>
    <row r="22673" spans="1:2" x14ac:dyDescent="0.2">
      <c r="A22673" s="245" t="s">
        <v>35535</v>
      </c>
      <c r="B22673" s="246">
        <v>2.6</v>
      </c>
    </row>
    <row r="22674" spans="1:2" x14ac:dyDescent="0.2">
      <c r="A22674" s="245" t="s">
        <v>11213</v>
      </c>
      <c r="B22674" s="246">
        <v>4.3899999999999997</v>
      </c>
    </row>
    <row r="22675" spans="1:2" x14ac:dyDescent="0.2">
      <c r="A22675" s="245" t="s">
        <v>22389</v>
      </c>
      <c r="B22675" s="246">
        <v>4.3899999999999997</v>
      </c>
    </row>
    <row r="22676" spans="1:2" x14ac:dyDescent="0.2">
      <c r="A22676" s="245" t="s">
        <v>11214</v>
      </c>
      <c r="B22676" s="246">
        <v>4.05</v>
      </c>
    </row>
    <row r="22677" spans="1:2" x14ac:dyDescent="0.2">
      <c r="A22677" s="245" t="s">
        <v>22390</v>
      </c>
      <c r="B22677" s="246">
        <v>4.05</v>
      </c>
    </row>
    <row r="22678" spans="1:2" x14ac:dyDescent="0.2">
      <c r="A22678" s="245" t="s">
        <v>35536</v>
      </c>
      <c r="B22678" s="246">
        <v>4.12</v>
      </c>
    </row>
    <row r="22679" spans="1:2" x14ac:dyDescent="0.2">
      <c r="A22679" s="245" t="s">
        <v>35537</v>
      </c>
      <c r="B22679" s="246">
        <v>4.12</v>
      </c>
    </row>
    <row r="22680" spans="1:2" x14ac:dyDescent="0.2">
      <c r="A22680" s="245" t="s">
        <v>11215</v>
      </c>
      <c r="B22680" s="246">
        <v>1.65</v>
      </c>
    </row>
    <row r="22681" spans="1:2" x14ac:dyDescent="0.2">
      <c r="A22681" s="245" t="s">
        <v>22391</v>
      </c>
      <c r="B22681" s="246">
        <v>1.65</v>
      </c>
    </row>
    <row r="22682" spans="1:2" x14ac:dyDescent="0.2">
      <c r="A22682" s="245" t="s">
        <v>11216</v>
      </c>
      <c r="B22682" s="246">
        <v>3.07</v>
      </c>
    </row>
    <row r="22683" spans="1:2" x14ac:dyDescent="0.2">
      <c r="A22683" s="245" t="s">
        <v>22392</v>
      </c>
      <c r="B22683" s="246">
        <v>3.07</v>
      </c>
    </row>
    <row r="22684" spans="1:2" x14ac:dyDescent="0.2">
      <c r="A22684" s="245" t="s">
        <v>6261</v>
      </c>
      <c r="B22684" s="246">
        <v>10.96</v>
      </c>
    </row>
    <row r="22685" spans="1:2" x14ac:dyDescent="0.2">
      <c r="A22685" s="245" t="s">
        <v>22393</v>
      </c>
      <c r="B22685" s="246">
        <v>10.62</v>
      </c>
    </row>
    <row r="22686" spans="1:2" x14ac:dyDescent="0.2">
      <c r="A22686" s="245" t="s">
        <v>6262</v>
      </c>
      <c r="B22686" s="246">
        <v>6.69</v>
      </c>
    </row>
    <row r="22687" spans="1:2" x14ac:dyDescent="0.2">
      <c r="A22687" s="245" t="s">
        <v>22394</v>
      </c>
      <c r="B22687" s="246">
        <v>6.35</v>
      </c>
    </row>
    <row r="22688" spans="1:2" x14ac:dyDescent="0.2">
      <c r="A22688" s="245" t="s">
        <v>6263</v>
      </c>
      <c r="B22688" s="246">
        <v>4.34</v>
      </c>
    </row>
    <row r="22689" spans="1:2" x14ac:dyDescent="0.2">
      <c r="A22689" s="245" t="s">
        <v>22395</v>
      </c>
      <c r="B22689" s="246">
        <v>4</v>
      </c>
    </row>
    <row r="22690" spans="1:2" x14ac:dyDescent="0.2">
      <c r="A22690" s="245" t="s">
        <v>6264</v>
      </c>
      <c r="B22690" s="246">
        <v>4.12</v>
      </c>
    </row>
    <row r="22691" spans="1:2" x14ac:dyDescent="0.2">
      <c r="A22691" s="245" t="s">
        <v>22396</v>
      </c>
      <c r="B22691" s="246">
        <v>3.79</v>
      </c>
    </row>
    <row r="22692" spans="1:2" x14ac:dyDescent="0.2">
      <c r="A22692" s="245" t="s">
        <v>11217</v>
      </c>
      <c r="B22692" s="246">
        <v>6.31</v>
      </c>
    </row>
    <row r="22693" spans="1:2" x14ac:dyDescent="0.2">
      <c r="A22693" s="245" t="s">
        <v>22397</v>
      </c>
      <c r="B22693" s="246">
        <v>5.97</v>
      </c>
    </row>
    <row r="22694" spans="1:2" x14ac:dyDescent="0.2">
      <c r="A22694" s="245" t="s">
        <v>11218</v>
      </c>
      <c r="B22694" s="246">
        <v>28.06</v>
      </c>
    </row>
    <row r="22695" spans="1:2" x14ac:dyDescent="0.2">
      <c r="A22695" s="245" t="s">
        <v>22398</v>
      </c>
      <c r="B22695" s="246">
        <v>27.55</v>
      </c>
    </row>
    <row r="22696" spans="1:2" x14ac:dyDescent="0.2">
      <c r="A22696" s="245" t="s">
        <v>11219</v>
      </c>
      <c r="B22696" s="246">
        <v>1.85</v>
      </c>
    </row>
    <row r="22697" spans="1:2" x14ac:dyDescent="0.2">
      <c r="A22697" s="245" t="s">
        <v>22399</v>
      </c>
      <c r="B22697" s="246">
        <v>1.85</v>
      </c>
    </row>
    <row r="22698" spans="1:2" x14ac:dyDescent="0.2">
      <c r="A22698" s="245" t="s">
        <v>35538</v>
      </c>
      <c r="B22698" s="246">
        <v>2.76</v>
      </c>
    </row>
    <row r="22699" spans="1:2" x14ac:dyDescent="0.2">
      <c r="A22699" s="245" t="s">
        <v>35539</v>
      </c>
      <c r="B22699" s="246">
        <v>2.59</v>
      </c>
    </row>
    <row r="22700" spans="1:2" x14ac:dyDescent="0.2">
      <c r="A22700" s="245" t="s">
        <v>35540</v>
      </c>
      <c r="B22700" s="246">
        <v>4.04</v>
      </c>
    </row>
    <row r="22701" spans="1:2" x14ac:dyDescent="0.2">
      <c r="A22701" s="245" t="s">
        <v>35541</v>
      </c>
      <c r="B22701" s="246">
        <v>4.04</v>
      </c>
    </row>
    <row r="22702" spans="1:2" x14ac:dyDescent="0.2">
      <c r="A22702" s="245" t="s">
        <v>35542</v>
      </c>
      <c r="B22702" s="246">
        <v>6.63</v>
      </c>
    </row>
    <row r="22703" spans="1:2" x14ac:dyDescent="0.2">
      <c r="A22703" s="245" t="s">
        <v>35543</v>
      </c>
      <c r="B22703" s="246">
        <v>6.12</v>
      </c>
    </row>
    <row r="22704" spans="1:2" x14ac:dyDescent="0.2">
      <c r="A22704" s="245" t="s">
        <v>11220</v>
      </c>
      <c r="B22704" s="246">
        <v>8.1</v>
      </c>
    </row>
    <row r="22705" spans="1:2" x14ac:dyDescent="0.2">
      <c r="A22705" s="245" t="s">
        <v>22400</v>
      </c>
      <c r="B22705" s="246">
        <v>8.1</v>
      </c>
    </row>
    <row r="22706" spans="1:2" x14ac:dyDescent="0.2">
      <c r="A22706" s="245" t="s">
        <v>11221</v>
      </c>
      <c r="B22706" s="246">
        <v>8.33</v>
      </c>
    </row>
    <row r="22707" spans="1:2" x14ac:dyDescent="0.2">
      <c r="A22707" s="245" t="s">
        <v>22401</v>
      </c>
      <c r="B22707" s="246">
        <v>7.82</v>
      </c>
    </row>
    <row r="22708" spans="1:2" x14ac:dyDescent="0.2">
      <c r="A22708" s="245" t="s">
        <v>11222</v>
      </c>
      <c r="B22708" s="246">
        <v>8.33</v>
      </c>
    </row>
    <row r="22709" spans="1:2" x14ac:dyDescent="0.2">
      <c r="A22709" s="245" t="s">
        <v>22402</v>
      </c>
      <c r="B22709" s="246">
        <v>7.82</v>
      </c>
    </row>
    <row r="22710" spans="1:2" x14ac:dyDescent="0.2">
      <c r="A22710" s="245" t="s">
        <v>11223</v>
      </c>
      <c r="B22710" s="246">
        <v>8.6</v>
      </c>
    </row>
    <row r="22711" spans="1:2" x14ac:dyDescent="0.2">
      <c r="A22711" s="245" t="s">
        <v>22403</v>
      </c>
      <c r="B22711" s="246">
        <v>8.09</v>
      </c>
    </row>
    <row r="22712" spans="1:2" x14ac:dyDescent="0.2">
      <c r="A22712" s="245" t="s">
        <v>11224</v>
      </c>
      <c r="B22712" s="246">
        <v>5.36</v>
      </c>
    </row>
    <row r="22713" spans="1:2" x14ac:dyDescent="0.2">
      <c r="A22713" s="245" t="s">
        <v>22404</v>
      </c>
      <c r="B22713" s="246">
        <v>4.8499999999999996</v>
      </c>
    </row>
    <row r="22714" spans="1:2" x14ac:dyDescent="0.2">
      <c r="A22714" s="245" t="s">
        <v>11225</v>
      </c>
      <c r="B22714" s="246">
        <v>5.97</v>
      </c>
    </row>
    <row r="22715" spans="1:2" x14ac:dyDescent="0.2">
      <c r="A22715" s="245" t="s">
        <v>22405</v>
      </c>
      <c r="B22715" s="246">
        <v>5.46</v>
      </c>
    </row>
    <row r="22716" spans="1:2" x14ac:dyDescent="0.2">
      <c r="A22716" s="245" t="s">
        <v>11226</v>
      </c>
      <c r="B22716" s="246">
        <v>9.2200000000000006</v>
      </c>
    </row>
    <row r="22717" spans="1:2" x14ac:dyDescent="0.2">
      <c r="A22717" s="245" t="s">
        <v>22406</v>
      </c>
      <c r="B22717" s="246">
        <v>8.7100000000000009</v>
      </c>
    </row>
    <row r="22718" spans="1:2" x14ac:dyDescent="0.2">
      <c r="A22718" s="245" t="s">
        <v>11227</v>
      </c>
      <c r="B22718" s="246">
        <v>8.35</v>
      </c>
    </row>
    <row r="22719" spans="1:2" x14ac:dyDescent="0.2">
      <c r="A22719" s="245" t="s">
        <v>22407</v>
      </c>
      <c r="B22719" s="246">
        <v>7.84</v>
      </c>
    </row>
    <row r="22720" spans="1:2" x14ac:dyDescent="0.2">
      <c r="A22720" s="245" t="s">
        <v>11228</v>
      </c>
      <c r="B22720" s="246">
        <v>8.85</v>
      </c>
    </row>
    <row r="22721" spans="1:2" x14ac:dyDescent="0.2">
      <c r="A22721" s="245" t="s">
        <v>22408</v>
      </c>
      <c r="B22721" s="246">
        <v>8.34</v>
      </c>
    </row>
    <row r="22722" spans="1:2" x14ac:dyDescent="0.2">
      <c r="A22722" s="245" t="s">
        <v>11229</v>
      </c>
      <c r="B22722" s="246">
        <v>8.6300000000000008</v>
      </c>
    </row>
    <row r="22723" spans="1:2" x14ac:dyDescent="0.2">
      <c r="A22723" s="245" t="s">
        <v>22409</v>
      </c>
      <c r="B22723" s="246">
        <v>8.1199999999999992</v>
      </c>
    </row>
    <row r="22724" spans="1:2" x14ac:dyDescent="0.2">
      <c r="A22724" s="245" t="s">
        <v>11230</v>
      </c>
      <c r="B22724" s="246">
        <v>8.33</v>
      </c>
    </row>
    <row r="22725" spans="1:2" x14ac:dyDescent="0.2">
      <c r="A22725" s="245" t="s">
        <v>22410</v>
      </c>
      <c r="B22725" s="246">
        <v>7.82</v>
      </c>
    </row>
    <row r="22726" spans="1:2" x14ac:dyDescent="0.2">
      <c r="A22726" s="245" t="s">
        <v>11231</v>
      </c>
      <c r="B22726" s="246">
        <v>8.9</v>
      </c>
    </row>
    <row r="22727" spans="1:2" x14ac:dyDescent="0.2">
      <c r="A22727" s="245" t="s">
        <v>22411</v>
      </c>
      <c r="B22727" s="246">
        <v>8.39</v>
      </c>
    </row>
    <row r="22728" spans="1:2" x14ac:dyDescent="0.2">
      <c r="A22728" s="245" t="s">
        <v>11232</v>
      </c>
      <c r="B22728" s="246">
        <v>9.84</v>
      </c>
    </row>
    <row r="22729" spans="1:2" x14ac:dyDescent="0.2">
      <c r="A22729" s="245" t="s">
        <v>22412</v>
      </c>
      <c r="B22729" s="246">
        <v>9.33</v>
      </c>
    </row>
    <row r="22730" spans="1:2" x14ac:dyDescent="0.2">
      <c r="A22730" s="245" t="s">
        <v>11233</v>
      </c>
      <c r="B22730" s="246">
        <v>11.73</v>
      </c>
    </row>
    <row r="22731" spans="1:2" x14ac:dyDescent="0.2">
      <c r="A22731" s="245" t="s">
        <v>22413</v>
      </c>
      <c r="B22731" s="246">
        <v>11.22</v>
      </c>
    </row>
    <row r="22732" spans="1:2" x14ac:dyDescent="0.2">
      <c r="A22732" s="245" t="s">
        <v>11234</v>
      </c>
      <c r="B22732" s="246">
        <v>11.07</v>
      </c>
    </row>
    <row r="22733" spans="1:2" x14ac:dyDescent="0.2">
      <c r="A22733" s="245" t="s">
        <v>22414</v>
      </c>
      <c r="B22733" s="246">
        <v>10.56</v>
      </c>
    </row>
    <row r="22734" spans="1:2" x14ac:dyDescent="0.2">
      <c r="A22734" s="245" t="s">
        <v>35544</v>
      </c>
      <c r="B22734" s="246">
        <v>48.53</v>
      </c>
    </row>
    <row r="22735" spans="1:2" x14ac:dyDescent="0.2">
      <c r="A22735" s="245" t="s">
        <v>35545</v>
      </c>
      <c r="B22735" s="246">
        <v>48.53</v>
      </c>
    </row>
    <row r="22736" spans="1:2" x14ac:dyDescent="0.2">
      <c r="A22736" s="245" t="s">
        <v>35546</v>
      </c>
      <c r="B22736" s="246">
        <v>60.23</v>
      </c>
    </row>
    <row r="22737" spans="1:2" x14ac:dyDescent="0.2">
      <c r="A22737" s="245" t="s">
        <v>35547</v>
      </c>
      <c r="B22737" s="246">
        <v>60.23</v>
      </c>
    </row>
    <row r="22738" spans="1:2" x14ac:dyDescent="0.2">
      <c r="A22738" s="245" t="s">
        <v>11235</v>
      </c>
      <c r="B22738" s="246">
        <v>11.23</v>
      </c>
    </row>
    <row r="22739" spans="1:2" x14ac:dyDescent="0.2">
      <c r="A22739" s="245" t="s">
        <v>22415</v>
      </c>
      <c r="B22739" s="246">
        <v>11.23</v>
      </c>
    </row>
    <row r="22740" spans="1:2" x14ac:dyDescent="0.2">
      <c r="A22740" s="245" t="s">
        <v>11236</v>
      </c>
      <c r="B22740" s="246">
        <v>243.24</v>
      </c>
    </row>
    <row r="22741" spans="1:2" x14ac:dyDescent="0.2">
      <c r="A22741" s="245" t="s">
        <v>22416</v>
      </c>
      <c r="B22741" s="246">
        <v>243.24</v>
      </c>
    </row>
    <row r="22742" spans="1:2" x14ac:dyDescent="0.2">
      <c r="A22742" s="245" t="s">
        <v>11237</v>
      </c>
      <c r="B22742" s="246">
        <v>31.57</v>
      </c>
    </row>
    <row r="22743" spans="1:2" x14ac:dyDescent="0.2">
      <c r="A22743" s="245" t="s">
        <v>22417</v>
      </c>
      <c r="B22743" s="246">
        <v>31.57</v>
      </c>
    </row>
    <row r="22744" spans="1:2" x14ac:dyDescent="0.2">
      <c r="A22744" s="245" t="s">
        <v>11238</v>
      </c>
      <c r="B22744" s="246">
        <v>22.26</v>
      </c>
    </row>
    <row r="22745" spans="1:2" x14ac:dyDescent="0.2">
      <c r="A22745" s="245" t="s">
        <v>22418</v>
      </c>
      <c r="B22745" s="246">
        <v>21.42</v>
      </c>
    </row>
    <row r="22746" spans="1:2" x14ac:dyDescent="0.2">
      <c r="A22746" s="245" t="s">
        <v>11239</v>
      </c>
      <c r="B22746" s="246">
        <v>40.450000000000003</v>
      </c>
    </row>
    <row r="22747" spans="1:2" x14ac:dyDescent="0.2">
      <c r="A22747" s="245" t="s">
        <v>22419</v>
      </c>
      <c r="B22747" s="246">
        <v>39.61</v>
      </c>
    </row>
    <row r="22748" spans="1:2" x14ac:dyDescent="0.2">
      <c r="A22748" s="245" t="s">
        <v>11240</v>
      </c>
      <c r="B22748" s="246">
        <v>40.26</v>
      </c>
    </row>
    <row r="22749" spans="1:2" x14ac:dyDescent="0.2">
      <c r="A22749" s="245" t="s">
        <v>22420</v>
      </c>
      <c r="B22749" s="246">
        <v>39.42</v>
      </c>
    </row>
    <row r="22750" spans="1:2" x14ac:dyDescent="0.2">
      <c r="A22750" s="245" t="s">
        <v>11241</v>
      </c>
      <c r="B22750" s="246">
        <v>251.95</v>
      </c>
    </row>
    <row r="22751" spans="1:2" x14ac:dyDescent="0.2">
      <c r="A22751" s="245" t="s">
        <v>22421</v>
      </c>
      <c r="B22751" s="246">
        <v>251.95</v>
      </c>
    </row>
    <row r="22752" spans="1:2" x14ac:dyDescent="0.2">
      <c r="A22752" s="245" t="s">
        <v>11242</v>
      </c>
      <c r="B22752" s="246">
        <v>176.72</v>
      </c>
    </row>
    <row r="22753" spans="1:2" x14ac:dyDescent="0.2">
      <c r="A22753" s="245" t="s">
        <v>22422</v>
      </c>
      <c r="B22753" s="246">
        <v>176.72</v>
      </c>
    </row>
    <row r="22754" spans="1:2" x14ac:dyDescent="0.2">
      <c r="A22754" s="245" t="s">
        <v>11243</v>
      </c>
      <c r="B22754" s="246">
        <v>12.37</v>
      </c>
    </row>
    <row r="22755" spans="1:2" x14ac:dyDescent="0.2">
      <c r="A22755" s="245" t="s">
        <v>22423</v>
      </c>
      <c r="B22755" s="246">
        <v>12.37</v>
      </c>
    </row>
    <row r="22756" spans="1:2" x14ac:dyDescent="0.2">
      <c r="A22756" s="245" t="s">
        <v>11244</v>
      </c>
      <c r="B22756" s="246">
        <v>29.4</v>
      </c>
    </row>
    <row r="22757" spans="1:2" x14ac:dyDescent="0.2">
      <c r="A22757" s="245" t="s">
        <v>22424</v>
      </c>
      <c r="B22757" s="246">
        <v>29.4</v>
      </c>
    </row>
    <row r="22758" spans="1:2" x14ac:dyDescent="0.2">
      <c r="A22758" s="245" t="s">
        <v>11245</v>
      </c>
      <c r="B22758" s="246">
        <v>75.599999999999994</v>
      </c>
    </row>
    <row r="22759" spans="1:2" x14ac:dyDescent="0.2">
      <c r="A22759" s="245" t="s">
        <v>22425</v>
      </c>
      <c r="B22759" s="246">
        <v>75.599999999999994</v>
      </c>
    </row>
    <row r="22760" spans="1:2" x14ac:dyDescent="0.2">
      <c r="A22760" s="245" t="s">
        <v>11246</v>
      </c>
      <c r="B22760" s="246">
        <v>28.14</v>
      </c>
    </row>
    <row r="22761" spans="1:2" x14ac:dyDescent="0.2">
      <c r="A22761" s="245" t="s">
        <v>22426</v>
      </c>
      <c r="B22761" s="246">
        <v>28.14</v>
      </c>
    </row>
    <row r="22762" spans="1:2" x14ac:dyDescent="0.2">
      <c r="A22762" s="245" t="s">
        <v>11247</v>
      </c>
      <c r="B22762" s="246">
        <v>8.19</v>
      </c>
    </row>
    <row r="22763" spans="1:2" x14ac:dyDescent="0.2">
      <c r="A22763" s="245" t="s">
        <v>22427</v>
      </c>
      <c r="B22763" s="246">
        <v>8.19</v>
      </c>
    </row>
    <row r="22764" spans="1:2" x14ac:dyDescent="0.2">
      <c r="A22764" s="245" t="s">
        <v>11248</v>
      </c>
      <c r="B22764" s="246">
        <v>9.41</v>
      </c>
    </row>
    <row r="22765" spans="1:2" x14ac:dyDescent="0.2">
      <c r="A22765" s="245" t="s">
        <v>22428</v>
      </c>
      <c r="B22765" s="246">
        <v>9.41</v>
      </c>
    </row>
    <row r="22766" spans="1:2" x14ac:dyDescent="0.2">
      <c r="A22766" s="245" t="s">
        <v>11249</v>
      </c>
      <c r="B22766" s="246">
        <v>24.2</v>
      </c>
    </row>
    <row r="22767" spans="1:2" x14ac:dyDescent="0.2">
      <c r="A22767" s="245" t="s">
        <v>22429</v>
      </c>
      <c r="B22767" s="246">
        <v>24.2</v>
      </c>
    </row>
    <row r="22768" spans="1:2" x14ac:dyDescent="0.2">
      <c r="A22768" s="245" t="s">
        <v>11250</v>
      </c>
      <c r="B22768" s="246">
        <v>35.19</v>
      </c>
    </row>
    <row r="22769" spans="1:2" x14ac:dyDescent="0.2">
      <c r="A22769" s="245" t="s">
        <v>22430</v>
      </c>
      <c r="B22769" s="246">
        <v>35.19</v>
      </c>
    </row>
    <row r="22770" spans="1:2" x14ac:dyDescent="0.2">
      <c r="A22770" s="245" t="s">
        <v>11251</v>
      </c>
      <c r="B22770" s="246">
        <v>69.38</v>
      </c>
    </row>
    <row r="22771" spans="1:2" x14ac:dyDescent="0.2">
      <c r="A22771" s="245" t="s">
        <v>22431</v>
      </c>
      <c r="B22771" s="246">
        <v>69.38</v>
      </c>
    </row>
    <row r="22772" spans="1:2" x14ac:dyDescent="0.2">
      <c r="A22772" s="245" t="s">
        <v>11252</v>
      </c>
      <c r="B22772" s="246">
        <v>7.2</v>
      </c>
    </row>
    <row r="22773" spans="1:2" x14ac:dyDescent="0.2">
      <c r="A22773" s="245" t="s">
        <v>22432</v>
      </c>
      <c r="B22773" s="246">
        <v>7.2</v>
      </c>
    </row>
    <row r="22774" spans="1:2" x14ac:dyDescent="0.2">
      <c r="A22774" s="245" t="s">
        <v>11253</v>
      </c>
      <c r="B22774" s="246">
        <v>22.34</v>
      </c>
    </row>
    <row r="22775" spans="1:2" x14ac:dyDescent="0.2">
      <c r="A22775" s="245" t="s">
        <v>22433</v>
      </c>
      <c r="B22775" s="246">
        <v>22.34</v>
      </c>
    </row>
    <row r="22776" spans="1:2" x14ac:dyDescent="0.2">
      <c r="A22776" s="245" t="s">
        <v>11254</v>
      </c>
      <c r="B22776" s="246">
        <v>324.54000000000002</v>
      </c>
    </row>
    <row r="22777" spans="1:2" x14ac:dyDescent="0.2">
      <c r="A22777" s="245" t="s">
        <v>22434</v>
      </c>
      <c r="B22777" s="246">
        <v>324.54000000000002</v>
      </c>
    </row>
    <row r="22778" spans="1:2" x14ac:dyDescent="0.2">
      <c r="A22778" s="245" t="s">
        <v>11255</v>
      </c>
      <c r="B22778" s="246">
        <v>35.07</v>
      </c>
    </row>
    <row r="22779" spans="1:2" x14ac:dyDescent="0.2">
      <c r="A22779" s="245" t="s">
        <v>22435</v>
      </c>
      <c r="B22779" s="246">
        <v>35.07</v>
      </c>
    </row>
    <row r="22780" spans="1:2" x14ac:dyDescent="0.2">
      <c r="A22780" s="245" t="s">
        <v>11256</v>
      </c>
      <c r="B22780" s="246">
        <v>19.059999999999999</v>
      </c>
    </row>
    <row r="22781" spans="1:2" x14ac:dyDescent="0.2">
      <c r="A22781" s="245" t="s">
        <v>22436</v>
      </c>
      <c r="B22781" s="246">
        <v>16.53</v>
      </c>
    </row>
    <row r="22782" spans="1:2" x14ac:dyDescent="0.2">
      <c r="A22782" s="245" t="s">
        <v>11257</v>
      </c>
      <c r="B22782" s="246">
        <v>50.93</v>
      </c>
    </row>
    <row r="22783" spans="1:2" x14ac:dyDescent="0.2">
      <c r="A22783" s="245" t="s">
        <v>22437</v>
      </c>
      <c r="B22783" s="246">
        <v>48.4</v>
      </c>
    </row>
    <row r="22784" spans="1:2" x14ac:dyDescent="0.2">
      <c r="A22784" s="245" t="s">
        <v>11258</v>
      </c>
      <c r="B22784" s="246">
        <v>19.059999999999999</v>
      </c>
    </row>
    <row r="22785" spans="1:2" x14ac:dyDescent="0.2">
      <c r="A22785" s="245" t="s">
        <v>22438</v>
      </c>
      <c r="B22785" s="246">
        <v>16.53</v>
      </c>
    </row>
    <row r="22786" spans="1:2" x14ac:dyDescent="0.2">
      <c r="A22786" s="245" t="s">
        <v>6265</v>
      </c>
      <c r="B22786" s="246">
        <v>206.54</v>
      </c>
    </row>
    <row r="22787" spans="1:2" x14ac:dyDescent="0.2">
      <c r="A22787" s="245" t="s">
        <v>22439</v>
      </c>
      <c r="B22787" s="246">
        <v>192.7</v>
      </c>
    </row>
    <row r="22788" spans="1:2" x14ac:dyDescent="0.2">
      <c r="A22788" s="245" t="s">
        <v>6266</v>
      </c>
      <c r="B22788" s="246">
        <v>267</v>
      </c>
    </row>
    <row r="22789" spans="1:2" x14ac:dyDescent="0.2">
      <c r="A22789" s="245" t="s">
        <v>22440</v>
      </c>
      <c r="B22789" s="246">
        <v>249.61</v>
      </c>
    </row>
    <row r="22790" spans="1:2" x14ac:dyDescent="0.2">
      <c r="A22790" s="245" t="s">
        <v>6267</v>
      </c>
      <c r="B22790" s="246">
        <v>143.44999999999999</v>
      </c>
    </row>
    <row r="22791" spans="1:2" x14ac:dyDescent="0.2">
      <c r="A22791" s="245" t="s">
        <v>22441</v>
      </c>
      <c r="B22791" s="246">
        <v>133.31</v>
      </c>
    </row>
    <row r="22792" spans="1:2" x14ac:dyDescent="0.2">
      <c r="A22792" s="245" t="s">
        <v>6268</v>
      </c>
      <c r="B22792" s="246">
        <v>201.84</v>
      </c>
    </row>
    <row r="22793" spans="1:2" x14ac:dyDescent="0.2">
      <c r="A22793" s="245" t="s">
        <v>22442</v>
      </c>
      <c r="B22793" s="246">
        <v>188.33</v>
      </c>
    </row>
    <row r="22794" spans="1:2" x14ac:dyDescent="0.2">
      <c r="A22794" s="245" t="s">
        <v>6269</v>
      </c>
      <c r="B22794" s="246">
        <v>260.24</v>
      </c>
    </row>
    <row r="22795" spans="1:2" x14ac:dyDescent="0.2">
      <c r="A22795" s="245" t="s">
        <v>22443</v>
      </c>
      <c r="B22795" s="246">
        <v>243.34</v>
      </c>
    </row>
    <row r="22796" spans="1:2" x14ac:dyDescent="0.2">
      <c r="A22796" s="245" t="s">
        <v>11259</v>
      </c>
      <c r="B22796" s="246">
        <v>98.7</v>
      </c>
    </row>
    <row r="22797" spans="1:2" x14ac:dyDescent="0.2">
      <c r="A22797" s="245" t="s">
        <v>22444</v>
      </c>
      <c r="B22797" s="246">
        <v>91.95</v>
      </c>
    </row>
    <row r="22798" spans="1:2" x14ac:dyDescent="0.2">
      <c r="A22798" s="245" t="s">
        <v>11260</v>
      </c>
      <c r="B22798" s="246">
        <v>223.86</v>
      </c>
    </row>
    <row r="22799" spans="1:2" x14ac:dyDescent="0.2">
      <c r="A22799" s="245" t="s">
        <v>22445</v>
      </c>
      <c r="B22799" s="246">
        <v>217.11</v>
      </c>
    </row>
    <row r="22800" spans="1:2" x14ac:dyDescent="0.2">
      <c r="A22800" s="245" t="s">
        <v>11261</v>
      </c>
      <c r="B22800" s="246">
        <v>338.74</v>
      </c>
    </row>
    <row r="22801" spans="1:2" x14ac:dyDescent="0.2">
      <c r="A22801" s="245" t="s">
        <v>22446</v>
      </c>
      <c r="B22801" s="246">
        <v>331.98</v>
      </c>
    </row>
    <row r="22802" spans="1:2" x14ac:dyDescent="0.2">
      <c r="A22802" s="245" t="s">
        <v>11262</v>
      </c>
      <c r="B22802" s="246">
        <v>402.86</v>
      </c>
    </row>
    <row r="22803" spans="1:2" x14ac:dyDescent="0.2">
      <c r="A22803" s="245" t="s">
        <v>22447</v>
      </c>
      <c r="B22803" s="246">
        <v>389.35</v>
      </c>
    </row>
    <row r="22804" spans="1:2" x14ac:dyDescent="0.2">
      <c r="A22804" s="245" t="s">
        <v>11263</v>
      </c>
      <c r="B22804" s="246">
        <v>558.80999999999995</v>
      </c>
    </row>
    <row r="22805" spans="1:2" x14ac:dyDescent="0.2">
      <c r="A22805" s="245" t="s">
        <v>22448</v>
      </c>
      <c r="B22805" s="246">
        <v>545.29</v>
      </c>
    </row>
    <row r="22806" spans="1:2" x14ac:dyDescent="0.2">
      <c r="A22806" s="245" t="s">
        <v>11264</v>
      </c>
      <c r="B22806" s="246">
        <v>76.260000000000005</v>
      </c>
    </row>
    <row r="22807" spans="1:2" x14ac:dyDescent="0.2">
      <c r="A22807" s="245" t="s">
        <v>22449</v>
      </c>
      <c r="B22807" s="246">
        <v>66.12</v>
      </c>
    </row>
    <row r="22808" spans="1:2" x14ac:dyDescent="0.2">
      <c r="A22808" s="245" t="s">
        <v>11265</v>
      </c>
      <c r="B22808" s="246">
        <v>12.71</v>
      </c>
    </row>
    <row r="22809" spans="1:2" x14ac:dyDescent="0.2">
      <c r="A22809" s="245" t="s">
        <v>22450</v>
      </c>
      <c r="B22809" s="246">
        <v>11.02</v>
      </c>
    </row>
    <row r="22810" spans="1:2" x14ac:dyDescent="0.2">
      <c r="A22810" s="245" t="s">
        <v>11266</v>
      </c>
      <c r="B22810" s="246">
        <v>205</v>
      </c>
    </row>
    <row r="22811" spans="1:2" x14ac:dyDescent="0.2">
      <c r="A22811" s="245" t="s">
        <v>22451</v>
      </c>
      <c r="B22811" s="246">
        <v>205</v>
      </c>
    </row>
    <row r="22812" spans="1:2" x14ac:dyDescent="0.2">
      <c r="A22812" s="245" t="s">
        <v>11267</v>
      </c>
      <c r="B22812" s="246">
        <v>304.7</v>
      </c>
    </row>
    <row r="22813" spans="1:2" x14ac:dyDescent="0.2">
      <c r="A22813" s="245" t="s">
        <v>22452</v>
      </c>
      <c r="B22813" s="246">
        <v>304.7</v>
      </c>
    </row>
    <row r="22814" spans="1:2" x14ac:dyDescent="0.2">
      <c r="A22814" s="245" t="s">
        <v>11268</v>
      </c>
      <c r="B22814" s="246">
        <v>64.28</v>
      </c>
    </row>
    <row r="22815" spans="1:2" x14ac:dyDescent="0.2">
      <c r="A22815" s="245" t="s">
        <v>22453</v>
      </c>
      <c r="B22815" s="246">
        <v>64.28</v>
      </c>
    </row>
    <row r="22816" spans="1:2" x14ac:dyDescent="0.2">
      <c r="A22816" s="245" t="s">
        <v>11269</v>
      </c>
      <c r="B22816" s="246">
        <v>193.9</v>
      </c>
    </row>
    <row r="22817" spans="1:2" x14ac:dyDescent="0.2">
      <c r="A22817" s="245" t="s">
        <v>22454</v>
      </c>
      <c r="B22817" s="246">
        <v>193.9</v>
      </c>
    </row>
    <row r="22818" spans="1:2" x14ac:dyDescent="0.2">
      <c r="A22818" s="245" t="s">
        <v>11270</v>
      </c>
      <c r="B22818" s="246">
        <v>270</v>
      </c>
    </row>
    <row r="22819" spans="1:2" x14ac:dyDescent="0.2">
      <c r="A22819" s="245" t="s">
        <v>22455</v>
      </c>
      <c r="B22819" s="246">
        <v>270</v>
      </c>
    </row>
    <row r="22820" spans="1:2" x14ac:dyDescent="0.2">
      <c r="A22820" s="245" t="s">
        <v>11271</v>
      </c>
      <c r="B22820" s="246">
        <v>7.31</v>
      </c>
    </row>
    <row r="22821" spans="1:2" x14ac:dyDescent="0.2">
      <c r="A22821" s="245" t="s">
        <v>22456</v>
      </c>
      <c r="B22821" s="246">
        <v>7.31</v>
      </c>
    </row>
    <row r="22822" spans="1:2" x14ac:dyDescent="0.2">
      <c r="A22822" s="245" t="s">
        <v>11272</v>
      </c>
      <c r="B22822" s="246">
        <v>18.04</v>
      </c>
    </row>
    <row r="22823" spans="1:2" x14ac:dyDescent="0.2">
      <c r="A22823" s="245" t="s">
        <v>22457</v>
      </c>
      <c r="B22823" s="246">
        <v>18.04</v>
      </c>
    </row>
    <row r="22824" spans="1:2" x14ac:dyDescent="0.2">
      <c r="A22824" s="245" t="s">
        <v>11273</v>
      </c>
      <c r="B22824" s="246">
        <v>28.95</v>
      </c>
    </row>
    <row r="22825" spans="1:2" x14ac:dyDescent="0.2">
      <c r="A22825" s="245" t="s">
        <v>22458</v>
      </c>
      <c r="B22825" s="246">
        <v>28.95</v>
      </c>
    </row>
    <row r="22826" spans="1:2" x14ac:dyDescent="0.2">
      <c r="A22826" s="245" t="s">
        <v>11274</v>
      </c>
      <c r="B22826" s="246">
        <v>33.32</v>
      </c>
    </row>
    <row r="22827" spans="1:2" x14ac:dyDescent="0.2">
      <c r="A22827" s="245" t="s">
        <v>22459</v>
      </c>
      <c r="B22827" s="246">
        <v>33.32</v>
      </c>
    </row>
    <row r="22828" spans="1:2" x14ac:dyDescent="0.2">
      <c r="A22828" s="245" t="s">
        <v>11275</v>
      </c>
      <c r="B22828" s="246">
        <v>61.46</v>
      </c>
    </row>
    <row r="22829" spans="1:2" x14ac:dyDescent="0.2">
      <c r="A22829" s="245" t="s">
        <v>22460</v>
      </c>
      <c r="B22829" s="246">
        <v>61.46</v>
      </c>
    </row>
    <row r="22830" spans="1:2" x14ac:dyDescent="0.2">
      <c r="A22830" s="245" t="s">
        <v>11276</v>
      </c>
      <c r="B22830" s="246">
        <v>3.78</v>
      </c>
    </row>
    <row r="22831" spans="1:2" x14ac:dyDescent="0.2">
      <c r="A22831" s="245" t="s">
        <v>22461</v>
      </c>
      <c r="B22831" s="246">
        <v>3.78</v>
      </c>
    </row>
    <row r="22832" spans="1:2" x14ac:dyDescent="0.2">
      <c r="A22832" s="245" t="s">
        <v>11277</v>
      </c>
      <c r="B22832" s="246">
        <v>13.69</v>
      </c>
    </row>
    <row r="22833" spans="1:2" x14ac:dyDescent="0.2">
      <c r="A22833" s="245" t="s">
        <v>22462</v>
      </c>
      <c r="B22833" s="246">
        <v>13.69</v>
      </c>
    </row>
    <row r="22834" spans="1:2" x14ac:dyDescent="0.2">
      <c r="A22834" s="245" t="s">
        <v>11278</v>
      </c>
      <c r="B22834" s="246">
        <v>49.47</v>
      </c>
    </row>
    <row r="22835" spans="1:2" x14ac:dyDescent="0.2">
      <c r="A22835" s="245" t="s">
        <v>22463</v>
      </c>
      <c r="B22835" s="246">
        <v>49.47</v>
      </c>
    </row>
    <row r="22836" spans="1:2" x14ac:dyDescent="0.2">
      <c r="A22836" s="245" t="s">
        <v>11279</v>
      </c>
      <c r="B22836" s="246">
        <v>1.06</v>
      </c>
    </row>
    <row r="22837" spans="1:2" x14ac:dyDescent="0.2">
      <c r="A22837" s="245" t="s">
        <v>22464</v>
      </c>
      <c r="B22837" s="246">
        <v>1.06</v>
      </c>
    </row>
    <row r="22838" spans="1:2" x14ac:dyDescent="0.2">
      <c r="A22838" s="245" t="s">
        <v>11280</v>
      </c>
      <c r="B22838" s="246">
        <v>2.87</v>
      </c>
    </row>
    <row r="22839" spans="1:2" x14ac:dyDescent="0.2">
      <c r="A22839" s="245" t="s">
        <v>22465</v>
      </c>
      <c r="B22839" s="246">
        <v>2.87</v>
      </c>
    </row>
    <row r="22840" spans="1:2" x14ac:dyDescent="0.2">
      <c r="A22840" s="245" t="s">
        <v>11281</v>
      </c>
      <c r="B22840" s="246">
        <v>4.7</v>
      </c>
    </row>
    <row r="22841" spans="1:2" x14ac:dyDescent="0.2">
      <c r="A22841" s="245" t="s">
        <v>22466</v>
      </c>
      <c r="B22841" s="246">
        <v>4.7</v>
      </c>
    </row>
    <row r="22842" spans="1:2" x14ac:dyDescent="0.2">
      <c r="A22842" s="245" t="s">
        <v>11282</v>
      </c>
      <c r="B22842" s="246">
        <v>6.95</v>
      </c>
    </row>
    <row r="22843" spans="1:2" x14ac:dyDescent="0.2">
      <c r="A22843" s="245" t="s">
        <v>22467</v>
      </c>
      <c r="B22843" s="246">
        <v>6.95</v>
      </c>
    </row>
    <row r="22844" spans="1:2" x14ac:dyDescent="0.2">
      <c r="A22844" s="245" t="s">
        <v>11283</v>
      </c>
      <c r="B22844" s="246">
        <v>1.36</v>
      </c>
    </row>
    <row r="22845" spans="1:2" x14ac:dyDescent="0.2">
      <c r="A22845" s="245" t="s">
        <v>22468</v>
      </c>
      <c r="B22845" s="246">
        <v>1.36</v>
      </c>
    </row>
    <row r="22846" spans="1:2" x14ac:dyDescent="0.2">
      <c r="A22846" s="245" t="s">
        <v>11284</v>
      </c>
      <c r="B22846" s="246">
        <v>2.79</v>
      </c>
    </row>
    <row r="22847" spans="1:2" x14ac:dyDescent="0.2">
      <c r="A22847" s="245" t="s">
        <v>22469</v>
      </c>
      <c r="B22847" s="246">
        <v>2.79</v>
      </c>
    </row>
    <row r="22848" spans="1:2" x14ac:dyDescent="0.2">
      <c r="A22848" s="245" t="s">
        <v>11285</v>
      </c>
      <c r="B22848" s="246">
        <v>12.58</v>
      </c>
    </row>
    <row r="22849" spans="1:2" x14ac:dyDescent="0.2">
      <c r="A22849" s="245" t="s">
        <v>22470</v>
      </c>
      <c r="B22849" s="246">
        <v>12.58</v>
      </c>
    </row>
    <row r="22850" spans="1:2" x14ac:dyDescent="0.2">
      <c r="A22850" s="245" t="s">
        <v>11286</v>
      </c>
      <c r="B22850" s="246">
        <v>0.9</v>
      </c>
    </row>
    <row r="22851" spans="1:2" x14ac:dyDescent="0.2">
      <c r="A22851" s="245" t="s">
        <v>22471</v>
      </c>
      <c r="B22851" s="246">
        <v>0.9</v>
      </c>
    </row>
    <row r="22852" spans="1:2" x14ac:dyDescent="0.2">
      <c r="A22852" s="245" t="s">
        <v>11287</v>
      </c>
      <c r="B22852" s="246">
        <v>1.49</v>
      </c>
    </row>
    <row r="22853" spans="1:2" x14ac:dyDescent="0.2">
      <c r="A22853" s="245" t="s">
        <v>22472</v>
      </c>
      <c r="B22853" s="246">
        <v>1.49</v>
      </c>
    </row>
    <row r="22854" spans="1:2" x14ac:dyDescent="0.2">
      <c r="A22854" s="245" t="s">
        <v>11288</v>
      </c>
      <c r="B22854" s="246">
        <v>4.66</v>
      </c>
    </row>
    <row r="22855" spans="1:2" x14ac:dyDescent="0.2">
      <c r="A22855" s="245" t="s">
        <v>22473</v>
      </c>
      <c r="B22855" s="246">
        <v>4.66</v>
      </c>
    </row>
    <row r="22856" spans="1:2" x14ac:dyDescent="0.2">
      <c r="A22856" s="245" t="s">
        <v>11289</v>
      </c>
      <c r="B22856" s="246">
        <v>16.39</v>
      </c>
    </row>
    <row r="22857" spans="1:2" x14ac:dyDescent="0.2">
      <c r="A22857" s="245" t="s">
        <v>22474</v>
      </c>
      <c r="B22857" s="246">
        <v>16.39</v>
      </c>
    </row>
    <row r="22858" spans="1:2" x14ac:dyDescent="0.2">
      <c r="A22858" s="245" t="s">
        <v>11290</v>
      </c>
      <c r="B22858" s="246">
        <v>0.56000000000000005</v>
      </c>
    </row>
    <row r="22859" spans="1:2" x14ac:dyDescent="0.2">
      <c r="A22859" s="245" t="s">
        <v>22475</v>
      </c>
      <c r="B22859" s="246">
        <v>0.56000000000000005</v>
      </c>
    </row>
    <row r="22860" spans="1:2" x14ac:dyDescent="0.2">
      <c r="A22860" s="245" t="s">
        <v>11291</v>
      </c>
      <c r="B22860" s="246">
        <v>0.87</v>
      </c>
    </row>
    <row r="22861" spans="1:2" x14ac:dyDescent="0.2">
      <c r="A22861" s="245" t="s">
        <v>22476</v>
      </c>
      <c r="B22861" s="246">
        <v>0.87</v>
      </c>
    </row>
    <row r="22862" spans="1:2" x14ac:dyDescent="0.2">
      <c r="A22862" s="245" t="s">
        <v>11292</v>
      </c>
      <c r="B22862" s="246">
        <v>2.1</v>
      </c>
    </row>
    <row r="22863" spans="1:2" x14ac:dyDescent="0.2">
      <c r="A22863" s="245" t="s">
        <v>22477</v>
      </c>
      <c r="B22863" s="246">
        <v>2.1</v>
      </c>
    </row>
    <row r="22864" spans="1:2" x14ac:dyDescent="0.2">
      <c r="A22864" s="245" t="s">
        <v>11293</v>
      </c>
      <c r="B22864" s="246">
        <v>3.39</v>
      </c>
    </row>
    <row r="22865" spans="1:2" x14ac:dyDescent="0.2">
      <c r="A22865" s="245" t="s">
        <v>22478</v>
      </c>
      <c r="B22865" s="246">
        <v>3.39</v>
      </c>
    </row>
    <row r="22866" spans="1:2" x14ac:dyDescent="0.2">
      <c r="A22866" s="245" t="s">
        <v>11294</v>
      </c>
      <c r="B22866" s="246">
        <v>9.4600000000000009</v>
      </c>
    </row>
    <row r="22867" spans="1:2" x14ac:dyDescent="0.2">
      <c r="A22867" s="245" t="s">
        <v>22479</v>
      </c>
      <c r="B22867" s="246">
        <v>8.6199999999999992</v>
      </c>
    </row>
    <row r="22868" spans="1:2" x14ac:dyDescent="0.2">
      <c r="A22868" s="245" t="s">
        <v>11295</v>
      </c>
      <c r="B22868" s="246">
        <v>14.39</v>
      </c>
    </row>
    <row r="22869" spans="1:2" x14ac:dyDescent="0.2">
      <c r="A22869" s="245" t="s">
        <v>22480</v>
      </c>
      <c r="B22869" s="246">
        <v>14.39</v>
      </c>
    </row>
    <row r="22870" spans="1:2" x14ac:dyDescent="0.2">
      <c r="A22870" s="245" t="s">
        <v>11296</v>
      </c>
      <c r="B22870" s="246">
        <v>25.98</v>
      </c>
    </row>
    <row r="22871" spans="1:2" x14ac:dyDescent="0.2">
      <c r="A22871" s="245" t="s">
        <v>22481</v>
      </c>
      <c r="B22871" s="246">
        <v>25.98</v>
      </c>
    </row>
    <row r="22872" spans="1:2" x14ac:dyDescent="0.2">
      <c r="A22872" s="245" t="s">
        <v>11297</v>
      </c>
      <c r="B22872" s="246">
        <v>73.73</v>
      </c>
    </row>
    <row r="22873" spans="1:2" x14ac:dyDescent="0.2">
      <c r="A22873" s="245" t="s">
        <v>22482</v>
      </c>
      <c r="B22873" s="246">
        <v>73.73</v>
      </c>
    </row>
    <row r="22874" spans="1:2" x14ac:dyDescent="0.2">
      <c r="A22874" s="245" t="s">
        <v>11298</v>
      </c>
      <c r="B22874" s="246">
        <v>7.32</v>
      </c>
    </row>
    <row r="22875" spans="1:2" x14ac:dyDescent="0.2">
      <c r="A22875" s="245" t="s">
        <v>22483</v>
      </c>
      <c r="B22875" s="246">
        <v>7.32</v>
      </c>
    </row>
    <row r="22876" spans="1:2" x14ac:dyDescent="0.2">
      <c r="A22876" s="245" t="s">
        <v>35548</v>
      </c>
      <c r="B22876" s="246">
        <v>1647.44</v>
      </c>
    </row>
    <row r="22877" spans="1:2" x14ac:dyDescent="0.2">
      <c r="A22877" s="245" t="s">
        <v>35549</v>
      </c>
      <c r="B22877" s="246">
        <v>1647.44</v>
      </c>
    </row>
    <row r="22878" spans="1:2" x14ac:dyDescent="0.2">
      <c r="A22878" s="245" t="s">
        <v>35550</v>
      </c>
      <c r="B22878" s="246">
        <v>2234.5500000000002</v>
      </c>
    </row>
    <row r="22879" spans="1:2" x14ac:dyDescent="0.2">
      <c r="A22879" s="245" t="s">
        <v>35551</v>
      </c>
      <c r="B22879" s="246">
        <v>2234.5500000000002</v>
      </c>
    </row>
    <row r="22880" spans="1:2" x14ac:dyDescent="0.2">
      <c r="A22880" s="245" t="s">
        <v>35552</v>
      </c>
      <c r="B22880" s="246">
        <v>1215.45</v>
      </c>
    </row>
    <row r="22881" spans="1:2" x14ac:dyDescent="0.2">
      <c r="A22881" s="245" t="s">
        <v>35553</v>
      </c>
      <c r="B22881" s="246">
        <v>1215.45</v>
      </c>
    </row>
    <row r="22882" spans="1:2" x14ac:dyDescent="0.2">
      <c r="A22882" s="245" t="s">
        <v>11299</v>
      </c>
      <c r="B22882" s="246">
        <v>88.97</v>
      </c>
    </row>
    <row r="22883" spans="1:2" x14ac:dyDescent="0.2">
      <c r="A22883" s="245" t="s">
        <v>22484</v>
      </c>
      <c r="B22883" s="246">
        <v>77.14</v>
      </c>
    </row>
    <row r="22884" spans="1:2" x14ac:dyDescent="0.2">
      <c r="A22884" s="245" t="s">
        <v>11300</v>
      </c>
      <c r="B22884" s="246">
        <v>244.85</v>
      </c>
    </row>
    <row r="22885" spans="1:2" x14ac:dyDescent="0.2">
      <c r="A22885" s="245" t="s">
        <v>22485</v>
      </c>
      <c r="B22885" s="246">
        <v>233.02</v>
      </c>
    </row>
    <row r="22886" spans="1:2" x14ac:dyDescent="0.2">
      <c r="A22886" s="245" t="s">
        <v>11301</v>
      </c>
      <c r="B22886" s="246">
        <v>961.17</v>
      </c>
    </row>
    <row r="22887" spans="1:2" x14ac:dyDescent="0.2">
      <c r="A22887" s="245" t="s">
        <v>22486</v>
      </c>
      <c r="B22887" s="246">
        <v>961.17</v>
      </c>
    </row>
    <row r="22888" spans="1:2" x14ac:dyDescent="0.2">
      <c r="A22888" s="245" t="s">
        <v>11302</v>
      </c>
      <c r="B22888" s="246">
        <v>1833.41</v>
      </c>
    </row>
    <row r="22889" spans="1:2" x14ac:dyDescent="0.2">
      <c r="A22889" s="245" t="s">
        <v>22487</v>
      </c>
      <c r="B22889" s="246">
        <v>1833.41</v>
      </c>
    </row>
    <row r="22890" spans="1:2" x14ac:dyDescent="0.2">
      <c r="A22890" s="245" t="s">
        <v>35554</v>
      </c>
      <c r="B22890" s="246">
        <v>426.89</v>
      </c>
    </row>
    <row r="22891" spans="1:2" x14ac:dyDescent="0.2">
      <c r="A22891" s="245" t="s">
        <v>35555</v>
      </c>
      <c r="B22891" s="246">
        <v>426.89</v>
      </c>
    </row>
    <row r="22892" spans="1:2" x14ac:dyDescent="0.2">
      <c r="A22892" s="245" t="s">
        <v>11303</v>
      </c>
      <c r="B22892" s="246">
        <v>324.3</v>
      </c>
    </row>
    <row r="22893" spans="1:2" x14ac:dyDescent="0.2">
      <c r="A22893" s="245" t="s">
        <v>22488</v>
      </c>
      <c r="B22893" s="246">
        <v>324.3</v>
      </c>
    </row>
    <row r="22894" spans="1:2" x14ac:dyDescent="0.2">
      <c r="A22894" s="245" t="s">
        <v>35556</v>
      </c>
      <c r="B22894" s="246">
        <v>29.72</v>
      </c>
    </row>
    <row r="22895" spans="1:2" x14ac:dyDescent="0.2">
      <c r="A22895" s="245" t="s">
        <v>35557</v>
      </c>
      <c r="B22895" s="246">
        <v>29.72</v>
      </c>
    </row>
    <row r="22896" spans="1:2" x14ac:dyDescent="0.2">
      <c r="A22896" s="245" t="s">
        <v>11304</v>
      </c>
      <c r="B22896" s="246">
        <v>348.9</v>
      </c>
    </row>
    <row r="22897" spans="1:2" x14ac:dyDescent="0.2">
      <c r="A22897" s="245" t="s">
        <v>22489</v>
      </c>
      <c r="B22897" s="246">
        <v>348.9</v>
      </c>
    </row>
    <row r="22898" spans="1:2" x14ac:dyDescent="0.2">
      <c r="A22898" s="245" t="s">
        <v>35558</v>
      </c>
      <c r="B22898" s="246">
        <v>572.96</v>
      </c>
    </row>
    <row r="22899" spans="1:2" x14ac:dyDescent="0.2">
      <c r="A22899" s="245" t="s">
        <v>35559</v>
      </c>
      <c r="B22899" s="246">
        <v>572.96</v>
      </c>
    </row>
    <row r="22900" spans="1:2" x14ac:dyDescent="0.2">
      <c r="A22900" s="245" t="s">
        <v>11305</v>
      </c>
      <c r="B22900" s="246">
        <v>176.55</v>
      </c>
    </row>
    <row r="22901" spans="1:2" x14ac:dyDescent="0.2">
      <c r="A22901" s="245" t="s">
        <v>22490</v>
      </c>
      <c r="B22901" s="246">
        <v>176.55</v>
      </c>
    </row>
    <row r="22902" spans="1:2" x14ac:dyDescent="0.2">
      <c r="A22902" s="245" t="s">
        <v>11306</v>
      </c>
      <c r="B22902" s="246">
        <v>175.9</v>
      </c>
    </row>
    <row r="22903" spans="1:2" x14ac:dyDescent="0.2">
      <c r="A22903" s="245" t="s">
        <v>22491</v>
      </c>
      <c r="B22903" s="246">
        <v>175.9</v>
      </c>
    </row>
    <row r="22904" spans="1:2" x14ac:dyDescent="0.2">
      <c r="A22904" s="245" t="s">
        <v>35560</v>
      </c>
      <c r="B22904" s="246">
        <v>572.96</v>
      </c>
    </row>
    <row r="22905" spans="1:2" x14ac:dyDescent="0.2">
      <c r="A22905" s="245" t="s">
        <v>35561</v>
      </c>
      <c r="B22905" s="246">
        <v>572.96</v>
      </c>
    </row>
    <row r="22906" spans="1:2" x14ac:dyDescent="0.2">
      <c r="A22906" s="245" t="s">
        <v>35562</v>
      </c>
      <c r="B22906" s="246">
        <v>516.03</v>
      </c>
    </row>
    <row r="22907" spans="1:2" x14ac:dyDescent="0.2">
      <c r="A22907" s="245" t="s">
        <v>35563</v>
      </c>
      <c r="B22907" s="246">
        <v>516.03</v>
      </c>
    </row>
    <row r="22908" spans="1:2" x14ac:dyDescent="0.2">
      <c r="A22908" s="245" t="s">
        <v>11307</v>
      </c>
      <c r="B22908" s="246">
        <v>686.21</v>
      </c>
    </row>
    <row r="22909" spans="1:2" x14ac:dyDescent="0.2">
      <c r="A22909" s="245" t="s">
        <v>22492</v>
      </c>
      <c r="B22909" s="246">
        <v>686.21</v>
      </c>
    </row>
    <row r="22910" spans="1:2" x14ac:dyDescent="0.2">
      <c r="A22910" s="245" t="s">
        <v>11308</v>
      </c>
      <c r="B22910" s="246">
        <v>3700.65</v>
      </c>
    </row>
    <row r="22911" spans="1:2" x14ac:dyDescent="0.2">
      <c r="A22911" s="245" t="s">
        <v>22493</v>
      </c>
      <c r="B22911" s="246">
        <v>3700.65</v>
      </c>
    </row>
    <row r="22912" spans="1:2" x14ac:dyDescent="0.2">
      <c r="A22912" s="245" t="s">
        <v>35564</v>
      </c>
      <c r="B22912" s="246">
        <v>40.4</v>
      </c>
    </row>
    <row r="22913" spans="1:2" x14ac:dyDescent="0.2">
      <c r="A22913" s="245" t="s">
        <v>35565</v>
      </c>
      <c r="B22913" s="246">
        <v>40.4</v>
      </c>
    </row>
    <row r="22914" spans="1:2" x14ac:dyDescent="0.2">
      <c r="A22914" s="245" t="s">
        <v>11309</v>
      </c>
      <c r="B22914" s="246">
        <v>81.14</v>
      </c>
    </row>
    <row r="22915" spans="1:2" x14ac:dyDescent="0.2">
      <c r="A22915" s="245" t="s">
        <v>22494</v>
      </c>
      <c r="B22915" s="246">
        <v>81.14</v>
      </c>
    </row>
    <row r="22916" spans="1:2" x14ac:dyDescent="0.2">
      <c r="A22916" s="245" t="s">
        <v>35566</v>
      </c>
      <c r="B22916" s="246">
        <v>420.54</v>
      </c>
    </row>
    <row r="22917" spans="1:2" x14ac:dyDescent="0.2">
      <c r="A22917" s="245" t="s">
        <v>35567</v>
      </c>
      <c r="B22917" s="246">
        <v>420.54</v>
      </c>
    </row>
    <row r="22918" spans="1:2" x14ac:dyDescent="0.2">
      <c r="A22918" s="245" t="s">
        <v>11310</v>
      </c>
      <c r="B22918" s="246">
        <v>446.14</v>
      </c>
    </row>
    <row r="22919" spans="1:2" x14ac:dyDescent="0.2">
      <c r="A22919" s="245" t="s">
        <v>22495</v>
      </c>
      <c r="B22919" s="246">
        <v>446.14</v>
      </c>
    </row>
    <row r="22920" spans="1:2" x14ac:dyDescent="0.2">
      <c r="A22920" s="245" t="s">
        <v>35568</v>
      </c>
      <c r="B22920" s="246">
        <v>425.05</v>
      </c>
    </row>
    <row r="22921" spans="1:2" x14ac:dyDescent="0.2">
      <c r="A22921" s="245" t="s">
        <v>35569</v>
      </c>
      <c r="B22921" s="246">
        <v>425.05</v>
      </c>
    </row>
    <row r="22922" spans="1:2" x14ac:dyDescent="0.2">
      <c r="A22922" s="245" t="s">
        <v>11311</v>
      </c>
      <c r="B22922" s="246">
        <v>396.77</v>
      </c>
    </row>
    <row r="22923" spans="1:2" x14ac:dyDescent="0.2">
      <c r="A22923" s="245" t="s">
        <v>22496</v>
      </c>
      <c r="B22923" s="246">
        <v>396.77</v>
      </c>
    </row>
    <row r="22924" spans="1:2" x14ac:dyDescent="0.2">
      <c r="A22924" s="245" t="s">
        <v>35570</v>
      </c>
      <c r="B22924" s="246">
        <v>580</v>
      </c>
    </row>
    <row r="22925" spans="1:2" x14ac:dyDescent="0.2">
      <c r="A22925" s="245" t="s">
        <v>35571</v>
      </c>
      <c r="B22925" s="246">
        <v>580</v>
      </c>
    </row>
    <row r="22926" spans="1:2" x14ac:dyDescent="0.2">
      <c r="A22926" s="245" t="s">
        <v>11312</v>
      </c>
      <c r="B22926" s="246">
        <v>982.12</v>
      </c>
    </row>
    <row r="22927" spans="1:2" x14ac:dyDescent="0.2">
      <c r="A22927" s="245" t="s">
        <v>22497</v>
      </c>
      <c r="B22927" s="246">
        <v>982.12</v>
      </c>
    </row>
    <row r="22928" spans="1:2" x14ac:dyDescent="0.2">
      <c r="A22928" s="245" t="s">
        <v>11313</v>
      </c>
      <c r="B22928" s="246">
        <v>440</v>
      </c>
    </row>
    <row r="22929" spans="1:2" x14ac:dyDescent="0.2">
      <c r="A22929" s="245" t="s">
        <v>22498</v>
      </c>
      <c r="B22929" s="246">
        <v>440</v>
      </c>
    </row>
    <row r="22930" spans="1:2" x14ac:dyDescent="0.2">
      <c r="A22930" s="245" t="s">
        <v>11314</v>
      </c>
      <c r="B22930" s="246">
        <v>1096.3900000000001</v>
      </c>
    </row>
    <row r="22931" spans="1:2" x14ac:dyDescent="0.2">
      <c r="A22931" s="245" t="s">
        <v>22499</v>
      </c>
      <c r="B22931" s="246">
        <v>1096.3900000000001</v>
      </c>
    </row>
    <row r="22932" spans="1:2" x14ac:dyDescent="0.2">
      <c r="A22932" s="245" t="s">
        <v>35572</v>
      </c>
      <c r="B22932" s="246">
        <v>990.05</v>
      </c>
    </row>
    <row r="22933" spans="1:2" x14ac:dyDescent="0.2">
      <c r="A22933" s="245" t="s">
        <v>35573</v>
      </c>
      <c r="B22933" s="246">
        <v>990.05</v>
      </c>
    </row>
    <row r="22934" spans="1:2" x14ac:dyDescent="0.2">
      <c r="A22934" s="245" t="s">
        <v>35574</v>
      </c>
      <c r="B22934" s="246">
        <v>990.05</v>
      </c>
    </row>
    <row r="22935" spans="1:2" x14ac:dyDescent="0.2">
      <c r="A22935" s="245" t="s">
        <v>35575</v>
      </c>
      <c r="B22935" s="246">
        <v>990.05</v>
      </c>
    </row>
    <row r="22936" spans="1:2" x14ac:dyDescent="0.2">
      <c r="A22936" s="245" t="s">
        <v>11315</v>
      </c>
      <c r="B22936" s="246">
        <v>1096.33</v>
      </c>
    </row>
    <row r="22937" spans="1:2" x14ac:dyDescent="0.2">
      <c r="A22937" s="245" t="s">
        <v>22500</v>
      </c>
      <c r="B22937" s="246">
        <v>1096.33</v>
      </c>
    </row>
    <row r="22938" spans="1:2" x14ac:dyDescent="0.2">
      <c r="A22938" s="245" t="s">
        <v>11316</v>
      </c>
      <c r="B22938" s="246">
        <v>92.49</v>
      </c>
    </row>
    <row r="22939" spans="1:2" x14ac:dyDescent="0.2">
      <c r="A22939" s="245" t="s">
        <v>22501</v>
      </c>
      <c r="B22939" s="246">
        <v>92.49</v>
      </c>
    </row>
    <row r="22940" spans="1:2" x14ac:dyDescent="0.2">
      <c r="A22940" s="245" t="s">
        <v>11317</v>
      </c>
      <c r="B22940" s="246">
        <v>87.93</v>
      </c>
    </row>
    <row r="22941" spans="1:2" x14ac:dyDescent="0.2">
      <c r="A22941" s="245" t="s">
        <v>22502</v>
      </c>
      <c r="B22941" s="246">
        <v>87.93</v>
      </c>
    </row>
    <row r="22942" spans="1:2" x14ac:dyDescent="0.2">
      <c r="A22942" s="245" t="s">
        <v>35576</v>
      </c>
      <c r="B22942" s="246">
        <v>62.4</v>
      </c>
    </row>
    <row r="22943" spans="1:2" x14ac:dyDescent="0.2">
      <c r="A22943" s="245" t="s">
        <v>35577</v>
      </c>
      <c r="B22943" s="246">
        <v>62.4</v>
      </c>
    </row>
    <row r="22944" spans="1:2" x14ac:dyDescent="0.2">
      <c r="A22944" s="245" t="s">
        <v>35578</v>
      </c>
      <c r="B22944" s="246">
        <v>62.4</v>
      </c>
    </row>
    <row r="22945" spans="1:2" x14ac:dyDescent="0.2">
      <c r="A22945" s="245" t="s">
        <v>35579</v>
      </c>
      <c r="B22945" s="246">
        <v>62.4</v>
      </c>
    </row>
    <row r="22946" spans="1:2" x14ac:dyDescent="0.2">
      <c r="A22946" s="245" t="s">
        <v>11318</v>
      </c>
      <c r="B22946" s="246">
        <v>47.06</v>
      </c>
    </row>
    <row r="22947" spans="1:2" x14ac:dyDescent="0.2">
      <c r="A22947" s="245" t="s">
        <v>22503</v>
      </c>
      <c r="B22947" s="246">
        <v>47.06</v>
      </c>
    </row>
    <row r="22948" spans="1:2" x14ac:dyDescent="0.2">
      <c r="A22948" s="245" t="s">
        <v>11319</v>
      </c>
      <c r="B22948" s="246">
        <v>51.77</v>
      </c>
    </row>
    <row r="22949" spans="1:2" x14ac:dyDescent="0.2">
      <c r="A22949" s="245" t="s">
        <v>22504</v>
      </c>
      <c r="B22949" s="246">
        <v>51.77</v>
      </c>
    </row>
    <row r="22950" spans="1:2" x14ac:dyDescent="0.2">
      <c r="A22950" s="245" t="s">
        <v>11320</v>
      </c>
      <c r="B22950" s="246">
        <v>49.72</v>
      </c>
    </row>
    <row r="22951" spans="1:2" x14ac:dyDescent="0.2">
      <c r="A22951" s="245" t="s">
        <v>22505</v>
      </c>
      <c r="B22951" s="246">
        <v>49.72</v>
      </c>
    </row>
    <row r="22952" spans="1:2" x14ac:dyDescent="0.2">
      <c r="A22952" s="245" t="s">
        <v>11321</v>
      </c>
      <c r="B22952" s="246">
        <v>47.5</v>
      </c>
    </row>
    <row r="22953" spans="1:2" x14ac:dyDescent="0.2">
      <c r="A22953" s="245" t="s">
        <v>22506</v>
      </c>
      <c r="B22953" s="246">
        <v>47.5</v>
      </c>
    </row>
    <row r="22954" spans="1:2" x14ac:dyDescent="0.2">
      <c r="A22954" s="245" t="s">
        <v>35580</v>
      </c>
      <c r="B22954" s="246">
        <v>52.72</v>
      </c>
    </row>
    <row r="22955" spans="1:2" x14ac:dyDescent="0.2">
      <c r="A22955" s="245" t="s">
        <v>35581</v>
      </c>
      <c r="B22955" s="246">
        <v>52.72</v>
      </c>
    </row>
    <row r="22956" spans="1:2" x14ac:dyDescent="0.2">
      <c r="A22956" s="245" t="s">
        <v>35582</v>
      </c>
      <c r="B22956" s="246">
        <v>52.22</v>
      </c>
    </row>
    <row r="22957" spans="1:2" x14ac:dyDescent="0.2">
      <c r="A22957" s="245" t="s">
        <v>35583</v>
      </c>
      <c r="B22957" s="246">
        <v>52.22</v>
      </c>
    </row>
    <row r="22958" spans="1:2" x14ac:dyDescent="0.2">
      <c r="A22958" s="245" t="s">
        <v>11322</v>
      </c>
      <c r="B22958" s="246">
        <v>18.12</v>
      </c>
    </row>
    <row r="22959" spans="1:2" x14ac:dyDescent="0.2">
      <c r="A22959" s="245" t="s">
        <v>22507</v>
      </c>
      <c r="B22959" s="246">
        <v>18.12</v>
      </c>
    </row>
    <row r="22960" spans="1:2" x14ac:dyDescent="0.2">
      <c r="A22960" s="245" t="s">
        <v>11323</v>
      </c>
      <c r="B22960" s="246">
        <v>20.420000000000002</v>
      </c>
    </row>
    <row r="22961" spans="1:2" x14ac:dyDescent="0.2">
      <c r="A22961" s="245" t="s">
        <v>22508</v>
      </c>
      <c r="B22961" s="246">
        <v>20.420000000000002</v>
      </c>
    </row>
    <row r="22962" spans="1:2" x14ac:dyDescent="0.2">
      <c r="A22962" s="245" t="s">
        <v>11324</v>
      </c>
      <c r="B22962" s="246">
        <v>19.57</v>
      </c>
    </row>
    <row r="22963" spans="1:2" x14ac:dyDescent="0.2">
      <c r="A22963" s="245" t="s">
        <v>22509</v>
      </c>
      <c r="B22963" s="246">
        <v>19.57</v>
      </c>
    </row>
    <row r="22964" spans="1:2" x14ac:dyDescent="0.2">
      <c r="A22964" s="245" t="s">
        <v>11325</v>
      </c>
      <c r="B22964" s="246">
        <v>28.64</v>
      </c>
    </row>
    <row r="22965" spans="1:2" x14ac:dyDescent="0.2">
      <c r="A22965" s="245" t="s">
        <v>22510</v>
      </c>
      <c r="B22965" s="246">
        <v>28.64</v>
      </c>
    </row>
    <row r="22966" spans="1:2" x14ac:dyDescent="0.2">
      <c r="A22966" s="245" t="s">
        <v>11326</v>
      </c>
      <c r="B22966" s="246">
        <v>20.420000000000002</v>
      </c>
    </row>
    <row r="22967" spans="1:2" x14ac:dyDescent="0.2">
      <c r="A22967" s="245" t="s">
        <v>22511</v>
      </c>
      <c r="B22967" s="246">
        <v>20.420000000000002</v>
      </c>
    </row>
    <row r="22968" spans="1:2" x14ac:dyDescent="0.2">
      <c r="A22968" s="245" t="s">
        <v>11327</v>
      </c>
      <c r="B22968" s="246">
        <v>23.6</v>
      </c>
    </row>
    <row r="22969" spans="1:2" x14ac:dyDescent="0.2">
      <c r="A22969" s="245" t="s">
        <v>22512</v>
      </c>
      <c r="B22969" s="246">
        <v>23.6</v>
      </c>
    </row>
    <row r="22970" spans="1:2" x14ac:dyDescent="0.2">
      <c r="A22970" s="245" t="s">
        <v>11328</v>
      </c>
      <c r="B22970" s="246">
        <v>28.64</v>
      </c>
    </row>
    <row r="22971" spans="1:2" x14ac:dyDescent="0.2">
      <c r="A22971" s="245" t="s">
        <v>22513</v>
      </c>
      <c r="B22971" s="246">
        <v>28.64</v>
      </c>
    </row>
    <row r="22972" spans="1:2" x14ac:dyDescent="0.2">
      <c r="A22972" s="245" t="s">
        <v>11329</v>
      </c>
      <c r="B22972" s="246">
        <v>32.020000000000003</v>
      </c>
    </row>
    <row r="22973" spans="1:2" x14ac:dyDescent="0.2">
      <c r="A22973" s="245" t="s">
        <v>22514</v>
      </c>
      <c r="B22973" s="246">
        <v>32.020000000000003</v>
      </c>
    </row>
    <row r="22974" spans="1:2" x14ac:dyDescent="0.2">
      <c r="A22974" s="245" t="s">
        <v>11330</v>
      </c>
      <c r="B22974" s="246">
        <v>26.6</v>
      </c>
    </row>
    <row r="22975" spans="1:2" x14ac:dyDescent="0.2">
      <c r="A22975" s="245" t="s">
        <v>22515</v>
      </c>
      <c r="B22975" s="246">
        <v>26.6</v>
      </c>
    </row>
    <row r="22976" spans="1:2" x14ac:dyDescent="0.2">
      <c r="A22976" s="245" t="s">
        <v>11331</v>
      </c>
      <c r="B22976" s="246">
        <v>28.41</v>
      </c>
    </row>
    <row r="22977" spans="1:2" x14ac:dyDescent="0.2">
      <c r="A22977" s="245" t="s">
        <v>22516</v>
      </c>
      <c r="B22977" s="246">
        <v>28.41</v>
      </c>
    </row>
    <row r="22978" spans="1:2" x14ac:dyDescent="0.2">
      <c r="A22978" s="245" t="s">
        <v>11332</v>
      </c>
      <c r="B22978" s="246">
        <v>36.33</v>
      </c>
    </row>
    <row r="22979" spans="1:2" x14ac:dyDescent="0.2">
      <c r="A22979" s="245" t="s">
        <v>22517</v>
      </c>
      <c r="B22979" s="246">
        <v>36.33</v>
      </c>
    </row>
    <row r="22980" spans="1:2" x14ac:dyDescent="0.2">
      <c r="A22980" s="245" t="s">
        <v>11333</v>
      </c>
      <c r="B22980" s="246">
        <v>49.02</v>
      </c>
    </row>
    <row r="22981" spans="1:2" x14ac:dyDescent="0.2">
      <c r="A22981" s="245" t="s">
        <v>22518</v>
      </c>
      <c r="B22981" s="246">
        <v>49.02</v>
      </c>
    </row>
    <row r="22982" spans="1:2" x14ac:dyDescent="0.2">
      <c r="A22982" s="245" t="s">
        <v>11334</v>
      </c>
      <c r="B22982" s="246">
        <v>61.07</v>
      </c>
    </row>
    <row r="22983" spans="1:2" x14ac:dyDescent="0.2">
      <c r="A22983" s="245" t="s">
        <v>22519</v>
      </c>
      <c r="B22983" s="246">
        <v>61.07</v>
      </c>
    </row>
    <row r="22984" spans="1:2" x14ac:dyDescent="0.2">
      <c r="A22984" s="245" t="s">
        <v>11335</v>
      </c>
      <c r="B22984" s="246">
        <v>22.82</v>
      </c>
    </row>
    <row r="22985" spans="1:2" x14ac:dyDescent="0.2">
      <c r="A22985" s="245" t="s">
        <v>22520</v>
      </c>
      <c r="B22985" s="246">
        <v>22.82</v>
      </c>
    </row>
    <row r="22986" spans="1:2" x14ac:dyDescent="0.2">
      <c r="A22986" s="245" t="s">
        <v>11336</v>
      </c>
      <c r="B22986" s="246">
        <v>30.89</v>
      </c>
    </row>
    <row r="22987" spans="1:2" x14ac:dyDescent="0.2">
      <c r="A22987" s="245" t="s">
        <v>22521</v>
      </c>
      <c r="B22987" s="246">
        <v>30.89</v>
      </c>
    </row>
    <row r="22988" spans="1:2" x14ac:dyDescent="0.2">
      <c r="A22988" s="245" t="s">
        <v>11337</v>
      </c>
      <c r="B22988" s="246">
        <v>28.12</v>
      </c>
    </row>
    <row r="22989" spans="1:2" x14ac:dyDescent="0.2">
      <c r="A22989" s="245" t="s">
        <v>22522</v>
      </c>
      <c r="B22989" s="246">
        <v>28.12</v>
      </c>
    </row>
    <row r="22990" spans="1:2" x14ac:dyDescent="0.2">
      <c r="A22990" s="245" t="s">
        <v>11338</v>
      </c>
      <c r="B22990" s="246">
        <v>37.119999999999997</v>
      </c>
    </row>
    <row r="22991" spans="1:2" x14ac:dyDescent="0.2">
      <c r="A22991" s="245" t="s">
        <v>22523</v>
      </c>
      <c r="B22991" s="246">
        <v>37.119999999999997</v>
      </c>
    </row>
    <row r="22992" spans="1:2" x14ac:dyDescent="0.2">
      <c r="A22992" s="245" t="s">
        <v>11339</v>
      </c>
      <c r="B22992" s="246">
        <v>47.68</v>
      </c>
    </row>
    <row r="22993" spans="1:2" x14ac:dyDescent="0.2">
      <c r="A22993" s="245" t="s">
        <v>22524</v>
      </c>
      <c r="B22993" s="246">
        <v>47.68</v>
      </c>
    </row>
    <row r="22994" spans="1:2" x14ac:dyDescent="0.2">
      <c r="A22994" s="245" t="s">
        <v>11340</v>
      </c>
      <c r="B22994" s="246">
        <v>64.52</v>
      </c>
    </row>
    <row r="22995" spans="1:2" x14ac:dyDescent="0.2">
      <c r="A22995" s="245" t="s">
        <v>22525</v>
      </c>
      <c r="B22995" s="246">
        <v>64.52</v>
      </c>
    </row>
    <row r="22996" spans="1:2" x14ac:dyDescent="0.2">
      <c r="A22996" s="245" t="s">
        <v>11341</v>
      </c>
      <c r="B22996" s="246">
        <v>373.53</v>
      </c>
    </row>
    <row r="22997" spans="1:2" x14ac:dyDescent="0.2">
      <c r="A22997" s="245" t="s">
        <v>22526</v>
      </c>
      <c r="B22997" s="246">
        <v>360.02</v>
      </c>
    </row>
    <row r="22998" spans="1:2" x14ac:dyDescent="0.2">
      <c r="A22998" s="245" t="s">
        <v>11342</v>
      </c>
      <c r="B22998" s="246">
        <v>101.68</v>
      </c>
    </row>
    <row r="22999" spans="1:2" x14ac:dyDescent="0.2">
      <c r="A22999" s="245" t="s">
        <v>22527</v>
      </c>
      <c r="B22999" s="246">
        <v>88.16</v>
      </c>
    </row>
    <row r="23000" spans="1:2" x14ac:dyDescent="0.2">
      <c r="A23000" s="245" t="s">
        <v>11343</v>
      </c>
      <c r="B23000" s="246">
        <v>83.19</v>
      </c>
    </row>
    <row r="23001" spans="1:2" x14ac:dyDescent="0.2">
      <c r="A23001" s="245" t="s">
        <v>22528</v>
      </c>
      <c r="B23001" s="246">
        <v>72.099999999999994</v>
      </c>
    </row>
    <row r="23002" spans="1:2" x14ac:dyDescent="0.2">
      <c r="A23002" s="245" t="s">
        <v>11344</v>
      </c>
      <c r="B23002" s="246">
        <v>149.55000000000001</v>
      </c>
    </row>
    <row r="23003" spans="1:2" x14ac:dyDescent="0.2">
      <c r="A23003" s="245" t="s">
        <v>22529</v>
      </c>
      <c r="B23003" s="246">
        <v>144.47999999999999</v>
      </c>
    </row>
    <row r="23004" spans="1:2" x14ac:dyDescent="0.2">
      <c r="A23004" s="245" t="s">
        <v>11345</v>
      </c>
      <c r="B23004" s="246">
        <v>142.66999999999999</v>
      </c>
    </row>
    <row r="23005" spans="1:2" x14ac:dyDescent="0.2">
      <c r="A23005" s="245" t="s">
        <v>22530</v>
      </c>
      <c r="B23005" s="246">
        <v>137.6</v>
      </c>
    </row>
    <row r="23006" spans="1:2" x14ac:dyDescent="0.2">
      <c r="A23006" s="245" t="s">
        <v>11346</v>
      </c>
      <c r="B23006" s="246">
        <v>255.25</v>
      </c>
    </row>
    <row r="23007" spans="1:2" x14ac:dyDescent="0.2">
      <c r="A23007" s="245" t="s">
        <v>22531</v>
      </c>
      <c r="B23007" s="246">
        <v>246.81</v>
      </c>
    </row>
    <row r="23008" spans="1:2" x14ac:dyDescent="0.2">
      <c r="A23008" s="245" t="s">
        <v>11347</v>
      </c>
      <c r="B23008" s="246">
        <v>207.2</v>
      </c>
    </row>
    <row r="23009" spans="1:2" x14ac:dyDescent="0.2">
      <c r="A23009" s="245" t="s">
        <v>22532</v>
      </c>
      <c r="B23009" s="246">
        <v>197.07</v>
      </c>
    </row>
    <row r="23010" spans="1:2" x14ac:dyDescent="0.2">
      <c r="A23010" s="245" t="s">
        <v>11348</v>
      </c>
      <c r="B23010" s="246">
        <v>3.17</v>
      </c>
    </row>
    <row r="23011" spans="1:2" x14ac:dyDescent="0.2">
      <c r="A23011" s="245" t="s">
        <v>22533</v>
      </c>
      <c r="B23011" s="246">
        <v>2.75</v>
      </c>
    </row>
    <row r="23012" spans="1:2" x14ac:dyDescent="0.2">
      <c r="A23012" s="245" t="s">
        <v>11349</v>
      </c>
      <c r="B23012" s="246">
        <v>25.42</v>
      </c>
    </row>
    <row r="23013" spans="1:2" x14ac:dyDescent="0.2">
      <c r="A23013" s="245" t="s">
        <v>22534</v>
      </c>
      <c r="B23013" s="246">
        <v>22.04</v>
      </c>
    </row>
    <row r="23014" spans="1:2" x14ac:dyDescent="0.2">
      <c r="A23014" s="245" t="s">
        <v>11350</v>
      </c>
      <c r="B23014" s="246">
        <v>25.42</v>
      </c>
    </row>
    <row r="23015" spans="1:2" x14ac:dyDescent="0.2">
      <c r="A23015" s="245" t="s">
        <v>22535</v>
      </c>
      <c r="B23015" s="246">
        <v>22.04</v>
      </c>
    </row>
    <row r="23016" spans="1:2" x14ac:dyDescent="0.2">
      <c r="A23016" s="245" t="s">
        <v>11351</v>
      </c>
      <c r="B23016" s="246">
        <v>38.130000000000003</v>
      </c>
    </row>
    <row r="23017" spans="1:2" x14ac:dyDescent="0.2">
      <c r="A23017" s="245" t="s">
        <v>22536</v>
      </c>
      <c r="B23017" s="246">
        <v>33.06</v>
      </c>
    </row>
    <row r="23018" spans="1:2" x14ac:dyDescent="0.2">
      <c r="A23018" s="245" t="s">
        <v>11352</v>
      </c>
      <c r="B23018" s="246">
        <v>1.9</v>
      </c>
    </row>
    <row r="23019" spans="1:2" x14ac:dyDescent="0.2">
      <c r="A23019" s="245" t="s">
        <v>22537</v>
      </c>
      <c r="B23019" s="246">
        <v>1.65</v>
      </c>
    </row>
    <row r="23020" spans="1:2" x14ac:dyDescent="0.2">
      <c r="A23020" s="245" t="s">
        <v>11353</v>
      </c>
      <c r="B23020" s="246">
        <v>19.5</v>
      </c>
    </row>
    <row r="23021" spans="1:2" x14ac:dyDescent="0.2">
      <c r="A23021" s="245" t="s">
        <v>22538</v>
      </c>
      <c r="B23021" s="246">
        <v>19.5</v>
      </c>
    </row>
    <row r="23022" spans="1:2" x14ac:dyDescent="0.2">
      <c r="A23022" s="245" t="s">
        <v>11354</v>
      </c>
      <c r="B23022" s="246">
        <v>8.56</v>
      </c>
    </row>
    <row r="23023" spans="1:2" x14ac:dyDescent="0.2">
      <c r="A23023" s="245" t="s">
        <v>22539</v>
      </c>
      <c r="B23023" s="246">
        <v>8.56</v>
      </c>
    </row>
    <row r="23024" spans="1:2" x14ac:dyDescent="0.2">
      <c r="A23024" s="245" t="s">
        <v>11355</v>
      </c>
      <c r="B23024" s="246">
        <v>0.17</v>
      </c>
    </row>
    <row r="23025" spans="1:2" x14ac:dyDescent="0.2">
      <c r="A23025" s="245" t="s">
        <v>22540</v>
      </c>
      <c r="B23025" s="246">
        <v>0.17</v>
      </c>
    </row>
    <row r="23026" spans="1:2" x14ac:dyDescent="0.2">
      <c r="A23026" s="245" t="s">
        <v>11356</v>
      </c>
      <c r="B23026" s="246">
        <v>0.19</v>
      </c>
    </row>
    <row r="23027" spans="1:2" x14ac:dyDescent="0.2">
      <c r="A23027" s="245" t="s">
        <v>22541</v>
      </c>
      <c r="B23027" s="246">
        <v>0.19</v>
      </c>
    </row>
    <row r="23028" spans="1:2" x14ac:dyDescent="0.2">
      <c r="A23028" s="245" t="s">
        <v>11357</v>
      </c>
      <c r="B23028" s="246">
        <v>13.54</v>
      </c>
    </row>
    <row r="23029" spans="1:2" x14ac:dyDescent="0.2">
      <c r="A23029" s="245" t="s">
        <v>22542</v>
      </c>
      <c r="B23029" s="246">
        <v>13.54</v>
      </c>
    </row>
    <row r="23030" spans="1:2" x14ac:dyDescent="0.2">
      <c r="A23030" s="245" t="s">
        <v>11358</v>
      </c>
      <c r="B23030" s="246">
        <v>82.6</v>
      </c>
    </row>
    <row r="23031" spans="1:2" x14ac:dyDescent="0.2">
      <c r="A23031" s="245" t="s">
        <v>22543</v>
      </c>
      <c r="B23031" s="246">
        <v>82.6</v>
      </c>
    </row>
    <row r="23032" spans="1:2" x14ac:dyDescent="0.2">
      <c r="A23032" s="245" t="s">
        <v>11359</v>
      </c>
      <c r="B23032" s="246">
        <v>7.7</v>
      </c>
    </row>
    <row r="23033" spans="1:2" x14ac:dyDescent="0.2">
      <c r="A23033" s="245" t="s">
        <v>22544</v>
      </c>
      <c r="B23033" s="246">
        <v>7.7</v>
      </c>
    </row>
    <row r="23034" spans="1:2" x14ac:dyDescent="0.2">
      <c r="A23034" s="245" t="s">
        <v>11360</v>
      </c>
      <c r="B23034" s="246">
        <v>4.93</v>
      </c>
    </row>
    <row r="23035" spans="1:2" x14ac:dyDescent="0.2">
      <c r="A23035" s="245" t="s">
        <v>22545</v>
      </c>
      <c r="B23035" s="246">
        <v>4.93</v>
      </c>
    </row>
    <row r="23036" spans="1:2" x14ac:dyDescent="0.2">
      <c r="A23036" s="245" t="s">
        <v>11433</v>
      </c>
      <c r="B23036" s="246">
        <v>22.44</v>
      </c>
    </row>
    <row r="23037" spans="1:2" x14ac:dyDescent="0.2">
      <c r="A23037" s="245" t="s">
        <v>22546</v>
      </c>
      <c r="B23037" s="246">
        <v>22.44</v>
      </c>
    </row>
    <row r="23038" spans="1:2" x14ac:dyDescent="0.2">
      <c r="A23038" s="245" t="s">
        <v>11361</v>
      </c>
      <c r="B23038" s="246">
        <v>51.16</v>
      </c>
    </row>
    <row r="23039" spans="1:2" x14ac:dyDescent="0.2">
      <c r="A23039" s="245" t="s">
        <v>22547</v>
      </c>
      <c r="B23039" s="246">
        <v>51.16</v>
      </c>
    </row>
    <row r="23040" spans="1:2" x14ac:dyDescent="0.2">
      <c r="A23040" s="245" t="s">
        <v>11362</v>
      </c>
      <c r="B23040" s="246">
        <v>2125.2399999999998</v>
      </c>
    </row>
    <row r="23041" spans="1:2" x14ac:dyDescent="0.2">
      <c r="A23041" s="245" t="s">
        <v>22548</v>
      </c>
      <c r="B23041" s="246">
        <v>2125.2399999999998</v>
      </c>
    </row>
    <row r="23042" spans="1:2" x14ac:dyDescent="0.2">
      <c r="A23042" s="245" t="s">
        <v>11363</v>
      </c>
      <c r="B23042" s="246">
        <v>109.96</v>
      </c>
    </row>
    <row r="23043" spans="1:2" x14ac:dyDescent="0.2">
      <c r="A23043" s="245" t="s">
        <v>22549</v>
      </c>
      <c r="B23043" s="246">
        <v>109.96</v>
      </c>
    </row>
    <row r="23044" spans="1:2" x14ac:dyDescent="0.2">
      <c r="A23044" s="245" t="s">
        <v>11364</v>
      </c>
      <c r="B23044" s="246">
        <v>25.43</v>
      </c>
    </row>
    <row r="23045" spans="1:2" x14ac:dyDescent="0.2">
      <c r="A23045" s="245" t="s">
        <v>22550</v>
      </c>
      <c r="B23045" s="246">
        <v>25.43</v>
      </c>
    </row>
    <row r="23046" spans="1:2" x14ac:dyDescent="0.2">
      <c r="A23046" s="245" t="s">
        <v>11365</v>
      </c>
      <c r="B23046" s="246">
        <v>1.1100000000000001</v>
      </c>
    </row>
    <row r="23047" spans="1:2" x14ac:dyDescent="0.2">
      <c r="A23047" s="245" t="s">
        <v>22551</v>
      </c>
      <c r="B23047" s="246">
        <v>1.1100000000000001</v>
      </c>
    </row>
    <row r="23048" spans="1:2" x14ac:dyDescent="0.2">
      <c r="A23048" s="245" t="s">
        <v>11366</v>
      </c>
      <c r="B23048" s="246">
        <v>0.79</v>
      </c>
    </row>
    <row r="23049" spans="1:2" x14ac:dyDescent="0.2">
      <c r="A23049" s="245" t="s">
        <v>22552</v>
      </c>
      <c r="B23049" s="246">
        <v>0.79</v>
      </c>
    </row>
    <row r="23050" spans="1:2" x14ac:dyDescent="0.2">
      <c r="A23050" s="245" t="s">
        <v>11367</v>
      </c>
      <c r="B23050" s="246">
        <v>2.76</v>
      </c>
    </row>
    <row r="23051" spans="1:2" x14ac:dyDescent="0.2">
      <c r="A23051" s="245" t="s">
        <v>22553</v>
      </c>
      <c r="B23051" s="246">
        <v>2.76</v>
      </c>
    </row>
    <row r="23052" spans="1:2" x14ac:dyDescent="0.2">
      <c r="A23052" s="245" t="s">
        <v>11368</v>
      </c>
      <c r="B23052" s="246">
        <v>0.73</v>
      </c>
    </row>
    <row r="23053" spans="1:2" x14ac:dyDescent="0.2">
      <c r="A23053" s="245" t="s">
        <v>22554</v>
      </c>
      <c r="B23053" s="246">
        <v>0.73</v>
      </c>
    </row>
    <row r="23054" spans="1:2" x14ac:dyDescent="0.2">
      <c r="A23054" s="245" t="s">
        <v>11369</v>
      </c>
      <c r="B23054" s="246">
        <v>0.52</v>
      </c>
    </row>
    <row r="23055" spans="1:2" x14ac:dyDescent="0.2">
      <c r="A23055" s="245" t="s">
        <v>22555</v>
      </c>
      <c r="B23055" s="246">
        <v>0.52</v>
      </c>
    </row>
    <row r="23056" spans="1:2" x14ac:dyDescent="0.2">
      <c r="A23056" s="245" t="s">
        <v>11370</v>
      </c>
      <c r="B23056" s="246">
        <v>0.28999999999999998</v>
      </c>
    </row>
    <row r="23057" spans="1:2" x14ac:dyDescent="0.2">
      <c r="A23057" s="245" t="s">
        <v>22556</v>
      </c>
      <c r="B23057" s="246">
        <v>0.28999999999999998</v>
      </c>
    </row>
    <row r="23058" spans="1:2" x14ac:dyDescent="0.2">
      <c r="A23058" s="245" t="s">
        <v>11371</v>
      </c>
      <c r="B23058" s="246">
        <v>66.510000000000005</v>
      </c>
    </row>
    <row r="23059" spans="1:2" x14ac:dyDescent="0.2">
      <c r="A23059" s="245" t="s">
        <v>22557</v>
      </c>
      <c r="B23059" s="246">
        <v>64.34</v>
      </c>
    </row>
    <row r="23060" spans="1:2" x14ac:dyDescent="0.2">
      <c r="A23060" s="245" t="s">
        <v>11372</v>
      </c>
      <c r="B23060" s="246">
        <v>101.32</v>
      </c>
    </row>
    <row r="23061" spans="1:2" x14ac:dyDescent="0.2">
      <c r="A23061" s="245" t="s">
        <v>22558</v>
      </c>
      <c r="B23061" s="246">
        <v>99.93</v>
      </c>
    </row>
    <row r="23062" spans="1:2" x14ac:dyDescent="0.2">
      <c r="A23062" s="245" t="s">
        <v>11373</v>
      </c>
      <c r="B23062" s="246">
        <v>41.24</v>
      </c>
    </row>
    <row r="23063" spans="1:2" x14ac:dyDescent="0.2">
      <c r="A23063" s="245" t="s">
        <v>22559</v>
      </c>
      <c r="B23063" s="246">
        <v>41.24</v>
      </c>
    </row>
    <row r="23064" spans="1:2" x14ac:dyDescent="0.2">
      <c r="A23064" s="245" t="s">
        <v>11374</v>
      </c>
      <c r="B23064" s="246">
        <v>6.23</v>
      </c>
    </row>
    <row r="23065" spans="1:2" x14ac:dyDescent="0.2">
      <c r="A23065" s="245" t="s">
        <v>22560</v>
      </c>
      <c r="B23065" s="246">
        <v>6.23</v>
      </c>
    </row>
    <row r="23066" spans="1:2" x14ac:dyDescent="0.2">
      <c r="A23066" s="245" t="s">
        <v>11375</v>
      </c>
      <c r="B23066" s="246">
        <v>6.11</v>
      </c>
    </row>
    <row r="23067" spans="1:2" x14ac:dyDescent="0.2">
      <c r="A23067" s="245" t="s">
        <v>22561</v>
      </c>
      <c r="B23067" s="246">
        <v>5.6</v>
      </c>
    </row>
    <row r="23068" spans="1:2" x14ac:dyDescent="0.2">
      <c r="A23068" s="245" t="s">
        <v>11376</v>
      </c>
      <c r="B23068" s="246">
        <v>2.2999999999999998</v>
      </c>
    </row>
    <row r="23069" spans="1:2" x14ac:dyDescent="0.2">
      <c r="A23069" s="245" t="s">
        <v>22562</v>
      </c>
      <c r="B23069" s="246">
        <v>2.2999999999999998</v>
      </c>
    </row>
    <row r="23070" spans="1:2" x14ac:dyDescent="0.2">
      <c r="A23070" s="245" t="s">
        <v>6270</v>
      </c>
      <c r="B23070" s="246">
        <v>41.09</v>
      </c>
    </row>
    <row r="23071" spans="1:2" x14ac:dyDescent="0.2">
      <c r="A23071" s="245" t="s">
        <v>22563</v>
      </c>
      <c r="B23071" s="246">
        <v>35.6</v>
      </c>
    </row>
    <row r="23072" spans="1:2" x14ac:dyDescent="0.2">
      <c r="A23072" s="245" t="s">
        <v>6271</v>
      </c>
      <c r="B23072" s="246">
        <v>20.61</v>
      </c>
    </row>
    <row r="23073" spans="1:2" x14ac:dyDescent="0.2">
      <c r="A23073" s="245" t="s">
        <v>22564</v>
      </c>
      <c r="B23073" s="246">
        <v>17.86</v>
      </c>
    </row>
    <row r="23074" spans="1:2" x14ac:dyDescent="0.2">
      <c r="A23074" s="245" t="s">
        <v>6272</v>
      </c>
      <c r="B23074" s="246">
        <v>24.73</v>
      </c>
    </row>
    <row r="23075" spans="1:2" x14ac:dyDescent="0.2">
      <c r="A23075" s="245" t="s">
        <v>22565</v>
      </c>
      <c r="B23075" s="246">
        <v>21.43</v>
      </c>
    </row>
    <row r="23076" spans="1:2" x14ac:dyDescent="0.2">
      <c r="A23076" s="245" t="s">
        <v>6273</v>
      </c>
      <c r="B23076" s="246">
        <v>41.22</v>
      </c>
    </row>
    <row r="23077" spans="1:2" x14ac:dyDescent="0.2">
      <c r="A23077" s="245" t="s">
        <v>22566</v>
      </c>
      <c r="B23077" s="246">
        <v>35.72</v>
      </c>
    </row>
    <row r="23078" spans="1:2" x14ac:dyDescent="0.2">
      <c r="A23078" s="245" t="s">
        <v>6274</v>
      </c>
      <c r="B23078" s="246">
        <v>49.46</v>
      </c>
    </row>
    <row r="23079" spans="1:2" x14ac:dyDescent="0.2">
      <c r="A23079" s="245" t="s">
        <v>22567</v>
      </c>
      <c r="B23079" s="246">
        <v>42.86</v>
      </c>
    </row>
    <row r="23080" spans="1:2" x14ac:dyDescent="0.2">
      <c r="A23080" s="245" t="s">
        <v>6275</v>
      </c>
      <c r="B23080" s="246">
        <v>18.829999999999998</v>
      </c>
    </row>
    <row r="23081" spans="1:2" x14ac:dyDescent="0.2">
      <c r="A23081" s="245" t="s">
        <v>22568</v>
      </c>
      <c r="B23081" s="246">
        <v>16.32</v>
      </c>
    </row>
    <row r="23082" spans="1:2" x14ac:dyDescent="0.2">
      <c r="A23082" s="245" t="s">
        <v>11377</v>
      </c>
      <c r="B23082" s="246">
        <v>25.42</v>
      </c>
    </row>
    <row r="23083" spans="1:2" x14ac:dyDescent="0.2">
      <c r="A23083" s="245" t="s">
        <v>22569</v>
      </c>
      <c r="B23083" s="246">
        <v>22.04</v>
      </c>
    </row>
    <row r="23084" spans="1:2" x14ac:dyDescent="0.2">
      <c r="A23084" s="245" t="s">
        <v>6276</v>
      </c>
      <c r="B23084" s="246">
        <v>34.24</v>
      </c>
    </row>
    <row r="23085" spans="1:2" x14ac:dyDescent="0.2">
      <c r="A23085" s="245" t="s">
        <v>22570</v>
      </c>
      <c r="B23085" s="246">
        <v>29.67</v>
      </c>
    </row>
    <row r="23086" spans="1:2" x14ac:dyDescent="0.2">
      <c r="A23086" s="245" t="s">
        <v>6277</v>
      </c>
      <c r="B23086" s="246">
        <v>41.09</v>
      </c>
    </row>
    <row r="23087" spans="1:2" x14ac:dyDescent="0.2">
      <c r="A23087" s="245" t="s">
        <v>22571</v>
      </c>
      <c r="B23087" s="246">
        <v>35.6</v>
      </c>
    </row>
    <row r="23088" spans="1:2" x14ac:dyDescent="0.2">
      <c r="A23088" s="245" t="s">
        <v>11378</v>
      </c>
      <c r="B23088" s="246">
        <v>12.71</v>
      </c>
    </row>
    <row r="23089" spans="1:2" x14ac:dyDescent="0.2">
      <c r="A23089" s="245" t="s">
        <v>22572</v>
      </c>
      <c r="B23089" s="246">
        <v>11.02</v>
      </c>
    </row>
    <row r="23090" spans="1:2" x14ac:dyDescent="0.2">
      <c r="A23090" s="245" t="s">
        <v>6278</v>
      </c>
      <c r="B23090" s="246">
        <v>72.37</v>
      </c>
    </row>
    <row r="23091" spans="1:2" x14ac:dyDescent="0.2">
      <c r="A23091" s="245" t="s">
        <v>22573</v>
      </c>
      <c r="B23091" s="246">
        <v>62.73</v>
      </c>
    </row>
    <row r="23092" spans="1:2" x14ac:dyDescent="0.2">
      <c r="A23092" s="245" t="s">
        <v>6279</v>
      </c>
      <c r="B23092" s="246">
        <v>86.85</v>
      </c>
    </row>
    <row r="23093" spans="1:2" x14ac:dyDescent="0.2">
      <c r="A23093" s="245" t="s">
        <v>22574</v>
      </c>
      <c r="B23093" s="246">
        <v>75.28</v>
      </c>
    </row>
    <row r="23094" spans="1:2" x14ac:dyDescent="0.2">
      <c r="A23094" s="245" t="s">
        <v>6280</v>
      </c>
      <c r="B23094" s="246">
        <v>33.32</v>
      </c>
    </row>
    <row r="23095" spans="1:2" x14ac:dyDescent="0.2">
      <c r="A23095" s="245" t="s">
        <v>22575</v>
      </c>
      <c r="B23095" s="246">
        <v>28.88</v>
      </c>
    </row>
    <row r="23096" spans="1:2" x14ac:dyDescent="0.2">
      <c r="A23096" s="245" t="s">
        <v>6281</v>
      </c>
      <c r="B23096" s="246">
        <v>39.979999999999997</v>
      </c>
    </row>
    <row r="23097" spans="1:2" x14ac:dyDescent="0.2">
      <c r="A23097" s="245" t="s">
        <v>22576</v>
      </c>
      <c r="B23097" s="246">
        <v>34.65</v>
      </c>
    </row>
    <row r="23098" spans="1:2" x14ac:dyDescent="0.2">
      <c r="A23098" s="245" t="s">
        <v>6282</v>
      </c>
      <c r="B23098" s="246">
        <v>46.03</v>
      </c>
    </row>
    <row r="23099" spans="1:2" x14ac:dyDescent="0.2">
      <c r="A23099" s="245" t="s">
        <v>22577</v>
      </c>
      <c r="B23099" s="246">
        <v>39.9</v>
      </c>
    </row>
    <row r="23100" spans="1:2" x14ac:dyDescent="0.2">
      <c r="A23100" s="245" t="s">
        <v>6283</v>
      </c>
      <c r="B23100" s="246">
        <v>55.23</v>
      </c>
    </row>
    <row r="23101" spans="1:2" x14ac:dyDescent="0.2">
      <c r="A23101" s="245" t="s">
        <v>22578</v>
      </c>
      <c r="B23101" s="246">
        <v>47.88</v>
      </c>
    </row>
    <row r="23102" spans="1:2" x14ac:dyDescent="0.2">
      <c r="A23102" s="245" t="s">
        <v>6284</v>
      </c>
      <c r="B23102" s="246">
        <v>97.79</v>
      </c>
    </row>
    <row r="23103" spans="1:2" x14ac:dyDescent="0.2">
      <c r="A23103" s="245" t="s">
        <v>22579</v>
      </c>
      <c r="B23103" s="246">
        <v>84.77</v>
      </c>
    </row>
    <row r="23104" spans="1:2" x14ac:dyDescent="0.2">
      <c r="A23104" s="245" t="s">
        <v>6285</v>
      </c>
      <c r="B23104" s="246">
        <v>84.16</v>
      </c>
    </row>
    <row r="23105" spans="1:2" x14ac:dyDescent="0.2">
      <c r="A23105" s="245" t="s">
        <v>22580</v>
      </c>
      <c r="B23105" s="246">
        <v>72.959999999999994</v>
      </c>
    </row>
    <row r="23106" spans="1:2" x14ac:dyDescent="0.2">
      <c r="A23106" s="245" t="s">
        <v>6286</v>
      </c>
      <c r="B23106" s="246">
        <v>148.63</v>
      </c>
    </row>
    <row r="23107" spans="1:2" x14ac:dyDescent="0.2">
      <c r="A23107" s="245" t="s">
        <v>22581</v>
      </c>
      <c r="B23107" s="246">
        <v>128.86000000000001</v>
      </c>
    </row>
    <row r="23108" spans="1:2" x14ac:dyDescent="0.2">
      <c r="A23108" s="245" t="s">
        <v>6287</v>
      </c>
      <c r="B23108" s="246">
        <v>135</v>
      </c>
    </row>
    <row r="23109" spans="1:2" x14ac:dyDescent="0.2">
      <c r="A23109" s="245" t="s">
        <v>22582</v>
      </c>
      <c r="B23109" s="246">
        <v>117.04</v>
      </c>
    </row>
    <row r="23110" spans="1:2" x14ac:dyDescent="0.2">
      <c r="A23110" s="245" t="s">
        <v>6288</v>
      </c>
      <c r="B23110" s="246">
        <v>18.29</v>
      </c>
    </row>
    <row r="23111" spans="1:2" x14ac:dyDescent="0.2">
      <c r="A23111" s="245" t="s">
        <v>22583</v>
      </c>
      <c r="B23111" s="246">
        <v>15.85</v>
      </c>
    </row>
    <row r="23112" spans="1:2" x14ac:dyDescent="0.2">
      <c r="A23112" s="245" t="s">
        <v>6289</v>
      </c>
      <c r="B23112" s="246">
        <v>18.29</v>
      </c>
    </row>
    <row r="23113" spans="1:2" x14ac:dyDescent="0.2">
      <c r="A23113" s="245" t="s">
        <v>22584</v>
      </c>
      <c r="B23113" s="246">
        <v>15.85</v>
      </c>
    </row>
    <row r="23114" spans="1:2" x14ac:dyDescent="0.2">
      <c r="A23114" s="245" t="s">
        <v>6290</v>
      </c>
      <c r="B23114" s="246">
        <v>60.66</v>
      </c>
    </row>
    <row r="23115" spans="1:2" x14ac:dyDescent="0.2">
      <c r="A23115" s="245" t="s">
        <v>22585</v>
      </c>
      <c r="B23115" s="246">
        <v>52.58</v>
      </c>
    </row>
    <row r="23116" spans="1:2" x14ac:dyDescent="0.2">
      <c r="A23116" s="245" t="s">
        <v>6291</v>
      </c>
      <c r="B23116" s="246">
        <v>19.97</v>
      </c>
    </row>
    <row r="23117" spans="1:2" x14ac:dyDescent="0.2">
      <c r="A23117" s="245" t="s">
        <v>22586</v>
      </c>
      <c r="B23117" s="246">
        <v>17.3</v>
      </c>
    </row>
    <row r="23118" spans="1:2" x14ac:dyDescent="0.2">
      <c r="A23118" s="245" t="s">
        <v>6292</v>
      </c>
      <c r="B23118" s="246">
        <v>23.96</v>
      </c>
    </row>
    <row r="23119" spans="1:2" x14ac:dyDescent="0.2">
      <c r="A23119" s="245" t="s">
        <v>22587</v>
      </c>
      <c r="B23119" s="246">
        <v>20.76</v>
      </c>
    </row>
    <row r="23120" spans="1:2" x14ac:dyDescent="0.2">
      <c r="A23120" s="245" t="s">
        <v>6293</v>
      </c>
      <c r="B23120" s="246">
        <v>21.49</v>
      </c>
    </row>
    <row r="23121" spans="1:2" x14ac:dyDescent="0.2">
      <c r="A23121" s="245" t="s">
        <v>22588</v>
      </c>
      <c r="B23121" s="246">
        <v>18.63</v>
      </c>
    </row>
    <row r="23122" spans="1:2" x14ac:dyDescent="0.2">
      <c r="A23122" s="245" t="s">
        <v>6294</v>
      </c>
      <c r="B23122" s="246">
        <v>25.78</v>
      </c>
    </row>
    <row r="23123" spans="1:2" x14ac:dyDescent="0.2">
      <c r="A23123" s="245" t="s">
        <v>22589</v>
      </c>
      <c r="B23123" s="246">
        <v>22.35</v>
      </c>
    </row>
    <row r="23124" spans="1:2" x14ac:dyDescent="0.2">
      <c r="A23124" s="245" t="s">
        <v>6295</v>
      </c>
      <c r="B23124" s="246">
        <v>170.36</v>
      </c>
    </row>
    <row r="23125" spans="1:2" x14ac:dyDescent="0.2">
      <c r="A23125" s="245" t="s">
        <v>22590</v>
      </c>
      <c r="B23125" s="246">
        <v>147.62</v>
      </c>
    </row>
    <row r="23126" spans="1:2" x14ac:dyDescent="0.2">
      <c r="A23126" s="245" t="s">
        <v>6296</v>
      </c>
      <c r="B23126" s="246">
        <v>33.25</v>
      </c>
    </row>
    <row r="23127" spans="1:2" x14ac:dyDescent="0.2">
      <c r="A23127" s="245" t="s">
        <v>22591</v>
      </c>
      <c r="B23127" s="246">
        <v>28.81</v>
      </c>
    </row>
    <row r="23128" spans="1:2" x14ac:dyDescent="0.2">
      <c r="A23128" s="245" t="s">
        <v>6297</v>
      </c>
      <c r="B23128" s="246">
        <v>23.64</v>
      </c>
    </row>
    <row r="23129" spans="1:2" x14ac:dyDescent="0.2">
      <c r="A23129" s="245" t="s">
        <v>22592</v>
      </c>
      <c r="B23129" s="246">
        <v>20.48</v>
      </c>
    </row>
    <row r="23130" spans="1:2" x14ac:dyDescent="0.2">
      <c r="A23130" s="245" t="s">
        <v>6298</v>
      </c>
      <c r="B23130" s="246">
        <v>7.01</v>
      </c>
    </row>
    <row r="23131" spans="1:2" x14ac:dyDescent="0.2">
      <c r="A23131" s="245" t="s">
        <v>22593</v>
      </c>
      <c r="B23131" s="246">
        <v>7.01</v>
      </c>
    </row>
    <row r="23132" spans="1:2" x14ac:dyDescent="0.2">
      <c r="A23132" s="245" t="s">
        <v>6299</v>
      </c>
      <c r="B23132" s="246">
        <v>10.51</v>
      </c>
    </row>
    <row r="23133" spans="1:2" x14ac:dyDescent="0.2">
      <c r="A23133" s="245" t="s">
        <v>22594</v>
      </c>
      <c r="B23133" s="246">
        <v>10.51</v>
      </c>
    </row>
    <row r="23134" spans="1:2" x14ac:dyDescent="0.2">
      <c r="A23134" s="245" t="s">
        <v>6300</v>
      </c>
      <c r="B23134" s="246">
        <v>3.5</v>
      </c>
    </row>
    <row r="23135" spans="1:2" x14ac:dyDescent="0.2">
      <c r="A23135" s="245" t="s">
        <v>22595</v>
      </c>
      <c r="B23135" s="246">
        <v>3.5</v>
      </c>
    </row>
    <row r="23136" spans="1:2" x14ac:dyDescent="0.2">
      <c r="A23136" s="245" t="s">
        <v>6301</v>
      </c>
      <c r="B23136" s="246">
        <v>11.68</v>
      </c>
    </row>
    <row r="23137" spans="1:2" x14ac:dyDescent="0.2">
      <c r="A23137" s="245" t="s">
        <v>22596</v>
      </c>
      <c r="B23137" s="246">
        <v>11.68</v>
      </c>
    </row>
    <row r="23138" spans="1:2" x14ac:dyDescent="0.2">
      <c r="A23138" s="245" t="s">
        <v>6302</v>
      </c>
      <c r="B23138" s="246">
        <v>3.5</v>
      </c>
    </row>
    <row r="23139" spans="1:2" x14ac:dyDescent="0.2">
      <c r="A23139" s="245" t="s">
        <v>22597</v>
      </c>
      <c r="B23139" s="246">
        <v>3.5</v>
      </c>
    </row>
    <row r="23140" spans="1:2" x14ac:dyDescent="0.2">
      <c r="A23140" s="245" t="s">
        <v>6303</v>
      </c>
      <c r="B23140" s="246">
        <v>13.14</v>
      </c>
    </row>
    <row r="23141" spans="1:2" x14ac:dyDescent="0.2">
      <c r="A23141" s="245" t="s">
        <v>22598</v>
      </c>
      <c r="B23141" s="246">
        <v>13.14</v>
      </c>
    </row>
    <row r="23142" spans="1:2" x14ac:dyDescent="0.2">
      <c r="A23142" s="245" t="s">
        <v>6304</v>
      </c>
      <c r="B23142" s="246">
        <v>0.57999999999999996</v>
      </c>
    </row>
    <row r="23143" spans="1:2" x14ac:dyDescent="0.2">
      <c r="A23143" s="245" t="s">
        <v>22599</v>
      </c>
      <c r="B23143" s="246">
        <v>0.57999999999999996</v>
      </c>
    </row>
    <row r="23144" spans="1:2" x14ac:dyDescent="0.2">
      <c r="A23144" s="245" t="s">
        <v>6305</v>
      </c>
      <c r="B23144" s="246">
        <v>106.02</v>
      </c>
    </row>
    <row r="23145" spans="1:2" x14ac:dyDescent="0.2">
      <c r="A23145" s="245" t="s">
        <v>22600</v>
      </c>
      <c r="B23145" s="246">
        <v>106.02</v>
      </c>
    </row>
    <row r="23146" spans="1:2" x14ac:dyDescent="0.2">
      <c r="A23146" s="245" t="s">
        <v>6306</v>
      </c>
      <c r="B23146" s="246">
        <v>35.049999999999997</v>
      </c>
    </row>
    <row r="23147" spans="1:2" x14ac:dyDescent="0.2">
      <c r="A23147" s="245" t="s">
        <v>22601</v>
      </c>
      <c r="B23147" s="246">
        <v>35.049999999999997</v>
      </c>
    </row>
    <row r="23148" spans="1:2" x14ac:dyDescent="0.2">
      <c r="A23148" s="245" t="s">
        <v>6307</v>
      </c>
      <c r="B23148" s="246">
        <v>17.52</v>
      </c>
    </row>
    <row r="23149" spans="1:2" x14ac:dyDescent="0.2">
      <c r="A23149" s="245" t="s">
        <v>22602</v>
      </c>
      <c r="B23149" s="246">
        <v>17.52</v>
      </c>
    </row>
    <row r="23150" spans="1:2" x14ac:dyDescent="0.2">
      <c r="A23150" s="245" t="s">
        <v>6308</v>
      </c>
      <c r="B23150" s="246">
        <v>52.92</v>
      </c>
    </row>
    <row r="23151" spans="1:2" x14ac:dyDescent="0.2">
      <c r="A23151" s="245" t="s">
        <v>22603</v>
      </c>
      <c r="B23151" s="246">
        <v>52.92</v>
      </c>
    </row>
    <row r="23152" spans="1:2" x14ac:dyDescent="0.2">
      <c r="A23152" s="245" t="s">
        <v>11379</v>
      </c>
      <c r="B23152" s="246">
        <v>16.059999999999999</v>
      </c>
    </row>
    <row r="23153" spans="1:2" x14ac:dyDescent="0.2">
      <c r="A23153" s="245" t="s">
        <v>22604</v>
      </c>
      <c r="B23153" s="246">
        <v>16.059999999999999</v>
      </c>
    </row>
    <row r="23154" spans="1:2" x14ac:dyDescent="0.2">
      <c r="A23154" s="245" t="s">
        <v>11380</v>
      </c>
      <c r="B23154" s="246">
        <v>14.6</v>
      </c>
    </row>
    <row r="23155" spans="1:2" x14ac:dyDescent="0.2">
      <c r="A23155" s="245" t="s">
        <v>22605</v>
      </c>
      <c r="B23155" s="246">
        <v>14.6</v>
      </c>
    </row>
    <row r="23156" spans="1:2" x14ac:dyDescent="0.2">
      <c r="A23156" s="245" t="s">
        <v>11381</v>
      </c>
      <c r="B23156" s="246">
        <v>14.6</v>
      </c>
    </row>
    <row r="23157" spans="1:2" x14ac:dyDescent="0.2">
      <c r="A23157" s="245" t="s">
        <v>22606</v>
      </c>
      <c r="B23157" s="246">
        <v>14.6</v>
      </c>
    </row>
    <row r="23158" spans="1:2" x14ac:dyDescent="0.2">
      <c r="A23158" s="245" t="s">
        <v>11382</v>
      </c>
      <c r="B23158" s="246">
        <v>14.6</v>
      </c>
    </row>
    <row r="23159" spans="1:2" x14ac:dyDescent="0.2">
      <c r="A23159" s="245" t="s">
        <v>22607</v>
      </c>
      <c r="B23159" s="246">
        <v>14.6</v>
      </c>
    </row>
    <row r="23160" spans="1:2" x14ac:dyDescent="0.2">
      <c r="A23160" s="245" t="s">
        <v>6309</v>
      </c>
      <c r="B23160" s="246">
        <v>0.45</v>
      </c>
    </row>
    <row r="23161" spans="1:2" x14ac:dyDescent="0.2">
      <c r="A23161" s="245" t="s">
        <v>22608</v>
      </c>
      <c r="B23161" s="246">
        <v>0.45</v>
      </c>
    </row>
    <row r="23162" spans="1:2" x14ac:dyDescent="0.2">
      <c r="A23162" s="245" t="s">
        <v>6310</v>
      </c>
      <c r="B23162" s="246">
        <v>0.3</v>
      </c>
    </row>
    <row r="23163" spans="1:2" x14ac:dyDescent="0.2">
      <c r="A23163" s="245" t="s">
        <v>22609</v>
      </c>
      <c r="B23163" s="246">
        <v>0.3</v>
      </c>
    </row>
    <row r="23164" spans="1:2" x14ac:dyDescent="0.2">
      <c r="A23164" s="245" t="s">
        <v>6311</v>
      </c>
      <c r="B23164" s="246">
        <v>0.4</v>
      </c>
    </row>
    <row r="23165" spans="1:2" x14ac:dyDescent="0.2">
      <c r="A23165" s="245" t="s">
        <v>22610</v>
      </c>
      <c r="B23165" s="246">
        <v>0.4</v>
      </c>
    </row>
    <row r="23166" spans="1:2" x14ac:dyDescent="0.2">
      <c r="A23166" s="245" t="s">
        <v>11383</v>
      </c>
      <c r="B23166" s="246">
        <v>4</v>
      </c>
    </row>
    <row r="23167" spans="1:2" x14ac:dyDescent="0.2">
      <c r="A23167" s="245" t="s">
        <v>22611</v>
      </c>
      <c r="B23167" s="246">
        <v>4</v>
      </c>
    </row>
    <row r="23168" spans="1:2" x14ac:dyDescent="0.2">
      <c r="A23168" s="245" t="s">
        <v>6312</v>
      </c>
      <c r="B23168" s="246">
        <v>1.1599999999999999</v>
      </c>
    </row>
    <row r="23169" spans="1:2" x14ac:dyDescent="0.2">
      <c r="A23169" s="245" t="s">
        <v>22612</v>
      </c>
      <c r="B23169" s="246">
        <v>1.1599999999999999</v>
      </c>
    </row>
    <row r="23170" spans="1:2" x14ac:dyDescent="0.2">
      <c r="A23170" s="245" t="s">
        <v>6313</v>
      </c>
      <c r="B23170" s="246">
        <v>1911.7</v>
      </c>
    </row>
    <row r="23171" spans="1:2" x14ac:dyDescent="0.2">
      <c r="A23171" s="245" t="s">
        <v>22613</v>
      </c>
      <c r="B23171" s="246">
        <v>1911.7</v>
      </c>
    </row>
    <row r="23172" spans="1:2" x14ac:dyDescent="0.2">
      <c r="A23172" s="245" t="s">
        <v>6314</v>
      </c>
      <c r="B23172" s="246">
        <v>1910.24</v>
      </c>
    </row>
    <row r="23173" spans="1:2" x14ac:dyDescent="0.2">
      <c r="A23173" s="245" t="s">
        <v>22614</v>
      </c>
      <c r="B23173" s="246">
        <v>1910.24</v>
      </c>
    </row>
    <row r="23174" spans="1:2" x14ac:dyDescent="0.2">
      <c r="A23174" s="245" t="s">
        <v>6315</v>
      </c>
      <c r="B23174" s="246">
        <v>2124.0500000000002</v>
      </c>
    </row>
    <row r="23175" spans="1:2" x14ac:dyDescent="0.2">
      <c r="A23175" s="245" t="s">
        <v>22615</v>
      </c>
      <c r="B23175" s="246">
        <v>2124.0500000000002</v>
      </c>
    </row>
    <row r="23176" spans="1:2" x14ac:dyDescent="0.2">
      <c r="A23176" s="245" t="s">
        <v>6316</v>
      </c>
      <c r="B23176" s="246">
        <v>1591.87</v>
      </c>
    </row>
    <row r="23177" spans="1:2" x14ac:dyDescent="0.2">
      <c r="A23177" s="245" t="s">
        <v>22616</v>
      </c>
      <c r="B23177" s="246">
        <v>1591.87</v>
      </c>
    </row>
    <row r="23178" spans="1:2" x14ac:dyDescent="0.2">
      <c r="A23178" s="245" t="s">
        <v>6317</v>
      </c>
      <c r="B23178" s="246">
        <v>424.55</v>
      </c>
    </row>
    <row r="23179" spans="1:2" x14ac:dyDescent="0.2">
      <c r="A23179" s="245" t="s">
        <v>22617</v>
      </c>
      <c r="B23179" s="246">
        <v>417.08</v>
      </c>
    </row>
    <row r="23180" spans="1:2" x14ac:dyDescent="0.2">
      <c r="A23180" s="245" t="s">
        <v>6318</v>
      </c>
      <c r="B23180" s="246">
        <v>373.22</v>
      </c>
    </row>
    <row r="23181" spans="1:2" x14ac:dyDescent="0.2">
      <c r="A23181" s="245" t="s">
        <v>22618</v>
      </c>
      <c r="B23181" s="246">
        <v>373.22</v>
      </c>
    </row>
    <row r="23182" spans="1:2" x14ac:dyDescent="0.2">
      <c r="A23182" s="245" t="s">
        <v>6319</v>
      </c>
      <c r="B23182" s="246">
        <v>148.66999999999999</v>
      </c>
    </row>
    <row r="23183" spans="1:2" x14ac:dyDescent="0.2">
      <c r="A23183" s="245" t="s">
        <v>22619</v>
      </c>
      <c r="B23183" s="246">
        <v>142.69</v>
      </c>
    </row>
    <row r="23184" spans="1:2" x14ac:dyDescent="0.2">
      <c r="A23184" s="245" t="s">
        <v>6320</v>
      </c>
      <c r="B23184" s="246">
        <v>339.64</v>
      </c>
    </row>
    <row r="23185" spans="1:2" x14ac:dyDescent="0.2">
      <c r="A23185" s="245" t="s">
        <v>22620</v>
      </c>
      <c r="B23185" s="246">
        <v>333.66</v>
      </c>
    </row>
    <row r="23186" spans="1:2" x14ac:dyDescent="0.2">
      <c r="A23186" s="245" t="s">
        <v>6321</v>
      </c>
      <c r="B23186" s="246">
        <v>223.59</v>
      </c>
    </row>
    <row r="23187" spans="1:2" x14ac:dyDescent="0.2">
      <c r="A23187" s="245" t="s">
        <v>22621</v>
      </c>
      <c r="B23187" s="246">
        <v>214.62</v>
      </c>
    </row>
    <row r="23188" spans="1:2" x14ac:dyDescent="0.2">
      <c r="A23188" s="245" t="s">
        <v>6322</v>
      </c>
      <c r="B23188" s="246">
        <v>113.92</v>
      </c>
    </row>
    <row r="23189" spans="1:2" x14ac:dyDescent="0.2">
      <c r="A23189" s="245" t="s">
        <v>22622</v>
      </c>
      <c r="B23189" s="246">
        <v>109.43</v>
      </c>
    </row>
    <row r="23190" spans="1:2" x14ac:dyDescent="0.2">
      <c r="A23190" s="245" t="s">
        <v>6323</v>
      </c>
      <c r="B23190" s="246">
        <v>8.4700000000000006</v>
      </c>
    </row>
    <row r="23191" spans="1:2" x14ac:dyDescent="0.2">
      <c r="A23191" s="245" t="s">
        <v>22623</v>
      </c>
      <c r="B23191" s="246">
        <v>8.4700000000000006</v>
      </c>
    </row>
    <row r="23192" spans="1:2" x14ac:dyDescent="0.2">
      <c r="A23192" s="245" t="s">
        <v>6324</v>
      </c>
      <c r="B23192" s="246">
        <v>318.08</v>
      </c>
    </row>
    <row r="23193" spans="1:2" x14ac:dyDescent="0.2">
      <c r="A23193" s="245" t="s">
        <v>22624</v>
      </c>
      <c r="B23193" s="246">
        <v>318.08</v>
      </c>
    </row>
    <row r="23194" spans="1:2" x14ac:dyDescent="0.2">
      <c r="A23194" s="245" t="s">
        <v>6325</v>
      </c>
      <c r="B23194" s="246">
        <v>0.57999999999999996</v>
      </c>
    </row>
    <row r="23195" spans="1:2" x14ac:dyDescent="0.2">
      <c r="A23195" s="245" t="s">
        <v>22625</v>
      </c>
      <c r="B23195" s="246">
        <v>0.57999999999999996</v>
      </c>
    </row>
    <row r="23196" spans="1:2" x14ac:dyDescent="0.2">
      <c r="A23196" s="245" t="s">
        <v>6326</v>
      </c>
      <c r="B23196" s="246">
        <v>14.02</v>
      </c>
    </row>
    <row r="23197" spans="1:2" x14ac:dyDescent="0.2">
      <c r="A23197" s="245" t="s">
        <v>22626</v>
      </c>
      <c r="B23197" s="246">
        <v>14.02</v>
      </c>
    </row>
    <row r="23198" spans="1:2" x14ac:dyDescent="0.2">
      <c r="A23198" s="245" t="s">
        <v>6327</v>
      </c>
      <c r="B23198" s="246">
        <v>14.02</v>
      </c>
    </row>
    <row r="23199" spans="1:2" x14ac:dyDescent="0.2">
      <c r="A23199" s="245" t="s">
        <v>22627</v>
      </c>
      <c r="B23199" s="246">
        <v>14.02</v>
      </c>
    </row>
    <row r="23200" spans="1:2" x14ac:dyDescent="0.2">
      <c r="A23200" s="245" t="s">
        <v>6328</v>
      </c>
      <c r="B23200" s="246">
        <v>14.6</v>
      </c>
    </row>
    <row r="23201" spans="1:2" x14ac:dyDescent="0.2">
      <c r="A23201" s="245" t="s">
        <v>22628</v>
      </c>
      <c r="B23201" s="246">
        <v>14.6</v>
      </c>
    </row>
    <row r="23202" spans="1:2" x14ac:dyDescent="0.2">
      <c r="A23202" s="245" t="s">
        <v>6329</v>
      </c>
      <c r="B23202" s="246">
        <v>34.46</v>
      </c>
    </row>
    <row r="23203" spans="1:2" x14ac:dyDescent="0.2">
      <c r="A23203" s="245" t="s">
        <v>22629</v>
      </c>
      <c r="B23203" s="246">
        <v>34.46</v>
      </c>
    </row>
    <row r="23204" spans="1:2" x14ac:dyDescent="0.2">
      <c r="A23204" s="245" t="s">
        <v>6330</v>
      </c>
      <c r="B23204" s="246">
        <v>140.19999999999999</v>
      </c>
    </row>
    <row r="23205" spans="1:2" x14ac:dyDescent="0.2">
      <c r="A23205" s="245" t="s">
        <v>22630</v>
      </c>
      <c r="B23205" s="246">
        <v>140.19999999999999</v>
      </c>
    </row>
    <row r="23206" spans="1:2" x14ac:dyDescent="0.2">
      <c r="A23206" s="245" t="s">
        <v>6331</v>
      </c>
      <c r="B23206" s="246">
        <v>212.05</v>
      </c>
    </row>
    <row r="23207" spans="1:2" x14ac:dyDescent="0.2">
      <c r="A23207" s="245" t="s">
        <v>22631</v>
      </c>
      <c r="B23207" s="246">
        <v>212.05</v>
      </c>
    </row>
    <row r="23208" spans="1:2" x14ac:dyDescent="0.2">
      <c r="A23208" s="245" t="s">
        <v>11385</v>
      </c>
      <c r="B23208" s="246">
        <v>2.92</v>
      </c>
    </row>
    <row r="23209" spans="1:2" x14ac:dyDescent="0.2">
      <c r="A23209" s="245" t="s">
        <v>22632</v>
      </c>
      <c r="B23209" s="246">
        <v>2.92</v>
      </c>
    </row>
    <row r="23210" spans="1:2" x14ac:dyDescent="0.2">
      <c r="A23210" s="245" t="s">
        <v>11386</v>
      </c>
      <c r="B23210" s="246">
        <v>0.87</v>
      </c>
    </row>
    <row r="23211" spans="1:2" x14ac:dyDescent="0.2">
      <c r="A23211" s="245" t="s">
        <v>22633</v>
      </c>
      <c r="B23211" s="246">
        <v>0.87</v>
      </c>
    </row>
    <row r="23212" spans="1:2" x14ac:dyDescent="0.2">
      <c r="A23212" s="245" t="s">
        <v>11387</v>
      </c>
      <c r="B23212" s="246">
        <v>2.33</v>
      </c>
    </row>
    <row r="23213" spans="1:2" x14ac:dyDescent="0.2">
      <c r="A23213" s="245" t="s">
        <v>22634</v>
      </c>
      <c r="B23213" s="246">
        <v>2.33</v>
      </c>
    </row>
    <row r="23214" spans="1:2" x14ac:dyDescent="0.2">
      <c r="A23214" s="245" t="s">
        <v>11388</v>
      </c>
      <c r="B23214" s="246">
        <v>1.1599999999999999</v>
      </c>
    </row>
    <row r="23215" spans="1:2" x14ac:dyDescent="0.2">
      <c r="A23215" s="245" t="s">
        <v>22635</v>
      </c>
      <c r="B23215" s="246">
        <v>1.1599999999999999</v>
      </c>
    </row>
    <row r="23216" spans="1:2" x14ac:dyDescent="0.2">
      <c r="A23216" s="245" t="s">
        <v>11389</v>
      </c>
      <c r="B23216" s="246">
        <v>1.46</v>
      </c>
    </row>
    <row r="23217" spans="1:2" x14ac:dyDescent="0.2">
      <c r="A23217" s="245" t="s">
        <v>22636</v>
      </c>
      <c r="B23217" s="246">
        <v>1.46</v>
      </c>
    </row>
    <row r="23218" spans="1:2" x14ac:dyDescent="0.2">
      <c r="A23218" s="245" t="s">
        <v>11390</v>
      </c>
      <c r="B23218" s="246">
        <v>1.61</v>
      </c>
    </row>
    <row r="23219" spans="1:2" x14ac:dyDescent="0.2">
      <c r="A23219" s="245" t="s">
        <v>22637</v>
      </c>
      <c r="B23219" s="246">
        <v>1.61</v>
      </c>
    </row>
    <row r="23220" spans="1:2" x14ac:dyDescent="0.2">
      <c r="A23220" s="245" t="s">
        <v>11391</v>
      </c>
      <c r="B23220" s="246">
        <v>1.1599999999999999</v>
      </c>
    </row>
    <row r="23221" spans="1:2" x14ac:dyDescent="0.2">
      <c r="A23221" s="245" t="s">
        <v>22638</v>
      </c>
      <c r="B23221" s="246">
        <v>1.1599999999999999</v>
      </c>
    </row>
    <row r="23222" spans="1:2" x14ac:dyDescent="0.2">
      <c r="A23222" s="245" t="s">
        <v>11392</v>
      </c>
      <c r="B23222" s="246">
        <v>0.87</v>
      </c>
    </row>
    <row r="23223" spans="1:2" x14ac:dyDescent="0.2">
      <c r="A23223" s="245" t="s">
        <v>22639</v>
      </c>
      <c r="B23223" s="246">
        <v>0.87</v>
      </c>
    </row>
    <row r="23224" spans="1:2" x14ac:dyDescent="0.2">
      <c r="A23224" s="245" t="s">
        <v>11393</v>
      </c>
      <c r="B23224" s="246">
        <v>0.87</v>
      </c>
    </row>
    <row r="23225" spans="1:2" x14ac:dyDescent="0.2">
      <c r="A23225" s="245" t="s">
        <v>22640</v>
      </c>
      <c r="B23225" s="246">
        <v>0.87</v>
      </c>
    </row>
    <row r="23226" spans="1:2" x14ac:dyDescent="0.2">
      <c r="A23226" s="245" t="s">
        <v>11394</v>
      </c>
      <c r="B23226" s="246">
        <v>0.57999999999999996</v>
      </c>
    </row>
    <row r="23227" spans="1:2" x14ac:dyDescent="0.2">
      <c r="A23227" s="245" t="s">
        <v>22641</v>
      </c>
      <c r="B23227" s="246">
        <v>0.57999999999999996</v>
      </c>
    </row>
    <row r="23228" spans="1:2" x14ac:dyDescent="0.2">
      <c r="A23228" s="245" t="s">
        <v>11395</v>
      </c>
      <c r="B23228" s="246">
        <v>0.2</v>
      </c>
    </row>
    <row r="23229" spans="1:2" x14ac:dyDescent="0.2">
      <c r="A23229" s="245" t="s">
        <v>22642</v>
      </c>
      <c r="B23229" s="246">
        <v>0.2</v>
      </c>
    </row>
    <row r="23230" spans="1:2" x14ac:dyDescent="0.2">
      <c r="A23230" s="245" t="s">
        <v>11396</v>
      </c>
      <c r="B23230" s="246">
        <v>24.76</v>
      </c>
    </row>
    <row r="23231" spans="1:2" x14ac:dyDescent="0.2">
      <c r="A23231" s="245" t="s">
        <v>22643</v>
      </c>
      <c r="B23231" s="246">
        <v>24.76</v>
      </c>
    </row>
    <row r="23232" spans="1:2" x14ac:dyDescent="0.2">
      <c r="A23232" s="245" t="s">
        <v>11397</v>
      </c>
      <c r="B23232" s="246">
        <v>5.56</v>
      </c>
    </row>
    <row r="23233" spans="1:2" x14ac:dyDescent="0.2">
      <c r="A23233" s="245" t="s">
        <v>22644</v>
      </c>
      <c r="B23233" s="246">
        <v>5.56</v>
      </c>
    </row>
    <row r="23234" spans="1:2" x14ac:dyDescent="0.2">
      <c r="A23234" s="245" t="s">
        <v>11398</v>
      </c>
      <c r="B23234" s="246">
        <v>1.91</v>
      </c>
    </row>
    <row r="23235" spans="1:2" x14ac:dyDescent="0.2">
      <c r="A23235" s="245" t="s">
        <v>22645</v>
      </c>
      <c r="B23235" s="246">
        <v>1.91</v>
      </c>
    </row>
    <row r="23236" spans="1:2" x14ac:dyDescent="0.2">
      <c r="A23236" s="245" t="s">
        <v>11399</v>
      </c>
      <c r="B23236" s="246">
        <v>0.87</v>
      </c>
    </row>
    <row r="23237" spans="1:2" x14ac:dyDescent="0.2">
      <c r="A23237" s="245" t="s">
        <v>22646</v>
      </c>
      <c r="B23237" s="246">
        <v>0.87</v>
      </c>
    </row>
    <row r="23238" spans="1:2" x14ac:dyDescent="0.2">
      <c r="A23238" s="245" t="s">
        <v>11400</v>
      </c>
      <c r="B23238" s="246">
        <v>0.2</v>
      </c>
    </row>
    <row r="23239" spans="1:2" x14ac:dyDescent="0.2">
      <c r="A23239" s="245" t="s">
        <v>22647</v>
      </c>
      <c r="B23239" s="246">
        <v>0.2</v>
      </c>
    </row>
    <row r="23240" spans="1:2" x14ac:dyDescent="0.2">
      <c r="A23240" s="245" t="s">
        <v>11401</v>
      </c>
      <c r="B23240" s="246">
        <v>4.38</v>
      </c>
    </row>
    <row r="23241" spans="1:2" x14ac:dyDescent="0.2">
      <c r="A23241" s="245" t="s">
        <v>22648</v>
      </c>
      <c r="B23241" s="246">
        <v>4.38</v>
      </c>
    </row>
    <row r="23242" spans="1:2" x14ac:dyDescent="0.2">
      <c r="A23242" s="245" t="s">
        <v>6332</v>
      </c>
      <c r="B23242" s="246">
        <v>247.82</v>
      </c>
    </row>
    <row r="23243" spans="1:2" x14ac:dyDescent="0.2">
      <c r="A23243" s="245" t="s">
        <v>22649</v>
      </c>
      <c r="B23243" s="246">
        <v>247.82</v>
      </c>
    </row>
    <row r="23244" spans="1:2" x14ac:dyDescent="0.2">
      <c r="A23244" s="245" t="s">
        <v>6333</v>
      </c>
      <c r="B23244" s="246">
        <v>377.17</v>
      </c>
    </row>
    <row r="23245" spans="1:2" x14ac:dyDescent="0.2">
      <c r="A23245" s="245" t="s">
        <v>22650</v>
      </c>
      <c r="B23245" s="246">
        <v>377.17</v>
      </c>
    </row>
    <row r="23246" spans="1:2" x14ac:dyDescent="0.2">
      <c r="A23246" s="245" t="s">
        <v>6334</v>
      </c>
      <c r="B23246" s="246">
        <v>377.17</v>
      </c>
    </row>
    <row r="23247" spans="1:2" x14ac:dyDescent="0.2">
      <c r="A23247" s="245" t="s">
        <v>22651</v>
      </c>
      <c r="B23247" s="246">
        <v>377.17</v>
      </c>
    </row>
    <row r="23248" spans="1:2" x14ac:dyDescent="0.2">
      <c r="A23248" s="245" t="s">
        <v>6335</v>
      </c>
      <c r="B23248" s="246">
        <v>0.18</v>
      </c>
    </row>
    <row r="23249" spans="1:2" x14ac:dyDescent="0.2">
      <c r="A23249" s="245" t="s">
        <v>22652</v>
      </c>
      <c r="B23249" s="246">
        <v>0.18</v>
      </c>
    </row>
    <row r="23250" spans="1:2" x14ac:dyDescent="0.2">
      <c r="A23250" s="245" t="s">
        <v>6336</v>
      </c>
      <c r="B23250" s="246">
        <v>1.47</v>
      </c>
    </row>
    <row r="23251" spans="1:2" x14ac:dyDescent="0.2">
      <c r="A23251" s="245" t="s">
        <v>22653</v>
      </c>
      <c r="B23251" s="246">
        <v>1.47</v>
      </c>
    </row>
    <row r="23252" spans="1:2" x14ac:dyDescent="0.2">
      <c r="A23252" s="245" t="s">
        <v>6337</v>
      </c>
      <c r="B23252" s="246">
        <v>0.64</v>
      </c>
    </row>
    <row r="23253" spans="1:2" x14ac:dyDescent="0.2">
      <c r="A23253" s="245" t="s">
        <v>22654</v>
      </c>
      <c r="B23253" s="246">
        <v>0.64</v>
      </c>
    </row>
    <row r="23254" spans="1:2" x14ac:dyDescent="0.2">
      <c r="A23254" s="245" t="s">
        <v>6338</v>
      </c>
      <c r="B23254" s="246">
        <v>0.5</v>
      </c>
    </row>
    <row r="23255" spans="1:2" x14ac:dyDescent="0.2">
      <c r="A23255" s="245" t="s">
        <v>22655</v>
      </c>
      <c r="B23255" s="246">
        <v>0.5</v>
      </c>
    </row>
    <row r="23256" spans="1:2" x14ac:dyDescent="0.2">
      <c r="A23256" s="245" t="s">
        <v>6339</v>
      </c>
      <c r="B23256" s="246">
        <v>17.52</v>
      </c>
    </row>
    <row r="23257" spans="1:2" x14ac:dyDescent="0.2">
      <c r="A23257" s="245" t="s">
        <v>22656</v>
      </c>
      <c r="B23257" s="246">
        <v>17.52</v>
      </c>
    </row>
    <row r="23258" spans="1:2" x14ac:dyDescent="0.2">
      <c r="A23258" s="245" t="s">
        <v>11402</v>
      </c>
      <c r="B23258" s="246">
        <v>79.3</v>
      </c>
    </row>
    <row r="23259" spans="1:2" x14ac:dyDescent="0.2">
      <c r="A23259" s="245" t="s">
        <v>22657</v>
      </c>
      <c r="B23259" s="246">
        <v>69.790000000000006</v>
      </c>
    </row>
    <row r="23260" spans="1:2" x14ac:dyDescent="0.2">
      <c r="A23260" s="245" t="s">
        <v>11403</v>
      </c>
      <c r="B23260" s="246">
        <v>2.2000000000000002</v>
      </c>
    </row>
    <row r="23261" spans="1:2" x14ac:dyDescent="0.2">
      <c r="A23261" s="245" t="s">
        <v>22658</v>
      </c>
      <c r="B23261" s="246">
        <v>1.92</v>
      </c>
    </row>
    <row r="23262" spans="1:2" x14ac:dyDescent="0.2">
      <c r="A23262" s="245" t="s">
        <v>35584</v>
      </c>
      <c r="B23262" s="246">
        <v>143.9</v>
      </c>
    </row>
    <row r="23263" spans="1:2" x14ac:dyDescent="0.2">
      <c r="A23263" s="245" t="s">
        <v>35585</v>
      </c>
      <c r="B23263" s="246">
        <v>143.9</v>
      </c>
    </row>
    <row r="23264" spans="1:2" x14ac:dyDescent="0.2">
      <c r="A23264" s="245" t="s">
        <v>11404</v>
      </c>
      <c r="B23264" s="246">
        <v>286.38</v>
      </c>
    </row>
    <row r="23265" spans="1:2" x14ac:dyDescent="0.2">
      <c r="A23265" s="245" t="s">
        <v>22659</v>
      </c>
      <c r="B23265" s="246">
        <v>255.11</v>
      </c>
    </row>
    <row r="23266" spans="1:2" x14ac:dyDescent="0.2">
      <c r="A23266" s="245" t="s">
        <v>6340</v>
      </c>
      <c r="B23266" s="246">
        <v>210.3</v>
      </c>
    </row>
    <row r="23267" spans="1:2" x14ac:dyDescent="0.2">
      <c r="A23267" s="245" t="s">
        <v>22660</v>
      </c>
      <c r="B23267" s="246">
        <v>210.3</v>
      </c>
    </row>
    <row r="23268" spans="1:2" x14ac:dyDescent="0.2">
      <c r="A23268" s="245" t="s">
        <v>6341</v>
      </c>
      <c r="B23268" s="246">
        <v>0.57999999999999996</v>
      </c>
    </row>
    <row r="23269" spans="1:2" x14ac:dyDescent="0.2">
      <c r="A23269" s="245" t="s">
        <v>22661</v>
      </c>
      <c r="B23269" s="246">
        <v>0.57999999999999996</v>
      </c>
    </row>
    <row r="23270" spans="1:2" x14ac:dyDescent="0.2">
      <c r="A23270" s="245" t="s">
        <v>11405</v>
      </c>
      <c r="B23270" s="246">
        <v>29.2</v>
      </c>
    </row>
    <row r="23271" spans="1:2" x14ac:dyDescent="0.2">
      <c r="A23271" s="245" t="s">
        <v>22662</v>
      </c>
      <c r="B23271" s="246">
        <v>29.2</v>
      </c>
    </row>
    <row r="23272" spans="1:2" x14ac:dyDescent="0.2">
      <c r="A23272" s="245" t="s">
        <v>11407</v>
      </c>
      <c r="B23272" s="246">
        <v>91.66</v>
      </c>
    </row>
    <row r="23273" spans="1:2" x14ac:dyDescent="0.2">
      <c r="A23273" s="245" t="s">
        <v>22663</v>
      </c>
      <c r="B23273" s="246">
        <v>84.09</v>
      </c>
    </row>
    <row r="23274" spans="1:2" x14ac:dyDescent="0.2">
      <c r="A23274" s="245" t="s">
        <v>11408</v>
      </c>
      <c r="B23274" s="246">
        <v>195.53</v>
      </c>
    </row>
    <row r="23275" spans="1:2" x14ac:dyDescent="0.2">
      <c r="A23275" s="245" t="s">
        <v>22664</v>
      </c>
      <c r="B23275" s="246">
        <v>178.87</v>
      </c>
    </row>
    <row r="23276" spans="1:2" x14ac:dyDescent="0.2">
      <c r="A23276" s="245" t="s">
        <v>11409</v>
      </c>
      <c r="B23276" s="246">
        <v>361.73</v>
      </c>
    </row>
    <row r="23277" spans="1:2" x14ac:dyDescent="0.2">
      <c r="A23277" s="245" t="s">
        <v>22665</v>
      </c>
      <c r="B23277" s="246">
        <v>329.14</v>
      </c>
    </row>
    <row r="23278" spans="1:2" x14ac:dyDescent="0.2">
      <c r="A23278" s="245" t="s">
        <v>11410</v>
      </c>
      <c r="B23278" s="246">
        <v>22.9</v>
      </c>
    </row>
    <row r="23279" spans="1:2" x14ac:dyDescent="0.2">
      <c r="A23279" s="245" t="s">
        <v>22666</v>
      </c>
      <c r="B23279" s="246">
        <v>21.62</v>
      </c>
    </row>
    <row r="23280" spans="1:2" x14ac:dyDescent="0.2">
      <c r="A23280" s="245" t="s">
        <v>11411</v>
      </c>
      <c r="B23280" s="246">
        <v>86.19</v>
      </c>
    </row>
    <row r="23281" spans="1:2" x14ac:dyDescent="0.2">
      <c r="A23281" s="245" t="s">
        <v>22667</v>
      </c>
      <c r="B23281" s="246">
        <v>81</v>
      </c>
    </row>
    <row r="23282" spans="1:2" x14ac:dyDescent="0.2">
      <c r="A23282" s="245" t="s">
        <v>11412</v>
      </c>
      <c r="B23282" s="246">
        <v>222.75</v>
      </c>
    </row>
    <row r="23283" spans="1:2" x14ac:dyDescent="0.2">
      <c r="A23283" s="245" t="s">
        <v>22668</v>
      </c>
      <c r="B23283" s="246">
        <v>208.97</v>
      </c>
    </row>
    <row r="23284" spans="1:2" x14ac:dyDescent="0.2">
      <c r="A23284" s="245" t="s">
        <v>11413</v>
      </c>
      <c r="B23284" s="246">
        <v>458.66</v>
      </c>
    </row>
    <row r="23285" spans="1:2" x14ac:dyDescent="0.2">
      <c r="A23285" s="245" t="s">
        <v>22669</v>
      </c>
      <c r="B23285" s="246">
        <v>430.13</v>
      </c>
    </row>
    <row r="23286" spans="1:2" x14ac:dyDescent="0.2">
      <c r="A23286" s="245" t="s">
        <v>11414</v>
      </c>
      <c r="B23286" s="246">
        <v>179.45</v>
      </c>
    </row>
    <row r="23287" spans="1:2" x14ac:dyDescent="0.2">
      <c r="A23287" s="245" t="s">
        <v>22670</v>
      </c>
      <c r="B23287" s="246">
        <v>167.18</v>
      </c>
    </row>
    <row r="23288" spans="1:2" x14ac:dyDescent="0.2">
      <c r="A23288" s="245" t="s">
        <v>11415</v>
      </c>
      <c r="B23288" s="246">
        <v>733.59</v>
      </c>
    </row>
    <row r="23289" spans="1:2" x14ac:dyDescent="0.2">
      <c r="A23289" s="245" t="s">
        <v>22671</v>
      </c>
      <c r="B23289" s="246">
        <v>661.82</v>
      </c>
    </row>
    <row r="23290" spans="1:2" x14ac:dyDescent="0.2">
      <c r="A23290" s="245" t="s">
        <v>11416</v>
      </c>
      <c r="B23290" s="246">
        <v>49.02</v>
      </c>
    </row>
    <row r="23291" spans="1:2" x14ac:dyDescent="0.2">
      <c r="A23291" s="245" t="s">
        <v>22672</v>
      </c>
      <c r="B23291" s="246">
        <v>45.84</v>
      </c>
    </row>
    <row r="23292" spans="1:2" x14ac:dyDescent="0.2">
      <c r="A23292" s="245" t="s">
        <v>11417</v>
      </c>
      <c r="B23292" s="246">
        <v>45.55</v>
      </c>
    </row>
    <row r="23293" spans="1:2" x14ac:dyDescent="0.2">
      <c r="A23293" s="245" t="s">
        <v>22673</v>
      </c>
      <c r="B23293" s="246">
        <v>44.15</v>
      </c>
    </row>
    <row r="23294" spans="1:2" x14ac:dyDescent="0.2">
      <c r="A23294" s="245" t="s">
        <v>11418</v>
      </c>
      <c r="B23294" s="246">
        <v>101.65</v>
      </c>
    </row>
    <row r="23295" spans="1:2" x14ac:dyDescent="0.2">
      <c r="A23295" s="245" t="s">
        <v>22674</v>
      </c>
      <c r="B23295" s="246">
        <v>101.65</v>
      </c>
    </row>
    <row r="23296" spans="1:2" x14ac:dyDescent="0.2">
      <c r="A23296" s="245" t="s">
        <v>11419</v>
      </c>
      <c r="B23296" s="246">
        <v>78.12</v>
      </c>
    </row>
    <row r="23297" spans="1:2" x14ac:dyDescent="0.2">
      <c r="A23297" s="245" t="s">
        <v>22675</v>
      </c>
      <c r="B23297" s="246">
        <v>78.12</v>
      </c>
    </row>
    <row r="23298" spans="1:2" x14ac:dyDescent="0.2">
      <c r="A23298" s="245" t="s">
        <v>11420</v>
      </c>
      <c r="B23298" s="246">
        <v>1189.6600000000001</v>
      </c>
    </row>
    <row r="23299" spans="1:2" x14ac:dyDescent="0.2">
      <c r="A23299" s="245" t="s">
        <v>22676</v>
      </c>
      <c r="B23299" s="246">
        <v>1086.97</v>
      </c>
    </row>
    <row r="23300" spans="1:2" x14ac:dyDescent="0.2">
      <c r="A23300" s="245" t="s">
        <v>11421</v>
      </c>
      <c r="B23300" s="246">
        <v>43.46</v>
      </c>
    </row>
    <row r="23301" spans="1:2" x14ac:dyDescent="0.2">
      <c r="A23301" s="245" t="s">
        <v>22677</v>
      </c>
      <c r="B23301" s="246">
        <v>43.46</v>
      </c>
    </row>
    <row r="23302" spans="1:2" x14ac:dyDescent="0.2">
      <c r="A23302" s="245" t="s">
        <v>6342</v>
      </c>
      <c r="B23302" s="246">
        <v>84.7</v>
      </c>
    </row>
    <row r="23303" spans="1:2" x14ac:dyDescent="0.2">
      <c r="A23303" s="245" t="s">
        <v>22678</v>
      </c>
      <c r="B23303" s="246">
        <v>84.7</v>
      </c>
    </row>
    <row r="23304" spans="1:2" x14ac:dyDescent="0.2">
      <c r="A23304" s="245" t="s">
        <v>6343</v>
      </c>
      <c r="B23304" s="246">
        <v>84.7</v>
      </c>
    </row>
    <row r="23305" spans="1:2" x14ac:dyDescent="0.2">
      <c r="A23305" s="245" t="s">
        <v>22679</v>
      </c>
      <c r="B23305" s="246">
        <v>84.7</v>
      </c>
    </row>
    <row r="23306" spans="1:2" x14ac:dyDescent="0.2">
      <c r="A23306" s="245" t="s">
        <v>6344</v>
      </c>
      <c r="B23306" s="246">
        <v>37.67</v>
      </c>
    </row>
    <row r="23307" spans="1:2" x14ac:dyDescent="0.2">
      <c r="A23307" s="245" t="s">
        <v>22680</v>
      </c>
      <c r="B23307" s="246">
        <v>37.67</v>
      </c>
    </row>
    <row r="23308" spans="1:2" x14ac:dyDescent="0.2">
      <c r="A23308" s="245" t="s">
        <v>6345</v>
      </c>
      <c r="B23308" s="246">
        <v>21.03</v>
      </c>
    </row>
    <row r="23309" spans="1:2" x14ac:dyDescent="0.2">
      <c r="A23309" s="245" t="s">
        <v>22681</v>
      </c>
      <c r="B23309" s="246">
        <v>21.03</v>
      </c>
    </row>
    <row r="23310" spans="1:2" x14ac:dyDescent="0.2">
      <c r="A23310" s="245" t="s">
        <v>6347</v>
      </c>
      <c r="B23310" s="246">
        <v>26.28</v>
      </c>
    </row>
    <row r="23311" spans="1:2" x14ac:dyDescent="0.2">
      <c r="A23311" s="245" t="s">
        <v>22682</v>
      </c>
      <c r="B23311" s="246">
        <v>26.28</v>
      </c>
    </row>
    <row r="23312" spans="1:2" x14ac:dyDescent="0.2">
      <c r="A23312" s="245" t="s">
        <v>6348</v>
      </c>
      <c r="B23312" s="246">
        <v>132.6</v>
      </c>
    </row>
    <row r="23313" spans="1:2" x14ac:dyDescent="0.2">
      <c r="A23313" s="245" t="s">
        <v>22683</v>
      </c>
      <c r="B23313" s="246">
        <v>132.6</v>
      </c>
    </row>
    <row r="23314" spans="1:2" x14ac:dyDescent="0.2">
      <c r="A23314" s="245" t="s">
        <v>6349</v>
      </c>
      <c r="B23314" s="246">
        <v>30.08</v>
      </c>
    </row>
    <row r="23315" spans="1:2" x14ac:dyDescent="0.2">
      <c r="A23315" s="245" t="s">
        <v>22684</v>
      </c>
      <c r="B23315" s="246">
        <v>30.08</v>
      </c>
    </row>
    <row r="23316" spans="1:2" x14ac:dyDescent="0.2">
      <c r="A23316" s="245" t="s">
        <v>6350</v>
      </c>
      <c r="B23316" s="246">
        <v>21.03</v>
      </c>
    </row>
    <row r="23317" spans="1:2" x14ac:dyDescent="0.2">
      <c r="A23317" s="245" t="s">
        <v>22685</v>
      </c>
      <c r="B23317" s="246">
        <v>21.03</v>
      </c>
    </row>
    <row r="23318" spans="1:2" x14ac:dyDescent="0.2">
      <c r="A23318" s="245" t="s">
        <v>6351</v>
      </c>
      <c r="B23318" s="246">
        <v>35.049999999999997</v>
      </c>
    </row>
    <row r="23319" spans="1:2" x14ac:dyDescent="0.2">
      <c r="A23319" s="245" t="s">
        <v>22686</v>
      </c>
      <c r="B23319" s="246">
        <v>35.049999999999997</v>
      </c>
    </row>
    <row r="23320" spans="1:2" x14ac:dyDescent="0.2">
      <c r="A23320" s="245" t="s">
        <v>6352</v>
      </c>
      <c r="B23320" s="246">
        <v>4.08</v>
      </c>
    </row>
    <row r="23321" spans="1:2" x14ac:dyDescent="0.2">
      <c r="A23321" s="245" t="s">
        <v>22687</v>
      </c>
      <c r="B23321" s="246">
        <v>4.08</v>
      </c>
    </row>
    <row r="23322" spans="1:2" x14ac:dyDescent="0.2">
      <c r="A23322" s="245" t="s">
        <v>6353</v>
      </c>
      <c r="B23322" s="246">
        <v>2.33</v>
      </c>
    </row>
    <row r="23323" spans="1:2" x14ac:dyDescent="0.2">
      <c r="A23323" s="245" t="s">
        <v>22688</v>
      </c>
      <c r="B23323" s="246">
        <v>2.33</v>
      </c>
    </row>
    <row r="23324" spans="1:2" x14ac:dyDescent="0.2">
      <c r="A23324" s="245" t="s">
        <v>6355</v>
      </c>
      <c r="B23324" s="246">
        <v>55.82</v>
      </c>
    </row>
    <row r="23325" spans="1:2" x14ac:dyDescent="0.2">
      <c r="A23325" s="245" t="s">
        <v>22689</v>
      </c>
      <c r="B23325" s="246">
        <v>55.82</v>
      </c>
    </row>
    <row r="23326" spans="1:2" x14ac:dyDescent="0.2">
      <c r="A23326" s="245" t="s">
        <v>6356</v>
      </c>
      <c r="B23326" s="246">
        <v>93.13</v>
      </c>
    </row>
    <row r="23327" spans="1:2" x14ac:dyDescent="0.2">
      <c r="A23327" s="245" t="s">
        <v>22690</v>
      </c>
      <c r="B23327" s="246">
        <v>93.13</v>
      </c>
    </row>
    <row r="23328" spans="1:2" x14ac:dyDescent="0.2">
      <c r="A23328" s="245" t="s">
        <v>6357</v>
      </c>
      <c r="B23328" s="246">
        <v>23.92</v>
      </c>
    </row>
    <row r="23329" spans="1:2" x14ac:dyDescent="0.2">
      <c r="A23329" s="245" t="s">
        <v>22691</v>
      </c>
      <c r="B23329" s="246">
        <v>23.92</v>
      </c>
    </row>
    <row r="23330" spans="1:2" x14ac:dyDescent="0.2">
      <c r="A23330" s="245" t="s">
        <v>6358</v>
      </c>
      <c r="B23330" s="246">
        <v>7.69</v>
      </c>
    </row>
    <row r="23331" spans="1:2" x14ac:dyDescent="0.2">
      <c r="A23331" s="245" t="s">
        <v>22692</v>
      </c>
      <c r="B23331" s="246">
        <v>7.69</v>
      </c>
    </row>
    <row r="23332" spans="1:2" x14ac:dyDescent="0.2">
      <c r="A23332" s="245" t="s">
        <v>6359</v>
      </c>
      <c r="B23332" s="246">
        <v>9.24</v>
      </c>
    </row>
    <row r="23333" spans="1:2" x14ac:dyDescent="0.2">
      <c r="A23333" s="245" t="s">
        <v>22693</v>
      </c>
      <c r="B23333" s="246">
        <v>9.24</v>
      </c>
    </row>
    <row r="23334" spans="1:2" x14ac:dyDescent="0.2">
      <c r="A23334" s="245" t="s">
        <v>6360</v>
      </c>
      <c r="B23334" s="246">
        <v>115.38</v>
      </c>
    </row>
    <row r="23335" spans="1:2" x14ac:dyDescent="0.2">
      <c r="A23335" s="245" t="s">
        <v>22694</v>
      </c>
      <c r="B23335" s="246">
        <v>115.38</v>
      </c>
    </row>
    <row r="23336" spans="1:2" x14ac:dyDescent="0.2">
      <c r="A23336" s="245" t="s">
        <v>6361</v>
      </c>
      <c r="B23336" s="246">
        <v>8.14</v>
      </c>
    </row>
    <row r="23337" spans="1:2" x14ac:dyDescent="0.2">
      <c r="A23337" s="245" t="s">
        <v>22695</v>
      </c>
      <c r="B23337" s="246">
        <v>7.81</v>
      </c>
    </row>
    <row r="23338" spans="1:2" x14ac:dyDescent="0.2">
      <c r="A23338" s="245" t="s">
        <v>6362</v>
      </c>
      <c r="B23338" s="246">
        <v>0.53</v>
      </c>
    </row>
    <row r="23339" spans="1:2" x14ac:dyDescent="0.2">
      <c r="A23339" s="245" t="s">
        <v>22696</v>
      </c>
      <c r="B23339" s="246">
        <v>0.53</v>
      </c>
    </row>
    <row r="23340" spans="1:2" x14ac:dyDescent="0.2">
      <c r="A23340" s="245" t="s">
        <v>6364</v>
      </c>
      <c r="B23340" s="246">
        <v>4.5199999999999996</v>
      </c>
    </row>
    <row r="23341" spans="1:2" x14ac:dyDescent="0.2">
      <c r="A23341" s="245" t="s">
        <v>22697</v>
      </c>
      <c r="B23341" s="246">
        <v>4.5199999999999996</v>
      </c>
    </row>
    <row r="23342" spans="1:2" x14ac:dyDescent="0.2">
      <c r="A23342" s="245" t="s">
        <v>11422</v>
      </c>
      <c r="B23342" s="246">
        <v>4.5199999999999996</v>
      </c>
    </row>
    <row r="23343" spans="1:2" x14ac:dyDescent="0.2">
      <c r="A23343" s="245" t="s">
        <v>22698</v>
      </c>
      <c r="B23343" s="246">
        <v>4.5199999999999996</v>
      </c>
    </row>
    <row r="23344" spans="1:2" x14ac:dyDescent="0.2">
      <c r="A23344" s="245" t="s">
        <v>6365</v>
      </c>
      <c r="B23344" s="246">
        <v>4.5999999999999996</v>
      </c>
    </row>
    <row r="23345" spans="1:2" x14ac:dyDescent="0.2">
      <c r="A23345" s="245" t="s">
        <v>22699</v>
      </c>
      <c r="B23345" s="246">
        <v>4.5999999999999996</v>
      </c>
    </row>
    <row r="23346" spans="1:2" x14ac:dyDescent="0.2">
      <c r="A23346" s="245" t="s">
        <v>6366</v>
      </c>
      <c r="B23346" s="246">
        <v>87.86</v>
      </c>
    </row>
    <row r="23347" spans="1:2" x14ac:dyDescent="0.2">
      <c r="A23347" s="245" t="s">
        <v>22700</v>
      </c>
      <c r="B23347" s="246">
        <v>87.04</v>
      </c>
    </row>
    <row r="23348" spans="1:2" x14ac:dyDescent="0.2">
      <c r="A23348" s="245" t="s">
        <v>6367</v>
      </c>
      <c r="B23348" s="246">
        <v>14.14</v>
      </c>
    </row>
    <row r="23349" spans="1:2" x14ac:dyDescent="0.2">
      <c r="A23349" s="245" t="s">
        <v>22701</v>
      </c>
      <c r="B23349" s="246">
        <v>13.95</v>
      </c>
    </row>
    <row r="23350" spans="1:2" x14ac:dyDescent="0.2">
      <c r="A23350" s="245" t="s">
        <v>6368</v>
      </c>
      <c r="B23350" s="246">
        <v>195.48</v>
      </c>
    </row>
    <row r="23351" spans="1:2" x14ac:dyDescent="0.2">
      <c r="A23351" s="245" t="s">
        <v>22702</v>
      </c>
      <c r="B23351" s="246">
        <v>189.77</v>
      </c>
    </row>
    <row r="23352" spans="1:2" x14ac:dyDescent="0.2">
      <c r="A23352" s="245" t="s">
        <v>6369</v>
      </c>
      <c r="B23352" s="246">
        <v>26.63</v>
      </c>
    </row>
    <row r="23353" spans="1:2" x14ac:dyDescent="0.2">
      <c r="A23353" s="245" t="s">
        <v>22703</v>
      </c>
      <c r="B23353" s="246">
        <v>26.13</v>
      </c>
    </row>
    <row r="23354" spans="1:2" x14ac:dyDescent="0.2">
      <c r="A23354" s="245" t="s">
        <v>6370</v>
      </c>
      <c r="B23354" s="246">
        <v>61.12</v>
      </c>
    </row>
    <row r="23355" spans="1:2" x14ac:dyDescent="0.2">
      <c r="A23355" s="245" t="s">
        <v>22704</v>
      </c>
      <c r="B23355" s="246">
        <v>60.91</v>
      </c>
    </row>
    <row r="23356" spans="1:2" x14ac:dyDescent="0.2">
      <c r="A23356" s="245" t="s">
        <v>6371</v>
      </c>
      <c r="B23356" s="246">
        <v>37.22</v>
      </c>
    </row>
    <row r="23357" spans="1:2" x14ac:dyDescent="0.2">
      <c r="A23357" s="245" t="s">
        <v>22705</v>
      </c>
      <c r="B23357" s="246">
        <v>35.44</v>
      </c>
    </row>
    <row r="23358" spans="1:2" x14ac:dyDescent="0.2">
      <c r="A23358" s="245" t="s">
        <v>6372</v>
      </c>
      <c r="B23358" s="246">
        <v>208.31</v>
      </c>
    </row>
    <row r="23359" spans="1:2" x14ac:dyDescent="0.2">
      <c r="A23359" s="245" t="s">
        <v>22706</v>
      </c>
      <c r="B23359" s="246">
        <v>202.59</v>
      </c>
    </row>
    <row r="23360" spans="1:2" x14ac:dyDescent="0.2">
      <c r="A23360" s="245" t="s">
        <v>6373</v>
      </c>
      <c r="B23360" s="246">
        <v>214.34</v>
      </c>
    </row>
    <row r="23361" spans="1:2" x14ac:dyDescent="0.2">
      <c r="A23361" s="245" t="s">
        <v>22707</v>
      </c>
      <c r="B23361" s="246">
        <v>208.63</v>
      </c>
    </row>
    <row r="23362" spans="1:2" x14ac:dyDescent="0.2">
      <c r="A23362" s="245" t="s">
        <v>6374</v>
      </c>
      <c r="B23362" s="246">
        <v>77.47</v>
      </c>
    </row>
    <row r="23363" spans="1:2" x14ac:dyDescent="0.2">
      <c r="A23363" s="245" t="s">
        <v>22708</v>
      </c>
      <c r="B23363" s="246">
        <v>70.739999999999995</v>
      </c>
    </row>
    <row r="23364" spans="1:2" x14ac:dyDescent="0.2">
      <c r="A23364" s="245" t="s">
        <v>6376</v>
      </c>
      <c r="B23364" s="246">
        <v>976704.39</v>
      </c>
    </row>
    <row r="23365" spans="1:2" x14ac:dyDescent="0.2">
      <c r="A23365" s="245" t="s">
        <v>22709</v>
      </c>
      <c r="B23365" s="246">
        <v>976704.39</v>
      </c>
    </row>
    <row r="23366" spans="1:2" x14ac:dyDescent="0.2">
      <c r="A23366" s="245" t="s">
        <v>6377</v>
      </c>
      <c r="B23366" s="246">
        <v>32147.62</v>
      </c>
    </row>
    <row r="23367" spans="1:2" x14ac:dyDescent="0.2">
      <c r="A23367" s="245" t="s">
        <v>22710</v>
      </c>
      <c r="B23367" s="246">
        <v>32147.62</v>
      </c>
    </row>
    <row r="23368" spans="1:2" x14ac:dyDescent="0.2">
      <c r="A23368" s="245" t="s">
        <v>6379</v>
      </c>
      <c r="B23368" s="246">
        <v>865766.3</v>
      </c>
    </row>
    <row r="23369" spans="1:2" x14ac:dyDescent="0.2">
      <c r="A23369" s="245" t="s">
        <v>22711</v>
      </c>
      <c r="B23369" s="246">
        <v>865766.3</v>
      </c>
    </row>
    <row r="23370" spans="1:2" x14ac:dyDescent="0.2">
      <c r="A23370" s="245" t="s">
        <v>6380</v>
      </c>
      <c r="B23370" s="246">
        <v>745146.3</v>
      </c>
    </row>
    <row r="23371" spans="1:2" x14ac:dyDescent="0.2">
      <c r="A23371" s="245" t="s">
        <v>22712</v>
      </c>
      <c r="B23371" s="246">
        <v>745146.3</v>
      </c>
    </row>
    <row r="23372" spans="1:2" x14ac:dyDescent="0.2">
      <c r="A23372" s="245" t="s">
        <v>6381</v>
      </c>
      <c r="B23372" s="246">
        <v>745146.3</v>
      </c>
    </row>
    <row r="23373" spans="1:2" x14ac:dyDescent="0.2">
      <c r="A23373" s="245" t="s">
        <v>22713</v>
      </c>
      <c r="B23373" s="246">
        <v>745146.3</v>
      </c>
    </row>
    <row r="23374" spans="1:2" x14ac:dyDescent="0.2">
      <c r="A23374" s="245" t="s">
        <v>6382</v>
      </c>
      <c r="B23374" s="246">
        <v>943851.58</v>
      </c>
    </row>
    <row r="23375" spans="1:2" x14ac:dyDescent="0.2">
      <c r="A23375" s="245" t="s">
        <v>22714</v>
      </c>
      <c r="B23375" s="246">
        <v>943851.58</v>
      </c>
    </row>
    <row r="23376" spans="1:2" x14ac:dyDescent="0.2">
      <c r="A23376" s="245" t="s">
        <v>6383</v>
      </c>
      <c r="B23376" s="246">
        <v>24.53</v>
      </c>
    </row>
    <row r="23377" spans="1:2" x14ac:dyDescent="0.2">
      <c r="A23377" s="245" t="s">
        <v>22715</v>
      </c>
      <c r="B23377" s="246">
        <v>24.53</v>
      </c>
    </row>
    <row r="23378" spans="1:2" x14ac:dyDescent="0.2">
      <c r="A23378" s="245" t="s">
        <v>6384</v>
      </c>
      <c r="B23378" s="246">
        <v>26.95</v>
      </c>
    </row>
    <row r="23379" spans="1:2" x14ac:dyDescent="0.2">
      <c r="A23379" s="245" t="s">
        <v>22716</v>
      </c>
      <c r="B23379" s="246">
        <v>26.95</v>
      </c>
    </row>
    <row r="23380" spans="1:2" x14ac:dyDescent="0.2">
      <c r="A23380" s="245" t="s">
        <v>6385</v>
      </c>
      <c r="B23380" s="246">
        <v>28.09</v>
      </c>
    </row>
    <row r="23381" spans="1:2" x14ac:dyDescent="0.2">
      <c r="A23381" s="245" t="s">
        <v>22717</v>
      </c>
      <c r="B23381" s="246">
        <v>28.09</v>
      </c>
    </row>
    <row r="23382" spans="1:2" x14ac:dyDescent="0.2">
      <c r="A23382" s="245" t="s">
        <v>6386</v>
      </c>
      <c r="B23382" s="246">
        <v>32.200000000000003</v>
      </c>
    </row>
    <row r="23383" spans="1:2" x14ac:dyDescent="0.2">
      <c r="A23383" s="245" t="s">
        <v>22718</v>
      </c>
      <c r="B23383" s="246">
        <v>32.200000000000003</v>
      </c>
    </row>
    <row r="23384" spans="1:2" x14ac:dyDescent="0.2">
      <c r="A23384" s="245" t="s">
        <v>6387</v>
      </c>
      <c r="B23384" s="246">
        <v>32.869999999999997</v>
      </c>
    </row>
    <row r="23385" spans="1:2" x14ac:dyDescent="0.2">
      <c r="A23385" s="245" t="s">
        <v>22719</v>
      </c>
      <c r="B23385" s="246">
        <v>32.869999999999997</v>
      </c>
    </row>
    <row r="23386" spans="1:2" x14ac:dyDescent="0.2">
      <c r="A23386" s="245" t="s">
        <v>6388</v>
      </c>
      <c r="B23386" s="246">
        <v>39.520000000000003</v>
      </c>
    </row>
    <row r="23387" spans="1:2" x14ac:dyDescent="0.2">
      <c r="A23387" s="245" t="s">
        <v>22720</v>
      </c>
      <c r="B23387" s="246">
        <v>39.520000000000003</v>
      </c>
    </row>
    <row r="23388" spans="1:2" x14ac:dyDescent="0.2">
      <c r="A23388" s="245" t="s">
        <v>6389</v>
      </c>
      <c r="B23388" s="246">
        <v>43.06</v>
      </c>
    </row>
    <row r="23389" spans="1:2" x14ac:dyDescent="0.2">
      <c r="A23389" s="245" t="s">
        <v>22721</v>
      </c>
      <c r="B23389" s="246">
        <v>43.06</v>
      </c>
    </row>
    <row r="23390" spans="1:2" x14ac:dyDescent="0.2">
      <c r="A23390" s="245" t="s">
        <v>6390</v>
      </c>
      <c r="B23390" s="246">
        <v>50.76</v>
      </c>
    </row>
    <row r="23391" spans="1:2" x14ac:dyDescent="0.2">
      <c r="A23391" s="245" t="s">
        <v>22722</v>
      </c>
      <c r="B23391" s="246">
        <v>50.76</v>
      </c>
    </row>
    <row r="23392" spans="1:2" x14ac:dyDescent="0.2">
      <c r="A23392" s="245" t="s">
        <v>6391</v>
      </c>
      <c r="B23392" s="246">
        <v>56.38</v>
      </c>
    </row>
    <row r="23393" spans="1:2" x14ac:dyDescent="0.2">
      <c r="A23393" s="245" t="s">
        <v>22723</v>
      </c>
      <c r="B23393" s="246">
        <v>56.38</v>
      </c>
    </row>
    <row r="23394" spans="1:2" x14ac:dyDescent="0.2">
      <c r="A23394" s="245" t="s">
        <v>6392</v>
      </c>
      <c r="B23394" s="246">
        <v>6.92</v>
      </c>
    </row>
    <row r="23395" spans="1:2" x14ac:dyDescent="0.2">
      <c r="A23395" s="245" t="s">
        <v>22724</v>
      </c>
      <c r="B23395" s="246">
        <v>6.92</v>
      </c>
    </row>
    <row r="23396" spans="1:2" x14ac:dyDescent="0.2">
      <c r="A23396" s="245" t="s">
        <v>6394</v>
      </c>
      <c r="B23396" s="246">
        <v>9.4</v>
      </c>
    </row>
    <row r="23397" spans="1:2" x14ac:dyDescent="0.2">
      <c r="A23397" s="245" t="s">
        <v>22725</v>
      </c>
      <c r="B23397" s="246">
        <v>9.4</v>
      </c>
    </row>
    <row r="23398" spans="1:2" x14ac:dyDescent="0.2">
      <c r="A23398" s="245" t="s">
        <v>6396</v>
      </c>
      <c r="B23398" s="246">
        <v>21.29</v>
      </c>
    </row>
    <row r="23399" spans="1:2" x14ac:dyDescent="0.2">
      <c r="A23399" s="245" t="s">
        <v>22726</v>
      </c>
      <c r="B23399" s="246">
        <v>21.29</v>
      </c>
    </row>
    <row r="23400" spans="1:2" x14ac:dyDescent="0.2">
      <c r="A23400" s="245" t="s">
        <v>6398</v>
      </c>
      <c r="B23400" s="246">
        <v>24.81</v>
      </c>
    </row>
    <row r="23401" spans="1:2" x14ac:dyDescent="0.2">
      <c r="A23401" s="245" t="s">
        <v>22727</v>
      </c>
      <c r="B23401" s="246">
        <v>24.81</v>
      </c>
    </row>
    <row r="23402" spans="1:2" x14ac:dyDescent="0.2">
      <c r="A23402" s="245" t="s">
        <v>6400</v>
      </c>
      <c r="B23402" s="246">
        <v>31.85</v>
      </c>
    </row>
    <row r="23403" spans="1:2" x14ac:dyDescent="0.2">
      <c r="A23403" s="245" t="s">
        <v>22728</v>
      </c>
      <c r="B23403" s="246">
        <v>31.85</v>
      </c>
    </row>
    <row r="23404" spans="1:2" x14ac:dyDescent="0.2">
      <c r="A23404" s="245" t="s">
        <v>6402</v>
      </c>
      <c r="B23404" s="246">
        <v>38.89</v>
      </c>
    </row>
    <row r="23405" spans="1:2" x14ac:dyDescent="0.2">
      <c r="A23405" s="245" t="s">
        <v>22729</v>
      </c>
      <c r="B23405" s="246">
        <v>38.89</v>
      </c>
    </row>
    <row r="23406" spans="1:2" x14ac:dyDescent="0.2">
      <c r="A23406" s="245" t="s">
        <v>6404</v>
      </c>
      <c r="B23406" s="246">
        <v>67.16</v>
      </c>
    </row>
    <row r="23407" spans="1:2" x14ac:dyDescent="0.2">
      <c r="A23407" s="245" t="s">
        <v>22730</v>
      </c>
      <c r="B23407" s="246">
        <v>67.16</v>
      </c>
    </row>
    <row r="23408" spans="1:2" x14ac:dyDescent="0.2">
      <c r="A23408" s="245" t="s">
        <v>11423</v>
      </c>
      <c r="B23408" s="246">
        <v>27.51</v>
      </c>
    </row>
    <row r="23409" spans="1:2" x14ac:dyDescent="0.2">
      <c r="A23409" s="245" t="s">
        <v>22731</v>
      </c>
      <c r="B23409" s="246">
        <v>27.51</v>
      </c>
    </row>
    <row r="23410" spans="1:2" x14ac:dyDescent="0.2">
      <c r="A23410" s="245" t="s">
        <v>11425</v>
      </c>
      <c r="B23410" s="246">
        <v>62.58</v>
      </c>
    </row>
    <row r="23411" spans="1:2" x14ac:dyDescent="0.2">
      <c r="A23411" s="245" t="s">
        <v>22732</v>
      </c>
      <c r="B23411" s="246">
        <v>62.58</v>
      </c>
    </row>
    <row r="23412" spans="1:2" x14ac:dyDescent="0.2">
      <c r="A23412" s="245" t="s">
        <v>11427</v>
      </c>
      <c r="B23412" s="246">
        <v>69.459999999999994</v>
      </c>
    </row>
    <row r="23413" spans="1:2" x14ac:dyDescent="0.2">
      <c r="A23413" s="245" t="s">
        <v>22733</v>
      </c>
      <c r="B23413" s="246">
        <v>69.459999999999994</v>
      </c>
    </row>
    <row r="23414" spans="1:2" x14ac:dyDescent="0.2">
      <c r="A23414" s="245" t="s">
        <v>11429</v>
      </c>
      <c r="B23414" s="246">
        <v>3.88</v>
      </c>
    </row>
    <row r="23415" spans="1:2" x14ac:dyDescent="0.2">
      <c r="A23415" s="245" t="s">
        <v>22734</v>
      </c>
      <c r="B23415" s="246">
        <v>3.88</v>
      </c>
    </row>
    <row r="23416" spans="1:2" x14ac:dyDescent="0.2">
      <c r="A23416" s="245" t="s">
        <v>11432</v>
      </c>
      <c r="B23416" s="246">
        <v>26.86</v>
      </c>
    </row>
    <row r="23417" spans="1:2" x14ac:dyDescent="0.2">
      <c r="A23417" s="245" t="s">
        <v>22735</v>
      </c>
      <c r="B23417" s="246">
        <v>26.86</v>
      </c>
    </row>
    <row r="23418" spans="1:2" x14ac:dyDescent="0.2">
      <c r="A23418" s="245" t="s">
        <v>23431</v>
      </c>
      <c r="B23418" s="246">
        <v>8.2899999999999991</v>
      </c>
    </row>
    <row r="23419" spans="1:2" x14ac:dyDescent="0.2">
      <c r="A23419" s="245" t="s">
        <v>23432</v>
      </c>
      <c r="B23419" s="246">
        <v>8.2899999999999991</v>
      </c>
    </row>
    <row r="23420" spans="1:2" x14ac:dyDescent="0.2">
      <c r="A23420" s="245" t="s">
        <v>23433</v>
      </c>
      <c r="B23420" s="246">
        <v>6.67</v>
      </c>
    </row>
    <row r="23421" spans="1:2" x14ac:dyDescent="0.2">
      <c r="A23421" s="245" t="s">
        <v>23434</v>
      </c>
      <c r="B23421" s="246">
        <v>6.67</v>
      </c>
    </row>
    <row r="23422" spans="1:2" x14ac:dyDescent="0.2">
      <c r="A23422" s="245" t="s">
        <v>23435</v>
      </c>
      <c r="B23422" s="246">
        <v>11.12</v>
      </c>
    </row>
    <row r="23423" spans="1:2" x14ac:dyDescent="0.2">
      <c r="A23423" s="245" t="s">
        <v>23436</v>
      </c>
      <c r="B23423" s="246">
        <v>11.12</v>
      </c>
    </row>
    <row r="23424" spans="1:2" x14ac:dyDescent="0.2">
      <c r="A23424" s="245" t="s">
        <v>23437</v>
      </c>
      <c r="B23424" s="246">
        <v>14.08</v>
      </c>
    </row>
    <row r="23425" spans="1:2" x14ac:dyDescent="0.2">
      <c r="A23425" s="245" t="s">
        <v>23438</v>
      </c>
      <c r="B23425" s="246">
        <v>14.08</v>
      </c>
    </row>
    <row r="23426" spans="1:2" x14ac:dyDescent="0.2">
      <c r="A23426" s="245" t="s">
        <v>23439</v>
      </c>
      <c r="B23426" s="246">
        <v>4.3600000000000003</v>
      </c>
    </row>
    <row r="23427" spans="1:2" x14ac:dyDescent="0.2">
      <c r="A23427" s="245" t="s">
        <v>23440</v>
      </c>
      <c r="B23427" s="246">
        <v>4.3600000000000003</v>
      </c>
    </row>
    <row r="23428" spans="1:2" x14ac:dyDescent="0.2">
      <c r="A23428" s="245" t="s">
        <v>6406</v>
      </c>
      <c r="B23428" s="246">
        <v>0.81</v>
      </c>
    </row>
    <row r="23429" spans="1:2" x14ac:dyDescent="0.2">
      <c r="A23429" s="245" t="s">
        <v>22736</v>
      </c>
      <c r="B23429" s="246">
        <v>0.81</v>
      </c>
    </row>
    <row r="23430" spans="1:2" x14ac:dyDescent="0.2">
      <c r="A23430" s="245" t="s">
        <v>6407</v>
      </c>
      <c r="B23430" s="246">
        <v>1.03</v>
      </c>
    </row>
    <row r="23431" spans="1:2" x14ac:dyDescent="0.2">
      <c r="A23431" s="245" t="s">
        <v>22737</v>
      </c>
      <c r="B23431" s="246">
        <v>1.03</v>
      </c>
    </row>
    <row r="23432" spans="1:2" x14ac:dyDescent="0.2">
      <c r="A23432" s="245" t="s">
        <v>6408</v>
      </c>
      <c r="B23432" s="246">
        <v>2.11</v>
      </c>
    </row>
    <row r="23433" spans="1:2" x14ac:dyDescent="0.2">
      <c r="A23433" s="245" t="s">
        <v>22738</v>
      </c>
      <c r="B23433" s="246">
        <v>2.11</v>
      </c>
    </row>
    <row r="23434" spans="1:2" x14ac:dyDescent="0.2">
      <c r="A23434" s="245" t="s">
        <v>6409</v>
      </c>
      <c r="B23434" s="246">
        <v>807.22</v>
      </c>
    </row>
    <row r="23435" spans="1:2" x14ac:dyDescent="0.2">
      <c r="A23435" s="245" t="s">
        <v>22739</v>
      </c>
      <c r="B23435" s="246">
        <v>807.22</v>
      </c>
    </row>
    <row r="23436" spans="1:2" x14ac:dyDescent="0.2">
      <c r="A23436" s="245" t="s">
        <v>6410</v>
      </c>
      <c r="B23436" s="246">
        <v>1483.95</v>
      </c>
    </row>
    <row r="23437" spans="1:2" x14ac:dyDescent="0.2">
      <c r="A23437" s="245" t="s">
        <v>22740</v>
      </c>
      <c r="B23437" s="246">
        <v>1374.79</v>
      </c>
    </row>
    <row r="23438" spans="1:2" x14ac:dyDescent="0.2">
      <c r="A23438" s="245" t="s">
        <v>6411</v>
      </c>
      <c r="B23438" s="246">
        <v>125.76</v>
      </c>
    </row>
    <row r="23439" spans="1:2" x14ac:dyDescent="0.2">
      <c r="A23439" s="245" t="s">
        <v>22741</v>
      </c>
      <c r="B23439" s="246">
        <v>118.11</v>
      </c>
    </row>
    <row r="23440" spans="1:2" x14ac:dyDescent="0.2">
      <c r="A23440" s="245" t="s">
        <v>6412</v>
      </c>
      <c r="B23440" s="246">
        <v>89.42</v>
      </c>
    </row>
    <row r="23441" spans="1:2" x14ac:dyDescent="0.2">
      <c r="A23441" s="245" t="s">
        <v>22742</v>
      </c>
      <c r="B23441" s="246">
        <v>77.489999999999995</v>
      </c>
    </row>
    <row r="23442" spans="1:2" x14ac:dyDescent="0.2">
      <c r="A23442" s="245" t="s">
        <v>6413</v>
      </c>
      <c r="B23442" s="246">
        <v>116.67</v>
      </c>
    </row>
    <row r="23443" spans="1:2" x14ac:dyDescent="0.2">
      <c r="A23443" s="245" t="s">
        <v>22743</v>
      </c>
      <c r="B23443" s="246">
        <v>106.57</v>
      </c>
    </row>
    <row r="23444" spans="1:2" x14ac:dyDescent="0.2">
      <c r="A23444" s="245" t="s">
        <v>6414</v>
      </c>
      <c r="B23444" s="246">
        <v>66.44</v>
      </c>
    </row>
    <row r="23445" spans="1:2" x14ac:dyDescent="0.2">
      <c r="A23445" s="245" t="s">
        <v>22744</v>
      </c>
      <c r="B23445" s="246">
        <v>63.69</v>
      </c>
    </row>
    <row r="23446" spans="1:2" x14ac:dyDescent="0.2">
      <c r="A23446" s="245" t="s">
        <v>6415</v>
      </c>
      <c r="B23446" s="246">
        <v>69</v>
      </c>
    </row>
    <row r="23447" spans="1:2" x14ac:dyDescent="0.2">
      <c r="A23447" s="245" t="s">
        <v>22745</v>
      </c>
      <c r="B23447" s="246">
        <v>66.25</v>
      </c>
    </row>
    <row r="23448" spans="1:2" x14ac:dyDescent="0.2">
      <c r="A23448" s="245" t="s">
        <v>6416</v>
      </c>
      <c r="B23448" s="246">
        <v>385.4</v>
      </c>
    </row>
    <row r="23449" spans="1:2" x14ac:dyDescent="0.2">
      <c r="A23449" s="245" t="s">
        <v>22746</v>
      </c>
      <c r="B23449" s="246">
        <v>341.49</v>
      </c>
    </row>
    <row r="23450" spans="1:2" x14ac:dyDescent="0.2">
      <c r="A23450" s="245" t="s">
        <v>6417</v>
      </c>
      <c r="B23450" s="246">
        <v>8547.7900000000009</v>
      </c>
    </row>
    <row r="23451" spans="1:2" x14ac:dyDescent="0.2">
      <c r="A23451" s="245" t="s">
        <v>22747</v>
      </c>
      <c r="B23451" s="246">
        <v>7675.75</v>
      </c>
    </row>
    <row r="23452" spans="1:2" x14ac:dyDescent="0.2">
      <c r="A23452" s="245" t="s">
        <v>6418</v>
      </c>
      <c r="B23452" s="246">
        <v>339.31</v>
      </c>
    </row>
    <row r="23453" spans="1:2" x14ac:dyDescent="0.2">
      <c r="A23453" s="245" t="s">
        <v>22748</v>
      </c>
      <c r="B23453" s="246">
        <v>313.63</v>
      </c>
    </row>
    <row r="23454" spans="1:2" x14ac:dyDescent="0.2">
      <c r="A23454" s="245" t="s">
        <v>6419</v>
      </c>
      <c r="B23454" s="246">
        <v>817.57</v>
      </c>
    </row>
    <row r="23455" spans="1:2" x14ac:dyDescent="0.2">
      <c r="A23455" s="245" t="s">
        <v>22749</v>
      </c>
      <c r="B23455" s="246">
        <v>749.41</v>
      </c>
    </row>
    <row r="23456" spans="1:2" x14ac:dyDescent="0.2">
      <c r="A23456" s="245" t="s">
        <v>6420</v>
      </c>
      <c r="B23456" s="246">
        <v>733.48</v>
      </c>
    </row>
    <row r="23457" spans="1:2" x14ac:dyDescent="0.2">
      <c r="A23457" s="245" t="s">
        <v>22750</v>
      </c>
      <c r="B23457" s="246">
        <v>669.14</v>
      </c>
    </row>
    <row r="23458" spans="1:2" x14ac:dyDescent="0.2">
      <c r="A23458" s="245" t="s">
        <v>6421</v>
      </c>
      <c r="B23458" s="246">
        <v>412.88</v>
      </c>
    </row>
    <row r="23459" spans="1:2" x14ac:dyDescent="0.2">
      <c r="A23459" s="245" t="s">
        <v>22751</v>
      </c>
      <c r="B23459" s="246">
        <v>384.33</v>
      </c>
    </row>
    <row r="23460" spans="1:2" x14ac:dyDescent="0.2">
      <c r="A23460" s="245" t="s">
        <v>6422</v>
      </c>
      <c r="B23460" s="246">
        <v>1215.51</v>
      </c>
    </row>
    <row r="23461" spans="1:2" x14ac:dyDescent="0.2">
      <c r="A23461" s="245" t="s">
        <v>22752</v>
      </c>
      <c r="B23461" s="246">
        <v>1053.29</v>
      </c>
    </row>
    <row r="23462" spans="1:2" x14ac:dyDescent="0.2">
      <c r="A23462" s="245" t="s">
        <v>6423</v>
      </c>
      <c r="B23462" s="246">
        <v>209.33</v>
      </c>
    </row>
    <row r="23463" spans="1:2" x14ac:dyDescent="0.2">
      <c r="A23463" s="245" t="s">
        <v>22753</v>
      </c>
      <c r="B23463" s="246">
        <v>190.01</v>
      </c>
    </row>
    <row r="23464" spans="1:2" x14ac:dyDescent="0.2">
      <c r="A23464" s="245" t="s">
        <v>6424</v>
      </c>
      <c r="B23464" s="246">
        <v>217.72</v>
      </c>
    </row>
    <row r="23465" spans="1:2" x14ac:dyDescent="0.2">
      <c r="A23465" s="245" t="s">
        <v>22754</v>
      </c>
      <c r="B23465" s="246">
        <v>197.56</v>
      </c>
    </row>
    <row r="23466" spans="1:2" x14ac:dyDescent="0.2">
      <c r="A23466" s="245" t="s">
        <v>6425</v>
      </c>
      <c r="B23466" s="246">
        <v>192.96</v>
      </c>
    </row>
    <row r="23467" spans="1:2" x14ac:dyDescent="0.2">
      <c r="A23467" s="245" t="s">
        <v>22755</v>
      </c>
      <c r="B23467" s="246">
        <v>176.94</v>
      </c>
    </row>
    <row r="23468" spans="1:2" x14ac:dyDescent="0.2">
      <c r="A23468" s="245" t="s">
        <v>6426</v>
      </c>
      <c r="B23468" s="246">
        <v>118.2</v>
      </c>
    </row>
    <row r="23469" spans="1:2" x14ac:dyDescent="0.2">
      <c r="A23469" s="245" t="s">
        <v>22756</v>
      </c>
      <c r="B23469" s="246">
        <v>102.71</v>
      </c>
    </row>
    <row r="23470" spans="1:2" x14ac:dyDescent="0.2">
      <c r="A23470" s="245" t="s">
        <v>6427</v>
      </c>
      <c r="B23470" s="246">
        <v>225.58</v>
      </c>
    </row>
    <row r="23471" spans="1:2" x14ac:dyDescent="0.2">
      <c r="A23471" s="245" t="s">
        <v>22757</v>
      </c>
      <c r="B23471" s="246">
        <v>210.87</v>
      </c>
    </row>
    <row r="23472" spans="1:2" x14ac:dyDescent="0.2">
      <c r="A23472" s="245" t="s">
        <v>6428</v>
      </c>
      <c r="B23472" s="246">
        <v>118.69</v>
      </c>
    </row>
    <row r="23473" spans="1:2" x14ac:dyDescent="0.2">
      <c r="A23473" s="245" t="s">
        <v>22758</v>
      </c>
      <c r="B23473" s="246">
        <v>105.33</v>
      </c>
    </row>
    <row r="23474" spans="1:2" x14ac:dyDescent="0.2">
      <c r="A23474" s="245" t="s">
        <v>6429</v>
      </c>
      <c r="B23474" s="246">
        <v>404.71</v>
      </c>
    </row>
    <row r="23475" spans="1:2" x14ac:dyDescent="0.2">
      <c r="A23475" s="245" t="s">
        <v>22759</v>
      </c>
      <c r="B23475" s="246">
        <v>388.88</v>
      </c>
    </row>
    <row r="23476" spans="1:2" x14ac:dyDescent="0.2">
      <c r="A23476" s="245" t="s">
        <v>6430</v>
      </c>
      <c r="B23476" s="246">
        <v>143.59</v>
      </c>
    </row>
    <row r="23477" spans="1:2" x14ac:dyDescent="0.2">
      <c r="A23477" s="245" t="s">
        <v>22760</v>
      </c>
      <c r="B23477" s="246">
        <v>130.22999999999999</v>
      </c>
    </row>
    <row r="23478" spans="1:2" x14ac:dyDescent="0.2">
      <c r="A23478" s="245" t="s">
        <v>6432</v>
      </c>
      <c r="B23478" s="246">
        <v>1176.1300000000001</v>
      </c>
    </row>
    <row r="23479" spans="1:2" x14ac:dyDescent="0.2">
      <c r="A23479" s="245" t="s">
        <v>22761</v>
      </c>
      <c r="B23479" s="246">
        <v>1176.1300000000001</v>
      </c>
    </row>
    <row r="23480" spans="1:2" x14ac:dyDescent="0.2">
      <c r="A23480" s="245" t="s">
        <v>6433</v>
      </c>
      <c r="B23480" s="246">
        <v>1553.5</v>
      </c>
    </row>
    <row r="23481" spans="1:2" x14ac:dyDescent="0.2">
      <c r="A23481" s="245" t="s">
        <v>22762</v>
      </c>
      <c r="B23481" s="246">
        <v>1553.5</v>
      </c>
    </row>
    <row r="23482" spans="1:2" x14ac:dyDescent="0.2">
      <c r="A23482" s="245" t="s">
        <v>6434</v>
      </c>
      <c r="B23482" s="246">
        <v>717</v>
      </c>
    </row>
    <row r="23483" spans="1:2" x14ac:dyDescent="0.2">
      <c r="A23483" s="245" t="s">
        <v>22763</v>
      </c>
      <c r="B23483" s="246">
        <v>717</v>
      </c>
    </row>
    <row r="23484" spans="1:2" x14ac:dyDescent="0.2">
      <c r="A23484" s="245" t="s">
        <v>6435</v>
      </c>
      <c r="B23484" s="246">
        <v>861.66</v>
      </c>
    </row>
    <row r="23485" spans="1:2" x14ac:dyDescent="0.2">
      <c r="A23485" s="245" t="s">
        <v>22764</v>
      </c>
      <c r="B23485" s="246">
        <v>861.66</v>
      </c>
    </row>
    <row r="23486" spans="1:2" x14ac:dyDescent="0.2">
      <c r="A23486" s="245" t="s">
        <v>6436</v>
      </c>
      <c r="B23486" s="246">
        <v>1088.08</v>
      </c>
    </row>
    <row r="23487" spans="1:2" x14ac:dyDescent="0.2">
      <c r="A23487" s="245" t="s">
        <v>22765</v>
      </c>
      <c r="B23487" s="246">
        <v>1088.08</v>
      </c>
    </row>
    <row r="23488" spans="1:2" x14ac:dyDescent="0.2">
      <c r="A23488" s="245" t="s">
        <v>6437</v>
      </c>
      <c r="B23488" s="246">
        <v>583.66</v>
      </c>
    </row>
    <row r="23489" spans="1:2" x14ac:dyDescent="0.2">
      <c r="A23489" s="245" t="s">
        <v>22766</v>
      </c>
      <c r="B23489" s="246">
        <v>583.66</v>
      </c>
    </row>
    <row r="23490" spans="1:2" x14ac:dyDescent="0.2">
      <c r="A23490" s="245" t="s">
        <v>6438</v>
      </c>
      <c r="B23490" s="246">
        <v>294.89999999999998</v>
      </c>
    </row>
    <row r="23491" spans="1:2" x14ac:dyDescent="0.2">
      <c r="A23491" s="245" t="s">
        <v>22767</v>
      </c>
      <c r="B23491" s="246">
        <v>280.49</v>
      </c>
    </row>
    <row r="23492" spans="1:2" x14ac:dyDescent="0.2">
      <c r="A23492" s="245" t="s">
        <v>6439</v>
      </c>
      <c r="B23492" s="246">
        <v>543.1</v>
      </c>
    </row>
    <row r="23493" spans="1:2" x14ac:dyDescent="0.2">
      <c r="A23493" s="245" t="s">
        <v>22768</v>
      </c>
      <c r="B23493" s="246">
        <v>543.1</v>
      </c>
    </row>
    <row r="23494" spans="1:2" x14ac:dyDescent="0.2">
      <c r="A23494" s="245" t="s">
        <v>6440</v>
      </c>
      <c r="B23494" s="246">
        <v>126.73</v>
      </c>
    </row>
    <row r="23495" spans="1:2" x14ac:dyDescent="0.2">
      <c r="A23495" s="245" t="s">
        <v>22769</v>
      </c>
      <c r="B23495" s="246">
        <v>124.06</v>
      </c>
    </row>
    <row r="23496" spans="1:2" x14ac:dyDescent="0.2">
      <c r="A23496" s="245" t="s">
        <v>6441</v>
      </c>
      <c r="B23496" s="246">
        <v>59.1</v>
      </c>
    </row>
    <row r="23497" spans="1:2" x14ac:dyDescent="0.2">
      <c r="A23497" s="245" t="s">
        <v>22770</v>
      </c>
      <c r="B23497" s="246">
        <v>56.43</v>
      </c>
    </row>
    <row r="23498" spans="1:2" x14ac:dyDescent="0.2">
      <c r="A23498" s="245" t="s">
        <v>6442</v>
      </c>
      <c r="B23498" s="246">
        <v>50.55</v>
      </c>
    </row>
    <row r="23499" spans="1:2" x14ac:dyDescent="0.2">
      <c r="A23499" s="245" t="s">
        <v>22771</v>
      </c>
      <c r="B23499" s="246">
        <v>47.88</v>
      </c>
    </row>
    <row r="23500" spans="1:2" x14ac:dyDescent="0.2">
      <c r="A23500" s="245" t="s">
        <v>6443</v>
      </c>
      <c r="B23500" s="246">
        <v>17.489999999999998</v>
      </c>
    </row>
    <row r="23501" spans="1:2" x14ac:dyDescent="0.2">
      <c r="A23501" s="245" t="s">
        <v>22772</v>
      </c>
      <c r="B23501" s="246">
        <v>17.489999999999998</v>
      </c>
    </row>
    <row r="23502" spans="1:2" x14ac:dyDescent="0.2">
      <c r="A23502" s="245" t="s">
        <v>6445</v>
      </c>
      <c r="B23502" s="246">
        <v>5.95</v>
      </c>
    </row>
    <row r="23503" spans="1:2" x14ac:dyDescent="0.2">
      <c r="A23503" s="245" t="s">
        <v>22773</v>
      </c>
      <c r="B23503" s="246">
        <v>5.95</v>
      </c>
    </row>
    <row r="23504" spans="1:2" x14ac:dyDescent="0.2">
      <c r="A23504" s="245" t="s">
        <v>6447</v>
      </c>
      <c r="B23504" s="246">
        <v>2.44</v>
      </c>
    </row>
    <row r="23505" spans="1:2" x14ac:dyDescent="0.2">
      <c r="A23505" s="245" t="s">
        <v>22774</v>
      </c>
      <c r="B23505" s="246">
        <v>2.44</v>
      </c>
    </row>
    <row r="23506" spans="1:2" x14ac:dyDescent="0.2">
      <c r="A23506" s="245" t="s">
        <v>6448</v>
      </c>
      <c r="B23506" s="246">
        <v>1943</v>
      </c>
    </row>
    <row r="23507" spans="1:2" x14ac:dyDescent="0.2">
      <c r="A23507" s="245" t="s">
        <v>22775</v>
      </c>
      <c r="B23507" s="246">
        <v>1811.03</v>
      </c>
    </row>
    <row r="23508" spans="1:2" x14ac:dyDescent="0.2">
      <c r="A23508" s="245" t="s">
        <v>6449</v>
      </c>
      <c r="B23508" s="246">
        <v>2.52</v>
      </c>
    </row>
    <row r="23509" spans="1:2" x14ac:dyDescent="0.2">
      <c r="A23509" s="245" t="s">
        <v>22776</v>
      </c>
      <c r="B23509" s="246">
        <v>2.52</v>
      </c>
    </row>
    <row r="23510" spans="1:2" x14ac:dyDescent="0.2">
      <c r="A23510" s="245" t="s">
        <v>6450</v>
      </c>
      <c r="B23510" s="246">
        <v>2.46</v>
      </c>
    </row>
    <row r="23511" spans="1:2" x14ac:dyDescent="0.2">
      <c r="A23511" s="245" t="s">
        <v>22777</v>
      </c>
      <c r="B23511" s="246">
        <v>2.46</v>
      </c>
    </row>
    <row r="23512" spans="1:2" x14ac:dyDescent="0.2">
      <c r="A23512" s="245" t="s">
        <v>6451</v>
      </c>
      <c r="B23512" s="246">
        <v>2.2799999999999998</v>
      </c>
    </row>
    <row r="23513" spans="1:2" x14ac:dyDescent="0.2">
      <c r="A23513" s="245" t="s">
        <v>22778</v>
      </c>
      <c r="B23513" s="246">
        <v>2.2799999999999998</v>
      </c>
    </row>
    <row r="23514" spans="1:2" x14ac:dyDescent="0.2">
      <c r="A23514" s="245" t="s">
        <v>6452</v>
      </c>
      <c r="B23514" s="246">
        <v>33.85</v>
      </c>
    </row>
    <row r="23515" spans="1:2" x14ac:dyDescent="0.2">
      <c r="A23515" s="245" t="s">
        <v>22779</v>
      </c>
      <c r="B23515" s="246">
        <v>31.71</v>
      </c>
    </row>
    <row r="23516" spans="1:2" x14ac:dyDescent="0.2">
      <c r="A23516" s="245" t="s">
        <v>6453</v>
      </c>
      <c r="B23516" s="246">
        <v>48</v>
      </c>
    </row>
    <row r="23517" spans="1:2" x14ac:dyDescent="0.2">
      <c r="A23517" s="245" t="s">
        <v>22780</v>
      </c>
      <c r="B23517" s="246">
        <v>44.95</v>
      </c>
    </row>
    <row r="23518" spans="1:2" x14ac:dyDescent="0.2">
      <c r="A23518" s="245" t="s">
        <v>6454</v>
      </c>
      <c r="B23518" s="246">
        <v>3.32</v>
      </c>
    </row>
    <row r="23519" spans="1:2" x14ac:dyDescent="0.2">
      <c r="A23519" s="245" t="s">
        <v>22781</v>
      </c>
      <c r="B23519" s="246">
        <v>3.22</v>
      </c>
    </row>
    <row r="23520" spans="1:2" x14ac:dyDescent="0.2">
      <c r="A23520" s="245" t="s">
        <v>6455</v>
      </c>
      <c r="B23520" s="246">
        <v>30.87</v>
      </c>
    </row>
    <row r="23521" spans="1:2" x14ac:dyDescent="0.2">
      <c r="A23521" s="245" t="s">
        <v>22782</v>
      </c>
      <c r="B23521" s="246">
        <v>29.52</v>
      </c>
    </row>
    <row r="23522" spans="1:2" x14ac:dyDescent="0.2">
      <c r="A23522" s="245" t="s">
        <v>6456</v>
      </c>
      <c r="B23522" s="246">
        <v>54.88</v>
      </c>
    </row>
    <row r="23523" spans="1:2" x14ac:dyDescent="0.2">
      <c r="A23523" s="245" t="s">
        <v>22783</v>
      </c>
      <c r="B23523" s="246">
        <v>50.16</v>
      </c>
    </row>
    <row r="23524" spans="1:2" x14ac:dyDescent="0.2">
      <c r="A23524" s="245" t="s">
        <v>6457</v>
      </c>
      <c r="B23524" s="246">
        <v>117.22</v>
      </c>
    </row>
    <row r="23525" spans="1:2" x14ac:dyDescent="0.2">
      <c r="A23525" s="245" t="s">
        <v>22784</v>
      </c>
      <c r="B23525" s="246">
        <v>117.22</v>
      </c>
    </row>
    <row r="23526" spans="1:2" x14ac:dyDescent="0.2">
      <c r="A23526" s="245" t="s">
        <v>6458</v>
      </c>
      <c r="B23526" s="246">
        <v>7.47</v>
      </c>
    </row>
    <row r="23527" spans="1:2" x14ac:dyDescent="0.2">
      <c r="A23527" s="245" t="s">
        <v>22785</v>
      </c>
      <c r="B23527" s="246">
        <v>7.47</v>
      </c>
    </row>
    <row r="23528" spans="1:2" x14ac:dyDescent="0.2">
      <c r="A23528" s="245" t="s">
        <v>6459</v>
      </c>
      <c r="B23528" s="246">
        <v>0.82</v>
      </c>
    </row>
    <row r="23529" spans="1:2" x14ac:dyDescent="0.2">
      <c r="A23529" s="245" t="s">
        <v>22786</v>
      </c>
      <c r="B23529" s="246">
        <v>0.82</v>
      </c>
    </row>
    <row r="23530" spans="1:2" x14ac:dyDescent="0.2">
      <c r="A23530" s="245" t="s">
        <v>6460</v>
      </c>
      <c r="B23530" s="246">
        <v>63.66</v>
      </c>
    </row>
    <row r="23531" spans="1:2" x14ac:dyDescent="0.2">
      <c r="A23531" s="245" t="s">
        <v>22787</v>
      </c>
      <c r="B23531" s="246">
        <v>56.41</v>
      </c>
    </row>
    <row r="23532" spans="1:2" x14ac:dyDescent="0.2">
      <c r="A23532" s="245" t="s">
        <v>6461</v>
      </c>
      <c r="B23532" s="246">
        <v>65.09</v>
      </c>
    </row>
    <row r="23533" spans="1:2" x14ac:dyDescent="0.2">
      <c r="A23533" s="245" t="s">
        <v>22788</v>
      </c>
      <c r="B23533" s="246">
        <v>64.709999999999994</v>
      </c>
    </row>
    <row r="23534" spans="1:2" x14ac:dyDescent="0.2">
      <c r="A23534" s="245" t="s">
        <v>6462</v>
      </c>
      <c r="B23534" s="246">
        <v>37.380000000000003</v>
      </c>
    </row>
    <row r="23535" spans="1:2" x14ac:dyDescent="0.2">
      <c r="A23535" s="245" t="s">
        <v>22789</v>
      </c>
      <c r="B23535" s="246">
        <v>37.020000000000003</v>
      </c>
    </row>
    <row r="23536" spans="1:2" x14ac:dyDescent="0.2">
      <c r="A23536" s="245" t="s">
        <v>6463</v>
      </c>
      <c r="B23536" s="246">
        <v>1.25</v>
      </c>
    </row>
    <row r="23537" spans="1:2" x14ac:dyDescent="0.2">
      <c r="A23537" s="245" t="s">
        <v>22790</v>
      </c>
      <c r="B23537" s="246">
        <v>1.22</v>
      </c>
    </row>
    <row r="23538" spans="1:2" x14ac:dyDescent="0.2">
      <c r="A23538" s="245" t="s">
        <v>6464</v>
      </c>
      <c r="B23538" s="246">
        <v>8.2899999999999991</v>
      </c>
    </row>
    <row r="23539" spans="1:2" x14ac:dyDescent="0.2">
      <c r="A23539" s="245" t="s">
        <v>22791</v>
      </c>
      <c r="B23539" s="246">
        <v>8.27</v>
      </c>
    </row>
    <row r="23540" spans="1:2" x14ac:dyDescent="0.2">
      <c r="A23540" s="245" t="s">
        <v>6465</v>
      </c>
      <c r="B23540" s="246">
        <v>93.86</v>
      </c>
    </row>
    <row r="23541" spans="1:2" x14ac:dyDescent="0.2">
      <c r="A23541" s="245" t="s">
        <v>22792</v>
      </c>
      <c r="B23541" s="246">
        <v>89.88</v>
      </c>
    </row>
    <row r="23542" spans="1:2" x14ac:dyDescent="0.2">
      <c r="A23542" s="245" t="s">
        <v>6466</v>
      </c>
      <c r="B23542" s="246">
        <v>4.71</v>
      </c>
    </row>
    <row r="23543" spans="1:2" x14ac:dyDescent="0.2">
      <c r="A23543" s="245" t="s">
        <v>22793</v>
      </c>
      <c r="B23543" s="246">
        <v>4.6900000000000004</v>
      </c>
    </row>
    <row r="23544" spans="1:2" x14ac:dyDescent="0.2">
      <c r="A23544" s="245" t="s">
        <v>6467</v>
      </c>
      <c r="B23544" s="246">
        <v>1.56</v>
      </c>
    </row>
    <row r="23545" spans="1:2" x14ac:dyDescent="0.2">
      <c r="A23545" s="245" t="s">
        <v>22794</v>
      </c>
      <c r="B23545" s="246">
        <v>1.55</v>
      </c>
    </row>
    <row r="23546" spans="1:2" x14ac:dyDescent="0.2">
      <c r="A23546" s="245" t="s">
        <v>6468</v>
      </c>
      <c r="B23546" s="246">
        <v>80.47</v>
      </c>
    </row>
    <row r="23547" spans="1:2" x14ac:dyDescent="0.2">
      <c r="A23547" s="245" t="s">
        <v>22795</v>
      </c>
      <c r="B23547" s="246">
        <v>73.569999999999993</v>
      </c>
    </row>
    <row r="23548" spans="1:2" x14ac:dyDescent="0.2">
      <c r="A23548" s="245" t="s">
        <v>6469</v>
      </c>
      <c r="B23548" s="246">
        <v>54.98</v>
      </c>
    </row>
    <row r="23549" spans="1:2" x14ac:dyDescent="0.2">
      <c r="A23549" s="245" t="s">
        <v>22796</v>
      </c>
      <c r="B23549" s="246">
        <v>50.25</v>
      </c>
    </row>
    <row r="23550" spans="1:2" x14ac:dyDescent="0.2">
      <c r="A23550" s="245" t="s">
        <v>6470</v>
      </c>
      <c r="B23550" s="246">
        <v>97.37</v>
      </c>
    </row>
    <row r="23551" spans="1:2" x14ac:dyDescent="0.2">
      <c r="A23551" s="245" t="s">
        <v>22797</v>
      </c>
      <c r="B23551" s="246">
        <v>84.46</v>
      </c>
    </row>
    <row r="23552" spans="1:2" x14ac:dyDescent="0.2">
      <c r="A23552" s="245" t="s">
        <v>6471</v>
      </c>
      <c r="B23552" s="246">
        <v>104.82</v>
      </c>
    </row>
    <row r="23553" spans="1:2" x14ac:dyDescent="0.2">
      <c r="A23553" s="245" t="s">
        <v>22798</v>
      </c>
      <c r="B23553" s="246">
        <v>91.43</v>
      </c>
    </row>
    <row r="23554" spans="1:2" x14ac:dyDescent="0.2">
      <c r="A23554" s="245" t="s">
        <v>6472</v>
      </c>
      <c r="B23554" s="246">
        <v>45.66</v>
      </c>
    </row>
    <row r="23555" spans="1:2" x14ac:dyDescent="0.2">
      <c r="A23555" s="245" t="s">
        <v>22799</v>
      </c>
      <c r="B23555" s="246">
        <v>42.52</v>
      </c>
    </row>
    <row r="23556" spans="1:2" x14ac:dyDescent="0.2">
      <c r="A23556" s="245" t="s">
        <v>6473</v>
      </c>
      <c r="B23556" s="246">
        <v>72.150000000000006</v>
      </c>
    </row>
    <row r="23557" spans="1:2" x14ac:dyDescent="0.2">
      <c r="A23557" s="245" t="s">
        <v>22800</v>
      </c>
      <c r="B23557" s="246">
        <v>68.069999999999993</v>
      </c>
    </row>
    <row r="23558" spans="1:2" x14ac:dyDescent="0.2">
      <c r="A23558" s="245" t="s">
        <v>6474</v>
      </c>
      <c r="B23558" s="246">
        <v>152.55000000000001</v>
      </c>
    </row>
    <row r="23559" spans="1:2" x14ac:dyDescent="0.2">
      <c r="A23559" s="245" t="s">
        <v>22801</v>
      </c>
      <c r="B23559" s="246">
        <v>145.65</v>
      </c>
    </row>
    <row r="23560" spans="1:2" x14ac:dyDescent="0.2">
      <c r="A23560" s="245" t="s">
        <v>6475</v>
      </c>
      <c r="B23560" s="246">
        <v>36.6</v>
      </c>
    </row>
    <row r="23561" spans="1:2" x14ac:dyDescent="0.2">
      <c r="A23561" s="245" t="s">
        <v>22802</v>
      </c>
      <c r="B23561" s="246">
        <v>32.22</v>
      </c>
    </row>
    <row r="23562" spans="1:2" x14ac:dyDescent="0.2">
      <c r="A23562" s="245" t="s">
        <v>6477</v>
      </c>
      <c r="B23562" s="246">
        <v>2.56</v>
      </c>
    </row>
    <row r="23563" spans="1:2" x14ac:dyDescent="0.2">
      <c r="A23563" s="245" t="s">
        <v>22803</v>
      </c>
      <c r="B23563" s="246">
        <v>2.46</v>
      </c>
    </row>
    <row r="23564" spans="1:2" x14ac:dyDescent="0.2">
      <c r="A23564" s="245" t="s">
        <v>6478</v>
      </c>
      <c r="B23564" s="246">
        <v>4.6100000000000003</v>
      </c>
    </row>
    <row r="23565" spans="1:2" x14ac:dyDescent="0.2">
      <c r="A23565" s="245" t="s">
        <v>22804</v>
      </c>
      <c r="B23565" s="246">
        <v>4.6100000000000003</v>
      </c>
    </row>
    <row r="23566" spans="1:2" x14ac:dyDescent="0.2">
      <c r="A23566" s="245" t="s">
        <v>6479</v>
      </c>
      <c r="B23566" s="246">
        <v>33.28</v>
      </c>
    </row>
    <row r="23567" spans="1:2" x14ac:dyDescent="0.2">
      <c r="A23567" s="245" t="s">
        <v>22805</v>
      </c>
      <c r="B23567" s="246">
        <v>28.84</v>
      </c>
    </row>
    <row r="23568" spans="1:2" x14ac:dyDescent="0.2">
      <c r="A23568" s="245" t="s">
        <v>6480</v>
      </c>
      <c r="B23568" s="246">
        <v>68.430000000000007</v>
      </c>
    </row>
    <row r="23569" spans="1:2" x14ac:dyDescent="0.2">
      <c r="A23569" s="245" t="s">
        <v>22806</v>
      </c>
      <c r="B23569" s="246">
        <v>62.33</v>
      </c>
    </row>
    <row r="23570" spans="1:2" x14ac:dyDescent="0.2">
      <c r="A23570" s="245" t="s">
        <v>6481</v>
      </c>
      <c r="B23570" s="246">
        <v>460.74</v>
      </c>
    </row>
    <row r="23571" spans="1:2" x14ac:dyDescent="0.2">
      <c r="A23571" s="245" t="s">
        <v>22807</v>
      </c>
      <c r="B23571" s="246">
        <v>442.43</v>
      </c>
    </row>
    <row r="23572" spans="1:2" x14ac:dyDescent="0.2">
      <c r="A23572" s="245" t="s">
        <v>6482</v>
      </c>
      <c r="B23572" s="246">
        <v>76.83</v>
      </c>
    </row>
    <row r="23573" spans="1:2" x14ac:dyDescent="0.2">
      <c r="A23573" s="245" t="s">
        <v>22808</v>
      </c>
      <c r="B23573" s="246">
        <v>70.459999999999994</v>
      </c>
    </row>
    <row r="23574" spans="1:2" x14ac:dyDescent="0.2">
      <c r="A23574" s="245" t="s">
        <v>6483</v>
      </c>
      <c r="B23574" s="246">
        <v>67.72</v>
      </c>
    </row>
    <row r="23575" spans="1:2" x14ac:dyDescent="0.2">
      <c r="A23575" s="245" t="s">
        <v>22809</v>
      </c>
      <c r="B23575" s="246">
        <v>61.38</v>
      </c>
    </row>
    <row r="23576" spans="1:2" x14ac:dyDescent="0.2">
      <c r="A23576" s="245" t="s">
        <v>6484</v>
      </c>
      <c r="B23576" s="246">
        <v>131.83000000000001</v>
      </c>
    </row>
    <row r="23577" spans="1:2" x14ac:dyDescent="0.2">
      <c r="A23577" s="245" t="s">
        <v>22810</v>
      </c>
      <c r="B23577" s="246">
        <v>118.83</v>
      </c>
    </row>
    <row r="23578" spans="1:2" x14ac:dyDescent="0.2">
      <c r="A23578" s="245" t="s">
        <v>6485</v>
      </c>
      <c r="B23578" s="246">
        <v>95.58</v>
      </c>
    </row>
    <row r="23579" spans="1:2" x14ac:dyDescent="0.2">
      <c r="A23579" s="245" t="s">
        <v>22811</v>
      </c>
      <c r="B23579" s="246">
        <v>89.16</v>
      </c>
    </row>
    <row r="23580" spans="1:2" x14ac:dyDescent="0.2">
      <c r="A23580" s="245" t="s">
        <v>6486</v>
      </c>
      <c r="B23580" s="246">
        <v>161.1</v>
      </c>
    </row>
    <row r="23581" spans="1:2" x14ac:dyDescent="0.2">
      <c r="A23581" s="245" t="s">
        <v>22812</v>
      </c>
      <c r="B23581" s="246">
        <v>151.63</v>
      </c>
    </row>
    <row r="23582" spans="1:2" x14ac:dyDescent="0.2">
      <c r="A23582" s="245" t="s">
        <v>6487</v>
      </c>
      <c r="B23582" s="246">
        <v>270.13</v>
      </c>
    </row>
    <row r="23583" spans="1:2" x14ac:dyDescent="0.2">
      <c r="A23583" s="245" t="s">
        <v>22813</v>
      </c>
      <c r="B23583" s="246">
        <v>257.7</v>
      </c>
    </row>
    <row r="23584" spans="1:2" x14ac:dyDescent="0.2">
      <c r="A23584" s="245" t="s">
        <v>6488</v>
      </c>
      <c r="B23584" s="246">
        <v>8.64</v>
      </c>
    </row>
    <row r="23585" spans="1:2" x14ac:dyDescent="0.2">
      <c r="A23585" s="245" t="s">
        <v>22814</v>
      </c>
      <c r="B23585" s="246">
        <v>8.64</v>
      </c>
    </row>
    <row r="23586" spans="1:2" x14ac:dyDescent="0.2">
      <c r="A23586" s="245" t="s">
        <v>6490</v>
      </c>
      <c r="B23586" s="246">
        <v>1.07</v>
      </c>
    </row>
    <row r="23587" spans="1:2" x14ac:dyDescent="0.2">
      <c r="A23587" s="245" t="s">
        <v>22815</v>
      </c>
      <c r="B23587" s="246">
        <v>1.07</v>
      </c>
    </row>
    <row r="23588" spans="1:2" x14ac:dyDescent="0.2">
      <c r="A23588" s="245" t="s">
        <v>6491</v>
      </c>
      <c r="B23588" s="246">
        <v>22.55</v>
      </c>
    </row>
    <row r="23589" spans="1:2" x14ac:dyDescent="0.2">
      <c r="A23589" s="245" t="s">
        <v>22816</v>
      </c>
      <c r="B23589" s="246">
        <v>20.64</v>
      </c>
    </row>
    <row r="23590" spans="1:2" x14ac:dyDescent="0.2">
      <c r="A23590" s="245" t="s">
        <v>6492</v>
      </c>
      <c r="B23590" s="246">
        <v>44.46</v>
      </c>
    </row>
    <row r="23591" spans="1:2" x14ac:dyDescent="0.2">
      <c r="A23591" s="245" t="s">
        <v>22817</v>
      </c>
      <c r="B23591" s="246">
        <v>44.46</v>
      </c>
    </row>
    <row r="23592" spans="1:2" x14ac:dyDescent="0.2">
      <c r="A23592" s="245" t="s">
        <v>6493</v>
      </c>
      <c r="B23592" s="246">
        <v>2.52</v>
      </c>
    </row>
    <row r="23593" spans="1:2" x14ac:dyDescent="0.2">
      <c r="A23593" s="245" t="s">
        <v>22818</v>
      </c>
      <c r="B23593" s="246">
        <v>2.52</v>
      </c>
    </row>
    <row r="23594" spans="1:2" x14ac:dyDescent="0.2">
      <c r="A23594" s="245" t="s">
        <v>6494</v>
      </c>
      <c r="B23594" s="246">
        <v>13.68</v>
      </c>
    </row>
    <row r="23595" spans="1:2" x14ac:dyDescent="0.2">
      <c r="A23595" s="245" t="s">
        <v>22819</v>
      </c>
      <c r="B23595" s="246">
        <v>13.68</v>
      </c>
    </row>
    <row r="23596" spans="1:2" x14ac:dyDescent="0.2">
      <c r="A23596" s="245" t="s">
        <v>6495</v>
      </c>
      <c r="B23596" s="246">
        <v>7.8</v>
      </c>
    </row>
    <row r="23597" spans="1:2" x14ac:dyDescent="0.2">
      <c r="A23597" s="245" t="s">
        <v>22820</v>
      </c>
      <c r="B23597" s="246">
        <v>7.8</v>
      </c>
    </row>
    <row r="23598" spans="1:2" x14ac:dyDescent="0.2">
      <c r="A23598" s="245" t="s">
        <v>6496</v>
      </c>
      <c r="B23598" s="246">
        <v>63.5</v>
      </c>
    </row>
    <row r="23599" spans="1:2" x14ac:dyDescent="0.2">
      <c r="A23599" s="245" t="s">
        <v>22821</v>
      </c>
      <c r="B23599" s="246">
        <v>63.5</v>
      </c>
    </row>
    <row r="23600" spans="1:2" x14ac:dyDescent="0.2">
      <c r="A23600" s="245" t="s">
        <v>6497</v>
      </c>
      <c r="B23600" s="246">
        <v>12.7</v>
      </c>
    </row>
    <row r="23601" spans="1:2" x14ac:dyDescent="0.2">
      <c r="A23601" s="245" t="s">
        <v>22822</v>
      </c>
      <c r="B23601" s="246">
        <v>12.7</v>
      </c>
    </row>
    <row r="23602" spans="1:2" x14ac:dyDescent="0.2">
      <c r="A23602" s="245" t="s">
        <v>6498</v>
      </c>
      <c r="B23602" s="246">
        <v>23.28</v>
      </c>
    </row>
    <row r="23603" spans="1:2" x14ac:dyDescent="0.2">
      <c r="A23603" s="245" t="s">
        <v>22823</v>
      </c>
      <c r="B23603" s="246">
        <v>23.28</v>
      </c>
    </row>
    <row r="23604" spans="1:2" x14ac:dyDescent="0.2">
      <c r="A23604" s="245" t="s">
        <v>6499</v>
      </c>
      <c r="B23604" s="246">
        <v>30</v>
      </c>
    </row>
    <row r="23605" spans="1:2" x14ac:dyDescent="0.2">
      <c r="A23605" s="245" t="s">
        <v>22824</v>
      </c>
      <c r="B23605" s="246">
        <v>30</v>
      </c>
    </row>
    <row r="23606" spans="1:2" x14ac:dyDescent="0.2">
      <c r="A23606" s="245" t="s">
        <v>6500</v>
      </c>
      <c r="B23606" s="246">
        <v>10.37</v>
      </c>
    </row>
    <row r="23607" spans="1:2" x14ac:dyDescent="0.2">
      <c r="A23607" s="245" t="s">
        <v>22825</v>
      </c>
      <c r="B23607" s="246">
        <v>10.37</v>
      </c>
    </row>
    <row r="23608" spans="1:2" x14ac:dyDescent="0.2">
      <c r="A23608" s="245" t="s">
        <v>6501</v>
      </c>
      <c r="B23608" s="246">
        <v>20.61</v>
      </c>
    </row>
    <row r="23609" spans="1:2" x14ac:dyDescent="0.2">
      <c r="A23609" s="245" t="s">
        <v>22826</v>
      </c>
      <c r="B23609" s="246">
        <v>20.61</v>
      </c>
    </row>
    <row r="23610" spans="1:2" x14ac:dyDescent="0.2">
      <c r="A23610" s="245" t="s">
        <v>6502</v>
      </c>
      <c r="B23610" s="246">
        <v>0.91</v>
      </c>
    </row>
    <row r="23611" spans="1:2" x14ac:dyDescent="0.2">
      <c r="A23611" s="245" t="s">
        <v>22827</v>
      </c>
      <c r="B23611" s="246">
        <v>0.91</v>
      </c>
    </row>
    <row r="23612" spans="1:2" x14ac:dyDescent="0.2">
      <c r="A23612" s="245" t="s">
        <v>6504</v>
      </c>
      <c r="B23612" s="246">
        <v>183.45</v>
      </c>
    </row>
    <row r="23613" spans="1:2" x14ac:dyDescent="0.2">
      <c r="A23613" s="245" t="s">
        <v>22828</v>
      </c>
      <c r="B23613" s="246">
        <v>183.45</v>
      </c>
    </row>
    <row r="23647" spans="1:2" x14ac:dyDescent="0.2">
      <c r="A23647" s="245" t="s">
        <v>35207</v>
      </c>
      <c r="B23647" s="246">
        <v>7.15</v>
      </c>
    </row>
  </sheetData>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D23615"/>
  <sheetViews>
    <sheetView workbookViewId="0">
      <selection activeCell="A4623" sqref="A4623"/>
    </sheetView>
  </sheetViews>
  <sheetFormatPr defaultRowHeight="12.75" x14ac:dyDescent="0.2"/>
  <cols>
    <col min="1" max="1" width="16" style="263" customWidth="1"/>
    <col min="2" max="2" width="255.83203125" style="263" bestFit="1" customWidth="1"/>
    <col min="3" max="3" width="7.83203125" style="263" customWidth="1"/>
  </cols>
  <sheetData>
    <row r="1" spans="1:4" x14ac:dyDescent="0.2">
      <c r="A1" s="263" t="s">
        <v>21</v>
      </c>
      <c r="C1" s="263" t="s">
        <v>22</v>
      </c>
    </row>
    <row r="2" spans="1:4" x14ac:dyDescent="0.2">
      <c r="A2" s="263" t="s">
        <v>23</v>
      </c>
      <c r="B2" s="263" t="s">
        <v>24</v>
      </c>
      <c r="C2" s="263" t="s">
        <v>12</v>
      </c>
      <c r="D2" t="s">
        <v>2</v>
      </c>
    </row>
    <row r="3" spans="1:4" x14ac:dyDescent="0.2">
      <c r="A3" s="263" t="s">
        <v>11483</v>
      </c>
      <c r="B3" s="263" t="s">
        <v>24</v>
      </c>
      <c r="C3" s="263" t="s">
        <v>12</v>
      </c>
      <c r="D3" t="s">
        <v>2</v>
      </c>
    </row>
    <row r="4" spans="1:4" x14ac:dyDescent="0.2">
      <c r="A4" s="263" t="s">
        <v>25</v>
      </c>
      <c r="B4" s="263" t="s">
        <v>26</v>
      </c>
      <c r="C4" s="263" t="s">
        <v>12</v>
      </c>
      <c r="D4" t="s">
        <v>2</v>
      </c>
    </row>
    <row r="5" spans="1:4" x14ac:dyDescent="0.2">
      <c r="A5" s="263" t="s">
        <v>11484</v>
      </c>
      <c r="B5" s="263" t="s">
        <v>26</v>
      </c>
      <c r="C5" s="263" t="s">
        <v>12</v>
      </c>
      <c r="D5" t="s">
        <v>2</v>
      </c>
    </row>
    <row r="6" spans="1:4" x14ac:dyDescent="0.2">
      <c r="A6" s="263" t="s">
        <v>27</v>
      </c>
      <c r="B6" s="263" t="s">
        <v>23457</v>
      </c>
      <c r="C6" s="263" t="s">
        <v>12</v>
      </c>
      <c r="D6" t="s">
        <v>2</v>
      </c>
    </row>
    <row r="7" spans="1:4" x14ac:dyDescent="0.2">
      <c r="A7" s="263" t="s">
        <v>11485</v>
      </c>
      <c r="B7" s="263" t="s">
        <v>23457</v>
      </c>
      <c r="C7" s="263" t="s">
        <v>12</v>
      </c>
      <c r="D7" t="s">
        <v>2</v>
      </c>
    </row>
    <row r="8" spans="1:4" x14ac:dyDescent="0.2">
      <c r="A8" s="263" t="s">
        <v>28</v>
      </c>
      <c r="B8" s="263" t="s">
        <v>23458</v>
      </c>
      <c r="C8" s="263" t="s">
        <v>12</v>
      </c>
      <c r="D8" t="s">
        <v>2</v>
      </c>
    </row>
    <row r="9" spans="1:4" x14ac:dyDescent="0.2">
      <c r="A9" s="263" t="s">
        <v>11486</v>
      </c>
      <c r="B9" s="263" t="s">
        <v>23458</v>
      </c>
      <c r="C9" s="263" t="s">
        <v>12</v>
      </c>
      <c r="D9" t="s">
        <v>2</v>
      </c>
    </row>
    <row r="10" spans="1:4" x14ac:dyDescent="0.2">
      <c r="A10" s="263" t="s">
        <v>29</v>
      </c>
      <c r="B10" s="263" t="s">
        <v>23459</v>
      </c>
      <c r="C10" s="263" t="s">
        <v>12</v>
      </c>
      <c r="D10" t="s">
        <v>2</v>
      </c>
    </row>
    <row r="11" spans="1:4" x14ac:dyDescent="0.2">
      <c r="A11" s="263" t="s">
        <v>11487</v>
      </c>
      <c r="B11" s="263" t="s">
        <v>23459</v>
      </c>
      <c r="C11" s="263" t="s">
        <v>12</v>
      </c>
      <c r="D11" t="s">
        <v>2</v>
      </c>
    </row>
    <row r="12" spans="1:4" x14ac:dyDescent="0.2">
      <c r="A12" s="263" t="s">
        <v>30</v>
      </c>
      <c r="B12" s="263" t="s">
        <v>31</v>
      </c>
      <c r="C12" s="263" t="s">
        <v>12</v>
      </c>
      <c r="D12" t="s">
        <v>2</v>
      </c>
    </row>
    <row r="13" spans="1:4" x14ac:dyDescent="0.2">
      <c r="A13" s="263" t="s">
        <v>11488</v>
      </c>
      <c r="B13" s="263" t="s">
        <v>31</v>
      </c>
      <c r="C13" s="263" t="s">
        <v>12</v>
      </c>
      <c r="D13" t="s">
        <v>2</v>
      </c>
    </row>
    <row r="14" spans="1:4" x14ac:dyDescent="0.2">
      <c r="A14" s="263" t="s">
        <v>32</v>
      </c>
      <c r="B14" s="263" t="s">
        <v>33</v>
      </c>
      <c r="C14" s="263" t="s">
        <v>12</v>
      </c>
      <c r="D14" t="s">
        <v>2</v>
      </c>
    </row>
    <row r="15" spans="1:4" x14ac:dyDescent="0.2">
      <c r="A15" s="263" t="s">
        <v>11489</v>
      </c>
      <c r="B15" s="263" t="s">
        <v>33</v>
      </c>
      <c r="C15" s="263" t="s">
        <v>12</v>
      </c>
      <c r="D15" t="s">
        <v>2</v>
      </c>
    </row>
    <row r="16" spans="1:4" x14ac:dyDescent="0.2">
      <c r="A16" s="263" t="s">
        <v>34</v>
      </c>
      <c r="B16" s="263" t="s">
        <v>35</v>
      </c>
      <c r="C16" s="263" t="s">
        <v>12</v>
      </c>
      <c r="D16" t="s">
        <v>2</v>
      </c>
    </row>
    <row r="17" spans="1:4" x14ac:dyDescent="0.2">
      <c r="A17" s="263" t="s">
        <v>11490</v>
      </c>
      <c r="B17" s="263" t="s">
        <v>35</v>
      </c>
      <c r="C17" s="263" t="s">
        <v>12</v>
      </c>
      <c r="D17" t="s">
        <v>2</v>
      </c>
    </row>
    <row r="18" spans="1:4" x14ac:dyDescent="0.2">
      <c r="A18" s="263" t="s">
        <v>36</v>
      </c>
      <c r="B18" s="263" t="s">
        <v>37</v>
      </c>
      <c r="C18" s="263" t="s">
        <v>12</v>
      </c>
      <c r="D18" t="s">
        <v>2</v>
      </c>
    </row>
    <row r="19" spans="1:4" x14ac:dyDescent="0.2">
      <c r="A19" s="263" t="s">
        <v>11491</v>
      </c>
      <c r="B19" s="263" t="s">
        <v>37</v>
      </c>
      <c r="C19" s="263" t="s">
        <v>12</v>
      </c>
      <c r="D19" t="s">
        <v>2</v>
      </c>
    </row>
    <row r="20" spans="1:4" x14ac:dyDescent="0.2">
      <c r="A20" s="263" t="s">
        <v>38</v>
      </c>
      <c r="B20" s="263" t="s">
        <v>23460</v>
      </c>
      <c r="C20" s="263" t="s">
        <v>12</v>
      </c>
      <c r="D20" t="s">
        <v>2</v>
      </c>
    </row>
    <row r="21" spans="1:4" x14ac:dyDescent="0.2">
      <c r="A21" s="263" t="s">
        <v>11492</v>
      </c>
      <c r="B21" s="263" t="s">
        <v>23460</v>
      </c>
      <c r="C21" s="263" t="s">
        <v>12</v>
      </c>
      <c r="D21" t="s">
        <v>2</v>
      </c>
    </row>
    <row r="22" spans="1:4" x14ac:dyDescent="0.2">
      <c r="A22" s="263" t="s">
        <v>39</v>
      </c>
      <c r="B22" s="263" t="s">
        <v>23461</v>
      </c>
      <c r="C22" s="263" t="s">
        <v>12</v>
      </c>
      <c r="D22" t="s">
        <v>2</v>
      </c>
    </row>
    <row r="23" spans="1:4" x14ac:dyDescent="0.2">
      <c r="A23" s="263" t="s">
        <v>11493</v>
      </c>
      <c r="B23" s="263" t="s">
        <v>23461</v>
      </c>
      <c r="C23" s="263" t="s">
        <v>12</v>
      </c>
      <c r="D23" t="s">
        <v>2</v>
      </c>
    </row>
    <row r="24" spans="1:4" x14ac:dyDescent="0.2">
      <c r="A24" s="263" t="s">
        <v>40</v>
      </c>
      <c r="B24" s="263" t="s">
        <v>23462</v>
      </c>
      <c r="C24" s="263" t="s">
        <v>12</v>
      </c>
      <c r="D24" t="s">
        <v>2</v>
      </c>
    </row>
    <row r="25" spans="1:4" x14ac:dyDescent="0.2">
      <c r="A25" s="263" t="s">
        <v>11494</v>
      </c>
      <c r="B25" s="263" t="s">
        <v>23462</v>
      </c>
      <c r="C25" s="263" t="s">
        <v>12</v>
      </c>
      <c r="D25" t="s">
        <v>2</v>
      </c>
    </row>
    <row r="26" spans="1:4" x14ac:dyDescent="0.2">
      <c r="A26" s="263" t="s">
        <v>41</v>
      </c>
      <c r="B26" s="263" t="s">
        <v>23463</v>
      </c>
      <c r="C26" s="263" t="s">
        <v>12</v>
      </c>
      <c r="D26" t="s">
        <v>2</v>
      </c>
    </row>
    <row r="27" spans="1:4" x14ac:dyDescent="0.2">
      <c r="A27" s="263" t="s">
        <v>11495</v>
      </c>
      <c r="B27" s="263" t="s">
        <v>23463</v>
      </c>
      <c r="C27" s="263" t="s">
        <v>12</v>
      </c>
      <c r="D27" t="s">
        <v>2</v>
      </c>
    </row>
    <row r="28" spans="1:4" x14ac:dyDescent="0.2">
      <c r="A28" s="263" t="s">
        <v>42</v>
      </c>
      <c r="B28" s="263" t="s">
        <v>24372</v>
      </c>
      <c r="C28" s="263" t="s">
        <v>12</v>
      </c>
      <c r="D28" t="s">
        <v>2</v>
      </c>
    </row>
    <row r="29" spans="1:4" x14ac:dyDescent="0.2">
      <c r="A29" s="263" t="s">
        <v>11496</v>
      </c>
      <c r="B29" s="263" t="s">
        <v>24372</v>
      </c>
      <c r="C29" s="263" t="s">
        <v>12</v>
      </c>
      <c r="D29" t="s">
        <v>2</v>
      </c>
    </row>
    <row r="30" spans="1:4" x14ac:dyDescent="0.2">
      <c r="A30" s="263" t="s">
        <v>43</v>
      </c>
      <c r="B30" s="263" t="s">
        <v>24373</v>
      </c>
      <c r="C30" s="263" t="s">
        <v>12</v>
      </c>
      <c r="D30" t="s">
        <v>2</v>
      </c>
    </row>
    <row r="31" spans="1:4" x14ac:dyDescent="0.2">
      <c r="A31" s="263" t="s">
        <v>11497</v>
      </c>
      <c r="B31" s="263" t="s">
        <v>24373</v>
      </c>
      <c r="C31" s="263" t="s">
        <v>12</v>
      </c>
      <c r="D31" t="s">
        <v>2</v>
      </c>
    </row>
    <row r="32" spans="1:4" x14ac:dyDescent="0.2">
      <c r="A32" s="263" t="s">
        <v>44</v>
      </c>
      <c r="B32" s="263" t="s">
        <v>24374</v>
      </c>
      <c r="C32" s="263" t="s">
        <v>12</v>
      </c>
      <c r="D32" t="s">
        <v>2</v>
      </c>
    </row>
    <row r="33" spans="1:4" x14ac:dyDescent="0.2">
      <c r="A33" s="263" t="s">
        <v>11498</v>
      </c>
      <c r="B33" s="263" t="s">
        <v>24374</v>
      </c>
      <c r="C33" s="263" t="s">
        <v>12</v>
      </c>
      <c r="D33" t="s">
        <v>2</v>
      </c>
    </row>
    <row r="34" spans="1:4" x14ac:dyDescent="0.2">
      <c r="A34" s="263" t="s">
        <v>45</v>
      </c>
      <c r="B34" s="263" t="s">
        <v>24375</v>
      </c>
      <c r="C34" s="263" t="s">
        <v>12</v>
      </c>
      <c r="D34" t="s">
        <v>2</v>
      </c>
    </row>
    <row r="35" spans="1:4" x14ac:dyDescent="0.2">
      <c r="A35" s="263" t="s">
        <v>11499</v>
      </c>
      <c r="B35" s="263" t="s">
        <v>24375</v>
      </c>
      <c r="C35" s="263" t="s">
        <v>12</v>
      </c>
      <c r="D35" t="s">
        <v>2</v>
      </c>
    </row>
    <row r="36" spans="1:4" x14ac:dyDescent="0.2">
      <c r="A36" s="263" t="s">
        <v>46</v>
      </c>
      <c r="B36" s="263" t="s">
        <v>24376</v>
      </c>
      <c r="C36" s="263" t="s">
        <v>12</v>
      </c>
      <c r="D36" t="s">
        <v>2</v>
      </c>
    </row>
    <row r="37" spans="1:4" x14ac:dyDescent="0.2">
      <c r="A37" s="263" t="s">
        <v>11500</v>
      </c>
      <c r="B37" s="263" t="s">
        <v>24376</v>
      </c>
      <c r="C37" s="263" t="s">
        <v>12</v>
      </c>
      <c r="D37" t="s">
        <v>2</v>
      </c>
    </row>
    <row r="38" spans="1:4" x14ac:dyDescent="0.2">
      <c r="A38" s="263" t="s">
        <v>47</v>
      </c>
      <c r="B38" s="263" t="s">
        <v>24377</v>
      </c>
      <c r="C38" s="263" t="s">
        <v>12</v>
      </c>
      <c r="D38" t="s">
        <v>2</v>
      </c>
    </row>
    <row r="39" spans="1:4" x14ac:dyDescent="0.2">
      <c r="A39" s="263" t="s">
        <v>11501</v>
      </c>
      <c r="B39" s="263" t="s">
        <v>24377</v>
      </c>
      <c r="C39" s="263" t="s">
        <v>12</v>
      </c>
      <c r="D39" t="s">
        <v>2</v>
      </c>
    </row>
    <row r="40" spans="1:4" x14ac:dyDescent="0.2">
      <c r="A40" s="263" t="s">
        <v>48</v>
      </c>
      <c r="B40" s="263" t="s">
        <v>24378</v>
      </c>
      <c r="C40" s="263" t="s">
        <v>12</v>
      </c>
      <c r="D40" t="s">
        <v>2</v>
      </c>
    </row>
    <row r="41" spans="1:4" x14ac:dyDescent="0.2">
      <c r="A41" s="263" t="s">
        <v>11502</v>
      </c>
      <c r="B41" s="263" t="s">
        <v>24378</v>
      </c>
      <c r="C41" s="263" t="s">
        <v>12</v>
      </c>
      <c r="D41" t="s">
        <v>2</v>
      </c>
    </row>
    <row r="42" spans="1:4" x14ac:dyDescent="0.2">
      <c r="A42" s="263" t="s">
        <v>49</v>
      </c>
      <c r="B42" s="263" t="s">
        <v>24379</v>
      </c>
      <c r="C42" s="263" t="s">
        <v>12</v>
      </c>
      <c r="D42" t="s">
        <v>2</v>
      </c>
    </row>
    <row r="43" spans="1:4" x14ac:dyDescent="0.2">
      <c r="A43" s="263" t="s">
        <v>11503</v>
      </c>
      <c r="B43" s="263" t="s">
        <v>24379</v>
      </c>
      <c r="C43" s="263" t="s">
        <v>12</v>
      </c>
      <c r="D43" t="s">
        <v>2</v>
      </c>
    </row>
    <row r="44" spans="1:4" x14ac:dyDescent="0.2">
      <c r="A44" s="263" t="s">
        <v>50</v>
      </c>
      <c r="B44" s="263" t="s">
        <v>24380</v>
      </c>
      <c r="C44" s="263" t="s">
        <v>12</v>
      </c>
      <c r="D44" t="s">
        <v>2</v>
      </c>
    </row>
    <row r="45" spans="1:4" x14ac:dyDescent="0.2">
      <c r="A45" s="263" t="s">
        <v>11504</v>
      </c>
      <c r="B45" s="263" t="s">
        <v>24380</v>
      </c>
      <c r="C45" s="263" t="s">
        <v>12</v>
      </c>
      <c r="D45" t="s">
        <v>2</v>
      </c>
    </row>
    <row r="46" spans="1:4" x14ac:dyDescent="0.2">
      <c r="A46" s="263" t="s">
        <v>51</v>
      </c>
      <c r="B46" s="263" t="s">
        <v>52</v>
      </c>
      <c r="C46" s="263" t="s">
        <v>12</v>
      </c>
      <c r="D46" t="s">
        <v>2</v>
      </c>
    </row>
    <row r="47" spans="1:4" x14ac:dyDescent="0.2">
      <c r="A47" s="263" t="s">
        <v>11505</v>
      </c>
      <c r="B47" s="263" t="s">
        <v>52</v>
      </c>
      <c r="C47" s="263" t="s">
        <v>12</v>
      </c>
      <c r="D47" t="s">
        <v>2</v>
      </c>
    </row>
    <row r="48" spans="1:4" x14ac:dyDescent="0.2">
      <c r="A48" s="263" t="s">
        <v>53</v>
      </c>
      <c r="B48" s="263" t="s">
        <v>54</v>
      </c>
      <c r="C48" s="263" t="s">
        <v>12</v>
      </c>
      <c r="D48" t="s">
        <v>2</v>
      </c>
    </row>
    <row r="49" spans="1:4" x14ac:dyDescent="0.2">
      <c r="A49" s="263" t="s">
        <v>11506</v>
      </c>
      <c r="B49" s="263" t="s">
        <v>54</v>
      </c>
      <c r="C49" s="263" t="s">
        <v>12</v>
      </c>
      <c r="D49" t="s">
        <v>2</v>
      </c>
    </row>
    <row r="50" spans="1:4" x14ac:dyDescent="0.2">
      <c r="A50" s="263" t="s">
        <v>55</v>
      </c>
      <c r="B50" s="263" t="s">
        <v>56</v>
      </c>
      <c r="C50" s="263" t="s">
        <v>12</v>
      </c>
      <c r="D50" t="s">
        <v>2</v>
      </c>
    </row>
    <row r="51" spans="1:4" x14ac:dyDescent="0.2">
      <c r="A51" s="263" t="s">
        <v>11507</v>
      </c>
      <c r="B51" s="263" t="s">
        <v>56</v>
      </c>
      <c r="C51" s="263" t="s">
        <v>12</v>
      </c>
      <c r="D51" t="s">
        <v>2</v>
      </c>
    </row>
    <row r="52" spans="1:4" x14ac:dyDescent="0.2">
      <c r="A52" s="263" t="s">
        <v>57</v>
      </c>
      <c r="B52" s="263" t="s">
        <v>23464</v>
      </c>
      <c r="C52" s="263" t="s">
        <v>12</v>
      </c>
      <c r="D52" t="s">
        <v>2</v>
      </c>
    </row>
    <row r="53" spans="1:4" x14ac:dyDescent="0.2">
      <c r="A53" s="263" t="s">
        <v>11508</v>
      </c>
      <c r="B53" s="263" t="s">
        <v>23464</v>
      </c>
      <c r="C53" s="263" t="s">
        <v>12</v>
      </c>
      <c r="D53" t="s">
        <v>2</v>
      </c>
    </row>
    <row r="54" spans="1:4" x14ac:dyDescent="0.2">
      <c r="A54" s="263" t="s">
        <v>58</v>
      </c>
      <c r="B54" s="263" t="s">
        <v>23465</v>
      </c>
      <c r="C54" s="263" t="s">
        <v>12</v>
      </c>
      <c r="D54" t="s">
        <v>2</v>
      </c>
    </row>
    <row r="55" spans="1:4" x14ac:dyDescent="0.2">
      <c r="A55" s="263" t="s">
        <v>11509</v>
      </c>
      <c r="B55" s="263" t="s">
        <v>23465</v>
      </c>
      <c r="C55" s="263" t="s">
        <v>12</v>
      </c>
      <c r="D55" t="s">
        <v>2</v>
      </c>
    </row>
    <row r="56" spans="1:4" x14ac:dyDescent="0.2">
      <c r="A56" s="263" t="s">
        <v>59</v>
      </c>
      <c r="B56" s="263" t="s">
        <v>60</v>
      </c>
      <c r="C56" s="263" t="s">
        <v>12</v>
      </c>
      <c r="D56" t="s">
        <v>2</v>
      </c>
    </row>
    <row r="57" spans="1:4" x14ac:dyDescent="0.2">
      <c r="A57" s="263" t="s">
        <v>11510</v>
      </c>
      <c r="B57" s="263" t="s">
        <v>60</v>
      </c>
      <c r="C57" s="263" t="s">
        <v>12</v>
      </c>
      <c r="D57" t="s">
        <v>2</v>
      </c>
    </row>
    <row r="58" spans="1:4" x14ac:dyDescent="0.2">
      <c r="A58" s="263" t="s">
        <v>61</v>
      </c>
      <c r="B58" s="263" t="s">
        <v>62</v>
      </c>
      <c r="C58" s="263" t="s">
        <v>12</v>
      </c>
      <c r="D58" t="s">
        <v>2</v>
      </c>
    </row>
    <row r="59" spans="1:4" x14ac:dyDescent="0.2">
      <c r="A59" s="263" t="s">
        <v>11511</v>
      </c>
      <c r="B59" s="263" t="s">
        <v>62</v>
      </c>
      <c r="C59" s="263" t="s">
        <v>12</v>
      </c>
      <c r="D59" t="s">
        <v>2</v>
      </c>
    </row>
    <row r="60" spans="1:4" x14ac:dyDescent="0.2">
      <c r="A60" s="263" t="s">
        <v>63</v>
      </c>
      <c r="B60" s="263" t="s">
        <v>24381</v>
      </c>
      <c r="C60" s="263" t="s">
        <v>12</v>
      </c>
      <c r="D60" t="s">
        <v>2</v>
      </c>
    </row>
    <row r="61" spans="1:4" x14ac:dyDescent="0.2">
      <c r="A61" s="263" t="s">
        <v>11512</v>
      </c>
      <c r="B61" s="263" t="s">
        <v>24381</v>
      </c>
      <c r="C61" s="263" t="s">
        <v>12</v>
      </c>
      <c r="D61" t="s">
        <v>2</v>
      </c>
    </row>
    <row r="62" spans="1:4" x14ac:dyDescent="0.2">
      <c r="A62" s="263" t="s">
        <v>64</v>
      </c>
      <c r="B62" s="263" t="s">
        <v>23466</v>
      </c>
      <c r="C62" s="263" t="s">
        <v>12</v>
      </c>
      <c r="D62" t="s">
        <v>2</v>
      </c>
    </row>
    <row r="63" spans="1:4" x14ac:dyDescent="0.2">
      <c r="A63" s="263" t="s">
        <v>11513</v>
      </c>
      <c r="B63" s="263" t="s">
        <v>23466</v>
      </c>
      <c r="C63" s="263" t="s">
        <v>12</v>
      </c>
      <c r="D63" t="s">
        <v>2</v>
      </c>
    </row>
    <row r="64" spans="1:4" x14ac:dyDescent="0.2">
      <c r="A64" s="263" t="s">
        <v>65</v>
      </c>
      <c r="B64" s="263" t="s">
        <v>23467</v>
      </c>
      <c r="C64" s="263" t="s">
        <v>12</v>
      </c>
      <c r="D64" t="s">
        <v>2</v>
      </c>
    </row>
    <row r="65" spans="1:4" x14ac:dyDescent="0.2">
      <c r="A65" s="263" t="s">
        <v>11514</v>
      </c>
      <c r="B65" s="263" t="s">
        <v>23467</v>
      </c>
      <c r="C65" s="263" t="s">
        <v>12</v>
      </c>
      <c r="D65" t="s">
        <v>2</v>
      </c>
    </row>
    <row r="66" spans="1:4" x14ac:dyDescent="0.2">
      <c r="A66" s="263" t="s">
        <v>66</v>
      </c>
      <c r="B66" s="263" t="s">
        <v>23468</v>
      </c>
      <c r="C66" s="263" t="s">
        <v>12</v>
      </c>
      <c r="D66" t="s">
        <v>2</v>
      </c>
    </row>
    <row r="67" spans="1:4" x14ac:dyDescent="0.2">
      <c r="A67" s="263" t="s">
        <v>11515</v>
      </c>
      <c r="B67" s="263" t="s">
        <v>23468</v>
      </c>
      <c r="C67" s="263" t="s">
        <v>12</v>
      </c>
      <c r="D67" t="s">
        <v>2</v>
      </c>
    </row>
    <row r="68" spans="1:4" x14ac:dyDescent="0.2">
      <c r="A68" s="263" t="s">
        <v>67</v>
      </c>
      <c r="B68" s="263" t="s">
        <v>23469</v>
      </c>
      <c r="C68" s="263" t="s">
        <v>12</v>
      </c>
      <c r="D68" t="s">
        <v>2</v>
      </c>
    </row>
    <row r="69" spans="1:4" x14ac:dyDescent="0.2">
      <c r="A69" s="263" t="s">
        <v>11516</v>
      </c>
      <c r="B69" s="263" t="s">
        <v>23469</v>
      </c>
      <c r="C69" s="263" t="s">
        <v>12</v>
      </c>
      <c r="D69" t="s">
        <v>2</v>
      </c>
    </row>
    <row r="70" spans="1:4" x14ac:dyDescent="0.2">
      <c r="A70" s="263" t="s">
        <v>68</v>
      </c>
      <c r="B70" s="263" t="s">
        <v>23470</v>
      </c>
      <c r="C70" s="263" t="s">
        <v>12</v>
      </c>
      <c r="D70" t="s">
        <v>2</v>
      </c>
    </row>
    <row r="71" spans="1:4" x14ac:dyDescent="0.2">
      <c r="A71" s="263" t="s">
        <v>11517</v>
      </c>
      <c r="B71" s="263" t="s">
        <v>23470</v>
      </c>
      <c r="C71" s="263" t="s">
        <v>12</v>
      </c>
      <c r="D71" t="s">
        <v>2</v>
      </c>
    </row>
    <row r="72" spans="1:4" x14ac:dyDescent="0.2">
      <c r="A72" s="263" t="s">
        <v>69</v>
      </c>
      <c r="B72" s="263" t="s">
        <v>23471</v>
      </c>
      <c r="C72" s="263" t="s">
        <v>12</v>
      </c>
      <c r="D72" t="s">
        <v>2</v>
      </c>
    </row>
    <row r="73" spans="1:4" x14ac:dyDescent="0.2">
      <c r="A73" s="263" t="s">
        <v>11518</v>
      </c>
      <c r="B73" s="263" t="s">
        <v>23471</v>
      </c>
      <c r="C73" s="263" t="s">
        <v>12</v>
      </c>
      <c r="D73" t="s">
        <v>2</v>
      </c>
    </row>
    <row r="74" spans="1:4" x14ac:dyDescent="0.2">
      <c r="A74" s="263" t="s">
        <v>70</v>
      </c>
      <c r="B74" s="263" t="s">
        <v>24382</v>
      </c>
      <c r="C74" s="263" t="s">
        <v>12</v>
      </c>
      <c r="D74" t="s">
        <v>2</v>
      </c>
    </row>
    <row r="75" spans="1:4" x14ac:dyDescent="0.2">
      <c r="A75" s="263" t="s">
        <v>11519</v>
      </c>
      <c r="B75" s="263" t="s">
        <v>24382</v>
      </c>
      <c r="C75" s="263" t="s">
        <v>12</v>
      </c>
      <c r="D75" t="s">
        <v>2</v>
      </c>
    </row>
    <row r="76" spans="1:4" x14ac:dyDescent="0.2">
      <c r="A76" s="263" t="s">
        <v>71</v>
      </c>
      <c r="B76" s="263" t="s">
        <v>24383</v>
      </c>
      <c r="C76" s="263" t="s">
        <v>12</v>
      </c>
      <c r="D76" t="s">
        <v>2</v>
      </c>
    </row>
    <row r="77" spans="1:4" x14ac:dyDescent="0.2">
      <c r="A77" s="263" t="s">
        <v>11520</v>
      </c>
      <c r="B77" s="263" t="s">
        <v>24383</v>
      </c>
      <c r="C77" s="263" t="s">
        <v>12</v>
      </c>
      <c r="D77" t="s">
        <v>2</v>
      </c>
    </row>
    <row r="78" spans="1:4" x14ac:dyDescent="0.2">
      <c r="A78" s="263" t="s">
        <v>72</v>
      </c>
      <c r="B78" s="263" t="s">
        <v>24384</v>
      </c>
      <c r="C78" s="263" t="s">
        <v>12</v>
      </c>
      <c r="D78" t="s">
        <v>2</v>
      </c>
    </row>
    <row r="79" spans="1:4" x14ac:dyDescent="0.2">
      <c r="A79" s="263" t="s">
        <v>11521</v>
      </c>
      <c r="B79" s="263" t="s">
        <v>24384</v>
      </c>
      <c r="C79" s="263" t="s">
        <v>12</v>
      </c>
      <c r="D79" t="s">
        <v>2</v>
      </c>
    </row>
    <row r="80" spans="1:4" x14ac:dyDescent="0.2">
      <c r="A80" s="263" t="s">
        <v>73</v>
      </c>
      <c r="B80" s="263" t="s">
        <v>24385</v>
      </c>
      <c r="C80" s="263" t="s">
        <v>20</v>
      </c>
      <c r="D80" t="s">
        <v>0</v>
      </c>
    </row>
    <row r="81" spans="1:4" x14ac:dyDescent="0.2">
      <c r="A81" s="263" t="s">
        <v>11522</v>
      </c>
      <c r="B81" s="263" t="s">
        <v>24385</v>
      </c>
      <c r="C81" s="263" t="s">
        <v>20</v>
      </c>
      <c r="D81" t="s">
        <v>0</v>
      </c>
    </row>
    <row r="82" spans="1:4" x14ac:dyDescent="0.2">
      <c r="A82" s="263" t="s">
        <v>74</v>
      </c>
      <c r="B82" s="263" t="s">
        <v>23472</v>
      </c>
      <c r="C82" s="263" t="s">
        <v>20</v>
      </c>
      <c r="D82" t="s">
        <v>0</v>
      </c>
    </row>
    <row r="83" spans="1:4" x14ac:dyDescent="0.2">
      <c r="A83" s="263" t="s">
        <v>11523</v>
      </c>
      <c r="B83" s="263" t="s">
        <v>23472</v>
      </c>
      <c r="C83" s="263" t="s">
        <v>20</v>
      </c>
      <c r="D83" t="s">
        <v>0</v>
      </c>
    </row>
    <row r="84" spans="1:4" x14ac:dyDescent="0.2">
      <c r="A84" s="263" t="s">
        <v>75</v>
      </c>
      <c r="B84" s="263" t="s">
        <v>24386</v>
      </c>
      <c r="C84" s="263" t="s">
        <v>20</v>
      </c>
      <c r="D84" t="s">
        <v>0</v>
      </c>
    </row>
    <row r="85" spans="1:4" x14ac:dyDescent="0.2">
      <c r="A85" s="263" t="s">
        <v>11524</v>
      </c>
      <c r="B85" s="263" t="s">
        <v>24386</v>
      </c>
      <c r="C85" s="263" t="s">
        <v>20</v>
      </c>
      <c r="D85" t="s">
        <v>0</v>
      </c>
    </row>
    <row r="86" spans="1:4" x14ac:dyDescent="0.2">
      <c r="A86" s="263" t="s">
        <v>76</v>
      </c>
      <c r="B86" s="263" t="s">
        <v>24387</v>
      </c>
      <c r="C86" s="263" t="s">
        <v>20</v>
      </c>
      <c r="D86" t="s">
        <v>0</v>
      </c>
    </row>
    <row r="87" spans="1:4" x14ac:dyDescent="0.2">
      <c r="A87" s="263" t="s">
        <v>11525</v>
      </c>
      <c r="B87" s="263" t="s">
        <v>24387</v>
      </c>
      <c r="C87" s="263" t="s">
        <v>20</v>
      </c>
      <c r="D87" t="s">
        <v>0</v>
      </c>
    </row>
    <row r="88" spans="1:4" x14ac:dyDescent="0.2">
      <c r="A88" s="263" t="s">
        <v>77</v>
      </c>
      <c r="B88" s="263" t="s">
        <v>23473</v>
      </c>
      <c r="C88" s="263" t="s">
        <v>12</v>
      </c>
      <c r="D88" t="s">
        <v>2</v>
      </c>
    </row>
    <row r="89" spans="1:4" x14ac:dyDescent="0.2">
      <c r="A89" s="263" t="s">
        <v>11526</v>
      </c>
      <c r="B89" s="263" t="s">
        <v>23473</v>
      </c>
      <c r="C89" s="263" t="s">
        <v>12</v>
      </c>
      <c r="D89" t="s">
        <v>2</v>
      </c>
    </row>
    <row r="90" spans="1:4" x14ac:dyDescent="0.2">
      <c r="A90" s="263" t="s">
        <v>78</v>
      </c>
      <c r="B90" s="263" t="s">
        <v>24388</v>
      </c>
      <c r="C90" s="263" t="s">
        <v>12</v>
      </c>
      <c r="D90" t="s">
        <v>2</v>
      </c>
    </row>
    <row r="91" spans="1:4" x14ac:dyDescent="0.2">
      <c r="A91" s="263" t="s">
        <v>11527</v>
      </c>
      <c r="B91" s="263" t="s">
        <v>24388</v>
      </c>
      <c r="C91" s="263" t="s">
        <v>12</v>
      </c>
      <c r="D91" t="s">
        <v>2</v>
      </c>
    </row>
    <row r="92" spans="1:4" x14ac:dyDescent="0.2">
      <c r="A92" s="263" t="s">
        <v>79</v>
      </c>
      <c r="B92" s="263" t="s">
        <v>23474</v>
      </c>
      <c r="C92" s="263" t="s">
        <v>12</v>
      </c>
      <c r="D92" t="s">
        <v>2</v>
      </c>
    </row>
    <row r="93" spans="1:4" x14ac:dyDescent="0.2">
      <c r="A93" s="263" t="s">
        <v>11528</v>
      </c>
      <c r="B93" s="263" t="s">
        <v>23474</v>
      </c>
      <c r="C93" s="263" t="s">
        <v>12</v>
      </c>
      <c r="D93" t="s">
        <v>2</v>
      </c>
    </row>
    <row r="94" spans="1:4" x14ac:dyDescent="0.2">
      <c r="A94" s="263" t="s">
        <v>80</v>
      </c>
      <c r="B94" s="263" t="s">
        <v>23475</v>
      </c>
      <c r="C94" s="263" t="s">
        <v>20</v>
      </c>
      <c r="D94" t="s">
        <v>0</v>
      </c>
    </row>
    <row r="95" spans="1:4" x14ac:dyDescent="0.2">
      <c r="A95" s="263" t="s">
        <v>11529</v>
      </c>
      <c r="B95" s="263" t="s">
        <v>23475</v>
      </c>
      <c r="C95" s="263" t="s">
        <v>20</v>
      </c>
      <c r="D95" t="s">
        <v>0</v>
      </c>
    </row>
    <row r="96" spans="1:4" x14ac:dyDescent="0.2">
      <c r="A96" s="263" t="s">
        <v>81</v>
      </c>
      <c r="B96" s="263" t="s">
        <v>24389</v>
      </c>
      <c r="C96" s="263" t="s">
        <v>20</v>
      </c>
      <c r="D96" t="s">
        <v>0</v>
      </c>
    </row>
    <row r="97" spans="1:4" x14ac:dyDescent="0.2">
      <c r="A97" s="263" t="s">
        <v>11530</v>
      </c>
      <c r="B97" s="263" t="s">
        <v>24389</v>
      </c>
      <c r="C97" s="263" t="s">
        <v>20</v>
      </c>
      <c r="D97" t="s">
        <v>0</v>
      </c>
    </row>
    <row r="98" spans="1:4" x14ac:dyDescent="0.2">
      <c r="A98" s="263" t="s">
        <v>82</v>
      </c>
      <c r="B98" s="263" t="s">
        <v>24390</v>
      </c>
      <c r="C98" s="263" t="s">
        <v>12</v>
      </c>
      <c r="D98" t="s">
        <v>2</v>
      </c>
    </row>
    <row r="99" spans="1:4" x14ac:dyDescent="0.2">
      <c r="A99" s="263" t="s">
        <v>11531</v>
      </c>
      <c r="B99" s="263" t="s">
        <v>24390</v>
      </c>
      <c r="C99" s="263" t="s">
        <v>12</v>
      </c>
      <c r="D99" t="s">
        <v>2</v>
      </c>
    </row>
    <row r="100" spans="1:4" x14ac:dyDescent="0.2">
      <c r="A100" s="263" t="s">
        <v>83</v>
      </c>
      <c r="B100" s="263" t="s">
        <v>24391</v>
      </c>
      <c r="C100" s="263" t="s">
        <v>12</v>
      </c>
      <c r="D100" t="s">
        <v>2</v>
      </c>
    </row>
    <row r="101" spans="1:4" x14ac:dyDescent="0.2">
      <c r="A101" s="263" t="s">
        <v>11532</v>
      </c>
      <c r="B101" s="263" t="s">
        <v>24391</v>
      </c>
      <c r="C101" s="263" t="s">
        <v>12</v>
      </c>
      <c r="D101" t="s">
        <v>2</v>
      </c>
    </row>
    <row r="102" spans="1:4" x14ac:dyDescent="0.2">
      <c r="A102" s="263" t="s">
        <v>84</v>
      </c>
      <c r="B102" s="263" t="s">
        <v>6505</v>
      </c>
      <c r="C102" s="263" t="s">
        <v>12</v>
      </c>
      <c r="D102" t="s">
        <v>2</v>
      </c>
    </row>
    <row r="103" spans="1:4" x14ac:dyDescent="0.2">
      <c r="A103" s="263" t="s">
        <v>11533</v>
      </c>
      <c r="B103" s="263" t="s">
        <v>6505</v>
      </c>
      <c r="C103" s="263" t="s">
        <v>12</v>
      </c>
      <c r="D103" t="s">
        <v>2</v>
      </c>
    </row>
    <row r="104" spans="1:4" x14ac:dyDescent="0.2">
      <c r="A104" s="263" t="s">
        <v>85</v>
      </c>
      <c r="B104" s="263" t="s">
        <v>24392</v>
      </c>
      <c r="C104" s="263" t="s">
        <v>12</v>
      </c>
      <c r="D104" t="s">
        <v>2</v>
      </c>
    </row>
    <row r="105" spans="1:4" x14ac:dyDescent="0.2">
      <c r="A105" s="263" t="s">
        <v>11534</v>
      </c>
      <c r="B105" s="263" t="s">
        <v>24392</v>
      </c>
      <c r="C105" s="263" t="s">
        <v>12</v>
      </c>
      <c r="D105" t="s">
        <v>2</v>
      </c>
    </row>
    <row r="106" spans="1:4" x14ac:dyDescent="0.2">
      <c r="A106" s="263" t="s">
        <v>86</v>
      </c>
      <c r="B106" s="263" t="s">
        <v>24393</v>
      </c>
      <c r="C106" s="263" t="s">
        <v>12</v>
      </c>
      <c r="D106" t="s">
        <v>2</v>
      </c>
    </row>
    <row r="107" spans="1:4" x14ac:dyDescent="0.2">
      <c r="A107" s="263" t="s">
        <v>11535</v>
      </c>
      <c r="B107" s="263" t="s">
        <v>24393</v>
      </c>
      <c r="C107" s="263" t="s">
        <v>12</v>
      </c>
      <c r="D107" t="s">
        <v>2</v>
      </c>
    </row>
    <row r="108" spans="1:4" x14ac:dyDescent="0.2">
      <c r="A108" s="263" t="s">
        <v>87</v>
      </c>
      <c r="B108" s="263" t="s">
        <v>24394</v>
      </c>
      <c r="C108" s="263" t="s">
        <v>12</v>
      </c>
      <c r="D108" t="s">
        <v>2</v>
      </c>
    </row>
    <row r="109" spans="1:4" x14ac:dyDescent="0.2">
      <c r="A109" s="263" t="s">
        <v>11536</v>
      </c>
      <c r="B109" s="263" t="s">
        <v>24394</v>
      </c>
      <c r="C109" s="263" t="s">
        <v>12</v>
      </c>
      <c r="D109" t="s">
        <v>2</v>
      </c>
    </row>
    <row r="110" spans="1:4" x14ac:dyDescent="0.2">
      <c r="A110" s="263" t="s">
        <v>88</v>
      </c>
      <c r="B110" s="263" t="s">
        <v>24395</v>
      </c>
      <c r="C110" s="263" t="s">
        <v>12</v>
      </c>
      <c r="D110" t="s">
        <v>2</v>
      </c>
    </row>
    <row r="111" spans="1:4" x14ac:dyDescent="0.2">
      <c r="A111" s="263" t="s">
        <v>11537</v>
      </c>
      <c r="B111" s="263" t="s">
        <v>24395</v>
      </c>
      <c r="C111" s="263" t="s">
        <v>12</v>
      </c>
      <c r="D111" t="s">
        <v>2</v>
      </c>
    </row>
    <row r="112" spans="1:4" x14ac:dyDescent="0.2">
      <c r="A112" s="263" t="s">
        <v>89</v>
      </c>
      <c r="B112" s="263" t="s">
        <v>24396</v>
      </c>
      <c r="C112" s="263" t="s">
        <v>12</v>
      </c>
      <c r="D112" t="s">
        <v>2</v>
      </c>
    </row>
    <row r="113" spans="1:4" x14ac:dyDescent="0.2">
      <c r="A113" s="263" t="s">
        <v>11538</v>
      </c>
      <c r="B113" s="263" t="s">
        <v>24396</v>
      </c>
      <c r="C113" s="263" t="s">
        <v>12</v>
      </c>
      <c r="D113" t="s">
        <v>2</v>
      </c>
    </row>
    <row r="114" spans="1:4" x14ac:dyDescent="0.2">
      <c r="A114" s="263" t="s">
        <v>90</v>
      </c>
      <c r="B114" s="263" t="s">
        <v>24397</v>
      </c>
      <c r="C114" s="263" t="s">
        <v>12</v>
      </c>
      <c r="D114" t="s">
        <v>2</v>
      </c>
    </row>
    <row r="115" spans="1:4" x14ac:dyDescent="0.2">
      <c r="A115" s="263" t="s">
        <v>11539</v>
      </c>
      <c r="B115" s="263" t="s">
        <v>24397</v>
      </c>
      <c r="C115" s="263" t="s">
        <v>12</v>
      </c>
      <c r="D115" t="s">
        <v>2</v>
      </c>
    </row>
    <row r="116" spans="1:4" x14ac:dyDescent="0.2">
      <c r="A116" s="263" t="s">
        <v>91</v>
      </c>
      <c r="B116" s="263" t="s">
        <v>24398</v>
      </c>
      <c r="C116" s="263" t="s">
        <v>12</v>
      </c>
      <c r="D116" t="s">
        <v>2</v>
      </c>
    </row>
    <row r="117" spans="1:4" x14ac:dyDescent="0.2">
      <c r="A117" s="263" t="s">
        <v>11540</v>
      </c>
      <c r="B117" s="263" t="s">
        <v>24398</v>
      </c>
      <c r="C117" s="263" t="s">
        <v>12</v>
      </c>
      <c r="D117" t="s">
        <v>2</v>
      </c>
    </row>
    <row r="118" spans="1:4" x14ac:dyDescent="0.2">
      <c r="A118" s="263" t="s">
        <v>92</v>
      </c>
      <c r="B118" s="263" t="s">
        <v>93</v>
      </c>
      <c r="C118" s="263" t="s">
        <v>12</v>
      </c>
      <c r="D118" t="s">
        <v>2</v>
      </c>
    </row>
    <row r="119" spans="1:4" x14ac:dyDescent="0.2">
      <c r="A119" s="263" t="s">
        <v>11541</v>
      </c>
      <c r="B119" s="263" t="s">
        <v>93</v>
      </c>
      <c r="C119" s="263" t="s">
        <v>12</v>
      </c>
      <c r="D119" t="s">
        <v>2</v>
      </c>
    </row>
    <row r="120" spans="1:4" x14ac:dyDescent="0.2">
      <c r="A120" s="263" t="s">
        <v>94</v>
      </c>
      <c r="B120" s="263" t="s">
        <v>23476</v>
      </c>
      <c r="C120" s="263" t="s">
        <v>12</v>
      </c>
      <c r="D120" t="s">
        <v>2</v>
      </c>
    </row>
    <row r="121" spans="1:4" x14ac:dyDescent="0.2">
      <c r="A121" s="263" t="s">
        <v>11542</v>
      </c>
      <c r="B121" s="263" t="s">
        <v>23476</v>
      </c>
      <c r="C121" s="263" t="s">
        <v>12</v>
      </c>
      <c r="D121" t="s">
        <v>2</v>
      </c>
    </row>
    <row r="122" spans="1:4" x14ac:dyDescent="0.2">
      <c r="A122" s="263" t="s">
        <v>95</v>
      </c>
      <c r="B122" s="263" t="s">
        <v>23477</v>
      </c>
      <c r="C122" s="263" t="s">
        <v>12</v>
      </c>
      <c r="D122" t="s">
        <v>2</v>
      </c>
    </row>
    <row r="123" spans="1:4" x14ac:dyDescent="0.2">
      <c r="A123" s="263" t="s">
        <v>11543</v>
      </c>
      <c r="B123" s="263" t="s">
        <v>23477</v>
      </c>
      <c r="C123" s="263" t="s">
        <v>12</v>
      </c>
      <c r="D123" t="s">
        <v>2</v>
      </c>
    </row>
    <row r="124" spans="1:4" x14ac:dyDescent="0.2">
      <c r="A124" s="263" t="s">
        <v>96</v>
      </c>
      <c r="B124" s="263" t="s">
        <v>24399</v>
      </c>
      <c r="C124" s="263" t="s">
        <v>12</v>
      </c>
      <c r="D124" t="s">
        <v>2</v>
      </c>
    </row>
    <row r="125" spans="1:4" x14ac:dyDescent="0.2">
      <c r="A125" s="263" t="s">
        <v>11544</v>
      </c>
      <c r="B125" s="263" t="s">
        <v>24399</v>
      </c>
      <c r="C125" s="263" t="s">
        <v>12</v>
      </c>
      <c r="D125" t="s">
        <v>2</v>
      </c>
    </row>
    <row r="126" spans="1:4" x14ac:dyDescent="0.2">
      <c r="A126" s="263" t="s">
        <v>97</v>
      </c>
      <c r="B126" s="263" t="s">
        <v>24400</v>
      </c>
      <c r="C126" s="263" t="s">
        <v>12</v>
      </c>
      <c r="D126" t="s">
        <v>2</v>
      </c>
    </row>
    <row r="127" spans="1:4" x14ac:dyDescent="0.2">
      <c r="A127" s="263" t="s">
        <v>11545</v>
      </c>
      <c r="B127" s="263" t="s">
        <v>24400</v>
      </c>
      <c r="C127" s="263" t="s">
        <v>12</v>
      </c>
      <c r="D127" t="s">
        <v>2</v>
      </c>
    </row>
    <row r="128" spans="1:4" x14ac:dyDescent="0.2">
      <c r="A128" s="263" t="s">
        <v>98</v>
      </c>
      <c r="B128" s="263" t="s">
        <v>23478</v>
      </c>
      <c r="C128" s="263" t="s">
        <v>20</v>
      </c>
      <c r="D128" t="s">
        <v>0</v>
      </c>
    </row>
    <row r="129" spans="1:4" x14ac:dyDescent="0.2">
      <c r="A129" s="263" t="s">
        <v>11546</v>
      </c>
      <c r="B129" s="263" t="s">
        <v>23478</v>
      </c>
      <c r="C129" s="263" t="s">
        <v>20</v>
      </c>
      <c r="D129" t="s">
        <v>0</v>
      </c>
    </row>
    <row r="130" spans="1:4" x14ac:dyDescent="0.2">
      <c r="A130" s="263" t="s">
        <v>99</v>
      </c>
      <c r="B130" s="263" t="s">
        <v>23479</v>
      </c>
      <c r="C130" s="263" t="s">
        <v>12</v>
      </c>
      <c r="D130" t="s">
        <v>2</v>
      </c>
    </row>
    <row r="131" spans="1:4" x14ac:dyDescent="0.2">
      <c r="A131" s="263" t="s">
        <v>11547</v>
      </c>
      <c r="B131" s="263" t="s">
        <v>23479</v>
      </c>
      <c r="C131" s="263" t="s">
        <v>12</v>
      </c>
      <c r="D131" t="s">
        <v>2</v>
      </c>
    </row>
    <row r="132" spans="1:4" x14ac:dyDescent="0.2">
      <c r="A132" s="263" t="s">
        <v>100</v>
      </c>
      <c r="B132" s="263" t="s">
        <v>24401</v>
      </c>
      <c r="C132" s="263" t="s">
        <v>12</v>
      </c>
      <c r="D132" t="s">
        <v>2</v>
      </c>
    </row>
    <row r="133" spans="1:4" x14ac:dyDescent="0.2">
      <c r="A133" s="263" t="s">
        <v>11548</v>
      </c>
      <c r="B133" s="263" t="s">
        <v>24401</v>
      </c>
      <c r="C133" s="263" t="s">
        <v>12</v>
      </c>
      <c r="D133" t="s">
        <v>2</v>
      </c>
    </row>
    <row r="134" spans="1:4" x14ac:dyDescent="0.2">
      <c r="A134" s="263" t="s">
        <v>101</v>
      </c>
      <c r="B134" s="263" t="s">
        <v>23480</v>
      </c>
      <c r="C134" s="263" t="s">
        <v>12</v>
      </c>
      <c r="D134" t="s">
        <v>2</v>
      </c>
    </row>
    <row r="135" spans="1:4" x14ac:dyDescent="0.2">
      <c r="A135" s="263" t="s">
        <v>11549</v>
      </c>
      <c r="B135" s="263" t="s">
        <v>23480</v>
      </c>
      <c r="C135" s="263" t="s">
        <v>12</v>
      </c>
      <c r="D135" t="s">
        <v>2</v>
      </c>
    </row>
    <row r="136" spans="1:4" x14ac:dyDescent="0.2">
      <c r="A136" s="263" t="s">
        <v>102</v>
      </c>
      <c r="B136" s="263" t="s">
        <v>23481</v>
      </c>
      <c r="C136" s="263" t="s">
        <v>20</v>
      </c>
      <c r="D136" t="s">
        <v>0</v>
      </c>
    </row>
    <row r="137" spans="1:4" x14ac:dyDescent="0.2">
      <c r="A137" s="263" t="s">
        <v>11550</v>
      </c>
      <c r="B137" s="263" t="s">
        <v>23481</v>
      </c>
      <c r="C137" s="263" t="s">
        <v>20</v>
      </c>
      <c r="D137" t="s">
        <v>0</v>
      </c>
    </row>
    <row r="138" spans="1:4" x14ac:dyDescent="0.2">
      <c r="A138" s="263" t="s">
        <v>103</v>
      </c>
      <c r="B138" s="263" t="s">
        <v>23482</v>
      </c>
      <c r="C138" s="263" t="s">
        <v>20</v>
      </c>
      <c r="D138" t="s">
        <v>0</v>
      </c>
    </row>
    <row r="139" spans="1:4" x14ac:dyDescent="0.2">
      <c r="A139" s="263" t="s">
        <v>11551</v>
      </c>
      <c r="B139" s="263" t="s">
        <v>23482</v>
      </c>
      <c r="C139" s="263" t="s">
        <v>20</v>
      </c>
      <c r="D139" t="s">
        <v>0</v>
      </c>
    </row>
    <row r="140" spans="1:4" x14ac:dyDescent="0.2">
      <c r="A140" s="263" t="s">
        <v>104</v>
      </c>
      <c r="B140" s="263" t="s">
        <v>23483</v>
      </c>
      <c r="C140" s="263" t="s">
        <v>20</v>
      </c>
      <c r="D140" t="s">
        <v>0</v>
      </c>
    </row>
    <row r="141" spans="1:4" x14ac:dyDescent="0.2">
      <c r="A141" s="263" t="s">
        <v>11552</v>
      </c>
      <c r="B141" s="263" t="s">
        <v>23483</v>
      </c>
      <c r="C141" s="263" t="s">
        <v>20</v>
      </c>
      <c r="D141" t="s">
        <v>0</v>
      </c>
    </row>
    <row r="142" spans="1:4" x14ac:dyDescent="0.2">
      <c r="A142" s="263" t="s">
        <v>6506</v>
      </c>
      <c r="B142" s="263" t="s">
        <v>23484</v>
      </c>
      <c r="C142" s="263" t="s">
        <v>20</v>
      </c>
      <c r="D142" t="s">
        <v>0</v>
      </c>
    </row>
    <row r="143" spans="1:4" x14ac:dyDescent="0.2">
      <c r="A143" s="263" t="s">
        <v>11553</v>
      </c>
      <c r="B143" s="263" t="s">
        <v>23484</v>
      </c>
      <c r="C143" s="263" t="s">
        <v>20</v>
      </c>
      <c r="D143" t="s">
        <v>0</v>
      </c>
    </row>
    <row r="144" spans="1:4" x14ac:dyDescent="0.2">
      <c r="A144" s="263" t="s">
        <v>105</v>
      </c>
      <c r="B144" s="263" t="s">
        <v>23485</v>
      </c>
      <c r="C144" s="263" t="s">
        <v>12</v>
      </c>
      <c r="D144" t="s">
        <v>2</v>
      </c>
    </row>
    <row r="145" spans="1:4" x14ac:dyDescent="0.2">
      <c r="A145" s="263" t="s">
        <v>11554</v>
      </c>
      <c r="B145" s="263" t="s">
        <v>23485</v>
      </c>
      <c r="C145" s="263" t="s">
        <v>12</v>
      </c>
      <c r="D145" t="s">
        <v>2</v>
      </c>
    </row>
    <row r="146" spans="1:4" x14ac:dyDescent="0.2">
      <c r="A146" s="263" t="s">
        <v>106</v>
      </c>
      <c r="B146" s="263" t="s">
        <v>23486</v>
      </c>
      <c r="C146" s="263" t="s">
        <v>12</v>
      </c>
      <c r="D146" t="s">
        <v>2</v>
      </c>
    </row>
    <row r="147" spans="1:4" x14ac:dyDescent="0.2">
      <c r="A147" s="263" t="s">
        <v>11555</v>
      </c>
      <c r="B147" s="263" t="s">
        <v>23486</v>
      </c>
      <c r="C147" s="263" t="s">
        <v>12</v>
      </c>
      <c r="D147" t="s">
        <v>2</v>
      </c>
    </row>
    <row r="148" spans="1:4" x14ac:dyDescent="0.2">
      <c r="A148" s="263" t="s">
        <v>107</v>
      </c>
      <c r="B148" s="263" t="s">
        <v>23487</v>
      </c>
      <c r="C148" s="263" t="s">
        <v>12</v>
      </c>
      <c r="D148" t="s">
        <v>2</v>
      </c>
    </row>
    <row r="149" spans="1:4" x14ac:dyDescent="0.2">
      <c r="A149" s="263" t="s">
        <v>11556</v>
      </c>
      <c r="B149" s="263" t="s">
        <v>23487</v>
      </c>
      <c r="C149" s="263" t="s">
        <v>12</v>
      </c>
      <c r="D149" t="s">
        <v>2</v>
      </c>
    </row>
    <row r="150" spans="1:4" x14ac:dyDescent="0.2">
      <c r="A150" s="263" t="s">
        <v>108</v>
      </c>
      <c r="B150" s="263" t="s">
        <v>24402</v>
      </c>
      <c r="C150" s="263" t="s">
        <v>12</v>
      </c>
      <c r="D150" t="s">
        <v>2</v>
      </c>
    </row>
    <row r="151" spans="1:4" x14ac:dyDescent="0.2">
      <c r="A151" s="263" t="s">
        <v>11557</v>
      </c>
      <c r="B151" s="263" t="s">
        <v>24402</v>
      </c>
      <c r="C151" s="263" t="s">
        <v>12</v>
      </c>
      <c r="D151" t="s">
        <v>2</v>
      </c>
    </row>
    <row r="152" spans="1:4" x14ac:dyDescent="0.2">
      <c r="A152" s="263" t="s">
        <v>109</v>
      </c>
      <c r="B152" s="263" t="s">
        <v>23488</v>
      </c>
      <c r="C152" s="263" t="s">
        <v>12</v>
      </c>
      <c r="D152" t="s">
        <v>2</v>
      </c>
    </row>
    <row r="153" spans="1:4" x14ac:dyDescent="0.2">
      <c r="A153" s="263" t="s">
        <v>11558</v>
      </c>
      <c r="B153" s="263" t="s">
        <v>23488</v>
      </c>
      <c r="C153" s="263" t="s">
        <v>12</v>
      </c>
      <c r="D153" t="s">
        <v>2</v>
      </c>
    </row>
    <row r="154" spans="1:4" x14ac:dyDescent="0.2">
      <c r="A154" s="263" t="s">
        <v>110</v>
      </c>
      <c r="B154" s="263" t="s">
        <v>23489</v>
      </c>
      <c r="C154" s="263" t="s">
        <v>12</v>
      </c>
      <c r="D154" t="s">
        <v>2</v>
      </c>
    </row>
    <row r="155" spans="1:4" x14ac:dyDescent="0.2">
      <c r="A155" s="263" t="s">
        <v>11559</v>
      </c>
      <c r="B155" s="263" t="s">
        <v>23489</v>
      </c>
      <c r="C155" s="263" t="s">
        <v>12</v>
      </c>
      <c r="D155" t="s">
        <v>2</v>
      </c>
    </row>
    <row r="156" spans="1:4" x14ac:dyDescent="0.2">
      <c r="A156" s="263" t="s">
        <v>111</v>
      </c>
      <c r="B156" s="263" t="s">
        <v>23490</v>
      </c>
      <c r="C156" s="263" t="s">
        <v>12</v>
      </c>
      <c r="D156" t="s">
        <v>2</v>
      </c>
    </row>
    <row r="157" spans="1:4" x14ac:dyDescent="0.2">
      <c r="A157" s="263" t="s">
        <v>11560</v>
      </c>
      <c r="B157" s="263" t="s">
        <v>23490</v>
      </c>
      <c r="C157" s="263" t="s">
        <v>12</v>
      </c>
      <c r="D157" t="s">
        <v>2</v>
      </c>
    </row>
    <row r="158" spans="1:4" x14ac:dyDescent="0.2">
      <c r="A158" s="263" t="s">
        <v>112</v>
      </c>
      <c r="B158" s="263" t="s">
        <v>23491</v>
      </c>
      <c r="C158" s="263" t="s">
        <v>12</v>
      </c>
      <c r="D158" t="s">
        <v>2</v>
      </c>
    </row>
    <row r="159" spans="1:4" x14ac:dyDescent="0.2">
      <c r="A159" s="263" t="s">
        <v>11561</v>
      </c>
      <c r="B159" s="263" t="s">
        <v>23491</v>
      </c>
      <c r="C159" s="263" t="s">
        <v>12</v>
      </c>
      <c r="D159" t="s">
        <v>2</v>
      </c>
    </row>
    <row r="160" spans="1:4" x14ac:dyDescent="0.2">
      <c r="A160" s="263" t="s">
        <v>113</v>
      </c>
      <c r="B160" s="263" t="s">
        <v>23492</v>
      </c>
      <c r="C160" s="263" t="s">
        <v>12</v>
      </c>
      <c r="D160" t="s">
        <v>2</v>
      </c>
    </row>
    <row r="161" spans="1:4" x14ac:dyDescent="0.2">
      <c r="A161" s="263" t="s">
        <v>11562</v>
      </c>
      <c r="B161" s="263" t="s">
        <v>23492</v>
      </c>
      <c r="C161" s="263" t="s">
        <v>12</v>
      </c>
      <c r="D161" t="s">
        <v>2</v>
      </c>
    </row>
    <row r="162" spans="1:4" x14ac:dyDescent="0.2">
      <c r="A162" s="263" t="s">
        <v>114</v>
      </c>
      <c r="B162" s="263" t="s">
        <v>23493</v>
      </c>
      <c r="C162" s="263" t="s">
        <v>12</v>
      </c>
      <c r="D162" t="s">
        <v>2</v>
      </c>
    </row>
    <row r="163" spans="1:4" x14ac:dyDescent="0.2">
      <c r="A163" s="263" t="s">
        <v>11563</v>
      </c>
      <c r="B163" s="263" t="s">
        <v>23493</v>
      </c>
      <c r="C163" s="263" t="s">
        <v>12</v>
      </c>
      <c r="D163" t="s">
        <v>2</v>
      </c>
    </row>
    <row r="164" spans="1:4" x14ac:dyDescent="0.2">
      <c r="A164" s="263" t="s">
        <v>115</v>
      </c>
      <c r="B164" s="263" t="s">
        <v>23494</v>
      </c>
      <c r="C164" s="263" t="s">
        <v>12</v>
      </c>
      <c r="D164" t="s">
        <v>2</v>
      </c>
    </row>
    <row r="165" spans="1:4" x14ac:dyDescent="0.2">
      <c r="A165" s="263" t="s">
        <v>11564</v>
      </c>
      <c r="B165" s="263" t="s">
        <v>23494</v>
      </c>
      <c r="C165" s="263" t="s">
        <v>12</v>
      </c>
      <c r="D165" t="s">
        <v>2</v>
      </c>
    </row>
    <row r="166" spans="1:4" x14ac:dyDescent="0.2">
      <c r="A166" s="263" t="s">
        <v>116</v>
      </c>
      <c r="B166" s="263" t="s">
        <v>23495</v>
      </c>
      <c r="C166" s="263" t="s">
        <v>12</v>
      </c>
      <c r="D166" t="s">
        <v>2</v>
      </c>
    </row>
    <row r="167" spans="1:4" x14ac:dyDescent="0.2">
      <c r="A167" s="263" t="s">
        <v>11565</v>
      </c>
      <c r="B167" s="263" t="s">
        <v>23495</v>
      </c>
      <c r="C167" s="263" t="s">
        <v>12</v>
      </c>
      <c r="D167" t="s">
        <v>2</v>
      </c>
    </row>
    <row r="168" spans="1:4" x14ac:dyDescent="0.2">
      <c r="A168" s="263" t="s">
        <v>117</v>
      </c>
      <c r="B168" s="263" t="s">
        <v>23496</v>
      </c>
      <c r="C168" s="263" t="s">
        <v>12</v>
      </c>
      <c r="D168" t="s">
        <v>2</v>
      </c>
    </row>
    <row r="169" spans="1:4" x14ac:dyDescent="0.2">
      <c r="A169" s="263" t="s">
        <v>11566</v>
      </c>
      <c r="B169" s="263" t="s">
        <v>23496</v>
      </c>
      <c r="C169" s="263" t="s">
        <v>12</v>
      </c>
      <c r="D169" t="s">
        <v>2</v>
      </c>
    </row>
    <row r="170" spans="1:4" x14ac:dyDescent="0.2">
      <c r="A170" s="263" t="s">
        <v>118</v>
      </c>
      <c r="B170" s="263" t="s">
        <v>119</v>
      </c>
      <c r="C170" s="263" t="s">
        <v>12</v>
      </c>
      <c r="D170" t="s">
        <v>2</v>
      </c>
    </row>
    <row r="171" spans="1:4" x14ac:dyDescent="0.2">
      <c r="A171" s="263" t="s">
        <v>11567</v>
      </c>
      <c r="B171" s="263" t="s">
        <v>119</v>
      </c>
      <c r="C171" s="263" t="s">
        <v>12</v>
      </c>
      <c r="D171" t="s">
        <v>2</v>
      </c>
    </row>
    <row r="172" spans="1:4" x14ac:dyDescent="0.2">
      <c r="A172" s="263" t="s">
        <v>120</v>
      </c>
      <c r="B172" s="263" t="s">
        <v>23497</v>
      </c>
      <c r="C172" s="263" t="s">
        <v>12</v>
      </c>
      <c r="D172" t="s">
        <v>2</v>
      </c>
    </row>
    <row r="173" spans="1:4" x14ac:dyDescent="0.2">
      <c r="A173" s="263" t="s">
        <v>11568</v>
      </c>
      <c r="B173" s="263" t="s">
        <v>23497</v>
      </c>
      <c r="C173" s="263" t="s">
        <v>12</v>
      </c>
      <c r="D173" t="s">
        <v>2</v>
      </c>
    </row>
    <row r="174" spans="1:4" x14ac:dyDescent="0.2">
      <c r="A174" s="263" t="s">
        <v>121</v>
      </c>
      <c r="B174" s="263" t="s">
        <v>23498</v>
      </c>
      <c r="C174" s="263" t="s">
        <v>12</v>
      </c>
      <c r="D174" t="s">
        <v>2</v>
      </c>
    </row>
    <row r="175" spans="1:4" x14ac:dyDescent="0.2">
      <c r="A175" s="263" t="s">
        <v>11569</v>
      </c>
      <c r="B175" s="263" t="s">
        <v>23498</v>
      </c>
      <c r="C175" s="263" t="s">
        <v>12</v>
      </c>
      <c r="D175" t="s">
        <v>2</v>
      </c>
    </row>
    <row r="176" spans="1:4" x14ac:dyDescent="0.2">
      <c r="A176" s="263" t="s">
        <v>122</v>
      </c>
      <c r="B176" s="263" t="s">
        <v>24403</v>
      </c>
      <c r="C176" s="263" t="s">
        <v>12</v>
      </c>
      <c r="D176" t="s">
        <v>2</v>
      </c>
    </row>
    <row r="177" spans="1:4" x14ac:dyDescent="0.2">
      <c r="A177" s="263" t="s">
        <v>11570</v>
      </c>
      <c r="B177" s="263" t="s">
        <v>24403</v>
      </c>
      <c r="C177" s="263" t="s">
        <v>12</v>
      </c>
      <c r="D177" t="s">
        <v>2</v>
      </c>
    </row>
    <row r="178" spans="1:4" x14ac:dyDescent="0.2">
      <c r="A178" s="263" t="s">
        <v>123</v>
      </c>
      <c r="B178" s="263" t="s">
        <v>24404</v>
      </c>
      <c r="C178" s="263" t="s">
        <v>12</v>
      </c>
      <c r="D178" t="s">
        <v>2</v>
      </c>
    </row>
    <row r="179" spans="1:4" x14ac:dyDescent="0.2">
      <c r="A179" s="263" t="s">
        <v>11571</v>
      </c>
      <c r="B179" s="263" t="s">
        <v>24404</v>
      </c>
      <c r="C179" s="263" t="s">
        <v>12</v>
      </c>
      <c r="D179" t="s">
        <v>2</v>
      </c>
    </row>
    <row r="180" spans="1:4" x14ac:dyDescent="0.2">
      <c r="A180" s="263" t="s">
        <v>124</v>
      </c>
      <c r="B180" s="263" t="s">
        <v>24405</v>
      </c>
      <c r="C180" s="263" t="s">
        <v>12</v>
      </c>
      <c r="D180" t="s">
        <v>2</v>
      </c>
    </row>
    <row r="181" spans="1:4" x14ac:dyDescent="0.2">
      <c r="A181" s="263" t="s">
        <v>11572</v>
      </c>
      <c r="B181" s="263" t="s">
        <v>24405</v>
      </c>
      <c r="C181" s="263" t="s">
        <v>12</v>
      </c>
      <c r="D181" t="s">
        <v>2</v>
      </c>
    </row>
    <row r="182" spans="1:4" x14ac:dyDescent="0.2">
      <c r="A182" s="263" t="s">
        <v>125</v>
      </c>
      <c r="B182" s="263" t="s">
        <v>24406</v>
      </c>
      <c r="C182" s="263" t="s">
        <v>12</v>
      </c>
      <c r="D182" t="s">
        <v>2</v>
      </c>
    </row>
    <row r="183" spans="1:4" x14ac:dyDescent="0.2">
      <c r="A183" s="263" t="s">
        <v>11573</v>
      </c>
      <c r="B183" s="263" t="s">
        <v>24406</v>
      </c>
      <c r="C183" s="263" t="s">
        <v>12</v>
      </c>
      <c r="D183" t="s">
        <v>2</v>
      </c>
    </row>
    <row r="184" spans="1:4" x14ac:dyDescent="0.2">
      <c r="A184" s="263" t="s">
        <v>126</v>
      </c>
      <c r="B184" s="263" t="s">
        <v>24407</v>
      </c>
      <c r="C184" s="263" t="s">
        <v>12</v>
      </c>
      <c r="D184" t="s">
        <v>2</v>
      </c>
    </row>
    <row r="185" spans="1:4" x14ac:dyDescent="0.2">
      <c r="A185" s="263" t="s">
        <v>11574</v>
      </c>
      <c r="B185" s="263" t="s">
        <v>24407</v>
      </c>
      <c r="C185" s="263" t="s">
        <v>12</v>
      </c>
      <c r="D185" t="s">
        <v>2</v>
      </c>
    </row>
    <row r="186" spans="1:4" x14ac:dyDescent="0.2">
      <c r="A186" s="263" t="s">
        <v>127</v>
      </c>
      <c r="B186" s="263" t="s">
        <v>24408</v>
      </c>
      <c r="C186" s="263" t="s">
        <v>12</v>
      </c>
      <c r="D186" t="s">
        <v>2</v>
      </c>
    </row>
    <row r="187" spans="1:4" x14ac:dyDescent="0.2">
      <c r="A187" s="263" t="s">
        <v>11575</v>
      </c>
      <c r="B187" s="263" t="s">
        <v>24408</v>
      </c>
      <c r="C187" s="263" t="s">
        <v>12</v>
      </c>
      <c r="D187" t="s">
        <v>2</v>
      </c>
    </row>
    <row r="188" spans="1:4" x14ac:dyDescent="0.2">
      <c r="A188" s="263" t="s">
        <v>128</v>
      </c>
      <c r="B188" s="263" t="s">
        <v>24409</v>
      </c>
      <c r="C188" s="263" t="s">
        <v>12</v>
      </c>
      <c r="D188" t="s">
        <v>2</v>
      </c>
    </row>
    <row r="189" spans="1:4" x14ac:dyDescent="0.2">
      <c r="A189" s="263" t="s">
        <v>11576</v>
      </c>
      <c r="B189" s="263" t="s">
        <v>24409</v>
      </c>
      <c r="C189" s="263" t="s">
        <v>12</v>
      </c>
      <c r="D189" t="s">
        <v>2</v>
      </c>
    </row>
    <row r="190" spans="1:4" x14ac:dyDescent="0.2">
      <c r="A190" s="263" t="s">
        <v>129</v>
      </c>
      <c r="B190" s="263" t="s">
        <v>24410</v>
      </c>
      <c r="C190" s="263" t="s">
        <v>12</v>
      </c>
      <c r="D190" t="s">
        <v>2</v>
      </c>
    </row>
    <row r="191" spans="1:4" x14ac:dyDescent="0.2">
      <c r="A191" s="263" t="s">
        <v>11577</v>
      </c>
      <c r="B191" s="263" t="s">
        <v>24410</v>
      </c>
      <c r="C191" s="263" t="s">
        <v>12</v>
      </c>
      <c r="D191" t="s">
        <v>2</v>
      </c>
    </row>
    <row r="192" spans="1:4" x14ac:dyDescent="0.2">
      <c r="A192" s="263" t="s">
        <v>130</v>
      </c>
      <c r="B192" s="263" t="s">
        <v>24411</v>
      </c>
      <c r="C192" s="263" t="s">
        <v>12</v>
      </c>
      <c r="D192" t="s">
        <v>2</v>
      </c>
    </row>
    <row r="193" spans="1:4" x14ac:dyDescent="0.2">
      <c r="A193" s="263" t="s">
        <v>11578</v>
      </c>
      <c r="B193" s="263" t="s">
        <v>24411</v>
      </c>
      <c r="C193" s="263" t="s">
        <v>12</v>
      </c>
      <c r="D193" t="s">
        <v>2</v>
      </c>
    </row>
    <row r="194" spans="1:4" x14ac:dyDescent="0.2">
      <c r="A194" s="263" t="s">
        <v>131</v>
      </c>
      <c r="B194" s="263" t="s">
        <v>132</v>
      </c>
      <c r="C194" s="263" t="s">
        <v>12</v>
      </c>
      <c r="D194" t="s">
        <v>2</v>
      </c>
    </row>
    <row r="195" spans="1:4" x14ac:dyDescent="0.2">
      <c r="A195" s="263" t="s">
        <v>11579</v>
      </c>
      <c r="B195" s="263" t="s">
        <v>132</v>
      </c>
      <c r="C195" s="263" t="s">
        <v>12</v>
      </c>
      <c r="D195" t="s">
        <v>2</v>
      </c>
    </row>
    <row r="196" spans="1:4" x14ac:dyDescent="0.2">
      <c r="A196" s="263" t="s">
        <v>133</v>
      </c>
      <c r="B196" s="263" t="s">
        <v>24412</v>
      </c>
      <c r="C196" s="263" t="s">
        <v>12</v>
      </c>
      <c r="D196" t="s">
        <v>2</v>
      </c>
    </row>
    <row r="197" spans="1:4" x14ac:dyDescent="0.2">
      <c r="A197" s="263" t="s">
        <v>11580</v>
      </c>
      <c r="B197" s="263" t="s">
        <v>24412</v>
      </c>
      <c r="C197" s="263" t="s">
        <v>12</v>
      </c>
      <c r="D197" t="s">
        <v>2</v>
      </c>
    </row>
    <row r="198" spans="1:4" x14ac:dyDescent="0.2">
      <c r="A198" s="263" t="s">
        <v>134</v>
      </c>
      <c r="B198" s="263" t="s">
        <v>24413</v>
      </c>
      <c r="C198" s="263" t="s">
        <v>12</v>
      </c>
      <c r="D198" t="s">
        <v>2</v>
      </c>
    </row>
    <row r="199" spans="1:4" x14ac:dyDescent="0.2">
      <c r="A199" s="263" t="s">
        <v>11581</v>
      </c>
      <c r="B199" s="263" t="s">
        <v>24413</v>
      </c>
      <c r="C199" s="263" t="s">
        <v>12</v>
      </c>
      <c r="D199" t="s">
        <v>2</v>
      </c>
    </row>
    <row r="200" spans="1:4" x14ac:dyDescent="0.2">
      <c r="A200" s="263" t="s">
        <v>135</v>
      </c>
      <c r="B200" s="263" t="s">
        <v>24414</v>
      </c>
      <c r="C200" s="263" t="s">
        <v>12</v>
      </c>
      <c r="D200" t="s">
        <v>2</v>
      </c>
    </row>
    <row r="201" spans="1:4" x14ac:dyDescent="0.2">
      <c r="A201" s="263" t="s">
        <v>11582</v>
      </c>
      <c r="B201" s="263" t="s">
        <v>24414</v>
      </c>
      <c r="C201" s="263" t="s">
        <v>12</v>
      </c>
      <c r="D201" t="s">
        <v>2</v>
      </c>
    </row>
    <row r="202" spans="1:4" x14ac:dyDescent="0.2">
      <c r="A202" s="263" t="s">
        <v>136</v>
      </c>
      <c r="B202" s="263" t="s">
        <v>24415</v>
      </c>
      <c r="C202" s="263" t="s">
        <v>12</v>
      </c>
      <c r="D202" t="s">
        <v>2</v>
      </c>
    </row>
    <row r="203" spans="1:4" x14ac:dyDescent="0.2">
      <c r="A203" s="263" t="s">
        <v>11583</v>
      </c>
      <c r="B203" s="263" t="s">
        <v>24415</v>
      </c>
      <c r="C203" s="263" t="s">
        <v>12</v>
      </c>
      <c r="D203" t="s">
        <v>2</v>
      </c>
    </row>
    <row r="204" spans="1:4" x14ac:dyDescent="0.2">
      <c r="A204" s="263" t="s">
        <v>137</v>
      </c>
      <c r="B204" s="263" t="s">
        <v>24416</v>
      </c>
      <c r="C204" s="263" t="s">
        <v>12</v>
      </c>
      <c r="D204" t="s">
        <v>2</v>
      </c>
    </row>
    <row r="205" spans="1:4" x14ac:dyDescent="0.2">
      <c r="A205" s="263" t="s">
        <v>11584</v>
      </c>
      <c r="B205" s="263" t="s">
        <v>24416</v>
      </c>
      <c r="C205" s="263" t="s">
        <v>12</v>
      </c>
      <c r="D205" t="s">
        <v>2</v>
      </c>
    </row>
    <row r="206" spans="1:4" x14ac:dyDescent="0.2">
      <c r="A206" s="263" t="s">
        <v>138</v>
      </c>
      <c r="B206" s="263" t="s">
        <v>24417</v>
      </c>
      <c r="C206" s="263" t="s">
        <v>12</v>
      </c>
      <c r="D206" t="s">
        <v>2</v>
      </c>
    </row>
    <row r="207" spans="1:4" x14ac:dyDescent="0.2">
      <c r="A207" s="263" t="s">
        <v>11585</v>
      </c>
      <c r="B207" s="263" t="s">
        <v>24417</v>
      </c>
      <c r="C207" s="263" t="s">
        <v>12</v>
      </c>
      <c r="D207" t="s">
        <v>2</v>
      </c>
    </row>
    <row r="208" spans="1:4" x14ac:dyDescent="0.2">
      <c r="A208" s="263" t="s">
        <v>139</v>
      </c>
      <c r="B208" s="263" t="s">
        <v>24418</v>
      </c>
      <c r="C208" s="263" t="s">
        <v>12</v>
      </c>
      <c r="D208" t="s">
        <v>2</v>
      </c>
    </row>
    <row r="209" spans="1:4" x14ac:dyDescent="0.2">
      <c r="A209" s="263" t="s">
        <v>11586</v>
      </c>
      <c r="B209" s="263" t="s">
        <v>24418</v>
      </c>
      <c r="C209" s="263" t="s">
        <v>12</v>
      </c>
      <c r="D209" t="s">
        <v>2</v>
      </c>
    </row>
    <row r="210" spans="1:4" x14ac:dyDescent="0.2">
      <c r="A210" s="263" t="s">
        <v>140</v>
      </c>
      <c r="B210" s="263" t="s">
        <v>24419</v>
      </c>
      <c r="C210" s="263" t="s">
        <v>12</v>
      </c>
      <c r="D210" t="s">
        <v>2</v>
      </c>
    </row>
    <row r="211" spans="1:4" x14ac:dyDescent="0.2">
      <c r="A211" s="263" t="s">
        <v>11587</v>
      </c>
      <c r="B211" s="263" t="s">
        <v>24419</v>
      </c>
      <c r="C211" s="263" t="s">
        <v>12</v>
      </c>
      <c r="D211" t="s">
        <v>2</v>
      </c>
    </row>
    <row r="212" spans="1:4" x14ac:dyDescent="0.2">
      <c r="A212" s="263" t="s">
        <v>141</v>
      </c>
      <c r="B212" s="263" t="s">
        <v>23499</v>
      </c>
      <c r="C212" s="263" t="s">
        <v>12</v>
      </c>
      <c r="D212" t="s">
        <v>2</v>
      </c>
    </row>
    <row r="213" spans="1:4" x14ac:dyDescent="0.2">
      <c r="A213" s="263" t="s">
        <v>11588</v>
      </c>
      <c r="B213" s="263" t="s">
        <v>23499</v>
      </c>
      <c r="C213" s="263" t="s">
        <v>12</v>
      </c>
      <c r="D213" t="s">
        <v>2</v>
      </c>
    </row>
    <row r="214" spans="1:4" x14ac:dyDescent="0.2">
      <c r="A214" s="263" t="s">
        <v>6507</v>
      </c>
      <c r="B214" s="263" t="s">
        <v>34971</v>
      </c>
      <c r="C214" s="263" t="s">
        <v>12</v>
      </c>
      <c r="D214" t="s">
        <v>2</v>
      </c>
    </row>
    <row r="215" spans="1:4" x14ac:dyDescent="0.2">
      <c r="A215" s="263" t="s">
        <v>11589</v>
      </c>
      <c r="B215" s="263" t="s">
        <v>34971</v>
      </c>
      <c r="C215" s="263" t="s">
        <v>12</v>
      </c>
      <c r="D215" t="s">
        <v>2</v>
      </c>
    </row>
    <row r="216" spans="1:4" x14ac:dyDescent="0.2">
      <c r="A216" s="263" t="s">
        <v>6508</v>
      </c>
      <c r="B216" s="263" t="s">
        <v>24420</v>
      </c>
      <c r="C216" s="263" t="s">
        <v>12</v>
      </c>
      <c r="D216" t="s">
        <v>2</v>
      </c>
    </row>
    <row r="217" spans="1:4" x14ac:dyDescent="0.2">
      <c r="A217" s="263" t="s">
        <v>11590</v>
      </c>
      <c r="B217" s="263" t="s">
        <v>24420</v>
      </c>
      <c r="C217" s="263" t="s">
        <v>12</v>
      </c>
      <c r="D217" t="s">
        <v>2</v>
      </c>
    </row>
    <row r="218" spans="1:4" x14ac:dyDescent="0.2">
      <c r="A218" s="263" t="s">
        <v>6509</v>
      </c>
      <c r="B218" s="263" t="s">
        <v>24421</v>
      </c>
      <c r="C218" s="263" t="s">
        <v>12</v>
      </c>
      <c r="D218" t="s">
        <v>2</v>
      </c>
    </row>
    <row r="219" spans="1:4" x14ac:dyDescent="0.2">
      <c r="A219" s="263" t="s">
        <v>11591</v>
      </c>
      <c r="B219" s="263" t="s">
        <v>24421</v>
      </c>
      <c r="C219" s="263" t="s">
        <v>12</v>
      </c>
      <c r="D219" t="s">
        <v>2</v>
      </c>
    </row>
    <row r="220" spans="1:4" x14ac:dyDescent="0.2">
      <c r="A220" s="263" t="s">
        <v>142</v>
      </c>
      <c r="B220" s="263" t="s">
        <v>24422</v>
      </c>
      <c r="C220" s="263" t="s">
        <v>12</v>
      </c>
      <c r="D220" t="s">
        <v>2</v>
      </c>
    </row>
    <row r="221" spans="1:4" x14ac:dyDescent="0.2">
      <c r="A221" s="263" t="s">
        <v>11592</v>
      </c>
      <c r="B221" s="263" t="s">
        <v>24422</v>
      </c>
      <c r="C221" s="263" t="s">
        <v>12</v>
      </c>
      <c r="D221" t="s">
        <v>2</v>
      </c>
    </row>
    <row r="222" spans="1:4" x14ac:dyDescent="0.2">
      <c r="A222" s="263" t="s">
        <v>143</v>
      </c>
      <c r="B222" s="263" t="s">
        <v>24423</v>
      </c>
      <c r="C222" s="263" t="s">
        <v>12</v>
      </c>
      <c r="D222" t="s">
        <v>2</v>
      </c>
    </row>
    <row r="223" spans="1:4" x14ac:dyDescent="0.2">
      <c r="A223" s="263" t="s">
        <v>11593</v>
      </c>
      <c r="B223" s="263" t="s">
        <v>24423</v>
      </c>
      <c r="C223" s="263" t="s">
        <v>12</v>
      </c>
      <c r="D223" t="s">
        <v>2</v>
      </c>
    </row>
    <row r="224" spans="1:4" x14ac:dyDescent="0.2">
      <c r="A224" s="263" t="s">
        <v>144</v>
      </c>
      <c r="B224" s="263" t="s">
        <v>24424</v>
      </c>
      <c r="C224" s="263" t="s">
        <v>12</v>
      </c>
      <c r="D224" t="s">
        <v>2</v>
      </c>
    </row>
    <row r="225" spans="1:4" x14ac:dyDescent="0.2">
      <c r="A225" s="263" t="s">
        <v>11594</v>
      </c>
      <c r="B225" s="263" t="s">
        <v>24424</v>
      </c>
      <c r="C225" s="263" t="s">
        <v>12</v>
      </c>
      <c r="D225" t="s">
        <v>2</v>
      </c>
    </row>
    <row r="226" spans="1:4" x14ac:dyDescent="0.2">
      <c r="A226" s="263" t="s">
        <v>145</v>
      </c>
      <c r="B226" s="263" t="s">
        <v>24425</v>
      </c>
      <c r="C226" s="263" t="s">
        <v>12</v>
      </c>
      <c r="D226" t="s">
        <v>2</v>
      </c>
    </row>
    <row r="227" spans="1:4" x14ac:dyDescent="0.2">
      <c r="A227" s="263" t="s">
        <v>11595</v>
      </c>
      <c r="B227" s="263" t="s">
        <v>24425</v>
      </c>
      <c r="C227" s="263" t="s">
        <v>12</v>
      </c>
      <c r="D227" t="s">
        <v>2</v>
      </c>
    </row>
    <row r="228" spans="1:4" x14ac:dyDescent="0.2">
      <c r="A228" s="263" t="s">
        <v>146</v>
      </c>
      <c r="B228" s="263" t="s">
        <v>24426</v>
      </c>
      <c r="C228" s="263" t="s">
        <v>12</v>
      </c>
      <c r="D228" t="s">
        <v>2</v>
      </c>
    </row>
    <row r="229" spans="1:4" x14ac:dyDescent="0.2">
      <c r="A229" s="263" t="s">
        <v>11596</v>
      </c>
      <c r="B229" s="263" t="s">
        <v>24426</v>
      </c>
      <c r="C229" s="263" t="s">
        <v>12</v>
      </c>
      <c r="D229" t="s">
        <v>2</v>
      </c>
    </row>
    <row r="230" spans="1:4" x14ac:dyDescent="0.2">
      <c r="A230" s="263" t="s">
        <v>147</v>
      </c>
      <c r="B230" s="263" t="s">
        <v>24427</v>
      </c>
      <c r="C230" s="263" t="s">
        <v>12</v>
      </c>
      <c r="D230" t="s">
        <v>2</v>
      </c>
    </row>
    <row r="231" spans="1:4" x14ac:dyDescent="0.2">
      <c r="A231" s="263" t="s">
        <v>11597</v>
      </c>
      <c r="B231" s="263" t="s">
        <v>24427</v>
      </c>
      <c r="C231" s="263" t="s">
        <v>12</v>
      </c>
      <c r="D231" t="s">
        <v>2</v>
      </c>
    </row>
    <row r="232" spans="1:4" x14ac:dyDescent="0.2">
      <c r="A232" s="263" t="s">
        <v>148</v>
      </c>
      <c r="B232" s="263" t="s">
        <v>24428</v>
      </c>
      <c r="C232" s="263" t="s">
        <v>23500</v>
      </c>
      <c r="D232" t="s">
        <v>34972</v>
      </c>
    </row>
    <row r="233" spans="1:4" x14ac:dyDescent="0.2">
      <c r="A233" s="263" t="s">
        <v>11598</v>
      </c>
      <c r="B233" s="263" t="s">
        <v>24428</v>
      </c>
      <c r="C233" s="263" t="s">
        <v>23500</v>
      </c>
      <c r="D233" t="s">
        <v>34972</v>
      </c>
    </row>
    <row r="234" spans="1:4" x14ac:dyDescent="0.2">
      <c r="A234" s="263" t="s">
        <v>149</v>
      </c>
      <c r="B234" s="263" t="s">
        <v>24429</v>
      </c>
      <c r="C234" s="263" t="s">
        <v>23500</v>
      </c>
      <c r="D234" t="s">
        <v>34972</v>
      </c>
    </row>
    <row r="235" spans="1:4" x14ac:dyDescent="0.2">
      <c r="A235" s="263" t="s">
        <v>11599</v>
      </c>
      <c r="B235" s="263" t="s">
        <v>24429</v>
      </c>
      <c r="C235" s="263" t="s">
        <v>23500</v>
      </c>
      <c r="D235" t="s">
        <v>34972</v>
      </c>
    </row>
    <row r="236" spans="1:4" x14ac:dyDescent="0.2">
      <c r="A236" s="263" t="s">
        <v>150</v>
      </c>
      <c r="B236" s="263" t="s">
        <v>24430</v>
      </c>
      <c r="C236" s="263" t="s">
        <v>23500</v>
      </c>
      <c r="D236" t="s">
        <v>34972</v>
      </c>
    </row>
    <row r="237" spans="1:4" x14ac:dyDescent="0.2">
      <c r="A237" s="263" t="s">
        <v>11600</v>
      </c>
      <c r="B237" s="263" t="s">
        <v>24430</v>
      </c>
      <c r="C237" s="263" t="s">
        <v>23500</v>
      </c>
      <c r="D237" t="s">
        <v>34972</v>
      </c>
    </row>
    <row r="238" spans="1:4" x14ac:dyDescent="0.2">
      <c r="A238" s="263" t="s">
        <v>151</v>
      </c>
      <c r="B238" s="263" t="s">
        <v>23501</v>
      </c>
      <c r="C238" s="263" t="s">
        <v>12</v>
      </c>
      <c r="D238" t="s">
        <v>2</v>
      </c>
    </row>
    <row r="239" spans="1:4" x14ac:dyDescent="0.2">
      <c r="A239" s="263" t="s">
        <v>11601</v>
      </c>
      <c r="B239" s="263" t="s">
        <v>23501</v>
      </c>
      <c r="C239" s="263" t="s">
        <v>12</v>
      </c>
      <c r="D239" t="s">
        <v>2</v>
      </c>
    </row>
    <row r="240" spans="1:4" x14ac:dyDescent="0.2">
      <c r="A240" s="263" t="s">
        <v>152</v>
      </c>
      <c r="B240" s="263" t="s">
        <v>153</v>
      </c>
      <c r="C240" s="263" t="s">
        <v>12</v>
      </c>
      <c r="D240" t="s">
        <v>2</v>
      </c>
    </row>
    <row r="241" spans="1:4" x14ac:dyDescent="0.2">
      <c r="A241" s="263" t="s">
        <v>11602</v>
      </c>
      <c r="B241" s="263" t="s">
        <v>153</v>
      </c>
      <c r="C241" s="263" t="s">
        <v>12</v>
      </c>
      <c r="D241" t="s">
        <v>2</v>
      </c>
    </row>
    <row r="242" spans="1:4" x14ac:dyDescent="0.2">
      <c r="A242" s="263" t="s">
        <v>154</v>
      </c>
      <c r="B242" s="263" t="s">
        <v>155</v>
      </c>
      <c r="C242" s="263" t="s">
        <v>12</v>
      </c>
      <c r="D242" t="s">
        <v>2</v>
      </c>
    </row>
    <row r="243" spans="1:4" x14ac:dyDescent="0.2">
      <c r="A243" s="263" t="s">
        <v>11603</v>
      </c>
      <c r="B243" s="263" t="s">
        <v>155</v>
      </c>
      <c r="C243" s="263" t="s">
        <v>12</v>
      </c>
      <c r="D243" t="s">
        <v>2</v>
      </c>
    </row>
    <row r="244" spans="1:4" x14ac:dyDescent="0.2">
      <c r="A244" s="263" t="s">
        <v>156</v>
      </c>
      <c r="B244" s="263" t="s">
        <v>23502</v>
      </c>
      <c r="C244" s="263" t="s">
        <v>12</v>
      </c>
      <c r="D244" t="s">
        <v>2</v>
      </c>
    </row>
    <row r="245" spans="1:4" x14ac:dyDescent="0.2">
      <c r="A245" s="263" t="s">
        <v>11604</v>
      </c>
      <c r="B245" s="263" t="s">
        <v>23502</v>
      </c>
      <c r="C245" s="263" t="s">
        <v>12</v>
      </c>
      <c r="D245" t="s">
        <v>2</v>
      </c>
    </row>
    <row r="246" spans="1:4" x14ac:dyDescent="0.2">
      <c r="A246" s="263" t="s">
        <v>157</v>
      </c>
      <c r="B246" s="263" t="s">
        <v>23503</v>
      </c>
      <c r="C246" s="263" t="s">
        <v>12</v>
      </c>
      <c r="D246" t="s">
        <v>2</v>
      </c>
    </row>
    <row r="247" spans="1:4" x14ac:dyDescent="0.2">
      <c r="A247" s="263" t="s">
        <v>11605</v>
      </c>
      <c r="B247" s="263" t="s">
        <v>23503</v>
      </c>
      <c r="C247" s="263" t="s">
        <v>12</v>
      </c>
      <c r="D247" t="s">
        <v>2</v>
      </c>
    </row>
    <row r="248" spans="1:4" x14ac:dyDescent="0.2">
      <c r="A248" s="263" t="s">
        <v>158</v>
      </c>
      <c r="B248" s="263" t="s">
        <v>23504</v>
      </c>
      <c r="C248" s="263" t="s">
        <v>12</v>
      </c>
      <c r="D248" t="s">
        <v>2</v>
      </c>
    </row>
    <row r="249" spans="1:4" x14ac:dyDescent="0.2">
      <c r="A249" s="263" t="s">
        <v>11606</v>
      </c>
      <c r="B249" s="263" t="s">
        <v>23504</v>
      </c>
      <c r="C249" s="263" t="s">
        <v>12</v>
      </c>
      <c r="D249" t="s">
        <v>2</v>
      </c>
    </row>
    <row r="250" spans="1:4" x14ac:dyDescent="0.2">
      <c r="A250" s="263" t="s">
        <v>159</v>
      </c>
      <c r="B250" s="263" t="s">
        <v>23505</v>
      </c>
      <c r="C250" s="263" t="s">
        <v>12</v>
      </c>
      <c r="D250" t="s">
        <v>2</v>
      </c>
    </row>
    <row r="251" spans="1:4" x14ac:dyDescent="0.2">
      <c r="A251" s="263" t="s">
        <v>11607</v>
      </c>
      <c r="B251" s="263" t="s">
        <v>23505</v>
      </c>
      <c r="C251" s="263" t="s">
        <v>12</v>
      </c>
      <c r="D251" t="s">
        <v>2</v>
      </c>
    </row>
    <row r="252" spans="1:4" x14ac:dyDescent="0.2">
      <c r="A252" s="263" t="s">
        <v>160</v>
      </c>
      <c r="B252" s="263" t="s">
        <v>23506</v>
      </c>
      <c r="C252" s="263" t="s">
        <v>12</v>
      </c>
      <c r="D252" t="s">
        <v>2</v>
      </c>
    </row>
    <row r="253" spans="1:4" x14ac:dyDescent="0.2">
      <c r="A253" s="263" t="s">
        <v>11608</v>
      </c>
      <c r="B253" s="263" t="s">
        <v>23506</v>
      </c>
      <c r="C253" s="263" t="s">
        <v>12</v>
      </c>
      <c r="D253" t="s">
        <v>2</v>
      </c>
    </row>
    <row r="254" spans="1:4" x14ac:dyDescent="0.2">
      <c r="A254" s="263" t="s">
        <v>161</v>
      </c>
      <c r="B254" s="263" t="s">
        <v>23507</v>
      </c>
      <c r="C254" s="263" t="s">
        <v>12</v>
      </c>
      <c r="D254" t="s">
        <v>2</v>
      </c>
    </row>
    <row r="255" spans="1:4" x14ac:dyDescent="0.2">
      <c r="A255" s="263" t="s">
        <v>11609</v>
      </c>
      <c r="B255" s="263" t="s">
        <v>23507</v>
      </c>
      <c r="C255" s="263" t="s">
        <v>12</v>
      </c>
      <c r="D255" t="s">
        <v>2</v>
      </c>
    </row>
    <row r="256" spans="1:4" x14ac:dyDescent="0.2">
      <c r="A256" s="263" t="s">
        <v>162</v>
      </c>
      <c r="B256" s="263" t="s">
        <v>24431</v>
      </c>
      <c r="C256" s="263" t="s">
        <v>12</v>
      </c>
      <c r="D256" t="s">
        <v>2</v>
      </c>
    </row>
    <row r="257" spans="1:4" x14ac:dyDescent="0.2">
      <c r="A257" s="263" t="s">
        <v>11610</v>
      </c>
      <c r="B257" s="263" t="s">
        <v>24431</v>
      </c>
      <c r="C257" s="263" t="s">
        <v>12</v>
      </c>
      <c r="D257" t="s">
        <v>2</v>
      </c>
    </row>
    <row r="258" spans="1:4" x14ac:dyDescent="0.2">
      <c r="A258" s="263" t="s">
        <v>163</v>
      </c>
      <c r="B258" s="263" t="s">
        <v>23508</v>
      </c>
      <c r="C258" s="263" t="s">
        <v>12</v>
      </c>
      <c r="D258" t="s">
        <v>2</v>
      </c>
    </row>
    <row r="259" spans="1:4" x14ac:dyDescent="0.2">
      <c r="A259" s="263" t="s">
        <v>11611</v>
      </c>
      <c r="B259" s="263" t="s">
        <v>23508</v>
      </c>
      <c r="C259" s="263" t="s">
        <v>12</v>
      </c>
      <c r="D259" t="s">
        <v>2</v>
      </c>
    </row>
    <row r="260" spans="1:4" x14ac:dyDescent="0.2">
      <c r="A260" s="263" t="s">
        <v>164</v>
      </c>
      <c r="B260" s="263" t="s">
        <v>165</v>
      </c>
      <c r="C260" s="263" t="s">
        <v>12</v>
      </c>
      <c r="D260" t="s">
        <v>2</v>
      </c>
    </row>
    <row r="261" spans="1:4" x14ac:dyDescent="0.2">
      <c r="A261" s="263" t="s">
        <v>11612</v>
      </c>
      <c r="B261" s="263" t="s">
        <v>165</v>
      </c>
      <c r="C261" s="263" t="s">
        <v>12</v>
      </c>
      <c r="D261" t="s">
        <v>2</v>
      </c>
    </row>
    <row r="262" spans="1:4" x14ac:dyDescent="0.2">
      <c r="A262" s="263" t="s">
        <v>166</v>
      </c>
      <c r="B262" s="263" t="s">
        <v>167</v>
      </c>
      <c r="C262" s="263" t="s">
        <v>12</v>
      </c>
      <c r="D262" t="s">
        <v>2</v>
      </c>
    </row>
    <row r="263" spans="1:4" x14ac:dyDescent="0.2">
      <c r="A263" s="263" t="s">
        <v>11613</v>
      </c>
      <c r="B263" s="263" t="s">
        <v>167</v>
      </c>
      <c r="C263" s="263" t="s">
        <v>12</v>
      </c>
      <c r="D263" t="s">
        <v>2</v>
      </c>
    </row>
    <row r="264" spans="1:4" x14ac:dyDescent="0.2">
      <c r="A264" s="263" t="s">
        <v>168</v>
      </c>
      <c r="B264" s="263" t="s">
        <v>23509</v>
      </c>
      <c r="C264" s="263" t="s">
        <v>12</v>
      </c>
      <c r="D264" t="s">
        <v>2</v>
      </c>
    </row>
    <row r="265" spans="1:4" x14ac:dyDescent="0.2">
      <c r="A265" s="263" t="s">
        <v>11614</v>
      </c>
      <c r="B265" s="263" t="s">
        <v>23509</v>
      </c>
      <c r="C265" s="263" t="s">
        <v>12</v>
      </c>
      <c r="D265" t="s">
        <v>2</v>
      </c>
    </row>
    <row r="266" spans="1:4" x14ac:dyDescent="0.2">
      <c r="A266" s="263" t="s">
        <v>169</v>
      </c>
      <c r="B266" s="263" t="s">
        <v>170</v>
      </c>
      <c r="C266" s="263" t="s">
        <v>12</v>
      </c>
      <c r="D266" t="s">
        <v>2</v>
      </c>
    </row>
    <row r="267" spans="1:4" x14ac:dyDescent="0.2">
      <c r="A267" s="263" t="s">
        <v>11615</v>
      </c>
      <c r="B267" s="263" t="s">
        <v>170</v>
      </c>
      <c r="C267" s="263" t="s">
        <v>12</v>
      </c>
      <c r="D267" t="s">
        <v>2</v>
      </c>
    </row>
    <row r="268" spans="1:4" x14ac:dyDescent="0.2">
      <c r="A268" s="263" t="s">
        <v>171</v>
      </c>
      <c r="B268" s="263" t="s">
        <v>23510</v>
      </c>
      <c r="C268" s="263" t="s">
        <v>12</v>
      </c>
      <c r="D268" t="s">
        <v>2</v>
      </c>
    </row>
    <row r="269" spans="1:4" x14ac:dyDescent="0.2">
      <c r="A269" s="263" t="s">
        <v>11616</v>
      </c>
      <c r="B269" s="263" t="s">
        <v>23510</v>
      </c>
      <c r="C269" s="263" t="s">
        <v>12</v>
      </c>
      <c r="D269" t="s">
        <v>2</v>
      </c>
    </row>
    <row r="270" spans="1:4" x14ac:dyDescent="0.2">
      <c r="A270" s="263" t="s">
        <v>172</v>
      </c>
      <c r="B270" s="263" t="s">
        <v>23511</v>
      </c>
      <c r="C270" s="263" t="s">
        <v>12</v>
      </c>
      <c r="D270" t="s">
        <v>2</v>
      </c>
    </row>
    <row r="271" spans="1:4" x14ac:dyDescent="0.2">
      <c r="A271" s="263" t="s">
        <v>11617</v>
      </c>
      <c r="B271" s="263" t="s">
        <v>23511</v>
      </c>
      <c r="C271" s="263" t="s">
        <v>12</v>
      </c>
      <c r="D271" t="s">
        <v>2</v>
      </c>
    </row>
    <row r="272" spans="1:4" x14ac:dyDescent="0.2">
      <c r="A272" s="263" t="s">
        <v>173</v>
      </c>
      <c r="B272" s="263" t="s">
        <v>23512</v>
      </c>
      <c r="C272" s="263" t="s">
        <v>12</v>
      </c>
      <c r="D272" t="s">
        <v>2</v>
      </c>
    </row>
    <row r="273" spans="1:4" x14ac:dyDescent="0.2">
      <c r="A273" s="263" t="s">
        <v>11618</v>
      </c>
      <c r="B273" s="263" t="s">
        <v>23512</v>
      </c>
      <c r="C273" s="263" t="s">
        <v>12</v>
      </c>
      <c r="D273" t="s">
        <v>2</v>
      </c>
    </row>
    <row r="274" spans="1:4" x14ac:dyDescent="0.2">
      <c r="A274" s="263" t="s">
        <v>174</v>
      </c>
      <c r="B274" s="263" t="s">
        <v>6510</v>
      </c>
      <c r="C274" s="263" t="s">
        <v>12</v>
      </c>
      <c r="D274" t="s">
        <v>2</v>
      </c>
    </row>
    <row r="275" spans="1:4" x14ac:dyDescent="0.2">
      <c r="A275" s="263" t="s">
        <v>11619</v>
      </c>
      <c r="B275" s="263" t="s">
        <v>6510</v>
      </c>
      <c r="C275" s="263" t="s">
        <v>12</v>
      </c>
      <c r="D275" t="s">
        <v>2</v>
      </c>
    </row>
    <row r="276" spans="1:4" x14ac:dyDescent="0.2">
      <c r="A276" s="263" t="s">
        <v>175</v>
      </c>
      <c r="B276" s="263" t="s">
        <v>23513</v>
      </c>
      <c r="C276" s="263" t="s">
        <v>12</v>
      </c>
      <c r="D276" t="s">
        <v>2</v>
      </c>
    </row>
    <row r="277" spans="1:4" x14ac:dyDescent="0.2">
      <c r="A277" s="263" t="s">
        <v>11620</v>
      </c>
      <c r="B277" s="263" t="s">
        <v>23513</v>
      </c>
      <c r="C277" s="263" t="s">
        <v>12</v>
      </c>
      <c r="D277" t="s">
        <v>2</v>
      </c>
    </row>
    <row r="278" spans="1:4" x14ac:dyDescent="0.2">
      <c r="A278" s="263" t="s">
        <v>176</v>
      </c>
      <c r="B278" s="263" t="s">
        <v>23514</v>
      </c>
      <c r="C278" s="263" t="s">
        <v>12</v>
      </c>
      <c r="D278" t="s">
        <v>2</v>
      </c>
    </row>
    <row r="279" spans="1:4" x14ac:dyDescent="0.2">
      <c r="A279" s="263" t="s">
        <v>11621</v>
      </c>
      <c r="B279" s="263" t="s">
        <v>23514</v>
      </c>
      <c r="C279" s="263" t="s">
        <v>12</v>
      </c>
      <c r="D279" t="s">
        <v>2</v>
      </c>
    </row>
    <row r="280" spans="1:4" x14ac:dyDescent="0.2">
      <c r="A280" s="263" t="s">
        <v>177</v>
      </c>
      <c r="B280" s="263" t="s">
        <v>23515</v>
      </c>
      <c r="C280" s="263" t="s">
        <v>12</v>
      </c>
      <c r="D280" t="s">
        <v>2</v>
      </c>
    </row>
    <row r="281" spans="1:4" x14ac:dyDescent="0.2">
      <c r="A281" s="263" t="s">
        <v>11622</v>
      </c>
      <c r="B281" s="263" t="s">
        <v>23515</v>
      </c>
      <c r="C281" s="263" t="s">
        <v>12</v>
      </c>
      <c r="D281" t="s">
        <v>2</v>
      </c>
    </row>
    <row r="282" spans="1:4" x14ac:dyDescent="0.2">
      <c r="A282" s="263" t="s">
        <v>178</v>
      </c>
      <c r="B282" s="263" t="s">
        <v>179</v>
      </c>
      <c r="C282" s="263" t="s">
        <v>12</v>
      </c>
      <c r="D282" t="s">
        <v>2</v>
      </c>
    </row>
    <row r="283" spans="1:4" x14ac:dyDescent="0.2">
      <c r="A283" s="263" t="s">
        <v>11623</v>
      </c>
      <c r="B283" s="263" t="s">
        <v>179</v>
      </c>
      <c r="C283" s="263" t="s">
        <v>12</v>
      </c>
      <c r="D283" t="s">
        <v>2</v>
      </c>
    </row>
    <row r="284" spans="1:4" x14ac:dyDescent="0.2">
      <c r="A284" s="263" t="s">
        <v>180</v>
      </c>
      <c r="B284" s="263" t="s">
        <v>23516</v>
      </c>
      <c r="C284" s="263" t="s">
        <v>12</v>
      </c>
      <c r="D284" t="s">
        <v>2</v>
      </c>
    </row>
    <row r="285" spans="1:4" x14ac:dyDescent="0.2">
      <c r="A285" s="263" t="s">
        <v>11624</v>
      </c>
      <c r="B285" s="263" t="s">
        <v>23516</v>
      </c>
      <c r="C285" s="263" t="s">
        <v>12</v>
      </c>
      <c r="D285" t="s">
        <v>2</v>
      </c>
    </row>
    <row r="286" spans="1:4" x14ac:dyDescent="0.2">
      <c r="A286" s="263" t="s">
        <v>181</v>
      </c>
      <c r="B286" s="263" t="s">
        <v>23517</v>
      </c>
      <c r="C286" s="263" t="s">
        <v>12</v>
      </c>
      <c r="D286" t="s">
        <v>2</v>
      </c>
    </row>
    <row r="287" spans="1:4" x14ac:dyDescent="0.2">
      <c r="A287" s="263" t="s">
        <v>11625</v>
      </c>
      <c r="B287" s="263" t="s">
        <v>23517</v>
      </c>
      <c r="C287" s="263" t="s">
        <v>12</v>
      </c>
      <c r="D287" t="s">
        <v>2</v>
      </c>
    </row>
    <row r="288" spans="1:4" x14ac:dyDescent="0.2">
      <c r="A288" s="263" t="s">
        <v>182</v>
      </c>
      <c r="B288" s="263" t="s">
        <v>23518</v>
      </c>
      <c r="C288" s="263" t="s">
        <v>12</v>
      </c>
      <c r="D288" t="s">
        <v>2</v>
      </c>
    </row>
    <row r="289" spans="1:4" x14ac:dyDescent="0.2">
      <c r="A289" s="263" t="s">
        <v>11626</v>
      </c>
      <c r="B289" s="263" t="s">
        <v>23518</v>
      </c>
      <c r="C289" s="263" t="s">
        <v>12</v>
      </c>
      <c r="D289" t="s">
        <v>2</v>
      </c>
    </row>
    <row r="290" spans="1:4" x14ac:dyDescent="0.2">
      <c r="A290" s="263" t="s">
        <v>183</v>
      </c>
      <c r="B290" s="263" t="s">
        <v>23519</v>
      </c>
      <c r="C290" s="263" t="s">
        <v>12</v>
      </c>
      <c r="D290" t="s">
        <v>2</v>
      </c>
    </row>
    <row r="291" spans="1:4" x14ac:dyDescent="0.2">
      <c r="A291" s="263" t="s">
        <v>11627</v>
      </c>
      <c r="B291" s="263" t="s">
        <v>23519</v>
      </c>
      <c r="C291" s="263" t="s">
        <v>12</v>
      </c>
      <c r="D291" t="s">
        <v>2</v>
      </c>
    </row>
    <row r="292" spans="1:4" x14ac:dyDescent="0.2">
      <c r="A292" s="263" t="s">
        <v>184</v>
      </c>
      <c r="B292" s="263" t="s">
        <v>23520</v>
      </c>
      <c r="C292" s="263" t="s">
        <v>12</v>
      </c>
      <c r="D292" t="s">
        <v>2</v>
      </c>
    </row>
    <row r="293" spans="1:4" x14ac:dyDescent="0.2">
      <c r="A293" s="263" t="s">
        <v>11628</v>
      </c>
      <c r="B293" s="263" t="s">
        <v>23520</v>
      </c>
      <c r="C293" s="263" t="s">
        <v>12</v>
      </c>
      <c r="D293" t="s">
        <v>2</v>
      </c>
    </row>
    <row r="294" spans="1:4" x14ac:dyDescent="0.2">
      <c r="A294" s="263" t="s">
        <v>185</v>
      </c>
      <c r="B294" s="263" t="s">
        <v>186</v>
      </c>
      <c r="C294" s="263" t="s">
        <v>12</v>
      </c>
      <c r="D294" t="s">
        <v>2</v>
      </c>
    </row>
    <row r="295" spans="1:4" x14ac:dyDescent="0.2">
      <c r="A295" s="263" t="s">
        <v>11629</v>
      </c>
      <c r="B295" s="263" t="s">
        <v>186</v>
      </c>
      <c r="C295" s="263" t="s">
        <v>12</v>
      </c>
      <c r="D295" t="s">
        <v>2</v>
      </c>
    </row>
    <row r="296" spans="1:4" x14ac:dyDescent="0.2">
      <c r="A296" s="263" t="s">
        <v>187</v>
      </c>
      <c r="B296" s="263" t="s">
        <v>23521</v>
      </c>
      <c r="C296" s="263" t="s">
        <v>12</v>
      </c>
      <c r="D296" t="s">
        <v>2</v>
      </c>
    </row>
    <row r="297" spans="1:4" x14ac:dyDescent="0.2">
      <c r="A297" s="263" t="s">
        <v>11630</v>
      </c>
      <c r="B297" s="263" t="s">
        <v>23521</v>
      </c>
      <c r="C297" s="263" t="s">
        <v>12</v>
      </c>
      <c r="D297" t="s">
        <v>2</v>
      </c>
    </row>
    <row r="298" spans="1:4" x14ac:dyDescent="0.2">
      <c r="A298" s="263" t="s">
        <v>188</v>
      </c>
      <c r="B298" s="263" t="s">
        <v>23522</v>
      </c>
      <c r="C298" s="263" t="s">
        <v>12</v>
      </c>
      <c r="D298" t="s">
        <v>2</v>
      </c>
    </row>
    <row r="299" spans="1:4" x14ac:dyDescent="0.2">
      <c r="A299" s="263" t="s">
        <v>11631</v>
      </c>
      <c r="B299" s="263" t="s">
        <v>23522</v>
      </c>
      <c r="C299" s="263" t="s">
        <v>12</v>
      </c>
      <c r="D299" t="s">
        <v>2</v>
      </c>
    </row>
    <row r="300" spans="1:4" x14ac:dyDescent="0.2">
      <c r="A300" s="263" t="s">
        <v>189</v>
      </c>
      <c r="B300" s="263" t="s">
        <v>23523</v>
      </c>
      <c r="C300" s="263" t="s">
        <v>12</v>
      </c>
      <c r="D300" t="s">
        <v>2</v>
      </c>
    </row>
    <row r="301" spans="1:4" x14ac:dyDescent="0.2">
      <c r="A301" s="263" t="s">
        <v>11632</v>
      </c>
      <c r="B301" s="263" t="s">
        <v>23523</v>
      </c>
      <c r="C301" s="263" t="s">
        <v>12</v>
      </c>
      <c r="D301" t="s">
        <v>2</v>
      </c>
    </row>
    <row r="302" spans="1:4" x14ac:dyDescent="0.2">
      <c r="A302" s="263" t="s">
        <v>190</v>
      </c>
      <c r="B302" s="263" t="s">
        <v>23524</v>
      </c>
      <c r="C302" s="263" t="s">
        <v>12</v>
      </c>
      <c r="D302" t="s">
        <v>2</v>
      </c>
    </row>
    <row r="303" spans="1:4" x14ac:dyDescent="0.2">
      <c r="A303" s="263" t="s">
        <v>11633</v>
      </c>
      <c r="B303" s="263" t="s">
        <v>23524</v>
      </c>
      <c r="C303" s="263" t="s">
        <v>12</v>
      </c>
      <c r="D303" t="s">
        <v>2</v>
      </c>
    </row>
    <row r="304" spans="1:4" x14ac:dyDescent="0.2">
      <c r="A304" s="263" t="s">
        <v>191</v>
      </c>
      <c r="B304" s="263" t="s">
        <v>192</v>
      </c>
      <c r="C304" s="263" t="s">
        <v>12</v>
      </c>
      <c r="D304" t="s">
        <v>2</v>
      </c>
    </row>
    <row r="305" spans="1:4" x14ac:dyDescent="0.2">
      <c r="A305" s="263" t="s">
        <v>11634</v>
      </c>
      <c r="B305" s="263" t="s">
        <v>192</v>
      </c>
      <c r="C305" s="263" t="s">
        <v>12</v>
      </c>
      <c r="D305" t="s">
        <v>2</v>
      </c>
    </row>
    <row r="306" spans="1:4" x14ac:dyDescent="0.2">
      <c r="A306" s="263" t="s">
        <v>193</v>
      </c>
      <c r="B306" s="263" t="s">
        <v>23525</v>
      </c>
      <c r="C306" s="263" t="s">
        <v>12</v>
      </c>
      <c r="D306" t="s">
        <v>2</v>
      </c>
    </row>
    <row r="307" spans="1:4" x14ac:dyDescent="0.2">
      <c r="A307" s="263" t="s">
        <v>11635</v>
      </c>
      <c r="B307" s="263" t="s">
        <v>23525</v>
      </c>
      <c r="C307" s="263" t="s">
        <v>12</v>
      </c>
      <c r="D307" t="s">
        <v>2</v>
      </c>
    </row>
    <row r="308" spans="1:4" x14ac:dyDescent="0.2">
      <c r="A308" s="263" t="s">
        <v>194</v>
      </c>
      <c r="B308" s="263" t="s">
        <v>23526</v>
      </c>
      <c r="C308" s="263" t="s">
        <v>12</v>
      </c>
      <c r="D308" t="s">
        <v>2</v>
      </c>
    </row>
    <row r="309" spans="1:4" x14ac:dyDescent="0.2">
      <c r="A309" s="263" t="s">
        <v>11636</v>
      </c>
      <c r="B309" s="263" t="s">
        <v>23526</v>
      </c>
      <c r="C309" s="263" t="s">
        <v>12</v>
      </c>
      <c r="D309" t="s">
        <v>2</v>
      </c>
    </row>
    <row r="310" spans="1:4" x14ac:dyDescent="0.2">
      <c r="A310" s="263" t="s">
        <v>195</v>
      </c>
      <c r="B310" s="263" t="s">
        <v>23327</v>
      </c>
      <c r="C310" s="263" t="s">
        <v>12</v>
      </c>
      <c r="D310" t="s">
        <v>2</v>
      </c>
    </row>
    <row r="311" spans="1:4" x14ac:dyDescent="0.2">
      <c r="A311" s="263" t="s">
        <v>11637</v>
      </c>
      <c r="B311" s="263" t="s">
        <v>23327</v>
      </c>
      <c r="C311" s="263" t="s">
        <v>12</v>
      </c>
      <c r="D311" t="s">
        <v>2</v>
      </c>
    </row>
    <row r="312" spans="1:4" x14ac:dyDescent="0.2">
      <c r="A312" s="263" t="s">
        <v>196</v>
      </c>
      <c r="B312" s="263" t="s">
        <v>23328</v>
      </c>
      <c r="C312" s="263" t="s">
        <v>12</v>
      </c>
      <c r="D312" t="s">
        <v>2</v>
      </c>
    </row>
    <row r="313" spans="1:4" x14ac:dyDescent="0.2">
      <c r="A313" s="263" t="s">
        <v>11638</v>
      </c>
      <c r="B313" s="263" t="s">
        <v>23328</v>
      </c>
      <c r="C313" s="263" t="s">
        <v>12</v>
      </c>
      <c r="D313" t="s">
        <v>2</v>
      </c>
    </row>
    <row r="314" spans="1:4" x14ac:dyDescent="0.2">
      <c r="A314" s="263" t="s">
        <v>197</v>
      </c>
      <c r="B314" s="263" t="s">
        <v>23527</v>
      </c>
      <c r="C314" s="263" t="s">
        <v>12</v>
      </c>
      <c r="D314" t="s">
        <v>2</v>
      </c>
    </row>
    <row r="315" spans="1:4" x14ac:dyDescent="0.2">
      <c r="A315" s="263" t="s">
        <v>11639</v>
      </c>
      <c r="B315" s="263" t="s">
        <v>23527</v>
      </c>
      <c r="C315" s="263" t="s">
        <v>12</v>
      </c>
      <c r="D315" t="s">
        <v>2</v>
      </c>
    </row>
    <row r="316" spans="1:4" x14ac:dyDescent="0.2">
      <c r="A316" s="263" t="s">
        <v>198</v>
      </c>
      <c r="B316" s="263" t="s">
        <v>23528</v>
      </c>
      <c r="C316" s="263" t="s">
        <v>12</v>
      </c>
      <c r="D316" t="s">
        <v>2</v>
      </c>
    </row>
    <row r="317" spans="1:4" x14ac:dyDescent="0.2">
      <c r="A317" s="263" t="s">
        <v>11640</v>
      </c>
      <c r="B317" s="263" t="s">
        <v>23528</v>
      </c>
      <c r="C317" s="263" t="s">
        <v>12</v>
      </c>
      <c r="D317" t="s">
        <v>2</v>
      </c>
    </row>
    <row r="318" spans="1:4" x14ac:dyDescent="0.2">
      <c r="A318" s="263" t="s">
        <v>199</v>
      </c>
      <c r="B318" s="263" t="s">
        <v>200</v>
      </c>
      <c r="C318" s="263" t="s">
        <v>12</v>
      </c>
      <c r="D318" t="s">
        <v>2</v>
      </c>
    </row>
    <row r="319" spans="1:4" x14ac:dyDescent="0.2">
      <c r="A319" s="263" t="s">
        <v>11641</v>
      </c>
      <c r="B319" s="263" t="s">
        <v>200</v>
      </c>
      <c r="C319" s="263" t="s">
        <v>12</v>
      </c>
      <c r="D319" t="s">
        <v>2</v>
      </c>
    </row>
    <row r="320" spans="1:4" x14ac:dyDescent="0.2">
      <c r="A320" s="263" t="s">
        <v>201</v>
      </c>
      <c r="B320" s="263" t="s">
        <v>202</v>
      </c>
      <c r="C320" s="263" t="s">
        <v>12</v>
      </c>
      <c r="D320" t="s">
        <v>2</v>
      </c>
    </row>
    <row r="321" spans="1:4" x14ac:dyDescent="0.2">
      <c r="A321" s="263" t="s">
        <v>11642</v>
      </c>
      <c r="B321" s="263" t="s">
        <v>202</v>
      </c>
      <c r="C321" s="263" t="s">
        <v>12</v>
      </c>
      <c r="D321" t="s">
        <v>2</v>
      </c>
    </row>
    <row r="322" spans="1:4" x14ac:dyDescent="0.2">
      <c r="A322" s="263" t="s">
        <v>203</v>
      </c>
      <c r="B322" s="263" t="s">
        <v>204</v>
      </c>
      <c r="C322" s="263" t="s">
        <v>12</v>
      </c>
      <c r="D322" t="s">
        <v>2</v>
      </c>
    </row>
    <row r="323" spans="1:4" x14ac:dyDescent="0.2">
      <c r="A323" s="263" t="s">
        <v>11643</v>
      </c>
      <c r="B323" s="263" t="s">
        <v>204</v>
      </c>
      <c r="C323" s="263" t="s">
        <v>12</v>
      </c>
      <c r="D323" t="s">
        <v>2</v>
      </c>
    </row>
    <row r="324" spans="1:4" x14ac:dyDescent="0.2">
      <c r="A324" s="263" t="s">
        <v>205</v>
      </c>
      <c r="B324" s="263" t="s">
        <v>23529</v>
      </c>
      <c r="C324" s="263" t="s">
        <v>12</v>
      </c>
      <c r="D324" t="s">
        <v>2</v>
      </c>
    </row>
    <row r="325" spans="1:4" x14ac:dyDescent="0.2">
      <c r="A325" s="263" t="s">
        <v>11644</v>
      </c>
      <c r="B325" s="263" t="s">
        <v>23529</v>
      </c>
      <c r="C325" s="263" t="s">
        <v>12</v>
      </c>
      <c r="D325" t="s">
        <v>2</v>
      </c>
    </row>
    <row r="326" spans="1:4" x14ac:dyDescent="0.2">
      <c r="A326" s="263" t="s">
        <v>206</v>
      </c>
      <c r="B326" s="263" t="s">
        <v>23530</v>
      </c>
      <c r="C326" s="263" t="s">
        <v>12</v>
      </c>
      <c r="D326" t="s">
        <v>2</v>
      </c>
    </row>
    <row r="327" spans="1:4" x14ac:dyDescent="0.2">
      <c r="A327" s="263" t="s">
        <v>11645</v>
      </c>
      <c r="B327" s="263" t="s">
        <v>23530</v>
      </c>
      <c r="C327" s="263" t="s">
        <v>12</v>
      </c>
      <c r="D327" t="s">
        <v>2</v>
      </c>
    </row>
    <row r="328" spans="1:4" x14ac:dyDescent="0.2">
      <c r="A328" s="263" t="s">
        <v>207</v>
      </c>
      <c r="B328" s="263" t="s">
        <v>24432</v>
      </c>
      <c r="C328" s="263" t="s">
        <v>12</v>
      </c>
      <c r="D328" t="s">
        <v>2</v>
      </c>
    </row>
    <row r="329" spans="1:4" x14ac:dyDescent="0.2">
      <c r="A329" s="263" t="s">
        <v>11646</v>
      </c>
      <c r="B329" s="263" t="s">
        <v>24432</v>
      </c>
      <c r="C329" s="263" t="s">
        <v>12</v>
      </c>
      <c r="D329" t="s">
        <v>2</v>
      </c>
    </row>
    <row r="330" spans="1:4" x14ac:dyDescent="0.2">
      <c r="A330" s="263" t="s">
        <v>208</v>
      </c>
      <c r="B330" s="263" t="s">
        <v>23531</v>
      </c>
      <c r="C330" s="263" t="s">
        <v>12</v>
      </c>
      <c r="D330" t="s">
        <v>2</v>
      </c>
    </row>
    <row r="331" spans="1:4" x14ac:dyDescent="0.2">
      <c r="A331" s="263" t="s">
        <v>11647</v>
      </c>
      <c r="B331" s="263" t="s">
        <v>23531</v>
      </c>
      <c r="C331" s="263" t="s">
        <v>12</v>
      </c>
      <c r="D331" t="s">
        <v>2</v>
      </c>
    </row>
    <row r="332" spans="1:4" x14ac:dyDescent="0.2">
      <c r="A332" s="263" t="s">
        <v>209</v>
      </c>
      <c r="B332" s="263" t="s">
        <v>24433</v>
      </c>
      <c r="C332" s="263" t="s">
        <v>12</v>
      </c>
      <c r="D332" t="s">
        <v>2</v>
      </c>
    </row>
    <row r="333" spans="1:4" x14ac:dyDescent="0.2">
      <c r="A333" s="263" t="s">
        <v>11648</v>
      </c>
      <c r="B333" s="263" t="s">
        <v>24433</v>
      </c>
      <c r="C333" s="263" t="s">
        <v>12</v>
      </c>
      <c r="D333" t="s">
        <v>2</v>
      </c>
    </row>
    <row r="334" spans="1:4" x14ac:dyDescent="0.2">
      <c r="A334" s="263" t="s">
        <v>210</v>
      </c>
      <c r="B334" s="263" t="s">
        <v>24434</v>
      </c>
      <c r="C334" s="263" t="s">
        <v>12</v>
      </c>
      <c r="D334" t="s">
        <v>2</v>
      </c>
    </row>
    <row r="335" spans="1:4" x14ac:dyDescent="0.2">
      <c r="A335" s="263" t="s">
        <v>11649</v>
      </c>
      <c r="B335" s="263" t="s">
        <v>24434</v>
      </c>
      <c r="C335" s="263" t="s">
        <v>12</v>
      </c>
      <c r="D335" t="s">
        <v>2</v>
      </c>
    </row>
    <row r="336" spans="1:4" x14ac:dyDescent="0.2">
      <c r="A336" s="263" t="s">
        <v>211</v>
      </c>
      <c r="B336" s="263" t="s">
        <v>24435</v>
      </c>
      <c r="C336" s="263" t="s">
        <v>12</v>
      </c>
      <c r="D336" t="s">
        <v>2</v>
      </c>
    </row>
    <row r="337" spans="1:4" x14ac:dyDescent="0.2">
      <c r="A337" s="263" t="s">
        <v>11650</v>
      </c>
      <c r="B337" s="263" t="s">
        <v>24435</v>
      </c>
      <c r="C337" s="263" t="s">
        <v>12</v>
      </c>
      <c r="D337" t="s">
        <v>2</v>
      </c>
    </row>
    <row r="338" spans="1:4" x14ac:dyDescent="0.2">
      <c r="A338" s="263" t="s">
        <v>212</v>
      </c>
      <c r="B338" s="263" t="s">
        <v>213</v>
      </c>
      <c r="C338" s="263" t="s">
        <v>12</v>
      </c>
      <c r="D338" t="s">
        <v>2</v>
      </c>
    </row>
    <row r="339" spans="1:4" x14ac:dyDescent="0.2">
      <c r="A339" s="263" t="s">
        <v>11651</v>
      </c>
      <c r="B339" s="263" t="s">
        <v>213</v>
      </c>
      <c r="C339" s="263" t="s">
        <v>12</v>
      </c>
      <c r="D339" t="s">
        <v>2</v>
      </c>
    </row>
    <row r="340" spans="1:4" x14ac:dyDescent="0.2">
      <c r="A340" s="263" t="s">
        <v>214</v>
      </c>
      <c r="B340" s="263" t="s">
        <v>215</v>
      </c>
      <c r="C340" s="263" t="s">
        <v>12</v>
      </c>
      <c r="D340" t="s">
        <v>2</v>
      </c>
    </row>
    <row r="341" spans="1:4" x14ac:dyDescent="0.2">
      <c r="A341" s="263" t="s">
        <v>11652</v>
      </c>
      <c r="B341" s="263" t="s">
        <v>215</v>
      </c>
      <c r="C341" s="263" t="s">
        <v>12</v>
      </c>
      <c r="D341" t="s">
        <v>2</v>
      </c>
    </row>
    <row r="342" spans="1:4" x14ac:dyDescent="0.2">
      <c r="A342" s="263" t="s">
        <v>216</v>
      </c>
      <c r="B342" s="263" t="s">
        <v>23532</v>
      </c>
      <c r="C342" s="263" t="s">
        <v>12</v>
      </c>
      <c r="D342" t="s">
        <v>2</v>
      </c>
    </row>
    <row r="343" spans="1:4" x14ac:dyDescent="0.2">
      <c r="A343" s="263" t="s">
        <v>11653</v>
      </c>
      <c r="B343" s="263" t="s">
        <v>23532</v>
      </c>
      <c r="C343" s="263" t="s">
        <v>12</v>
      </c>
      <c r="D343" t="s">
        <v>2</v>
      </c>
    </row>
    <row r="344" spans="1:4" x14ac:dyDescent="0.2">
      <c r="A344" s="263" t="s">
        <v>217</v>
      </c>
      <c r="B344" s="263" t="s">
        <v>218</v>
      </c>
      <c r="C344" s="263" t="s">
        <v>12</v>
      </c>
      <c r="D344" t="s">
        <v>2</v>
      </c>
    </row>
    <row r="345" spans="1:4" x14ac:dyDescent="0.2">
      <c r="A345" s="263" t="s">
        <v>11654</v>
      </c>
      <c r="B345" s="263" t="s">
        <v>218</v>
      </c>
      <c r="C345" s="263" t="s">
        <v>12</v>
      </c>
      <c r="D345" t="s">
        <v>2</v>
      </c>
    </row>
    <row r="346" spans="1:4" x14ac:dyDescent="0.2">
      <c r="A346" s="263" t="s">
        <v>219</v>
      </c>
      <c r="B346" s="263" t="s">
        <v>23533</v>
      </c>
      <c r="C346" s="263" t="s">
        <v>12</v>
      </c>
      <c r="D346" t="s">
        <v>2</v>
      </c>
    </row>
    <row r="347" spans="1:4" x14ac:dyDescent="0.2">
      <c r="A347" s="263" t="s">
        <v>11655</v>
      </c>
      <c r="B347" s="263" t="s">
        <v>23533</v>
      </c>
      <c r="C347" s="263" t="s">
        <v>12</v>
      </c>
      <c r="D347" t="s">
        <v>2</v>
      </c>
    </row>
    <row r="348" spans="1:4" x14ac:dyDescent="0.2">
      <c r="A348" s="263" t="s">
        <v>220</v>
      </c>
      <c r="B348" s="263" t="s">
        <v>23534</v>
      </c>
      <c r="C348" s="263" t="s">
        <v>12</v>
      </c>
      <c r="D348" t="s">
        <v>2</v>
      </c>
    </row>
    <row r="349" spans="1:4" x14ac:dyDescent="0.2">
      <c r="A349" s="263" t="s">
        <v>11656</v>
      </c>
      <c r="B349" s="263" t="s">
        <v>23534</v>
      </c>
      <c r="C349" s="263" t="s">
        <v>12</v>
      </c>
      <c r="D349" t="s">
        <v>2</v>
      </c>
    </row>
    <row r="350" spans="1:4" x14ac:dyDescent="0.2">
      <c r="A350" s="263" t="s">
        <v>221</v>
      </c>
      <c r="B350" s="263" t="s">
        <v>23535</v>
      </c>
      <c r="C350" s="263" t="s">
        <v>12</v>
      </c>
      <c r="D350" t="s">
        <v>2</v>
      </c>
    </row>
    <row r="351" spans="1:4" x14ac:dyDescent="0.2">
      <c r="A351" s="263" t="s">
        <v>11657</v>
      </c>
      <c r="B351" s="263" t="s">
        <v>23535</v>
      </c>
      <c r="C351" s="263" t="s">
        <v>12</v>
      </c>
      <c r="D351" t="s">
        <v>2</v>
      </c>
    </row>
    <row r="352" spans="1:4" x14ac:dyDescent="0.2">
      <c r="A352" s="263" t="s">
        <v>222</v>
      </c>
      <c r="B352" s="263" t="s">
        <v>23536</v>
      </c>
      <c r="C352" s="263" t="s">
        <v>12</v>
      </c>
      <c r="D352" t="s">
        <v>2</v>
      </c>
    </row>
    <row r="353" spans="1:4" x14ac:dyDescent="0.2">
      <c r="A353" s="263" t="s">
        <v>11658</v>
      </c>
      <c r="B353" s="263" t="s">
        <v>23536</v>
      </c>
      <c r="C353" s="263" t="s">
        <v>12</v>
      </c>
      <c r="D353" t="s">
        <v>2</v>
      </c>
    </row>
    <row r="354" spans="1:4" x14ac:dyDescent="0.2">
      <c r="A354" s="263" t="s">
        <v>223</v>
      </c>
      <c r="B354" s="263" t="s">
        <v>23329</v>
      </c>
      <c r="C354" s="263" t="s">
        <v>12</v>
      </c>
      <c r="D354" t="s">
        <v>2</v>
      </c>
    </row>
    <row r="355" spans="1:4" x14ac:dyDescent="0.2">
      <c r="A355" s="263" t="s">
        <v>11659</v>
      </c>
      <c r="B355" s="263" t="s">
        <v>23329</v>
      </c>
      <c r="C355" s="263" t="s">
        <v>12</v>
      </c>
      <c r="D355" t="s">
        <v>2</v>
      </c>
    </row>
    <row r="356" spans="1:4" x14ac:dyDescent="0.2">
      <c r="A356" s="263" t="s">
        <v>224</v>
      </c>
      <c r="B356" s="263" t="s">
        <v>23537</v>
      </c>
      <c r="C356" s="263" t="s">
        <v>12</v>
      </c>
      <c r="D356" t="s">
        <v>2</v>
      </c>
    </row>
    <row r="357" spans="1:4" x14ac:dyDescent="0.2">
      <c r="A357" s="263" t="s">
        <v>11660</v>
      </c>
      <c r="B357" s="263" t="s">
        <v>23537</v>
      </c>
      <c r="C357" s="263" t="s">
        <v>12</v>
      </c>
      <c r="D357" t="s">
        <v>2</v>
      </c>
    </row>
    <row r="358" spans="1:4" x14ac:dyDescent="0.2">
      <c r="A358" s="263" t="s">
        <v>225</v>
      </c>
      <c r="B358" s="263" t="s">
        <v>23538</v>
      </c>
      <c r="C358" s="263" t="s">
        <v>12</v>
      </c>
      <c r="D358" t="s">
        <v>2</v>
      </c>
    </row>
    <row r="359" spans="1:4" x14ac:dyDescent="0.2">
      <c r="A359" s="263" t="s">
        <v>11661</v>
      </c>
      <c r="B359" s="263" t="s">
        <v>23538</v>
      </c>
      <c r="C359" s="263" t="s">
        <v>12</v>
      </c>
      <c r="D359" t="s">
        <v>2</v>
      </c>
    </row>
    <row r="360" spans="1:4" x14ac:dyDescent="0.2">
      <c r="A360" s="263" t="s">
        <v>226</v>
      </c>
      <c r="B360" s="263" t="s">
        <v>23539</v>
      </c>
      <c r="C360" s="263" t="s">
        <v>12</v>
      </c>
      <c r="D360" t="s">
        <v>2</v>
      </c>
    </row>
    <row r="361" spans="1:4" x14ac:dyDescent="0.2">
      <c r="A361" s="263" t="s">
        <v>11662</v>
      </c>
      <c r="B361" s="263" t="s">
        <v>23539</v>
      </c>
      <c r="C361" s="263" t="s">
        <v>12</v>
      </c>
      <c r="D361" t="s">
        <v>2</v>
      </c>
    </row>
    <row r="362" spans="1:4" x14ac:dyDescent="0.2">
      <c r="A362" s="263" t="s">
        <v>227</v>
      </c>
      <c r="B362" s="263" t="s">
        <v>23540</v>
      </c>
      <c r="C362" s="263" t="s">
        <v>12</v>
      </c>
      <c r="D362" t="s">
        <v>2</v>
      </c>
    </row>
    <row r="363" spans="1:4" x14ac:dyDescent="0.2">
      <c r="A363" s="263" t="s">
        <v>11663</v>
      </c>
      <c r="B363" s="263" t="s">
        <v>23540</v>
      </c>
      <c r="C363" s="263" t="s">
        <v>12</v>
      </c>
      <c r="D363" t="s">
        <v>2</v>
      </c>
    </row>
    <row r="364" spans="1:4" x14ac:dyDescent="0.2">
      <c r="A364" s="263" t="s">
        <v>228</v>
      </c>
      <c r="B364" s="263" t="s">
        <v>23541</v>
      </c>
      <c r="C364" s="263" t="s">
        <v>12</v>
      </c>
      <c r="D364" t="s">
        <v>2</v>
      </c>
    </row>
    <row r="365" spans="1:4" x14ac:dyDescent="0.2">
      <c r="A365" s="263" t="s">
        <v>11664</v>
      </c>
      <c r="B365" s="263" t="s">
        <v>23541</v>
      </c>
      <c r="C365" s="263" t="s">
        <v>12</v>
      </c>
      <c r="D365" t="s">
        <v>2</v>
      </c>
    </row>
    <row r="366" spans="1:4" x14ac:dyDescent="0.2">
      <c r="A366" s="263" t="s">
        <v>229</v>
      </c>
      <c r="B366" s="263" t="s">
        <v>23542</v>
      </c>
      <c r="C366" s="263" t="s">
        <v>12</v>
      </c>
      <c r="D366" t="s">
        <v>2</v>
      </c>
    </row>
    <row r="367" spans="1:4" x14ac:dyDescent="0.2">
      <c r="A367" s="263" t="s">
        <v>11665</v>
      </c>
      <c r="B367" s="263" t="s">
        <v>23542</v>
      </c>
      <c r="C367" s="263" t="s">
        <v>12</v>
      </c>
      <c r="D367" t="s">
        <v>2</v>
      </c>
    </row>
    <row r="368" spans="1:4" x14ac:dyDescent="0.2">
      <c r="A368" s="263" t="s">
        <v>230</v>
      </c>
      <c r="B368" s="263" t="s">
        <v>231</v>
      </c>
      <c r="C368" s="263" t="s">
        <v>12</v>
      </c>
      <c r="D368" t="s">
        <v>2</v>
      </c>
    </row>
    <row r="369" spans="1:4" x14ac:dyDescent="0.2">
      <c r="A369" s="263" t="s">
        <v>11666</v>
      </c>
      <c r="B369" s="263" t="s">
        <v>231</v>
      </c>
      <c r="C369" s="263" t="s">
        <v>12</v>
      </c>
      <c r="D369" t="s">
        <v>2</v>
      </c>
    </row>
    <row r="370" spans="1:4" x14ac:dyDescent="0.2">
      <c r="A370" s="263" t="s">
        <v>232</v>
      </c>
      <c r="B370" s="263" t="s">
        <v>23543</v>
      </c>
      <c r="C370" s="263" t="s">
        <v>12</v>
      </c>
      <c r="D370" t="s">
        <v>2</v>
      </c>
    </row>
    <row r="371" spans="1:4" x14ac:dyDescent="0.2">
      <c r="A371" s="263" t="s">
        <v>11667</v>
      </c>
      <c r="B371" s="263" t="s">
        <v>23543</v>
      </c>
      <c r="C371" s="263" t="s">
        <v>12</v>
      </c>
      <c r="D371" t="s">
        <v>2</v>
      </c>
    </row>
    <row r="372" spans="1:4" x14ac:dyDescent="0.2">
      <c r="A372" s="263" t="s">
        <v>233</v>
      </c>
      <c r="B372" s="263" t="s">
        <v>23544</v>
      </c>
      <c r="C372" s="263" t="s">
        <v>12</v>
      </c>
      <c r="D372" t="s">
        <v>2</v>
      </c>
    </row>
    <row r="373" spans="1:4" x14ac:dyDescent="0.2">
      <c r="A373" s="263" t="s">
        <v>11668</v>
      </c>
      <c r="B373" s="263" t="s">
        <v>23544</v>
      </c>
      <c r="C373" s="263" t="s">
        <v>12</v>
      </c>
      <c r="D373" t="s">
        <v>2</v>
      </c>
    </row>
    <row r="374" spans="1:4" x14ac:dyDescent="0.2">
      <c r="A374" s="263" t="s">
        <v>234</v>
      </c>
      <c r="B374" s="263" t="s">
        <v>23545</v>
      </c>
      <c r="C374" s="263" t="s">
        <v>12</v>
      </c>
      <c r="D374" t="s">
        <v>2</v>
      </c>
    </row>
    <row r="375" spans="1:4" x14ac:dyDescent="0.2">
      <c r="A375" s="263" t="s">
        <v>11669</v>
      </c>
      <c r="B375" s="263" t="s">
        <v>23545</v>
      </c>
      <c r="C375" s="263" t="s">
        <v>12</v>
      </c>
      <c r="D375" t="s">
        <v>2</v>
      </c>
    </row>
    <row r="376" spans="1:4" x14ac:dyDescent="0.2">
      <c r="A376" s="263" t="s">
        <v>235</v>
      </c>
      <c r="B376" s="263" t="s">
        <v>23546</v>
      </c>
      <c r="C376" s="263" t="s">
        <v>12</v>
      </c>
      <c r="D376" t="s">
        <v>2</v>
      </c>
    </row>
    <row r="377" spans="1:4" x14ac:dyDescent="0.2">
      <c r="A377" s="263" t="s">
        <v>11670</v>
      </c>
      <c r="B377" s="263" t="s">
        <v>23546</v>
      </c>
      <c r="C377" s="263" t="s">
        <v>12</v>
      </c>
      <c r="D377" t="s">
        <v>2</v>
      </c>
    </row>
    <row r="378" spans="1:4" x14ac:dyDescent="0.2">
      <c r="A378" s="263" t="s">
        <v>236</v>
      </c>
      <c r="B378" s="263" t="s">
        <v>23547</v>
      </c>
      <c r="C378" s="263" t="s">
        <v>12</v>
      </c>
      <c r="D378" t="s">
        <v>2</v>
      </c>
    </row>
    <row r="379" spans="1:4" x14ac:dyDescent="0.2">
      <c r="A379" s="263" t="s">
        <v>11671</v>
      </c>
      <c r="B379" s="263" t="s">
        <v>23547</v>
      </c>
      <c r="C379" s="263" t="s">
        <v>12</v>
      </c>
      <c r="D379" t="s">
        <v>2</v>
      </c>
    </row>
    <row r="380" spans="1:4" x14ac:dyDescent="0.2">
      <c r="A380" s="263" t="s">
        <v>237</v>
      </c>
      <c r="B380" s="263" t="s">
        <v>23548</v>
      </c>
      <c r="C380" s="263" t="s">
        <v>12</v>
      </c>
      <c r="D380" t="s">
        <v>2</v>
      </c>
    </row>
    <row r="381" spans="1:4" x14ac:dyDescent="0.2">
      <c r="A381" s="263" t="s">
        <v>11672</v>
      </c>
      <c r="B381" s="263" t="s">
        <v>23548</v>
      </c>
      <c r="C381" s="263" t="s">
        <v>12</v>
      </c>
      <c r="D381" t="s">
        <v>2</v>
      </c>
    </row>
    <row r="382" spans="1:4" x14ac:dyDescent="0.2">
      <c r="A382" s="263" t="s">
        <v>238</v>
      </c>
      <c r="B382" s="263" t="s">
        <v>23549</v>
      </c>
      <c r="C382" s="263" t="s">
        <v>12</v>
      </c>
      <c r="D382" t="s">
        <v>2</v>
      </c>
    </row>
    <row r="383" spans="1:4" x14ac:dyDescent="0.2">
      <c r="A383" s="263" t="s">
        <v>11673</v>
      </c>
      <c r="B383" s="263" t="s">
        <v>23549</v>
      </c>
      <c r="C383" s="263" t="s">
        <v>12</v>
      </c>
      <c r="D383" t="s">
        <v>2</v>
      </c>
    </row>
    <row r="384" spans="1:4" x14ac:dyDescent="0.2">
      <c r="A384" s="263" t="s">
        <v>239</v>
      </c>
      <c r="B384" s="263" t="s">
        <v>23550</v>
      </c>
      <c r="C384" s="263" t="s">
        <v>12</v>
      </c>
      <c r="D384" t="s">
        <v>2</v>
      </c>
    </row>
    <row r="385" spans="1:4" x14ac:dyDescent="0.2">
      <c r="A385" s="263" t="s">
        <v>11674</v>
      </c>
      <c r="B385" s="263" t="s">
        <v>23550</v>
      </c>
      <c r="C385" s="263" t="s">
        <v>12</v>
      </c>
      <c r="D385" t="s">
        <v>2</v>
      </c>
    </row>
    <row r="386" spans="1:4" x14ac:dyDescent="0.2">
      <c r="A386" s="263" t="s">
        <v>240</v>
      </c>
      <c r="B386" s="263" t="s">
        <v>241</v>
      </c>
      <c r="C386" s="263" t="s">
        <v>12</v>
      </c>
      <c r="D386" t="s">
        <v>2</v>
      </c>
    </row>
    <row r="387" spans="1:4" x14ac:dyDescent="0.2">
      <c r="A387" s="263" t="s">
        <v>11675</v>
      </c>
      <c r="B387" s="263" t="s">
        <v>241</v>
      </c>
      <c r="C387" s="263" t="s">
        <v>12</v>
      </c>
      <c r="D387" t="s">
        <v>2</v>
      </c>
    </row>
    <row r="388" spans="1:4" x14ac:dyDescent="0.2">
      <c r="A388" s="263" t="s">
        <v>242</v>
      </c>
      <c r="B388" s="263" t="s">
        <v>24436</v>
      </c>
      <c r="C388" s="263" t="s">
        <v>12</v>
      </c>
      <c r="D388" t="s">
        <v>2</v>
      </c>
    </row>
    <row r="389" spans="1:4" x14ac:dyDescent="0.2">
      <c r="A389" s="263" t="s">
        <v>11676</v>
      </c>
      <c r="B389" s="263" t="s">
        <v>24436</v>
      </c>
      <c r="C389" s="263" t="s">
        <v>12</v>
      </c>
      <c r="D389" t="s">
        <v>2</v>
      </c>
    </row>
    <row r="390" spans="1:4" x14ac:dyDescent="0.2">
      <c r="A390" s="263" t="s">
        <v>243</v>
      </c>
      <c r="B390" s="263" t="s">
        <v>23551</v>
      </c>
      <c r="C390" s="263" t="s">
        <v>12</v>
      </c>
      <c r="D390" t="s">
        <v>2</v>
      </c>
    </row>
    <row r="391" spans="1:4" x14ac:dyDescent="0.2">
      <c r="A391" s="263" t="s">
        <v>11677</v>
      </c>
      <c r="B391" s="263" t="s">
        <v>23551</v>
      </c>
      <c r="C391" s="263" t="s">
        <v>12</v>
      </c>
      <c r="D391" t="s">
        <v>2</v>
      </c>
    </row>
    <row r="392" spans="1:4" x14ac:dyDescent="0.2">
      <c r="A392" s="263" t="s">
        <v>244</v>
      </c>
      <c r="B392" s="263" t="s">
        <v>24437</v>
      </c>
      <c r="C392" s="263" t="s">
        <v>19</v>
      </c>
      <c r="D392" t="s">
        <v>3</v>
      </c>
    </row>
    <row r="393" spans="1:4" x14ac:dyDescent="0.2">
      <c r="A393" s="263" t="s">
        <v>11678</v>
      </c>
      <c r="B393" s="263" t="s">
        <v>24437</v>
      </c>
      <c r="C393" s="263" t="s">
        <v>19</v>
      </c>
      <c r="D393" t="s">
        <v>3</v>
      </c>
    </row>
    <row r="394" spans="1:4" x14ac:dyDescent="0.2">
      <c r="A394" s="263" t="s">
        <v>245</v>
      </c>
      <c r="B394" s="263" t="s">
        <v>24438</v>
      </c>
      <c r="C394" s="263" t="s">
        <v>19</v>
      </c>
      <c r="D394" t="s">
        <v>3</v>
      </c>
    </row>
    <row r="395" spans="1:4" x14ac:dyDescent="0.2">
      <c r="A395" s="263" t="s">
        <v>11679</v>
      </c>
      <c r="B395" s="263" t="s">
        <v>24438</v>
      </c>
      <c r="C395" s="263" t="s">
        <v>19</v>
      </c>
      <c r="D395" t="s">
        <v>3</v>
      </c>
    </row>
    <row r="396" spans="1:4" x14ac:dyDescent="0.2">
      <c r="A396" s="263" t="s">
        <v>246</v>
      </c>
      <c r="B396" s="263" t="s">
        <v>24439</v>
      </c>
      <c r="C396" s="263" t="s">
        <v>19</v>
      </c>
      <c r="D396" t="s">
        <v>3</v>
      </c>
    </row>
    <row r="397" spans="1:4" x14ac:dyDescent="0.2">
      <c r="A397" s="263" t="s">
        <v>11680</v>
      </c>
      <c r="B397" s="263" t="s">
        <v>24439</v>
      </c>
      <c r="C397" s="263" t="s">
        <v>19</v>
      </c>
      <c r="D397" t="s">
        <v>3</v>
      </c>
    </row>
    <row r="398" spans="1:4" x14ac:dyDescent="0.2">
      <c r="A398" s="263" t="s">
        <v>247</v>
      </c>
      <c r="B398" s="263" t="s">
        <v>23552</v>
      </c>
      <c r="C398" s="263" t="s">
        <v>12</v>
      </c>
      <c r="D398" t="s">
        <v>2</v>
      </c>
    </row>
    <row r="399" spans="1:4" x14ac:dyDescent="0.2">
      <c r="A399" s="263" t="s">
        <v>11681</v>
      </c>
      <c r="B399" s="263" t="s">
        <v>23552</v>
      </c>
      <c r="C399" s="263" t="s">
        <v>12</v>
      </c>
      <c r="D399" t="s">
        <v>2</v>
      </c>
    </row>
    <row r="400" spans="1:4" x14ac:dyDescent="0.2">
      <c r="A400" s="263" t="s">
        <v>248</v>
      </c>
      <c r="B400" s="263" t="s">
        <v>23553</v>
      </c>
      <c r="C400" s="263" t="s">
        <v>12</v>
      </c>
      <c r="D400" t="s">
        <v>2</v>
      </c>
    </row>
    <row r="401" spans="1:4" x14ac:dyDescent="0.2">
      <c r="A401" s="263" t="s">
        <v>11682</v>
      </c>
      <c r="B401" s="263" t="s">
        <v>23553</v>
      </c>
      <c r="C401" s="263" t="s">
        <v>12</v>
      </c>
      <c r="D401" t="s">
        <v>2</v>
      </c>
    </row>
    <row r="402" spans="1:4" x14ac:dyDescent="0.2">
      <c r="A402" s="263" t="s">
        <v>249</v>
      </c>
      <c r="B402" s="263" t="s">
        <v>23554</v>
      </c>
      <c r="C402" s="263" t="s">
        <v>12</v>
      </c>
      <c r="D402" t="s">
        <v>2</v>
      </c>
    </row>
    <row r="403" spans="1:4" x14ac:dyDescent="0.2">
      <c r="A403" s="263" t="s">
        <v>11683</v>
      </c>
      <c r="B403" s="263" t="s">
        <v>23554</v>
      </c>
      <c r="C403" s="263" t="s">
        <v>12</v>
      </c>
      <c r="D403" t="s">
        <v>2</v>
      </c>
    </row>
    <row r="404" spans="1:4" x14ac:dyDescent="0.2">
      <c r="A404" s="263" t="s">
        <v>250</v>
      </c>
      <c r="B404" s="263" t="s">
        <v>23555</v>
      </c>
      <c r="C404" s="263" t="s">
        <v>12</v>
      </c>
      <c r="D404" t="s">
        <v>2</v>
      </c>
    </row>
    <row r="405" spans="1:4" x14ac:dyDescent="0.2">
      <c r="A405" s="263" t="s">
        <v>11684</v>
      </c>
      <c r="B405" s="263" t="s">
        <v>23555</v>
      </c>
      <c r="C405" s="263" t="s">
        <v>12</v>
      </c>
      <c r="D405" t="s">
        <v>2</v>
      </c>
    </row>
    <row r="406" spans="1:4" x14ac:dyDescent="0.2">
      <c r="A406" s="263" t="s">
        <v>251</v>
      </c>
      <c r="B406" s="263" t="s">
        <v>23556</v>
      </c>
      <c r="C406" s="263" t="s">
        <v>12</v>
      </c>
      <c r="D406" t="s">
        <v>2</v>
      </c>
    </row>
    <row r="407" spans="1:4" x14ac:dyDescent="0.2">
      <c r="A407" s="263" t="s">
        <v>11685</v>
      </c>
      <c r="B407" s="263" t="s">
        <v>23556</v>
      </c>
      <c r="C407" s="263" t="s">
        <v>12</v>
      </c>
      <c r="D407" t="s">
        <v>2</v>
      </c>
    </row>
    <row r="408" spans="1:4" x14ac:dyDescent="0.2">
      <c r="A408" s="263" t="s">
        <v>252</v>
      </c>
      <c r="B408" s="263" t="s">
        <v>23557</v>
      </c>
      <c r="C408" s="263" t="s">
        <v>12</v>
      </c>
      <c r="D408" t="s">
        <v>2</v>
      </c>
    </row>
    <row r="409" spans="1:4" x14ac:dyDescent="0.2">
      <c r="A409" s="263" t="s">
        <v>11686</v>
      </c>
      <c r="B409" s="263" t="s">
        <v>23557</v>
      </c>
      <c r="C409" s="263" t="s">
        <v>12</v>
      </c>
      <c r="D409" t="s">
        <v>2</v>
      </c>
    </row>
    <row r="410" spans="1:4" x14ac:dyDescent="0.2">
      <c r="A410" s="263" t="s">
        <v>253</v>
      </c>
      <c r="B410" s="263" t="s">
        <v>254</v>
      </c>
      <c r="C410" s="263" t="s">
        <v>12</v>
      </c>
      <c r="D410" t="s">
        <v>2</v>
      </c>
    </row>
    <row r="411" spans="1:4" x14ac:dyDescent="0.2">
      <c r="A411" s="263" t="s">
        <v>11687</v>
      </c>
      <c r="B411" s="263" t="s">
        <v>254</v>
      </c>
      <c r="C411" s="263" t="s">
        <v>12</v>
      </c>
      <c r="D411" t="s">
        <v>2</v>
      </c>
    </row>
    <row r="412" spans="1:4" x14ac:dyDescent="0.2">
      <c r="A412" s="263" t="s">
        <v>255</v>
      </c>
      <c r="B412" s="263" t="s">
        <v>24440</v>
      </c>
      <c r="C412" s="263" t="s">
        <v>12</v>
      </c>
      <c r="D412" t="s">
        <v>2</v>
      </c>
    </row>
    <row r="413" spans="1:4" x14ac:dyDescent="0.2">
      <c r="A413" s="263" t="s">
        <v>11688</v>
      </c>
      <c r="B413" s="263" t="s">
        <v>24440</v>
      </c>
      <c r="C413" s="263" t="s">
        <v>12</v>
      </c>
      <c r="D413" t="s">
        <v>2</v>
      </c>
    </row>
    <row r="414" spans="1:4" x14ac:dyDescent="0.2">
      <c r="A414" s="263" t="s">
        <v>256</v>
      </c>
      <c r="B414" s="263" t="s">
        <v>24441</v>
      </c>
      <c r="C414" s="263" t="s">
        <v>12</v>
      </c>
      <c r="D414" t="s">
        <v>2</v>
      </c>
    </row>
    <row r="415" spans="1:4" x14ac:dyDescent="0.2">
      <c r="A415" s="263" t="s">
        <v>11689</v>
      </c>
      <c r="B415" s="263" t="s">
        <v>24441</v>
      </c>
      <c r="C415" s="263" t="s">
        <v>12</v>
      </c>
      <c r="D415" t="s">
        <v>2</v>
      </c>
    </row>
    <row r="416" spans="1:4" x14ac:dyDescent="0.2">
      <c r="A416" s="263" t="s">
        <v>257</v>
      </c>
      <c r="B416" s="263" t="s">
        <v>24442</v>
      </c>
      <c r="C416" s="263" t="s">
        <v>12</v>
      </c>
      <c r="D416" t="s">
        <v>2</v>
      </c>
    </row>
    <row r="417" spans="1:4" x14ac:dyDescent="0.2">
      <c r="A417" s="263" t="s">
        <v>11690</v>
      </c>
      <c r="B417" s="263" t="s">
        <v>24442</v>
      </c>
      <c r="C417" s="263" t="s">
        <v>12</v>
      </c>
      <c r="D417" t="s">
        <v>2</v>
      </c>
    </row>
    <row r="418" spans="1:4" x14ac:dyDescent="0.2">
      <c r="A418" s="263" t="s">
        <v>258</v>
      </c>
      <c r="B418" s="263" t="s">
        <v>24443</v>
      </c>
      <c r="C418" s="263" t="s">
        <v>12</v>
      </c>
      <c r="D418" t="s">
        <v>2</v>
      </c>
    </row>
    <row r="419" spans="1:4" x14ac:dyDescent="0.2">
      <c r="A419" s="263" t="s">
        <v>11691</v>
      </c>
      <c r="B419" s="263" t="s">
        <v>24443</v>
      </c>
      <c r="C419" s="263" t="s">
        <v>12</v>
      </c>
      <c r="D419" t="s">
        <v>2</v>
      </c>
    </row>
    <row r="420" spans="1:4" x14ac:dyDescent="0.2">
      <c r="A420" s="263" t="s">
        <v>259</v>
      </c>
      <c r="B420" s="263" t="s">
        <v>23558</v>
      </c>
      <c r="C420" s="263" t="s">
        <v>12</v>
      </c>
      <c r="D420" t="s">
        <v>2</v>
      </c>
    </row>
    <row r="421" spans="1:4" x14ac:dyDescent="0.2">
      <c r="A421" s="263" t="s">
        <v>11692</v>
      </c>
      <c r="B421" s="263" t="s">
        <v>23558</v>
      </c>
      <c r="C421" s="263" t="s">
        <v>12</v>
      </c>
      <c r="D421" t="s">
        <v>2</v>
      </c>
    </row>
    <row r="422" spans="1:4" x14ac:dyDescent="0.2">
      <c r="A422" s="263" t="s">
        <v>260</v>
      </c>
      <c r="B422" s="263" t="s">
        <v>261</v>
      </c>
      <c r="C422" s="263" t="s">
        <v>12</v>
      </c>
      <c r="D422" t="s">
        <v>2</v>
      </c>
    </row>
    <row r="423" spans="1:4" x14ac:dyDescent="0.2">
      <c r="A423" s="263" t="s">
        <v>11693</v>
      </c>
      <c r="B423" s="263" t="s">
        <v>261</v>
      </c>
      <c r="C423" s="263" t="s">
        <v>12</v>
      </c>
      <c r="D423" t="s">
        <v>2</v>
      </c>
    </row>
    <row r="424" spans="1:4" x14ac:dyDescent="0.2">
      <c r="A424" s="263" t="s">
        <v>262</v>
      </c>
      <c r="B424" s="263" t="s">
        <v>23559</v>
      </c>
      <c r="C424" s="263" t="s">
        <v>12</v>
      </c>
      <c r="D424" t="s">
        <v>2</v>
      </c>
    </row>
    <row r="425" spans="1:4" x14ac:dyDescent="0.2">
      <c r="A425" s="263" t="s">
        <v>11694</v>
      </c>
      <c r="B425" s="263" t="s">
        <v>23559</v>
      </c>
      <c r="C425" s="263" t="s">
        <v>12</v>
      </c>
      <c r="D425" t="s">
        <v>2</v>
      </c>
    </row>
    <row r="426" spans="1:4" x14ac:dyDescent="0.2">
      <c r="A426" s="263" t="s">
        <v>263</v>
      </c>
      <c r="B426" s="263" t="s">
        <v>23560</v>
      </c>
      <c r="C426" s="263" t="s">
        <v>12</v>
      </c>
      <c r="D426" t="s">
        <v>2</v>
      </c>
    </row>
    <row r="427" spans="1:4" x14ac:dyDescent="0.2">
      <c r="A427" s="263" t="s">
        <v>11695</v>
      </c>
      <c r="B427" s="263" t="s">
        <v>23560</v>
      </c>
      <c r="C427" s="263" t="s">
        <v>12</v>
      </c>
      <c r="D427" t="s">
        <v>2</v>
      </c>
    </row>
    <row r="428" spans="1:4" x14ac:dyDescent="0.2">
      <c r="A428" s="263" t="s">
        <v>264</v>
      </c>
      <c r="B428" s="263" t="s">
        <v>24444</v>
      </c>
      <c r="C428" s="263" t="s">
        <v>12</v>
      </c>
      <c r="D428" t="s">
        <v>2</v>
      </c>
    </row>
    <row r="429" spans="1:4" x14ac:dyDescent="0.2">
      <c r="A429" s="263" t="s">
        <v>11696</v>
      </c>
      <c r="B429" s="263" t="s">
        <v>24444</v>
      </c>
      <c r="C429" s="263" t="s">
        <v>12</v>
      </c>
      <c r="D429" t="s">
        <v>2</v>
      </c>
    </row>
    <row r="430" spans="1:4" x14ac:dyDescent="0.2">
      <c r="A430" s="263" t="s">
        <v>265</v>
      </c>
      <c r="B430" s="263" t="s">
        <v>24445</v>
      </c>
      <c r="C430" s="263" t="s">
        <v>12</v>
      </c>
      <c r="D430" t="s">
        <v>2</v>
      </c>
    </row>
    <row r="431" spans="1:4" x14ac:dyDescent="0.2">
      <c r="A431" s="263" t="s">
        <v>11697</v>
      </c>
      <c r="B431" s="263" t="s">
        <v>24445</v>
      </c>
      <c r="C431" s="263" t="s">
        <v>12</v>
      </c>
      <c r="D431" t="s">
        <v>2</v>
      </c>
    </row>
    <row r="432" spans="1:4" x14ac:dyDescent="0.2">
      <c r="A432" s="263" t="s">
        <v>266</v>
      </c>
      <c r="B432" s="263" t="s">
        <v>24446</v>
      </c>
      <c r="C432" s="263" t="s">
        <v>12</v>
      </c>
      <c r="D432" t="s">
        <v>2</v>
      </c>
    </row>
    <row r="433" spans="1:4" x14ac:dyDescent="0.2">
      <c r="A433" s="263" t="s">
        <v>11698</v>
      </c>
      <c r="B433" s="263" t="s">
        <v>24446</v>
      </c>
      <c r="C433" s="263" t="s">
        <v>12</v>
      </c>
      <c r="D433" t="s">
        <v>2</v>
      </c>
    </row>
    <row r="434" spans="1:4" x14ac:dyDescent="0.2">
      <c r="A434" s="263" t="s">
        <v>267</v>
      </c>
      <c r="B434" s="263" t="s">
        <v>24447</v>
      </c>
      <c r="C434" s="263" t="s">
        <v>12</v>
      </c>
      <c r="D434" t="s">
        <v>2</v>
      </c>
    </row>
    <row r="435" spans="1:4" x14ac:dyDescent="0.2">
      <c r="A435" s="263" t="s">
        <v>11699</v>
      </c>
      <c r="B435" s="263" t="s">
        <v>24447</v>
      </c>
      <c r="C435" s="263" t="s">
        <v>12</v>
      </c>
      <c r="D435" t="s">
        <v>2</v>
      </c>
    </row>
    <row r="436" spans="1:4" x14ac:dyDescent="0.2">
      <c r="A436" s="263" t="s">
        <v>268</v>
      </c>
      <c r="B436" s="263" t="s">
        <v>24448</v>
      </c>
      <c r="C436" s="263" t="s">
        <v>12</v>
      </c>
      <c r="D436" t="s">
        <v>2</v>
      </c>
    </row>
    <row r="437" spans="1:4" x14ac:dyDescent="0.2">
      <c r="A437" s="263" t="s">
        <v>11700</v>
      </c>
      <c r="B437" s="263" t="s">
        <v>24448</v>
      </c>
      <c r="C437" s="263" t="s">
        <v>12</v>
      </c>
      <c r="D437" t="s">
        <v>2</v>
      </c>
    </row>
    <row r="438" spans="1:4" x14ac:dyDescent="0.2">
      <c r="A438" s="263" t="s">
        <v>269</v>
      </c>
      <c r="B438" s="263" t="s">
        <v>23559</v>
      </c>
      <c r="C438" s="263" t="s">
        <v>12</v>
      </c>
      <c r="D438" t="s">
        <v>2</v>
      </c>
    </row>
    <row r="439" spans="1:4" x14ac:dyDescent="0.2">
      <c r="A439" s="263" t="s">
        <v>11701</v>
      </c>
      <c r="B439" s="263" t="s">
        <v>23559</v>
      </c>
      <c r="C439" s="263" t="s">
        <v>12</v>
      </c>
      <c r="D439" t="s">
        <v>2</v>
      </c>
    </row>
    <row r="440" spans="1:4" x14ac:dyDescent="0.2">
      <c r="A440" s="263" t="s">
        <v>270</v>
      </c>
      <c r="B440" s="263" t="s">
        <v>261</v>
      </c>
      <c r="C440" s="263" t="s">
        <v>12</v>
      </c>
      <c r="D440" t="s">
        <v>2</v>
      </c>
    </row>
    <row r="441" spans="1:4" x14ac:dyDescent="0.2">
      <c r="A441" s="263" t="s">
        <v>11702</v>
      </c>
      <c r="B441" s="263" t="s">
        <v>261</v>
      </c>
      <c r="C441" s="263" t="s">
        <v>12</v>
      </c>
      <c r="D441" t="s">
        <v>2</v>
      </c>
    </row>
    <row r="442" spans="1:4" x14ac:dyDescent="0.2">
      <c r="A442" s="263" t="s">
        <v>271</v>
      </c>
      <c r="B442" s="263" t="s">
        <v>23561</v>
      </c>
      <c r="C442" s="263" t="s">
        <v>12</v>
      </c>
      <c r="D442" t="s">
        <v>2</v>
      </c>
    </row>
    <row r="443" spans="1:4" x14ac:dyDescent="0.2">
      <c r="A443" s="263" t="s">
        <v>11703</v>
      </c>
      <c r="B443" s="263" t="s">
        <v>23561</v>
      </c>
      <c r="C443" s="263" t="s">
        <v>12</v>
      </c>
      <c r="D443" t="s">
        <v>2</v>
      </c>
    </row>
    <row r="444" spans="1:4" x14ac:dyDescent="0.2">
      <c r="A444" s="263" t="s">
        <v>272</v>
      </c>
      <c r="B444" s="263" t="s">
        <v>23562</v>
      </c>
      <c r="C444" s="263" t="s">
        <v>12</v>
      </c>
      <c r="D444" t="s">
        <v>2</v>
      </c>
    </row>
    <row r="445" spans="1:4" x14ac:dyDescent="0.2">
      <c r="A445" s="263" t="s">
        <v>11704</v>
      </c>
      <c r="B445" s="263" t="s">
        <v>23562</v>
      </c>
      <c r="C445" s="263" t="s">
        <v>12</v>
      </c>
      <c r="D445" t="s">
        <v>2</v>
      </c>
    </row>
    <row r="446" spans="1:4" x14ac:dyDescent="0.2">
      <c r="A446" s="263" t="s">
        <v>273</v>
      </c>
      <c r="B446" s="263" t="s">
        <v>23563</v>
      </c>
      <c r="C446" s="263" t="s">
        <v>12</v>
      </c>
      <c r="D446" t="s">
        <v>2</v>
      </c>
    </row>
    <row r="447" spans="1:4" x14ac:dyDescent="0.2">
      <c r="A447" s="263" t="s">
        <v>11705</v>
      </c>
      <c r="B447" s="263" t="s">
        <v>23563</v>
      </c>
      <c r="C447" s="263" t="s">
        <v>12</v>
      </c>
      <c r="D447" t="s">
        <v>2</v>
      </c>
    </row>
    <row r="448" spans="1:4" x14ac:dyDescent="0.2">
      <c r="A448" s="263" t="s">
        <v>274</v>
      </c>
      <c r="B448" s="263" t="s">
        <v>23564</v>
      </c>
      <c r="C448" s="263" t="s">
        <v>12</v>
      </c>
      <c r="D448" t="s">
        <v>2</v>
      </c>
    </row>
    <row r="449" spans="1:4" x14ac:dyDescent="0.2">
      <c r="A449" s="263" t="s">
        <v>11706</v>
      </c>
      <c r="B449" s="263" t="s">
        <v>23564</v>
      </c>
      <c r="C449" s="263" t="s">
        <v>12</v>
      </c>
      <c r="D449" t="s">
        <v>2</v>
      </c>
    </row>
    <row r="450" spans="1:4" x14ac:dyDescent="0.2">
      <c r="A450" s="263" t="s">
        <v>275</v>
      </c>
      <c r="B450" s="263" t="s">
        <v>276</v>
      </c>
      <c r="C450" s="263" t="s">
        <v>12</v>
      </c>
      <c r="D450" t="s">
        <v>2</v>
      </c>
    </row>
    <row r="451" spans="1:4" x14ac:dyDescent="0.2">
      <c r="A451" s="263" t="s">
        <v>11707</v>
      </c>
      <c r="B451" s="263" t="s">
        <v>276</v>
      </c>
      <c r="C451" s="263" t="s">
        <v>12</v>
      </c>
      <c r="D451" t="s">
        <v>2</v>
      </c>
    </row>
    <row r="452" spans="1:4" x14ac:dyDescent="0.2">
      <c r="A452" s="263" t="s">
        <v>277</v>
      </c>
      <c r="B452" s="263" t="s">
        <v>278</v>
      </c>
      <c r="C452" s="263" t="s">
        <v>12</v>
      </c>
      <c r="D452" t="s">
        <v>2</v>
      </c>
    </row>
    <row r="453" spans="1:4" x14ac:dyDescent="0.2">
      <c r="A453" s="263" t="s">
        <v>11708</v>
      </c>
      <c r="B453" s="263" t="s">
        <v>278</v>
      </c>
      <c r="C453" s="263" t="s">
        <v>12</v>
      </c>
      <c r="D453" t="s">
        <v>2</v>
      </c>
    </row>
    <row r="454" spans="1:4" x14ac:dyDescent="0.2">
      <c r="A454" s="263" t="s">
        <v>279</v>
      </c>
      <c r="B454" s="263" t="s">
        <v>24449</v>
      </c>
      <c r="C454" s="263" t="s">
        <v>12</v>
      </c>
      <c r="D454" t="s">
        <v>2</v>
      </c>
    </row>
    <row r="455" spans="1:4" x14ac:dyDescent="0.2">
      <c r="A455" s="263" t="s">
        <v>11709</v>
      </c>
      <c r="B455" s="263" t="s">
        <v>24449</v>
      </c>
      <c r="C455" s="263" t="s">
        <v>12</v>
      </c>
      <c r="D455" t="s">
        <v>2</v>
      </c>
    </row>
    <row r="456" spans="1:4" x14ac:dyDescent="0.2">
      <c r="A456" s="263" t="s">
        <v>280</v>
      </c>
      <c r="B456" s="263" t="s">
        <v>24450</v>
      </c>
      <c r="C456" s="263" t="s">
        <v>12</v>
      </c>
      <c r="D456" t="s">
        <v>2</v>
      </c>
    </row>
    <row r="457" spans="1:4" x14ac:dyDescent="0.2">
      <c r="A457" s="263" t="s">
        <v>11710</v>
      </c>
      <c r="B457" s="263" t="s">
        <v>24450</v>
      </c>
      <c r="C457" s="263" t="s">
        <v>12</v>
      </c>
      <c r="D457" t="s">
        <v>2</v>
      </c>
    </row>
    <row r="458" spans="1:4" x14ac:dyDescent="0.2">
      <c r="A458" s="263" t="s">
        <v>281</v>
      </c>
      <c r="B458" s="263" t="s">
        <v>24451</v>
      </c>
      <c r="C458" s="263" t="s">
        <v>12</v>
      </c>
      <c r="D458" t="s">
        <v>2</v>
      </c>
    </row>
    <row r="459" spans="1:4" x14ac:dyDescent="0.2">
      <c r="A459" s="263" t="s">
        <v>11711</v>
      </c>
      <c r="B459" s="263" t="s">
        <v>24451</v>
      </c>
      <c r="C459" s="263" t="s">
        <v>12</v>
      </c>
      <c r="D459" t="s">
        <v>2</v>
      </c>
    </row>
    <row r="460" spans="1:4" x14ac:dyDescent="0.2">
      <c r="A460" s="263" t="s">
        <v>282</v>
      </c>
      <c r="B460" s="263" t="s">
        <v>283</v>
      </c>
      <c r="C460" s="263" t="s">
        <v>12</v>
      </c>
      <c r="D460" t="s">
        <v>2</v>
      </c>
    </row>
    <row r="461" spans="1:4" x14ac:dyDescent="0.2">
      <c r="A461" s="263" t="s">
        <v>11712</v>
      </c>
      <c r="B461" s="263" t="s">
        <v>283</v>
      </c>
      <c r="C461" s="263" t="s">
        <v>12</v>
      </c>
      <c r="D461" t="s">
        <v>2</v>
      </c>
    </row>
    <row r="462" spans="1:4" x14ac:dyDescent="0.2">
      <c r="A462" s="263" t="s">
        <v>284</v>
      </c>
      <c r="B462" s="263" t="s">
        <v>23565</v>
      </c>
      <c r="C462" s="263" t="s">
        <v>12</v>
      </c>
      <c r="D462" t="s">
        <v>2</v>
      </c>
    </row>
    <row r="463" spans="1:4" x14ac:dyDescent="0.2">
      <c r="A463" s="263" t="s">
        <v>11713</v>
      </c>
      <c r="B463" s="263" t="s">
        <v>23565</v>
      </c>
      <c r="C463" s="263" t="s">
        <v>12</v>
      </c>
      <c r="D463" t="s">
        <v>2</v>
      </c>
    </row>
    <row r="464" spans="1:4" x14ac:dyDescent="0.2">
      <c r="A464" s="263" t="s">
        <v>285</v>
      </c>
      <c r="B464" s="263" t="s">
        <v>23566</v>
      </c>
      <c r="C464" s="263" t="s">
        <v>12</v>
      </c>
      <c r="D464" t="s">
        <v>2</v>
      </c>
    </row>
    <row r="465" spans="1:4" x14ac:dyDescent="0.2">
      <c r="A465" s="263" t="s">
        <v>11714</v>
      </c>
      <c r="B465" s="263" t="s">
        <v>23566</v>
      </c>
      <c r="C465" s="263" t="s">
        <v>12</v>
      </c>
      <c r="D465" t="s">
        <v>2</v>
      </c>
    </row>
    <row r="466" spans="1:4" x14ac:dyDescent="0.2">
      <c r="A466" s="263" t="s">
        <v>286</v>
      </c>
      <c r="B466" s="263" t="s">
        <v>24452</v>
      </c>
      <c r="C466" s="263" t="s">
        <v>12</v>
      </c>
      <c r="D466" t="s">
        <v>2</v>
      </c>
    </row>
    <row r="467" spans="1:4" x14ac:dyDescent="0.2">
      <c r="A467" s="263" t="s">
        <v>11715</v>
      </c>
      <c r="B467" s="263" t="s">
        <v>24452</v>
      </c>
      <c r="C467" s="263" t="s">
        <v>12</v>
      </c>
      <c r="D467" t="s">
        <v>2</v>
      </c>
    </row>
    <row r="468" spans="1:4" x14ac:dyDescent="0.2">
      <c r="A468" s="263" t="s">
        <v>287</v>
      </c>
      <c r="B468" s="263" t="s">
        <v>24453</v>
      </c>
      <c r="C468" s="263" t="s">
        <v>12</v>
      </c>
      <c r="D468" t="s">
        <v>2</v>
      </c>
    </row>
    <row r="469" spans="1:4" x14ac:dyDescent="0.2">
      <c r="A469" s="263" t="s">
        <v>11716</v>
      </c>
      <c r="B469" s="263" t="s">
        <v>24453</v>
      </c>
      <c r="C469" s="263" t="s">
        <v>12</v>
      </c>
      <c r="D469" t="s">
        <v>2</v>
      </c>
    </row>
    <row r="470" spans="1:4" x14ac:dyDescent="0.2">
      <c r="A470" s="263" t="s">
        <v>288</v>
      </c>
      <c r="B470" s="263" t="s">
        <v>24454</v>
      </c>
      <c r="C470" s="263" t="s">
        <v>12</v>
      </c>
      <c r="D470" t="s">
        <v>2</v>
      </c>
    </row>
    <row r="471" spans="1:4" x14ac:dyDescent="0.2">
      <c r="A471" s="263" t="s">
        <v>11717</v>
      </c>
      <c r="B471" s="263" t="s">
        <v>24454</v>
      </c>
      <c r="C471" s="263" t="s">
        <v>12</v>
      </c>
      <c r="D471" t="s">
        <v>2</v>
      </c>
    </row>
    <row r="472" spans="1:4" x14ac:dyDescent="0.2">
      <c r="A472" s="263" t="s">
        <v>289</v>
      </c>
      <c r="B472" s="263" t="s">
        <v>24455</v>
      </c>
      <c r="C472" s="263" t="s">
        <v>12</v>
      </c>
      <c r="D472" t="s">
        <v>2</v>
      </c>
    </row>
    <row r="473" spans="1:4" x14ac:dyDescent="0.2">
      <c r="A473" s="263" t="s">
        <v>11718</v>
      </c>
      <c r="B473" s="263" t="s">
        <v>24455</v>
      </c>
      <c r="C473" s="263" t="s">
        <v>12</v>
      </c>
      <c r="D473" t="s">
        <v>2</v>
      </c>
    </row>
    <row r="474" spans="1:4" x14ac:dyDescent="0.2">
      <c r="A474" s="263" t="s">
        <v>290</v>
      </c>
      <c r="B474" s="263" t="s">
        <v>24456</v>
      </c>
      <c r="C474" s="263" t="s">
        <v>12</v>
      </c>
      <c r="D474" t="s">
        <v>2</v>
      </c>
    </row>
    <row r="475" spans="1:4" x14ac:dyDescent="0.2">
      <c r="A475" s="263" t="s">
        <v>11719</v>
      </c>
      <c r="B475" s="263" t="s">
        <v>24456</v>
      </c>
      <c r="C475" s="263" t="s">
        <v>12</v>
      </c>
      <c r="D475" t="s">
        <v>2</v>
      </c>
    </row>
    <row r="476" spans="1:4" x14ac:dyDescent="0.2">
      <c r="A476" s="263" t="s">
        <v>291</v>
      </c>
      <c r="B476" s="263" t="s">
        <v>24457</v>
      </c>
      <c r="C476" s="263" t="s">
        <v>12</v>
      </c>
      <c r="D476" t="s">
        <v>2</v>
      </c>
    </row>
    <row r="477" spans="1:4" x14ac:dyDescent="0.2">
      <c r="A477" s="263" t="s">
        <v>11720</v>
      </c>
      <c r="B477" s="263" t="s">
        <v>24457</v>
      </c>
      <c r="C477" s="263" t="s">
        <v>12</v>
      </c>
      <c r="D477" t="s">
        <v>2</v>
      </c>
    </row>
    <row r="478" spans="1:4" x14ac:dyDescent="0.2">
      <c r="A478" s="263" t="s">
        <v>6511</v>
      </c>
      <c r="B478" s="263" t="s">
        <v>24458</v>
      </c>
      <c r="C478" s="263" t="s">
        <v>12</v>
      </c>
      <c r="D478" t="s">
        <v>2</v>
      </c>
    </row>
    <row r="479" spans="1:4" x14ac:dyDescent="0.2">
      <c r="A479" s="263" t="s">
        <v>11721</v>
      </c>
      <c r="B479" s="263" t="s">
        <v>24458</v>
      </c>
      <c r="C479" s="263" t="s">
        <v>12</v>
      </c>
      <c r="D479" t="s">
        <v>2</v>
      </c>
    </row>
    <row r="480" spans="1:4" x14ac:dyDescent="0.2">
      <c r="A480" s="263" t="s">
        <v>6512</v>
      </c>
      <c r="B480" s="263" t="s">
        <v>24459</v>
      </c>
      <c r="C480" s="263" t="s">
        <v>12</v>
      </c>
      <c r="D480" t="s">
        <v>2</v>
      </c>
    </row>
    <row r="481" spans="1:4" x14ac:dyDescent="0.2">
      <c r="A481" s="263" t="s">
        <v>11722</v>
      </c>
      <c r="B481" s="263" t="s">
        <v>24459</v>
      </c>
      <c r="C481" s="263" t="s">
        <v>12</v>
      </c>
      <c r="D481" t="s">
        <v>2</v>
      </c>
    </row>
    <row r="482" spans="1:4" x14ac:dyDescent="0.2">
      <c r="A482" s="263" t="s">
        <v>6513</v>
      </c>
      <c r="B482" s="263" t="s">
        <v>24460</v>
      </c>
      <c r="C482" s="263" t="s">
        <v>12</v>
      </c>
      <c r="D482" t="s">
        <v>2</v>
      </c>
    </row>
    <row r="483" spans="1:4" x14ac:dyDescent="0.2">
      <c r="A483" s="263" t="s">
        <v>11723</v>
      </c>
      <c r="B483" s="263" t="s">
        <v>24460</v>
      </c>
      <c r="C483" s="263" t="s">
        <v>12</v>
      </c>
      <c r="D483" t="s">
        <v>2</v>
      </c>
    </row>
    <row r="484" spans="1:4" x14ac:dyDescent="0.2">
      <c r="A484" s="263" t="s">
        <v>292</v>
      </c>
      <c r="B484" s="263" t="s">
        <v>24461</v>
      </c>
      <c r="C484" s="263" t="s">
        <v>20</v>
      </c>
      <c r="D484" t="s">
        <v>0</v>
      </c>
    </row>
    <row r="485" spans="1:4" x14ac:dyDescent="0.2">
      <c r="A485" s="263" t="s">
        <v>11724</v>
      </c>
      <c r="B485" s="263" t="s">
        <v>24461</v>
      </c>
      <c r="C485" s="263" t="s">
        <v>20</v>
      </c>
      <c r="D485" t="s">
        <v>0</v>
      </c>
    </row>
    <row r="486" spans="1:4" x14ac:dyDescent="0.2">
      <c r="A486" s="263" t="s">
        <v>293</v>
      </c>
      <c r="B486" s="263" t="s">
        <v>24462</v>
      </c>
      <c r="C486" s="263" t="s">
        <v>20</v>
      </c>
      <c r="D486" t="s">
        <v>0</v>
      </c>
    </row>
    <row r="487" spans="1:4" x14ac:dyDescent="0.2">
      <c r="A487" s="263" t="s">
        <v>11725</v>
      </c>
      <c r="B487" s="263" t="s">
        <v>24462</v>
      </c>
      <c r="C487" s="263" t="s">
        <v>20</v>
      </c>
      <c r="D487" t="s">
        <v>0</v>
      </c>
    </row>
    <row r="488" spans="1:4" x14ac:dyDescent="0.2">
      <c r="A488" s="263" t="s">
        <v>294</v>
      </c>
      <c r="B488" s="263" t="s">
        <v>24463</v>
      </c>
      <c r="C488" s="263" t="s">
        <v>20</v>
      </c>
      <c r="D488" t="s">
        <v>0</v>
      </c>
    </row>
    <row r="489" spans="1:4" x14ac:dyDescent="0.2">
      <c r="A489" s="263" t="s">
        <v>11726</v>
      </c>
      <c r="B489" s="263" t="s">
        <v>24463</v>
      </c>
      <c r="C489" s="263" t="s">
        <v>20</v>
      </c>
      <c r="D489" t="s">
        <v>0</v>
      </c>
    </row>
    <row r="490" spans="1:4" x14ac:dyDescent="0.2">
      <c r="A490" s="263" t="s">
        <v>295</v>
      </c>
      <c r="B490" s="263" t="s">
        <v>24464</v>
      </c>
      <c r="C490" s="263" t="s">
        <v>20</v>
      </c>
      <c r="D490" t="s">
        <v>0</v>
      </c>
    </row>
    <row r="491" spans="1:4" x14ac:dyDescent="0.2">
      <c r="A491" s="263" t="s">
        <v>11727</v>
      </c>
      <c r="B491" s="263" t="s">
        <v>24464</v>
      </c>
      <c r="C491" s="263" t="s">
        <v>20</v>
      </c>
      <c r="D491" t="s">
        <v>0</v>
      </c>
    </row>
    <row r="492" spans="1:4" x14ac:dyDescent="0.2">
      <c r="A492" s="263" t="s">
        <v>296</v>
      </c>
      <c r="B492" s="263" t="s">
        <v>24465</v>
      </c>
      <c r="C492" s="263" t="s">
        <v>20</v>
      </c>
      <c r="D492" t="s">
        <v>0</v>
      </c>
    </row>
    <row r="493" spans="1:4" x14ac:dyDescent="0.2">
      <c r="A493" s="263" t="s">
        <v>11728</v>
      </c>
      <c r="B493" s="263" t="s">
        <v>24465</v>
      </c>
      <c r="C493" s="263" t="s">
        <v>20</v>
      </c>
      <c r="D493" t="s">
        <v>0</v>
      </c>
    </row>
    <row r="494" spans="1:4" x14ac:dyDescent="0.2">
      <c r="A494" s="263" t="s">
        <v>297</v>
      </c>
      <c r="B494" s="263" t="s">
        <v>24466</v>
      </c>
      <c r="C494" s="263" t="s">
        <v>20</v>
      </c>
      <c r="D494" t="s">
        <v>0</v>
      </c>
    </row>
    <row r="495" spans="1:4" x14ac:dyDescent="0.2">
      <c r="A495" s="263" t="s">
        <v>11729</v>
      </c>
      <c r="B495" s="263" t="s">
        <v>24466</v>
      </c>
      <c r="C495" s="263" t="s">
        <v>20</v>
      </c>
      <c r="D495" t="s">
        <v>0</v>
      </c>
    </row>
    <row r="496" spans="1:4" x14ac:dyDescent="0.2">
      <c r="A496" s="263" t="s">
        <v>298</v>
      </c>
      <c r="B496" s="263" t="s">
        <v>24467</v>
      </c>
      <c r="C496" s="263" t="s">
        <v>20</v>
      </c>
      <c r="D496" t="s">
        <v>0</v>
      </c>
    </row>
    <row r="497" spans="1:4" x14ac:dyDescent="0.2">
      <c r="A497" s="263" t="s">
        <v>11730</v>
      </c>
      <c r="B497" s="263" t="s">
        <v>24467</v>
      </c>
      <c r="C497" s="263" t="s">
        <v>20</v>
      </c>
      <c r="D497" t="s">
        <v>0</v>
      </c>
    </row>
    <row r="498" spans="1:4" x14ac:dyDescent="0.2">
      <c r="A498" s="263" t="s">
        <v>299</v>
      </c>
      <c r="B498" s="263" t="s">
        <v>24468</v>
      </c>
      <c r="C498" s="263" t="s">
        <v>20</v>
      </c>
      <c r="D498" t="s">
        <v>0</v>
      </c>
    </row>
    <row r="499" spans="1:4" x14ac:dyDescent="0.2">
      <c r="A499" s="263" t="s">
        <v>11731</v>
      </c>
      <c r="B499" s="263" t="s">
        <v>24468</v>
      </c>
      <c r="C499" s="263" t="s">
        <v>20</v>
      </c>
      <c r="D499" t="s">
        <v>0</v>
      </c>
    </row>
    <row r="500" spans="1:4" x14ac:dyDescent="0.2">
      <c r="A500" s="263" t="s">
        <v>300</v>
      </c>
      <c r="B500" s="263" t="s">
        <v>24469</v>
      </c>
      <c r="C500" s="263" t="s">
        <v>20</v>
      </c>
      <c r="D500" t="s">
        <v>0</v>
      </c>
    </row>
    <row r="501" spans="1:4" x14ac:dyDescent="0.2">
      <c r="A501" s="263" t="s">
        <v>11732</v>
      </c>
      <c r="B501" s="263" t="s">
        <v>24469</v>
      </c>
      <c r="C501" s="263" t="s">
        <v>20</v>
      </c>
      <c r="D501" t="s">
        <v>0</v>
      </c>
    </row>
    <row r="502" spans="1:4" x14ac:dyDescent="0.2">
      <c r="A502" s="263" t="s">
        <v>301</v>
      </c>
      <c r="B502" s="263" t="s">
        <v>24470</v>
      </c>
      <c r="C502" s="263" t="s">
        <v>20</v>
      </c>
      <c r="D502" t="s">
        <v>0</v>
      </c>
    </row>
    <row r="503" spans="1:4" x14ac:dyDescent="0.2">
      <c r="A503" s="263" t="s">
        <v>11733</v>
      </c>
      <c r="B503" s="263" t="s">
        <v>24470</v>
      </c>
      <c r="C503" s="263" t="s">
        <v>20</v>
      </c>
      <c r="D503" t="s">
        <v>0</v>
      </c>
    </row>
    <row r="504" spans="1:4" x14ac:dyDescent="0.2">
      <c r="A504" s="263" t="s">
        <v>302</v>
      </c>
      <c r="B504" s="263" t="s">
        <v>24471</v>
      </c>
      <c r="C504" s="263" t="s">
        <v>20</v>
      </c>
      <c r="D504" t="s">
        <v>0</v>
      </c>
    </row>
    <row r="505" spans="1:4" x14ac:dyDescent="0.2">
      <c r="A505" s="263" t="s">
        <v>11734</v>
      </c>
      <c r="B505" s="263" t="s">
        <v>24471</v>
      </c>
      <c r="C505" s="263" t="s">
        <v>20</v>
      </c>
      <c r="D505" t="s">
        <v>0</v>
      </c>
    </row>
    <row r="506" spans="1:4" x14ac:dyDescent="0.2">
      <c r="A506" s="263" t="s">
        <v>303</v>
      </c>
      <c r="B506" s="263" t="s">
        <v>24472</v>
      </c>
      <c r="C506" s="263" t="s">
        <v>20</v>
      </c>
      <c r="D506" t="s">
        <v>0</v>
      </c>
    </row>
    <row r="507" spans="1:4" x14ac:dyDescent="0.2">
      <c r="A507" s="263" t="s">
        <v>11735</v>
      </c>
      <c r="B507" s="263" t="s">
        <v>24472</v>
      </c>
      <c r="C507" s="263" t="s">
        <v>20</v>
      </c>
      <c r="D507" t="s">
        <v>0</v>
      </c>
    </row>
    <row r="508" spans="1:4" x14ac:dyDescent="0.2">
      <c r="A508" s="263" t="s">
        <v>304</v>
      </c>
      <c r="B508" s="263" t="s">
        <v>24473</v>
      </c>
      <c r="C508" s="263" t="s">
        <v>20</v>
      </c>
      <c r="D508" t="s">
        <v>0</v>
      </c>
    </row>
    <row r="509" spans="1:4" x14ac:dyDescent="0.2">
      <c r="A509" s="263" t="s">
        <v>11736</v>
      </c>
      <c r="B509" s="263" t="s">
        <v>24473</v>
      </c>
      <c r="C509" s="263" t="s">
        <v>20</v>
      </c>
      <c r="D509" t="s">
        <v>0</v>
      </c>
    </row>
    <row r="510" spans="1:4" x14ac:dyDescent="0.2">
      <c r="A510" s="263" t="s">
        <v>305</v>
      </c>
      <c r="B510" s="263" t="s">
        <v>24474</v>
      </c>
      <c r="C510" s="263" t="s">
        <v>20</v>
      </c>
      <c r="D510" t="s">
        <v>0</v>
      </c>
    </row>
    <row r="511" spans="1:4" x14ac:dyDescent="0.2">
      <c r="A511" s="263" t="s">
        <v>11737</v>
      </c>
      <c r="B511" s="263" t="s">
        <v>24474</v>
      </c>
      <c r="C511" s="263" t="s">
        <v>20</v>
      </c>
      <c r="D511" t="s">
        <v>0</v>
      </c>
    </row>
    <row r="512" spans="1:4" x14ac:dyDescent="0.2">
      <c r="A512" s="263" t="s">
        <v>306</v>
      </c>
      <c r="B512" s="263" t="s">
        <v>24475</v>
      </c>
      <c r="C512" s="263" t="s">
        <v>20</v>
      </c>
      <c r="D512" t="s">
        <v>0</v>
      </c>
    </row>
    <row r="513" spans="1:4" x14ac:dyDescent="0.2">
      <c r="A513" s="263" t="s">
        <v>11738</v>
      </c>
      <c r="B513" s="263" t="s">
        <v>24475</v>
      </c>
      <c r="C513" s="263" t="s">
        <v>20</v>
      </c>
      <c r="D513" t="s">
        <v>0</v>
      </c>
    </row>
    <row r="514" spans="1:4" x14ac:dyDescent="0.2">
      <c r="A514" s="263" t="s">
        <v>307</v>
      </c>
      <c r="B514" s="263" t="s">
        <v>24476</v>
      </c>
      <c r="C514" s="263" t="s">
        <v>20</v>
      </c>
      <c r="D514" t="s">
        <v>0</v>
      </c>
    </row>
    <row r="515" spans="1:4" x14ac:dyDescent="0.2">
      <c r="A515" s="263" t="s">
        <v>11739</v>
      </c>
      <c r="B515" s="263" t="s">
        <v>24476</v>
      </c>
      <c r="C515" s="263" t="s">
        <v>20</v>
      </c>
      <c r="D515" t="s">
        <v>0</v>
      </c>
    </row>
    <row r="516" spans="1:4" x14ac:dyDescent="0.2">
      <c r="A516" s="263" t="s">
        <v>308</v>
      </c>
      <c r="B516" s="263" t="s">
        <v>24477</v>
      </c>
      <c r="C516" s="263" t="s">
        <v>20</v>
      </c>
      <c r="D516" t="s">
        <v>0</v>
      </c>
    </row>
    <row r="517" spans="1:4" x14ac:dyDescent="0.2">
      <c r="A517" s="263" t="s">
        <v>11740</v>
      </c>
      <c r="B517" s="263" t="s">
        <v>24477</v>
      </c>
      <c r="C517" s="263" t="s">
        <v>20</v>
      </c>
      <c r="D517" t="s">
        <v>0</v>
      </c>
    </row>
    <row r="518" spans="1:4" x14ac:dyDescent="0.2">
      <c r="A518" s="263" t="s">
        <v>309</v>
      </c>
      <c r="B518" s="263" t="s">
        <v>24478</v>
      </c>
      <c r="C518" s="263" t="s">
        <v>20</v>
      </c>
      <c r="D518" t="s">
        <v>0</v>
      </c>
    </row>
    <row r="519" spans="1:4" x14ac:dyDescent="0.2">
      <c r="A519" s="263" t="s">
        <v>11741</v>
      </c>
      <c r="B519" s="263" t="s">
        <v>24478</v>
      </c>
      <c r="C519" s="263" t="s">
        <v>20</v>
      </c>
      <c r="D519" t="s">
        <v>0</v>
      </c>
    </row>
    <row r="520" spans="1:4" x14ac:dyDescent="0.2">
      <c r="A520" s="263" t="s">
        <v>310</v>
      </c>
      <c r="B520" s="263" t="s">
        <v>24479</v>
      </c>
      <c r="C520" s="263" t="s">
        <v>20</v>
      </c>
      <c r="D520" t="s">
        <v>0</v>
      </c>
    </row>
    <row r="521" spans="1:4" x14ac:dyDescent="0.2">
      <c r="A521" s="263" t="s">
        <v>11742</v>
      </c>
      <c r="B521" s="263" t="s">
        <v>24479</v>
      </c>
      <c r="C521" s="263" t="s">
        <v>20</v>
      </c>
      <c r="D521" t="s">
        <v>0</v>
      </c>
    </row>
    <row r="522" spans="1:4" x14ac:dyDescent="0.2">
      <c r="A522" s="263" t="s">
        <v>311</v>
      </c>
      <c r="B522" s="263" t="s">
        <v>24480</v>
      </c>
      <c r="C522" s="263" t="s">
        <v>20</v>
      </c>
      <c r="D522" t="s">
        <v>0</v>
      </c>
    </row>
    <row r="523" spans="1:4" x14ac:dyDescent="0.2">
      <c r="A523" s="263" t="s">
        <v>11743</v>
      </c>
      <c r="B523" s="263" t="s">
        <v>24480</v>
      </c>
      <c r="C523" s="263" t="s">
        <v>20</v>
      </c>
      <c r="D523" t="s">
        <v>0</v>
      </c>
    </row>
    <row r="524" spans="1:4" x14ac:dyDescent="0.2">
      <c r="A524" s="263" t="s">
        <v>312</v>
      </c>
      <c r="B524" s="263" t="s">
        <v>24481</v>
      </c>
      <c r="C524" s="263" t="s">
        <v>20</v>
      </c>
      <c r="D524" t="s">
        <v>0</v>
      </c>
    </row>
    <row r="525" spans="1:4" x14ac:dyDescent="0.2">
      <c r="A525" s="263" t="s">
        <v>11744</v>
      </c>
      <c r="B525" s="263" t="s">
        <v>24481</v>
      </c>
      <c r="C525" s="263" t="s">
        <v>20</v>
      </c>
      <c r="D525" t="s">
        <v>0</v>
      </c>
    </row>
    <row r="526" spans="1:4" x14ac:dyDescent="0.2">
      <c r="A526" s="263" t="s">
        <v>313</v>
      </c>
      <c r="B526" s="263" t="s">
        <v>24482</v>
      </c>
      <c r="C526" s="263" t="s">
        <v>20</v>
      </c>
      <c r="D526" t="s">
        <v>0</v>
      </c>
    </row>
    <row r="527" spans="1:4" x14ac:dyDescent="0.2">
      <c r="A527" s="263" t="s">
        <v>11745</v>
      </c>
      <c r="B527" s="263" t="s">
        <v>24482</v>
      </c>
      <c r="C527" s="263" t="s">
        <v>20</v>
      </c>
      <c r="D527" t="s">
        <v>0</v>
      </c>
    </row>
    <row r="528" spans="1:4" x14ac:dyDescent="0.2">
      <c r="A528" s="263" t="s">
        <v>314</v>
      </c>
      <c r="B528" s="263" t="s">
        <v>24483</v>
      </c>
      <c r="C528" s="263" t="s">
        <v>20</v>
      </c>
      <c r="D528" t="s">
        <v>0</v>
      </c>
    </row>
    <row r="529" spans="1:4" x14ac:dyDescent="0.2">
      <c r="A529" s="263" t="s">
        <v>11746</v>
      </c>
      <c r="B529" s="263" t="s">
        <v>24483</v>
      </c>
      <c r="C529" s="263" t="s">
        <v>20</v>
      </c>
      <c r="D529" t="s">
        <v>0</v>
      </c>
    </row>
    <row r="530" spans="1:4" x14ac:dyDescent="0.2">
      <c r="A530" s="263" t="s">
        <v>315</v>
      </c>
      <c r="B530" s="263" t="s">
        <v>24484</v>
      </c>
      <c r="C530" s="263" t="s">
        <v>20</v>
      </c>
      <c r="D530" t="s">
        <v>0</v>
      </c>
    </row>
    <row r="531" spans="1:4" x14ac:dyDescent="0.2">
      <c r="A531" s="263" t="s">
        <v>11747</v>
      </c>
      <c r="B531" s="263" t="s">
        <v>24484</v>
      </c>
      <c r="C531" s="263" t="s">
        <v>20</v>
      </c>
      <c r="D531" t="s">
        <v>0</v>
      </c>
    </row>
    <row r="532" spans="1:4" x14ac:dyDescent="0.2">
      <c r="A532" s="263" t="s">
        <v>316</v>
      </c>
      <c r="B532" s="263" t="s">
        <v>24485</v>
      </c>
      <c r="C532" s="263" t="s">
        <v>20</v>
      </c>
      <c r="D532" t="s">
        <v>0</v>
      </c>
    </row>
    <row r="533" spans="1:4" x14ac:dyDescent="0.2">
      <c r="A533" s="263" t="s">
        <v>11748</v>
      </c>
      <c r="B533" s="263" t="s">
        <v>24485</v>
      </c>
      <c r="C533" s="263" t="s">
        <v>20</v>
      </c>
      <c r="D533" t="s">
        <v>0</v>
      </c>
    </row>
    <row r="534" spans="1:4" x14ac:dyDescent="0.2">
      <c r="A534" s="263" t="s">
        <v>317</v>
      </c>
      <c r="B534" s="263" t="s">
        <v>24486</v>
      </c>
      <c r="C534" s="263" t="s">
        <v>20</v>
      </c>
      <c r="D534" t="s">
        <v>0</v>
      </c>
    </row>
    <row r="535" spans="1:4" x14ac:dyDescent="0.2">
      <c r="A535" s="263" t="s">
        <v>11749</v>
      </c>
      <c r="B535" s="263" t="s">
        <v>24486</v>
      </c>
      <c r="C535" s="263" t="s">
        <v>20</v>
      </c>
      <c r="D535" t="s">
        <v>0</v>
      </c>
    </row>
    <row r="536" spans="1:4" x14ac:dyDescent="0.2">
      <c r="A536" s="263" t="s">
        <v>318</v>
      </c>
      <c r="B536" s="263" t="s">
        <v>24487</v>
      </c>
      <c r="C536" s="263" t="s">
        <v>20</v>
      </c>
      <c r="D536" t="s">
        <v>0</v>
      </c>
    </row>
    <row r="537" spans="1:4" x14ac:dyDescent="0.2">
      <c r="A537" s="263" t="s">
        <v>11750</v>
      </c>
      <c r="B537" s="263" t="s">
        <v>24487</v>
      </c>
      <c r="C537" s="263" t="s">
        <v>20</v>
      </c>
      <c r="D537" t="s">
        <v>0</v>
      </c>
    </row>
    <row r="538" spans="1:4" x14ac:dyDescent="0.2">
      <c r="A538" s="263" t="s">
        <v>319</v>
      </c>
      <c r="B538" s="263" t="s">
        <v>24488</v>
      </c>
      <c r="C538" s="263" t="s">
        <v>20</v>
      </c>
      <c r="D538" t="s">
        <v>0</v>
      </c>
    </row>
    <row r="539" spans="1:4" x14ac:dyDescent="0.2">
      <c r="A539" s="263" t="s">
        <v>11751</v>
      </c>
      <c r="B539" s="263" t="s">
        <v>24488</v>
      </c>
      <c r="C539" s="263" t="s">
        <v>20</v>
      </c>
      <c r="D539" t="s">
        <v>0</v>
      </c>
    </row>
    <row r="540" spans="1:4" x14ac:dyDescent="0.2">
      <c r="A540" s="263" t="s">
        <v>6514</v>
      </c>
      <c r="B540" s="263" t="s">
        <v>24489</v>
      </c>
      <c r="C540" s="263" t="s">
        <v>20</v>
      </c>
      <c r="D540" t="s">
        <v>0</v>
      </c>
    </row>
    <row r="541" spans="1:4" x14ac:dyDescent="0.2">
      <c r="A541" s="263" t="s">
        <v>11752</v>
      </c>
      <c r="B541" s="263" t="s">
        <v>24489</v>
      </c>
      <c r="C541" s="263" t="s">
        <v>20</v>
      </c>
      <c r="D541" t="s">
        <v>0</v>
      </c>
    </row>
    <row r="542" spans="1:4" x14ac:dyDescent="0.2">
      <c r="A542" s="263" t="s">
        <v>6515</v>
      </c>
      <c r="B542" s="263" t="s">
        <v>24490</v>
      </c>
      <c r="C542" s="263" t="s">
        <v>20</v>
      </c>
      <c r="D542" t="s">
        <v>0</v>
      </c>
    </row>
    <row r="543" spans="1:4" x14ac:dyDescent="0.2">
      <c r="A543" s="263" t="s">
        <v>11753</v>
      </c>
      <c r="B543" s="263" t="s">
        <v>24490</v>
      </c>
      <c r="C543" s="263" t="s">
        <v>20</v>
      </c>
      <c r="D543" t="s">
        <v>0</v>
      </c>
    </row>
    <row r="544" spans="1:4" x14ac:dyDescent="0.2">
      <c r="A544" s="263" t="s">
        <v>6516</v>
      </c>
      <c r="B544" s="263" t="s">
        <v>24491</v>
      </c>
      <c r="C544" s="263" t="s">
        <v>20</v>
      </c>
      <c r="D544" t="s">
        <v>0</v>
      </c>
    </row>
    <row r="545" spans="1:4" x14ac:dyDescent="0.2">
      <c r="A545" s="263" t="s">
        <v>11754</v>
      </c>
      <c r="B545" s="263" t="s">
        <v>24491</v>
      </c>
      <c r="C545" s="263" t="s">
        <v>20</v>
      </c>
      <c r="D545" t="s">
        <v>0</v>
      </c>
    </row>
    <row r="546" spans="1:4" x14ac:dyDescent="0.2">
      <c r="A546" s="263" t="s">
        <v>320</v>
      </c>
      <c r="B546" s="263" t="s">
        <v>24492</v>
      </c>
      <c r="C546" s="263" t="s">
        <v>20</v>
      </c>
      <c r="D546" t="s">
        <v>0</v>
      </c>
    </row>
    <row r="547" spans="1:4" x14ac:dyDescent="0.2">
      <c r="A547" s="263" t="s">
        <v>11755</v>
      </c>
      <c r="B547" s="263" t="s">
        <v>24492</v>
      </c>
      <c r="C547" s="263" t="s">
        <v>20</v>
      </c>
      <c r="D547" t="s">
        <v>0</v>
      </c>
    </row>
    <row r="548" spans="1:4" x14ac:dyDescent="0.2">
      <c r="A548" s="263" t="s">
        <v>321</v>
      </c>
      <c r="B548" s="263" t="s">
        <v>24493</v>
      </c>
      <c r="C548" s="263" t="s">
        <v>20</v>
      </c>
      <c r="D548" t="s">
        <v>0</v>
      </c>
    </row>
    <row r="549" spans="1:4" x14ac:dyDescent="0.2">
      <c r="A549" s="263" t="s">
        <v>11756</v>
      </c>
      <c r="B549" s="263" t="s">
        <v>24493</v>
      </c>
      <c r="C549" s="263" t="s">
        <v>20</v>
      </c>
      <c r="D549" t="s">
        <v>0</v>
      </c>
    </row>
    <row r="550" spans="1:4" x14ac:dyDescent="0.2">
      <c r="A550" s="263" t="s">
        <v>322</v>
      </c>
      <c r="B550" s="263" t="s">
        <v>24494</v>
      </c>
      <c r="C550" s="263" t="s">
        <v>20</v>
      </c>
      <c r="D550" t="s">
        <v>0</v>
      </c>
    </row>
    <row r="551" spans="1:4" x14ac:dyDescent="0.2">
      <c r="A551" s="263" t="s">
        <v>11757</v>
      </c>
      <c r="B551" s="263" t="s">
        <v>24494</v>
      </c>
      <c r="C551" s="263" t="s">
        <v>20</v>
      </c>
      <c r="D551" t="s">
        <v>0</v>
      </c>
    </row>
    <row r="552" spans="1:4" x14ac:dyDescent="0.2">
      <c r="A552" s="263" t="s">
        <v>323</v>
      </c>
      <c r="B552" s="263" t="s">
        <v>24495</v>
      </c>
      <c r="C552" s="263" t="s">
        <v>20</v>
      </c>
      <c r="D552" t="s">
        <v>0</v>
      </c>
    </row>
    <row r="553" spans="1:4" x14ac:dyDescent="0.2">
      <c r="A553" s="263" t="s">
        <v>11758</v>
      </c>
      <c r="B553" s="263" t="s">
        <v>24495</v>
      </c>
      <c r="C553" s="263" t="s">
        <v>20</v>
      </c>
      <c r="D553" t="s">
        <v>0</v>
      </c>
    </row>
    <row r="554" spans="1:4" x14ac:dyDescent="0.2">
      <c r="A554" s="263" t="s">
        <v>324</v>
      </c>
      <c r="B554" s="263" t="s">
        <v>24496</v>
      </c>
      <c r="C554" s="263" t="s">
        <v>20</v>
      </c>
      <c r="D554" t="s">
        <v>0</v>
      </c>
    </row>
    <row r="555" spans="1:4" x14ac:dyDescent="0.2">
      <c r="A555" s="263" t="s">
        <v>11759</v>
      </c>
      <c r="B555" s="263" t="s">
        <v>24496</v>
      </c>
      <c r="C555" s="263" t="s">
        <v>20</v>
      </c>
      <c r="D555" t="s">
        <v>0</v>
      </c>
    </row>
    <row r="556" spans="1:4" x14ac:dyDescent="0.2">
      <c r="A556" s="263" t="s">
        <v>325</v>
      </c>
      <c r="B556" s="263" t="s">
        <v>24497</v>
      </c>
      <c r="C556" s="263" t="s">
        <v>20</v>
      </c>
      <c r="D556" t="s">
        <v>0</v>
      </c>
    </row>
    <row r="557" spans="1:4" x14ac:dyDescent="0.2">
      <c r="A557" s="263" t="s">
        <v>11760</v>
      </c>
      <c r="B557" s="263" t="s">
        <v>24497</v>
      </c>
      <c r="C557" s="263" t="s">
        <v>20</v>
      </c>
      <c r="D557" t="s">
        <v>0</v>
      </c>
    </row>
    <row r="558" spans="1:4" x14ac:dyDescent="0.2">
      <c r="A558" s="263" t="s">
        <v>326</v>
      </c>
      <c r="B558" s="263" t="s">
        <v>24498</v>
      </c>
      <c r="C558" s="263" t="s">
        <v>20</v>
      </c>
      <c r="D558" t="s">
        <v>0</v>
      </c>
    </row>
    <row r="559" spans="1:4" x14ac:dyDescent="0.2">
      <c r="A559" s="263" t="s">
        <v>11761</v>
      </c>
      <c r="B559" s="263" t="s">
        <v>24498</v>
      </c>
      <c r="C559" s="263" t="s">
        <v>20</v>
      </c>
      <c r="D559" t="s">
        <v>0</v>
      </c>
    </row>
    <row r="560" spans="1:4" x14ac:dyDescent="0.2">
      <c r="A560" s="263" t="s">
        <v>327</v>
      </c>
      <c r="B560" s="263" t="s">
        <v>24499</v>
      </c>
      <c r="C560" s="263" t="s">
        <v>20</v>
      </c>
      <c r="D560" t="s">
        <v>0</v>
      </c>
    </row>
    <row r="561" spans="1:4" x14ac:dyDescent="0.2">
      <c r="A561" s="263" t="s">
        <v>11762</v>
      </c>
      <c r="B561" s="263" t="s">
        <v>24499</v>
      </c>
      <c r="C561" s="263" t="s">
        <v>20</v>
      </c>
      <c r="D561" t="s">
        <v>0</v>
      </c>
    </row>
    <row r="562" spans="1:4" x14ac:dyDescent="0.2">
      <c r="A562" s="263" t="s">
        <v>6517</v>
      </c>
      <c r="B562" s="263" t="s">
        <v>24500</v>
      </c>
      <c r="C562" s="263" t="s">
        <v>20</v>
      </c>
      <c r="D562" t="s">
        <v>0</v>
      </c>
    </row>
    <row r="563" spans="1:4" x14ac:dyDescent="0.2">
      <c r="A563" s="263" t="s">
        <v>11763</v>
      </c>
      <c r="B563" s="263" t="s">
        <v>24500</v>
      </c>
      <c r="C563" s="263" t="s">
        <v>20</v>
      </c>
      <c r="D563" t="s">
        <v>0</v>
      </c>
    </row>
    <row r="564" spans="1:4" x14ac:dyDescent="0.2">
      <c r="A564" s="263" t="s">
        <v>6518</v>
      </c>
      <c r="B564" s="263" t="s">
        <v>24501</v>
      </c>
      <c r="C564" s="263" t="s">
        <v>20</v>
      </c>
      <c r="D564" t="s">
        <v>0</v>
      </c>
    </row>
    <row r="565" spans="1:4" x14ac:dyDescent="0.2">
      <c r="A565" s="263" t="s">
        <v>11764</v>
      </c>
      <c r="B565" s="263" t="s">
        <v>24501</v>
      </c>
      <c r="C565" s="263" t="s">
        <v>20</v>
      </c>
      <c r="D565" t="s">
        <v>0</v>
      </c>
    </row>
    <row r="566" spans="1:4" x14ac:dyDescent="0.2">
      <c r="A566" s="263" t="s">
        <v>6519</v>
      </c>
      <c r="B566" s="263" t="s">
        <v>24502</v>
      </c>
      <c r="C566" s="263" t="s">
        <v>20</v>
      </c>
      <c r="D566" t="s">
        <v>0</v>
      </c>
    </row>
    <row r="567" spans="1:4" x14ac:dyDescent="0.2">
      <c r="A567" s="263" t="s">
        <v>11765</v>
      </c>
      <c r="B567" s="263" t="s">
        <v>24502</v>
      </c>
      <c r="C567" s="263" t="s">
        <v>20</v>
      </c>
      <c r="D567" t="s">
        <v>0</v>
      </c>
    </row>
    <row r="568" spans="1:4" x14ac:dyDescent="0.2">
      <c r="A568" s="263" t="s">
        <v>328</v>
      </c>
      <c r="B568" s="263" t="s">
        <v>24503</v>
      </c>
      <c r="C568" s="263" t="s">
        <v>20</v>
      </c>
      <c r="D568" t="s">
        <v>0</v>
      </c>
    </row>
    <row r="569" spans="1:4" x14ac:dyDescent="0.2">
      <c r="A569" s="263" t="s">
        <v>11766</v>
      </c>
      <c r="B569" s="263" t="s">
        <v>24503</v>
      </c>
      <c r="C569" s="263" t="s">
        <v>20</v>
      </c>
      <c r="D569" t="s">
        <v>0</v>
      </c>
    </row>
    <row r="570" spans="1:4" x14ac:dyDescent="0.2">
      <c r="A570" s="263" t="s">
        <v>329</v>
      </c>
      <c r="B570" s="263" t="s">
        <v>24504</v>
      </c>
      <c r="C570" s="263" t="s">
        <v>20</v>
      </c>
      <c r="D570" t="s">
        <v>0</v>
      </c>
    </row>
    <row r="571" spans="1:4" x14ac:dyDescent="0.2">
      <c r="A571" s="263" t="s">
        <v>11767</v>
      </c>
      <c r="B571" s="263" t="s">
        <v>24504</v>
      </c>
      <c r="C571" s="263" t="s">
        <v>20</v>
      </c>
      <c r="D571" t="s">
        <v>0</v>
      </c>
    </row>
    <row r="572" spans="1:4" x14ac:dyDescent="0.2">
      <c r="A572" s="263" t="s">
        <v>330</v>
      </c>
      <c r="B572" s="263" t="s">
        <v>24505</v>
      </c>
      <c r="C572" s="263" t="s">
        <v>20</v>
      </c>
      <c r="D572" t="s">
        <v>0</v>
      </c>
    </row>
    <row r="573" spans="1:4" x14ac:dyDescent="0.2">
      <c r="A573" s="263" t="s">
        <v>11768</v>
      </c>
      <c r="B573" s="263" t="s">
        <v>24505</v>
      </c>
      <c r="C573" s="263" t="s">
        <v>20</v>
      </c>
      <c r="D573" t="s">
        <v>0</v>
      </c>
    </row>
    <row r="574" spans="1:4" x14ac:dyDescent="0.2">
      <c r="A574" s="263" t="s">
        <v>331</v>
      </c>
      <c r="B574" s="263" t="s">
        <v>24506</v>
      </c>
      <c r="C574" s="263" t="s">
        <v>20</v>
      </c>
      <c r="D574" t="s">
        <v>0</v>
      </c>
    </row>
    <row r="575" spans="1:4" x14ac:dyDescent="0.2">
      <c r="A575" s="263" t="s">
        <v>11769</v>
      </c>
      <c r="B575" s="263" t="s">
        <v>24506</v>
      </c>
      <c r="C575" s="263" t="s">
        <v>20</v>
      </c>
      <c r="D575" t="s">
        <v>0</v>
      </c>
    </row>
    <row r="576" spans="1:4" x14ac:dyDescent="0.2">
      <c r="A576" s="263" t="s">
        <v>6520</v>
      </c>
      <c r="B576" s="263" t="s">
        <v>24507</v>
      </c>
      <c r="C576" s="263" t="s">
        <v>20</v>
      </c>
      <c r="D576" t="s">
        <v>0</v>
      </c>
    </row>
    <row r="577" spans="1:4" x14ac:dyDescent="0.2">
      <c r="A577" s="263" t="s">
        <v>11770</v>
      </c>
      <c r="B577" s="263" t="s">
        <v>24507</v>
      </c>
      <c r="C577" s="263" t="s">
        <v>20</v>
      </c>
      <c r="D577" t="s">
        <v>0</v>
      </c>
    </row>
    <row r="578" spans="1:4" x14ac:dyDescent="0.2">
      <c r="A578" s="263" t="s">
        <v>6521</v>
      </c>
      <c r="B578" s="263" t="s">
        <v>24508</v>
      </c>
      <c r="C578" s="263" t="s">
        <v>20</v>
      </c>
      <c r="D578" t="s">
        <v>0</v>
      </c>
    </row>
    <row r="579" spans="1:4" x14ac:dyDescent="0.2">
      <c r="A579" s="263" t="s">
        <v>11771</v>
      </c>
      <c r="B579" s="263" t="s">
        <v>24508</v>
      </c>
      <c r="C579" s="263" t="s">
        <v>20</v>
      </c>
      <c r="D579" t="s">
        <v>0</v>
      </c>
    </row>
    <row r="580" spans="1:4" x14ac:dyDescent="0.2">
      <c r="A580" s="263" t="s">
        <v>6522</v>
      </c>
      <c r="B580" s="263" t="s">
        <v>24509</v>
      </c>
      <c r="C580" s="263" t="s">
        <v>20</v>
      </c>
      <c r="D580" t="s">
        <v>0</v>
      </c>
    </row>
    <row r="581" spans="1:4" x14ac:dyDescent="0.2">
      <c r="A581" s="263" t="s">
        <v>11772</v>
      </c>
      <c r="B581" s="263" t="s">
        <v>24509</v>
      </c>
      <c r="C581" s="263" t="s">
        <v>20</v>
      </c>
      <c r="D581" t="s">
        <v>0</v>
      </c>
    </row>
    <row r="582" spans="1:4" x14ac:dyDescent="0.2">
      <c r="A582" s="263" t="s">
        <v>6523</v>
      </c>
      <c r="B582" s="263" t="s">
        <v>24510</v>
      </c>
      <c r="C582" s="263" t="s">
        <v>20</v>
      </c>
      <c r="D582" t="s">
        <v>0</v>
      </c>
    </row>
    <row r="583" spans="1:4" x14ac:dyDescent="0.2">
      <c r="A583" s="263" t="s">
        <v>11773</v>
      </c>
      <c r="B583" s="263" t="s">
        <v>24510</v>
      </c>
      <c r="C583" s="263" t="s">
        <v>20</v>
      </c>
      <c r="D583" t="s">
        <v>0</v>
      </c>
    </row>
    <row r="584" spans="1:4" x14ac:dyDescent="0.2">
      <c r="A584" s="263" t="s">
        <v>6524</v>
      </c>
      <c r="B584" s="263" t="s">
        <v>24511</v>
      </c>
      <c r="C584" s="263" t="s">
        <v>20</v>
      </c>
      <c r="D584" t="s">
        <v>0</v>
      </c>
    </row>
    <row r="585" spans="1:4" x14ac:dyDescent="0.2">
      <c r="A585" s="263" t="s">
        <v>11774</v>
      </c>
      <c r="B585" s="263" t="s">
        <v>24511</v>
      </c>
      <c r="C585" s="263" t="s">
        <v>20</v>
      </c>
      <c r="D585" t="s">
        <v>0</v>
      </c>
    </row>
    <row r="586" spans="1:4" x14ac:dyDescent="0.2">
      <c r="A586" s="263" t="s">
        <v>6525</v>
      </c>
      <c r="B586" s="263" t="s">
        <v>24512</v>
      </c>
      <c r="C586" s="263" t="s">
        <v>20</v>
      </c>
      <c r="D586" t="s">
        <v>0</v>
      </c>
    </row>
    <row r="587" spans="1:4" x14ac:dyDescent="0.2">
      <c r="A587" s="263" t="s">
        <v>11775</v>
      </c>
      <c r="B587" s="263" t="s">
        <v>24512</v>
      </c>
      <c r="C587" s="263" t="s">
        <v>20</v>
      </c>
      <c r="D587" t="s">
        <v>0</v>
      </c>
    </row>
    <row r="588" spans="1:4" x14ac:dyDescent="0.2">
      <c r="A588" s="263" t="s">
        <v>6526</v>
      </c>
      <c r="B588" s="263" t="s">
        <v>24513</v>
      </c>
      <c r="C588" s="263" t="s">
        <v>20</v>
      </c>
      <c r="D588" t="s">
        <v>0</v>
      </c>
    </row>
    <row r="589" spans="1:4" x14ac:dyDescent="0.2">
      <c r="A589" s="263" t="s">
        <v>11776</v>
      </c>
      <c r="B589" s="263" t="s">
        <v>24513</v>
      </c>
      <c r="C589" s="263" t="s">
        <v>20</v>
      </c>
      <c r="D589" t="s">
        <v>0</v>
      </c>
    </row>
    <row r="590" spans="1:4" x14ac:dyDescent="0.2">
      <c r="A590" s="263" t="s">
        <v>333</v>
      </c>
      <c r="B590" s="263" t="s">
        <v>24514</v>
      </c>
      <c r="C590" s="263" t="s">
        <v>20</v>
      </c>
      <c r="D590" t="s">
        <v>0</v>
      </c>
    </row>
    <row r="591" spans="1:4" x14ac:dyDescent="0.2">
      <c r="A591" s="263" t="s">
        <v>11777</v>
      </c>
      <c r="B591" s="263" t="s">
        <v>24514</v>
      </c>
      <c r="C591" s="263" t="s">
        <v>20</v>
      </c>
      <c r="D591" t="s">
        <v>0</v>
      </c>
    </row>
    <row r="592" spans="1:4" x14ac:dyDescent="0.2">
      <c r="A592" s="263" t="s">
        <v>334</v>
      </c>
      <c r="B592" s="263" t="s">
        <v>24515</v>
      </c>
      <c r="C592" s="263" t="s">
        <v>20</v>
      </c>
      <c r="D592" t="s">
        <v>0</v>
      </c>
    </row>
    <row r="593" spans="1:4" x14ac:dyDescent="0.2">
      <c r="A593" s="263" t="s">
        <v>11778</v>
      </c>
      <c r="B593" s="263" t="s">
        <v>24515</v>
      </c>
      <c r="C593" s="263" t="s">
        <v>20</v>
      </c>
      <c r="D593" t="s">
        <v>0</v>
      </c>
    </row>
    <row r="594" spans="1:4" x14ac:dyDescent="0.2">
      <c r="A594" s="263" t="s">
        <v>335</v>
      </c>
      <c r="B594" s="263" t="s">
        <v>24516</v>
      </c>
      <c r="C594" s="263" t="s">
        <v>20</v>
      </c>
      <c r="D594" t="s">
        <v>0</v>
      </c>
    </row>
    <row r="595" spans="1:4" x14ac:dyDescent="0.2">
      <c r="A595" s="263" t="s">
        <v>11779</v>
      </c>
      <c r="B595" s="263" t="s">
        <v>24516</v>
      </c>
      <c r="C595" s="263" t="s">
        <v>20</v>
      </c>
      <c r="D595" t="s">
        <v>0</v>
      </c>
    </row>
    <row r="596" spans="1:4" x14ac:dyDescent="0.2">
      <c r="A596" s="263" t="s">
        <v>6527</v>
      </c>
      <c r="B596" s="263" t="s">
        <v>24517</v>
      </c>
      <c r="C596" s="263" t="s">
        <v>20</v>
      </c>
      <c r="D596" t="s">
        <v>0</v>
      </c>
    </row>
    <row r="597" spans="1:4" x14ac:dyDescent="0.2">
      <c r="A597" s="263" t="s">
        <v>11780</v>
      </c>
      <c r="B597" s="263" t="s">
        <v>24517</v>
      </c>
      <c r="C597" s="263" t="s">
        <v>20</v>
      </c>
      <c r="D597" t="s">
        <v>0</v>
      </c>
    </row>
    <row r="598" spans="1:4" x14ac:dyDescent="0.2">
      <c r="A598" s="263" t="s">
        <v>336</v>
      </c>
      <c r="B598" s="263" t="s">
        <v>24518</v>
      </c>
      <c r="C598" s="263" t="s">
        <v>20</v>
      </c>
      <c r="D598" t="s">
        <v>0</v>
      </c>
    </row>
    <row r="599" spans="1:4" x14ac:dyDescent="0.2">
      <c r="A599" s="263" t="s">
        <v>11781</v>
      </c>
      <c r="B599" s="263" t="s">
        <v>24518</v>
      </c>
      <c r="C599" s="263" t="s">
        <v>20</v>
      </c>
      <c r="D599" t="s">
        <v>0</v>
      </c>
    </row>
    <row r="600" spans="1:4" x14ac:dyDescent="0.2">
      <c r="A600" s="263" t="s">
        <v>6528</v>
      </c>
      <c r="B600" s="263" t="s">
        <v>24519</v>
      </c>
      <c r="C600" s="263" t="s">
        <v>20</v>
      </c>
      <c r="D600" t="s">
        <v>0</v>
      </c>
    </row>
    <row r="601" spans="1:4" x14ac:dyDescent="0.2">
      <c r="A601" s="263" t="s">
        <v>11782</v>
      </c>
      <c r="B601" s="263" t="s">
        <v>24519</v>
      </c>
      <c r="C601" s="263" t="s">
        <v>20</v>
      </c>
      <c r="D601" t="s">
        <v>0</v>
      </c>
    </row>
    <row r="602" spans="1:4" x14ac:dyDescent="0.2">
      <c r="A602" s="263" t="s">
        <v>6529</v>
      </c>
      <c r="B602" s="263" t="s">
        <v>24520</v>
      </c>
      <c r="C602" s="263" t="s">
        <v>20</v>
      </c>
      <c r="D602" t="s">
        <v>0</v>
      </c>
    </row>
    <row r="603" spans="1:4" x14ac:dyDescent="0.2">
      <c r="A603" s="263" t="s">
        <v>11783</v>
      </c>
      <c r="B603" s="263" t="s">
        <v>24520</v>
      </c>
      <c r="C603" s="263" t="s">
        <v>20</v>
      </c>
      <c r="D603" t="s">
        <v>0</v>
      </c>
    </row>
    <row r="604" spans="1:4" x14ac:dyDescent="0.2">
      <c r="A604" s="263" t="s">
        <v>6530</v>
      </c>
      <c r="B604" s="263" t="s">
        <v>24521</v>
      </c>
      <c r="C604" s="263" t="s">
        <v>20</v>
      </c>
      <c r="D604" t="s">
        <v>0</v>
      </c>
    </row>
    <row r="605" spans="1:4" x14ac:dyDescent="0.2">
      <c r="A605" s="263" t="s">
        <v>11784</v>
      </c>
      <c r="B605" s="263" t="s">
        <v>24521</v>
      </c>
      <c r="C605" s="263" t="s">
        <v>20</v>
      </c>
      <c r="D605" t="s">
        <v>0</v>
      </c>
    </row>
    <row r="606" spans="1:4" x14ac:dyDescent="0.2">
      <c r="A606" s="263" t="s">
        <v>337</v>
      </c>
      <c r="B606" s="263" t="s">
        <v>24522</v>
      </c>
      <c r="C606" s="263" t="s">
        <v>20</v>
      </c>
      <c r="D606" t="s">
        <v>0</v>
      </c>
    </row>
    <row r="607" spans="1:4" x14ac:dyDescent="0.2">
      <c r="A607" s="263" t="s">
        <v>11785</v>
      </c>
      <c r="B607" s="263" t="s">
        <v>24522</v>
      </c>
      <c r="C607" s="263" t="s">
        <v>20</v>
      </c>
      <c r="D607" t="s">
        <v>0</v>
      </c>
    </row>
    <row r="608" spans="1:4" x14ac:dyDescent="0.2">
      <c r="A608" s="263" t="s">
        <v>338</v>
      </c>
      <c r="B608" s="263" t="s">
        <v>24523</v>
      </c>
      <c r="C608" s="263" t="s">
        <v>20</v>
      </c>
      <c r="D608" t="s">
        <v>0</v>
      </c>
    </row>
    <row r="609" spans="1:4" x14ac:dyDescent="0.2">
      <c r="A609" s="263" t="s">
        <v>11786</v>
      </c>
      <c r="B609" s="263" t="s">
        <v>24523</v>
      </c>
      <c r="C609" s="263" t="s">
        <v>20</v>
      </c>
      <c r="D609" t="s">
        <v>0</v>
      </c>
    </row>
    <row r="610" spans="1:4" x14ac:dyDescent="0.2">
      <c r="A610" s="263" t="s">
        <v>339</v>
      </c>
      <c r="B610" s="263" t="s">
        <v>24524</v>
      </c>
      <c r="C610" s="263" t="s">
        <v>20</v>
      </c>
      <c r="D610" t="s">
        <v>0</v>
      </c>
    </row>
    <row r="611" spans="1:4" x14ac:dyDescent="0.2">
      <c r="A611" s="263" t="s">
        <v>11787</v>
      </c>
      <c r="B611" s="263" t="s">
        <v>24524</v>
      </c>
      <c r="C611" s="263" t="s">
        <v>20</v>
      </c>
      <c r="D611" t="s">
        <v>0</v>
      </c>
    </row>
    <row r="612" spans="1:4" x14ac:dyDescent="0.2">
      <c r="A612" s="263" t="s">
        <v>6531</v>
      </c>
      <c r="B612" s="263" t="s">
        <v>24525</v>
      </c>
      <c r="C612" s="263" t="s">
        <v>20</v>
      </c>
      <c r="D612" t="s">
        <v>0</v>
      </c>
    </row>
    <row r="613" spans="1:4" x14ac:dyDescent="0.2">
      <c r="A613" s="263" t="s">
        <v>11788</v>
      </c>
      <c r="B613" s="263" t="s">
        <v>24525</v>
      </c>
      <c r="C613" s="263" t="s">
        <v>20</v>
      </c>
      <c r="D613" t="s">
        <v>0</v>
      </c>
    </row>
    <row r="614" spans="1:4" x14ac:dyDescent="0.2">
      <c r="A614" s="263" t="s">
        <v>340</v>
      </c>
      <c r="B614" s="263" t="s">
        <v>24526</v>
      </c>
      <c r="C614" s="263" t="s">
        <v>20</v>
      </c>
      <c r="D614" t="s">
        <v>0</v>
      </c>
    </row>
    <row r="615" spans="1:4" x14ac:dyDescent="0.2">
      <c r="A615" s="263" t="s">
        <v>11789</v>
      </c>
      <c r="B615" s="263" t="s">
        <v>24526</v>
      </c>
      <c r="C615" s="263" t="s">
        <v>20</v>
      </c>
      <c r="D615" t="s">
        <v>0</v>
      </c>
    </row>
    <row r="616" spans="1:4" x14ac:dyDescent="0.2">
      <c r="A616" s="263" t="s">
        <v>6532</v>
      </c>
      <c r="B616" s="263" t="s">
        <v>24527</v>
      </c>
      <c r="C616" s="263" t="s">
        <v>20</v>
      </c>
      <c r="D616" t="s">
        <v>0</v>
      </c>
    </row>
    <row r="617" spans="1:4" x14ac:dyDescent="0.2">
      <c r="A617" s="263" t="s">
        <v>11790</v>
      </c>
      <c r="B617" s="263" t="s">
        <v>24527</v>
      </c>
      <c r="C617" s="263" t="s">
        <v>20</v>
      </c>
      <c r="D617" t="s">
        <v>0</v>
      </c>
    </row>
    <row r="618" spans="1:4" x14ac:dyDescent="0.2">
      <c r="A618" s="263" t="s">
        <v>6533</v>
      </c>
      <c r="B618" s="263" t="s">
        <v>24528</v>
      </c>
      <c r="C618" s="263" t="s">
        <v>20</v>
      </c>
      <c r="D618" t="s">
        <v>0</v>
      </c>
    </row>
    <row r="619" spans="1:4" x14ac:dyDescent="0.2">
      <c r="A619" s="263" t="s">
        <v>11791</v>
      </c>
      <c r="B619" s="263" t="s">
        <v>24528</v>
      </c>
      <c r="C619" s="263" t="s">
        <v>20</v>
      </c>
      <c r="D619" t="s">
        <v>0</v>
      </c>
    </row>
    <row r="620" spans="1:4" x14ac:dyDescent="0.2">
      <c r="A620" s="263" t="s">
        <v>6534</v>
      </c>
      <c r="B620" s="263" t="s">
        <v>24529</v>
      </c>
      <c r="C620" s="263" t="s">
        <v>20</v>
      </c>
      <c r="D620" t="s">
        <v>0</v>
      </c>
    </row>
    <row r="621" spans="1:4" x14ac:dyDescent="0.2">
      <c r="A621" s="263" t="s">
        <v>11792</v>
      </c>
      <c r="B621" s="263" t="s">
        <v>24529</v>
      </c>
      <c r="C621" s="263" t="s">
        <v>20</v>
      </c>
      <c r="D621" t="s">
        <v>0</v>
      </c>
    </row>
    <row r="622" spans="1:4" x14ac:dyDescent="0.2">
      <c r="A622" s="263" t="s">
        <v>6535</v>
      </c>
      <c r="B622" s="263" t="s">
        <v>24530</v>
      </c>
      <c r="C622" s="263" t="s">
        <v>20</v>
      </c>
      <c r="D622" t="s">
        <v>0</v>
      </c>
    </row>
    <row r="623" spans="1:4" x14ac:dyDescent="0.2">
      <c r="A623" s="263" t="s">
        <v>11793</v>
      </c>
      <c r="B623" s="263" t="s">
        <v>24530</v>
      </c>
      <c r="C623" s="263" t="s">
        <v>20</v>
      </c>
      <c r="D623" t="s">
        <v>0</v>
      </c>
    </row>
    <row r="624" spans="1:4" x14ac:dyDescent="0.2">
      <c r="A624" s="263" t="s">
        <v>6536</v>
      </c>
      <c r="B624" s="263" t="s">
        <v>24531</v>
      </c>
      <c r="C624" s="263" t="s">
        <v>20</v>
      </c>
      <c r="D624" t="s">
        <v>0</v>
      </c>
    </row>
    <row r="625" spans="1:4" x14ac:dyDescent="0.2">
      <c r="A625" s="263" t="s">
        <v>11794</v>
      </c>
      <c r="B625" s="263" t="s">
        <v>24531</v>
      </c>
      <c r="C625" s="263" t="s">
        <v>20</v>
      </c>
      <c r="D625" t="s">
        <v>0</v>
      </c>
    </row>
    <row r="626" spans="1:4" x14ac:dyDescent="0.2">
      <c r="A626" s="263" t="s">
        <v>341</v>
      </c>
      <c r="B626" s="263" t="s">
        <v>24532</v>
      </c>
      <c r="C626" s="263" t="s">
        <v>20</v>
      </c>
      <c r="D626" t="s">
        <v>0</v>
      </c>
    </row>
    <row r="627" spans="1:4" x14ac:dyDescent="0.2">
      <c r="A627" s="263" t="s">
        <v>11795</v>
      </c>
      <c r="B627" s="263" t="s">
        <v>24532</v>
      </c>
      <c r="C627" s="263" t="s">
        <v>20</v>
      </c>
      <c r="D627" t="s">
        <v>0</v>
      </c>
    </row>
    <row r="628" spans="1:4" x14ac:dyDescent="0.2">
      <c r="A628" s="263" t="s">
        <v>342</v>
      </c>
      <c r="B628" s="263" t="s">
        <v>24533</v>
      </c>
      <c r="C628" s="263" t="s">
        <v>20</v>
      </c>
      <c r="D628" t="s">
        <v>0</v>
      </c>
    </row>
    <row r="629" spans="1:4" x14ac:dyDescent="0.2">
      <c r="A629" s="263" t="s">
        <v>11796</v>
      </c>
      <c r="B629" s="263" t="s">
        <v>24533</v>
      </c>
      <c r="C629" s="263" t="s">
        <v>20</v>
      </c>
      <c r="D629" t="s">
        <v>0</v>
      </c>
    </row>
    <row r="630" spans="1:4" x14ac:dyDescent="0.2">
      <c r="A630" s="263" t="s">
        <v>343</v>
      </c>
      <c r="B630" s="263" t="s">
        <v>24534</v>
      </c>
      <c r="C630" s="263" t="s">
        <v>20</v>
      </c>
      <c r="D630" t="s">
        <v>0</v>
      </c>
    </row>
    <row r="631" spans="1:4" x14ac:dyDescent="0.2">
      <c r="A631" s="263" t="s">
        <v>11797</v>
      </c>
      <c r="B631" s="263" t="s">
        <v>24534</v>
      </c>
      <c r="C631" s="263" t="s">
        <v>20</v>
      </c>
      <c r="D631" t="s">
        <v>0</v>
      </c>
    </row>
    <row r="632" spans="1:4" x14ac:dyDescent="0.2">
      <c r="A632" s="263" t="s">
        <v>344</v>
      </c>
      <c r="B632" s="263" t="s">
        <v>24535</v>
      </c>
      <c r="C632" s="263" t="s">
        <v>20</v>
      </c>
      <c r="D632" t="s">
        <v>0</v>
      </c>
    </row>
    <row r="633" spans="1:4" x14ac:dyDescent="0.2">
      <c r="A633" s="263" t="s">
        <v>11798</v>
      </c>
      <c r="B633" s="263" t="s">
        <v>24535</v>
      </c>
      <c r="C633" s="263" t="s">
        <v>20</v>
      </c>
      <c r="D633" t="s">
        <v>0</v>
      </c>
    </row>
    <row r="634" spans="1:4" x14ac:dyDescent="0.2">
      <c r="A634" s="263" t="s">
        <v>345</v>
      </c>
      <c r="B634" s="263" t="s">
        <v>24536</v>
      </c>
      <c r="C634" s="263" t="s">
        <v>20</v>
      </c>
      <c r="D634" t="s">
        <v>0</v>
      </c>
    </row>
    <row r="635" spans="1:4" x14ac:dyDescent="0.2">
      <c r="A635" s="263" t="s">
        <v>11799</v>
      </c>
      <c r="B635" s="263" t="s">
        <v>24536</v>
      </c>
      <c r="C635" s="263" t="s">
        <v>20</v>
      </c>
      <c r="D635" t="s">
        <v>0</v>
      </c>
    </row>
    <row r="636" spans="1:4" x14ac:dyDescent="0.2">
      <c r="A636" s="263" t="s">
        <v>346</v>
      </c>
      <c r="B636" s="263" t="s">
        <v>24537</v>
      </c>
      <c r="C636" s="263" t="s">
        <v>20</v>
      </c>
      <c r="D636" t="s">
        <v>0</v>
      </c>
    </row>
    <row r="637" spans="1:4" x14ac:dyDescent="0.2">
      <c r="A637" s="263" t="s">
        <v>11800</v>
      </c>
      <c r="B637" s="263" t="s">
        <v>24537</v>
      </c>
      <c r="C637" s="263" t="s">
        <v>20</v>
      </c>
      <c r="D637" t="s">
        <v>0</v>
      </c>
    </row>
    <row r="638" spans="1:4" x14ac:dyDescent="0.2">
      <c r="A638" s="263" t="s">
        <v>347</v>
      </c>
      <c r="B638" s="263" t="s">
        <v>24538</v>
      </c>
      <c r="C638" s="263" t="s">
        <v>20</v>
      </c>
      <c r="D638" t="s">
        <v>0</v>
      </c>
    </row>
    <row r="639" spans="1:4" x14ac:dyDescent="0.2">
      <c r="A639" s="263" t="s">
        <v>11801</v>
      </c>
      <c r="B639" s="263" t="s">
        <v>24538</v>
      </c>
      <c r="C639" s="263" t="s">
        <v>20</v>
      </c>
      <c r="D639" t="s">
        <v>0</v>
      </c>
    </row>
    <row r="640" spans="1:4" x14ac:dyDescent="0.2">
      <c r="A640" s="263" t="s">
        <v>348</v>
      </c>
      <c r="B640" s="263" t="s">
        <v>24539</v>
      </c>
      <c r="C640" s="263" t="s">
        <v>20</v>
      </c>
      <c r="D640" t="s">
        <v>0</v>
      </c>
    </row>
    <row r="641" spans="1:4" x14ac:dyDescent="0.2">
      <c r="A641" s="263" t="s">
        <v>11802</v>
      </c>
      <c r="B641" s="263" t="s">
        <v>24539</v>
      </c>
      <c r="C641" s="263" t="s">
        <v>20</v>
      </c>
      <c r="D641" t="s">
        <v>0</v>
      </c>
    </row>
    <row r="642" spans="1:4" x14ac:dyDescent="0.2">
      <c r="A642" s="263" t="s">
        <v>349</v>
      </c>
      <c r="B642" s="263" t="s">
        <v>24540</v>
      </c>
      <c r="C642" s="263" t="s">
        <v>20</v>
      </c>
      <c r="D642" t="s">
        <v>0</v>
      </c>
    </row>
    <row r="643" spans="1:4" x14ac:dyDescent="0.2">
      <c r="A643" s="263" t="s">
        <v>11803</v>
      </c>
      <c r="B643" s="263" t="s">
        <v>24540</v>
      </c>
      <c r="C643" s="263" t="s">
        <v>20</v>
      </c>
      <c r="D643" t="s">
        <v>0</v>
      </c>
    </row>
    <row r="644" spans="1:4" x14ac:dyDescent="0.2">
      <c r="A644" s="263" t="s">
        <v>6537</v>
      </c>
      <c r="B644" s="263" t="s">
        <v>24541</v>
      </c>
      <c r="C644" s="263" t="s">
        <v>20</v>
      </c>
      <c r="D644" t="s">
        <v>0</v>
      </c>
    </row>
    <row r="645" spans="1:4" x14ac:dyDescent="0.2">
      <c r="A645" s="263" t="s">
        <v>11804</v>
      </c>
      <c r="B645" s="263" t="s">
        <v>24541</v>
      </c>
      <c r="C645" s="263" t="s">
        <v>20</v>
      </c>
      <c r="D645" t="s">
        <v>0</v>
      </c>
    </row>
    <row r="646" spans="1:4" x14ac:dyDescent="0.2">
      <c r="A646" s="263" t="s">
        <v>350</v>
      </c>
      <c r="B646" s="263" t="s">
        <v>24542</v>
      </c>
      <c r="C646" s="263" t="s">
        <v>20</v>
      </c>
      <c r="D646" t="s">
        <v>0</v>
      </c>
    </row>
    <row r="647" spans="1:4" x14ac:dyDescent="0.2">
      <c r="A647" s="263" t="s">
        <v>11805</v>
      </c>
      <c r="B647" s="263" t="s">
        <v>24542</v>
      </c>
      <c r="C647" s="263" t="s">
        <v>20</v>
      </c>
      <c r="D647" t="s">
        <v>0</v>
      </c>
    </row>
    <row r="648" spans="1:4" x14ac:dyDescent="0.2">
      <c r="A648" s="263" t="s">
        <v>351</v>
      </c>
      <c r="B648" s="263" t="s">
        <v>24543</v>
      </c>
      <c r="C648" s="263" t="s">
        <v>20</v>
      </c>
      <c r="D648" t="s">
        <v>0</v>
      </c>
    </row>
    <row r="649" spans="1:4" x14ac:dyDescent="0.2">
      <c r="A649" s="263" t="s">
        <v>11806</v>
      </c>
      <c r="B649" s="263" t="s">
        <v>24543</v>
      </c>
      <c r="C649" s="263" t="s">
        <v>20</v>
      </c>
      <c r="D649" t="s">
        <v>0</v>
      </c>
    </row>
    <row r="650" spans="1:4" x14ac:dyDescent="0.2">
      <c r="A650" s="263" t="s">
        <v>352</v>
      </c>
      <c r="B650" s="263" t="s">
        <v>24544</v>
      </c>
      <c r="C650" s="263" t="s">
        <v>20</v>
      </c>
      <c r="D650" t="s">
        <v>0</v>
      </c>
    </row>
    <row r="651" spans="1:4" x14ac:dyDescent="0.2">
      <c r="A651" s="263" t="s">
        <v>11807</v>
      </c>
      <c r="B651" s="263" t="s">
        <v>24544</v>
      </c>
      <c r="C651" s="263" t="s">
        <v>20</v>
      </c>
      <c r="D651" t="s">
        <v>0</v>
      </c>
    </row>
    <row r="652" spans="1:4" x14ac:dyDescent="0.2">
      <c r="A652" s="263" t="s">
        <v>353</v>
      </c>
      <c r="B652" s="263" t="s">
        <v>24545</v>
      </c>
      <c r="C652" s="263" t="s">
        <v>20</v>
      </c>
      <c r="D652" t="s">
        <v>0</v>
      </c>
    </row>
    <row r="653" spans="1:4" x14ac:dyDescent="0.2">
      <c r="A653" s="263" t="s">
        <v>11808</v>
      </c>
      <c r="B653" s="263" t="s">
        <v>24545</v>
      </c>
      <c r="C653" s="263" t="s">
        <v>20</v>
      </c>
      <c r="D653" t="s">
        <v>0</v>
      </c>
    </row>
    <row r="654" spans="1:4" x14ac:dyDescent="0.2">
      <c r="A654" s="263" t="s">
        <v>354</v>
      </c>
      <c r="B654" s="263" t="s">
        <v>24546</v>
      </c>
      <c r="C654" s="263" t="s">
        <v>20</v>
      </c>
      <c r="D654" t="s">
        <v>0</v>
      </c>
    </row>
    <row r="655" spans="1:4" x14ac:dyDescent="0.2">
      <c r="A655" s="263" t="s">
        <v>11809</v>
      </c>
      <c r="B655" s="263" t="s">
        <v>24546</v>
      </c>
      <c r="C655" s="263" t="s">
        <v>20</v>
      </c>
      <c r="D655" t="s">
        <v>0</v>
      </c>
    </row>
    <row r="656" spans="1:4" x14ac:dyDescent="0.2">
      <c r="A656" s="263" t="s">
        <v>6538</v>
      </c>
      <c r="B656" s="263" t="s">
        <v>24547</v>
      </c>
      <c r="C656" s="263" t="s">
        <v>20</v>
      </c>
      <c r="D656" t="s">
        <v>0</v>
      </c>
    </row>
    <row r="657" spans="1:4" x14ac:dyDescent="0.2">
      <c r="A657" s="263" t="s">
        <v>11810</v>
      </c>
      <c r="B657" s="263" t="s">
        <v>24547</v>
      </c>
      <c r="C657" s="263" t="s">
        <v>20</v>
      </c>
      <c r="D657" t="s">
        <v>0</v>
      </c>
    </row>
    <row r="658" spans="1:4" x14ac:dyDescent="0.2">
      <c r="A658" s="263" t="s">
        <v>355</v>
      </c>
      <c r="B658" s="263" t="s">
        <v>24548</v>
      </c>
      <c r="C658" s="263" t="s">
        <v>20</v>
      </c>
      <c r="D658" t="s">
        <v>0</v>
      </c>
    </row>
    <row r="659" spans="1:4" x14ac:dyDescent="0.2">
      <c r="A659" s="263" t="s">
        <v>11811</v>
      </c>
      <c r="B659" s="263" t="s">
        <v>24548</v>
      </c>
      <c r="C659" s="263" t="s">
        <v>20</v>
      </c>
      <c r="D659" t="s">
        <v>0</v>
      </c>
    </row>
    <row r="660" spans="1:4" x14ac:dyDescent="0.2">
      <c r="A660" s="263" t="s">
        <v>356</v>
      </c>
      <c r="B660" s="263" t="s">
        <v>24549</v>
      </c>
      <c r="C660" s="263" t="s">
        <v>20</v>
      </c>
      <c r="D660" t="s">
        <v>0</v>
      </c>
    </row>
    <row r="661" spans="1:4" x14ac:dyDescent="0.2">
      <c r="A661" s="263" t="s">
        <v>11812</v>
      </c>
      <c r="B661" s="263" t="s">
        <v>24549</v>
      </c>
      <c r="C661" s="263" t="s">
        <v>20</v>
      </c>
      <c r="D661" t="s">
        <v>0</v>
      </c>
    </row>
    <row r="662" spans="1:4" x14ac:dyDescent="0.2">
      <c r="A662" s="263" t="s">
        <v>357</v>
      </c>
      <c r="B662" s="263" t="s">
        <v>24550</v>
      </c>
      <c r="C662" s="263" t="s">
        <v>20</v>
      </c>
      <c r="D662" t="s">
        <v>0</v>
      </c>
    </row>
    <row r="663" spans="1:4" x14ac:dyDescent="0.2">
      <c r="A663" s="263" t="s">
        <v>11813</v>
      </c>
      <c r="B663" s="263" t="s">
        <v>24550</v>
      </c>
      <c r="C663" s="263" t="s">
        <v>20</v>
      </c>
      <c r="D663" t="s">
        <v>0</v>
      </c>
    </row>
    <row r="664" spans="1:4" x14ac:dyDescent="0.2">
      <c r="A664" s="263" t="s">
        <v>358</v>
      </c>
      <c r="B664" s="263" t="s">
        <v>24551</v>
      </c>
      <c r="C664" s="263" t="s">
        <v>20</v>
      </c>
      <c r="D664" t="s">
        <v>0</v>
      </c>
    </row>
    <row r="665" spans="1:4" x14ac:dyDescent="0.2">
      <c r="A665" s="263" t="s">
        <v>11814</v>
      </c>
      <c r="B665" s="263" t="s">
        <v>24551</v>
      </c>
      <c r="C665" s="263" t="s">
        <v>20</v>
      </c>
      <c r="D665" t="s">
        <v>0</v>
      </c>
    </row>
    <row r="666" spans="1:4" x14ac:dyDescent="0.2">
      <c r="A666" s="263" t="s">
        <v>359</v>
      </c>
      <c r="B666" s="263" t="s">
        <v>24552</v>
      </c>
      <c r="C666" s="263" t="s">
        <v>20</v>
      </c>
      <c r="D666" t="s">
        <v>0</v>
      </c>
    </row>
    <row r="667" spans="1:4" x14ac:dyDescent="0.2">
      <c r="A667" s="263" t="s">
        <v>11815</v>
      </c>
      <c r="B667" s="263" t="s">
        <v>24552</v>
      </c>
      <c r="C667" s="263" t="s">
        <v>20</v>
      </c>
      <c r="D667" t="s">
        <v>0</v>
      </c>
    </row>
    <row r="668" spans="1:4" x14ac:dyDescent="0.2">
      <c r="A668" s="263" t="s">
        <v>6539</v>
      </c>
      <c r="B668" s="263" t="s">
        <v>24553</v>
      </c>
      <c r="C668" s="263" t="s">
        <v>20</v>
      </c>
      <c r="D668" t="s">
        <v>0</v>
      </c>
    </row>
    <row r="669" spans="1:4" x14ac:dyDescent="0.2">
      <c r="A669" s="263" t="s">
        <v>11816</v>
      </c>
      <c r="B669" s="263" t="s">
        <v>24553</v>
      </c>
      <c r="C669" s="263" t="s">
        <v>20</v>
      </c>
      <c r="D669" t="s">
        <v>0</v>
      </c>
    </row>
    <row r="670" spans="1:4" x14ac:dyDescent="0.2">
      <c r="A670" s="263" t="s">
        <v>360</v>
      </c>
      <c r="B670" s="263" t="s">
        <v>24554</v>
      </c>
      <c r="C670" s="263" t="s">
        <v>20</v>
      </c>
      <c r="D670" t="s">
        <v>0</v>
      </c>
    </row>
    <row r="671" spans="1:4" x14ac:dyDescent="0.2">
      <c r="A671" s="263" t="s">
        <v>11817</v>
      </c>
      <c r="B671" s="263" t="s">
        <v>24554</v>
      </c>
      <c r="C671" s="263" t="s">
        <v>20</v>
      </c>
      <c r="D671" t="s">
        <v>0</v>
      </c>
    </row>
    <row r="672" spans="1:4" x14ac:dyDescent="0.2">
      <c r="A672" s="263" t="s">
        <v>361</v>
      </c>
      <c r="B672" s="263" t="s">
        <v>24555</v>
      </c>
      <c r="C672" s="263" t="s">
        <v>20</v>
      </c>
      <c r="D672" t="s">
        <v>0</v>
      </c>
    </row>
    <row r="673" spans="1:4" x14ac:dyDescent="0.2">
      <c r="A673" s="263" t="s">
        <v>11818</v>
      </c>
      <c r="B673" s="263" t="s">
        <v>24555</v>
      </c>
      <c r="C673" s="263" t="s">
        <v>20</v>
      </c>
      <c r="D673" t="s">
        <v>0</v>
      </c>
    </row>
    <row r="674" spans="1:4" x14ac:dyDescent="0.2">
      <c r="A674" s="263" t="s">
        <v>362</v>
      </c>
      <c r="B674" s="263" t="s">
        <v>24556</v>
      </c>
      <c r="C674" s="263" t="s">
        <v>20</v>
      </c>
      <c r="D674" t="s">
        <v>0</v>
      </c>
    </row>
    <row r="675" spans="1:4" x14ac:dyDescent="0.2">
      <c r="A675" s="263" t="s">
        <v>11819</v>
      </c>
      <c r="B675" s="263" t="s">
        <v>24556</v>
      </c>
      <c r="C675" s="263" t="s">
        <v>20</v>
      </c>
      <c r="D675" t="s">
        <v>0</v>
      </c>
    </row>
    <row r="676" spans="1:4" x14ac:dyDescent="0.2">
      <c r="A676" s="263" t="s">
        <v>363</v>
      </c>
      <c r="B676" s="263" t="s">
        <v>24557</v>
      </c>
      <c r="C676" s="263" t="s">
        <v>20</v>
      </c>
      <c r="D676" t="s">
        <v>0</v>
      </c>
    </row>
    <row r="677" spans="1:4" x14ac:dyDescent="0.2">
      <c r="A677" s="263" t="s">
        <v>11820</v>
      </c>
      <c r="B677" s="263" t="s">
        <v>24557</v>
      </c>
      <c r="C677" s="263" t="s">
        <v>20</v>
      </c>
      <c r="D677" t="s">
        <v>0</v>
      </c>
    </row>
    <row r="678" spans="1:4" x14ac:dyDescent="0.2">
      <c r="A678" s="263" t="s">
        <v>364</v>
      </c>
      <c r="B678" s="263" t="s">
        <v>24558</v>
      </c>
      <c r="C678" s="263" t="s">
        <v>20</v>
      </c>
      <c r="D678" t="s">
        <v>0</v>
      </c>
    </row>
    <row r="679" spans="1:4" x14ac:dyDescent="0.2">
      <c r="A679" s="263" t="s">
        <v>11821</v>
      </c>
      <c r="B679" s="263" t="s">
        <v>24558</v>
      </c>
      <c r="C679" s="263" t="s">
        <v>20</v>
      </c>
      <c r="D679" t="s">
        <v>0</v>
      </c>
    </row>
    <row r="680" spans="1:4" x14ac:dyDescent="0.2">
      <c r="A680" s="263" t="s">
        <v>6540</v>
      </c>
      <c r="B680" s="263" t="s">
        <v>24559</v>
      </c>
      <c r="C680" s="263" t="s">
        <v>20</v>
      </c>
      <c r="D680" t="s">
        <v>0</v>
      </c>
    </row>
    <row r="681" spans="1:4" x14ac:dyDescent="0.2">
      <c r="A681" s="263" t="s">
        <v>11822</v>
      </c>
      <c r="B681" s="263" t="s">
        <v>24559</v>
      </c>
      <c r="C681" s="263" t="s">
        <v>20</v>
      </c>
      <c r="D681" t="s">
        <v>0</v>
      </c>
    </row>
    <row r="682" spans="1:4" x14ac:dyDescent="0.2">
      <c r="A682" s="263" t="s">
        <v>6541</v>
      </c>
      <c r="B682" s="263" t="s">
        <v>24560</v>
      </c>
      <c r="C682" s="263" t="s">
        <v>20</v>
      </c>
      <c r="D682" t="s">
        <v>0</v>
      </c>
    </row>
    <row r="683" spans="1:4" x14ac:dyDescent="0.2">
      <c r="A683" s="263" t="s">
        <v>11823</v>
      </c>
      <c r="B683" s="263" t="s">
        <v>24560</v>
      </c>
      <c r="C683" s="263" t="s">
        <v>20</v>
      </c>
      <c r="D683" t="s">
        <v>0</v>
      </c>
    </row>
    <row r="684" spans="1:4" x14ac:dyDescent="0.2">
      <c r="A684" s="263" t="s">
        <v>6542</v>
      </c>
      <c r="B684" s="263" t="s">
        <v>24561</v>
      </c>
      <c r="C684" s="263" t="s">
        <v>20</v>
      </c>
      <c r="D684" t="s">
        <v>0</v>
      </c>
    </row>
    <row r="685" spans="1:4" x14ac:dyDescent="0.2">
      <c r="A685" s="263" t="s">
        <v>11824</v>
      </c>
      <c r="B685" s="263" t="s">
        <v>24561</v>
      </c>
      <c r="C685" s="263" t="s">
        <v>20</v>
      </c>
      <c r="D685" t="s">
        <v>0</v>
      </c>
    </row>
    <row r="686" spans="1:4" x14ac:dyDescent="0.2">
      <c r="A686" s="263" t="s">
        <v>6543</v>
      </c>
      <c r="B686" s="263" t="s">
        <v>24562</v>
      </c>
      <c r="C686" s="263" t="s">
        <v>20</v>
      </c>
      <c r="D686" t="s">
        <v>0</v>
      </c>
    </row>
    <row r="687" spans="1:4" x14ac:dyDescent="0.2">
      <c r="A687" s="263" t="s">
        <v>11825</v>
      </c>
      <c r="B687" s="263" t="s">
        <v>24562</v>
      </c>
      <c r="C687" s="263" t="s">
        <v>20</v>
      </c>
      <c r="D687" t="s">
        <v>0</v>
      </c>
    </row>
    <row r="688" spans="1:4" x14ac:dyDescent="0.2">
      <c r="A688" s="263" t="s">
        <v>6544</v>
      </c>
      <c r="B688" s="263" t="s">
        <v>24563</v>
      </c>
      <c r="C688" s="263" t="s">
        <v>20</v>
      </c>
      <c r="D688" t="s">
        <v>0</v>
      </c>
    </row>
    <row r="689" spans="1:4" x14ac:dyDescent="0.2">
      <c r="A689" s="263" t="s">
        <v>11826</v>
      </c>
      <c r="B689" s="263" t="s">
        <v>24563</v>
      </c>
      <c r="C689" s="263" t="s">
        <v>20</v>
      </c>
      <c r="D689" t="s">
        <v>0</v>
      </c>
    </row>
    <row r="690" spans="1:4" x14ac:dyDescent="0.2">
      <c r="A690" s="263" t="s">
        <v>6545</v>
      </c>
      <c r="B690" s="263" t="s">
        <v>24564</v>
      </c>
      <c r="C690" s="263" t="s">
        <v>12</v>
      </c>
      <c r="D690" t="s">
        <v>2</v>
      </c>
    </row>
    <row r="691" spans="1:4" x14ac:dyDescent="0.2">
      <c r="A691" s="263" t="s">
        <v>11827</v>
      </c>
      <c r="B691" s="263" t="s">
        <v>24564</v>
      </c>
      <c r="C691" s="263" t="s">
        <v>12</v>
      </c>
      <c r="D691" t="s">
        <v>2</v>
      </c>
    </row>
    <row r="692" spans="1:4" x14ac:dyDescent="0.2">
      <c r="A692" s="263" t="s">
        <v>6546</v>
      </c>
      <c r="B692" s="263" t="s">
        <v>24565</v>
      </c>
      <c r="C692" s="263" t="s">
        <v>20</v>
      </c>
      <c r="D692" t="s">
        <v>0</v>
      </c>
    </row>
    <row r="693" spans="1:4" x14ac:dyDescent="0.2">
      <c r="A693" s="263" t="s">
        <v>11828</v>
      </c>
      <c r="B693" s="263" t="s">
        <v>24565</v>
      </c>
      <c r="C693" s="263" t="s">
        <v>20</v>
      </c>
      <c r="D693" t="s">
        <v>0</v>
      </c>
    </row>
    <row r="694" spans="1:4" x14ac:dyDescent="0.2">
      <c r="A694" s="263" t="s">
        <v>6547</v>
      </c>
      <c r="B694" s="263" t="s">
        <v>24566</v>
      </c>
      <c r="C694" s="263" t="s">
        <v>20</v>
      </c>
      <c r="D694" t="s">
        <v>0</v>
      </c>
    </row>
    <row r="695" spans="1:4" x14ac:dyDescent="0.2">
      <c r="A695" s="263" t="s">
        <v>11829</v>
      </c>
      <c r="B695" s="263" t="s">
        <v>24566</v>
      </c>
      <c r="C695" s="263" t="s">
        <v>20</v>
      </c>
      <c r="D695" t="s">
        <v>0</v>
      </c>
    </row>
    <row r="696" spans="1:4" x14ac:dyDescent="0.2">
      <c r="A696" s="263" t="s">
        <v>6548</v>
      </c>
      <c r="B696" s="263" t="s">
        <v>24567</v>
      </c>
      <c r="C696" s="263" t="s">
        <v>20</v>
      </c>
      <c r="D696" t="s">
        <v>0</v>
      </c>
    </row>
    <row r="697" spans="1:4" x14ac:dyDescent="0.2">
      <c r="A697" s="263" t="s">
        <v>11830</v>
      </c>
      <c r="B697" s="263" t="s">
        <v>24567</v>
      </c>
      <c r="C697" s="263" t="s">
        <v>20</v>
      </c>
      <c r="D697" t="s">
        <v>0</v>
      </c>
    </row>
    <row r="698" spans="1:4" x14ac:dyDescent="0.2">
      <c r="A698" s="263" t="s">
        <v>6549</v>
      </c>
      <c r="B698" s="263" t="s">
        <v>24568</v>
      </c>
      <c r="C698" s="263" t="s">
        <v>20</v>
      </c>
      <c r="D698" t="s">
        <v>0</v>
      </c>
    </row>
    <row r="699" spans="1:4" x14ac:dyDescent="0.2">
      <c r="A699" s="263" t="s">
        <v>11831</v>
      </c>
      <c r="B699" s="263" t="s">
        <v>24568</v>
      </c>
      <c r="C699" s="263" t="s">
        <v>20</v>
      </c>
      <c r="D699" t="s">
        <v>0</v>
      </c>
    </row>
    <row r="700" spans="1:4" x14ac:dyDescent="0.2">
      <c r="A700" s="263" t="s">
        <v>6550</v>
      </c>
      <c r="B700" s="263" t="s">
        <v>24569</v>
      </c>
      <c r="C700" s="263" t="s">
        <v>20</v>
      </c>
      <c r="D700" t="s">
        <v>0</v>
      </c>
    </row>
    <row r="701" spans="1:4" x14ac:dyDescent="0.2">
      <c r="A701" s="263" t="s">
        <v>11832</v>
      </c>
      <c r="B701" s="263" t="s">
        <v>24569</v>
      </c>
      <c r="C701" s="263" t="s">
        <v>20</v>
      </c>
      <c r="D701" t="s">
        <v>0</v>
      </c>
    </row>
    <row r="702" spans="1:4" x14ac:dyDescent="0.2">
      <c r="A702" s="263" t="s">
        <v>6551</v>
      </c>
      <c r="B702" s="263" t="s">
        <v>24570</v>
      </c>
      <c r="C702" s="263" t="s">
        <v>20</v>
      </c>
      <c r="D702" t="s">
        <v>0</v>
      </c>
    </row>
    <row r="703" spans="1:4" x14ac:dyDescent="0.2">
      <c r="A703" s="263" t="s">
        <v>11833</v>
      </c>
      <c r="B703" s="263" t="s">
        <v>24570</v>
      </c>
      <c r="C703" s="263" t="s">
        <v>20</v>
      </c>
      <c r="D703" t="s">
        <v>0</v>
      </c>
    </row>
    <row r="704" spans="1:4" x14ac:dyDescent="0.2">
      <c r="A704" s="263" t="s">
        <v>6552</v>
      </c>
      <c r="B704" s="263" t="s">
        <v>24571</v>
      </c>
      <c r="C704" s="263" t="s">
        <v>20</v>
      </c>
      <c r="D704" t="s">
        <v>0</v>
      </c>
    </row>
    <row r="705" spans="1:4" x14ac:dyDescent="0.2">
      <c r="A705" s="263" t="s">
        <v>11834</v>
      </c>
      <c r="B705" s="263" t="s">
        <v>24571</v>
      </c>
      <c r="C705" s="263" t="s">
        <v>20</v>
      </c>
      <c r="D705" t="s">
        <v>0</v>
      </c>
    </row>
    <row r="706" spans="1:4" x14ac:dyDescent="0.2">
      <c r="A706" s="263" t="s">
        <v>6553</v>
      </c>
      <c r="B706" s="263" t="s">
        <v>24572</v>
      </c>
      <c r="C706" s="263" t="s">
        <v>20</v>
      </c>
      <c r="D706" t="s">
        <v>0</v>
      </c>
    </row>
    <row r="707" spans="1:4" x14ac:dyDescent="0.2">
      <c r="A707" s="263" t="s">
        <v>11835</v>
      </c>
      <c r="B707" s="263" t="s">
        <v>24572</v>
      </c>
      <c r="C707" s="263" t="s">
        <v>20</v>
      </c>
      <c r="D707" t="s">
        <v>0</v>
      </c>
    </row>
    <row r="708" spans="1:4" x14ac:dyDescent="0.2">
      <c r="A708" s="263" t="s">
        <v>6554</v>
      </c>
      <c r="B708" s="263" t="s">
        <v>24573</v>
      </c>
      <c r="C708" s="263" t="s">
        <v>20</v>
      </c>
      <c r="D708" t="s">
        <v>0</v>
      </c>
    </row>
    <row r="709" spans="1:4" x14ac:dyDescent="0.2">
      <c r="A709" s="263" t="s">
        <v>11836</v>
      </c>
      <c r="B709" s="263" t="s">
        <v>24573</v>
      </c>
      <c r="C709" s="263" t="s">
        <v>20</v>
      </c>
      <c r="D709" t="s">
        <v>0</v>
      </c>
    </row>
    <row r="710" spans="1:4" x14ac:dyDescent="0.2">
      <c r="A710" s="263" t="s">
        <v>365</v>
      </c>
      <c r="B710" s="263" t="s">
        <v>24574</v>
      </c>
      <c r="C710" s="263" t="s">
        <v>23567</v>
      </c>
      <c r="D710" t="s">
        <v>34973</v>
      </c>
    </row>
    <row r="711" spans="1:4" x14ac:dyDescent="0.2">
      <c r="A711" s="263" t="s">
        <v>11837</v>
      </c>
      <c r="B711" s="263" t="s">
        <v>24574</v>
      </c>
      <c r="C711" s="263" t="s">
        <v>23567</v>
      </c>
      <c r="D711" t="s">
        <v>34973</v>
      </c>
    </row>
    <row r="712" spans="1:4" x14ac:dyDescent="0.2">
      <c r="A712" s="263" t="s">
        <v>366</v>
      </c>
      <c r="B712" s="263" t="s">
        <v>24575</v>
      </c>
      <c r="C712" s="263" t="s">
        <v>23567</v>
      </c>
      <c r="D712" t="s">
        <v>34973</v>
      </c>
    </row>
    <row r="713" spans="1:4" x14ac:dyDescent="0.2">
      <c r="A713" s="263" t="s">
        <v>11838</v>
      </c>
      <c r="B713" s="263" t="s">
        <v>24575</v>
      </c>
      <c r="C713" s="263" t="s">
        <v>23567</v>
      </c>
      <c r="D713" t="s">
        <v>34973</v>
      </c>
    </row>
    <row r="714" spans="1:4" x14ac:dyDescent="0.2">
      <c r="A714" s="263" t="s">
        <v>367</v>
      </c>
      <c r="B714" s="263" t="s">
        <v>24576</v>
      </c>
      <c r="C714" s="263" t="s">
        <v>23567</v>
      </c>
      <c r="D714" t="s">
        <v>34973</v>
      </c>
    </row>
    <row r="715" spans="1:4" x14ac:dyDescent="0.2">
      <c r="A715" s="263" t="s">
        <v>11839</v>
      </c>
      <c r="B715" s="263" t="s">
        <v>24576</v>
      </c>
      <c r="C715" s="263" t="s">
        <v>23567</v>
      </c>
      <c r="D715" t="s">
        <v>34973</v>
      </c>
    </row>
    <row r="716" spans="1:4" x14ac:dyDescent="0.2">
      <c r="A716" s="263" t="s">
        <v>368</v>
      </c>
      <c r="B716" s="263" t="s">
        <v>24577</v>
      </c>
      <c r="C716" s="263" t="s">
        <v>23567</v>
      </c>
      <c r="D716" t="s">
        <v>34973</v>
      </c>
    </row>
    <row r="717" spans="1:4" x14ac:dyDescent="0.2">
      <c r="A717" s="263" t="s">
        <v>11840</v>
      </c>
      <c r="B717" s="263" t="s">
        <v>24577</v>
      </c>
      <c r="C717" s="263" t="s">
        <v>23567</v>
      </c>
      <c r="D717" t="s">
        <v>34973</v>
      </c>
    </row>
    <row r="718" spans="1:4" x14ac:dyDescent="0.2">
      <c r="A718" s="263" t="s">
        <v>369</v>
      </c>
      <c r="B718" s="263" t="s">
        <v>24578</v>
      </c>
      <c r="C718" s="263" t="s">
        <v>23567</v>
      </c>
      <c r="D718" t="s">
        <v>34973</v>
      </c>
    </row>
    <row r="719" spans="1:4" x14ac:dyDescent="0.2">
      <c r="A719" s="263" t="s">
        <v>11841</v>
      </c>
      <c r="B719" s="263" t="s">
        <v>24578</v>
      </c>
      <c r="C719" s="263" t="s">
        <v>23567</v>
      </c>
      <c r="D719" t="s">
        <v>34973</v>
      </c>
    </row>
    <row r="720" spans="1:4" x14ac:dyDescent="0.2">
      <c r="A720" s="263" t="s">
        <v>370</v>
      </c>
      <c r="B720" s="263" t="s">
        <v>24579</v>
      </c>
      <c r="C720" s="263" t="s">
        <v>23567</v>
      </c>
      <c r="D720" t="s">
        <v>34973</v>
      </c>
    </row>
    <row r="721" spans="1:4" x14ac:dyDescent="0.2">
      <c r="A721" s="263" t="s">
        <v>11842</v>
      </c>
      <c r="B721" s="263" t="s">
        <v>24579</v>
      </c>
      <c r="C721" s="263" t="s">
        <v>23567</v>
      </c>
      <c r="D721" t="s">
        <v>34973</v>
      </c>
    </row>
    <row r="722" spans="1:4" x14ac:dyDescent="0.2">
      <c r="A722" s="263" t="s">
        <v>371</v>
      </c>
      <c r="B722" s="263" t="s">
        <v>24580</v>
      </c>
      <c r="C722" s="263" t="s">
        <v>12</v>
      </c>
      <c r="D722" t="s">
        <v>2</v>
      </c>
    </row>
    <row r="723" spans="1:4" x14ac:dyDescent="0.2">
      <c r="A723" s="263" t="s">
        <v>11843</v>
      </c>
      <c r="B723" s="263" t="s">
        <v>24580</v>
      </c>
      <c r="C723" s="263" t="s">
        <v>12</v>
      </c>
      <c r="D723" t="s">
        <v>2</v>
      </c>
    </row>
    <row r="724" spans="1:4" x14ac:dyDescent="0.2">
      <c r="A724" s="263" t="s">
        <v>372</v>
      </c>
      <c r="B724" s="263" t="s">
        <v>23568</v>
      </c>
      <c r="C724" s="263" t="s">
        <v>20</v>
      </c>
      <c r="D724" t="s">
        <v>0</v>
      </c>
    </row>
    <row r="725" spans="1:4" x14ac:dyDescent="0.2">
      <c r="A725" s="263" t="s">
        <v>11844</v>
      </c>
      <c r="B725" s="263" t="s">
        <v>23568</v>
      </c>
      <c r="C725" s="263" t="s">
        <v>20</v>
      </c>
      <c r="D725" t="s">
        <v>0</v>
      </c>
    </row>
    <row r="726" spans="1:4" x14ac:dyDescent="0.2">
      <c r="A726" s="263" t="s">
        <v>6555</v>
      </c>
      <c r="B726" s="263" t="s">
        <v>24581</v>
      </c>
      <c r="C726" s="263" t="s">
        <v>407</v>
      </c>
      <c r="D726" t="s">
        <v>5</v>
      </c>
    </row>
    <row r="727" spans="1:4" x14ac:dyDescent="0.2">
      <c r="A727" s="263" t="s">
        <v>11845</v>
      </c>
      <c r="B727" s="263" t="s">
        <v>24581</v>
      </c>
      <c r="C727" s="263" t="s">
        <v>407</v>
      </c>
      <c r="D727" t="s">
        <v>5</v>
      </c>
    </row>
    <row r="728" spans="1:4" x14ac:dyDescent="0.2">
      <c r="A728" s="263" t="s">
        <v>6556</v>
      </c>
      <c r="B728" s="263" t="s">
        <v>24582</v>
      </c>
      <c r="C728" s="263" t="s">
        <v>407</v>
      </c>
      <c r="D728" t="s">
        <v>5</v>
      </c>
    </row>
    <row r="729" spans="1:4" x14ac:dyDescent="0.2">
      <c r="A729" s="263" t="s">
        <v>11846</v>
      </c>
      <c r="B729" s="263" t="s">
        <v>24582</v>
      </c>
      <c r="C729" s="263" t="s">
        <v>407</v>
      </c>
      <c r="D729" t="s">
        <v>5</v>
      </c>
    </row>
    <row r="730" spans="1:4" x14ac:dyDescent="0.2">
      <c r="A730" s="263" t="s">
        <v>373</v>
      </c>
      <c r="B730" s="263" t="s">
        <v>24583</v>
      </c>
      <c r="C730" s="263" t="s">
        <v>23500</v>
      </c>
      <c r="D730" t="s">
        <v>34972</v>
      </c>
    </row>
    <row r="731" spans="1:4" x14ac:dyDescent="0.2">
      <c r="A731" s="263" t="s">
        <v>11847</v>
      </c>
      <c r="B731" s="263" t="s">
        <v>24583</v>
      </c>
      <c r="C731" s="263" t="s">
        <v>23500</v>
      </c>
      <c r="D731" t="s">
        <v>34972</v>
      </c>
    </row>
    <row r="732" spans="1:4" x14ac:dyDescent="0.2">
      <c r="A732" s="263" t="s">
        <v>374</v>
      </c>
      <c r="B732" s="263" t="s">
        <v>24584</v>
      </c>
      <c r="C732" s="263" t="s">
        <v>23500</v>
      </c>
      <c r="D732" t="s">
        <v>34972</v>
      </c>
    </row>
    <row r="733" spans="1:4" x14ac:dyDescent="0.2">
      <c r="A733" s="263" t="s">
        <v>11848</v>
      </c>
      <c r="B733" s="263" t="s">
        <v>24584</v>
      </c>
      <c r="C733" s="263" t="s">
        <v>23500</v>
      </c>
      <c r="D733" t="s">
        <v>34972</v>
      </c>
    </row>
    <row r="734" spans="1:4" x14ac:dyDescent="0.2">
      <c r="A734" s="263" t="s">
        <v>375</v>
      </c>
      <c r="B734" s="263" t="s">
        <v>24585</v>
      </c>
      <c r="C734" s="263" t="s">
        <v>23500</v>
      </c>
      <c r="D734" t="s">
        <v>34972</v>
      </c>
    </row>
    <row r="735" spans="1:4" x14ac:dyDescent="0.2">
      <c r="A735" s="263" t="s">
        <v>11849</v>
      </c>
      <c r="B735" s="263" t="s">
        <v>24585</v>
      </c>
      <c r="C735" s="263" t="s">
        <v>23500</v>
      </c>
      <c r="D735" t="s">
        <v>34972</v>
      </c>
    </row>
    <row r="736" spans="1:4" x14ac:dyDescent="0.2">
      <c r="A736" s="263" t="s">
        <v>376</v>
      </c>
      <c r="B736" s="263" t="s">
        <v>23569</v>
      </c>
      <c r="C736" s="263" t="s">
        <v>12</v>
      </c>
      <c r="D736" t="s">
        <v>2</v>
      </c>
    </row>
    <row r="737" spans="1:4" x14ac:dyDescent="0.2">
      <c r="A737" s="263" t="s">
        <v>11850</v>
      </c>
      <c r="B737" s="263" t="s">
        <v>23569</v>
      </c>
      <c r="C737" s="263" t="s">
        <v>12</v>
      </c>
      <c r="D737" t="s">
        <v>2</v>
      </c>
    </row>
    <row r="738" spans="1:4" x14ac:dyDescent="0.2">
      <c r="A738" s="263" t="s">
        <v>377</v>
      </c>
      <c r="B738" s="263" t="s">
        <v>23570</v>
      </c>
      <c r="C738" s="263" t="s">
        <v>12</v>
      </c>
      <c r="D738" t="s">
        <v>2</v>
      </c>
    </row>
    <row r="739" spans="1:4" x14ac:dyDescent="0.2">
      <c r="A739" s="263" t="s">
        <v>11851</v>
      </c>
      <c r="B739" s="263" t="s">
        <v>23570</v>
      </c>
      <c r="C739" s="263" t="s">
        <v>12</v>
      </c>
      <c r="D739" t="s">
        <v>2</v>
      </c>
    </row>
    <row r="740" spans="1:4" x14ac:dyDescent="0.2">
      <c r="A740" s="263" t="s">
        <v>378</v>
      </c>
      <c r="B740" s="263" t="s">
        <v>23571</v>
      </c>
      <c r="C740" s="263" t="s">
        <v>12</v>
      </c>
      <c r="D740" t="s">
        <v>2</v>
      </c>
    </row>
    <row r="741" spans="1:4" x14ac:dyDescent="0.2">
      <c r="A741" s="263" t="s">
        <v>11852</v>
      </c>
      <c r="B741" s="263" t="s">
        <v>23571</v>
      </c>
      <c r="C741" s="263" t="s">
        <v>12</v>
      </c>
      <c r="D741" t="s">
        <v>2</v>
      </c>
    </row>
    <row r="742" spans="1:4" x14ac:dyDescent="0.2">
      <c r="A742" s="263" t="s">
        <v>379</v>
      </c>
      <c r="B742" s="263" t="s">
        <v>24586</v>
      </c>
      <c r="C742" s="263" t="s">
        <v>23567</v>
      </c>
      <c r="D742" t="s">
        <v>34973</v>
      </c>
    </row>
    <row r="743" spans="1:4" x14ac:dyDescent="0.2">
      <c r="A743" s="263" t="s">
        <v>11853</v>
      </c>
      <c r="B743" s="263" t="s">
        <v>24586</v>
      </c>
      <c r="C743" s="263" t="s">
        <v>23567</v>
      </c>
      <c r="D743" t="s">
        <v>34973</v>
      </c>
    </row>
    <row r="744" spans="1:4" x14ac:dyDescent="0.2">
      <c r="A744" s="263" t="s">
        <v>6557</v>
      </c>
      <c r="B744" s="263" t="s">
        <v>24587</v>
      </c>
      <c r="C744" s="263" t="s">
        <v>23567</v>
      </c>
      <c r="D744" t="s">
        <v>34973</v>
      </c>
    </row>
    <row r="745" spans="1:4" x14ac:dyDescent="0.2">
      <c r="A745" s="263" t="s">
        <v>11854</v>
      </c>
      <c r="B745" s="263" t="s">
        <v>24587</v>
      </c>
      <c r="C745" s="263" t="s">
        <v>23567</v>
      </c>
      <c r="D745" t="s">
        <v>34973</v>
      </c>
    </row>
    <row r="746" spans="1:4" x14ac:dyDescent="0.2">
      <c r="A746" s="263" t="s">
        <v>380</v>
      </c>
      <c r="B746" s="263" t="s">
        <v>24588</v>
      </c>
      <c r="C746" s="263" t="s">
        <v>12</v>
      </c>
      <c r="D746" t="s">
        <v>2</v>
      </c>
    </row>
    <row r="747" spans="1:4" x14ac:dyDescent="0.2">
      <c r="A747" s="263" t="s">
        <v>11855</v>
      </c>
      <c r="B747" s="263" t="s">
        <v>24588</v>
      </c>
      <c r="C747" s="263" t="s">
        <v>12</v>
      </c>
      <c r="D747" t="s">
        <v>2</v>
      </c>
    </row>
    <row r="748" spans="1:4" x14ac:dyDescent="0.2">
      <c r="A748" s="263" t="s">
        <v>381</v>
      </c>
      <c r="B748" s="263" t="s">
        <v>23572</v>
      </c>
      <c r="C748" s="263" t="s">
        <v>12</v>
      </c>
      <c r="D748" t="s">
        <v>2</v>
      </c>
    </row>
    <row r="749" spans="1:4" x14ac:dyDescent="0.2">
      <c r="A749" s="263" t="s">
        <v>11856</v>
      </c>
      <c r="B749" s="263" t="s">
        <v>23572</v>
      </c>
      <c r="C749" s="263" t="s">
        <v>12</v>
      </c>
      <c r="D749" t="s">
        <v>2</v>
      </c>
    </row>
    <row r="750" spans="1:4" x14ac:dyDescent="0.2">
      <c r="A750" s="263" t="s">
        <v>382</v>
      </c>
      <c r="B750" s="263" t="s">
        <v>24589</v>
      </c>
      <c r="C750" s="263" t="s">
        <v>383</v>
      </c>
      <c r="D750" t="s">
        <v>34974</v>
      </c>
    </row>
    <row r="751" spans="1:4" x14ac:dyDescent="0.2">
      <c r="A751" s="263" t="s">
        <v>11857</v>
      </c>
      <c r="B751" s="263" t="s">
        <v>24589</v>
      </c>
      <c r="C751" s="263" t="s">
        <v>383</v>
      </c>
      <c r="D751" t="s">
        <v>34974</v>
      </c>
    </row>
    <row r="752" spans="1:4" x14ac:dyDescent="0.2">
      <c r="A752" s="263" t="s">
        <v>384</v>
      </c>
      <c r="B752" s="263" t="s">
        <v>24590</v>
      </c>
      <c r="C752" s="263" t="s">
        <v>23573</v>
      </c>
      <c r="D752" t="s">
        <v>34975</v>
      </c>
    </row>
    <row r="753" spans="1:4" x14ac:dyDescent="0.2">
      <c r="A753" s="263" t="s">
        <v>11858</v>
      </c>
      <c r="B753" s="263" t="s">
        <v>24590</v>
      </c>
      <c r="C753" s="263" t="s">
        <v>23573</v>
      </c>
      <c r="D753" t="s">
        <v>34975</v>
      </c>
    </row>
    <row r="754" spans="1:4" x14ac:dyDescent="0.2">
      <c r="A754" s="263" t="s">
        <v>6558</v>
      </c>
      <c r="B754" s="263" t="s">
        <v>24591</v>
      </c>
      <c r="C754" s="263" t="s">
        <v>20</v>
      </c>
      <c r="D754" t="s">
        <v>0</v>
      </c>
    </row>
    <row r="755" spans="1:4" x14ac:dyDescent="0.2">
      <c r="A755" s="263" t="s">
        <v>11859</v>
      </c>
      <c r="B755" s="263" t="s">
        <v>24591</v>
      </c>
      <c r="C755" s="263" t="s">
        <v>20</v>
      </c>
      <c r="D755" t="s">
        <v>0</v>
      </c>
    </row>
    <row r="756" spans="1:4" x14ac:dyDescent="0.2">
      <c r="A756" s="263" t="s">
        <v>6559</v>
      </c>
      <c r="B756" s="263" t="s">
        <v>24592</v>
      </c>
      <c r="C756" s="263" t="s">
        <v>20</v>
      </c>
      <c r="D756" t="s">
        <v>0</v>
      </c>
    </row>
    <row r="757" spans="1:4" x14ac:dyDescent="0.2">
      <c r="A757" s="263" t="s">
        <v>11860</v>
      </c>
      <c r="B757" s="263" t="s">
        <v>24592</v>
      </c>
      <c r="C757" s="263" t="s">
        <v>20</v>
      </c>
      <c r="D757" t="s">
        <v>0</v>
      </c>
    </row>
    <row r="758" spans="1:4" x14ac:dyDescent="0.2">
      <c r="A758" s="263" t="s">
        <v>385</v>
      </c>
      <c r="B758" s="263" t="s">
        <v>24593</v>
      </c>
      <c r="C758" s="263" t="s">
        <v>12</v>
      </c>
      <c r="D758" t="s">
        <v>2</v>
      </c>
    </row>
    <row r="759" spans="1:4" x14ac:dyDescent="0.2">
      <c r="A759" s="263" t="s">
        <v>11861</v>
      </c>
      <c r="B759" s="263" t="s">
        <v>24593</v>
      </c>
      <c r="C759" s="263" t="s">
        <v>12</v>
      </c>
      <c r="D759" t="s">
        <v>2</v>
      </c>
    </row>
    <row r="760" spans="1:4" x14ac:dyDescent="0.2">
      <c r="A760" s="263" t="s">
        <v>386</v>
      </c>
      <c r="B760" s="263" t="s">
        <v>24594</v>
      </c>
      <c r="C760" s="263" t="s">
        <v>12</v>
      </c>
      <c r="D760" t="s">
        <v>2</v>
      </c>
    </row>
    <row r="761" spans="1:4" x14ac:dyDescent="0.2">
      <c r="A761" s="263" t="s">
        <v>11862</v>
      </c>
      <c r="B761" s="263" t="s">
        <v>24594</v>
      </c>
      <c r="C761" s="263" t="s">
        <v>12</v>
      </c>
      <c r="D761" t="s">
        <v>2</v>
      </c>
    </row>
    <row r="762" spans="1:4" x14ac:dyDescent="0.2">
      <c r="A762" s="263" t="s">
        <v>387</v>
      </c>
      <c r="B762" s="263" t="s">
        <v>24595</v>
      </c>
      <c r="C762" s="263" t="s">
        <v>12</v>
      </c>
      <c r="D762" t="s">
        <v>2</v>
      </c>
    </row>
    <row r="763" spans="1:4" x14ac:dyDescent="0.2">
      <c r="A763" s="263" t="s">
        <v>11863</v>
      </c>
      <c r="B763" s="263" t="s">
        <v>24595</v>
      </c>
      <c r="C763" s="263" t="s">
        <v>12</v>
      </c>
      <c r="D763" t="s">
        <v>2</v>
      </c>
    </row>
    <row r="764" spans="1:4" x14ac:dyDescent="0.2">
      <c r="A764" s="263" t="s">
        <v>388</v>
      </c>
      <c r="B764" s="263" t="s">
        <v>24596</v>
      </c>
      <c r="C764" s="263" t="s">
        <v>12</v>
      </c>
      <c r="D764" t="s">
        <v>2</v>
      </c>
    </row>
    <row r="765" spans="1:4" x14ac:dyDescent="0.2">
      <c r="A765" s="263" t="s">
        <v>11864</v>
      </c>
      <c r="B765" s="263" t="s">
        <v>24596</v>
      </c>
      <c r="C765" s="263" t="s">
        <v>12</v>
      </c>
      <c r="D765" t="s">
        <v>2</v>
      </c>
    </row>
    <row r="766" spans="1:4" x14ac:dyDescent="0.2">
      <c r="A766" s="263" t="s">
        <v>389</v>
      </c>
      <c r="B766" s="263" t="s">
        <v>24597</v>
      </c>
      <c r="C766" s="263" t="s">
        <v>12</v>
      </c>
      <c r="D766" t="s">
        <v>2</v>
      </c>
    </row>
    <row r="767" spans="1:4" x14ac:dyDescent="0.2">
      <c r="A767" s="263" t="s">
        <v>11865</v>
      </c>
      <c r="B767" s="263" t="s">
        <v>24597</v>
      </c>
      <c r="C767" s="263" t="s">
        <v>12</v>
      </c>
      <c r="D767" t="s">
        <v>2</v>
      </c>
    </row>
    <row r="768" spans="1:4" x14ac:dyDescent="0.2">
      <c r="A768" s="263" t="s">
        <v>390</v>
      </c>
      <c r="B768" s="263" t="s">
        <v>24598</v>
      </c>
      <c r="C768" s="263" t="s">
        <v>12</v>
      </c>
      <c r="D768" t="s">
        <v>2</v>
      </c>
    </row>
    <row r="769" spans="1:4" x14ac:dyDescent="0.2">
      <c r="A769" s="263" t="s">
        <v>11866</v>
      </c>
      <c r="B769" s="263" t="s">
        <v>24598</v>
      </c>
      <c r="C769" s="263" t="s">
        <v>12</v>
      </c>
      <c r="D769" t="s">
        <v>2</v>
      </c>
    </row>
    <row r="770" spans="1:4" x14ac:dyDescent="0.2">
      <c r="A770" s="263" t="s">
        <v>391</v>
      </c>
      <c r="B770" s="263" t="s">
        <v>24599</v>
      </c>
      <c r="C770" s="263" t="s">
        <v>392</v>
      </c>
      <c r="D770" t="s">
        <v>11467</v>
      </c>
    </row>
    <row r="771" spans="1:4" x14ac:dyDescent="0.2">
      <c r="A771" s="263" t="s">
        <v>11867</v>
      </c>
      <c r="B771" s="263" t="s">
        <v>24599</v>
      </c>
      <c r="C771" s="263" t="s">
        <v>392</v>
      </c>
      <c r="D771" t="s">
        <v>11467</v>
      </c>
    </row>
    <row r="772" spans="1:4" x14ac:dyDescent="0.2">
      <c r="A772" s="263" t="s">
        <v>393</v>
      </c>
      <c r="B772" s="263" t="s">
        <v>24600</v>
      </c>
      <c r="C772" s="263" t="s">
        <v>392</v>
      </c>
      <c r="D772" t="s">
        <v>11467</v>
      </c>
    </row>
    <row r="773" spans="1:4" x14ac:dyDescent="0.2">
      <c r="A773" s="263" t="s">
        <v>11868</v>
      </c>
      <c r="B773" s="263" t="s">
        <v>24600</v>
      </c>
      <c r="C773" s="263" t="s">
        <v>392</v>
      </c>
      <c r="D773" t="s">
        <v>11467</v>
      </c>
    </row>
    <row r="774" spans="1:4" x14ac:dyDescent="0.2">
      <c r="A774" s="263" t="s">
        <v>394</v>
      </c>
      <c r="B774" s="263" t="s">
        <v>24601</v>
      </c>
      <c r="C774" s="263" t="s">
        <v>392</v>
      </c>
      <c r="D774" t="s">
        <v>11467</v>
      </c>
    </row>
    <row r="775" spans="1:4" x14ac:dyDescent="0.2">
      <c r="A775" s="263" t="s">
        <v>11869</v>
      </c>
      <c r="B775" s="263" t="s">
        <v>24601</v>
      </c>
      <c r="C775" s="263" t="s">
        <v>392</v>
      </c>
      <c r="D775" t="s">
        <v>11467</v>
      </c>
    </row>
    <row r="776" spans="1:4" x14ac:dyDescent="0.2">
      <c r="A776" s="263" t="s">
        <v>395</v>
      </c>
      <c r="B776" s="263" t="s">
        <v>24602</v>
      </c>
      <c r="C776" s="263" t="s">
        <v>392</v>
      </c>
      <c r="D776" t="s">
        <v>11467</v>
      </c>
    </row>
    <row r="777" spans="1:4" x14ac:dyDescent="0.2">
      <c r="A777" s="263" t="s">
        <v>11870</v>
      </c>
      <c r="B777" s="263" t="s">
        <v>24602</v>
      </c>
      <c r="C777" s="263" t="s">
        <v>392</v>
      </c>
      <c r="D777" t="s">
        <v>11467</v>
      </c>
    </row>
    <row r="778" spans="1:4" x14ac:dyDescent="0.2">
      <c r="A778" s="263" t="s">
        <v>396</v>
      </c>
      <c r="B778" s="263" t="s">
        <v>24603</v>
      </c>
      <c r="C778" s="263" t="s">
        <v>392</v>
      </c>
      <c r="D778" t="s">
        <v>11467</v>
      </c>
    </row>
    <row r="779" spans="1:4" x14ac:dyDescent="0.2">
      <c r="A779" s="263" t="s">
        <v>11871</v>
      </c>
      <c r="B779" s="263" t="s">
        <v>24603</v>
      </c>
      <c r="C779" s="263" t="s">
        <v>392</v>
      </c>
      <c r="D779" t="s">
        <v>11467</v>
      </c>
    </row>
    <row r="780" spans="1:4" x14ac:dyDescent="0.2">
      <c r="A780" s="263" t="s">
        <v>397</v>
      </c>
      <c r="B780" s="263" t="s">
        <v>24604</v>
      </c>
      <c r="C780" s="263" t="s">
        <v>392</v>
      </c>
      <c r="D780" t="s">
        <v>11467</v>
      </c>
    </row>
    <row r="781" spans="1:4" x14ac:dyDescent="0.2">
      <c r="A781" s="263" t="s">
        <v>11872</v>
      </c>
      <c r="B781" s="263" t="s">
        <v>24604</v>
      </c>
      <c r="C781" s="263" t="s">
        <v>392</v>
      </c>
      <c r="D781" t="s">
        <v>11467</v>
      </c>
    </row>
    <row r="782" spans="1:4" x14ac:dyDescent="0.2">
      <c r="A782" s="263" t="s">
        <v>398</v>
      </c>
      <c r="B782" s="263" t="s">
        <v>24605</v>
      </c>
      <c r="C782" s="263" t="s">
        <v>392</v>
      </c>
      <c r="D782" t="s">
        <v>11467</v>
      </c>
    </row>
    <row r="783" spans="1:4" x14ac:dyDescent="0.2">
      <c r="A783" s="263" t="s">
        <v>11873</v>
      </c>
      <c r="B783" s="263" t="s">
        <v>24605</v>
      </c>
      <c r="C783" s="263" t="s">
        <v>392</v>
      </c>
      <c r="D783" t="s">
        <v>11467</v>
      </c>
    </row>
    <row r="784" spans="1:4" x14ac:dyDescent="0.2">
      <c r="A784" s="263" t="s">
        <v>399</v>
      </c>
      <c r="B784" s="263" t="s">
        <v>24606</v>
      </c>
      <c r="C784" s="263" t="s">
        <v>392</v>
      </c>
      <c r="D784" t="s">
        <v>11467</v>
      </c>
    </row>
    <row r="785" spans="1:4" x14ac:dyDescent="0.2">
      <c r="A785" s="263" t="s">
        <v>11874</v>
      </c>
      <c r="B785" s="263" t="s">
        <v>24606</v>
      </c>
      <c r="C785" s="263" t="s">
        <v>392</v>
      </c>
      <c r="D785" t="s">
        <v>11467</v>
      </c>
    </row>
    <row r="786" spans="1:4" x14ac:dyDescent="0.2">
      <c r="A786" s="263" t="s">
        <v>400</v>
      </c>
      <c r="B786" s="263" t="s">
        <v>24607</v>
      </c>
      <c r="C786" s="263" t="s">
        <v>392</v>
      </c>
      <c r="D786" t="s">
        <v>11467</v>
      </c>
    </row>
    <row r="787" spans="1:4" x14ac:dyDescent="0.2">
      <c r="A787" s="263" t="s">
        <v>11875</v>
      </c>
      <c r="B787" s="263" t="s">
        <v>24607</v>
      </c>
      <c r="C787" s="263" t="s">
        <v>392</v>
      </c>
      <c r="D787" t="s">
        <v>11467</v>
      </c>
    </row>
    <row r="788" spans="1:4" x14ac:dyDescent="0.2">
      <c r="A788" s="263" t="s">
        <v>401</v>
      </c>
      <c r="B788" s="263" t="s">
        <v>24608</v>
      </c>
      <c r="C788" s="263" t="s">
        <v>392</v>
      </c>
      <c r="D788" t="s">
        <v>11467</v>
      </c>
    </row>
    <row r="789" spans="1:4" x14ac:dyDescent="0.2">
      <c r="A789" s="263" t="s">
        <v>11876</v>
      </c>
      <c r="B789" s="263" t="s">
        <v>24608</v>
      </c>
      <c r="C789" s="263" t="s">
        <v>392</v>
      </c>
      <c r="D789" t="s">
        <v>11467</v>
      </c>
    </row>
    <row r="790" spans="1:4" x14ac:dyDescent="0.2">
      <c r="A790" s="263" t="s">
        <v>402</v>
      </c>
      <c r="B790" s="263" t="s">
        <v>24609</v>
      </c>
      <c r="C790" s="263" t="s">
        <v>392</v>
      </c>
      <c r="D790" t="s">
        <v>11467</v>
      </c>
    </row>
    <row r="791" spans="1:4" x14ac:dyDescent="0.2">
      <c r="A791" s="263" t="s">
        <v>11877</v>
      </c>
      <c r="B791" s="263" t="s">
        <v>24609</v>
      </c>
      <c r="C791" s="263" t="s">
        <v>392</v>
      </c>
      <c r="D791" t="s">
        <v>11467</v>
      </c>
    </row>
    <row r="792" spans="1:4" x14ac:dyDescent="0.2">
      <c r="A792" s="263" t="s">
        <v>403</v>
      </c>
      <c r="B792" s="263" t="s">
        <v>24610</v>
      </c>
      <c r="C792" s="263" t="s">
        <v>392</v>
      </c>
      <c r="D792" t="s">
        <v>11467</v>
      </c>
    </row>
    <row r="793" spans="1:4" x14ac:dyDescent="0.2">
      <c r="A793" s="263" t="s">
        <v>11878</v>
      </c>
      <c r="B793" s="263" t="s">
        <v>24610</v>
      </c>
      <c r="C793" s="263" t="s">
        <v>392</v>
      </c>
      <c r="D793" t="s">
        <v>11467</v>
      </c>
    </row>
    <row r="794" spans="1:4" x14ac:dyDescent="0.2">
      <c r="A794" s="263" t="s">
        <v>404</v>
      </c>
      <c r="B794" s="263" t="s">
        <v>24611</v>
      </c>
      <c r="C794" s="263" t="s">
        <v>12</v>
      </c>
      <c r="D794" t="s">
        <v>2</v>
      </c>
    </row>
    <row r="795" spans="1:4" x14ac:dyDescent="0.2">
      <c r="A795" s="263" t="s">
        <v>11879</v>
      </c>
      <c r="B795" s="263" t="s">
        <v>24611</v>
      </c>
      <c r="C795" s="263" t="s">
        <v>12</v>
      </c>
      <c r="D795" t="s">
        <v>2</v>
      </c>
    </row>
    <row r="796" spans="1:4" x14ac:dyDescent="0.2">
      <c r="A796" s="263" t="s">
        <v>405</v>
      </c>
      <c r="B796" s="263" t="s">
        <v>24612</v>
      </c>
      <c r="C796" s="263" t="s">
        <v>12</v>
      </c>
      <c r="D796" t="s">
        <v>2</v>
      </c>
    </row>
    <row r="797" spans="1:4" x14ac:dyDescent="0.2">
      <c r="A797" s="263" t="s">
        <v>11880</v>
      </c>
      <c r="B797" s="263" t="s">
        <v>24612</v>
      </c>
      <c r="C797" s="263" t="s">
        <v>12</v>
      </c>
      <c r="D797" t="s">
        <v>2</v>
      </c>
    </row>
    <row r="798" spans="1:4" x14ac:dyDescent="0.2">
      <c r="A798" s="263" t="s">
        <v>406</v>
      </c>
      <c r="B798" s="263" t="s">
        <v>24613</v>
      </c>
      <c r="C798" s="263" t="s">
        <v>407</v>
      </c>
      <c r="D798" t="s">
        <v>5</v>
      </c>
    </row>
    <row r="799" spans="1:4" x14ac:dyDescent="0.2">
      <c r="A799" s="263" t="s">
        <v>11881</v>
      </c>
      <c r="B799" s="263" t="s">
        <v>24613</v>
      </c>
      <c r="C799" s="263" t="s">
        <v>407</v>
      </c>
      <c r="D799" t="s">
        <v>5</v>
      </c>
    </row>
    <row r="800" spans="1:4" x14ac:dyDescent="0.2">
      <c r="A800" s="263" t="s">
        <v>408</v>
      </c>
      <c r="B800" s="263" t="s">
        <v>24614</v>
      </c>
      <c r="C800" s="263" t="s">
        <v>407</v>
      </c>
      <c r="D800" t="s">
        <v>5</v>
      </c>
    </row>
    <row r="801" spans="1:4" x14ac:dyDescent="0.2">
      <c r="A801" s="263" t="s">
        <v>11882</v>
      </c>
      <c r="B801" s="263" t="s">
        <v>24614</v>
      </c>
      <c r="C801" s="263" t="s">
        <v>407</v>
      </c>
      <c r="D801" t="s">
        <v>5</v>
      </c>
    </row>
    <row r="802" spans="1:4" x14ac:dyDescent="0.2">
      <c r="A802" s="263" t="s">
        <v>409</v>
      </c>
      <c r="B802" s="263" t="s">
        <v>24615</v>
      </c>
      <c r="C802" s="263" t="s">
        <v>407</v>
      </c>
      <c r="D802" t="s">
        <v>5</v>
      </c>
    </row>
    <row r="803" spans="1:4" x14ac:dyDescent="0.2">
      <c r="A803" s="263" t="s">
        <v>11883</v>
      </c>
      <c r="B803" s="263" t="s">
        <v>24615</v>
      </c>
      <c r="C803" s="263" t="s">
        <v>407</v>
      </c>
      <c r="D803" t="s">
        <v>5</v>
      </c>
    </row>
    <row r="804" spans="1:4" x14ac:dyDescent="0.2">
      <c r="A804" s="263" t="s">
        <v>410</v>
      </c>
      <c r="B804" s="263" t="s">
        <v>24616</v>
      </c>
      <c r="C804" s="263" t="s">
        <v>407</v>
      </c>
      <c r="D804" t="s">
        <v>5</v>
      </c>
    </row>
    <row r="805" spans="1:4" x14ac:dyDescent="0.2">
      <c r="A805" s="263" t="s">
        <v>11884</v>
      </c>
      <c r="B805" s="263" t="s">
        <v>24616</v>
      </c>
      <c r="C805" s="263" t="s">
        <v>407</v>
      </c>
      <c r="D805" t="s">
        <v>5</v>
      </c>
    </row>
    <row r="806" spans="1:4" x14ac:dyDescent="0.2">
      <c r="A806" s="263" t="s">
        <v>411</v>
      </c>
      <c r="B806" s="263" t="s">
        <v>24617</v>
      </c>
      <c r="C806" s="263" t="s">
        <v>407</v>
      </c>
      <c r="D806" t="s">
        <v>5</v>
      </c>
    </row>
    <row r="807" spans="1:4" x14ac:dyDescent="0.2">
      <c r="A807" s="263" t="s">
        <v>11885</v>
      </c>
      <c r="B807" s="263" t="s">
        <v>24617</v>
      </c>
      <c r="C807" s="263" t="s">
        <v>407</v>
      </c>
      <c r="D807" t="s">
        <v>5</v>
      </c>
    </row>
    <row r="808" spans="1:4" x14ac:dyDescent="0.2">
      <c r="A808" s="263" t="s">
        <v>412</v>
      </c>
      <c r="B808" s="263" t="s">
        <v>24618</v>
      </c>
      <c r="C808" s="263" t="s">
        <v>407</v>
      </c>
      <c r="D808" t="s">
        <v>5</v>
      </c>
    </row>
    <row r="809" spans="1:4" x14ac:dyDescent="0.2">
      <c r="A809" s="263" t="s">
        <v>11886</v>
      </c>
      <c r="B809" s="263" t="s">
        <v>24618</v>
      </c>
      <c r="C809" s="263" t="s">
        <v>407</v>
      </c>
      <c r="D809" t="s">
        <v>5</v>
      </c>
    </row>
    <row r="810" spans="1:4" x14ac:dyDescent="0.2">
      <c r="A810" s="263" t="s">
        <v>413</v>
      </c>
      <c r="B810" s="263" t="s">
        <v>24619</v>
      </c>
      <c r="C810" s="263" t="s">
        <v>407</v>
      </c>
      <c r="D810" t="s">
        <v>5</v>
      </c>
    </row>
    <row r="811" spans="1:4" x14ac:dyDescent="0.2">
      <c r="A811" s="263" t="s">
        <v>11887</v>
      </c>
      <c r="B811" s="263" t="s">
        <v>24619</v>
      </c>
      <c r="C811" s="263" t="s">
        <v>407</v>
      </c>
      <c r="D811" t="s">
        <v>5</v>
      </c>
    </row>
    <row r="812" spans="1:4" x14ac:dyDescent="0.2">
      <c r="A812" s="263" t="s">
        <v>414</v>
      </c>
      <c r="B812" s="263" t="s">
        <v>24620</v>
      </c>
      <c r="C812" s="263" t="s">
        <v>407</v>
      </c>
      <c r="D812" t="s">
        <v>5</v>
      </c>
    </row>
    <row r="813" spans="1:4" x14ac:dyDescent="0.2">
      <c r="A813" s="263" t="s">
        <v>11888</v>
      </c>
      <c r="B813" s="263" t="s">
        <v>24620</v>
      </c>
      <c r="C813" s="263" t="s">
        <v>407</v>
      </c>
      <c r="D813" t="s">
        <v>5</v>
      </c>
    </row>
    <row r="814" spans="1:4" x14ac:dyDescent="0.2">
      <c r="A814" s="263" t="s">
        <v>415</v>
      </c>
      <c r="B814" s="263" t="s">
        <v>24621</v>
      </c>
      <c r="C814" s="263" t="s">
        <v>407</v>
      </c>
      <c r="D814" t="s">
        <v>5</v>
      </c>
    </row>
    <row r="815" spans="1:4" x14ac:dyDescent="0.2">
      <c r="A815" s="263" t="s">
        <v>11889</v>
      </c>
      <c r="B815" s="263" t="s">
        <v>24621</v>
      </c>
      <c r="C815" s="263" t="s">
        <v>407</v>
      </c>
      <c r="D815" t="s">
        <v>5</v>
      </c>
    </row>
    <row r="816" spans="1:4" x14ac:dyDescent="0.2">
      <c r="A816" s="263" t="s">
        <v>416</v>
      </c>
      <c r="B816" s="263" t="s">
        <v>24622</v>
      </c>
      <c r="C816" s="263" t="s">
        <v>407</v>
      </c>
      <c r="D816" t="s">
        <v>5</v>
      </c>
    </row>
    <row r="817" spans="1:4" x14ac:dyDescent="0.2">
      <c r="A817" s="263" t="s">
        <v>11890</v>
      </c>
      <c r="B817" s="263" t="s">
        <v>24622</v>
      </c>
      <c r="C817" s="263" t="s">
        <v>407</v>
      </c>
      <c r="D817" t="s">
        <v>5</v>
      </c>
    </row>
    <row r="818" spans="1:4" x14ac:dyDescent="0.2">
      <c r="A818" s="263" t="s">
        <v>417</v>
      </c>
      <c r="B818" s="263" t="s">
        <v>24623</v>
      </c>
      <c r="C818" s="263" t="s">
        <v>407</v>
      </c>
      <c r="D818" t="s">
        <v>5</v>
      </c>
    </row>
    <row r="819" spans="1:4" x14ac:dyDescent="0.2">
      <c r="A819" s="263" t="s">
        <v>11891</v>
      </c>
      <c r="B819" s="263" t="s">
        <v>24623</v>
      </c>
      <c r="C819" s="263" t="s">
        <v>407</v>
      </c>
      <c r="D819" t="s">
        <v>5</v>
      </c>
    </row>
    <row r="820" spans="1:4" x14ac:dyDescent="0.2">
      <c r="A820" s="263" t="s">
        <v>418</v>
      </c>
      <c r="B820" s="263" t="s">
        <v>24624</v>
      </c>
      <c r="C820" s="263" t="s">
        <v>20</v>
      </c>
      <c r="D820" t="s">
        <v>0</v>
      </c>
    </row>
    <row r="821" spans="1:4" x14ac:dyDescent="0.2">
      <c r="A821" s="263" t="s">
        <v>11892</v>
      </c>
      <c r="B821" s="263" t="s">
        <v>24624</v>
      </c>
      <c r="C821" s="263" t="s">
        <v>20</v>
      </c>
      <c r="D821" t="s">
        <v>0</v>
      </c>
    </row>
    <row r="822" spans="1:4" x14ac:dyDescent="0.2">
      <c r="A822" s="263" t="s">
        <v>419</v>
      </c>
      <c r="B822" s="263" t="s">
        <v>24625</v>
      </c>
      <c r="C822" s="263" t="s">
        <v>20</v>
      </c>
      <c r="D822" t="s">
        <v>0</v>
      </c>
    </row>
    <row r="823" spans="1:4" x14ac:dyDescent="0.2">
      <c r="A823" s="263" t="s">
        <v>11893</v>
      </c>
      <c r="B823" s="263" t="s">
        <v>24625</v>
      </c>
      <c r="C823" s="263" t="s">
        <v>20</v>
      </c>
      <c r="D823" t="s">
        <v>0</v>
      </c>
    </row>
    <row r="824" spans="1:4" x14ac:dyDescent="0.2">
      <c r="A824" s="263" t="s">
        <v>420</v>
      </c>
      <c r="B824" s="263" t="s">
        <v>24626</v>
      </c>
      <c r="C824" s="263" t="s">
        <v>20</v>
      </c>
      <c r="D824" t="s">
        <v>0</v>
      </c>
    </row>
    <row r="825" spans="1:4" x14ac:dyDescent="0.2">
      <c r="A825" s="263" t="s">
        <v>11894</v>
      </c>
      <c r="B825" s="263" t="s">
        <v>24626</v>
      </c>
      <c r="C825" s="263" t="s">
        <v>20</v>
      </c>
      <c r="D825" t="s">
        <v>0</v>
      </c>
    </row>
    <row r="826" spans="1:4" x14ac:dyDescent="0.2">
      <c r="A826" s="263" t="s">
        <v>421</v>
      </c>
      <c r="B826" s="263" t="s">
        <v>24627</v>
      </c>
      <c r="C826" s="263" t="s">
        <v>20</v>
      </c>
      <c r="D826" t="s">
        <v>0</v>
      </c>
    </row>
    <row r="827" spans="1:4" x14ac:dyDescent="0.2">
      <c r="A827" s="263" t="s">
        <v>11895</v>
      </c>
      <c r="B827" s="263" t="s">
        <v>24627</v>
      </c>
      <c r="C827" s="263" t="s">
        <v>20</v>
      </c>
      <c r="D827" t="s">
        <v>0</v>
      </c>
    </row>
    <row r="828" spans="1:4" x14ac:dyDescent="0.2">
      <c r="A828" s="263" t="s">
        <v>422</v>
      </c>
      <c r="B828" s="263" t="s">
        <v>24628</v>
      </c>
      <c r="C828" s="263" t="s">
        <v>23567</v>
      </c>
      <c r="D828" t="s">
        <v>34973</v>
      </c>
    </row>
    <row r="829" spans="1:4" x14ac:dyDescent="0.2">
      <c r="A829" s="263" t="s">
        <v>11896</v>
      </c>
      <c r="B829" s="263" t="s">
        <v>24628</v>
      </c>
      <c r="C829" s="263" t="s">
        <v>23567</v>
      </c>
      <c r="D829" t="s">
        <v>34973</v>
      </c>
    </row>
    <row r="830" spans="1:4" x14ac:dyDescent="0.2">
      <c r="A830" s="263" t="s">
        <v>423</v>
      </c>
      <c r="B830" s="263" t="s">
        <v>24629</v>
      </c>
      <c r="C830" s="263" t="s">
        <v>23567</v>
      </c>
      <c r="D830" t="s">
        <v>34973</v>
      </c>
    </row>
    <row r="831" spans="1:4" x14ac:dyDescent="0.2">
      <c r="A831" s="263" t="s">
        <v>11897</v>
      </c>
      <c r="B831" s="263" t="s">
        <v>24629</v>
      </c>
      <c r="C831" s="263" t="s">
        <v>23567</v>
      </c>
      <c r="D831" t="s">
        <v>34973</v>
      </c>
    </row>
    <row r="832" spans="1:4" x14ac:dyDescent="0.2">
      <c r="A832" s="263" t="s">
        <v>424</v>
      </c>
      <c r="B832" s="263" t="s">
        <v>24630</v>
      </c>
      <c r="C832" s="263" t="s">
        <v>407</v>
      </c>
      <c r="D832" t="s">
        <v>5</v>
      </c>
    </row>
    <row r="833" spans="1:4" x14ac:dyDescent="0.2">
      <c r="A833" s="263" t="s">
        <v>11898</v>
      </c>
      <c r="B833" s="263" t="s">
        <v>24630</v>
      </c>
      <c r="C833" s="263" t="s">
        <v>407</v>
      </c>
      <c r="D833" t="s">
        <v>5</v>
      </c>
    </row>
    <row r="834" spans="1:4" x14ac:dyDescent="0.2">
      <c r="A834" s="263" t="s">
        <v>6560</v>
      </c>
      <c r="B834" s="263" t="s">
        <v>24631</v>
      </c>
      <c r="C834" s="263" t="s">
        <v>12</v>
      </c>
      <c r="D834" t="s">
        <v>2</v>
      </c>
    </row>
    <row r="835" spans="1:4" x14ac:dyDescent="0.2">
      <c r="A835" s="263" t="s">
        <v>11899</v>
      </c>
      <c r="B835" s="263" t="s">
        <v>24631</v>
      </c>
      <c r="C835" s="263" t="s">
        <v>12</v>
      </c>
      <c r="D835" t="s">
        <v>2</v>
      </c>
    </row>
    <row r="836" spans="1:4" x14ac:dyDescent="0.2">
      <c r="A836" s="263" t="s">
        <v>6561</v>
      </c>
      <c r="B836" s="263" t="s">
        <v>24632</v>
      </c>
      <c r="C836" s="263" t="s">
        <v>23567</v>
      </c>
      <c r="D836" t="s">
        <v>34973</v>
      </c>
    </row>
    <row r="837" spans="1:4" x14ac:dyDescent="0.2">
      <c r="A837" s="263" t="s">
        <v>11900</v>
      </c>
      <c r="B837" s="263" t="s">
        <v>24632</v>
      </c>
      <c r="C837" s="263" t="s">
        <v>23567</v>
      </c>
      <c r="D837" t="s">
        <v>34973</v>
      </c>
    </row>
    <row r="838" spans="1:4" x14ac:dyDescent="0.2">
      <c r="A838" s="263" t="s">
        <v>6562</v>
      </c>
      <c r="B838" s="263" t="s">
        <v>24633</v>
      </c>
      <c r="C838" s="263" t="s">
        <v>23567</v>
      </c>
      <c r="D838" t="s">
        <v>34973</v>
      </c>
    </row>
    <row r="839" spans="1:4" x14ac:dyDescent="0.2">
      <c r="A839" s="263" t="s">
        <v>11901</v>
      </c>
      <c r="B839" s="263" t="s">
        <v>24633</v>
      </c>
      <c r="C839" s="263" t="s">
        <v>23567</v>
      </c>
      <c r="D839" t="s">
        <v>34973</v>
      </c>
    </row>
    <row r="840" spans="1:4" x14ac:dyDescent="0.2">
      <c r="A840" s="263" t="s">
        <v>6563</v>
      </c>
      <c r="B840" s="263" t="s">
        <v>24634</v>
      </c>
      <c r="C840" s="263" t="s">
        <v>12</v>
      </c>
      <c r="D840" t="s">
        <v>2</v>
      </c>
    </row>
    <row r="841" spans="1:4" x14ac:dyDescent="0.2">
      <c r="A841" s="263" t="s">
        <v>11902</v>
      </c>
      <c r="B841" s="263" t="s">
        <v>24634</v>
      </c>
      <c r="C841" s="263" t="s">
        <v>12</v>
      </c>
      <c r="D841" t="s">
        <v>2</v>
      </c>
    </row>
    <row r="842" spans="1:4" x14ac:dyDescent="0.2">
      <c r="A842" s="263" t="s">
        <v>6564</v>
      </c>
      <c r="B842" s="263" t="s">
        <v>24635</v>
      </c>
      <c r="C842" s="263" t="s">
        <v>23567</v>
      </c>
      <c r="D842" t="s">
        <v>34973</v>
      </c>
    </row>
    <row r="843" spans="1:4" x14ac:dyDescent="0.2">
      <c r="A843" s="263" t="s">
        <v>11903</v>
      </c>
      <c r="B843" s="263" t="s">
        <v>24635</v>
      </c>
      <c r="C843" s="263" t="s">
        <v>23567</v>
      </c>
      <c r="D843" t="s">
        <v>34973</v>
      </c>
    </row>
    <row r="844" spans="1:4" x14ac:dyDescent="0.2">
      <c r="A844" s="263" t="s">
        <v>6565</v>
      </c>
      <c r="B844" s="263" t="s">
        <v>24636</v>
      </c>
      <c r="C844" s="263" t="s">
        <v>23567</v>
      </c>
      <c r="D844" t="s">
        <v>34973</v>
      </c>
    </row>
    <row r="845" spans="1:4" x14ac:dyDescent="0.2">
      <c r="A845" s="263" t="s">
        <v>11904</v>
      </c>
      <c r="B845" s="263" t="s">
        <v>24636</v>
      </c>
      <c r="C845" s="263" t="s">
        <v>23567</v>
      </c>
      <c r="D845" t="s">
        <v>34973</v>
      </c>
    </row>
    <row r="846" spans="1:4" x14ac:dyDescent="0.2">
      <c r="A846" s="263" t="s">
        <v>6566</v>
      </c>
      <c r="B846" s="263" t="s">
        <v>24637</v>
      </c>
      <c r="C846" s="263" t="s">
        <v>392</v>
      </c>
      <c r="D846" t="s">
        <v>11467</v>
      </c>
    </row>
    <row r="847" spans="1:4" x14ac:dyDescent="0.2">
      <c r="A847" s="263" t="s">
        <v>11905</v>
      </c>
      <c r="B847" s="263" t="s">
        <v>24637</v>
      </c>
      <c r="C847" s="263" t="s">
        <v>392</v>
      </c>
      <c r="D847" t="s">
        <v>11467</v>
      </c>
    </row>
    <row r="848" spans="1:4" x14ac:dyDescent="0.2">
      <c r="A848" s="263" t="s">
        <v>6567</v>
      </c>
      <c r="B848" s="263" t="s">
        <v>24638</v>
      </c>
      <c r="C848" s="263" t="s">
        <v>392</v>
      </c>
      <c r="D848" t="s">
        <v>11467</v>
      </c>
    </row>
    <row r="849" spans="1:4" x14ac:dyDescent="0.2">
      <c r="A849" s="263" t="s">
        <v>11906</v>
      </c>
      <c r="B849" s="263" t="s">
        <v>24638</v>
      </c>
      <c r="C849" s="263" t="s">
        <v>392</v>
      </c>
      <c r="D849" t="s">
        <v>11467</v>
      </c>
    </row>
    <row r="850" spans="1:4" x14ac:dyDescent="0.2">
      <c r="A850" s="263" t="s">
        <v>6568</v>
      </c>
      <c r="B850" s="263" t="s">
        <v>24639</v>
      </c>
      <c r="C850" s="263" t="s">
        <v>392</v>
      </c>
      <c r="D850" t="s">
        <v>11467</v>
      </c>
    </row>
    <row r="851" spans="1:4" x14ac:dyDescent="0.2">
      <c r="A851" s="263" t="s">
        <v>11907</v>
      </c>
      <c r="B851" s="263" t="s">
        <v>24639</v>
      </c>
      <c r="C851" s="263" t="s">
        <v>392</v>
      </c>
      <c r="D851" t="s">
        <v>11467</v>
      </c>
    </row>
    <row r="852" spans="1:4" x14ac:dyDescent="0.2">
      <c r="A852" s="263" t="s">
        <v>6569</v>
      </c>
      <c r="B852" s="263" t="s">
        <v>24640</v>
      </c>
      <c r="C852" s="263" t="s">
        <v>12</v>
      </c>
      <c r="D852" t="s">
        <v>2</v>
      </c>
    </row>
    <row r="853" spans="1:4" x14ac:dyDescent="0.2">
      <c r="A853" s="263" t="s">
        <v>11908</v>
      </c>
      <c r="B853" s="263" t="s">
        <v>24640</v>
      </c>
      <c r="C853" s="263" t="s">
        <v>12</v>
      </c>
      <c r="D853" t="s">
        <v>2</v>
      </c>
    </row>
    <row r="854" spans="1:4" x14ac:dyDescent="0.2">
      <c r="A854" s="263" t="s">
        <v>425</v>
      </c>
      <c r="B854" s="263" t="s">
        <v>24641</v>
      </c>
      <c r="C854" s="263" t="s">
        <v>23567</v>
      </c>
      <c r="D854" t="s">
        <v>34973</v>
      </c>
    </row>
    <row r="855" spans="1:4" x14ac:dyDescent="0.2">
      <c r="A855" s="263" t="s">
        <v>11909</v>
      </c>
      <c r="B855" s="263" t="s">
        <v>24641</v>
      </c>
      <c r="C855" s="263" t="s">
        <v>23567</v>
      </c>
      <c r="D855" t="s">
        <v>34973</v>
      </c>
    </row>
    <row r="856" spans="1:4" x14ac:dyDescent="0.2">
      <c r="A856" s="263" t="s">
        <v>427</v>
      </c>
      <c r="B856" s="263" t="s">
        <v>24642</v>
      </c>
      <c r="C856" s="263" t="s">
        <v>20</v>
      </c>
      <c r="D856" t="s">
        <v>0</v>
      </c>
    </row>
    <row r="857" spans="1:4" x14ac:dyDescent="0.2">
      <c r="A857" s="263" t="s">
        <v>11910</v>
      </c>
      <c r="B857" s="263" t="s">
        <v>24642</v>
      </c>
      <c r="C857" s="263" t="s">
        <v>20</v>
      </c>
      <c r="D857" t="s">
        <v>0</v>
      </c>
    </row>
    <row r="858" spans="1:4" x14ac:dyDescent="0.2">
      <c r="A858" s="263" t="s">
        <v>428</v>
      </c>
      <c r="B858" s="263" t="s">
        <v>24643</v>
      </c>
      <c r="C858" s="263" t="s">
        <v>20</v>
      </c>
      <c r="D858" t="s">
        <v>0</v>
      </c>
    </row>
    <row r="859" spans="1:4" x14ac:dyDescent="0.2">
      <c r="A859" s="263" t="s">
        <v>11911</v>
      </c>
      <c r="B859" s="263" t="s">
        <v>24643</v>
      </c>
      <c r="C859" s="263" t="s">
        <v>20</v>
      </c>
      <c r="D859" t="s">
        <v>0</v>
      </c>
    </row>
    <row r="860" spans="1:4" x14ac:dyDescent="0.2">
      <c r="A860" s="263" t="s">
        <v>429</v>
      </c>
      <c r="B860" s="263" t="s">
        <v>24644</v>
      </c>
      <c r="C860" s="263" t="s">
        <v>12</v>
      </c>
      <c r="D860" t="s">
        <v>2</v>
      </c>
    </row>
    <row r="861" spans="1:4" x14ac:dyDescent="0.2">
      <c r="A861" s="263" t="s">
        <v>11912</v>
      </c>
      <c r="B861" s="263" t="s">
        <v>24644</v>
      </c>
      <c r="C861" s="263" t="s">
        <v>12</v>
      </c>
      <c r="D861" t="s">
        <v>2</v>
      </c>
    </row>
    <row r="862" spans="1:4" x14ac:dyDescent="0.2">
      <c r="A862" s="263" t="s">
        <v>430</v>
      </c>
      <c r="B862" s="263" t="s">
        <v>24645</v>
      </c>
      <c r="C862" s="263" t="s">
        <v>20</v>
      </c>
      <c r="D862" t="s">
        <v>0</v>
      </c>
    </row>
    <row r="863" spans="1:4" x14ac:dyDescent="0.2">
      <c r="A863" s="263" t="s">
        <v>11913</v>
      </c>
      <c r="B863" s="263" t="s">
        <v>24645</v>
      </c>
      <c r="C863" s="263" t="s">
        <v>20</v>
      </c>
      <c r="D863" t="s">
        <v>0</v>
      </c>
    </row>
    <row r="864" spans="1:4" x14ac:dyDescent="0.2">
      <c r="A864" s="263" t="s">
        <v>431</v>
      </c>
      <c r="B864" s="263" t="s">
        <v>24646</v>
      </c>
      <c r="C864" s="263" t="s">
        <v>20</v>
      </c>
      <c r="D864" t="s">
        <v>0</v>
      </c>
    </row>
    <row r="865" spans="1:4" x14ac:dyDescent="0.2">
      <c r="A865" s="263" t="s">
        <v>11914</v>
      </c>
      <c r="B865" s="263" t="s">
        <v>24646</v>
      </c>
      <c r="C865" s="263" t="s">
        <v>20</v>
      </c>
      <c r="D865" t="s">
        <v>0</v>
      </c>
    </row>
    <row r="866" spans="1:4" x14ac:dyDescent="0.2">
      <c r="A866" s="263" t="s">
        <v>6570</v>
      </c>
      <c r="B866" s="263" t="s">
        <v>24647</v>
      </c>
      <c r="C866" s="263" t="s">
        <v>23567</v>
      </c>
      <c r="D866" t="s">
        <v>34973</v>
      </c>
    </row>
    <row r="867" spans="1:4" x14ac:dyDescent="0.2">
      <c r="A867" s="263" t="s">
        <v>11915</v>
      </c>
      <c r="B867" s="263" t="s">
        <v>24647</v>
      </c>
      <c r="C867" s="263" t="s">
        <v>23567</v>
      </c>
      <c r="D867" t="s">
        <v>34973</v>
      </c>
    </row>
    <row r="868" spans="1:4" x14ac:dyDescent="0.2">
      <c r="A868" s="263" t="s">
        <v>432</v>
      </c>
      <c r="B868" s="263" t="s">
        <v>24648</v>
      </c>
      <c r="C868" s="263" t="s">
        <v>12</v>
      </c>
      <c r="D868" t="s">
        <v>2</v>
      </c>
    </row>
    <row r="869" spans="1:4" x14ac:dyDescent="0.2">
      <c r="A869" s="263" t="s">
        <v>11916</v>
      </c>
      <c r="B869" s="263" t="s">
        <v>24648</v>
      </c>
      <c r="C869" s="263" t="s">
        <v>12</v>
      </c>
      <c r="D869" t="s">
        <v>2</v>
      </c>
    </row>
    <row r="870" spans="1:4" x14ac:dyDescent="0.2">
      <c r="A870" s="263" t="s">
        <v>433</v>
      </c>
      <c r="B870" s="263" t="s">
        <v>24649</v>
      </c>
      <c r="C870" s="263" t="s">
        <v>12</v>
      </c>
      <c r="D870" t="s">
        <v>2</v>
      </c>
    </row>
    <row r="871" spans="1:4" x14ac:dyDescent="0.2">
      <c r="A871" s="263" t="s">
        <v>11917</v>
      </c>
      <c r="B871" s="263" t="s">
        <v>24649</v>
      </c>
      <c r="C871" s="263" t="s">
        <v>12</v>
      </c>
      <c r="D871" t="s">
        <v>2</v>
      </c>
    </row>
    <row r="872" spans="1:4" x14ac:dyDescent="0.2">
      <c r="A872" s="263" t="s">
        <v>434</v>
      </c>
      <c r="B872" s="263" t="s">
        <v>24650</v>
      </c>
      <c r="C872" s="263" t="s">
        <v>12</v>
      </c>
      <c r="D872" t="s">
        <v>2</v>
      </c>
    </row>
    <row r="873" spans="1:4" x14ac:dyDescent="0.2">
      <c r="A873" s="263" t="s">
        <v>11918</v>
      </c>
      <c r="B873" s="263" t="s">
        <v>24650</v>
      </c>
      <c r="C873" s="263" t="s">
        <v>12</v>
      </c>
      <c r="D873" t="s">
        <v>2</v>
      </c>
    </row>
    <row r="874" spans="1:4" x14ac:dyDescent="0.2">
      <c r="A874" s="263" t="s">
        <v>435</v>
      </c>
      <c r="B874" s="263" t="s">
        <v>24651</v>
      </c>
      <c r="C874" s="263" t="s">
        <v>12</v>
      </c>
      <c r="D874" t="s">
        <v>2</v>
      </c>
    </row>
    <row r="875" spans="1:4" x14ac:dyDescent="0.2">
      <c r="A875" s="263" t="s">
        <v>11919</v>
      </c>
      <c r="B875" s="263" t="s">
        <v>24651</v>
      </c>
      <c r="C875" s="263" t="s">
        <v>12</v>
      </c>
      <c r="D875" t="s">
        <v>2</v>
      </c>
    </row>
    <row r="876" spans="1:4" x14ac:dyDescent="0.2">
      <c r="A876" s="263" t="s">
        <v>436</v>
      </c>
      <c r="B876" s="263" t="s">
        <v>24652</v>
      </c>
      <c r="C876" s="263" t="s">
        <v>12</v>
      </c>
      <c r="D876" t="s">
        <v>2</v>
      </c>
    </row>
    <row r="877" spans="1:4" x14ac:dyDescent="0.2">
      <c r="A877" s="263" t="s">
        <v>11920</v>
      </c>
      <c r="B877" s="263" t="s">
        <v>24652</v>
      </c>
      <c r="C877" s="263" t="s">
        <v>12</v>
      </c>
      <c r="D877" t="s">
        <v>2</v>
      </c>
    </row>
    <row r="878" spans="1:4" x14ac:dyDescent="0.2">
      <c r="A878" s="263" t="s">
        <v>437</v>
      </c>
      <c r="B878" s="263" t="s">
        <v>24653</v>
      </c>
      <c r="C878" s="263" t="s">
        <v>12</v>
      </c>
      <c r="D878" t="s">
        <v>2</v>
      </c>
    </row>
    <row r="879" spans="1:4" x14ac:dyDescent="0.2">
      <c r="A879" s="263" t="s">
        <v>11921</v>
      </c>
      <c r="B879" s="263" t="s">
        <v>24653</v>
      </c>
      <c r="C879" s="263" t="s">
        <v>12</v>
      </c>
      <c r="D879" t="s">
        <v>2</v>
      </c>
    </row>
    <row r="880" spans="1:4" x14ac:dyDescent="0.2">
      <c r="A880" s="263" t="s">
        <v>438</v>
      </c>
      <c r="B880" s="263" t="s">
        <v>24654</v>
      </c>
      <c r="C880" s="263" t="s">
        <v>12</v>
      </c>
      <c r="D880" t="s">
        <v>2</v>
      </c>
    </row>
    <row r="881" spans="1:4" x14ac:dyDescent="0.2">
      <c r="A881" s="263" t="s">
        <v>11922</v>
      </c>
      <c r="B881" s="263" t="s">
        <v>24654</v>
      </c>
      <c r="C881" s="263" t="s">
        <v>12</v>
      </c>
      <c r="D881" t="s">
        <v>2</v>
      </c>
    </row>
    <row r="882" spans="1:4" x14ac:dyDescent="0.2">
      <c r="A882" s="263" t="s">
        <v>439</v>
      </c>
      <c r="B882" s="263" t="s">
        <v>24655</v>
      </c>
      <c r="C882" s="263" t="s">
        <v>12</v>
      </c>
      <c r="D882" t="s">
        <v>2</v>
      </c>
    </row>
    <row r="883" spans="1:4" x14ac:dyDescent="0.2">
      <c r="A883" s="263" t="s">
        <v>11923</v>
      </c>
      <c r="B883" s="263" t="s">
        <v>24655</v>
      </c>
      <c r="C883" s="263" t="s">
        <v>12</v>
      </c>
      <c r="D883" t="s">
        <v>2</v>
      </c>
    </row>
    <row r="884" spans="1:4" x14ac:dyDescent="0.2">
      <c r="A884" s="263" t="s">
        <v>440</v>
      </c>
      <c r="B884" s="263" t="s">
        <v>24656</v>
      </c>
      <c r="C884" s="263" t="s">
        <v>12</v>
      </c>
      <c r="D884" t="s">
        <v>2</v>
      </c>
    </row>
    <row r="885" spans="1:4" x14ac:dyDescent="0.2">
      <c r="A885" s="263" t="s">
        <v>11924</v>
      </c>
      <c r="B885" s="263" t="s">
        <v>24656</v>
      </c>
      <c r="C885" s="263" t="s">
        <v>12</v>
      </c>
      <c r="D885" t="s">
        <v>2</v>
      </c>
    </row>
    <row r="886" spans="1:4" x14ac:dyDescent="0.2">
      <c r="A886" s="263" t="s">
        <v>441</v>
      </c>
      <c r="B886" s="263" t="s">
        <v>24657</v>
      </c>
      <c r="C886" s="263" t="s">
        <v>12</v>
      </c>
      <c r="D886" t="s">
        <v>2</v>
      </c>
    </row>
    <row r="887" spans="1:4" x14ac:dyDescent="0.2">
      <c r="A887" s="263" t="s">
        <v>11925</v>
      </c>
      <c r="B887" s="263" t="s">
        <v>24657</v>
      </c>
      <c r="C887" s="263" t="s">
        <v>12</v>
      </c>
      <c r="D887" t="s">
        <v>2</v>
      </c>
    </row>
    <row r="888" spans="1:4" x14ac:dyDescent="0.2">
      <c r="A888" s="263" t="s">
        <v>442</v>
      </c>
      <c r="B888" s="263" t="s">
        <v>24658</v>
      </c>
      <c r="C888" s="263" t="s">
        <v>12</v>
      </c>
      <c r="D888" t="s">
        <v>2</v>
      </c>
    </row>
    <row r="889" spans="1:4" x14ac:dyDescent="0.2">
      <c r="A889" s="263" t="s">
        <v>11926</v>
      </c>
      <c r="B889" s="263" t="s">
        <v>24658</v>
      </c>
      <c r="C889" s="263" t="s">
        <v>12</v>
      </c>
      <c r="D889" t="s">
        <v>2</v>
      </c>
    </row>
    <row r="890" spans="1:4" x14ac:dyDescent="0.2">
      <c r="A890" s="263" t="s">
        <v>443</v>
      </c>
      <c r="B890" s="263" t="s">
        <v>24659</v>
      </c>
      <c r="C890" s="263" t="s">
        <v>12</v>
      </c>
      <c r="D890" t="s">
        <v>2</v>
      </c>
    </row>
    <row r="891" spans="1:4" x14ac:dyDescent="0.2">
      <c r="A891" s="263" t="s">
        <v>11927</v>
      </c>
      <c r="B891" s="263" t="s">
        <v>24659</v>
      </c>
      <c r="C891" s="263" t="s">
        <v>12</v>
      </c>
      <c r="D891" t="s">
        <v>2</v>
      </c>
    </row>
    <row r="892" spans="1:4" x14ac:dyDescent="0.2">
      <c r="A892" s="263" t="s">
        <v>444</v>
      </c>
      <c r="B892" s="263" t="s">
        <v>24660</v>
      </c>
      <c r="C892" s="263" t="s">
        <v>407</v>
      </c>
      <c r="D892" t="s">
        <v>5</v>
      </c>
    </row>
    <row r="893" spans="1:4" x14ac:dyDescent="0.2">
      <c r="A893" s="263" t="s">
        <v>11928</v>
      </c>
      <c r="B893" s="263" t="s">
        <v>24660</v>
      </c>
      <c r="C893" s="263" t="s">
        <v>407</v>
      </c>
      <c r="D893" t="s">
        <v>5</v>
      </c>
    </row>
    <row r="894" spans="1:4" x14ac:dyDescent="0.2">
      <c r="A894" s="263" t="s">
        <v>445</v>
      </c>
      <c r="B894" s="263" t="s">
        <v>24661</v>
      </c>
      <c r="C894" s="263" t="s">
        <v>407</v>
      </c>
      <c r="D894" t="s">
        <v>5</v>
      </c>
    </row>
    <row r="895" spans="1:4" x14ac:dyDescent="0.2">
      <c r="A895" s="263" t="s">
        <v>11929</v>
      </c>
      <c r="B895" s="263" t="s">
        <v>24661</v>
      </c>
      <c r="C895" s="263" t="s">
        <v>407</v>
      </c>
      <c r="D895" t="s">
        <v>5</v>
      </c>
    </row>
    <row r="896" spans="1:4" x14ac:dyDescent="0.2">
      <c r="A896" s="263" t="s">
        <v>446</v>
      </c>
      <c r="B896" s="263" t="s">
        <v>24662</v>
      </c>
      <c r="C896" s="263" t="s">
        <v>407</v>
      </c>
      <c r="D896" t="s">
        <v>5</v>
      </c>
    </row>
    <row r="897" spans="1:4" x14ac:dyDescent="0.2">
      <c r="A897" s="263" t="s">
        <v>11930</v>
      </c>
      <c r="B897" s="263" t="s">
        <v>24662</v>
      </c>
      <c r="C897" s="263" t="s">
        <v>407</v>
      </c>
      <c r="D897" t="s">
        <v>5</v>
      </c>
    </row>
    <row r="898" spans="1:4" x14ac:dyDescent="0.2">
      <c r="A898" s="263" t="s">
        <v>447</v>
      </c>
      <c r="B898" s="263" t="s">
        <v>24663</v>
      </c>
      <c r="C898" s="263" t="s">
        <v>407</v>
      </c>
      <c r="D898" t="s">
        <v>5</v>
      </c>
    </row>
    <row r="899" spans="1:4" x14ac:dyDescent="0.2">
      <c r="A899" s="263" t="s">
        <v>11931</v>
      </c>
      <c r="B899" s="263" t="s">
        <v>24663</v>
      </c>
      <c r="C899" s="263" t="s">
        <v>407</v>
      </c>
      <c r="D899" t="s">
        <v>5</v>
      </c>
    </row>
    <row r="900" spans="1:4" x14ac:dyDescent="0.2">
      <c r="A900" s="263" t="s">
        <v>448</v>
      </c>
      <c r="B900" s="263" t="s">
        <v>24664</v>
      </c>
      <c r="C900" s="263" t="s">
        <v>407</v>
      </c>
      <c r="D900" t="s">
        <v>5</v>
      </c>
    </row>
    <row r="901" spans="1:4" x14ac:dyDescent="0.2">
      <c r="A901" s="263" t="s">
        <v>11932</v>
      </c>
      <c r="B901" s="263" t="s">
        <v>24664</v>
      </c>
      <c r="C901" s="263" t="s">
        <v>407</v>
      </c>
      <c r="D901" t="s">
        <v>5</v>
      </c>
    </row>
    <row r="902" spans="1:4" x14ac:dyDescent="0.2">
      <c r="A902" s="263" t="s">
        <v>449</v>
      </c>
      <c r="B902" s="263" t="s">
        <v>24665</v>
      </c>
      <c r="C902" s="263" t="s">
        <v>407</v>
      </c>
      <c r="D902" t="s">
        <v>5</v>
      </c>
    </row>
    <row r="903" spans="1:4" x14ac:dyDescent="0.2">
      <c r="A903" s="263" t="s">
        <v>11933</v>
      </c>
      <c r="B903" s="263" t="s">
        <v>24665</v>
      </c>
      <c r="C903" s="263" t="s">
        <v>407</v>
      </c>
      <c r="D903" t="s">
        <v>5</v>
      </c>
    </row>
    <row r="904" spans="1:4" x14ac:dyDescent="0.2">
      <c r="A904" s="263" t="s">
        <v>450</v>
      </c>
      <c r="B904" s="263" t="s">
        <v>24666</v>
      </c>
      <c r="C904" s="263" t="s">
        <v>23567</v>
      </c>
      <c r="D904" t="s">
        <v>34973</v>
      </c>
    </row>
    <row r="905" spans="1:4" x14ac:dyDescent="0.2">
      <c r="A905" s="263" t="s">
        <v>11934</v>
      </c>
      <c r="B905" s="263" t="s">
        <v>24666</v>
      </c>
      <c r="C905" s="263" t="s">
        <v>23567</v>
      </c>
      <c r="D905" t="s">
        <v>34973</v>
      </c>
    </row>
    <row r="906" spans="1:4" x14ac:dyDescent="0.2">
      <c r="A906" s="263" t="s">
        <v>451</v>
      </c>
      <c r="B906" s="263" t="s">
        <v>24667</v>
      </c>
      <c r="C906" s="263" t="s">
        <v>20</v>
      </c>
      <c r="D906" t="s">
        <v>0</v>
      </c>
    </row>
    <row r="907" spans="1:4" x14ac:dyDescent="0.2">
      <c r="A907" s="263" t="s">
        <v>11935</v>
      </c>
      <c r="B907" s="263" t="s">
        <v>24667</v>
      </c>
      <c r="C907" s="263" t="s">
        <v>20</v>
      </c>
      <c r="D907" t="s">
        <v>0</v>
      </c>
    </row>
    <row r="908" spans="1:4" x14ac:dyDescent="0.2">
      <c r="A908" s="263" t="s">
        <v>22841</v>
      </c>
      <c r="B908" s="263" t="s">
        <v>24668</v>
      </c>
      <c r="C908" s="263" t="s">
        <v>23567</v>
      </c>
      <c r="D908" t="s">
        <v>34973</v>
      </c>
    </row>
    <row r="909" spans="1:4" x14ac:dyDescent="0.2">
      <c r="A909" s="263" t="s">
        <v>22842</v>
      </c>
      <c r="B909" s="263" t="s">
        <v>24668</v>
      </c>
      <c r="C909" s="263" t="s">
        <v>23567</v>
      </c>
      <c r="D909" t="s">
        <v>34973</v>
      </c>
    </row>
    <row r="910" spans="1:4" x14ac:dyDescent="0.2">
      <c r="A910" s="263" t="s">
        <v>22843</v>
      </c>
      <c r="B910" s="263" t="s">
        <v>24669</v>
      </c>
      <c r="C910" s="263" t="s">
        <v>23567</v>
      </c>
      <c r="D910" t="s">
        <v>34973</v>
      </c>
    </row>
    <row r="911" spans="1:4" x14ac:dyDescent="0.2">
      <c r="A911" s="263" t="s">
        <v>22844</v>
      </c>
      <c r="B911" s="263" t="s">
        <v>24669</v>
      </c>
      <c r="C911" s="263" t="s">
        <v>23567</v>
      </c>
      <c r="D911" t="s">
        <v>34973</v>
      </c>
    </row>
    <row r="912" spans="1:4" x14ac:dyDescent="0.2">
      <c r="A912" s="263" t="s">
        <v>22845</v>
      </c>
      <c r="B912" s="263" t="s">
        <v>24670</v>
      </c>
      <c r="C912" s="263" t="s">
        <v>23567</v>
      </c>
      <c r="D912" t="s">
        <v>34973</v>
      </c>
    </row>
    <row r="913" spans="1:4" x14ac:dyDescent="0.2">
      <c r="A913" s="263" t="s">
        <v>22846</v>
      </c>
      <c r="B913" s="263" t="s">
        <v>24670</v>
      </c>
      <c r="C913" s="263" t="s">
        <v>23567</v>
      </c>
      <c r="D913" t="s">
        <v>34973</v>
      </c>
    </row>
    <row r="914" spans="1:4" x14ac:dyDescent="0.2">
      <c r="A914" s="263" t="s">
        <v>6571</v>
      </c>
      <c r="B914" s="263" t="s">
        <v>24671</v>
      </c>
      <c r="C914" s="263" t="s">
        <v>12</v>
      </c>
      <c r="D914" t="s">
        <v>2</v>
      </c>
    </row>
    <row r="915" spans="1:4" x14ac:dyDescent="0.2">
      <c r="A915" s="263" t="s">
        <v>11936</v>
      </c>
      <c r="B915" s="263" t="s">
        <v>24671</v>
      </c>
      <c r="C915" s="263" t="s">
        <v>12</v>
      </c>
      <c r="D915" t="s">
        <v>2</v>
      </c>
    </row>
    <row r="916" spans="1:4" x14ac:dyDescent="0.2">
      <c r="A916" s="263" t="s">
        <v>6572</v>
      </c>
      <c r="B916" s="263" t="s">
        <v>24672</v>
      </c>
      <c r="C916" s="263" t="s">
        <v>12</v>
      </c>
      <c r="D916" t="s">
        <v>2</v>
      </c>
    </row>
    <row r="917" spans="1:4" x14ac:dyDescent="0.2">
      <c r="A917" s="263" t="s">
        <v>11937</v>
      </c>
      <c r="B917" s="263" t="s">
        <v>24672</v>
      </c>
      <c r="C917" s="263" t="s">
        <v>12</v>
      </c>
      <c r="D917" t="s">
        <v>2</v>
      </c>
    </row>
    <row r="918" spans="1:4" x14ac:dyDescent="0.2">
      <c r="A918" s="263" t="s">
        <v>6573</v>
      </c>
      <c r="B918" s="263" t="s">
        <v>24673</v>
      </c>
      <c r="C918" s="263" t="s">
        <v>12</v>
      </c>
      <c r="D918" t="s">
        <v>2</v>
      </c>
    </row>
    <row r="919" spans="1:4" x14ac:dyDescent="0.2">
      <c r="A919" s="263" t="s">
        <v>11938</v>
      </c>
      <c r="B919" s="263" t="s">
        <v>24673</v>
      </c>
      <c r="C919" s="263" t="s">
        <v>12</v>
      </c>
      <c r="D919" t="s">
        <v>2</v>
      </c>
    </row>
    <row r="920" spans="1:4" x14ac:dyDescent="0.2">
      <c r="A920" s="263" t="s">
        <v>6574</v>
      </c>
      <c r="B920" s="263" t="s">
        <v>24674</v>
      </c>
      <c r="C920" s="263" t="s">
        <v>12</v>
      </c>
      <c r="D920" t="s">
        <v>2</v>
      </c>
    </row>
    <row r="921" spans="1:4" x14ac:dyDescent="0.2">
      <c r="A921" s="263" t="s">
        <v>11939</v>
      </c>
      <c r="B921" s="263" t="s">
        <v>24674</v>
      </c>
      <c r="C921" s="263" t="s">
        <v>12</v>
      </c>
      <c r="D921" t="s">
        <v>2</v>
      </c>
    </row>
    <row r="922" spans="1:4" x14ac:dyDescent="0.2">
      <c r="A922" s="263" t="s">
        <v>6575</v>
      </c>
      <c r="B922" s="263" t="s">
        <v>24675</v>
      </c>
      <c r="C922" s="263" t="s">
        <v>12</v>
      </c>
      <c r="D922" t="s">
        <v>2</v>
      </c>
    </row>
    <row r="923" spans="1:4" x14ac:dyDescent="0.2">
      <c r="A923" s="263" t="s">
        <v>11940</v>
      </c>
      <c r="B923" s="263" t="s">
        <v>24675</v>
      </c>
      <c r="C923" s="263" t="s">
        <v>12</v>
      </c>
      <c r="D923" t="s">
        <v>2</v>
      </c>
    </row>
    <row r="924" spans="1:4" x14ac:dyDescent="0.2">
      <c r="A924" s="263" t="s">
        <v>6576</v>
      </c>
      <c r="B924" s="263" t="s">
        <v>24676</v>
      </c>
      <c r="C924" s="263" t="s">
        <v>12</v>
      </c>
      <c r="D924" t="s">
        <v>2</v>
      </c>
    </row>
    <row r="925" spans="1:4" x14ac:dyDescent="0.2">
      <c r="A925" s="263" t="s">
        <v>11941</v>
      </c>
      <c r="B925" s="263" t="s">
        <v>24676</v>
      </c>
      <c r="C925" s="263" t="s">
        <v>12</v>
      </c>
      <c r="D925" t="s">
        <v>2</v>
      </c>
    </row>
    <row r="926" spans="1:4" x14ac:dyDescent="0.2">
      <c r="A926" s="263" t="s">
        <v>6577</v>
      </c>
      <c r="B926" s="263" t="s">
        <v>24677</v>
      </c>
      <c r="C926" s="263" t="s">
        <v>12</v>
      </c>
      <c r="D926" t="s">
        <v>2</v>
      </c>
    </row>
    <row r="927" spans="1:4" x14ac:dyDescent="0.2">
      <c r="A927" s="263" t="s">
        <v>11942</v>
      </c>
      <c r="B927" s="263" t="s">
        <v>24677</v>
      </c>
      <c r="C927" s="263" t="s">
        <v>12</v>
      </c>
      <c r="D927" t="s">
        <v>2</v>
      </c>
    </row>
    <row r="928" spans="1:4" x14ac:dyDescent="0.2">
      <c r="A928" s="263" t="s">
        <v>6578</v>
      </c>
      <c r="B928" s="263" t="s">
        <v>24678</v>
      </c>
      <c r="C928" s="263" t="s">
        <v>12</v>
      </c>
      <c r="D928" t="s">
        <v>2</v>
      </c>
    </row>
    <row r="929" spans="1:4" x14ac:dyDescent="0.2">
      <c r="A929" s="263" t="s">
        <v>11943</v>
      </c>
      <c r="B929" s="263" t="s">
        <v>24678</v>
      </c>
      <c r="C929" s="263" t="s">
        <v>12</v>
      </c>
      <c r="D929" t="s">
        <v>2</v>
      </c>
    </row>
    <row r="930" spans="1:4" x14ac:dyDescent="0.2">
      <c r="A930" s="263" t="s">
        <v>6579</v>
      </c>
      <c r="B930" s="263" t="s">
        <v>24679</v>
      </c>
      <c r="C930" s="263" t="s">
        <v>12</v>
      </c>
      <c r="D930" t="s">
        <v>2</v>
      </c>
    </row>
    <row r="931" spans="1:4" x14ac:dyDescent="0.2">
      <c r="A931" s="263" t="s">
        <v>11944</v>
      </c>
      <c r="B931" s="263" t="s">
        <v>24679</v>
      </c>
      <c r="C931" s="263" t="s">
        <v>12</v>
      </c>
      <c r="D931" t="s">
        <v>2</v>
      </c>
    </row>
    <row r="932" spans="1:4" x14ac:dyDescent="0.2">
      <c r="A932" s="263" t="s">
        <v>6580</v>
      </c>
      <c r="B932" s="263" t="s">
        <v>24680</v>
      </c>
      <c r="C932" s="263" t="s">
        <v>23567</v>
      </c>
      <c r="D932" t="s">
        <v>34973</v>
      </c>
    </row>
    <row r="933" spans="1:4" x14ac:dyDescent="0.2">
      <c r="A933" s="263" t="s">
        <v>11945</v>
      </c>
      <c r="B933" s="263" t="s">
        <v>24680</v>
      </c>
      <c r="C933" s="263" t="s">
        <v>23567</v>
      </c>
      <c r="D933" t="s">
        <v>34973</v>
      </c>
    </row>
    <row r="934" spans="1:4" x14ac:dyDescent="0.2">
      <c r="A934" s="263" t="s">
        <v>6581</v>
      </c>
      <c r="B934" s="263" t="s">
        <v>24681</v>
      </c>
      <c r="C934" s="263" t="s">
        <v>23567</v>
      </c>
      <c r="D934" t="s">
        <v>34973</v>
      </c>
    </row>
    <row r="935" spans="1:4" x14ac:dyDescent="0.2">
      <c r="A935" s="263" t="s">
        <v>11946</v>
      </c>
      <c r="B935" s="263" t="s">
        <v>24681</v>
      </c>
      <c r="C935" s="263" t="s">
        <v>23567</v>
      </c>
      <c r="D935" t="s">
        <v>34973</v>
      </c>
    </row>
    <row r="936" spans="1:4" x14ac:dyDescent="0.2">
      <c r="A936" s="263" t="s">
        <v>6582</v>
      </c>
      <c r="B936" s="263" t="s">
        <v>24682</v>
      </c>
      <c r="C936" s="263" t="s">
        <v>23567</v>
      </c>
      <c r="D936" t="s">
        <v>34973</v>
      </c>
    </row>
    <row r="937" spans="1:4" x14ac:dyDescent="0.2">
      <c r="A937" s="263" t="s">
        <v>11947</v>
      </c>
      <c r="B937" s="263" t="s">
        <v>24682</v>
      </c>
      <c r="C937" s="263" t="s">
        <v>23567</v>
      </c>
      <c r="D937" t="s">
        <v>34973</v>
      </c>
    </row>
    <row r="938" spans="1:4" x14ac:dyDescent="0.2">
      <c r="A938" s="263" t="s">
        <v>6583</v>
      </c>
      <c r="B938" s="263" t="s">
        <v>24683</v>
      </c>
      <c r="C938" s="263" t="s">
        <v>23567</v>
      </c>
      <c r="D938" t="s">
        <v>34973</v>
      </c>
    </row>
    <row r="939" spans="1:4" x14ac:dyDescent="0.2">
      <c r="A939" s="263" t="s">
        <v>11948</v>
      </c>
      <c r="B939" s="263" t="s">
        <v>24683</v>
      </c>
      <c r="C939" s="263" t="s">
        <v>23567</v>
      </c>
      <c r="D939" t="s">
        <v>34973</v>
      </c>
    </row>
    <row r="940" spans="1:4" x14ac:dyDescent="0.2">
      <c r="A940" s="263" t="s">
        <v>6584</v>
      </c>
      <c r="B940" s="263" t="s">
        <v>24684</v>
      </c>
      <c r="C940" s="263" t="s">
        <v>23567</v>
      </c>
      <c r="D940" t="s">
        <v>34973</v>
      </c>
    </row>
    <row r="941" spans="1:4" x14ac:dyDescent="0.2">
      <c r="A941" s="263" t="s">
        <v>11949</v>
      </c>
      <c r="B941" s="263" t="s">
        <v>24684</v>
      </c>
      <c r="C941" s="263" t="s">
        <v>23567</v>
      </c>
      <c r="D941" t="s">
        <v>34973</v>
      </c>
    </row>
    <row r="942" spans="1:4" x14ac:dyDescent="0.2">
      <c r="A942" s="263" t="s">
        <v>6585</v>
      </c>
      <c r="B942" s="263" t="s">
        <v>24685</v>
      </c>
      <c r="C942" s="263" t="s">
        <v>23567</v>
      </c>
      <c r="D942" t="s">
        <v>34973</v>
      </c>
    </row>
    <row r="943" spans="1:4" x14ac:dyDescent="0.2">
      <c r="A943" s="263" t="s">
        <v>11950</v>
      </c>
      <c r="B943" s="263" t="s">
        <v>24685</v>
      </c>
      <c r="C943" s="263" t="s">
        <v>23567</v>
      </c>
      <c r="D943" t="s">
        <v>34973</v>
      </c>
    </row>
    <row r="944" spans="1:4" x14ac:dyDescent="0.2">
      <c r="A944" s="263" t="s">
        <v>6586</v>
      </c>
      <c r="B944" s="263" t="s">
        <v>24686</v>
      </c>
      <c r="C944" s="263" t="s">
        <v>23567</v>
      </c>
      <c r="D944" t="s">
        <v>34973</v>
      </c>
    </row>
    <row r="945" spans="1:4" x14ac:dyDescent="0.2">
      <c r="A945" s="263" t="s">
        <v>11951</v>
      </c>
      <c r="B945" s="263" t="s">
        <v>24686</v>
      </c>
      <c r="C945" s="263" t="s">
        <v>23567</v>
      </c>
      <c r="D945" t="s">
        <v>34973</v>
      </c>
    </row>
    <row r="946" spans="1:4" x14ac:dyDescent="0.2">
      <c r="A946" s="263" t="s">
        <v>6587</v>
      </c>
      <c r="B946" s="263" t="s">
        <v>24687</v>
      </c>
      <c r="C946" s="263" t="s">
        <v>23567</v>
      </c>
      <c r="D946" t="s">
        <v>34973</v>
      </c>
    </row>
    <row r="947" spans="1:4" x14ac:dyDescent="0.2">
      <c r="A947" s="263" t="s">
        <v>11952</v>
      </c>
      <c r="B947" s="263" t="s">
        <v>24687</v>
      </c>
      <c r="C947" s="263" t="s">
        <v>23567</v>
      </c>
      <c r="D947" t="s">
        <v>34973</v>
      </c>
    </row>
    <row r="948" spans="1:4" x14ac:dyDescent="0.2">
      <c r="A948" s="263" t="s">
        <v>6588</v>
      </c>
      <c r="B948" s="263" t="s">
        <v>24688</v>
      </c>
      <c r="C948" s="263" t="s">
        <v>23567</v>
      </c>
      <c r="D948" t="s">
        <v>34973</v>
      </c>
    </row>
    <row r="949" spans="1:4" x14ac:dyDescent="0.2">
      <c r="A949" s="263" t="s">
        <v>11953</v>
      </c>
      <c r="B949" s="263" t="s">
        <v>24688</v>
      </c>
      <c r="C949" s="263" t="s">
        <v>23567</v>
      </c>
      <c r="D949" t="s">
        <v>34973</v>
      </c>
    </row>
    <row r="950" spans="1:4" x14ac:dyDescent="0.2">
      <c r="A950" s="263" t="s">
        <v>6589</v>
      </c>
      <c r="B950" s="263" t="s">
        <v>24689</v>
      </c>
      <c r="C950" s="263" t="s">
        <v>23567</v>
      </c>
      <c r="D950" t="s">
        <v>34973</v>
      </c>
    </row>
    <row r="951" spans="1:4" x14ac:dyDescent="0.2">
      <c r="A951" s="263" t="s">
        <v>11954</v>
      </c>
      <c r="B951" s="263" t="s">
        <v>24689</v>
      </c>
      <c r="C951" s="263" t="s">
        <v>23567</v>
      </c>
      <c r="D951" t="s">
        <v>34973</v>
      </c>
    </row>
    <row r="952" spans="1:4" x14ac:dyDescent="0.2">
      <c r="A952" s="263" t="s">
        <v>6590</v>
      </c>
      <c r="B952" s="263" t="s">
        <v>24690</v>
      </c>
      <c r="C952" s="263" t="s">
        <v>23567</v>
      </c>
      <c r="D952" t="s">
        <v>34973</v>
      </c>
    </row>
    <row r="953" spans="1:4" x14ac:dyDescent="0.2">
      <c r="A953" s="263" t="s">
        <v>11955</v>
      </c>
      <c r="B953" s="263" t="s">
        <v>24690</v>
      </c>
      <c r="C953" s="263" t="s">
        <v>23567</v>
      </c>
      <c r="D953" t="s">
        <v>34973</v>
      </c>
    </row>
    <row r="954" spans="1:4" x14ac:dyDescent="0.2">
      <c r="A954" s="263" t="s">
        <v>6591</v>
      </c>
      <c r="B954" s="263" t="s">
        <v>24691</v>
      </c>
      <c r="C954" s="263" t="s">
        <v>23567</v>
      </c>
      <c r="D954" t="s">
        <v>34973</v>
      </c>
    </row>
    <row r="955" spans="1:4" x14ac:dyDescent="0.2">
      <c r="A955" s="263" t="s">
        <v>11956</v>
      </c>
      <c r="B955" s="263" t="s">
        <v>24691</v>
      </c>
      <c r="C955" s="263" t="s">
        <v>23567</v>
      </c>
      <c r="D955" t="s">
        <v>34973</v>
      </c>
    </row>
    <row r="956" spans="1:4" x14ac:dyDescent="0.2">
      <c r="A956" s="263" t="s">
        <v>6592</v>
      </c>
      <c r="B956" s="263" t="s">
        <v>24692</v>
      </c>
      <c r="C956" s="263" t="s">
        <v>23567</v>
      </c>
      <c r="D956" t="s">
        <v>34973</v>
      </c>
    </row>
    <row r="957" spans="1:4" x14ac:dyDescent="0.2">
      <c r="A957" s="263" t="s">
        <v>11957</v>
      </c>
      <c r="B957" s="263" t="s">
        <v>24692</v>
      </c>
      <c r="C957" s="263" t="s">
        <v>23567</v>
      </c>
      <c r="D957" t="s">
        <v>34973</v>
      </c>
    </row>
    <row r="958" spans="1:4" x14ac:dyDescent="0.2">
      <c r="A958" s="263" t="s">
        <v>6593</v>
      </c>
      <c r="B958" s="263" t="s">
        <v>24693</v>
      </c>
      <c r="C958" s="263" t="s">
        <v>23567</v>
      </c>
      <c r="D958" t="s">
        <v>34973</v>
      </c>
    </row>
    <row r="959" spans="1:4" x14ac:dyDescent="0.2">
      <c r="A959" s="263" t="s">
        <v>11958</v>
      </c>
      <c r="B959" s="263" t="s">
        <v>24693</v>
      </c>
      <c r="C959" s="263" t="s">
        <v>23567</v>
      </c>
      <c r="D959" t="s">
        <v>34973</v>
      </c>
    </row>
    <row r="960" spans="1:4" x14ac:dyDescent="0.2">
      <c r="A960" s="263" t="s">
        <v>6594</v>
      </c>
      <c r="B960" s="263" t="s">
        <v>24694</v>
      </c>
      <c r="C960" s="263" t="s">
        <v>23567</v>
      </c>
      <c r="D960" t="s">
        <v>34973</v>
      </c>
    </row>
    <row r="961" spans="1:4" x14ac:dyDescent="0.2">
      <c r="A961" s="263" t="s">
        <v>11959</v>
      </c>
      <c r="B961" s="263" t="s">
        <v>24694</v>
      </c>
      <c r="C961" s="263" t="s">
        <v>23567</v>
      </c>
      <c r="D961" t="s">
        <v>34973</v>
      </c>
    </row>
    <row r="962" spans="1:4" x14ac:dyDescent="0.2">
      <c r="A962" s="263" t="s">
        <v>6595</v>
      </c>
      <c r="B962" s="263" t="s">
        <v>24695</v>
      </c>
      <c r="C962" s="263" t="s">
        <v>23567</v>
      </c>
      <c r="D962" t="s">
        <v>34973</v>
      </c>
    </row>
    <row r="963" spans="1:4" x14ac:dyDescent="0.2">
      <c r="A963" s="263" t="s">
        <v>11960</v>
      </c>
      <c r="B963" s="263" t="s">
        <v>24695</v>
      </c>
      <c r="C963" s="263" t="s">
        <v>23567</v>
      </c>
      <c r="D963" t="s">
        <v>34973</v>
      </c>
    </row>
    <row r="964" spans="1:4" x14ac:dyDescent="0.2">
      <c r="A964" s="263" t="s">
        <v>6596</v>
      </c>
      <c r="B964" s="263" t="s">
        <v>24696</v>
      </c>
      <c r="C964" s="263" t="s">
        <v>23567</v>
      </c>
      <c r="D964" t="s">
        <v>34973</v>
      </c>
    </row>
    <row r="965" spans="1:4" x14ac:dyDescent="0.2">
      <c r="A965" s="263" t="s">
        <v>11961</v>
      </c>
      <c r="B965" s="263" t="s">
        <v>24696</v>
      </c>
      <c r="C965" s="263" t="s">
        <v>23567</v>
      </c>
      <c r="D965" t="s">
        <v>34973</v>
      </c>
    </row>
    <row r="966" spans="1:4" x14ac:dyDescent="0.2">
      <c r="A966" s="263" t="s">
        <v>6597</v>
      </c>
      <c r="B966" s="263" t="s">
        <v>24697</v>
      </c>
      <c r="C966" s="263" t="s">
        <v>23567</v>
      </c>
      <c r="D966" t="s">
        <v>34973</v>
      </c>
    </row>
    <row r="967" spans="1:4" x14ac:dyDescent="0.2">
      <c r="A967" s="263" t="s">
        <v>11962</v>
      </c>
      <c r="B967" s="263" t="s">
        <v>24697</v>
      </c>
      <c r="C967" s="263" t="s">
        <v>23567</v>
      </c>
      <c r="D967" t="s">
        <v>34973</v>
      </c>
    </row>
    <row r="968" spans="1:4" x14ac:dyDescent="0.2">
      <c r="A968" s="263" t="s">
        <v>6598</v>
      </c>
      <c r="B968" s="263" t="s">
        <v>24698</v>
      </c>
      <c r="C968" s="263" t="s">
        <v>23567</v>
      </c>
      <c r="D968" t="s">
        <v>34973</v>
      </c>
    </row>
    <row r="969" spans="1:4" x14ac:dyDescent="0.2">
      <c r="A969" s="263" t="s">
        <v>11963</v>
      </c>
      <c r="B969" s="263" t="s">
        <v>24698</v>
      </c>
      <c r="C969" s="263" t="s">
        <v>23567</v>
      </c>
      <c r="D969" t="s">
        <v>34973</v>
      </c>
    </row>
    <row r="970" spans="1:4" x14ac:dyDescent="0.2">
      <c r="A970" s="263" t="s">
        <v>6599</v>
      </c>
      <c r="B970" s="263" t="s">
        <v>24699</v>
      </c>
      <c r="C970" s="263" t="s">
        <v>23567</v>
      </c>
      <c r="D970" t="s">
        <v>34973</v>
      </c>
    </row>
    <row r="971" spans="1:4" x14ac:dyDescent="0.2">
      <c r="A971" s="263" t="s">
        <v>11964</v>
      </c>
      <c r="B971" s="263" t="s">
        <v>24699</v>
      </c>
      <c r="C971" s="263" t="s">
        <v>23567</v>
      </c>
      <c r="D971" t="s">
        <v>34973</v>
      </c>
    </row>
    <row r="972" spans="1:4" x14ac:dyDescent="0.2">
      <c r="A972" s="263" t="s">
        <v>6600</v>
      </c>
      <c r="B972" s="263" t="s">
        <v>24700</v>
      </c>
      <c r="C972" s="263" t="s">
        <v>23567</v>
      </c>
      <c r="D972" t="s">
        <v>34973</v>
      </c>
    </row>
    <row r="973" spans="1:4" x14ac:dyDescent="0.2">
      <c r="A973" s="263" t="s">
        <v>11965</v>
      </c>
      <c r="B973" s="263" t="s">
        <v>24700</v>
      </c>
      <c r="C973" s="263" t="s">
        <v>23567</v>
      </c>
      <c r="D973" t="s">
        <v>34973</v>
      </c>
    </row>
    <row r="974" spans="1:4" x14ac:dyDescent="0.2">
      <c r="A974" s="263" t="s">
        <v>6601</v>
      </c>
      <c r="B974" s="263" t="s">
        <v>24701</v>
      </c>
      <c r="C974" s="263" t="s">
        <v>23567</v>
      </c>
      <c r="D974" t="s">
        <v>34973</v>
      </c>
    </row>
    <row r="975" spans="1:4" x14ac:dyDescent="0.2">
      <c r="A975" s="263" t="s">
        <v>11966</v>
      </c>
      <c r="B975" s="263" t="s">
        <v>24701</v>
      </c>
      <c r="C975" s="263" t="s">
        <v>23567</v>
      </c>
      <c r="D975" t="s">
        <v>34973</v>
      </c>
    </row>
    <row r="976" spans="1:4" x14ac:dyDescent="0.2">
      <c r="A976" s="263" t="s">
        <v>6602</v>
      </c>
      <c r="B976" s="263" t="s">
        <v>24702</v>
      </c>
      <c r="C976" s="263" t="s">
        <v>23567</v>
      </c>
      <c r="D976" t="s">
        <v>34973</v>
      </c>
    </row>
    <row r="977" spans="1:4" x14ac:dyDescent="0.2">
      <c r="A977" s="263" t="s">
        <v>11967</v>
      </c>
      <c r="B977" s="263" t="s">
        <v>24702</v>
      </c>
      <c r="C977" s="263" t="s">
        <v>23567</v>
      </c>
      <c r="D977" t="s">
        <v>34973</v>
      </c>
    </row>
    <row r="978" spans="1:4" x14ac:dyDescent="0.2">
      <c r="A978" s="263" t="s">
        <v>6603</v>
      </c>
      <c r="B978" s="263" t="s">
        <v>24703</v>
      </c>
      <c r="C978" s="263" t="s">
        <v>23567</v>
      </c>
      <c r="D978" t="s">
        <v>34973</v>
      </c>
    </row>
    <row r="979" spans="1:4" x14ac:dyDescent="0.2">
      <c r="A979" s="263" t="s">
        <v>11968</v>
      </c>
      <c r="B979" s="263" t="s">
        <v>24703</v>
      </c>
      <c r="C979" s="263" t="s">
        <v>23567</v>
      </c>
      <c r="D979" t="s">
        <v>34973</v>
      </c>
    </row>
    <row r="980" spans="1:4" x14ac:dyDescent="0.2">
      <c r="A980" s="263" t="s">
        <v>6604</v>
      </c>
      <c r="B980" s="263" t="s">
        <v>24704</v>
      </c>
      <c r="C980" s="263" t="s">
        <v>23567</v>
      </c>
      <c r="D980" t="s">
        <v>34973</v>
      </c>
    </row>
    <row r="981" spans="1:4" x14ac:dyDescent="0.2">
      <c r="A981" s="263" t="s">
        <v>11969</v>
      </c>
      <c r="B981" s="263" t="s">
        <v>24704</v>
      </c>
      <c r="C981" s="263" t="s">
        <v>23567</v>
      </c>
      <c r="D981" t="s">
        <v>34973</v>
      </c>
    </row>
    <row r="982" spans="1:4" x14ac:dyDescent="0.2">
      <c r="A982" s="263" t="s">
        <v>6605</v>
      </c>
      <c r="B982" s="263" t="s">
        <v>24705</v>
      </c>
      <c r="C982" s="263" t="s">
        <v>23567</v>
      </c>
      <c r="D982" t="s">
        <v>34973</v>
      </c>
    </row>
    <row r="983" spans="1:4" x14ac:dyDescent="0.2">
      <c r="A983" s="263" t="s">
        <v>11970</v>
      </c>
      <c r="B983" s="263" t="s">
        <v>24705</v>
      </c>
      <c r="C983" s="263" t="s">
        <v>23567</v>
      </c>
      <c r="D983" t="s">
        <v>34973</v>
      </c>
    </row>
    <row r="984" spans="1:4" x14ac:dyDescent="0.2">
      <c r="A984" s="263" t="s">
        <v>6606</v>
      </c>
      <c r="B984" s="263" t="s">
        <v>24706</v>
      </c>
      <c r="C984" s="263" t="s">
        <v>23567</v>
      </c>
      <c r="D984" t="s">
        <v>34973</v>
      </c>
    </row>
    <row r="985" spans="1:4" x14ac:dyDescent="0.2">
      <c r="A985" s="263" t="s">
        <v>11971</v>
      </c>
      <c r="B985" s="263" t="s">
        <v>24706</v>
      </c>
      <c r="C985" s="263" t="s">
        <v>23567</v>
      </c>
      <c r="D985" t="s">
        <v>34973</v>
      </c>
    </row>
    <row r="986" spans="1:4" x14ac:dyDescent="0.2">
      <c r="A986" s="263" t="s">
        <v>6607</v>
      </c>
      <c r="B986" s="263" t="s">
        <v>24707</v>
      </c>
      <c r="C986" s="263" t="s">
        <v>23567</v>
      </c>
      <c r="D986" t="s">
        <v>34973</v>
      </c>
    </row>
    <row r="987" spans="1:4" x14ac:dyDescent="0.2">
      <c r="A987" s="263" t="s">
        <v>11972</v>
      </c>
      <c r="B987" s="263" t="s">
        <v>24707</v>
      </c>
      <c r="C987" s="263" t="s">
        <v>23567</v>
      </c>
      <c r="D987" t="s">
        <v>34973</v>
      </c>
    </row>
    <row r="988" spans="1:4" x14ac:dyDescent="0.2">
      <c r="A988" s="263" t="s">
        <v>6608</v>
      </c>
      <c r="B988" s="263" t="s">
        <v>24708</v>
      </c>
      <c r="C988" s="263" t="s">
        <v>23567</v>
      </c>
      <c r="D988" t="s">
        <v>34973</v>
      </c>
    </row>
    <row r="989" spans="1:4" x14ac:dyDescent="0.2">
      <c r="A989" s="263" t="s">
        <v>11973</v>
      </c>
      <c r="B989" s="263" t="s">
        <v>24708</v>
      </c>
      <c r="C989" s="263" t="s">
        <v>23567</v>
      </c>
      <c r="D989" t="s">
        <v>34973</v>
      </c>
    </row>
    <row r="990" spans="1:4" x14ac:dyDescent="0.2">
      <c r="A990" s="263" t="s">
        <v>6609</v>
      </c>
      <c r="B990" s="263" t="s">
        <v>24709</v>
      </c>
      <c r="C990" s="263" t="s">
        <v>23567</v>
      </c>
      <c r="D990" t="s">
        <v>34973</v>
      </c>
    </row>
    <row r="991" spans="1:4" x14ac:dyDescent="0.2">
      <c r="A991" s="263" t="s">
        <v>11974</v>
      </c>
      <c r="B991" s="263" t="s">
        <v>24709</v>
      </c>
      <c r="C991" s="263" t="s">
        <v>23567</v>
      </c>
      <c r="D991" t="s">
        <v>34973</v>
      </c>
    </row>
    <row r="992" spans="1:4" x14ac:dyDescent="0.2">
      <c r="A992" s="263" t="s">
        <v>6610</v>
      </c>
      <c r="B992" s="263" t="s">
        <v>24710</v>
      </c>
      <c r="C992" s="263" t="s">
        <v>23567</v>
      </c>
      <c r="D992" t="s">
        <v>34973</v>
      </c>
    </row>
    <row r="993" spans="1:4" x14ac:dyDescent="0.2">
      <c r="A993" s="263" t="s">
        <v>11975</v>
      </c>
      <c r="B993" s="263" t="s">
        <v>24710</v>
      </c>
      <c r="C993" s="263" t="s">
        <v>23567</v>
      </c>
      <c r="D993" t="s">
        <v>34973</v>
      </c>
    </row>
    <row r="994" spans="1:4" x14ac:dyDescent="0.2">
      <c r="A994" s="263" t="s">
        <v>6611</v>
      </c>
      <c r="B994" s="263" t="s">
        <v>24711</v>
      </c>
      <c r="C994" s="263" t="s">
        <v>23567</v>
      </c>
      <c r="D994" t="s">
        <v>34973</v>
      </c>
    </row>
    <row r="995" spans="1:4" x14ac:dyDescent="0.2">
      <c r="A995" s="263" t="s">
        <v>11976</v>
      </c>
      <c r="B995" s="263" t="s">
        <v>24711</v>
      </c>
      <c r="C995" s="263" t="s">
        <v>23567</v>
      </c>
      <c r="D995" t="s">
        <v>34973</v>
      </c>
    </row>
    <row r="996" spans="1:4" x14ac:dyDescent="0.2">
      <c r="A996" s="263" t="s">
        <v>6612</v>
      </c>
      <c r="B996" s="263" t="s">
        <v>24712</v>
      </c>
      <c r="C996" s="263" t="s">
        <v>23567</v>
      </c>
      <c r="D996" t="s">
        <v>34973</v>
      </c>
    </row>
    <row r="997" spans="1:4" x14ac:dyDescent="0.2">
      <c r="A997" s="263" t="s">
        <v>11977</v>
      </c>
      <c r="B997" s="263" t="s">
        <v>24712</v>
      </c>
      <c r="C997" s="263" t="s">
        <v>23567</v>
      </c>
      <c r="D997" t="s">
        <v>34973</v>
      </c>
    </row>
    <row r="998" spans="1:4" x14ac:dyDescent="0.2">
      <c r="A998" s="263" t="s">
        <v>6613</v>
      </c>
      <c r="B998" s="263" t="s">
        <v>24713</v>
      </c>
      <c r="C998" s="263" t="s">
        <v>23567</v>
      </c>
      <c r="D998" t="s">
        <v>34973</v>
      </c>
    </row>
    <row r="999" spans="1:4" x14ac:dyDescent="0.2">
      <c r="A999" s="263" t="s">
        <v>11978</v>
      </c>
      <c r="B999" s="263" t="s">
        <v>24713</v>
      </c>
      <c r="C999" s="263" t="s">
        <v>23567</v>
      </c>
      <c r="D999" t="s">
        <v>34973</v>
      </c>
    </row>
    <row r="1000" spans="1:4" x14ac:dyDescent="0.2">
      <c r="A1000" s="263" t="s">
        <v>6614</v>
      </c>
      <c r="B1000" s="263" t="s">
        <v>24714</v>
      </c>
      <c r="C1000" s="263" t="s">
        <v>23567</v>
      </c>
      <c r="D1000" t="s">
        <v>34973</v>
      </c>
    </row>
    <row r="1001" spans="1:4" x14ac:dyDescent="0.2">
      <c r="A1001" s="263" t="s">
        <v>11979</v>
      </c>
      <c r="B1001" s="263" t="s">
        <v>24714</v>
      </c>
      <c r="C1001" s="263" t="s">
        <v>23567</v>
      </c>
      <c r="D1001" t="s">
        <v>34973</v>
      </c>
    </row>
    <row r="1002" spans="1:4" x14ac:dyDescent="0.2">
      <c r="A1002" s="263" t="s">
        <v>6615</v>
      </c>
      <c r="B1002" s="263" t="s">
        <v>24715</v>
      </c>
      <c r="C1002" s="263" t="s">
        <v>23567</v>
      </c>
      <c r="D1002" t="s">
        <v>34973</v>
      </c>
    </row>
    <row r="1003" spans="1:4" x14ac:dyDescent="0.2">
      <c r="A1003" s="263" t="s">
        <v>11980</v>
      </c>
      <c r="B1003" s="263" t="s">
        <v>24715</v>
      </c>
      <c r="C1003" s="263" t="s">
        <v>23567</v>
      </c>
      <c r="D1003" t="s">
        <v>34973</v>
      </c>
    </row>
    <row r="1004" spans="1:4" x14ac:dyDescent="0.2">
      <c r="A1004" s="263" t="s">
        <v>6616</v>
      </c>
      <c r="B1004" s="263" t="s">
        <v>24716</v>
      </c>
      <c r="C1004" s="263" t="s">
        <v>23567</v>
      </c>
      <c r="D1004" t="s">
        <v>34973</v>
      </c>
    </row>
    <row r="1005" spans="1:4" x14ac:dyDescent="0.2">
      <c r="A1005" s="263" t="s">
        <v>11981</v>
      </c>
      <c r="B1005" s="263" t="s">
        <v>24716</v>
      </c>
      <c r="C1005" s="263" t="s">
        <v>23567</v>
      </c>
      <c r="D1005" t="s">
        <v>34973</v>
      </c>
    </row>
    <row r="1006" spans="1:4" x14ac:dyDescent="0.2">
      <c r="A1006" s="263" t="s">
        <v>6617</v>
      </c>
      <c r="B1006" s="263" t="s">
        <v>24717</v>
      </c>
      <c r="C1006" s="263" t="s">
        <v>23567</v>
      </c>
      <c r="D1006" t="s">
        <v>34973</v>
      </c>
    </row>
    <row r="1007" spans="1:4" x14ac:dyDescent="0.2">
      <c r="A1007" s="263" t="s">
        <v>11982</v>
      </c>
      <c r="B1007" s="263" t="s">
        <v>24717</v>
      </c>
      <c r="C1007" s="263" t="s">
        <v>23567</v>
      </c>
      <c r="D1007" t="s">
        <v>34973</v>
      </c>
    </row>
    <row r="1008" spans="1:4" x14ac:dyDescent="0.2">
      <c r="A1008" s="263" t="s">
        <v>6618</v>
      </c>
      <c r="B1008" s="263" t="s">
        <v>24718</v>
      </c>
      <c r="C1008" s="263" t="s">
        <v>23567</v>
      </c>
      <c r="D1008" t="s">
        <v>34973</v>
      </c>
    </row>
    <row r="1009" spans="1:4" x14ac:dyDescent="0.2">
      <c r="A1009" s="263" t="s">
        <v>11983</v>
      </c>
      <c r="B1009" s="263" t="s">
        <v>24718</v>
      </c>
      <c r="C1009" s="263" t="s">
        <v>23567</v>
      </c>
      <c r="D1009" t="s">
        <v>34973</v>
      </c>
    </row>
    <row r="1010" spans="1:4" x14ac:dyDescent="0.2">
      <c r="A1010" s="263" t="s">
        <v>6619</v>
      </c>
      <c r="B1010" s="263" t="s">
        <v>24719</v>
      </c>
      <c r="C1010" s="263" t="s">
        <v>23567</v>
      </c>
      <c r="D1010" t="s">
        <v>34973</v>
      </c>
    </row>
    <row r="1011" spans="1:4" x14ac:dyDescent="0.2">
      <c r="A1011" s="263" t="s">
        <v>11984</v>
      </c>
      <c r="B1011" s="263" t="s">
        <v>24719</v>
      </c>
      <c r="C1011" s="263" t="s">
        <v>23567</v>
      </c>
      <c r="D1011" t="s">
        <v>34973</v>
      </c>
    </row>
    <row r="1012" spans="1:4" x14ac:dyDescent="0.2">
      <c r="A1012" s="263" t="s">
        <v>6620</v>
      </c>
      <c r="B1012" s="263" t="s">
        <v>24720</v>
      </c>
      <c r="C1012" s="263" t="s">
        <v>23567</v>
      </c>
      <c r="D1012" t="s">
        <v>34973</v>
      </c>
    </row>
    <row r="1013" spans="1:4" x14ac:dyDescent="0.2">
      <c r="A1013" s="263" t="s">
        <v>11985</v>
      </c>
      <c r="B1013" s="263" t="s">
        <v>24720</v>
      </c>
      <c r="C1013" s="263" t="s">
        <v>23567</v>
      </c>
      <c r="D1013" t="s">
        <v>34973</v>
      </c>
    </row>
    <row r="1014" spans="1:4" x14ac:dyDescent="0.2">
      <c r="A1014" s="263" t="s">
        <v>6621</v>
      </c>
      <c r="B1014" s="263" t="s">
        <v>24721</v>
      </c>
      <c r="C1014" s="263" t="s">
        <v>23567</v>
      </c>
      <c r="D1014" t="s">
        <v>34973</v>
      </c>
    </row>
    <row r="1015" spans="1:4" x14ac:dyDescent="0.2">
      <c r="A1015" s="263" t="s">
        <v>11986</v>
      </c>
      <c r="B1015" s="263" t="s">
        <v>24721</v>
      </c>
      <c r="C1015" s="263" t="s">
        <v>23567</v>
      </c>
      <c r="D1015" t="s">
        <v>34973</v>
      </c>
    </row>
    <row r="1016" spans="1:4" x14ac:dyDescent="0.2">
      <c r="A1016" s="263" t="s">
        <v>6622</v>
      </c>
      <c r="B1016" s="263" t="s">
        <v>24722</v>
      </c>
      <c r="C1016" s="263" t="s">
        <v>23567</v>
      </c>
      <c r="D1016" t="s">
        <v>34973</v>
      </c>
    </row>
    <row r="1017" spans="1:4" x14ac:dyDescent="0.2">
      <c r="A1017" s="263" t="s">
        <v>11987</v>
      </c>
      <c r="B1017" s="263" t="s">
        <v>24722</v>
      </c>
      <c r="C1017" s="263" t="s">
        <v>23567</v>
      </c>
      <c r="D1017" t="s">
        <v>34973</v>
      </c>
    </row>
    <row r="1018" spans="1:4" x14ac:dyDescent="0.2">
      <c r="A1018" s="263" t="s">
        <v>6623</v>
      </c>
      <c r="B1018" s="263" t="s">
        <v>24723</v>
      </c>
      <c r="C1018" s="263" t="s">
        <v>23567</v>
      </c>
      <c r="D1018" t="s">
        <v>34973</v>
      </c>
    </row>
    <row r="1019" spans="1:4" x14ac:dyDescent="0.2">
      <c r="A1019" s="263" t="s">
        <v>11988</v>
      </c>
      <c r="B1019" s="263" t="s">
        <v>24723</v>
      </c>
      <c r="C1019" s="263" t="s">
        <v>23567</v>
      </c>
      <c r="D1019" t="s">
        <v>34973</v>
      </c>
    </row>
    <row r="1020" spans="1:4" x14ac:dyDescent="0.2">
      <c r="A1020" s="263" t="s">
        <v>6624</v>
      </c>
      <c r="B1020" s="263" t="s">
        <v>24724</v>
      </c>
      <c r="C1020" s="263" t="s">
        <v>23567</v>
      </c>
      <c r="D1020" t="s">
        <v>34973</v>
      </c>
    </row>
    <row r="1021" spans="1:4" x14ac:dyDescent="0.2">
      <c r="A1021" s="263" t="s">
        <v>11989</v>
      </c>
      <c r="B1021" s="263" t="s">
        <v>24724</v>
      </c>
      <c r="C1021" s="263" t="s">
        <v>23567</v>
      </c>
      <c r="D1021" t="s">
        <v>34973</v>
      </c>
    </row>
    <row r="1022" spans="1:4" x14ac:dyDescent="0.2">
      <c r="A1022" s="263" t="s">
        <v>6625</v>
      </c>
      <c r="B1022" s="263" t="s">
        <v>24725</v>
      </c>
      <c r="C1022" s="263" t="s">
        <v>23567</v>
      </c>
      <c r="D1022" t="s">
        <v>34973</v>
      </c>
    </row>
    <row r="1023" spans="1:4" x14ac:dyDescent="0.2">
      <c r="A1023" s="263" t="s">
        <v>11990</v>
      </c>
      <c r="B1023" s="263" t="s">
        <v>24725</v>
      </c>
      <c r="C1023" s="263" t="s">
        <v>23567</v>
      </c>
      <c r="D1023" t="s">
        <v>34973</v>
      </c>
    </row>
    <row r="1024" spans="1:4" x14ac:dyDescent="0.2">
      <c r="A1024" s="263" t="s">
        <v>6626</v>
      </c>
      <c r="B1024" s="263" t="s">
        <v>24726</v>
      </c>
      <c r="C1024" s="263" t="s">
        <v>23567</v>
      </c>
      <c r="D1024" t="s">
        <v>34973</v>
      </c>
    </row>
    <row r="1025" spans="1:4" x14ac:dyDescent="0.2">
      <c r="A1025" s="263" t="s">
        <v>11991</v>
      </c>
      <c r="B1025" s="263" t="s">
        <v>24726</v>
      </c>
      <c r="C1025" s="263" t="s">
        <v>23567</v>
      </c>
      <c r="D1025" t="s">
        <v>34973</v>
      </c>
    </row>
    <row r="1026" spans="1:4" x14ac:dyDescent="0.2">
      <c r="A1026" s="263" t="s">
        <v>6627</v>
      </c>
      <c r="B1026" s="263" t="s">
        <v>24727</v>
      </c>
      <c r="C1026" s="263" t="s">
        <v>23567</v>
      </c>
      <c r="D1026" t="s">
        <v>34973</v>
      </c>
    </row>
    <row r="1027" spans="1:4" x14ac:dyDescent="0.2">
      <c r="A1027" s="263" t="s">
        <v>11992</v>
      </c>
      <c r="B1027" s="263" t="s">
        <v>24727</v>
      </c>
      <c r="C1027" s="263" t="s">
        <v>23567</v>
      </c>
      <c r="D1027" t="s">
        <v>34973</v>
      </c>
    </row>
    <row r="1028" spans="1:4" x14ac:dyDescent="0.2">
      <c r="A1028" s="263" t="s">
        <v>6628</v>
      </c>
      <c r="B1028" s="263" t="s">
        <v>24728</v>
      </c>
      <c r="C1028" s="263" t="s">
        <v>23567</v>
      </c>
      <c r="D1028" t="s">
        <v>34973</v>
      </c>
    </row>
    <row r="1029" spans="1:4" x14ac:dyDescent="0.2">
      <c r="A1029" s="263" t="s">
        <v>11993</v>
      </c>
      <c r="B1029" s="263" t="s">
        <v>24728</v>
      </c>
      <c r="C1029" s="263" t="s">
        <v>23567</v>
      </c>
      <c r="D1029" t="s">
        <v>34973</v>
      </c>
    </row>
    <row r="1030" spans="1:4" x14ac:dyDescent="0.2">
      <c r="A1030" s="263" t="s">
        <v>6629</v>
      </c>
      <c r="B1030" s="263" t="s">
        <v>24729</v>
      </c>
      <c r="C1030" s="263" t="s">
        <v>23567</v>
      </c>
      <c r="D1030" t="s">
        <v>34973</v>
      </c>
    </row>
    <row r="1031" spans="1:4" x14ac:dyDescent="0.2">
      <c r="A1031" s="263" t="s">
        <v>11994</v>
      </c>
      <c r="B1031" s="263" t="s">
        <v>24729</v>
      </c>
      <c r="C1031" s="263" t="s">
        <v>23567</v>
      </c>
      <c r="D1031" t="s">
        <v>34973</v>
      </c>
    </row>
    <row r="1032" spans="1:4" x14ac:dyDescent="0.2">
      <c r="A1032" s="263" t="s">
        <v>6630</v>
      </c>
      <c r="B1032" s="263" t="s">
        <v>24730</v>
      </c>
      <c r="C1032" s="263" t="s">
        <v>23567</v>
      </c>
      <c r="D1032" t="s">
        <v>34973</v>
      </c>
    </row>
    <row r="1033" spans="1:4" x14ac:dyDescent="0.2">
      <c r="A1033" s="263" t="s">
        <v>11995</v>
      </c>
      <c r="B1033" s="263" t="s">
        <v>24730</v>
      </c>
      <c r="C1033" s="263" t="s">
        <v>23567</v>
      </c>
      <c r="D1033" t="s">
        <v>34973</v>
      </c>
    </row>
    <row r="1034" spans="1:4" x14ac:dyDescent="0.2">
      <c r="A1034" s="263" t="s">
        <v>6631</v>
      </c>
      <c r="B1034" s="263" t="s">
        <v>24731</v>
      </c>
      <c r="C1034" s="263" t="s">
        <v>23567</v>
      </c>
      <c r="D1034" t="s">
        <v>34973</v>
      </c>
    </row>
    <row r="1035" spans="1:4" x14ac:dyDescent="0.2">
      <c r="A1035" s="263" t="s">
        <v>11996</v>
      </c>
      <c r="B1035" s="263" t="s">
        <v>24731</v>
      </c>
      <c r="C1035" s="263" t="s">
        <v>23567</v>
      </c>
      <c r="D1035" t="s">
        <v>34973</v>
      </c>
    </row>
    <row r="1036" spans="1:4" x14ac:dyDescent="0.2">
      <c r="A1036" s="263" t="s">
        <v>6632</v>
      </c>
      <c r="B1036" s="263" t="s">
        <v>24732</v>
      </c>
      <c r="C1036" s="263" t="s">
        <v>23567</v>
      </c>
      <c r="D1036" t="s">
        <v>34973</v>
      </c>
    </row>
    <row r="1037" spans="1:4" x14ac:dyDescent="0.2">
      <c r="A1037" s="263" t="s">
        <v>11997</v>
      </c>
      <c r="B1037" s="263" t="s">
        <v>24732</v>
      </c>
      <c r="C1037" s="263" t="s">
        <v>23567</v>
      </c>
      <c r="D1037" t="s">
        <v>34973</v>
      </c>
    </row>
    <row r="1038" spans="1:4" x14ac:dyDescent="0.2">
      <c r="A1038" s="263" t="s">
        <v>6633</v>
      </c>
      <c r="B1038" s="263" t="s">
        <v>24733</v>
      </c>
      <c r="C1038" s="263" t="s">
        <v>23567</v>
      </c>
      <c r="D1038" t="s">
        <v>34973</v>
      </c>
    </row>
    <row r="1039" spans="1:4" x14ac:dyDescent="0.2">
      <c r="A1039" s="263" t="s">
        <v>11998</v>
      </c>
      <c r="B1039" s="263" t="s">
        <v>24733</v>
      </c>
      <c r="C1039" s="263" t="s">
        <v>23567</v>
      </c>
      <c r="D1039" t="s">
        <v>34973</v>
      </c>
    </row>
    <row r="1040" spans="1:4" x14ac:dyDescent="0.2">
      <c r="A1040" s="263" t="s">
        <v>6634</v>
      </c>
      <c r="B1040" s="263" t="s">
        <v>24734</v>
      </c>
      <c r="C1040" s="263" t="s">
        <v>23567</v>
      </c>
      <c r="D1040" t="s">
        <v>34973</v>
      </c>
    </row>
    <row r="1041" spans="1:4" x14ac:dyDescent="0.2">
      <c r="A1041" s="263" t="s">
        <v>11999</v>
      </c>
      <c r="B1041" s="263" t="s">
        <v>24734</v>
      </c>
      <c r="C1041" s="263" t="s">
        <v>23567</v>
      </c>
      <c r="D1041" t="s">
        <v>34973</v>
      </c>
    </row>
    <row r="1042" spans="1:4" x14ac:dyDescent="0.2">
      <c r="A1042" s="263" t="s">
        <v>6635</v>
      </c>
      <c r="B1042" s="263" t="s">
        <v>24735</v>
      </c>
      <c r="C1042" s="263" t="s">
        <v>23567</v>
      </c>
      <c r="D1042" t="s">
        <v>34973</v>
      </c>
    </row>
    <row r="1043" spans="1:4" x14ac:dyDescent="0.2">
      <c r="A1043" s="263" t="s">
        <v>12000</v>
      </c>
      <c r="B1043" s="263" t="s">
        <v>24735</v>
      </c>
      <c r="C1043" s="263" t="s">
        <v>23567</v>
      </c>
      <c r="D1043" t="s">
        <v>34973</v>
      </c>
    </row>
    <row r="1044" spans="1:4" x14ac:dyDescent="0.2">
      <c r="A1044" s="263" t="s">
        <v>6636</v>
      </c>
      <c r="B1044" s="263" t="s">
        <v>24736</v>
      </c>
      <c r="C1044" s="263" t="s">
        <v>23567</v>
      </c>
      <c r="D1044" t="s">
        <v>34973</v>
      </c>
    </row>
    <row r="1045" spans="1:4" x14ac:dyDescent="0.2">
      <c r="A1045" s="263" t="s">
        <v>12001</v>
      </c>
      <c r="B1045" s="263" t="s">
        <v>24736</v>
      </c>
      <c r="C1045" s="263" t="s">
        <v>23567</v>
      </c>
      <c r="D1045" t="s">
        <v>34973</v>
      </c>
    </row>
    <row r="1046" spans="1:4" x14ac:dyDescent="0.2">
      <c r="A1046" s="263" t="s">
        <v>6637</v>
      </c>
      <c r="B1046" s="263" t="s">
        <v>24737</v>
      </c>
      <c r="C1046" s="263" t="s">
        <v>23567</v>
      </c>
      <c r="D1046" t="s">
        <v>34973</v>
      </c>
    </row>
    <row r="1047" spans="1:4" x14ac:dyDescent="0.2">
      <c r="A1047" s="263" t="s">
        <v>12002</v>
      </c>
      <c r="B1047" s="263" t="s">
        <v>24737</v>
      </c>
      <c r="C1047" s="263" t="s">
        <v>23567</v>
      </c>
      <c r="D1047" t="s">
        <v>34973</v>
      </c>
    </row>
    <row r="1048" spans="1:4" x14ac:dyDescent="0.2">
      <c r="A1048" s="263" t="s">
        <v>6638</v>
      </c>
      <c r="B1048" s="263" t="s">
        <v>24738</v>
      </c>
      <c r="C1048" s="263" t="s">
        <v>23567</v>
      </c>
      <c r="D1048" t="s">
        <v>34973</v>
      </c>
    </row>
    <row r="1049" spans="1:4" x14ac:dyDescent="0.2">
      <c r="A1049" s="263" t="s">
        <v>12003</v>
      </c>
      <c r="B1049" s="263" t="s">
        <v>24738</v>
      </c>
      <c r="C1049" s="263" t="s">
        <v>23567</v>
      </c>
      <c r="D1049" t="s">
        <v>34973</v>
      </c>
    </row>
    <row r="1050" spans="1:4" x14ac:dyDescent="0.2">
      <c r="A1050" s="263" t="s">
        <v>6639</v>
      </c>
      <c r="B1050" s="263" t="s">
        <v>24739</v>
      </c>
      <c r="C1050" s="263" t="s">
        <v>23567</v>
      </c>
      <c r="D1050" t="s">
        <v>34973</v>
      </c>
    </row>
    <row r="1051" spans="1:4" x14ac:dyDescent="0.2">
      <c r="A1051" s="263" t="s">
        <v>12004</v>
      </c>
      <c r="B1051" s="263" t="s">
        <v>24739</v>
      </c>
      <c r="C1051" s="263" t="s">
        <v>23567</v>
      </c>
      <c r="D1051" t="s">
        <v>34973</v>
      </c>
    </row>
    <row r="1052" spans="1:4" x14ac:dyDescent="0.2">
      <c r="A1052" s="263" t="s">
        <v>6640</v>
      </c>
      <c r="B1052" s="263" t="s">
        <v>24740</v>
      </c>
      <c r="C1052" s="263" t="s">
        <v>23567</v>
      </c>
      <c r="D1052" t="s">
        <v>34973</v>
      </c>
    </row>
    <row r="1053" spans="1:4" x14ac:dyDescent="0.2">
      <c r="A1053" s="263" t="s">
        <v>12005</v>
      </c>
      <c r="B1053" s="263" t="s">
        <v>24740</v>
      </c>
      <c r="C1053" s="263" t="s">
        <v>23567</v>
      </c>
      <c r="D1053" t="s">
        <v>34973</v>
      </c>
    </row>
    <row r="1054" spans="1:4" x14ac:dyDescent="0.2">
      <c r="A1054" s="263" t="s">
        <v>6641</v>
      </c>
      <c r="B1054" s="263" t="s">
        <v>24741</v>
      </c>
      <c r="C1054" s="263" t="s">
        <v>23567</v>
      </c>
      <c r="D1054" t="s">
        <v>34973</v>
      </c>
    </row>
    <row r="1055" spans="1:4" x14ac:dyDescent="0.2">
      <c r="A1055" s="263" t="s">
        <v>12006</v>
      </c>
      <c r="B1055" s="263" t="s">
        <v>24741</v>
      </c>
      <c r="C1055" s="263" t="s">
        <v>23567</v>
      </c>
      <c r="D1055" t="s">
        <v>34973</v>
      </c>
    </row>
    <row r="1056" spans="1:4" x14ac:dyDescent="0.2">
      <c r="A1056" s="263" t="s">
        <v>6642</v>
      </c>
      <c r="B1056" s="263" t="s">
        <v>24742</v>
      </c>
      <c r="C1056" s="263" t="s">
        <v>23567</v>
      </c>
      <c r="D1056" t="s">
        <v>34973</v>
      </c>
    </row>
    <row r="1057" spans="1:4" x14ac:dyDescent="0.2">
      <c r="A1057" s="263" t="s">
        <v>12007</v>
      </c>
      <c r="B1057" s="263" t="s">
        <v>24742</v>
      </c>
      <c r="C1057" s="263" t="s">
        <v>23567</v>
      </c>
      <c r="D1057" t="s">
        <v>34973</v>
      </c>
    </row>
    <row r="1058" spans="1:4" x14ac:dyDescent="0.2">
      <c r="A1058" s="263" t="s">
        <v>6643</v>
      </c>
      <c r="B1058" s="263" t="s">
        <v>24743</v>
      </c>
      <c r="C1058" s="263" t="s">
        <v>23567</v>
      </c>
      <c r="D1058" t="s">
        <v>34973</v>
      </c>
    </row>
    <row r="1059" spans="1:4" x14ac:dyDescent="0.2">
      <c r="A1059" s="263" t="s">
        <v>12008</v>
      </c>
      <c r="B1059" s="263" t="s">
        <v>24743</v>
      </c>
      <c r="C1059" s="263" t="s">
        <v>23567</v>
      </c>
      <c r="D1059" t="s">
        <v>34973</v>
      </c>
    </row>
    <row r="1060" spans="1:4" x14ac:dyDescent="0.2">
      <c r="A1060" s="263" t="s">
        <v>6644</v>
      </c>
      <c r="B1060" s="263" t="s">
        <v>24744</v>
      </c>
      <c r="C1060" s="263" t="s">
        <v>23567</v>
      </c>
      <c r="D1060" t="s">
        <v>34973</v>
      </c>
    </row>
    <row r="1061" spans="1:4" x14ac:dyDescent="0.2">
      <c r="A1061" s="263" t="s">
        <v>12009</v>
      </c>
      <c r="B1061" s="263" t="s">
        <v>24744</v>
      </c>
      <c r="C1061" s="263" t="s">
        <v>23567</v>
      </c>
      <c r="D1061" t="s">
        <v>34973</v>
      </c>
    </row>
    <row r="1062" spans="1:4" x14ac:dyDescent="0.2">
      <c r="A1062" s="263" t="s">
        <v>6645</v>
      </c>
      <c r="B1062" s="263" t="s">
        <v>24745</v>
      </c>
      <c r="C1062" s="263" t="s">
        <v>23567</v>
      </c>
      <c r="D1062" t="s">
        <v>34973</v>
      </c>
    </row>
    <row r="1063" spans="1:4" x14ac:dyDescent="0.2">
      <c r="A1063" s="263" t="s">
        <v>12010</v>
      </c>
      <c r="B1063" s="263" t="s">
        <v>24745</v>
      </c>
      <c r="C1063" s="263" t="s">
        <v>23567</v>
      </c>
      <c r="D1063" t="s">
        <v>34973</v>
      </c>
    </row>
    <row r="1064" spans="1:4" x14ac:dyDescent="0.2">
      <c r="A1064" s="263" t="s">
        <v>6646</v>
      </c>
      <c r="B1064" s="263" t="s">
        <v>24746</v>
      </c>
      <c r="C1064" s="263" t="s">
        <v>23567</v>
      </c>
      <c r="D1064" t="s">
        <v>34973</v>
      </c>
    </row>
    <row r="1065" spans="1:4" x14ac:dyDescent="0.2">
      <c r="A1065" s="263" t="s">
        <v>12011</v>
      </c>
      <c r="B1065" s="263" t="s">
        <v>24746</v>
      </c>
      <c r="C1065" s="263" t="s">
        <v>23567</v>
      </c>
      <c r="D1065" t="s">
        <v>34973</v>
      </c>
    </row>
    <row r="1066" spans="1:4" x14ac:dyDescent="0.2">
      <c r="A1066" s="263" t="s">
        <v>6647</v>
      </c>
      <c r="B1066" s="263" t="s">
        <v>24747</v>
      </c>
      <c r="C1066" s="263" t="s">
        <v>23567</v>
      </c>
      <c r="D1066" t="s">
        <v>34973</v>
      </c>
    </row>
    <row r="1067" spans="1:4" x14ac:dyDescent="0.2">
      <c r="A1067" s="263" t="s">
        <v>12012</v>
      </c>
      <c r="B1067" s="263" t="s">
        <v>24747</v>
      </c>
      <c r="C1067" s="263" t="s">
        <v>23567</v>
      </c>
      <c r="D1067" t="s">
        <v>34973</v>
      </c>
    </row>
    <row r="1068" spans="1:4" x14ac:dyDescent="0.2">
      <c r="A1068" s="263" t="s">
        <v>6648</v>
      </c>
      <c r="B1068" s="263" t="s">
        <v>24748</v>
      </c>
      <c r="C1068" s="263" t="s">
        <v>23567</v>
      </c>
      <c r="D1068" t="s">
        <v>34973</v>
      </c>
    </row>
    <row r="1069" spans="1:4" x14ac:dyDescent="0.2">
      <c r="A1069" s="263" t="s">
        <v>12013</v>
      </c>
      <c r="B1069" s="263" t="s">
        <v>24748</v>
      </c>
      <c r="C1069" s="263" t="s">
        <v>23567</v>
      </c>
      <c r="D1069" t="s">
        <v>34973</v>
      </c>
    </row>
    <row r="1070" spans="1:4" x14ac:dyDescent="0.2">
      <c r="A1070" s="263" t="s">
        <v>6649</v>
      </c>
      <c r="B1070" s="263" t="s">
        <v>24749</v>
      </c>
      <c r="C1070" s="263" t="s">
        <v>23567</v>
      </c>
      <c r="D1070" t="s">
        <v>34973</v>
      </c>
    </row>
    <row r="1071" spans="1:4" x14ac:dyDescent="0.2">
      <c r="A1071" s="263" t="s">
        <v>12014</v>
      </c>
      <c r="B1071" s="263" t="s">
        <v>24749</v>
      </c>
      <c r="C1071" s="263" t="s">
        <v>23567</v>
      </c>
      <c r="D1071" t="s">
        <v>34973</v>
      </c>
    </row>
    <row r="1072" spans="1:4" x14ac:dyDescent="0.2">
      <c r="A1072" s="263" t="s">
        <v>6650</v>
      </c>
      <c r="B1072" s="263" t="s">
        <v>24750</v>
      </c>
      <c r="C1072" s="263" t="s">
        <v>23567</v>
      </c>
      <c r="D1072" t="s">
        <v>34973</v>
      </c>
    </row>
    <row r="1073" spans="1:4" x14ac:dyDescent="0.2">
      <c r="A1073" s="263" t="s">
        <v>12015</v>
      </c>
      <c r="B1073" s="263" t="s">
        <v>24750</v>
      </c>
      <c r="C1073" s="263" t="s">
        <v>23567</v>
      </c>
      <c r="D1073" t="s">
        <v>34973</v>
      </c>
    </row>
    <row r="1074" spans="1:4" x14ac:dyDescent="0.2">
      <c r="A1074" s="263" t="s">
        <v>6651</v>
      </c>
      <c r="B1074" s="263" t="s">
        <v>24751</v>
      </c>
      <c r="C1074" s="263" t="s">
        <v>23567</v>
      </c>
      <c r="D1074" t="s">
        <v>34973</v>
      </c>
    </row>
    <row r="1075" spans="1:4" x14ac:dyDescent="0.2">
      <c r="A1075" s="263" t="s">
        <v>12016</v>
      </c>
      <c r="B1075" s="263" t="s">
        <v>24751</v>
      </c>
      <c r="C1075" s="263" t="s">
        <v>23567</v>
      </c>
      <c r="D1075" t="s">
        <v>34973</v>
      </c>
    </row>
    <row r="1076" spans="1:4" x14ac:dyDescent="0.2">
      <c r="A1076" s="263" t="s">
        <v>6652</v>
      </c>
      <c r="B1076" s="263" t="s">
        <v>24752</v>
      </c>
      <c r="C1076" s="263" t="s">
        <v>23567</v>
      </c>
      <c r="D1076" t="s">
        <v>34973</v>
      </c>
    </row>
    <row r="1077" spans="1:4" x14ac:dyDescent="0.2">
      <c r="A1077" s="263" t="s">
        <v>12017</v>
      </c>
      <c r="B1077" s="263" t="s">
        <v>24752</v>
      </c>
      <c r="C1077" s="263" t="s">
        <v>23567</v>
      </c>
      <c r="D1077" t="s">
        <v>34973</v>
      </c>
    </row>
    <row r="1078" spans="1:4" x14ac:dyDescent="0.2">
      <c r="A1078" s="263" t="s">
        <v>6653</v>
      </c>
      <c r="B1078" s="263" t="s">
        <v>24753</v>
      </c>
      <c r="C1078" s="263" t="s">
        <v>23567</v>
      </c>
      <c r="D1078" t="s">
        <v>34973</v>
      </c>
    </row>
    <row r="1079" spans="1:4" x14ac:dyDescent="0.2">
      <c r="A1079" s="263" t="s">
        <v>12018</v>
      </c>
      <c r="B1079" s="263" t="s">
        <v>24753</v>
      </c>
      <c r="C1079" s="263" t="s">
        <v>23567</v>
      </c>
      <c r="D1079" t="s">
        <v>34973</v>
      </c>
    </row>
    <row r="1080" spans="1:4" x14ac:dyDescent="0.2">
      <c r="A1080" s="263" t="s">
        <v>6654</v>
      </c>
      <c r="B1080" s="263" t="s">
        <v>24754</v>
      </c>
      <c r="C1080" s="263" t="s">
        <v>23567</v>
      </c>
      <c r="D1080" t="s">
        <v>34973</v>
      </c>
    </row>
    <row r="1081" spans="1:4" x14ac:dyDescent="0.2">
      <c r="A1081" s="263" t="s">
        <v>12019</v>
      </c>
      <c r="B1081" s="263" t="s">
        <v>24754</v>
      </c>
      <c r="C1081" s="263" t="s">
        <v>23567</v>
      </c>
      <c r="D1081" t="s">
        <v>34973</v>
      </c>
    </row>
    <row r="1082" spans="1:4" x14ac:dyDescent="0.2">
      <c r="A1082" s="263" t="s">
        <v>6655</v>
      </c>
      <c r="B1082" s="263" t="s">
        <v>24755</v>
      </c>
      <c r="C1082" s="263" t="s">
        <v>23567</v>
      </c>
      <c r="D1082" t="s">
        <v>34973</v>
      </c>
    </row>
    <row r="1083" spans="1:4" x14ac:dyDescent="0.2">
      <c r="A1083" s="263" t="s">
        <v>12020</v>
      </c>
      <c r="B1083" s="263" t="s">
        <v>24755</v>
      </c>
      <c r="C1083" s="263" t="s">
        <v>23567</v>
      </c>
      <c r="D1083" t="s">
        <v>34973</v>
      </c>
    </row>
    <row r="1084" spans="1:4" x14ac:dyDescent="0.2">
      <c r="A1084" s="263" t="s">
        <v>6656</v>
      </c>
      <c r="B1084" s="263" t="s">
        <v>24756</v>
      </c>
      <c r="C1084" s="263" t="s">
        <v>23567</v>
      </c>
      <c r="D1084" t="s">
        <v>34973</v>
      </c>
    </row>
    <row r="1085" spans="1:4" x14ac:dyDescent="0.2">
      <c r="A1085" s="263" t="s">
        <v>12021</v>
      </c>
      <c r="B1085" s="263" t="s">
        <v>24756</v>
      </c>
      <c r="C1085" s="263" t="s">
        <v>23567</v>
      </c>
      <c r="D1085" t="s">
        <v>34973</v>
      </c>
    </row>
    <row r="1086" spans="1:4" x14ac:dyDescent="0.2">
      <c r="A1086" s="263" t="s">
        <v>6657</v>
      </c>
      <c r="B1086" s="263" t="s">
        <v>24757</v>
      </c>
      <c r="C1086" s="263" t="s">
        <v>23567</v>
      </c>
      <c r="D1086" t="s">
        <v>34973</v>
      </c>
    </row>
    <row r="1087" spans="1:4" x14ac:dyDescent="0.2">
      <c r="A1087" s="263" t="s">
        <v>12022</v>
      </c>
      <c r="B1087" s="263" t="s">
        <v>24757</v>
      </c>
      <c r="C1087" s="263" t="s">
        <v>23567</v>
      </c>
      <c r="D1087" t="s">
        <v>34973</v>
      </c>
    </row>
    <row r="1088" spans="1:4" x14ac:dyDescent="0.2">
      <c r="A1088" s="263" t="s">
        <v>6658</v>
      </c>
      <c r="B1088" s="263" t="s">
        <v>24758</v>
      </c>
      <c r="C1088" s="263" t="s">
        <v>23567</v>
      </c>
      <c r="D1088" t="s">
        <v>34973</v>
      </c>
    </row>
    <row r="1089" spans="1:4" x14ac:dyDescent="0.2">
      <c r="A1089" s="263" t="s">
        <v>12023</v>
      </c>
      <c r="B1089" s="263" t="s">
        <v>24758</v>
      </c>
      <c r="C1089" s="263" t="s">
        <v>23567</v>
      </c>
      <c r="D1089" t="s">
        <v>34973</v>
      </c>
    </row>
    <row r="1090" spans="1:4" x14ac:dyDescent="0.2">
      <c r="A1090" s="263" t="s">
        <v>6659</v>
      </c>
      <c r="B1090" s="263" t="s">
        <v>24759</v>
      </c>
      <c r="C1090" s="263" t="s">
        <v>23567</v>
      </c>
      <c r="D1090" t="s">
        <v>34973</v>
      </c>
    </row>
    <row r="1091" spans="1:4" x14ac:dyDescent="0.2">
      <c r="A1091" s="263" t="s">
        <v>12024</v>
      </c>
      <c r="B1091" s="263" t="s">
        <v>24759</v>
      </c>
      <c r="C1091" s="263" t="s">
        <v>23567</v>
      </c>
      <c r="D1091" t="s">
        <v>34973</v>
      </c>
    </row>
    <row r="1092" spans="1:4" x14ac:dyDescent="0.2">
      <c r="A1092" s="263" t="s">
        <v>6660</v>
      </c>
      <c r="B1092" s="263" t="s">
        <v>24760</v>
      </c>
      <c r="C1092" s="263" t="s">
        <v>23567</v>
      </c>
      <c r="D1092" t="s">
        <v>34973</v>
      </c>
    </row>
    <row r="1093" spans="1:4" x14ac:dyDescent="0.2">
      <c r="A1093" s="263" t="s">
        <v>12025</v>
      </c>
      <c r="B1093" s="263" t="s">
        <v>24760</v>
      </c>
      <c r="C1093" s="263" t="s">
        <v>23567</v>
      </c>
      <c r="D1093" t="s">
        <v>34973</v>
      </c>
    </row>
    <row r="1094" spans="1:4" x14ac:dyDescent="0.2">
      <c r="A1094" s="263" t="s">
        <v>6661</v>
      </c>
      <c r="B1094" s="263" t="s">
        <v>24761</v>
      </c>
      <c r="C1094" s="263" t="s">
        <v>23567</v>
      </c>
      <c r="D1094" t="s">
        <v>34973</v>
      </c>
    </row>
    <row r="1095" spans="1:4" x14ac:dyDescent="0.2">
      <c r="A1095" s="263" t="s">
        <v>12026</v>
      </c>
      <c r="B1095" s="263" t="s">
        <v>24761</v>
      </c>
      <c r="C1095" s="263" t="s">
        <v>23567</v>
      </c>
      <c r="D1095" t="s">
        <v>34973</v>
      </c>
    </row>
    <row r="1096" spans="1:4" x14ac:dyDescent="0.2">
      <c r="A1096" s="263" t="s">
        <v>6662</v>
      </c>
      <c r="B1096" s="263" t="s">
        <v>24762</v>
      </c>
      <c r="C1096" s="263" t="s">
        <v>23567</v>
      </c>
      <c r="D1096" t="s">
        <v>34973</v>
      </c>
    </row>
    <row r="1097" spans="1:4" x14ac:dyDescent="0.2">
      <c r="A1097" s="263" t="s">
        <v>12027</v>
      </c>
      <c r="B1097" s="263" t="s">
        <v>24762</v>
      </c>
      <c r="C1097" s="263" t="s">
        <v>23567</v>
      </c>
      <c r="D1097" t="s">
        <v>34973</v>
      </c>
    </row>
    <row r="1098" spans="1:4" x14ac:dyDescent="0.2">
      <c r="A1098" s="263" t="s">
        <v>6663</v>
      </c>
      <c r="B1098" s="263" t="s">
        <v>24763</v>
      </c>
      <c r="C1098" s="263" t="s">
        <v>23567</v>
      </c>
      <c r="D1098" t="s">
        <v>34973</v>
      </c>
    </row>
    <row r="1099" spans="1:4" x14ac:dyDescent="0.2">
      <c r="A1099" s="263" t="s">
        <v>12028</v>
      </c>
      <c r="B1099" s="263" t="s">
        <v>24763</v>
      </c>
      <c r="C1099" s="263" t="s">
        <v>23567</v>
      </c>
      <c r="D1099" t="s">
        <v>34973</v>
      </c>
    </row>
    <row r="1100" spans="1:4" x14ac:dyDescent="0.2">
      <c r="A1100" s="263" t="s">
        <v>6664</v>
      </c>
      <c r="B1100" s="263" t="s">
        <v>24764</v>
      </c>
      <c r="C1100" s="263" t="s">
        <v>23567</v>
      </c>
      <c r="D1100" t="s">
        <v>34973</v>
      </c>
    </row>
    <row r="1101" spans="1:4" x14ac:dyDescent="0.2">
      <c r="A1101" s="263" t="s">
        <v>12029</v>
      </c>
      <c r="B1101" s="263" t="s">
        <v>24764</v>
      </c>
      <c r="C1101" s="263" t="s">
        <v>23567</v>
      </c>
      <c r="D1101" t="s">
        <v>34973</v>
      </c>
    </row>
    <row r="1102" spans="1:4" x14ac:dyDescent="0.2">
      <c r="A1102" s="263" t="s">
        <v>6665</v>
      </c>
      <c r="B1102" s="263" t="s">
        <v>24765</v>
      </c>
      <c r="C1102" s="263" t="s">
        <v>23567</v>
      </c>
      <c r="D1102" t="s">
        <v>34973</v>
      </c>
    </row>
    <row r="1103" spans="1:4" x14ac:dyDescent="0.2">
      <c r="A1103" s="263" t="s">
        <v>12030</v>
      </c>
      <c r="B1103" s="263" t="s">
        <v>24765</v>
      </c>
      <c r="C1103" s="263" t="s">
        <v>23567</v>
      </c>
      <c r="D1103" t="s">
        <v>34973</v>
      </c>
    </row>
    <row r="1104" spans="1:4" x14ac:dyDescent="0.2">
      <c r="A1104" s="263" t="s">
        <v>6666</v>
      </c>
      <c r="B1104" s="263" t="s">
        <v>24766</v>
      </c>
      <c r="C1104" s="263" t="s">
        <v>23567</v>
      </c>
      <c r="D1104" t="s">
        <v>34973</v>
      </c>
    </row>
    <row r="1105" spans="1:4" x14ac:dyDescent="0.2">
      <c r="A1105" s="263" t="s">
        <v>12031</v>
      </c>
      <c r="B1105" s="263" t="s">
        <v>24766</v>
      </c>
      <c r="C1105" s="263" t="s">
        <v>23567</v>
      </c>
      <c r="D1105" t="s">
        <v>34973</v>
      </c>
    </row>
    <row r="1106" spans="1:4" x14ac:dyDescent="0.2">
      <c r="A1106" s="263" t="s">
        <v>6667</v>
      </c>
      <c r="B1106" s="263" t="s">
        <v>24767</v>
      </c>
      <c r="C1106" s="263" t="s">
        <v>23567</v>
      </c>
      <c r="D1106" t="s">
        <v>34973</v>
      </c>
    </row>
    <row r="1107" spans="1:4" x14ac:dyDescent="0.2">
      <c r="A1107" s="263" t="s">
        <v>12032</v>
      </c>
      <c r="B1107" s="263" t="s">
        <v>24767</v>
      </c>
      <c r="C1107" s="263" t="s">
        <v>23567</v>
      </c>
      <c r="D1107" t="s">
        <v>34973</v>
      </c>
    </row>
    <row r="1108" spans="1:4" x14ac:dyDescent="0.2">
      <c r="A1108" s="263" t="s">
        <v>6668</v>
      </c>
      <c r="B1108" s="263" t="s">
        <v>24768</v>
      </c>
      <c r="C1108" s="263" t="s">
        <v>23567</v>
      </c>
      <c r="D1108" t="s">
        <v>34973</v>
      </c>
    </row>
    <row r="1109" spans="1:4" x14ac:dyDescent="0.2">
      <c r="A1109" s="263" t="s">
        <v>12033</v>
      </c>
      <c r="B1109" s="263" t="s">
        <v>24768</v>
      </c>
      <c r="C1109" s="263" t="s">
        <v>23567</v>
      </c>
      <c r="D1109" t="s">
        <v>34973</v>
      </c>
    </row>
    <row r="1110" spans="1:4" x14ac:dyDescent="0.2">
      <c r="A1110" s="263" t="s">
        <v>6669</v>
      </c>
      <c r="B1110" s="263" t="s">
        <v>24769</v>
      </c>
      <c r="C1110" s="263" t="s">
        <v>23567</v>
      </c>
      <c r="D1110" t="s">
        <v>34973</v>
      </c>
    </row>
    <row r="1111" spans="1:4" x14ac:dyDescent="0.2">
      <c r="A1111" s="263" t="s">
        <v>12034</v>
      </c>
      <c r="B1111" s="263" t="s">
        <v>24769</v>
      </c>
      <c r="C1111" s="263" t="s">
        <v>23567</v>
      </c>
      <c r="D1111" t="s">
        <v>34973</v>
      </c>
    </row>
    <row r="1112" spans="1:4" x14ac:dyDescent="0.2">
      <c r="A1112" s="263" t="s">
        <v>6670</v>
      </c>
      <c r="B1112" s="263" t="s">
        <v>24770</v>
      </c>
      <c r="C1112" s="263" t="s">
        <v>23567</v>
      </c>
      <c r="D1112" t="s">
        <v>34973</v>
      </c>
    </row>
    <row r="1113" spans="1:4" x14ac:dyDescent="0.2">
      <c r="A1113" s="263" t="s">
        <v>12035</v>
      </c>
      <c r="B1113" s="263" t="s">
        <v>24770</v>
      </c>
      <c r="C1113" s="263" t="s">
        <v>23567</v>
      </c>
      <c r="D1113" t="s">
        <v>34973</v>
      </c>
    </row>
    <row r="1114" spans="1:4" x14ac:dyDescent="0.2">
      <c r="A1114" s="263" t="s">
        <v>6671</v>
      </c>
      <c r="B1114" s="263" t="s">
        <v>24771</v>
      </c>
      <c r="C1114" s="263" t="s">
        <v>23567</v>
      </c>
      <c r="D1114" t="s">
        <v>34973</v>
      </c>
    </row>
    <row r="1115" spans="1:4" x14ac:dyDescent="0.2">
      <c r="A1115" s="263" t="s">
        <v>12036</v>
      </c>
      <c r="B1115" s="263" t="s">
        <v>24771</v>
      </c>
      <c r="C1115" s="263" t="s">
        <v>23567</v>
      </c>
      <c r="D1115" t="s">
        <v>34973</v>
      </c>
    </row>
    <row r="1116" spans="1:4" x14ac:dyDescent="0.2">
      <c r="A1116" s="263" t="s">
        <v>6672</v>
      </c>
      <c r="B1116" s="263" t="s">
        <v>24772</v>
      </c>
      <c r="C1116" s="263" t="s">
        <v>23567</v>
      </c>
      <c r="D1116" t="s">
        <v>34973</v>
      </c>
    </row>
    <row r="1117" spans="1:4" x14ac:dyDescent="0.2">
      <c r="A1117" s="263" t="s">
        <v>12037</v>
      </c>
      <c r="B1117" s="263" t="s">
        <v>24772</v>
      </c>
      <c r="C1117" s="263" t="s">
        <v>23567</v>
      </c>
      <c r="D1117" t="s">
        <v>34973</v>
      </c>
    </row>
    <row r="1118" spans="1:4" x14ac:dyDescent="0.2">
      <c r="A1118" s="263" t="s">
        <v>6673</v>
      </c>
      <c r="B1118" s="263" t="s">
        <v>24773</v>
      </c>
      <c r="C1118" s="263" t="s">
        <v>12</v>
      </c>
      <c r="D1118" t="s">
        <v>2</v>
      </c>
    </row>
    <row r="1119" spans="1:4" x14ac:dyDescent="0.2">
      <c r="A1119" s="263" t="s">
        <v>12038</v>
      </c>
      <c r="B1119" s="263" t="s">
        <v>24773</v>
      </c>
      <c r="C1119" s="263" t="s">
        <v>12</v>
      </c>
      <c r="D1119" t="s">
        <v>2</v>
      </c>
    </row>
    <row r="1120" spans="1:4" x14ac:dyDescent="0.2">
      <c r="A1120" s="263" t="s">
        <v>6674</v>
      </c>
      <c r="B1120" s="263" t="s">
        <v>24774</v>
      </c>
      <c r="C1120" s="263" t="s">
        <v>23567</v>
      </c>
      <c r="D1120" t="s">
        <v>34973</v>
      </c>
    </row>
    <row r="1121" spans="1:4" x14ac:dyDescent="0.2">
      <c r="A1121" s="263" t="s">
        <v>12039</v>
      </c>
      <c r="B1121" s="263" t="s">
        <v>24774</v>
      </c>
      <c r="C1121" s="263" t="s">
        <v>23567</v>
      </c>
      <c r="D1121" t="s">
        <v>34973</v>
      </c>
    </row>
    <row r="1122" spans="1:4" x14ac:dyDescent="0.2">
      <c r="A1122" s="263" t="s">
        <v>6675</v>
      </c>
      <c r="B1122" s="263" t="s">
        <v>24775</v>
      </c>
      <c r="C1122" s="263" t="s">
        <v>23567</v>
      </c>
      <c r="D1122" t="s">
        <v>34973</v>
      </c>
    </row>
    <row r="1123" spans="1:4" x14ac:dyDescent="0.2">
      <c r="A1123" s="263" t="s">
        <v>12040</v>
      </c>
      <c r="B1123" s="263" t="s">
        <v>24775</v>
      </c>
      <c r="C1123" s="263" t="s">
        <v>23567</v>
      </c>
      <c r="D1123" t="s">
        <v>34973</v>
      </c>
    </row>
    <row r="1124" spans="1:4" x14ac:dyDescent="0.2">
      <c r="A1124" s="263" t="s">
        <v>6676</v>
      </c>
      <c r="B1124" s="263" t="s">
        <v>24776</v>
      </c>
      <c r="C1124" s="263" t="s">
        <v>23567</v>
      </c>
      <c r="D1124" t="s">
        <v>34973</v>
      </c>
    </row>
    <row r="1125" spans="1:4" x14ac:dyDescent="0.2">
      <c r="A1125" s="263" t="s">
        <v>12041</v>
      </c>
      <c r="B1125" s="263" t="s">
        <v>24776</v>
      </c>
      <c r="C1125" s="263" t="s">
        <v>23567</v>
      </c>
      <c r="D1125" t="s">
        <v>34973</v>
      </c>
    </row>
    <row r="1126" spans="1:4" x14ac:dyDescent="0.2">
      <c r="A1126" s="263" t="s">
        <v>6677</v>
      </c>
      <c r="B1126" s="263" t="s">
        <v>24777</v>
      </c>
      <c r="C1126" s="263" t="s">
        <v>23567</v>
      </c>
      <c r="D1126" t="s">
        <v>34973</v>
      </c>
    </row>
    <row r="1127" spans="1:4" x14ac:dyDescent="0.2">
      <c r="A1127" s="263" t="s">
        <v>12042</v>
      </c>
      <c r="B1127" s="263" t="s">
        <v>24777</v>
      </c>
      <c r="C1127" s="263" t="s">
        <v>23567</v>
      </c>
      <c r="D1127" t="s">
        <v>34973</v>
      </c>
    </row>
    <row r="1128" spans="1:4" x14ac:dyDescent="0.2">
      <c r="A1128" s="263" t="s">
        <v>6678</v>
      </c>
      <c r="B1128" s="263" t="s">
        <v>24778</v>
      </c>
      <c r="C1128" s="263" t="s">
        <v>23567</v>
      </c>
      <c r="D1128" t="s">
        <v>34973</v>
      </c>
    </row>
    <row r="1129" spans="1:4" x14ac:dyDescent="0.2">
      <c r="A1129" s="263" t="s">
        <v>12043</v>
      </c>
      <c r="B1129" s="263" t="s">
        <v>24778</v>
      </c>
      <c r="C1129" s="263" t="s">
        <v>23567</v>
      </c>
      <c r="D1129" t="s">
        <v>34973</v>
      </c>
    </row>
    <row r="1130" spans="1:4" x14ac:dyDescent="0.2">
      <c r="A1130" s="263" t="s">
        <v>6679</v>
      </c>
      <c r="B1130" s="263" t="s">
        <v>24779</v>
      </c>
      <c r="C1130" s="263" t="s">
        <v>23567</v>
      </c>
      <c r="D1130" t="s">
        <v>34973</v>
      </c>
    </row>
    <row r="1131" spans="1:4" x14ac:dyDescent="0.2">
      <c r="A1131" s="263" t="s">
        <v>12044</v>
      </c>
      <c r="B1131" s="263" t="s">
        <v>24779</v>
      </c>
      <c r="C1131" s="263" t="s">
        <v>23567</v>
      </c>
      <c r="D1131" t="s">
        <v>34973</v>
      </c>
    </row>
    <row r="1132" spans="1:4" x14ac:dyDescent="0.2">
      <c r="A1132" s="263" t="s">
        <v>6680</v>
      </c>
      <c r="B1132" s="263" t="s">
        <v>24780</v>
      </c>
      <c r="C1132" s="263" t="s">
        <v>23567</v>
      </c>
      <c r="D1132" t="s">
        <v>34973</v>
      </c>
    </row>
    <row r="1133" spans="1:4" x14ac:dyDescent="0.2">
      <c r="A1133" s="263" t="s">
        <v>12045</v>
      </c>
      <c r="B1133" s="263" t="s">
        <v>24780</v>
      </c>
      <c r="C1133" s="263" t="s">
        <v>23567</v>
      </c>
      <c r="D1133" t="s">
        <v>34973</v>
      </c>
    </row>
    <row r="1134" spans="1:4" x14ac:dyDescent="0.2">
      <c r="A1134" s="263" t="s">
        <v>6681</v>
      </c>
      <c r="B1134" s="263" t="s">
        <v>24781</v>
      </c>
      <c r="C1134" s="263" t="s">
        <v>23567</v>
      </c>
      <c r="D1134" t="s">
        <v>34973</v>
      </c>
    </row>
    <row r="1135" spans="1:4" x14ac:dyDescent="0.2">
      <c r="A1135" s="263" t="s">
        <v>12046</v>
      </c>
      <c r="B1135" s="263" t="s">
        <v>24781</v>
      </c>
      <c r="C1135" s="263" t="s">
        <v>23567</v>
      </c>
      <c r="D1135" t="s">
        <v>34973</v>
      </c>
    </row>
    <row r="1136" spans="1:4" x14ac:dyDescent="0.2">
      <c r="A1136" s="263" t="s">
        <v>6682</v>
      </c>
      <c r="B1136" s="263" t="s">
        <v>24782</v>
      </c>
      <c r="C1136" s="263" t="s">
        <v>23567</v>
      </c>
      <c r="D1136" t="s">
        <v>34973</v>
      </c>
    </row>
    <row r="1137" spans="1:4" x14ac:dyDescent="0.2">
      <c r="A1137" s="263" t="s">
        <v>12047</v>
      </c>
      <c r="B1137" s="263" t="s">
        <v>24782</v>
      </c>
      <c r="C1137" s="263" t="s">
        <v>23567</v>
      </c>
      <c r="D1137" t="s">
        <v>34973</v>
      </c>
    </row>
    <row r="1138" spans="1:4" x14ac:dyDescent="0.2">
      <c r="A1138" s="263" t="s">
        <v>6683</v>
      </c>
      <c r="B1138" s="263" t="s">
        <v>24783</v>
      </c>
      <c r="C1138" s="263" t="s">
        <v>23567</v>
      </c>
      <c r="D1138" t="s">
        <v>34973</v>
      </c>
    </row>
    <row r="1139" spans="1:4" x14ac:dyDescent="0.2">
      <c r="A1139" s="263" t="s">
        <v>12048</v>
      </c>
      <c r="B1139" s="263" t="s">
        <v>24783</v>
      </c>
      <c r="C1139" s="263" t="s">
        <v>23567</v>
      </c>
      <c r="D1139" t="s">
        <v>34973</v>
      </c>
    </row>
    <row r="1140" spans="1:4" x14ac:dyDescent="0.2">
      <c r="A1140" s="263" t="s">
        <v>6684</v>
      </c>
      <c r="B1140" s="263" t="s">
        <v>24784</v>
      </c>
      <c r="C1140" s="263" t="s">
        <v>23567</v>
      </c>
      <c r="D1140" t="s">
        <v>34973</v>
      </c>
    </row>
    <row r="1141" spans="1:4" x14ac:dyDescent="0.2">
      <c r="A1141" s="263" t="s">
        <v>12049</v>
      </c>
      <c r="B1141" s="263" t="s">
        <v>24784</v>
      </c>
      <c r="C1141" s="263" t="s">
        <v>23567</v>
      </c>
      <c r="D1141" t="s">
        <v>34973</v>
      </c>
    </row>
    <row r="1142" spans="1:4" x14ac:dyDescent="0.2">
      <c r="A1142" s="263" t="s">
        <v>6685</v>
      </c>
      <c r="B1142" s="263" t="s">
        <v>24785</v>
      </c>
      <c r="C1142" s="263" t="s">
        <v>23567</v>
      </c>
      <c r="D1142" t="s">
        <v>34973</v>
      </c>
    </row>
    <row r="1143" spans="1:4" x14ac:dyDescent="0.2">
      <c r="A1143" s="263" t="s">
        <v>12050</v>
      </c>
      <c r="B1143" s="263" t="s">
        <v>24785</v>
      </c>
      <c r="C1143" s="263" t="s">
        <v>23567</v>
      </c>
      <c r="D1143" t="s">
        <v>34973</v>
      </c>
    </row>
    <row r="1144" spans="1:4" x14ac:dyDescent="0.2">
      <c r="A1144" s="263" t="s">
        <v>6686</v>
      </c>
      <c r="B1144" s="263" t="s">
        <v>24786</v>
      </c>
      <c r="C1144" s="263" t="s">
        <v>23567</v>
      </c>
      <c r="D1144" t="s">
        <v>34973</v>
      </c>
    </row>
    <row r="1145" spans="1:4" x14ac:dyDescent="0.2">
      <c r="A1145" s="263" t="s">
        <v>12051</v>
      </c>
      <c r="B1145" s="263" t="s">
        <v>24786</v>
      </c>
      <c r="C1145" s="263" t="s">
        <v>23567</v>
      </c>
      <c r="D1145" t="s">
        <v>34973</v>
      </c>
    </row>
    <row r="1146" spans="1:4" x14ac:dyDescent="0.2">
      <c r="A1146" s="263" t="s">
        <v>6687</v>
      </c>
      <c r="B1146" s="263" t="s">
        <v>24787</v>
      </c>
      <c r="C1146" s="263" t="s">
        <v>23567</v>
      </c>
      <c r="D1146" t="s">
        <v>34973</v>
      </c>
    </row>
    <row r="1147" spans="1:4" x14ac:dyDescent="0.2">
      <c r="A1147" s="263" t="s">
        <v>12052</v>
      </c>
      <c r="B1147" s="263" t="s">
        <v>24787</v>
      </c>
      <c r="C1147" s="263" t="s">
        <v>23567</v>
      </c>
      <c r="D1147" t="s">
        <v>34973</v>
      </c>
    </row>
    <row r="1148" spans="1:4" x14ac:dyDescent="0.2">
      <c r="A1148" s="263" t="s">
        <v>6688</v>
      </c>
      <c r="B1148" s="263" t="s">
        <v>24788</v>
      </c>
      <c r="C1148" s="263" t="s">
        <v>12</v>
      </c>
      <c r="D1148" t="s">
        <v>2</v>
      </c>
    </row>
    <row r="1149" spans="1:4" x14ac:dyDescent="0.2">
      <c r="A1149" s="263" t="s">
        <v>12053</v>
      </c>
      <c r="B1149" s="263" t="s">
        <v>24788</v>
      </c>
      <c r="C1149" s="263" t="s">
        <v>12</v>
      </c>
      <c r="D1149" t="s">
        <v>2</v>
      </c>
    </row>
    <row r="1150" spans="1:4" x14ac:dyDescent="0.2">
      <c r="A1150" s="263" t="s">
        <v>6689</v>
      </c>
      <c r="B1150" s="263" t="s">
        <v>24789</v>
      </c>
      <c r="C1150" s="263" t="s">
        <v>23567</v>
      </c>
      <c r="D1150" t="s">
        <v>34973</v>
      </c>
    </row>
    <row r="1151" spans="1:4" x14ac:dyDescent="0.2">
      <c r="A1151" s="263" t="s">
        <v>12054</v>
      </c>
      <c r="B1151" s="263" t="s">
        <v>24789</v>
      </c>
      <c r="C1151" s="263" t="s">
        <v>23567</v>
      </c>
      <c r="D1151" t="s">
        <v>34973</v>
      </c>
    </row>
    <row r="1152" spans="1:4" x14ac:dyDescent="0.2">
      <c r="A1152" s="263" t="s">
        <v>6690</v>
      </c>
      <c r="B1152" s="263" t="s">
        <v>24790</v>
      </c>
      <c r="C1152" s="263" t="s">
        <v>23567</v>
      </c>
      <c r="D1152" t="s">
        <v>34973</v>
      </c>
    </row>
    <row r="1153" spans="1:4" x14ac:dyDescent="0.2">
      <c r="A1153" s="263" t="s">
        <v>12055</v>
      </c>
      <c r="B1153" s="263" t="s">
        <v>24790</v>
      </c>
      <c r="C1153" s="263" t="s">
        <v>23567</v>
      </c>
      <c r="D1153" t="s">
        <v>34973</v>
      </c>
    </row>
    <row r="1154" spans="1:4" x14ac:dyDescent="0.2">
      <c r="A1154" s="263" t="s">
        <v>6691</v>
      </c>
      <c r="B1154" s="263" t="s">
        <v>24791</v>
      </c>
      <c r="C1154" s="263" t="s">
        <v>23567</v>
      </c>
      <c r="D1154" t="s">
        <v>34973</v>
      </c>
    </row>
    <row r="1155" spans="1:4" x14ac:dyDescent="0.2">
      <c r="A1155" s="263" t="s">
        <v>12056</v>
      </c>
      <c r="B1155" s="263" t="s">
        <v>24791</v>
      </c>
      <c r="C1155" s="263" t="s">
        <v>23567</v>
      </c>
      <c r="D1155" t="s">
        <v>34973</v>
      </c>
    </row>
    <row r="1156" spans="1:4" x14ac:dyDescent="0.2">
      <c r="A1156" s="263" t="s">
        <v>6692</v>
      </c>
      <c r="B1156" s="263" t="s">
        <v>24792</v>
      </c>
      <c r="C1156" s="263" t="s">
        <v>23567</v>
      </c>
      <c r="D1156" t="s">
        <v>34973</v>
      </c>
    </row>
    <row r="1157" spans="1:4" x14ac:dyDescent="0.2">
      <c r="A1157" s="263" t="s">
        <v>12057</v>
      </c>
      <c r="B1157" s="263" t="s">
        <v>24792</v>
      </c>
      <c r="C1157" s="263" t="s">
        <v>23567</v>
      </c>
      <c r="D1157" t="s">
        <v>34973</v>
      </c>
    </row>
    <row r="1158" spans="1:4" x14ac:dyDescent="0.2">
      <c r="A1158" s="263" t="s">
        <v>6693</v>
      </c>
      <c r="B1158" s="263" t="s">
        <v>24793</v>
      </c>
      <c r="C1158" s="263" t="s">
        <v>12</v>
      </c>
      <c r="D1158" t="s">
        <v>2</v>
      </c>
    </row>
    <row r="1159" spans="1:4" x14ac:dyDescent="0.2">
      <c r="A1159" s="263" t="s">
        <v>12058</v>
      </c>
      <c r="B1159" s="263" t="s">
        <v>24793</v>
      </c>
      <c r="C1159" s="263" t="s">
        <v>12</v>
      </c>
      <c r="D1159" t="s">
        <v>2</v>
      </c>
    </row>
    <row r="1160" spans="1:4" x14ac:dyDescent="0.2">
      <c r="A1160" s="263" t="s">
        <v>6694</v>
      </c>
      <c r="B1160" s="263" t="s">
        <v>24794</v>
      </c>
      <c r="C1160" s="263" t="s">
        <v>12</v>
      </c>
      <c r="D1160" t="s">
        <v>2</v>
      </c>
    </row>
    <row r="1161" spans="1:4" x14ac:dyDescent="0.2">
      <c r="A1161" s="263" t="s">
        <v>12059</v>
      </c>
      <c r="B1161" s="263" t="s">
        <v>24794</v>
      </c>
      <c r="C1161" s="263" t="s">
        <v>12</v>
      </c>
      <c r="D1161" t="s">
        <v>2</v>
      </c>
    </row>
    <row r="1162" spans="1:4" x14ac:dyDescent="0.2">
      <c r="A1162" s="263" t="s">
        <v>6695</v>
      </c>
      <c r="B1162" s="263" t="s">
        <v>24795</v>
      </c>
      <c r="C1162" s="263" t="s">
        <v>23567</v>
      </c>
      <c r="D1162" t="s">
        <v>34973</v>
      </c>
    </row>
    <row r="1163" spans="1:4" x14ac:dyDescent="0.2">
      <c r="A1163" s="263" t="s">
        <v>12060</v>
      </c>
      <c r="B1163" s="263" t="s">
        <v>24795</v>
      </c>
      <c r="C1163" s="263" t="s">
        <v>23567</v>
      </c>
      <c r="D1163" t="s">
        <v>34973</v>
      </c>
    </row>
    <row r="1164" spans="1:4" x14ac:dyDescent="0.2">
      <c r="A1164" s="263" t="s">
        <v>6696</v>
      </c>
      <c r="B1164" s="263" t="s">
        <v>24796</v>
      </c>
      <c r="C1164" s="263" t="s">
        <v>12</v>
      </c>
      <c r="D1164" t="s">
        <v>2</v>
      </c>
    </row>
    <row r="1165" spans="1:4" x14ac:dyDescent="0.2">
      <c r="A1165" s="263" t="s">
        <v>12061</v>
      </c>
      <c r="B1165" s="263" t="s">
        <v>24796</v>
      </c>
      <c r="C1165" s="263" t="s">
        <v>12</v>
      </c>
      <c r="D1165" t="s">
        <v>2</v>
      </c>
    </row>
    <row r="1166" spans="1:4" x14ac:dyDescent="0.2">
      <c r="A1166" s="263" t="s">
        <v>6697</v>
      </c>
      <c r="B1166" s="263" t="s">
        <v>24797</v>
      </c>
      <c r="C1166" s="263" t="s">
        <v>12</v>
      </c>
      <c r="D1166" t="s">
        <v>2</v>
      </c>
    </row>
    <row r="1167" spans="1:4" x14ac:dyDescent="0.2">
      <c r="A1167" s="263" t="s">
        <v>12062</v>
      </c>
      <c r="B1167" s="263" t="s">
        <v>24797</v>
      </c>
      <c r="C1167" s="263" t="s">
        <v>12</v>
      </c>
      <c r="D1167" t="s">
        <v>2</v>
      </c>
    </row>
    <row r="1168" spans="1:4" x14ac:dyDescent="0.2">
      <c r="A1168" s="263" t="s">
        <v>6698</v>
      </c>
      <c r="B1168" s="263" t="s">
        <v>24798</v>
      </c>
      <c r="C1168" s="263" t="s">
        <v>23567</v>
      </c>
      <c r="D1168" t="s">
        <v>34973</v>
      </c>
    </row>
    <row r="1169" spans="1:4" x14ac:dyDescent="0.2">
      <c r="A1169" s="263" t="s">
        <v>12063</v>
      </c>
      <c r="B1169" s="263" t="s">
        <v>24798</v>
      </c>
      <c r="C1169" s="263" t="s">
        <v>23567</v>
      </c>
      <c r="D1169" t="s">
        <v>34973</v>
      </c>
    </row>
    <row r="1170" spans="1:4" x14ac:dyDescent="0.2">
      <c r="A1170" s="263" t="s">
        <v>6699</v>
      </c>
      <c r="B1170" s="263" t="s">
        <v>24799</v>
      </c>
      <c r="C1170" s="263" t="s">
        <v>23567</v>
      </c>
      <c r="D1170" t="s">
        <v>34973</v>
      </c>
    </row>
    <row r="1171" spans="1:4" x14ac:dyDescent="0.2">
      <c r="A1171" s="263" t="s">
        <v>12064</v>
      </c>
      <c r="B1171" s="263" t="s">
        <v>24799</v>
      </c>
      <c r="C1171" s="263" t="s">
        <v>23567</v>
      </c>
      <c r="D1171" t="s">
        <v>34973</v>
      </c>
    </row>
    <row r="1172" spans="1:4" x14ac:dyDescent="0.2">
      <c r="A1172" s="263" t="s">
        <v>6700</v>
      </c>
      <c r="B1172" s="263" t="s">
        <v>24800</v>
      </c>
      <c r="C1172" s="263" t="s">
        <v>23567</v>
      </c>
      <c r="D1172" t="s">
        <v>34973</v>
      </c>
    </row>
    <row r="1173" spans="1:4" x14ac:dyDescent="0.2">
      <c r="A1173" s="263" t="s">
        <v>12065</v>
      </c>
      <c r="B1173" s="263" t="s">
        <v>24800</v>
      </c>
      <c r="C1173" s="263" t="s">
        <v>23567</v>
      </c>
      <c r="D1173" t="s">
        <v>34973</v>
      </c>
    </row>
    <row r="1174" spans="1:4" x14ac:dyDescent="0.2">
      <c r="A1174" s="263" t="s">
        <v>6701</v>
      </c>
      <c r="B1174" s="263" t="s">
        <v>24801</v>
      </c>
      <c r="C1174" s="263" t="s">
        <v>23567</v>
      </c>
      <c r="D1174" t="s">
        <v>34973</v>
      </c>
    </row>
    <row r="1175" spans="1:4" x14ac:dyDescent="0.2">
      <c r="A1175" s="263" t="s">
        <v>12066</v>
      </c>
      <c r="B1175" s="263" t="s">
        <v>24801</v>
      </c>
      <c r="C1175" s="263" t="s">
        <v>23567</v>
      </c>
      <c r="D1175" t="s">
        <v>34973</v>
      </c>
    </row>
    <row r="1176" spans="1:4" x14ac:dyDescent="0.2">
      <c r="A1176" s="263" t="s">
        <v>22847</v>
      </c>
      <c r="B1176" s="263" t="s">
        <v>24802</v>
      </c>
      <c r="C1176" s="263" t="s">
        <v>23567</v>
      </c>
      <c r="D1176" t="s">
        <v>34973</v>
      </c>
    </row>
    <row r="1177" spans="1:4" x14ac:dyDescent="0.2">
      <c r="A1177" s="263" t="s">
        <v>22848</v>
      </c>
      <c r="B1177" s="263" t="s">
        <v>24802</v>
      </c>
      <c r="C1177" s="263" t="s">
        <v>23567</v>
      </c>
      <c r="D1177" t="s">
        <v>34973</v>
      </c>
    </row>
    <row r="1178" spans="1:4" x14ac:dyDescent="0.2">
      <c r="A1178" s="263" t="s">
        <v>22849</v>
      </c>
      <c r="B1178" s="263" t="s">
        <v>24803</v>
      </c>
      <c r="C1178" s="263" t="s">
        <v>23567</v>
      </c>
      <c r="D1178" t="s">
        <v>34973</v>
      </c>
    </row>
    <row r="1179" spans="1:4" x14ac:dyDescent="0.2">
      <c r="A1179" s="263" t="s">
        <v>22850</v>
      </c>
      <c r="B1179" s="263" t="s">
        <v>24803</v>
      </c>
      <c r="C1179" s="263" t="s">
        <v>23567</v>
      </c>
      <c r="D1179" t="s">
        <v>34973</v>
      </c>
    </row>
    <row r="1180" spans="1:4" x14ac:dyDescent="0.2">
      <c r="A1180" s="263" t="s">
        <v>22851</v>
      </c>
      <c r="B1180" s="263" t="s">
        <v>24804</v>
      </c>
      <c r="C1180" s="263" t="s">
        <v>23567</v>
      </c>
      <c r="D1180" t="s">
        <v>34973</v>
      </c>
    </row>
    <row r="1181" spans="1:4" x14ac:dyDescent="0.2">
      <c r="A1181" s="263" t="s">
        <v>22852</v>
      </c>
      <c r="B1181" s="263" t="s">
        <v>24804</v>
      </c>
      <c r="C1181" s="263" t="s">
        <v>23567</v>
      </c>
      <c r="D1181" t="s">
        <v>34973</v>
      </c>
    </row>
    <row r="1182" spans="1:4" x14ac:dyDescent="0.2">
      <c r="A1182" s="263" t="s">
        <v>6702</v>
      </c>
      <c r="B1182" s="263" t="s">
        <v>24805</v>
      </c>
      <c r="C1182" s="263" t="s">
        <v>407</v>
      </c>
      <c r="D1182" t="s">
        <v>5</v>
      </c>
    </row>
    <row r="1183" spans="1:4" x14ac:dyDescent="0.2">
      <c r="A1183" s="263" t="s">
        <v>12067</v>
      </c>
      <c r="B1183" s="263" t="s">
        <v>24805</v>
      </c>
      <c r="C1183" s="263" t="s">
        <v>407</v>
      </c>
      <c r="D1183" t="s">
        <v>5</v>
      </c>
    </row>
    <row r="1184" spans="1:4" x14ac:dyDescent="0.2">
      <c r="A1184" s="263" t="s">
        <v>6703</v>
      </c>
      <c r="B1184" s="263" t="s">
        <v>24806</v>
      </c>
      <c r="C1184" s="263" t="s">
        <v>407</v>
      </c>
      <c r="D1184" t="s">
        <v>5</v>
      </c>
    </row>
    <row r="1185" spans="1:4" x14ac:dyDescent="0.2">
      <c r="A1185" s="263" t="s">
        <v>12068</v>
      </c>
      <c r="B1185" s="263" t="s">
        <v>24806</v>
      </c>
      <c r="C1185" s="263" t="s">
        <v>407</v>
      </c>
      <c r="D1185" t="s">
        <v>5</v>
      </c>
    </row>
    <row r="1186" spans="1:4" x14ac:dyDescent="0.2">
      <c r="A1186" s="263" t="s">
        <v>6704</v>
      </c>
      <c r="B1186" s="263" t="s">
        <v>24807</v>
      </c>
      <c r="C1186" s="263" t="s">
        <v>23567</v>
      </c>
      <c r="D1186" t="s">
        <v>34973</v>
      </c>
    </row>
    <row r="1187" spans="1:4" x14ac:dyDescent="0.2">
      <c r="A1187" s="263" t="s">
        <v>12069</v>
      </c>
      <c r="B1187" s="263" t="s">
        <v>24807</v>
      </c>
      <c r="C1187" s="263" t="s">
        <v>23567</v>
      </c>
      <c r="D1187" t="s">
        <v>34973</v>
      </c>
    </row>
    <row r="1188" spans="1:4" x14ac:dyDescent="0.2">
      <c r="A1188" s="263" t="s">
        <v>6705</v>
      </c>
      <c r="B1188" s="263" t="s">
        <v>24808</v>
      </c>
      <c r="C1188" s="263" t="s">
        <v>23567</v>
      </c>
      <c r="D1188" t="s">
        <v>34973</v>
      </c>
    </row>
    <row r="1189" spans="1:4" x14ac:dyDescent="0.2">
      <c r="A1189" s="263" t="s">
        <v>12070</v>
      </c>
      <c r="B1189" s="263" t="s">
        <v>24808</v>
      </c>
      <c r="C1189" s="263" t="s">
        <v>23567</v>
      </c>
      <c r="D1189" t="s">
        <v>34973</v>
      </c>
    </row>
    <row r="1190" spans="1:4" x14ac:dyDescent="0.2">
      <c r="A1190" s="263" t="s">
        <v>6706</v>
      </c>
      <c r="B1190" s="263" t="s">
        <v>24809</v>
      </c>
      <c r="C1190" s="263" t="s">
        <v>392</v>
      </c>
      <c r="D1190" t="s">
        <v>11467</v>
      </c>
    </row>
    <row r="1191" spans="1:4" x14ac:dyDescent="0.2">
      <c r="A1191" s="263" t="s">
        <v>12071</v>
      </c>
      <c r="B1191" s="263" t="s">
        <v>24809</v>
      </c>
      <c r="C1191" s="263" t="s">
        <v>392</v>
      </c>
      <c r="D1191" t="s">
        <v>11467</v>
      </c>
    </row>
    <row r="1192" spans="1:4" x14ac:dyDescent="0.2">
      <c r="A1192" s="263" t="s">
        <v>6707</v>
      </c>
      <c r="B1192" s="263" t="s">
        <v>24810</v>
      </c>
      <c r="C1192" s="263" t="s">
        <v>392</v>
      </c>
      <c r="D1192" t="s">
        <v>11467</v>
      </c>
    </row>
    <row r="1193" spans="1:4" x14ac:dyDescent="0.2">
      <c r="A1193" s="263" t="s">
        <v>12072</v>
      </c>
      <c r="B1193" s="263" t="s">
        <v>24810</v>
      </c>
      <c r="C1193" s="263" t="s">
        <v>392</v>
      </c>
      <c r="D1193" t="s">
        <v>11467</v>
      </c>
    </row>
    <row r="1194" spans="1:4" x14ac:dyDescent="0.2">
      <c r="A1194" s="263" t="s">
        <v>6708</v>
      </c>
      <c r="B1194" s="263" t="s">
        <v>24811</v>
      </c>
      <c r="C1194" s="263" t="s">
        <v>392</v>
      </c>
      <c r="D1194" t="s">
        <v>11467</v>
      </c>
    </row>
    <row r="1195" spans="1:4" x14ac:dyDescent="0.2">
      <c r="A1195" s="263" t="s">
        <v>12073</v>
      </c>
      <c r="B1195" s="263" t="s">
        <v>24811</v>
      </c>
      <c r="C1195" s="263" t="s">
        <v>392</v>
      </c>
      <c r="D1195" t="s">
        <v>11467</v>
      </c>
    </row>
    <row r="1196" spans="1:4" x14ac:dyDescent="0.2">
      <c r="A1196" s="263" t="s">
        <v>6709</v>
      </c>
      <c r="B1196" s="263" t="s">
        <v>24812</v>
      </c>
      <c r="C1196" s="263" t="s">
        <v>407</v>
      </c>
      <c r="D1196" t="s">
        <v>5</v>
      </c>
    </row>
    <row r="1197" spans="1:4" x14ac:dyDescent="0.2">
      <c r="A1197" s="263" t="s">
        <v>12074</v>
      </c>
      <c r="B1197" s="263" t="s">
        <v>24812</v>
      </c>
      <c r="C1197" s="263" t="s">
        <v>407</v>
      </c>
      <c r="D1197" t="s">
        <v>5</v>
      </c>
    </row>
    <row r="1198" spans="1:4" x14ac:dyDescent="0.2">
      <c r="A1198" s="263" t="s">
        <v>6710</v>
      </c>
      <c r="B1198" s="263" t="s">
        <v>24813</v>
      </c>
      <c r="C1198" s="263" t="s">
        <v>23567</v>
      </c>
      <c r="D1198" t="s">
        <v>34973</v>
      </c>
    </row>
    <row r="1199" spans="1:4" x14ac:dyDescent="0.2">
      <c r="A1199" s="263" t="s">
        <v>12075</v>
      </c>
      <c r="B1199" s="263" t="s">
        <v>24813</v>
      </c>
      <c r="C1199" s="263" t="s">
        <v>23567</v>
      </c>
      <c r="D1199" t="s">
        <v>34973</v>
      </c>
    </row>
    <row r="1200" spans="1:4" x14ac:dyDescent="0.2">
      <c r="A1200" s="263" t="s">
        <v>6711</v>
      </c>
      <c r="B1200" s="263" t="s">
        <v>24814</v>
      </c>
      <c r="C1200" s="263" t="s">
        <v>392</v>
      </c>
      <c r="D1200" t="s">
        <v>11467</v>
      </c>
    </row>
    <row r="1201" spans="1:4" x14ac:dyDescent="0.2">
      <c r="A1201" s="263" t="s">
        <v>12076</v>
      </c>
      <c r="B1201" s="263" t="s">
        <v>24814</v>
      </c>
      <c r="C1201" s="263" t="s">
        <v>392</v>
      </c>
      <c r="D1201" t="s">
        <v>11467</v>
      </c>
    </row>
    <row r="1202" spans="1:4" x14ac:dyDescent="0.2">
      <c r="A1202" s="263" t="s">
        <v>6712</v>
      </c>
      <c r="B1202" s="263" t="s">
        <v>24815</v>
      </c>
      <c r="C1202" s="263" t="s">
        <v>392</v>
      </c>
      <c r="D1202" t="s">
        <v>11467</v>
      </c>
    </row>
    <row r="1203" spans="1:4" x14ac:dyDescent="0.2">
      <c r="A1203" s="263" t="s">
        <v>12077</v>
      </c>
      <c r="B1203" s="263" t="s">
        <v>24815</v>
      </c>
      <c r="C1203" s="263" t="s">
        <v>392</v>
      </c>
      <c r="D1203" t="s">
        <v>11467</v>
      </c>
    </row>
    <row r="1204" spans="1:4" x14ac:dyDescent="0.2">
      <c r="A1204" s="263" t="s">
        <v>6713</v>
      </c>
      <c r="B1204" s="263" t="s">
        <v>24816</v>
      </c>
      <c r="C1204" s="263" t="s">
        <v>392</v>
      </c>
      <c r="D1204" t="s">
        <v>11467</v>
      </c>
    </row>
    <row r="1205" spans="1:4" x14ac:dyDescent="0.2">
      <c r="A1205" s="263" t="s">
        <v>12078</v>
      </c>
      <c r="B1205" s="263" t="s">
        <v>24816</v>
      </c>
      <c r="C1205" s="263" t="s">
        <v>392</v>
      </c>
      <c r="D1205" t="s">
        <v>11467</v>
      </c>
    </row>
    <row r="1206" spans="1:4" x14ac:dyDescent="0.2">
      <c r="A1206" s="263" t="s">
        <v>6714</v>
      </c>
      <c r="B1206" s="263" t="s">
        <v>24817</v>
      </c>
      <c r="C1206" s="263" t="s">
        <v>392</v>
      </c>
      <c r="D1206" t="s">
        <v>11467</v>
      </c>
    </row>
    <row r="1207" spans="1:4" x14ac:dyDescent="0.2">
      <c r="A1207" s="263" t="s">
        <v>12079</v>
      </c>
      <c r="B1207" s="263" t="s">
        <v>24817</v>
      </c>
      <c r="C1207" s="263" t="s">
        <v>392</v>
      </c>
      <c r="D1207" t="s">
        <v>11467</v>
      </c>
    </row>
    <row r="1208" spans="1:4" x14ac:dyDescent="0.2">
      <c r="A1208" s="263" t="s">
        <v>6715</v>
      </c>
      <c r="B1208" s="263" t="s">
        <v>24818</v>
      </c>
      <c r="C1208" s="263" t="s">
        <v>392</v>
      </c>
      <c r="D1208" t="s">
        <v>11467</v>
      </c>
    </row>
    <row r="1209" spans="1:4" x14ac:dyDescent="0.2">
      <c r="A1209" s="263" t="s">
        <v>12080</v>
      </c>
      <c r="B1209" s="263" t="s">
        <v>24818</v>
      </c>
      <c r="C1209" s="263" t="s">
        <v>392</v>
      </c>
      <c r="D1209" t="s">
        <v>11467</v>
      </c>
    </row>
    <row r="1210" spans="1:4" x14ac:dyDescent="0.2">
      <c r="A1210" s="263" t="s">
        <v>6716</v>
      </c>
      <c r="B1210" s="263" t="s">
        <v>24819</v>
      </c>
      <c r="C1210" s="263" t="s">
        <v>392</v>
      </c>
      <c r="D1210" t="s">
        <v>11467</v>
      </c>
    </row>
    <row r="1211" spans="1:4" x14ac:dyDescent="0.2">
      <c r="A1211" s="263" t="s">
        <v>12081</v>
      </c>
      <c r="B1211" s="263" t="s">
        <v>24819</v>
      </c>
      <c r="C1211" s="263" t="s">
        <v>392</v>
      </c>
      <c r="D1211" t="s">
        <v>11467</v>
      </c>
    </row>
    <row r="1212" spans="1:4" x14ac:dyDescent="0.2">
      <c r="A1212" s="263" t="s">
        <v>6717</v>
      </c>
      <c r="B1212" s="263" t="s">
        <v>24820</v>
      </c>
      <c r="C1212" s="263" t="s">
        <v>392</v>
      </c>
      <c r="D1212" t="s">
        <v>11467</v>
      </c>
    </row>
    <row r="1213" spans="1:4" x14ac:dyDescent="0.2">
      <c r="A1213" s="263" t="s">
        <v>12082</v>
      </c>
      <c r="B1213" s="263" t="s">
        <v>24820</v>
      </c>
      <c r="C1213" s="263" t="s">
        <v>392</v>
      </c>
      <c r="D1213" t="s">
        <v>11467</v>
      </c>
    </row>
    <row r="1214" spans="1:4" x14ac:dyDescent="0.2">
      <c r="A1214" s="263" t="s">
        <v>6718</v>
      </c>
      <c r="B1214" s="263" t="s">
        <v>24821</v>
      </c>
      <c r="C1214" s="263" t="s">
        <v>392</v>
      </c>
      <c r="D1214" t="s">
        <v>11467</v>
      </c>
    </row>
    <row r="1215" spans="1:4" x14ac:dyDescent="0.2">
      <c r="A1215" s="263" t="s">
        <v>12083</v>
      </c>
      <c r="B1215" s="263" t="s">
        <v>24821</v>
      </c>
      <c r="C1215" s="263" t="s">
        <v>392</v>
      </c>
      <c r="D1215" t="s">
        <v>11467</v>
      </c>
    </row>
    <row r="1216" spans="1:4" x14ac:dyDescent="0.2">
      <c r="A1216" s="263" t="s">
        <v>6719</v>
      </c>
      <c r="B1216" s="263" t="s">
        <v>24822</v>
      </c>
      <c r="C1216" s="263" t="s">
        <v>392</v>
      </c>
      <c r="D1216" t="s">
        <v>11467</v>
      </c>
    </row>
    <row r="1217" spans="1:4" x14ac:dyDescent="0.2">
      <c r="A1217" s="263" t="s">
        <v>12084</v>
      </c>
      <c r="B1217" s="263" t="s">
        <v>24822</v>
      </c>
      <c r="C1217" s="263" t="s">
        <v>392</v>
      </c>
      <c r="D1217" t="s">
        <v>11467</v>
      </c>
    </row>
    <row r="1218" spans="1:4" x14ac:dyDescent="0.2">
      <c r="A1218" s="263" t="s">
        <v>6720</v>
      </c>
      <c r="B1218" s="263" t="s">
        <v>24823</v>
      </c>
      <c r="C1218" s="263" t="s">
        <v>392</v>
      </c>
      <c r="D1218" t="s">
        <v>11467</v>
      </c>
    </row>
    <row r="1219" spans="1:4" x14ac:dyDescent="0.2">
      <c r="A1219" s="263" t="s">
        <v>12085</v>
      </c>
      <c r="B1219" s="263" t="s">
        <v>24823</v>
      </c>
      <c r="C1219" s="263" t="s">
        <v>392</v>
      </c>
      <c r="D1219" t="s">
        <v>11467</v>
      </c>
    </row>
    <row r="1220" spans="1:4" x14ac:dyDescent="0.2">
      <c r="A1220" s="263" t="s">
        <v>6721</v>
      </c>
      <c r="B1220" s="263" t="s">
        <v>24824</v>
      </c>
      <c r="C1220" s="263" t="s">
        <v>23567</v>
      </c>
      <c r="D1220" t="s">
        <v>34973</v>
      </c>
    </row>
    <row r="1221" spans="1:4" x14ac:dyDescent="0.2">
      <c r="A1221" s="263" t="s">
        <v>12086</v>
      </c>
      <c r="B1221" s="263" t="s">
        <v>24824</v>
      </c>
      <c r="C1221" s="263" t="s">
        <v>23567</v>
      </c>
      <c r="D1221" t="s">
        <v>34973</v>
      </c>
    </row>
    <row r="1222" spans="1:4" x14ac:dyDescent="0.2">
      <c r="A1222" s="263" t="s">
        <v>6722</v>
      </c>
      <c r="B1222" s="263" t="s">
        <v>24825</v>
      </c>
      <c r="C1222" s="263" t="s">
        <v>23567</v>
      </c>
      <c r="D1222" t="s">
        <v>34973</v>
      </c>
    </row>
    <row r="1223" spans="1:4" x14ac:dyDescent="0.2">
      <c r="A1223" s="263" t="s">
        <v>12087</v>
      </c>
      <c r="B1223" s="263" t="s">
        <v>24825</v>
      </c>
      <c r="C1223" s="263" t="s">
        <v>23567</v>
      </c>
      <c r="D1223" t="s">
        <v>34973</v>
      </c>
    </row>
    <row r="1224" spans="1:4" x14ac:dyDescent="0.2">
      <c r="A1224" s="263" t="s">
        <v>6723</v>
      </c>
      <c r="B1224" s="263" t="s">
        <v>24826</v>
      </c>
      <c r="C1224" s="263" t="s">
        <v>23567</v>
      </c>
      <c r="D1224" t="s">
        <v>34973</v>
      </c>
    </row>
    <row r="1225" spans="1:4" x14ac:dyDescent="0.2">
      <c r="A1225" s="263" t="s">
        <v>12088</v>
      </c>
      <c r="B1225" s="263" t="s">
        <v>24826</v>
      </c>
      <c r="C1225" s="263" t="s">
        <v>23567</v>
      </c>
      <c r="D1225" t="s">
        <v>34973</v>
      </c>
    </row>
    <row r="1226" spans="1:4" x14ac:dyDescent="0.2">
      <c r="A1226" s="263" t="s">
        <v>6724</v>
      </c>
      <c r="B1226" s="263" t="s">
        <v>24827</v>
      </c>
      <c r="C1226" s="263" t="s">
        <v>23567</v>
      </c>
      <c r="D1226" t="s">
        <v>34973</v>
      </c>
    </row>
    <row r="1227" spans="1:4" x14ac:dyDescent="0.2">
      <c r="A1227" s="263" t="s">
        <v>12089</v>
      </c>
      <c r="B1227" s="263" t="s">
        <v>24827</v>
      </c>
      <c r="C1227" s="263" t="s">
        <v>23567</v>
      </c>
      <c r="D1227" t="s">
        <v>34973</v>
      </c>
    </row>
    <row r="1228" spans="1:4" x14ac:dyDescent="0.2">
      <c r="A1228" s="263" t="s">
        <v>6725</v>
      </c>
      <c r="B1228" s="263" t="s">
        <v>24828</v>
      </c>
      <c r="C1228" s="263" t="s">
        <v>23567</v>
      </c>
      <c r="D1228" t="s">
        <v>34973</v>
      </c>
    </row>
    <row r="1229" spans="1:4" x14ac:dyDescent="0.2">
      <c r="A1229" s="263" t="s">
        <v>12090</v>
      </c>
      <c r="B1229" s="263" t="s">
        <v>24828</v>
      </c>
      <c r="C1229" s="263" t="s">
        <v>23567</v>
      </c>
      <c r="D1229" t="s">
        <v>34973</v>
      </c>
    </row>
    <row r="1230" spans="1:4" x14ac:dyDescent="0.2">
      <c r="A1230" s="263" t="s">
        <v>6726</v>
      </c>
      <c r="B1230" s="263" t="s">
        <v>24829</v>
      </c>
      <c r="C1230" s="263" t="s">
        <v>12</v>
      </c>
      <c r="D1230" t="s">
        <v>2</v>
      </c>
    </row>
    <row r="1231" spans="1:4" x14ac:dyDescent="0.2">
      <c r="A1231" s="263" t="s">
        <v>12091</v>
      </c>
      <c r="B1231" s="263" t="s">
        <v>24829</v>
      </c>
      <c r="C1231" s="263" t="s">
        <v>12</v>
      </c>
      <c r="D1231" t="s">
        <v>2</v>
      </c>
    </row>
    <row r="1232" spans="1:4" x14ac:dyDescent="0.2">
      <c r="A1232" s="263" t="s">
        <v>6727</v>
      </c>
      <c r="B1232" s="263" t="s">
        <v>24830</v>
      </c>
      <c r="C1232" s="263" t="s">
        <v>23567</v>
      </c>
      <c r="D1232" t="s">
        <v>34973</v>
      </c>
    </row>
    <row r="1233" spans="1:4" x14ac:dyDescent="0.2">
      <c r="A1233" s="263" t="s">
        <v>12092</v>
      </c>
      <c r="B1233" s="263" t="s">
        <v>24830</v>
      </c>
      <c r="C1233" s="263" t="s">
        <v>23567</v>
      </c>
      <c r="D1233" t="s">
        <v>34973</v>
      </c>
    </row>
    <row r="1234" spans="1:4" x14ac:dyDescent="0.2">
      <c r="A1234" s="263" t="s">
        <v>6728</v>
      </c>
      <c r="B1234" s="263" t="s">
        <v>24831</v>
      </c>
      <c r="C1234" s="263" t="s">
        <v>23567</v>
      </c>
      <c r="D1234" t="s">
        <v>34973</v>
      </c>
    </row>
    <row r="1235" spans="1:4" x14ac:dyDescent="0.2">
      <c r="A1235" s="263" t="s">
        <v>12093</v>
      </c>
      <c r="B1235" s="263" t="s">
        <v>24831</v>
      </c>
      <c r="C1235" s="263" t="s">
        <v>23567</v>
      </c>
      <c r="D1235" t="s">
        <v>34973</v>
      </c>
    </row>
    <row r="1236" spans="1:4" x14ac:dyDescent="0.2">
      <c r="A1236" s="263" t="s">
        <v>6729</v>
      </c>
      <c r="B1236" s="263" t="s">
        <v>24832</v>
      </c>
      <c r="C1236" s="263" t="s">
        <v>23567</v>
      </c>
      <c r="D1236" t="s">
        <v>34973</v>
      </c>
    </row>
    <row r="1237" spans="1:4" x14ac:dyDescent="0.2">
      <c r="A1237" s="263" t="s">
        <v>12094</v>
      </c>
      <c r="B1237" s="263" t="s">
        <v>24832</v>
      </c>
      <c r="C1237" s="263" t="s">
        <v>23567</v>
      </c>
      <c r="D1237" t="s">
        <v>34973</v>
      </c>
    </row>
    <row r="1238" spans="1:4" x14ac:dyDescent="0.2">
      <c r="A1238" s="263" t="s">
        <v>6730</v>
      </c>
      <c r="B1238" s="263" t="s">
        <v>24833</v>
      </c>
      <c r="C1238" s="263" t="s">
        <v>23567</v>
      </c>
      <c r="D1238" t="s">
        <v>34973</v>
      </c>
    </row>
    <row r="1239" spans="1:4" x14ac:dyDescent="0.2">
      <c r="A1239" s="263" t="s">
        <v>12095</v>
      </c>
      <c r="B1239" s="263" t="s">
        <v>24833</v>
      </c>
      <c r="C1239" s="263" t="s">
        <v>23567</v>
      </c>
      <c r="D1239" t="s">
        <v>34973</v>
      </c>
    </row>
    <row r="1240" spans="1:4" x14ac:dyDescent="0.2">
      <c r="A1240" s="263" t="s">
        <v>6731</v>
      </c>
      <c r="B1240" s="263" t="s">
        <v>24834</v>
      </c>
      <c r="C1240" s="263" t="s">
        <v>23567</v>
      </c>
      <c r="D1240" t="s">
        <v>34973</v>
      </c>
    </row>
    <row r="1241" spans="1:4" x14ac:dyDescent="0.2">
      <c r="A1241" s="263" t="s">
        <v>12096</v>
      </c>
      <c r="B1241" s="263" t="s">
        <v>24834</v>
      </c>
      <c r="C1241" s="263" t="s">
        <v>23567</v>
      </c>
      <c r="D1241" t="s">
        <v>34973</v>
      </c>
    </row>
    <row r="1242" spans="1:4" x14ac:dyDescent="0.2">
      <c r="A1242" s="263" t="s">
        <v>6732</v>
      </c>
      <c r="B1242" s="263" t="s">
        <v>24835</v>
      </c>
      <c r="C1242" s="263" t="s">
        <v>23567</v>
      </c>
      <c r="D1242" t="s">
        <v>34973</v>
      </c>
    </row>
    <row r="1243" spans="1:4" x14ac:dyDescent="0.2">
      <c r="A1243" s="263" t="s">
        <v>12097</v>
      </c>
      <c r="B1243" s="263" t="s">
        <v>24835</v>
      </c>
      <c r="C1243" s="263" t="s">
        <v>23567</v>
      </c>
      <c r="D1243" t="s">
        <v>34973</v>
      </c>
    </row>
    <row r="1244" spans="1:4" x14ac:dyDescent="0.2">
      <c r="A1244" s="263" t="s">
        <v>6733</v>
      </c>
      <c r="B1244" s="263" t="s">
        <v>24836</v>
      </c>
      <c r="C1244" s="263" t="s">
        <v>23567</v>
      </c>
      <c r="D1244" t="s">
        <v>34973</v>
      </c>
    </row>
    <row r="1245" spans="1:4" x14ac:dyDescent="0.2">
      <c r="A1245" s="263" t="s">
        <v>12098</v>
      </c>
      <c r="B1245" s="263" t="s">
        <v>24836</v>
      </c>
      <c r="C1245" s="263" t="s">
        <v>23567</v>
      </c>
      <c r="D1245" t="s">
        <v>34973</v>
      </c>
    </row>
    <row r="1246" spans="1:4" x14ac:dyDescent="0.2">
      <c r="A1246" s="263" t="s">
        <v>6734</v>
      </c>
      <c r="B1246" s="263" t="s">
        <v>24837</v>
      </c>
      <c r="C1246" s="263" t="s">
        <v>23567</v>
      </c>
      <c r="D1246" t="s">
        <v>34973</v>
      </c>
    </row>
    <row r="1247" spans="1:4" x14ac:dyDescent="0.2">
      <c r="A1247" s="263" t="s">
        <v>12099</v>
      </c>
      <c r="B1247" s="263" t="s">
        <v>24837</v>
      </c>
      <c r="C1247" s="263" t="s">
        <v>23567</v>
      </c>
      <c r="D1247" t="s">
        <v>34973</v>
      </c>
    </row>
    <row r="1248" spans="1:4" x14ac:dyDescent="0.2">
      <c r="A1248" s="263" t="s">
        <v>22853</v>
      </c>
      <c r="B1248" s="263" t="s">
        <v>24838</v>
      </c>
      <c r="C1248" s="263" t="s">
        <v>23567</v>
      </c>
      <c r="D1248" t="s">
        <v>34973</v>
      </c>
    </row>
    <row r="1249" spans="1:4" x14ac:dyDescent="0.2">
      <c r="A1249" s="263" t="s">
        <v>22854</v>
      </c>
      <c r="B1249" s="263" t="s">
        <v>24838</v>
      </c>
      <c r="C1249" s="263" t="s">
        <v>23567</v>
      </c>
      <c r="D1249" t="s">
        <v>34973</v>
      </c>
    </row>
    <row r="1250" spans="1:4" x14ac:dyDescent="0.2">
      <c r="A1250" s="263" t="s">
        <v>22855</v>
      </c>
      <c r="B1250" s="263" t="s">
        <v>24839</v>
      </c>
      <c r="C1250" s="263" t="s">
        <v>23567</v>
      </c>
      <c r="D1250" t="s">
        <v>34973</v>
      </c>
    </row>
    <row r="1251" spans="1:4" x14ac:dyDescent="0.2">
      <c r="A1251" s="263" t="s">
        <v>22856</v>
      </c>
      <c r="B1251" s="263" t="s">
        <v>24839</v>
      </c>
      <c r="C1251" s="263" t="s">
        <v>23567</v>
      </c>
      <c r="D1251" t="s">
        <v>34973</v>
      </c>
    </row>
    <row r="1252" spans="1:4" x14ac:dyDescent="0.2">
      <c r="A1252" s="263" t="s">
        <v>22857</v>
      </c>
      <c r="B1252" s="263" t="s">
        <v>24840</v>
      </c>
      <c r="C1252" s="263" t="s">
        <v>23567</v>
      </c>
      <c r="D1252" t="s">
        <v>34973</v>
      </c>
    </row>
    <row r="1253" spans="1:4" x14ac:dyDescent="0.2">
      <c r="A1253" s="263" t="s">
        <v>22858</v>
      </c>
      <c r="B1253" s="263" t="s">
        <v>24840</v>
      </c>
      <c r="C1253" s="263" t="s">
        <v>23567</v>
      </c>
      <c r="D1253" t="s">
        <v>34973</v>
      </c>
    </row>
    <row r="1254" spans="1:4" x14ac:dyDescent="0.2">
      <c r="A1254" s="263" t="s">
        <v>22859</v>
      </c>
      <c r="B1254" s="263" t="s">
        <v>24841</v>
      </c>
      <c r="C1254" s="263" t="s">
        <v>23567</v>
      </c>
      <c r="D1254" t="s">
        <v>34973</v>
      </c>
    </row>
    <row r="1255" spans="1:4" x14ac:dyDescent="0.2">
      <c r="A1255" s="263" t="s">
        <v>22860</v>
      </c>
      <c r="B1255" s="263" t="s">
        <v>24841</v>
      </c>
      <c r="C1255" s="263" t="s">
        <v>23567</v>
      </c>
      <c r="D1255" t="s">
        <v>34973</v>
      </c>
    </row>
    <row r="1256" spans="1:4" x14ac:dyDescent="0.2">
      <c r="A1256" s="263" t="s">
        <v>22861</v>
      </c>
      <c r="B1256" s="263" t="s">
        <v>24842</v>
      </c>
      <c r="C1256" s="263" t="s">
        <v>23567</v>
      </c>
      <c r="D1256" t="s">
        <v>34973</v>
      </c>
    </row>
    <row r="1257" spans="1:4" x14ac:dyDescent="0.2">
      <c r="A1257" s="263" t="s">
        <v>22862</v>
      </c>
      <c r="B1257" s="263" t="s">
        <v>24842</v>
      </c>
      <c r="C1257" s="263" t="s">
        <v>23567</v>
      </c>
      <c r="D1257" t="s">
        <v>34973</v>
      </c>
    </row>
    <row r="1258" spans="1:4" x14ac:dyDescent="0.2">
      <c r="A1258" s="263" t="s">
        <v>22863</v>
      </c>
      <c r="B1258" s="263" t="s">
        <v>24843</v>
      </c>
      <c r="C1258" s="263" t="s">
        <v>23567</v>
      </c>
      <c r="D1258" t="s">
        <v>34973</v>
      </c>
    </row>
    <row r="1259" spans="1:4" x14ac:dyDescent="0.2">
      <c r="A1259" s="263" t="s">
        <v>22864</v>
      </c>
      <c r="B1259" s="263" t="s">
        <v>24843</v>
      </c>
      <c r="C1259" s="263" t="s">
        <v>23567</v>
      </c>
      <c r="D1259" t="s">
        <v>34973</v>
      </c>
    </row>
    <row r="1260" spans="1:4" x14ac:dyDescent="0.2">
      <c r="A1260" s="263" t="s">
        <v>22865</v>
      </c>
      <c r="B1260" s="263" t="s">
        <v>24844</v>
      </c>
      <c r="C1260" s="263" t="s">
        <v>23567</v>
      </c>
      <c r="D1260" t="s">
        <v>34973</v>
      </c>
    </row>
    <row r="1261" spans="1:4" x14ac:dyDescent="0.2">
      <c r="A1261" s="263" t="s">
        <v>22866</v>
      </c>
      <c r="B1261" s="263" t="s">
        <v>24844</v>
      </c>
      <c r="C1261" s="263" t="s">
        <v>23567</v>
      </c>
      <c r="D1261" t="s">
        <v>34973</v>
      </c>
    </row>
    <row r="1262" spans="1:4" x14ac:dyDescent="0.2">
      <c r="A1262" s="263" t="s">
        <v>22867</v>
      </c>
      <c r="B1262" s="263" t="s">
        <v>24845</v>
      </c>
      <c r="C1262" s="263" t="s">
        <v>23567</v>
      </c>
      <c r="D1262" t="s">
        <v>34973</v>
      </c>
    </row>
    <row r="1263" spans="1:4" x14ac:dyDescent="0.2">
      <c r="A1263" s="263" t="s">
        <v>22868</v>
      </c>
      <c r="B1263" s="263" t="s">
        <v>24845</v>
      </c>
      <c r="C1263" s="263" t="s">
        <v>23567</v>
      </c>
      <c r="D1263" t="s">
        <v>34973</v>
      </c>
    </row>
    <row r="1264" spans="1:4" x14ac:dyDescent="0.2">
      <c r="A1264" s="263" t="s">
        <v>22869</v>
      </c>
      <c r="B1264" s="263" t="s">
        <v>24846</v>
      </c>
      <c r="C1264" s="263" t="s">
        <v>23567</v>
      </c>
      <c r="D1264" t="s">
        <v>34973</v>
      </c>
    </row>
    <row r="1265" spans="1:4" x14ac:dyDescent="0.2">
      <c r="A1265" s="263" t="s">
        <v>22870</v>
      </c>
      <c r="B1265" s="263" t="s">
        <v>24846</v>
      </c>
      <c r="C1265" s="263" t="s">
        <v>23567</v>
      </c>
      <c r="D1265" t="s">
        <v>34973</v>
      </c>
    </row>
    <row r="1266" spans="1:4" x14ac:dyDescent="0.2">
      <c r="A1266" s="263" t="s">
        <v>22871</v>
      </c>
      <c r="B1266" s="263" t="s">
        <v>24847</v>
      </c>
      <c r="C1266" s="263" t="s">
        <v>23567</v>
      </c>
      <c r="D1266" t="s">
        <v>34973</v>
      </c>
    </row>
    <row r="1267" spans="1:4" x14ac:dyDescent="0.2">
      <c r="A1267" s="263" t="s">
        <v>22872</v>
      </c>
      <c r="B1267" s="263" t="s">
        <v>24847</v>
      </c>
      <c r="C1267" s="263" t="s">
        <v>23567</v>
      </c>
      <c r="D1267" t="s">
        <v>34973</v>
      </c>
    </row>
    <row r="1268" spans="1:4" x14ac:dyDescent="0.2">
      <c r="A1268" s="263" t="s">
        <v>22873</v>
      </c>
      <c r="B1268" s="263" t="s">
        <v>24848</v>
      </c>
      <c r="C1268" s="263" t="s">
        <v>23567</v>
      </c>
      <c r="D1268" t="s">
        <v>34973</v>
      </c>
    </row>
    <row r="1269" spans="1:4" x14ac:dyDescent="0.2">
      <c r="A1269" s="263" t="s">
        <v>22874</v>
      </c>
      <c r="B1269" s="263" t="s">
        <v>24848</v>
      </c>
      <c r="C1269" s="263" t="s">
        <v>23567</v>
      </c>
      <c r="D1269" t="s">
        <v>34973</v>
      </c>
    </row>
    <row r="1270" spans="1:4" x14ac:dyDescent="0.2">
      <c r="A1270" s="263" t="s">
        <v>22875</v>
      </c>
      <c r="B1270" s="263" t="s">
        <v>24849</v>
      </c>
      <c r="C1270" s="263" t="s">
        <v>23567</v>
      </c>
      <c r="D1270" t="s">
        <v>34973</v>
      </c>
    </row>
    <row r="1271" spans="1:4" x14ac:dyDescent="0.2">
      <c r="A1271" s="263" t="s">
        <v>22876</v>
      </c>
      <c r="B1271" s="263" t="s">
        <v>24849</v>
      </c>
      <c r="C1271" s="263" t="s">
        <v>23567</v>
      </c>
      <c r="D1271" t="s">
        <v>34973</v>
      </c>
    </row>
    <row r="1272" spans="1:4" x14ac:dyDescent="0.2">
      <c r="A1272" s="263" t="s">
        <v>22877</v>
      </c>
      <c r="B1272" s="263" t="s">
        <v>24850</v>
      </c>
      <c r="C1272" s="263" t="s">
        <v>23567</v>
      </c>
      <c r="D1272" t="s">
        <v>34973</v>
      </c>
    </row>
    <row r="1273" spans="1:4" x14ac:dyDescent="0.2">
      <c r="A1273" s="263" t="s">
        <v>22878</v>
      </c>
      <c r="B1273" s="263" t="s">
        <v>24850</v>
      </c>
      <c r="C1273" s="263" t="s">
        <v>23567</v>
      </c>
      <c r="D1273" t="s">
        <v>34973</v>
      </c>
    </row>
    <row r="1274" spans="1:4" x14ac:dyDescent="0.2">
      <c r="A1274" s="263" t="s">
        <v>22879</v>
      </c>
      <c r="B1274" s="263" t="s">
        <v>24851</v>
      </c>
      <c r="C1274" s="263" t="s">
        <v>23567</v>
      </c>
      <c r="D1274" t="s">
        <v>34973</v>
      </c>
    </row>
    <row r="1275" spans="1:4" x14ac:dyDescent="0.2">
      <c r="A1275" s="263" t="s">
        <v>22880</v>
      </c>
      <c r="B1275" s="263" t="s">
        <v>24851</v>
      </c>
      <c r="C1275" s="263" t="s">
        <v>23567</v>
      </c>
      <c r="D1275" t="s">
        <v>34973</v>
      </c>
    </row>
    <row r="1276" spans="1:4" x14ac:dyDescent="0.2">
      <c r="A1276" s="263" t="s">
        <v>22881</v>
      </c>
      <c r="B1276" s="263" t="s">
        <v>24852</v>
      </c>
      <c r="C1276" s="263" t="s">
        <v>23567</v>
      </c>
      <c r="D1276" t="s">
        <v>34973</v>
      </c>
    </row>
    <row r="1277" spans="1:4" x14ac:dyDescent="0.2">
      <c r="A1277" s="263" t="s">
        <v>22882</v>
      </c>
      <c r="B1277" s="263" t="s">
        <v>24852</v>
      </c>
      <c r="C1277" s="263" t="s">
        <v>23567</v>
      </c>
      <c r="D1277" t="s">
        <v>34973</v>
      </c>
    </row>
    <row r="1278" spans="1:4" x14ac:dyDescent="0.2">
      <c r="A1278" s="263" t="s">
        <v>22883</v>
      </c>
      <c r="B1278" s="263" t="s">
        <v>24853</v>
      </c>
      <c r="C1278" s="263" t="s">
        <v>23567</v>
      </c>
      <c r="D1278" t="s">
        <v>34973</v>
      </c>
    </row>
    <row r="1279" spans="1:4" x14ac:dyDescent="0.2">
      <c r="A1279" s="263" t="s">
        <v>22884</v>
      </c>
      <c r="B1279" s="263" t="s">
        <v>24853</v>
      </c>
      <c r="C1279" s="263" t="s">
        <v>23567</v>
      </c>
      <c r="D1279" t="s">
        <v>34973</v>
      </c>
    </row>
    <row r="1280" spans="1:4" x14ac:dyDescent="0.2">
      <c r="A1280" s="263" t="s">
        <v>22885</v>
      </c>
      <c r="B1280" s="263" t="s">
        <v>24854</v>
      </c>
      <c r="C1280" s="263" t="s">
        <v>23567</v>
      </c>
      <c r="D1280" t="s">
        <v>34973</v>
      </c>
    </row>
    <row r="1281" spans="1:4" x14ac:dyDescent="0.2">
      <c r="A1281" s="263" t="s">
        <v>22886</v>
      </c>
      <c r="B1281" s="263" t="s">
        <v>24854</v>
      </c>
      <c r="C1281" s="263" t="s">
        <v>23567</v>
      </c>
      <c r="D1281" t="s">
        <v>34973</v>
      </c>
    </row>
    <row r="1282" spans="1:4" x14ac:dyDescent="0.2">
      <c r="A1282" s="263" t="s">
        <v>22887</v>
      </c>
      <c r="B1282" s="263" t="s">
        <v>24855</v>
      </c>
      <c r="C1282" s="263" t="s">
        <v>23567</v>
      </c>
      <c r="D1282" t="s">
        <v>34973</v>
      </c>
    </row>
    <row r="1283" spans="1:4" x14ac:dyDescent="0.2">
      <c r="A1283" s="263" t="s">
        <v>22888</v>
      </c>
      <c r="B1283" s="263" t="s">
        <v>24855</v>
      </c>
      <c r="C1283" s="263" t="s">
        <v>23567</v>
      </c>
      <c r="D1283" t="s">
        <v>34973</v>
      </c>
    </row>
    <row r="1284" spans="1:4" x14ac:dyDescent="0.2">
      <c r="A1284" s="263" t="s">
        <v>22889</v>
      </c>
      <c r="B1284" s="263" t="s">
        <v>24856</v>
      </c>
      <c r="C1284" s="263" t="s">
        <v>23567</v>
      </c>
      <c r="D1284" t="s">
        <v>34973</v>
      </c>
    </row>
    <row r="1285" spans="1:4" x14ac:dyDescent="0.2">
      <c r="A1285" s="263" t="s">
        <v>22890</v>
      </c>
      <c r="B1285" s="263" t="s">
        <v>24856</v>
      </c>
      <c r="C1285" s="263" t="s">
        <v>23567</v>
      </c>
      <c r="D1285" t="s">
        <v>34973</v>
      </c>
    </row>
    <row r="1286" spans="1:4" x14ac:dyDescent="0.2">
      <c r="A1286" s="263" t="s">
        <v>22891</v>
      </c>
      <c r="B1286" s="263" t="s">
        <v>24857</v>
      </c>
      <c r="C1286" s="263" t="s">
        <v>23567</v>
      </c>
      <c r="D1286" t="s">
        <v>34973</v>
      </c>
    </row>
    <row r="1287" spans="1:4" x14ac:dyDescent="0.2">
      <c r="A1287" s="263" t="s">
        <v>22892</v>
      </c>
      <c r="B1287" s="263" t="s">
        <v>24857</v>
      </c>
      <c r="C1287" s="263" t="s">
        <v>23567</v>
      </c>
      <c r="D1287" t="s">
        <v>34973</v>
      </c>
    </row>
    <row r="1288" spans="1:4" x14ac:dyDescent="0.2">
      <c r="A1288" s="263" t="s">
        <v>22893</v>
      </c>
      <c r="B1288" s="263" t="s">
        <v>24858</v>
      </c>
      <c r="C1288" s="263" t="s">
        <v>23567</v>
      </c>
      <c r="D1288" t="s">
        <v>34973</v>
      </c>
    </row>
    <row r="1289" spans="1:4" x14ac:dyDescent="0.2">
      <c r="A1289" s="263" t="s">
        <v>22894</v>
      </c>
      <c r="B1289" s="263" t="s">
        <v>24858</v>
      </c>
      <c r="C1289" s="263" t="s">
        <v>23567</v>
      </c>
      <c r="D1289" t="s">
        <v>34973</v>
      </c>
    </row>
    <row r="1290" spans="1:4" x14ac:dyDescent="0.2">
      <c r="A1290" s="263" t="s">
        <v>22895</v>
      </c>
      <c r="B1290" s="263" t="s">
        <v>24859</v>
      </c>
      <c r="C1290" s="263" t="s">
        <v>23567</v>
      </c>
      <c r="D1290" t="s">
        <v>34973</v>
      </c>
    </row>
    <row r="1291" spans="1:4" x14ac:dyDescent="0.2">
      <c r="A1291" s="263" t="s">
        <v>22896</v>
      </c>
      <c r="B1291" s="263" t="s">
        <v>24859</v>
      </c>
      <c r="C1291" s="263" t="s">
        <v>23567</v>
      </c>
      <c r="D1291" t="s">
        <v>34973</v>
      </c>
    </row>
    <row r="1292" spans="1:4" x14ac:dyDescent="0.2">
      <c r="A1292" s="263" t="s">
        <v>22897</v>
      </c>
      <c r="B1292" s="263" t="s">
        <v>24860</v>
      </c>
      <c r="C1292" s="263" t="s">
        <v>23567</v>
      </c>
      <c r="D1292" t="s">
        <v>34973</v>
      </c>
    </row>
    <row r="1293" spans="1:4" x14ac:dyDescent="0.2">
      <c r="A1293" s="263" t="s">
        <v>22898</v>
      </c>
      <c r="B1293" s="263" t="s">
        <v>24860</v>
      </c>
      <c r="C1293" s="263" t="s">
        <v>23567</v>
      </c>
      <c r="D1293" t="s">
        <v>34973</v>
      </c>
    </row>
    <row r="1294" spans="1:4" x14ac:dyDescent="0.2">
      <c r="A1294" s="263" t="s">
        <v>22899</v>
      </c>
      <c r="B1294" s="263" t="s">
        <v>24861</v>
      </c>
      <c r="C1294" s="263" t="s">
        <v>23567</v>
      </c>
      <c r="D1294" t="s">
        <v>34973</v>
      </c>
    </row>
    <row r="1295" spans="1:4" x14ac:dyDescent="0.2">
      <c r="A1295" s="263" t="s">
        <v>22900</v>
      </c>
      <c r="B1295" s="263" t="s">
        <v>24861</v>
      </c>
      <c r="C1295" s="263" t="s">
        <v>23567</v>
      </c>
      <c r="D1295" t="s">
        <v>34973</v>
      </c>
    </row>
    <row r="1296" spans="1:4" x14ac:dyDescent="0.2">
      <c r="A1296" s="263" t="s">
        <v>22901</v>
      </c>
      <c r="B1296" s="263" t="s">
        <v>24862</v>
      </c>
      <c r="C1296" s="263" t="s">
        <v>23567</v>
      </c>
      <c r="D1296" t="s">
        <v>34973</v>
      </c>
    </row>
    <row r="1297" spans="1:4" x14ac:dyDescent="0.2">
      <c r="A1297" s="263" t="s">
        <v>22902</v>
      </c>
      <c r="B1297" s="263" t="s">
        <v>24862</v>
      </c>
      <c r="C1297" s="263" t="s">
        <v>23567</v>
      </c>
      <c r="D1297" t="s">
        <v>34973</v>
      </c>
    </row>
    <row r="1298" spans="1:4" x14ac:dyDescent="0.2">
      <c r="A1298" s="263" t="s">
        <v>22903</v>
      </c>
      <c r="B1298" s="263" t="s">
        <v>24863</v>
      </c>
      <c r="C1298" s="263" t="s">
        <v>23567</v>
      </c>
      <c r="D1298" t="s">
        <v>34973</v>
      </c>
    </row>
    <row r="1299" spans="1:4" x14ac:dyDescent="0.2">
      <c r="A1299" s="263" t="s">
        <v>22904</v>
      </c>
      <c r="B1299" s="263" t="s">
        <v>24863</v>
      </c>
      <c r="C1299" s="263" t="s">
        <v>23567</v>
      </c>
      <c r="D1299" t="s">
        <v>34973</v>
      </c>
    </row>
    <row r="1300" spans="1:4" x14ac:dyDescent="0.2">
      <c r="A1300" s="263" t="s">
        <v>22905</v>
      </c>
      <c r="B1300" s="263" t="s">
        <v>24864</v>
      </c>
      <c r="C1300" s="263" t="s">
        <v>23567</v>
      </c>
      <c r="D1300" t="s">
        <v>34973</v>
      </c>
    </row>
    <row r="1301" spans="1:4" x14ac:dyDescent="0.2">
      <c r="A1301" s="263" t="s">
        <v>22906</v>
      </c>
      <c r="B1301" s="263" t="s">
        <v>24864</v>
      </c>
      <c r="C1301" s="263" t="s">
        <v>23567</v>
      </c>
      <c r="D1301" t="s">
        <v>34973</v>
      </c>
    </row>
    <row r="1302" spans="1:4" x14ac:dyDescent="0.2">
      <c r="A1302" s="263" t="s">
        <v>22907</v>
      </c>
      <c r="B1302" s="263" t="s">
        <v>24865</v>
      </c>
      <c r="C1302" s="263" t="s">
        <v>23567</v>
      </c>
      <c r="D1302" t="s">
        <v>34973</v>
      </c>
    </row>
    <row r="1303" spans="1:4" x14ac:dyDescent="0.2">
      <c r="A1303" s="263" t="s">
        <v>22908</v>
      </c>
      <c r="B1303" s="263" t="s">
        <v>24865</v>
      </c>
      <c r="C1303" s="263" t="s">
        <v>23567</v>
      </c>
      <c r="D1303" t="s">
        <v>34973</v>
      </c>
    </row>
    <row r="1304" spans="1:4" x14ac:dyDescent="0.2">
      <c r="A1304" s="263" t="s">
        <v>22909</v>
      </c>
      <c r="B1304" s="263" t="s">
        <v>24866</v>
      </c>
      <c r="C1304" s="263" t="s">
        <v>23567</v>
      </c>
      <c r="D1304" t="s">
        <v>34973</v>
      </c>
    </row>
    <row r="1305" spans="1:4" x14ac:dyDescent="0.2">
      <c r="A1305" s="263" t="s">
        <v>22910</v>
      </c>
      <c r="B1305" s="263" t="s">
        <v>24866</v>
      </c>
      <c r="C1305" s="263" t="s">
        <v>23567</v>
      </c>
      <c r="D1305" t="s">
        <v>34973</v>
      </c>
    </row>
    <row r="1306" spans="1:4" x14ac:dyDescent="0.2">
      <c r="A1306" s="263" t="s">
        <v>22911</v>
      </c>
      <c r="B1306" s="263" t="s">
        <v>24867</v>
      </c>
      <c r="C1306" s="263" t="s">
        <v>23567</v>
      </c>
      <c r="D1306" t="s">
        <v>34973</v>
      </c>
    </row>
    <row r="1307" spans="1:4" x14ac:dyDescent="0.2">
      <c r="A1307" s="263" t="s">
        <v>22912</v>
      </c>
      <c r="B1307" s="263" t="s">
        <v>24867</v>
      </c>
      <c r="C1307" s="263" t="s">
        <v>23567</v>
      </c>
      <c r="D1307" t="s">
        <v>34973</v>
      </c>
    </row>
    <row r="1308" spans="1:4" x14ac:dyDescent="0.2">
      <c r="A1308" s="263" t="s">
        <v>22913</v>
      </c>
      <c r="B1308" s="263" t="s">
        <v>24868</v>
      </c>
      <c r="C1308" s="263" t="s">
        <v>23567</v>
      </c>
      <c r="D1308" t="s">
        <v>34973</v>
      </c>
    </row>
    <row r="1309" spans="1:4" x14ac:dyDescent="0.2">
      <c r="A1309" s="263" t="s">
        <v>22914</v>
      </c>
      <c r="B1309" s="263" t="s">
        <v>24868</v>
      </c>
      <c r="C1309" s="263" t="s">
        <v>23567</v>
      </c>
      <c r="D1309" t="s">
        <v>34973</v>
      </c>
    </row>
    <row r="1310" spans="1:4" x14ac:dyDescent="0.2">
      <c r="A1310" s="263" t="s">
        <v>22915</v>
      </c>
      <c r="B1310" s="263" t="s">
        <v>24869</v>
      </c>
      <c r="C1310" s="263" t="s">
        <v>23567</v>
      </c>
      <c r="D1310" t="s">
        <v>34973</v>
      </c>
    </row>
    <row r="1311" spans="1:4" x14ac:dyDescent="0.2">
      <c r="A1311" s="263" t="s">
        <v>22916</v>
      </c>
      <c r="B1311" s="263" t="s">
        <v>24869</v>
      </c>
      <c r="C1311" s="263" t="s">
        <v>23567</v>
      </c>
      <c r="D1311" t="s">
        <v>34973</v>
      </c>
    </row>
    <row r="1312" spans="1:4" x14ac:dyDescent="0.2">
      <c r="A1312" s="263" t="s">
        <v>22917</v>
      </c>
      <c r="B1312" s="263" t="s">
        <v>24870</v>
      </c>
      <c r="C1312" s="263" t="s">
        <v>23567</v>
      </c>
      <c r="D1312" t="s">
        <v>34973</v>
      </c>
    </row>
    <row r="1313" spans="1:4" x14ac:dyDescent="0.2">
      <c r="A1313" s="263" t="s">
        <v>22918</v>
      </c>
      <c r="B1313" s="263" t="s">
        <v>24870</v>
      </c>
      <c r="C1313" s="263" t="s">
        <v>23567</v>
      </c>
      <c r="D1313" t="s">
        <v>34973</v>
      </c>
    </row>
    <row r="1314" spans="1:4" x14ac:dyDescent="0.2">
      <c r="A1314" s="263" t="s">
        <v>22919</v>
      </c>
      <c r="B1314" s="263" t="s">
        <v>24871</v>
      </c>
      <c r="C1314" s="263" t="s">
        <v>23567</v>
      </c>
      <c r="D1314" t="s">
        <v>34973</v>
      </c>
    </row>
    <row r="1315" spans="1:4" x14ac:dyDescent="0.2">
      <c r="A1315" s="263" t="s">
        <v>22920</v>
      </c>
      <c r="B1315" s="263" t="s">
        <v>24871</v>
      </c>
      <c r="C1315" s="263" t="s">
        <v>23567</v>
      </c>
      <c r="D1315" t="s">
        <v>34973</v>
      </c>
    </row>
    <row r="1316" spans="1:4" x14ac:dyDescent="0.2">
      <c r="A1316" s="263" t="s">
        <v>22921</v>
      </c>
      <c r="B1316" s="263" t="s">
        <v>24872</v>
      </c>
      <c r="C1316" s="263" t="s">
        <v>23567</v>
      </c>
      <c r="D1316" t="s">
        <v>34973</v>
      </c>
    </row>
    <row r="1317" spans="1:4" x14ac:dyDescent="0.2">
      <c r="A1317" s="263" t="s">
        <v>22922</v>
      </c>
      <c r="B1317" s="263" t="s">
        <v>24872</v>
      </c>
      <c r="C1317" s="263" t="s">
        <v>23567</v>
      </c>
      <c r="D1317" t="s">
        <v>34973</v>
      </c>
    </row>
    <row r="1318" spans="1:4" x14ac:dyDescent="0.2">
      <c r="A1318" s="263" t="s">
        <v>22923</v>
      </c>
      <c r="B1318" s="263" t="s">
        <v>24873</v>
      </c>
      <c r="C1318" s="263" t="s">
        <v>23567</v>
      </c>
      <c r="D1318" t="s">
        <v>34973</v>
      </c>
    </row>
    <row r="1319" spans="1:4" x14ac:dyDescent="0.2">
      <c r="A1319" s="263" t="s">
        <v>22924</v>
      </c>
      <c r="B1319" s="263" t="s">
        <v>24873</v>
      </c>
      <c r="C1319" s="263" t="s">
        <v>23567</v>
      </c>
      <c r="D1319" t="s">
        <v>34973</v>
      </c>
    </row>
    <row r="1320" spans="1:4" x14ac:dyDescent="0.2">
      <c r="A1320" s="263" t="s">
        <v>22925</v>
      </c>
      <c r="B1320" s="263" t="s">
        <v>24874</v>
      </c>
      <c r="C1320" s="263" t="s">
        <v>23567</v>
      </c>
      <c r="D1320" t="s">
        <v>34973</v>
      </c>
    </row>
    <row r="1321" spans="1:4" x14ac:dyDescent="0.2">
      <c r="A1321" s="263" t="s">
        <v>22926</v>
      </c>
      <c r="B1321" s="263" t="s">
        <v>24874</v>
      </c>
      <c r="C1321" s="263" t="s">
        <v>23567</v>
      </c>
      <c r="D1321" t="s">
        <v>34973</v>
      </c>
    </row>
    <row r="1322" spans="1:4" x14ac:dyDescent="0.2">
      <c r="A1322" s="263" t="s">
        <v>22927</v>
      </c>
      <c r="B1322" s="263" t="s">
        <v>24875</v>
      </c>
      <c r="C1322" s="263" t="s">
        <v>23567</v>
      </c>
      <c r="D1322" t="s">
        <v>34973</v>
      </c>
    </row>
    <row r="1323" spans="1:4" x14ac:dyDescent="0.2">
      <c r="A1323" s="263" t="s">
        <v>22928</v>
      </c>
      <c r="B1323" s="263" t="s">
        <v>24875</v>
      </c>
      <c r="C1323" s="263" t="s">
        <v>23567</v>
      </c>
      <c r="D1323" t="s">
        <v>34973</v>
      </c>
    </row>
    <row r="1324" spans="1:4" x14ac:dyDescent="0.2">
      <c r="A1324" s="263" t="s">
        <v>22929</v>
      </c>
      <c r="B1324" s="263" t="s">
        <v>24876</v>
      </c>
      <c r="C1324" s="263" t="s">
        <v>23567</v>
      </c>
      <c r="D1324" t="s">
        <v>34973</v>
      </c>
    </row>
    <row r="1325" spans="1:4" x14ac:dyDescent="0.2">
      <c r="A1325" s="263" t="s">
        <v>22930</v>
      </c>
      <c r="B1325" s="263" t="s">
        <v>24876</v>
      </c>
      <c r="C1325" s="263" t="s">
        <v>23567</v>
      </c>
      <c r="D1325" t="s">
        <v>34973</v>
      </c>
    </row>
    <row r="1326" spans="1:4" x14ac:dyDescent="0.2">
      <c r="A1326" s="263" t="s">
        <v>22931</v>
      </c>
      <c r="B1326" s="263" t="s">
        <v>24877</v>
      </c>
      <c r="C1326" s="263" t="s">
        <v>23567</v>
      </c>
      <c r="D1326" t="s">
        <v>34973</v>
      </c>
    </row>
    <row r="1327" spans="1:4" x14ac:dyDescent="0.2">
      <c r="A1327" s="263" t="s">
        <v>22932</v>
      </c>
      <c r="B1327" s="263" t="s">
        <v>24877</v>
      </c>
      <c r="C1327" s="263" t="s">
        <v>23567</v>
      </c>
      <c r="D1327" t="s">
        <v>34973</v>
      </c>
    </row>
    <row r="1328" spans="1:4" x14ac:dyDescent="0.2">
      <c r="A1328" s="263" t="s">
        <v>22933</v>
      </c>
      <c r="B1328" s="263" t="s">
        <v>24878</v>
      </c>
      <c r="C1328" s="263" t="s">
        <v>23567</v>
      </c>
      <c r="D1328" t="s">
        <v>34973</v>
      </c>
    </row>
    <row r="1329" spans="1:4" x14ac:dyDescent="0.2">
      <c r="A1329" s="263" t="s">
        <v>22934</v>
      </c>
      <c r="B1329" s="263" t="s">
        <v>24878</v>
      </c>
      <c r="C1329" s="263" t="s">
        <v>23567</v>
      </c>
      <c r="D1329" t="s">
        <v>34973</v>
      </c>
    </row>
    <row r="1330" spans="1:4" x14ac:dyDescent="0.2">
      <c r="A1330" s="263" t="s">
        <v>22935</v>
      </c>
      <c r="B1330" s="263" t="s">
        <v>24879</v>
      </c>
      <c r="C1330" s="263" t="s">
        <v>23567</v>
      </c>
      <c r="D1330" t="s">
        <v>34973</v>
      </c>
    </row>
    <row r="1331" spans="1:4" x14ac:dyDescent="0.2">
      <c r="A1331" s="263" t="s">
        <v>22936</v>
      </c>
      <c r="B1331" s="263" t="s">
        <v>24879</v>
      </c>
      <c r="C1331" s="263" t="s">
        <v>23567</v>
      </c>
      <c r="D1331" t="s">
        <v>34973</v>
      </c>
    </row>
    <row r="1332" spans="1:4" x14ac:dyDescent="0.2">
      <c r="A1332" s="263" t="s">
        <v>22937</v>
      </c>
      <c r="B1332" s="263" t="s">
        <v>24880</v>
      </c>
      <c r="C1332" s="263" t="s">
        <v>23567</v>
      </c>
      <c r="D1332" t="s">
        <v>34973</v>
      </c>
    </row>
    <row r="1333" spans="1:4" x14ac:dyDescent="0.2">
      <c r="A1333" s="263" t="s">
        <v>22938</v>
      </c>
      <c r="B1333" s="263" t="s">
        <v>24880</v>
      </c>
      <c r="C1333" s="263" t="s">
        <v>23567</v>
      </c>
      <c r="D1333" t="s">
        <v>34973</v>
      </c>
    </row>
    <row r="1334" spans="1:4" x14ac:dyDescent="0.2">
      <c r="A1334" s="263" t="s">
        <v>22939</v>
      </c>
      <c r="B1334" s="263" t="s">
        <v>24881</v>
      </c>
      <c r="C1334" s="263" t="s">
        <v>23567</v>
      </c>
      <c r="D1334" t="s">
        <v>34973</v>
      </c>
    </row>
    <row r="1335" spans="1:4" x14ac:dyDescent="0.2">
      <c r="A1335" s="263" t="s">
        <v>22940</v>
      </c>
      <c r="B1335" s="263" t="s">
        <v>24881</v>
      </c>
      <c r="C1335" s="263" t="s">
        <v>23567</v>
      </c>
      <c r="D1335" t="s">
        <v>34973</v>
      </c>
    </row>
    <row r="1336" spans="1:4" x14ac:dyDescent="0.2">
      <c r="A1336" s="263" t="s">
        <v>22941</v>
      </c>
      <c r="B1336" s="263" t="s">
        <v>24882</v>
      </c>
      <c r="C1336" s="263" t="s">
        <v>23567</v>
      </c>
      <c r="D1336" t="s">
        <v>34973</v>
      </c>
    </row>
    <row r="1337" spans="1:4" x14ac:dyDescent="0.2">
      <c r="A1337" s="263" t="s">
        <v>22942</v>
      </c>
      <c r="B1337" s="263" t="s">
        <v>24882</v>
      </c>
      <c r="C1337" s="263" t="s">
        <v>23567</v>
      </c>
      <c r="D1337" t="s">
        <v>34973</v>
      </c>
    </row>
    <row r="1338" spans="1:4" x14ac:dyDescent="0.2">
      <c r="A1338" s="263" t="s">
        <v>22943</v>
      </c>
      <c r="B1338" s="263" t="s">
        <v>24882</v>
      </c>
      <c r="C1338" s="263" t="s">
        <v>23567</v>
      </c>
      <c r="D1338" t="s">
        <v>34973</v>
      </c>
    </row>
    <row r="1339" spans="1:4" x14ac:dyDescent="0.2">
      <c r="A1339" s="263" t="s">
        <v>22944</v>
      </c>
      <c r="B1339" s="263" t="s">
        <v>24882</v>
      </c>
      <c r="C1339" s="263" t="s">
        <v>23567</v>
      </c>
      <c r="D1339" t="s">
        <v>34973</v>
      </c>
    </row>
    <row r="1340" spans="1:4" x14ac:dyDescent="0.2">
      <c r="A1340" s="263" t="s">
        <v>22945</v>
      </c>
      <c r="B1340" s="263" t="s">
        <v>24883</v>
      </c>
      <c r="C1340" s="263" t="s">
        <v>23567</v>
      </c>
      <c r="D1340" t="s">
        <v>34973</v>
      </c>
    </row>
    <row r="1341" spans="1:4" x14ac:dyDescent="0.2">
      <c r="A1341" s="263" t="s">
        <v>22946</v>
      </c>
      <c r="B1341" s="263" t="s">
        <v>24883</v>
      </c>
      <c r="C1341" s="263" t="s">
        <v>23567</v>
      </c>
      <c r="D1341" t="s">
        <v>34973</v>
      </c>
    </row>
    <row r="1342" spans="1:4" x14ac:dyDescent="0.2">
      <c r="A1342" s="263" t="s">
        <v>22947</v>
      </c>
      <c r="B1342" s="263" t="s">
        <v>24884</v>
      </c>
      <c r="C1342" s="263" t="s">
        <v>23567</v>
      </c>
      <c r="D1342" t="s">
        <v>34973</v>
      </c>
    </row>
    <row r="1343" spans="1:4" x14ac:dyDescent="0.2">
      <c r="A1343" s="263" t="s">
        <v>22948</v>
      </c>
      <c r="B1343" s="263" t="s">
        <v>24884</v>
      </c>
      <c r="C1343" s="263" t="s">
        <v>23567</v>
      </c>
      <c r="D1343" t="s">
        <v>34973</v>
      </c>
    </row>
    <row r="1344" spans="1:4" x14ac:dyDescent="0.2">
      <c r="A1344" s="263" t="s">
        <v>22949</v>
      </c>
      <c r="B1344" s="263" t="s">
        <v>24885</v>
      </c>
      <c r="C1344" s="263" t="s">
        <v>23567</v>
      </c>
      <c r="D1344" t="s">
        <v>34973</v>
      </c>
    </row>
    <row r="1345" spans="1:4" x14ac:dyDescent="0.2">
      <c r="A1345" s="263" t="s">
        <v>22950</v>
      </c>
      <c r="B1345" s="263" t="s">
        <v>24885</v>
      </c>
      <c r="C1345" s="263" t="s">
        <v>23567</v>
      </c>
      <c r="D1345" t="s">
        <v>34973</v>
      </c>
    </row>
    <row r="1346" spans="1:4" x14ac:dyDescent="0.2">
      <c r="A1346" s="263" t="s">
        <v>22951</v>
      </c>
      <c r="B1346" s="263" t="s">
        <v>24886</v>
      </c>
      <c r="C1346" s="263" t="s">
        <v>23567</v>
      </c>
      <c r="D1346" t="s">
        <v>34973</v>
      </c>
    </row>
    <row r="1347" spans="1:4" x14ac:dyDescent="0.2">
      <c r="A1347" s="263" t="s">
        <v>22952</v>
      </c>
      <c r="B1347" s="263" t="s">
        <v>24886</v>
      </c>
      <c r="C1347" s="263" t="s">
        <v>23567</v>
      </c>
      <c r="D1347" t="s">
        <v>34973</v>
      </c>
    </row>
    <row r="1348" spans="1:4" x14ac:dyDescent="0.2">
      <c r="A1348" s="263" t="s">
        <v>22953</v>
      </c>
      <c r="B1348" s="263" t="s">
        <v>24887</v>
      </c>
      <c r="C1348" s="263" t="s">
        <v>23567</v>
      </c>
      <c r="D1348" t="s">
        <v>34973</v>
      </c>
    </row>
    <row r="1349" spans="1:4" x14ac:dyDescent="0.2">
      <c r="A1349" s="263" t="s">
        <v>22954</v>
      </c>
      <c r="B1349" s="263" t="s">
        <v>24887</v>
      </c>
      <c r="C1349" s="263" t="s">
        <v>23567</v>
      </c>
      <c r="D1349" t="s">
        <v>34973</v>
      </c>
    </row>
    <row r="1350" spans="1:4" x14ac:dyDescent="0.2">
      <c r="A1350" s="263" t="s">
        <v>22955</v>
      </c>
      <c r="B1350" s="263" t="s">
        <v>24888</v>
      </c>
      <c r="C1350" s="263" t="s">
        <v>23567</v>
      </c>
      <c r="D1350" t="s">
        <v>34973</v>
      </c>
    </row>
    <row r="1351" spans="1:4" x14ac:dyDescent="0.2">
      <c r="A1351" s="263" t="s">
        <v>22956</v>
      </c>
      <c r="B1351" s="263" t="s">
        <v>24888</v>
      </c>
      <c r="C1351" s="263" t="s">
        <v>23567</v>
      </c>
      <c r="D1351" t="s">
        <v>34973</v>
      </c>
    </row>
    <row r="1352" spans="1:4" x14ac:dyDescent="0.2">
      <c r="A1352" s="263" t="s">
        <v>22957</v>
      </c>
      <c r="B1352" s="263" t="s">
        <v>24889</v>
      </c>
      <c r="C1352" s="263" t="s">
        <v>23567</v>
      </c>
      <c r="D1352" t="s">
        <v>34973</v>
      </c>
    </row>
    <row r="1353" spans="1:4" x14ac:dyDescent="0.2">
      <c r="A1353" s="263" t="s">
        <v>22958</v>
      </c>
      <c r="B1353" s="263" t="s">
        <v>24889</v>
      </c>
      <c r="C1353" s="263" t="s">
        <v>23567</v>
      </c>
      <c r="D1353" t="s">
        <v>34973</v>
      </c>
    </row>
    <row r="1354" spans="1:4" x14ac:dyDescent="0.2">
      <c r="A1354" s="263" t="s">
        <v>22959</v>
      </c>
      <c r="B1354" s="263" t="s">
        <v>24890</v>
      </c>
      <c r="C1354" s="263" t="s">
        <v>23567</v>
      </c>
      <c r="D1354" t="s">
        <v>34973</v>
      </c>
    </row>
    <row r="1355" spans="1:4" x14ac:dyDescent="0.2">
      <c r="A1355" s="263" t="s">
        <v>22960</v>
      </c>
      <c r="B1355" s="263" t="s">
        <v>24890</v>
      </c>
      <c r="C1355" s="263" t="s">
        <v>23567</v>
      </c>
      <c r="D1355" t="s">
        <v>34973</v>
      </c>
    </row>
    <row r="1356" spans="1:4" x14ac:dyDescent="0.2">
      <c r="A1356" s="263" t="s">
        <v>22961</v>
      </c>
      <c r="B1356" s="263" t="s">
        <v>24891</v>
      </c>
      <c r="C1356" s="263" t="s">
        <v>23567</v>
      </c>
      <c r="D1356" t="s">
        <v>34973</v>
      </c>
    </row>
    <row r="1357" spans="1:4" x14ac:dyDescent="0.2">
      <c r="A1357" s="263" t="s">
        <v>22962</v>
      </c>
      <c r="B1357" s="263" t="s">
        <v>24891</v>
      </c>
      <c r="C1357" s="263" t="s">
        <v>23567</v>
      </c>
      <c r="D1357" t="s">
        <v>34973</v>
      </c>
    </row>
    <row r="1358" spans="1:4" x14ac:dyDescent="0.2">
      <c r="A1358" s="263" t="s">
        <v>22963</v>
      </c>
      <c r="B1358" s="263" t="s">
        <v>24892</v>
      </c>
      <c r="C1358" s="263" t="s">
        <v>23567</v>
      </c>
      <c r="D1358" t="s">
        <v>34973</v>
      </c>
    </row>
    <row r="1359" spans="1:4" x14ac:dyDescent="0.2">
      <c r="A1359" s="263" t="s">
        <v>22964</v>
      </c>
      <c r="B1359" s="263" t="s">
        <v>24892</v>
      </c>
      <c r="C1359" s="263" t="s">
        <v>23567</v>
      </c>
      <c r="D1359" t="s">
        <v>34973</v>
      </c>
    </row>
    <row r="1360" spans="1:4" x14ac:dyDescent="0.2">
      <c r="A1360" s="263" t="s">
        <v>22965</v>
      </c>
      <c r="B1360" s="263" t="s">
        <v>24893</v>
      </c>
      <c r="C1360" s="263" t="s">
        <v>23567</v>
      </c>
      <c r="D1360" t="s">
        <v>34973</v>
      </c>
    </row>
    <row r="1361" spans="1:4" x14ac:dyDescent="0.2">
      <c r="A1361" s="263" t="s">
        <v>22966</v>
      </c>
      <c r="B1361" s="263" t="s">
        <v>24893</v>
      </c>
      <c r="C1361" s="263" t="s">
        <v>23567</v>
      </c>
      <c r="D1361" t="s">
        <v>34973</v>
      </c>
    </row>
    <row r="1362" spans="1:4" x14ac:dyDescent="0.2">
      <c r="A1362" s="263" t="s">
        <v>22967</v>
      </c>
      <c r="B1362" s="263" t="s">
        <v>24894</v>
      </c>
      <c r="C1362" s="263" t="s">
        <v>23567</v>
      </c>
      <c r="D1362" t="s">
        <v>34973</v>
      </c>
    </row>
    <row r="1363" spans="1:4" x14ac:dyDescent="0.2">
      <c r="A1363" s="263" t="s">
        <v>22968</v>
      </c>
      <c r="B1363" s="263" t="s">
        <v>24894</v>
      </c>
      <c r="C1363" s="263" t="s">
        <v>23567</v>
      </c>
      <c r="D1363" t="s">
        <v>34973</v>
      </c>
    </row>
    <row r="1364" spans="1:4" x14ac:dyDescent="0.2">
      <c r="A1364" s="263" t="s">
        <v>22969</v>
      </c>
      <c r="B1364" s="263" t="s">
        <v>24895</v>
      </c>
      <c r="C1364" s="263" t="s">
        <v>23567</v>
      </c>
      <c r="D1364" t="s">
        <v>34973</v>
      </c>
    </row>
    <row r="1365" spans="1:4" x14ac:dyDescent="0.2">
      <c r="A1365" s="263" t="s">
        <v>22970</v>
      </c>
      <c r="B1365" s="263" t="s">
        <v>24895</v>
      </c>
      <c r="C1365" s="263" t="s">
        <v>23567</v>
      </c>
      <c r="D1365" t="s">
        <v>34973</v>
      </c>
    </row>
    <row r="1366" spans="1:4" x14ac:dyDescent="0.2">
      <c r="A1366" s="263" t="s">
        <v>22971</v>
      </c>
      <c r="B1366" s="263" t="s">
        <v>24896</v>
      </c>
      <c r="C1366" s="263" t="s">
        <v>23567</v>
      </c>
      <c r="D1366" t="s">
        <v>34973</v>
      </c>
    </row>
    <row r="1367" spans="1:4" x14ac:dyDescent="0.2">
      <c r="A1367" s="263" t="s">
        <v>22972</v>
      </c>
      <c r="B1367" s="263" t="s">
        <v>24896</v>
      </c>
      <c r="C1367" s="263" t="s">
        <v>23567</v>
      </c>
      <c r="D1367" t="s">
        <v>34973</v>
      </c>
    </row>
    <row r="1368" spans="1:4" x14ac:dyDescent="0.2">
      <c r="A1368" s="263" t="s">
        <v>22973</v>
      </c>
      <c r="B1368" s="263" t="s">
        <v>24897</v>
      </c>
      <c r="C1368" s="263" t="s">
        <v>23567</v>
      </c>
      <c r="D1368" t="s">
        <v>34973</v>
      </c>
    </row>
    <row r="1369" spans="1:4" x14ac:dyDescent="0.2">
      <c r="A1369" s="263" t="s">
        <v>22974</v>
      </c>
      <c r="B1369" s="263" t="s">
        <v>24897</v>
      </c>
      <c r="C1369" s="263" t="s">
        <v>23567</v>
      </c>
      <c r="D1369" t="s">
        <v>34973</v>
      </c>
    </row>
    <row r="1370" spans="1:4" x14ac:dyDescent="0.2">
      <c r="A1370" s="263" t="s">
        <v>22975</v>
      </c>
      <c r="B1370" s="263" t="s">
        <v>24898</v>
      </c>
      <c r="C1370" s="263" t="s">
        <v>23567</v>
      </c>
      <c r="D1370" t="s">
        <v>34973</v>
      </c>
    </row>
    <row r="1371" spans="1:4" x14ac:dyDescent="0.2">
      <c r="A1371" s="263" t="s">
        <v>22976</v>
      </c>
      <c r="B1371" s="263" t="s">
        <v>24898</v>
      </c>
      <c r="C1371" s="263" t="s">
        <v>23567</v>
      </c>
      <c r="D1371" t="s">
        <v>34973</v>
      </c>
    </row>
    <row r="1372" spans="1:4" x14ac:dyDescent="0.2">
      <c r="A1372" s="263" t="s">
        <v>22977</v>
      </c>
      <c r="B1372" s="263" t="s">
        <v>24899</v>
      </c>
      <c r="C1372" s="263" t="s">
        <v>23567</v>
      </c>
      <c r="D1372" t="s">
        <v>34973</v>
      </c>
    </row>
    <row r="1373" spans="1:4" x14ac:dyDescent="0.2">
      <c r="A1373" s="263" t="s">
        <v>22978</v>
      </c>
      <c r="B1373" s="263" t="s">
        <v>24899</v>
      </c>
      <c r="C1373" s="263" t="s">
        <v>23567</v>
      </c>
      <c r="D1373" t="s">
        <v>34973</v>
      </c>
    </row>
    <row r="1374" spans="1:4" x14ac:dyDescent="0.2">
      <c r="A1374" s="263" t="s">
        <v>22979</v>
      </c>
      <c r="B1374" s="263" t="s">
        <v>24900</v>
      </c>
      <c r="C1374" s="263" t="s">
        <v>23567</v>
      </c>
      <c r="D1374" t="s">
        <v>34973</v>
      </c>
    </row>
    <row r="1375" spans="1:4" x14ac:dyDescent="0.2">
      <c r="A1375" s="263" t="s">
        <v>22980</v>
      </c>
      <c r="B1375" s="263" t="s">
        <v>24900</v>
      </c>
      <c r="C1375" s="263" t="s">
        <v>23567</v>
      </c>
      <c r="D1375" t="s">
        <v>34973</v>
      </c>
    </row>
    <row r="1376" spans="1:4" x14ac:dyDescent="0.2">
      <c r="A1376" s="263" t="s">
        <v>22981</v>
      </c>
      <c r="B1376" s="263" t="s">
        <v>24901</v>
      </c>
      <c r="C1376" s="263" t="s">
        <v>23567</v>
      </c>
      <c r="D1376" t="s">
        <v>34973</v>
      </c>
    </row>
    <row r="1377" spans="1:4" x14ac:dyDescent="0.2">
      <c r="A1377" s="263" t="s">
        <v>22982</v>
      </c>
      <c r="B1377" s="263" t="s">
        <v>24901</v>
      </c>
      <c r="C1377" s="263" t="s">
        <v>23567</v>
      </c>
      <c r="D1377" t="s">
        <v>34973</v>
      </c>
    </row>
    <row r="1378" spans="1:4" x14ac:dyDescent="0.2">
      <c r="A1378" s="263" t="s">
        <v>22983</v>
      </c>
      <c r="B1378" s="263" t="s">
        <v>24902</v>
      </c>
      <c r="C1378" s="263" t="s">
        <v>23567</v>
      </c>
      <c r="D1378" t="s">
        <v>34973</v>
      </c>
    </row>
    <row r="1379" spans="1:4" x14ac:dyDescent="0.2">
      <c r="A1379" s="263" t="s">
        <v>22984</v>
      </c>
      <c r="B1379" s="263" t="s">
        <v>24902</v>
      </c>
      <c r="C1379" s="263" t="s">
        <v>23567</v>
      </c>
      <c r="D1379" t="s">
        <v>34973</v>
      </c>
    </row>
    <row r="1380" spans="1:4" x14ac:dyDescent="0.2">
      <c r="A1380" s="263" t="s">
        <v>22985</v>
      </c>
      <c r="B1380" s="263" t="s">
        <v>24903</v>
      </c>
      <c r="C1380" s="263" t="s">
        <v>23567</v>
      </c>
      <c r="D1380" t="s">
        <v>34973</v>
      </c>
    </row>
    <row r="1381" spans="1:4" x14ac:dyDescent="0.2">
      <c r="A1381" s="263" t="s">
        <v>22986</v>
      </c>
      <c r="B1381" s="263" t="s">
        <v>24903</v>
      </c>
      <c r="C1381" s="263" t="s">
        <v>23567</v>
      </c>
      <c r="D1381" t="s">
        <v>34973</v>
      </c>
    </row>
    <row r="1382" spans="1:4" x14ac:dyDescent="0.2">
      <c r="A1382" s="263" t="s">
        <v>22987</v>
      </c>
      <c r="B1382" s="263" t="s">
        <v>24904</v>
      </c>
      <c r="C1382" s="263" t="s">
        <v>23567</v>
      </c>
      <c r="D1382" t="s">
        <v>34973</v>
      </c>
    </row>
    <row r="1383" spans="1:4" x14ac:dyDescent="0.2">
      <c r="A1383" s="263" t="s">
        <v>22988</v>
      </c>
      <c r="B1383" s="263" t="s">
        <v>24904</v>
      </c>
      <c r="C1383" s="263" t="s">
        <v>23567</v>
      </c>
      <c r="D1383" t="s">
        <v>34973</v>
      </c>
    </row>
    <row r="1384" spans="1:4" x14ac:dyDescent="0.2">
      <c r="A1384" s="263" t="s">
        <v>22989</v>
      </c>
      <c r="B1384" s="263" t="s">
        <v>24905</v>
      </c>
      <c r="C1384" s="263" t="s">
        <v>23567</v>
      </c>
      <c r="D1384" t="s">
        <v>34973</v>
      </c>
    </row>
    <row r="1385" spans="1:4" x14ac:dyDescent="0.2">
      <c r="A1385" s="263" t="s">
        <v>22990</v>
      </c>
      <c r="B1385" s="263" t="s">
        <v>24905</v>
      </c>
      <c r="C1385" s="263" t="s">
        <v>23567</v>
      </c>
      <c r="D1385" t="s">
        <v>34973</v>
      </c>
    </row>
    <row r="1386" spans="1:4" x14ac:dyDescent="0.2">
      <c r="A1386" s="263" t="s">
        <v>22991</v>
      </c>
      <c r="B1386" s="263" t="s">
        <v>24906</v>
      </c>
      <c r="C1386" s="263" t="s">
        <v>23567</v>
      </c>
      <c r="D1386" t="s">
        <v>34973</v>
      </c>
    </row>
    <row r="1387" spans="1:4" x14ac:dyDescent="0.2">
      <c r="A1387" s="263" t="s">
        <v>22992</v>
      </c>
      <c r="B1387" s="263" t="s">
        <v>24906</v>
      </c>
      <c r="C1387" s="263" t="s">
        <v>23567</v>
      </c>
      <c r="D1387" t="s">
        <v>34973</v>
      </c>
    </row>
    <row r="1388" spans="1:4" x14ac:dyDescent="0.2">
      <c r="A1388" s="263" t="s">
        <v>22993</v>
      </c>
      <c r="B1388" s="263" t="s">
        <v>24907</v>
      </c>
      <c r="C1388" s="263" t="s">
        <v>23567</v>
      </c>
      <c r="D1388" t="s">
        <v>34973</v>
      </c>
    </row>
    <row r="1389" spans="1:4" x14ac:dyDescent="0.2">
      <c r="A1389" s="263" t="s">
        <v>22994</v>
      </c>
      <c r="B1389" s="263" t="s">
        <v>24907</v>
      </c>
      <c r="C1389" s="263" t="s">
        <v>23567</v>
      </c>
      <c r="D1389" t="s">
        <v>34973</v>
      </c>
    </row>
    <row r="1390" spans="1:4" x14ac:dyDescent="0.2">
      <c r="A1390" s="263" t="s">
        <v>22995</v>
      </c>
      <c r="B1390" s="263" t="s">
        <v>24908</v>
      </c>
      <c r="C1390" s="263" t="s">
        <v>23567</v>
      </c>
      <c r="D1390" t="s">
        <v>34973</v>
      </c>
    </row>
    <row r="1391" spans="1:4" x14ac:dyDescent="0.2">
      <c r="A1391" s="263" t="s">
        <v>22996</v>
      </c>
      <c r="B1391" s="263" t="s">
        <v>24908</v>
      </c>
      <c r="C1391" s="263" t="s">
        <v>23567</v>
      </c>
      <c r="D1391" t="s">
        <v>34973</v>
      </c>
    </row>
    <row r="1392" spans="1:4" x14ac:dyDescent="0.2">
      <c r="A1392" s="263" t="s">
        <v>22997</v>
      </c>
      <c r="B1392" s="263" t="s">
        <v>24909</v>
      </c>
      <c r="C1392" s="263" t="s">
        <v>23567</v>
      </c>
      <c r="D1392" t="s">
        <v>34973</v>
      </c>
    </row>
    <row r="1393" spans="1:4" x14ac:dyDescent="0.2">
      <c r="A1393" s="263" t="s">
        <v>22998</v>
      </c>
      <c r="B1393" s="263" t="s">
        <v>24909</v>
      </c>
      <c r="C1393" s="263" t="s">
        <v>23567</v>
      </c>
      <c r="D1393" t="s">
        <v>34973</v>
      </c>
    </row>
    <row r="1394" spans="1:4" x14ac:dyDescent="0.2">
      <c r="A1394" s="263" t="s">
        <v>22999</v>
      </c>
      <c r="B1394" s="263" t="s">
        <v>24910</v>
      </c>
      <c r="C1394" s="263" t="s">
        <v>23567</v>
      </c>
      <c r="D1394" t="s">
        <v>34973</v>
      </c>
    </row>
    <row r="1395" spans="1:4" x14ac:dyDescent="0.2">
      <c r="A1395" s="263" t="s">
        <v>23000</v>
      </c>
      <c r="B1395" s="263" t="s">
        <v>24910</v>
      </c>
      <c r="C1395" s="263" t="s">
        <v>23567</v>
      </c>
      <c r="D1395" t="s">
        <v>34973</v>
      </c>
    </row>
    <row r="1396" spans="1:4" x14ac:dyDescent="0.2">
      <c r="A1396" s="263" t="s">
        <v>23001</v>
      </c>
      <c r="B1396" s="263" t="s">
        <v>24911</v>
      </c>
      <c r="C1396" s="263" t="s">
        <v>23567</v>
      </c>
      <c r="D1396" t="s">
        <v>34973</v>
      </c>
    </row>
    <row r="1397" spans="1:4" x14ac:dyDescent="0.2">
      <c r="A1397" s="263" t="s">
        <v>23002</v>
      </c>
      <c r="B1397" s="263" t="s">
        <v>24911</v>
      </c>
      <c r="C1397" s="263" t="s">
        <v>23567</v>
      </c>
      <c r="D1397" t="s">
        <v>34973</v>
      </c>
    </row>
    <row r="1398" spans="1:4" x14ac:dyDescent="0.2">
      <c r="A1398" s="263" t="s">
        <v>23003</v>
      </c>
      <c r="B1398" s="263" t="s">
        <v>24912</v>
      </c>
      <c r="C1398" s="263" t="s">
        <v>23567</v>
      </c>
      <c r="D1398" t="s">
        <v>34973</v>
      </c>
    </row>
    <row r="1399" spans="1:4" x14ac:dyDescent="0.2">
      <c r="A1399" s="263" t="s">
        <v>23004</v>
      </c>
      <c r="B1399" s="263" t="s">
        <v>24912</v>
      </c>
      <c r="C1399" s="263" t="s">
        <v>23567</v>
      </c>
      <c r="D1399" t="s">
        <v>34973</v>
      </c>
    </row>
    <row r="1400" spans="1:4" x14ac:dyDescent="0.2">
      <c r="A1400" s="263" t="s">
        <v>23005</v>
      </c>
      <c r="B1400" s="263" t="s">
        <v>24913</v>
      </c>
      <c r="C1400" s="263" t="s">
        <v>23567</v>
      </c>
      <c r="D1400" t="s">
        <v>34973</v>
      </c>
    </row>
    <row r="1401" spans="1:4" x14ac:dyDescent="0.2">
      <c r="A1401" s="263" t="s">
        <v>23006</v>
      </c>
      <c r="B1401" s="263" t="s">
        <v>24913</v>
      </c>
      <c r="C1401" s="263" t="s">
        <v>23567</v>
      </c>
      <c r="D1401" t="s">
        <v>34973</v>
      </c>
    </row>
    <row r="1402" spans="1:4" x14ac:dyDescent="0.2">
      <c r="A1402" s="263" t="s">
        <v>23007</v>
      </c>
      <c r="B1402" s="263" t="s">
        <v>24914</v>
      </c>
      <c r="C1402" s="263" t="s">
        <v>23567</v>
      </c>
      <c r="D1402" t="s">
        <v>34973</v>
      </c>
    </row>
    <row r="1403" spans="1:4" x14ac:dyDescent="0.2">
      <c r="A1403" s="263" t="s">
        <v>23008</v>
      </c>
      <c r="B1403" s="263" t="s">
        <v>24914</v>
      </c>
      <c r="C1403" s="263" t="s">
        <v>23567</v>
      </c>
      <c r="D1403" t="s">
        <v>34973</v>
      </c>
    </row>
    <row r="1404" spans="1:4" x14ac:dyDescent="0.2">
      <c r="A1404" s="263" t="s">
        <v>23009</v>
      </c>
      <c r="B1404" s="263" t="s">
        <v>24915</v>
      </c>
      <c r="C1404" s="263" t="s">
        <v>23567</v>
      </c>
      <c r="D1404" t="s">
        <v>34973</v>
      </c>
    </row>
    <row r="1405" spans="1:4" x14ac:dyDescent="0.2">
      <c r="A1405" s="263" t="s">
        <v>23010</v>
      </c>
      <c r="B1405" s="263" t="s">
        <v>24915</v>
      </c>
      <c r="C1405" s="263" t="s">
        <v>23567</v>
      </c>
      <c r="D1405" t="s">
        <v>34973</v>
      </c>
    </row>
    <row r="1406" spans="1:4" x14ac:dyDescent="0.2">
      <c r="A1406" s="263" t="s">
        <v>23011</v>
      </c>
      <c r="B1406" s="263" t="s">
        <v>24916</v>
      </c>
      <c r="C1406" s="263" t="s">
        <v>23567</v>
      </c>
      <c r="D1406" t="s">
        <v>34973</v>
      </c>
    </row>
    <row r="1407" spans="1:4" x14ac:dyDescent="0.2">
      <c r="A1407" s="263" t="s">
        <v>23012</v>
      </c>
      <c r="B1407" s="263" t="s">
        <v>24916</v>
      </c>
      <c r="C1407" s="263" t="s">
        <v>23567</v>
      </c>
      <c r="D1407" t="s">
        <v>34973</v>
      </c>
    </row>
    <row r="1408" spans="1:4" x14ac:dyDescent="0.2">
      <c r="A1408" s="263" t="s">
        <v>23013</v>
      </c>
      <c r="B1408" s="263" t="s">
        <v>24917</v>
      </c>
      <c r="C1408" s="263" t="s">
        <v>23567</v>
      </c>
      <c r="D1408" t="s">
        <v>34973</v>
      </c>
    </row>
    <row r="1409" spans="1:4" x14ac:dyDescent="0.2">
      <c r="A1409" s="263" t="s">
        <v>23014</v>
      </c>
      <c r="B1409" s="263" t="s">
        <v>24917</v>
      </c>
      <c r="C1409" s="263" t="s">
        <v>23567</v>
      </c>
      <c r="D1409" t="s">
        <v>34973</v>
      </c>
    </row>
    <row r="1410" spans="1:4" x14ac:dyDescent="0.2">
      <c r="A1410" s="263" t="s">
        <v>23015</v>
      </c>
      <c r="B1410" s="263" t="s">
        <v>24918</v>
      </c>
      <c r="C1410" s="263" t="s">
        <v>23567</v>
      </c>
      <c r="D1410" t="s">
        <v>34973</v>
      </c>
    </row>
    <row r="1411" spans="1:4" x14ac:dyDescent="0.2">
      <c r="A1411" s="263" t="s">
        <v>23016</v>
      </c>
      <c r="B1411" s="263" t="s">
        <v>24918</v>
      </c>
      <c r="C1411" s="263" t="s">
        <v>23567</v>
      </c>
      <c r="D1411" t="s">
        <v>34973</v>
      </c>
    </row>
    <row r="1412" spans="1:4" x14ac:dyDescent="0.2">
      <c r="A1412" s="263" t="s">
        <v>23017</v>
      </c>
      <c r="B1412" s="263" t="s">
        <v>24919</v>
      </c>
      <c r="C1412" s="263" t="s">
        <v>23567</v>
      </c>
      <c r="D1412" t="s">
        <v>34973</v>
      </c>
    </row>
    <row r="1413" spans="1:4" x14ac:dyDescent="0.2">
      <c r="A1413" s="263" t="s">
        <v>23018</v>
      </c>
      <c r="B1413" s="263" t="s">
        <v>24919</v>
      </c>
      <c r="C1413" s="263" t="s">
        <v>23567</v>
      </c>
      <c r="D1413" t="s">
        <v>34973</v>
      </c>
    </row>
    <row r="1414" spans="1:4" x14ac:dyDescent="0.2">
      <c r="A1414" s="263" t="s">
        <v>23019</v>
      </c>
      <c r="B1414" s="263" t="s">
        <v>24920</v>
      </c>
      <c r="C1414" s="263" t="s">
        <v>23567</v>
      </c>
      <c r="D1414" t="s">
        <v>34973</v>
      </c>
    </row>
    <row r="1415" spans="1:4" x14ac:dyDescent="0.2">
      <c r="A1415" s="263" t="s">
        <v>23020</v>
      </c>
      <c r="B1415" s="263" t="s">
        <v>24920</v>
      </c>
      <c r="C1415" s="263" t="s">
        <v>23567</v>
      </c>
      <c r="D1415" t="s">
        <v>34973</v>
      </c>
    </row>
    <row r="1416" spans="1:4" x14ac:dyDescent="0.2">
      <c r="A1416" s="263" t="s">
        <v>23021</v>
      </c>
      <c r="B1416" s="263" t="s">
        <v>24921</v>
      </c>
      <c r="C1416" s="263" t="s">
        <v>23567</v>
      </c>
      <c r="D1416" t="s">
        <v>34973</v>
      </c>
    </row>
    <row r="1417" spans="1:4" x14ac:dyDescent="0.2">
      <c r="A1417" s="263" t="s">
        <v>23022</v>
      </c>
      <c r="B1417" s="263" t="s">
        <v>24921</v>
      </c>
      <c r="C1417" s="263" t="s">
        <v>23567</v>
      </c>
      <c r="D1417" t="s">
        <v>34973</v>
      </c>
    </row>
    <row r="1418" spans="1:4" x14ac:dyDescent="0.2">
      <c r="A1418" s="263" t="s">
        <v>23023</v>
      </c>
      <c r="B1418" s="263" t="s">
        <v>24922</v>
      </c>
      <c r="C1418" s="263" t="s">
        <v>23567</v>
      </c>
      <c r="D1418" t="s">
        <v>34973</v>
      </c>
    </row>
    <row r="1419" spans="1:4" x14ac:dyDescent="0.2">
      <c r="A1419" s="263" t="s">
        <v>23024</v>
      </c>
      <c r="B1419" s="263" t="s">
        <v>24922</v>
      </c>
      <c r="C1419" s="263" t="s">
        <v>23567</v>
      </c>
      <c r="D1419" t="s">
        <v>34973</v>
      </c>
    </row>
    <row r="1420" spans="1:4" x14ac:dyDescent="0.2">
      <c r="A1420" s="263" t="s">
        <v>23025</v>
      </c>
      <c r="B1420" s="263" t="s">
        <v>24923</v>
      </c>
      <c r="C1420" s="263" t="s">
        <v>23567</v>
      </c>
      <c r="D1420" t="s">
        <v>34973</v>
      </c>
    </row>
    <row r="1421" spans="1:4" x14ac:dyDescent="0.2">
      <c r="A1421" s="263" t="s">
        <v>23026</v>
      </c>
      <c r="B1421" s="263" t="s">
        <v>24923</v>
      </c>
      <c r="C1421" s="263" t="s">
        <v>23567</v>
      </c>
      <c r="D1421" t="s">
        <v>34973</v>
      </c>
    </row>
    <row r="1422" spans="1:4" x14ac:dyDescent="0.2">
      <c r="A1422" s="263" t="s">
        <v>23027</v>
      </c>
      <c r="B1422" s="263" t="s">
        <v>24924</v>
      </c>
      <c r="C1422" s="263" t="s">
        <v>23567</v>
      </c>
      <c r="D1422" t="s">
        <v>34973</v>
      </c>
    </row>
    <row r="1423" spans="1:4" x14ac:dyDescent="0.2">
      <c r="A1423" s="263" t="s">
        <v>23028</v>
      </c>
      <c r="B1423" s="263" t="s">
        <v>24924</v>
      </c>
      <c r="C1423" s="263" t="s">
        <v>23567</v>
      </c>
      <c r="D1423" t="s">
        <v>34973</v>
      </c>
    </row>
    <row r="1424" spans="1:4" x14ac:dyDescent="0.2">
      <c r="A1424" s="263" t="s">
        <v>23029</v>
      </c>
      <c r="B1424" s="263" t="s">
        <v>24925</v>
      </c>
      <c r="C1424" s="263" t="s">
        <v>23567</v>
      </c>
      <c r="D1424" t="s">
        <v>34973</v>
      </c>
    </row>
    <row r="1425" spans="1:4" x14ac:dyDescent="0.2">
      <c r="A1425" s="263" t="s">
        <v>23030</v>
      </c>
      <c r="B1425" s="263" t="s">
        <v>24925</v>
      </c>
      <c r="C1425" s="263" t="s">
        <v>23567</v>
      </c>
      <c r="D1425" t="s">
        <v>34973</v>
      </c>
    </row>
    <row r="1426" spans="1:4" x14ac:dyDescent="0.2">
      <c r="A1426" s="263" t="s">
        <v>23031</v>
      </c>
      <c r="B1426" s="263" t="s">
        <v>24926</v>
      </c>
      <c r="C1426" s="263" t="s">
        <v>23567</v>
      </c>
      <c r="D1426" t="s">
        <v>34973</v>
      </c>
    </row>
    <row r="1427" spans="1:4" x14ac:dyDescent="0.2">
      <c r="A1427" s="263" t="s">
        <v>23032</v>
      </c>
      <c r="B1427" s="263" t="s">
        <v>24926</v>
      </c>
      <c r="C1427" s="263" t="s">
        <v>23567</v>
      </c>
      <c r="D1427" t="s">
        <v>34973</v>
      </c>
    </row>
    <row r="1428" spans="1:4" x14ac:dyDescent="0.2">
      <c r="A1428" s="263" t="s">
        <v>23033</v>
      </c>
      <c r="B1428" s="263" t="s">
        <v>24927</v>
      </c>
      <c r="C1428" s="263" t="s">
        <v>23567</v>
      </c>
      <c r="D1428" t="s">
        <v>34973</v>
      </c>
    </row>
    <row r="1429" spans="1:4" x14ac:dyDescent="0.2">
      <c r="A1429" s="263" t="s">
        <v>23034</v>
      </c>
      <c r="B1429" s="263" t="s">
        <v>24927</v>
      </c>
      <c r="C1429" s="263" t="s">
        <v>23567</v>
      </c>
      <c r="D1429" t="s">
        <v>34973</v>
      </c>
    </row>
    <row r="1430" spans="1:4" x14ac:dyDescent="0.2">
      <c r="A1430" s="263" t="s">
        <v>23035</v>
      </c>
      <c r="B1430" s="263" t="s">
        <v>24928</v>
      </c>
      <c r="C1430" s="263" t="s">
        <v>23567</v>
      </c>
      <c r="D1430" t="s">
        <v>34973</v>
      </c>
    </row>
    <row r="1431" spans="1:4" x14ac:dyDescent="0.2">
      <c r="A1431" s="263" t="s">
        <v>23036</v>
      </c>
      <c r="B1431" s="263" t="s">
        <v>24928</v>
      </c>
      <c r="C1431" s="263" t="s">
        <v>23567</v>
      </c>
      <c r="D1431" t="s">
        <v>34973</v>
      </c>
    </row>
    <row r="1432" spans="1:4" x14ac:dyDescent="0.2">
      <c r="A1432" s="263" t="s">
        <v>23037</v>
      </c>
      <c r="B1432" s="263" t="s">
        <v>24929</v>
      </c>
      <c r="C1432" s="263" t="s">
        <v>23567</v>
      </c>
      <c r="D1432" t="s">
        <v>34973</v>
      </c>
    </row>
    <row r="1433" spans="1:4" x14ac:dyDescent="0.2">
      <c r="A1433" s="263" t="s">
        <v>23038</v>
      </c>
      <c r="B1433" s="263" t="s">
        <v>24929</v>
      </c>
      <c r="C1433" s="263" t="s">
        <v>23567</v>
      </c>
      <c r="D1433" t="s">
        <v>34973</v>
      </c>
    </row>
    <row r="1434" spans="1:4" x14ac:dyDescent="0.2">
      <c r="A1434" s="263" t="s">
        <v>23039</v>
      </c>
      <c r="B1434" s="263" t="s">
        <v>24930</v>
      </c>
      <c r="C1434" s="263" t="s">
        <v>23567</v>
      </c>
      <c r="D1434" t="s">
        <v>34973</v>
      </c>
    </row>
    <row r="1435" spans="1:4" x14ac:dyDescent="0.2">
      <c r="A1435" s="263" t="s">
        <v>23040</v>
      </c>
      <c r="B1435" s="263" t="s">
        <v>24930</v>
      </c>
      <c r="C1435" s="263" t="s">
        <v>23567</v>
      </c>
      <c r="D1435" t="s">
        <v>34973</v>
      </c>
    </row>
    <row r="1436" spans="1:4" x14ac:dyDescent="0.2">
      <c r="A1436" s="263" t="s">
        <v>23041</v>
      </c>
      <c r="B1436" s="263" t="s">
        <v>24931</v>
      </c>
      <c r="C1436" s="263" t="s">
        <v>23567</v>
      </c>
      <c r="D1436" t="s">
        <v>34973</v>
      </c>
    </row>
    <row r="1437" spans="1:4" x14ac:dyDescent="0.2">
      <c r="A1437" s="263" t="s">
        <v>23042</v>
      </c>
      <c r="B1437" s="263" t="s">
        <v>24931</v>
      </c>
      <c r="C1437" s="263" t="s">
        <v>23567</v>
      </c>
      <c r="D1437" t="s">
        <v>34973</v>
      </c>
    </row>
    <row r="1438" spans="1:4" x14ac:dyDescent="0.2">
      <c r="A1438" s="263" t="s">
        <v>23043</v>
      </c>
      <c r="B1438" s="263" t="s">
        <v>24932</v>
      </c>
      <c r="C1438" s="263" t="s">
        <v>23567</v>
      </c>
      <c r="D1438" t="s">
        <v>34973</v>
      </c>
    </row>
    <row r="1439" spans="1:4" x14ac:dyDescent="0.2">
      <c r="A1439" s="263" t="s">
        <v>23044</v>
      </c>
      <c r="B1439" s="263" t="s">
        <v>24932</v>
      </c>
      <c r="C1439" s="263" t="s">
        <v>23567</v>
      </c>
      <c r="D1439" t="s">
        <v>34973</v>
      </c>
    </row>
    <row r="1440" spans="1:4" x14ac:dyDescent="0.2">
      <c r="A1440" s="263" t="s">
        <v>23045</v>
      </c>
      <c r="B1440" s="263" t="s">
        <v>24933</v>
      </c>
      <c r="C1440" s="263" t="s">
        <v>23567</v>
      </c>
      <c r="D1440" t="s">
        <v>34973</v>
      </c>
    </row>
    <row r="1441" spans="1:4" x14ac:dyDescent="0.2">
      <c r="A1441" s="263" t="s">
        <v>23046</v>
      </c>
      <c r="B1441" s="263" t="s">
        <v>24933</v>
      </c>
      <c r="C1441" s="263" t="s">
        <v>23567</v>
      </c>
      <c r="D1441" t="s">
        <v>34973</v>
      </c>
    </row>
    <row r="1442" spans="1:4" x14ac:dyDescent="0.2">
      <c r="A1442" s="263" t="s">
        <v>23047</v>
      </c>
      <c r="B1442" s="263" t="s">
        <v>24934</v>
      </c>
      <c r="C1442" s="263" t="s">
        <v>23567</v>
      </c>
      <c r="D1442" t="s">
        <v>34973</v>
      </c>
    </row>
    <row r="1443" spans="1:4" x14ac:dyDescent="0.2">
      <c r="A1443" s="263" t="s">
        <v>23048</v>
      </c>
      <c r="B1443" s="263" t="s">
        <v>24934</v>
      </c>
      <c r="C1443" s="263" t="s">
        <v>23567</v>
      </c>
      <c r="D1443" t="s">
        <v>34973</v>
      </c>
    </row>
    <row r="1444" spans="1:4" x14ac:dyDescent="0.2">
      <c r="A1444" s="263" t="s">
        <v>23049</v>
      </c>
      <c r="B1444" s="263" t="s">
        <v>24935</v>
      </c>
      <c r="C1444" s="263" t="s">
        <v>23567</v>
      </c>
      <c r="D1444" t="s">
        <v>34973</v>
      </c>
    </row>
    <row r="1445" spans="1:4" x14ac:dyDescent="0.2">
      <c r="A1445" s="263" t="s">
        <v>23050</v>
      </c>
      <c r="B1445" s="263" t="s">
        <v>24935</v>
      </c>
      <c r="C1445" s="263" t="s">
        <v>23567</v>
      </c>
      <c r="D1445" t="s">
        <v>34973</v>
      </c>
    </row>
    <row r="1446" spans="1:4" x14ac:dyDescent="0.2">
      <c r="A1446" s="263" t="s">
        <v>23051</v>
      </c>
      <c r="B1446" s="263" t="s">
        <v>24936</v>
      </c>
      <c r="C1446" s="263" t="s">
        <v>23567</v>
      </c>
      <c r="D1446" t="s">
        <v>34973</v>
      </c>
    </row>
    <row r="1447" spans="1:4" x14ac:dyDescent="0.2">
      <c r="A1447" s="263" t="s">
        <v>23052</v>
      </c>
      <c r="B1447" s="263" t="s">
        <v>24936</v>
      </c>
      <c r="C1447" s="263" t="s">
        <v>23567</v>
      </c>
      <c r="D1447" t="s">
        <v>34973</v>
      </c>
    </row>
    <row r="1448" spans="1:4" x14ac:dyDescent="0.2">
      <c r="A1448" s="263" t="s">
        <v>23053</v>
      </c>
      <c r="B1448" s="263" t="s">
        <v>24937</v>
      </c>
      <c r="C1448" s="263" t="s">
        <v>23567</v>
      </c>
      <c r="D1448" t="s">
        <v>34973</v>
      </c>
    </row>
    <row r="1449" spans="1:4" x14ac:dyDescent="0.2">
      <c r="A1449" s="263" t="s">
        <v>23054</v>
      </c>
      <c r="B1449" s="263" t="s">
        <v>24937</v>
      </c>
      <c r="C1449" s="263" t="s">
        <v>23567</v>
      </c>
      <c r="D1449" t="s">
        <v>34973</v>
      </c>
    </row>
    <row r="1450" spans="1:4" x14ac:dyDescent="0.2">
      <c r="A1450" s="263" t="s">
        <v>23055</v>
      </c>
      <c r="B1450" s="263" t="s">
        <v>24938</v>
      </c>
      <c r="C1450" s="263" t="s">
        <v>23567</v>
      </c>
      <c r="D1450" t="s">
        <v>34973</v>
      </c>
    </row>
    <row r="1451" spans="1:4" x14ac:dyDescent="0.2">
      <c r="A1451" s="263" t="s">
        <v>23056</v>
      </c>
      <c r="B1451" s="263" t="s">
        <v>24938</v>
      </c>
      <c r="C1451" s="263" t="s">
        <v>23567</v>
      </c>
      <c r="D1451" t="s">
        <v>34973</v>
      </c>
    </row>
    <row r="1452" spans="1:4" x14ac:dyDescent="0.2">
      <c r="A1452" s="263" t="s">
        <v>23057</v>
      </c>
      <c r="B1452" s="263" t="s">
        <v>24939</v>
      </c>
      <c r="C1452" s="263" t="s">
        <v>23567</v>
      </c>
      <c r="D1452" t="s">
        <v>34973</v>
      </c>
    </row>
    <row r="1453" spans="1:4" x14ac:dyDescent="0.2">
      <c r="A1453" s="263" t="s">
        <v>23058</v>
      </c>
      <c r="B1453" s="263" t="s">
        <v>24939</v>
      </c>
      <c r="C1453" s="263" t="s">
        <v>23567</v>
      </c>
      <c r="D1453" t="s">
        <v>34973</v>
      </c>
    </row>
    <row r="1454" spans="1:4" x14ac:dyDescent="0.2">
      <c r="A1454" s="263" t="s">
        <v>23059</v>
      </c>
      <c r="B1454" s="263" t="s">
        <v>24940</v>
      </c>
      <c r="C1454" s="263" t="s">
        <v>23567</v>
      </c>
      <c r="D1454" t="s">
        <v>34973</v>
      </c>
    </row>
    <row r="1455" spans="1:4" x14ac:dyDescent="0.2">
      <c r="A1455" s="263" t="s">
        <v>23060</v>
      </c>
      <c r="B1455" s="263" t="s">
        <v>24940</v>
      </c>
      <c r="C1455" s="263" t="s">
        <v>23567</v>
      </c>
      <c r="D1455" t="s">
        <v>34973</v>
      </c>
    </row>
    <row r="1456" spans="1:4" x14ac:dyDescent="0.2">
      <c r="A1456" s="263" t="s">
        <v>23061</v>
      </c>
      <c r="B1456" s="263" t="s">
        <v>24941</v>
      </c>
      <c r="C1456" s="263" t="s">
        <v>23567</v>
      </c>
      <c r="D1456" t="s">
        <v>34973</v>
      </c>
    </row>
    <row r="1457" spans="1:4" x14ac:dyDescent="0.2">
      <c r="A1457" s="263" t="s">
        <v>23062</v>
      </c>
      <c r="B1457" s="263" t="s">
        <v>24941</v>
      </c>
      <c r="C1457" s="263" t="s">
        <v>23567</v>
      </c>
      <c r="D1457" t="s">
        <v>34973</v>
      </c>
    </row>
    <row r="1458" spans="1:4" x14ac:dyDescent="0.2">
      <c r="A1458" s="263" t="s">
        <v>23063</v>
      </c>
      <c r="B1458" s="263" t="s">
        <v>24942</v>
      </c>
      <c r="C1458" s="263" t="s">
        <v>23567</v>
      </c>
      <c r="D1458" t="s">
        <v>34973</v>
      </c>
    </row>
    <row r="1459" spans="1:4" x14ac:dyDescent="0.2">
      <c r="A1459" s="263" t="s">
        <v>23064</v>
      </c>
      <c r="B1459" s="263" t="s">
        <v>24942</v>
      </c>
      <c r="C1459" s="263" t="s">
        <v>23567</v>
      </c>
      <c r="D1459" t="s">
        <v>34973</v>
      </c>
    </row>
    <row r="1460" spans="1:4" x14ac:dyDescent="0.2">
      <c r="A1460" s="263" t="s">
        <v>23065</v>
      </c>
      <c r="B1460" s="263" t="s">
        <v>24943</v>
      </c>
      <c r="C1460" s="263" t="s">
        <v>23567</v>
      </c>
      <c r="D1460" t="s">
        <v>34973</v>
      </c>
    </row>
    <row r="1461" spans="1:4" x14ac:dyDescent="0.2">
      <c r="A1461" s="263" t="s">
        <v>23066</v>
      </c>
      <c r="B1461" s="263" t="s">
        <v>24943</v>
      </c>
      <c r="C1461" s="263" t="s">
        <v>23567</v>
      </c>
      <c r="D1461" t="s">
        <v>34973</v>
      </c>
    </row>
    <row r="1462" spans="1:4" x14ac:dyDescent="0.2">
      <c r="A1462" s="263" t="s">
        <v>23067</v>
      </c>
      <c r="B1462" s="263" t="s">
        <v>24944</v>
      </c>
      <c r="C1462" s="263" t="s">
        <v>23567</v>
      </c>
      <c r="D1462" t="s">
        <v>34973</v>
      </c>
    </row>
    <row r="1463" spans="1:4" x14ac:dyDescent="0.2">
      <c r="A1463" s="263" t="s">
        <v>23068</v>
      </c>
      <c r="B1463" s="263" t="s">
        <v>24944</v>
      </c>
      <c r="C1463" s="263" t="s">
        <v>23567</v>
      </c>
      <c r="D1463" t="s">
        <v>34973</v>
      </c>
    </row>
    <row r="1464" spans="1:4" x14ac:dyDescent="0.2">
      <c r="A1464" s="263" t="s">
        <v>23069</v>
      </c>
      <c r="B1464" s="263" t="s">
        <v>24945</v>
      </c>
      <c r="C1464" s="263" t="s">
        <v>23567</v>
      </c>
      <c r="D1464" t="s">
        <v>34973</v>
      </c>
    </row>
    <row r="1465" spans="1:4" x14ac:dyDescent="0.2">
      <c r="A1465" s="263" t="s">
        <v>23070</v>
      </c>
      <c r="B1465" s="263" t="s">
        <v>24945</v>
      </c>
      <c r="C1465" s="263" t="s">
        <v>23567</v>
      </c>
      <c r="D1465" t="s">
        <v>34973</v>
      </c>
    </row>
    <row r="1466" spans="1:4" x14ac:dyDescent="0.2">
      <c r="A1466" s="263" t="s">
        <v>23071</v>
      </c>
      <c r="B1466" s="263" t="s">
        <v>24946</v>
      </c>
      <c r="C1466" s="263" t="s">
        <v>23567</v>
      </c>
      <c r="D1466" t="s">
        <v>34973</v>
      </c>
    </row>
    <row r="1467" spans="1:4" x14ac:dyDescent="0.2">
      <c r="A1467" s="263" t="s">
        <v>23072</v>
      </c>
      <c r="B1467" s="263" t="s">
        <v>24946</v>
      </c>
      <c r="C1467" s="263" t="s">
        <v>23567</v>
      </c>
      <c r="D1467" t="s">
        <v>34973</v>
      </c>
    </row>
    <row r="1468" spans="1:4" x14ac:dyDescent="0.2">
      <c r="A1468" s="263" t="s">
        <v>23073</v>
      </c>
      <c r="B1468" s="263" t="s">
        <v>24947</v>
      </c>
      <c r="C1468" s="263" t="s">
        <v>23567</v>
      </c>
      <c r="D1468" t="s">
        <v>34973</v>
      </c>
    </row>
    <row r="1469" spans="1:4" x14ac:dyDescent="0.2">
      <c r="A1469" s="263" t="s">
        <v>23074</v>
      </c>
      <c r="B1469" s="263" t="s">
        <v>24947</v>
      </c>
      <c r="C1469" s="263" t="s">
        <v>23567</v>
      </c>
      <c r="D1469" t="s">
        <v>34973</v>
      </c>
    </row>
    <row r="1470" spans="1:4" x14ac:dyDescent="0.2">
      <c r="A1470" s="263" t="s">
        <v>23075</v>
      </c>
      <c r="B1470" s="263" t="s">
        <v>24948</v>
      </c>
      <c r="C1470" s="263" t="s">
        <v>23567</v>
      </c>
      <c r="D1470" t="s">
        <v>34973</v>
      </c>
    </row>
    <row r="1471" spans="1:4" x14ac:dyDescent="0.2">
      <c r="A1471" s="263" t="s">
        <v>23076</v>
      </c>
      <c r="B1471" s="263" t="s">
        <v>24948</v>
      </c>
      <c r="C1471" s="263" t="s">
        <v>23567</v>
      </c>
      <c r="D1471" t="s">
        <v>34973</v>
      </c>
    </row>
    <row r="1472" spans="1:4" x14ac:dyDescent="0.2">
      <c r="A1472" s="263" t="s">
        <v>23077</v>
      </c>
      <c r="B1472" s="263" t="s">
        <v>24949</v>
      </c>
      <c r="C1472" s="263" t="s">
        <v>23567</v>
      </c>
      <c r="D1472" t="s">
        <v>34973</v>
      </c>
    </row>
    <row r="1473" spans="1:4" x14ac:dyDescent="0.2">
      <c r="A1473" s="263" t="s">
        <v>23078</v>
      </c>
      <c r="B1473" s="263" t="s">
        <v>24949</v>
      </c>
      <c r="C1473" s="263" t="s">
        <v>23567</v>
      </c>
      <c r="D1473" t="s">
        <v>34973</v>
      </c>
    </row>
    <row r="1474" spans="1:4" x14ac:dyDescent="0.2">
      <c r="A1474" s="263" t="s">
        <v>23079</v>
      </c>
      <c r="B1474" s="263" t="s">
        <v>24950</v>
      </c>
      <c r="C1474" s="263" t="s">
        <v>23567</v>
      </c>
      <c r="D1474" t="s">
        <v>34973</v>
      </c>
    </row>
    <row r="1475" spans="1:4" x14ac:dyDescent="0.2">
      <c r="A1475" s="263" t="s">
        <v>23080</v>
      </c>
      <c r="B1475" s="263" t="s">
        <v>24950</v>
      </c>
      <c r="C1475" s="263" t="s">
        <v>23567</v>
      </c>
      <c r="D1475" t="s">
        <v>34973</v>
      </c>
    </row>
    <row r="1476" spans="1:4" x14ac:dyDescent="0.2">
      <c r="A1476" s="263" t="s">
        <v>23081</v>
      </c>
      <c r="B1476" s="263" t="s">
        <v>24951</v>
      </c>
      <c r="C1476" s="263" t="s">
        <v>23567</v>
      </c>
      <c r="D1476" t="s">
        <v>34973</v>
      </c>
    </row>
    <row r="1477" spans="1:4" x14ac:dyDescent="0.2">
      <c r="A1477" s="263" t="s">
        <v>23082</v>
      </c>
      <c r="B1477" s="263" t="s">
        <v>24951</v>
      </c>
      <c r="C1477" s="263" t="s">
        <v>23567</v>
      </c>
      <c r="D1477" t="s">
        <v>34973</v>
      </c>
    </row>
    <row r="1478" spans="1:4" x14ac:dyDescent="0.2">
      <c r="A1478" s="263" t="s">
        <v>23083</v>
      </c>
      <c r="B1478" s="263" t="s">
        <v>24952</v>
      </c>
      <c r="C1478" s="263" t="s">
        <v>23567</v>
      </c>
      <c r="D1478" t="s">
        <v>34973</v>
      </c>
    </row>
    <row r="1479" spans="1:4" x14ac:dyDescent="0.2">
      <c r="A1479" s="263" t="s">
        <v>23084</v>
      </c>
      <c r="B1479" s="263" t="s">
        <v>24952</v>
      </c>
      <c r="C1479" s="263" t="s">
        <v>23567</v>
      </c>
      <c r="D1479" t="s">
        <v>34973</v>
      </c>
    </row>
    <row r="1480" spans="1:4" x14ac:dyDescent="0.2">
      <c r="A1480" s="263" t="s">
        <v>23085</v>
      </c>
      <c r="B1480" s="263" t="s">
        <v>24953</v>
      </c>
      <c r="C1480" s="263" t="s">
        <v>23567</v>
      </c>
      <c r="D1480" t="s">
        <v>34973</v>
      </c>
    </row>
    <row r="1481" spans="1:4" x14ac:dyDescent="0.2">
      <c r="A1481" s="263" t="s">
        <v>23086</v>
      </c>
      <c r="B1481" s="263" t="s">
        <v>24953</v>
      </c>
      <c r="C1481" s="263" t="s">
        <v>23567</v>
      </c>
      <c r="D1481" t="s">
        <v>34973</v>
      </c>
    </row>
    <row r="1482" spans="1:4" x14ac:dyDescent="0.2">
      <c r="A1482" s="263" t="s">
        <v>23087</v>
      </c>
      <c r="B1482" s="263" t="s">
        <v>24954</v>
      </c>
      <c r="C1482" s="263" t="s">
        <v>23567</v>
      </c>
      <c r="D1482" t="s">
        <v>34973</v>
      </c>
    </row>
    <row r="1483" spans="1:4" x14ac:dyDescent="0.2">
      <c r="A1483" s="263" t="s">
        <v>23088</v>
      </c>
      <c r="B1483" s="263" t="s">
        <v>24954</v>
      </c>
      <c r="C1483" s="263" t="s">
        <v>23567</v>
      </c>
      <c r="D1483" t="s">
        <v>34973</v>
      </c>
    </row>
    <row r="1484" spans="1:4" x14ac:dyDescent="0.2">
      <c r="A1484" s="263" t="s">
        <v>23089</v>
      </c>
      <c r="B1484" s="263" t="s">
        <v>24955</v>
      </c>
      <c r="C1484" s="263" t="s">
        <v>23567</v>
      </c>
      <c r="D1484" t="s">
        <v>34973</v>
      </c>
    </row>
    <row r="1485" spans="1:4" x14ac:dyDescent="0.2">
      <c r="A1485" s="263" t="s">
        <v>23090</v>
      </c>
      <c r="B1485" s="263" t="s">
        <v>24955</v>
      </c>
      <c r="C1485" s="263" t="s">
        <v>23567</v>
      </c>
      <c r="D1485" t="s">
        <v>34973</v>
      </c>
    </row>
    <row r="1486" spans="1:4" x14ac:dyDescent="0.2">
      <c r="A1486" s="263" t="s">
        <v>23091</v>
      </c>
      <c r="B1486" s="263" t="s">
        <v>24956</v>
      </c>
      <c r="C1486" s="263" t="s">
        <v>23567</v>
      </c>
      <c r="D1486" t="s">
        <v>34973</v>
      </c>
    </row>
    <row r="1487" spans="1:4" x14ac:dyDescent="0.2">
      <c r="A1487" s="263" t="s">
        <v>23092</v>
      </c>
      <c r="B1487" s="263" t="s">
        <v>24956</v>
      </c>
      <c r="C1487" s="263" t="s">
        <v>23567</v>
      </c>
      <c r="D1487" t="s">
        <v>34973</v>
      </c>
    </row>
    <row r="1488" spans="1:4" x14ac:dyDescent="0.2">
      <c r="A1488" s="263" t="s">
        <v>23093</v>
      </c>
      <c r="B1488" s="263" t="s">
        <v>24957</v>
      </c>
      <c r="C1488" s="263" t="s">
        <v>23567</v>
      </c>
      <c r="D1488" t="s">
        <v>34973</v>
      </c>
    </row>
    <row r="1489" spans="1:4" x14ac:dyDescent="0.2">
      <c r="A1489" s="263" t="s">
        <v>23094</v>
      </c>
      <c r="B1489" s="263" t="s">
        <v>24957</v>
      </c>
      <c r="C1489" s="263" t="s">
        <v>23567</v>
      </c>
      <c r="D1489" t="s">
        <v>34973</v>
      </c>
    </row>
    <row r="1490" spans="1:4" x14ac:dyDescent="0.2">
      <c r="A1490" s="263" t="s">
        <v>23095</v>
      </c>
      <c r="B1490" s="263" t="s">
        <v>24958</v>
      </c>
      <c r="C1490" s="263" t="s">
        <v>23567</v>
      </c>
      <c r="D1490" t="s">
        <v>34973</v>
      </c>
    </row>
    <row r="1491" spans="1:4" x14ac:dyDescent="0.2">
      <c r="A1491" s="263" t="s">
        <v>23096</v>
      </c>
      <c r="B1491" s="263" t="s">
        <v>24958</v>
      </c>
      <c r="C1491" s="263" t="s">
        <v>23567</v>
      </c>
      <c r="D1491" t="s">
        <v>34973</v>
      </c>
    </row>
    <row r="1492" spans="1:4" x14ac:dyDescent="0.2">
      <c r="A1492" s="263" t="s">
        <v>23097</v>
      </c>
      <c r="B1492" s="263" t="s">
        <v>24959</v>
      </c>
      <c r="C1492" s="263" t="s">
        <v>23567</v>
      </c>
      <c r="D1492" t="s">
        <v>34973</v>
      </c>
    </row>
    <row r="1493" spans="1:4" x14ac:dyDescent="0.2">
      <c r="A1493" s="263" t="s">
        <v>23098</v>
      </c>
      <c r="B1493" s="263" t="s">
        <v>24959</v>
      </c>
      <c r="C1493" s="263" t="s">
        <v>23567</v>
      </c>
      <c r="D1493" t="s">
        <v>34973</v>
      </c>
    </row>
    <row r="1494" spans="1:4" x14ac:dyDescent="0.2">
      <c r="A1494" s="263" t="s">
        <v>23099</v>
      </c>
      <c r="B1494" s="263" t="s">
        <v>24960</v>
      </c>
      <c r="C1494" s="263" t="s">
        <v>23567</v>
      </c>
      <c r="D1494" t="s">
        <v>34973</v>
      </c>
    </row>
    <row r="1495" spans="1:4" x14ac:dyDescent="0.2">
      <c r="A1495" s="263" t="s">
        <v>23100</v>
      </c>
      <c r="B1495" s="263" t="s">
        <v>24960</v>
      </c>
      <c r="C1495" s="263" t="s">
        <v>23567</v>
      </c>
      <c r="D1495" t="s">
        <v>34973</v>
      </c>
    </row>
    <row r="1496" spans="1:4" x14ac:dyDescent="0.2">
      <c r="A1496" s="263" t="s">
        <v>23101</v>
      </c>
      <c r="B1496" s="263" t="s">
        <v>24961</v>
      </c>
      <c r="C1496" s="263" t="s">
        <v>23567</v>
      </c>
      <c r="D1496" t="s">
        <v>34973</v>
      </c>
    </row>
    <row r="1497" spans="1:4" x14ac:dyDescent="0.2">
      <c r="A1497" s="263" t="s">
        <v>23102</v>
      </c>
      <c r="B1497" s="263" t="s">
        <v>24961</v>
      </c>
      <c r="C1497" s="263" t="s">
        <v>23567</v>
      </c>
      <c r="D1497" t="s">
        <v>34973</v>
      </c>
    </row>
    <row r="1498" spans="1:4" x14ac:dyDescent="0.2">
      <c r="A1498" s="263" t="s">
        <v>23103</v>
      </c>
      <c r="B1498" s="263" t="s">
        <v>24962</v>
      </c>
      <c r="C1498" s="263" t="s">
        <v>23567</v>
      </c>
      <c r="D1498" t="s">
        <v>34973</v>
      </c>
    </row>
    <row r="1499" spans="1:4" x14ac:dyDescent="0.2">
      <c r="A1499" s="263" t="s">
        <v>23104</v>
      </c>
      <c r="B1499" s="263" t="s">
        <v>24962</v>
      </c>
      <c r="C1499" s="263" t="s">
        <v>23567</v>
      </c>
      <c r="D1499" t="s">
        <v>34973</v>
      </c>
    </row>
    <row r="1500" spans="1:4" x14ac:dyDescent="0.2">
      <c r="A1500" s="263" t="s">
        <v>23105</v>
      </c>
      <c r="B1500" s="263" t="s">
        <v>24963</v>
      </c>
      <c r="C1500" s="263" t="s">
        <v>23567</v>
      </c>
      <c r="D1500" t="s">
        <v>34973</v>
      </c>
    </row>
    <row r="1501" spans="1:4" x14ac:dyDescent="0.2">
      <c r="A1501" s="263" t="s">
        <v>23106</v>
      </c>
      <c r="B1501" s="263" t="s">
        <v>24963</v>
      </c>
      <c r="C1501" s="263" t="s">
        <v>23567</v>
      </c>
      <c r="D1501" t="s">
        <v>34973</v>
      </c>
    </row>
    <row r="1502" spans="1:4" x14ac:dyDescent="0.2">
      <c r="A1502" s="263" t="s">
        <v>23107</v>
      </c>
      <c r="B1502" s="263" t="s">
        <v>24964</v>
      </c>
      <c r="C1502" s="263" t="s">
        <v>23567</v>
      </c>
      <c r="D1502" t="s">
        <v>34973</v>
      </c>
    </row>
    <row r="1503" spans="1:4" x14ac:dyDescent="0.2">
      <c r="A1503" s="263" t="s">
        <v>23108</v>
      </c>
      <c r="B1503" s="263" t="s">
        <v>24964</v>
      </c>
      <c r="C1503" s="263" t="s">
        <v>23567</v>
      </c>
      <c r="D1503" t="s">
        <v>34973</v>
      </c>
    </row>
    <row r="1504" spans="1:4" x14ac:dyDescent="0.2">
      <c r="A1504" s="263" t="s">
        <v>23109</v>
      </c>
      <c r="B1504" s="263" t="s">
        <v>24965</v>
      </c>
      <c r="C1504" s="263" t="s">
        <v>23567</v>
      </c>
      <c r="D1504" t="s">
        <v>34973</v>
      </c>
    </row>
    <row r="1505" spans="1:4" x14ac:dyDescent="0.2">
      <c r="A1505" s="263" t="s">
        <v>23110</v>
      </c>
      <c r="B1505" s="263" t="s">
        <v>24965</v>
      </c>
      <c r="C1505" s="263" t="s">
        <v>23567</v>
      </c>
      <c r="D1505" t="s">
        <v>34973</v>
      </c>
    </row>
    <row r="1506" spans="1:4" x14ac:dyDescent="0.2">
      <c r="A1506" s="263" t="s">
        <v>23111</v>
      </c>
      <c r="B1506" s="263" t="s">
        <v>24966</v>
      </c>
      <c r="C1506" s="263" t="s">
        <v>23567</v>
      </c>
      <c r="D1506" t="s">
        <v>34973</v>
      </c>
    </row>
    <row r="1507" spans="1:4" x14ac:dyDescent="0.2">
      <c r="A1507" s="263" t="s">
        <v>23112</v>
      </c>
      <c r="B1507" s="263" t="s">
        <v>24966</v>
      </c>
      <c r="C1507" s="263" t="s">
        <v>23567</v>
      </c>
      <c r="D1507" t="s">
        <v>34973</v>
      </c>
    </row>
    <row r="1508" spans="1:4" x14ac:dyDescent="0.2">
      <c r="A1508" s="263" t="s">
        <v>23113</v>
      </c>
      <c r="B1508" s="263" t="s">
        <v>24967</v>
      </c>
      <c r="C1508" s="263" t="s">
        <v>23567</v>
      </c>
      <c r="D1508" t="s">
        <v>34973</v>
      </c>
    </row>
    <row r="1509" spans="1:4" x14ac:dyDescent="0.2">
      <c r="A1509" s="263" t="s">
        <v>23114</v>
      </c>
      <c r="B1509" s="263" t="s">
        <v>24967</v>
      </c>
      <c r="C1509" s="263" t="s">
        <v>23567</v>
      </c>
      <c r="D1509" t="s">
        <v>34973</v>
      </c>
    </row>
    <row r="1510" spans="1:4" x14ac:dyDescent="0.2">
      <c r="A1510" s="263" t="s">
        <v>23115</v>
      </c>
      <c r="B1510" s="263" t="s">
        <v>24968</v>
      </c>
      <c r="C1510" s="263" t="s">
        <v>23567</v>
      </c>
      <c r="D1510" t="s">
        <v>34973</v>
      </c>
    </row>
    <row r="1511" spans="1:4" x14ac:dyDescent="0.2">
      <c r="A1511" s="263" t="s">
        <v>23116</v>
      </c>
      <c r="B1511" s="263" t="s">
        <v>24968</v>
      </c>
      <c r="C1511" s="263" t="s">
        <v>23567</v>
      </c>
      <c r="D1511" t="s">
        <v>34973</v>
      </c>
    </row>
    <row r="1512" spans="1:4" x14ac:dyDescent="0.2">
      <c r="A1512" s="263" t="s">
        <v>23117</v>
      </c>
      <c r="B1512" s="263" t="s">
        <v>24969</v>
      </c>
      <c r="C1512" s="263" t="s">
        <v>23567</v>
      </c>
      <c r="D1512" t="s">
        <v>34973</v>
      </c>
    </row>
    <row r="1513" spans="1:4" x14ac:dyDescent="0.2">
      <c r="A1513" s="263" t="s">
        <v>23118</v>
      </c>
      <c r="B1513" s="263" t="s">
        <v>24969</v>
      </c>
      <c r="C1513" s="263" t="s">
        <v>23567</v>
      </c>
      <c r="D1513" t="s">
        <v>34973</v>
      </c>
    </row>
    <row r="1514" spans="1:4" x14ac:dyDescent="0.2">
      <c r="A1514" s="263" t="s">
        <v>23119</v>
      </c>
      <c r="B1514" s="263" t="s">
        <v>24970</v>
      </c>
      <c r="C1514" s="263" t="s">
        <v>23567</v>
      </c>
      <c r="D1514" t="s">
        <v>34973</v>
      </c>
    </row>
    <row r="1515" spans="1:4" x14ac:dyDescent="0.2">
      <c r="A1515" s="263" t="s">
        <v>23120</v>
      </c>
      <c r="B1515" s="263" t="s">
        <v>24970</v>
      </c>
      <c r="C1515" s="263" t="s">
        <v>23567</v>
      </c>
      <c r="D1515" t="s">
        <v>34973</v>
      </c>
    </row>
    <row r="1516" spans="1:4" x14ac:dyDescent="0.2">
      <c r="A1516" s="263" t="s">
        <v>23121</v>
      </c>
      <c r="B1516" s="263" t="s">
        <v>24971</v>
      </c>
      <c r="C1516" s="263" t="s">
        <v>23567</v>
      </c>
      <c r="D1516" t="s">
        <v>34973</v>
      </c>
    </row>
    <row r="1517" spans="1:4" x14ac:dyDescent="0.2">
      <c r="A1517" s="263" t="s">
        <v>23122</v>
      </c>
      <c r="B1517" s="263" t="s">
        <v>24971</v>
      </c>
      <c r="C1517" s="263" t="s">
        <v>23567</v>
      </c>
      <c r="D1517" t="s">
        <v>34973</v>
      </c>
    </row>
    <row r="1518" spans="1:4" x14ac:dyDescent="0.2">
      <c r="A1518" s="263" t="s">
        <v>23123</v>
      </c>
      <c r="B1518" s="263" t="s">
        <v>24972</v>
      </c>
      <c r="C1518" s="263" t="s">
        <v>23567</v>
      </c>
      <c r="D1518" t="s">
        <v>34973</v>
      </c>
    </row>
    <row r="1519" spans="1:4" x14ac:dyDescent="0.2">
      <c r="A1519" s="263" t="s">
        <v>23124</v>
      </c>
      <c r="B1519" s="263" t="s">
        <v>24972</v>
      </c>
      <c r="C1519" s="263" t="s">
        <v>23567</v>
      </c>
      <c r="D1519" t="s">
        <v>34973</v>
      </c>
    </row>
    <row r="1520" spans="1:4" x14ac:dyDescent="0.2">
      <c r="A1520" s="263" t="s">
        <v>23125</v>
      </c>
      <c r="B1520" s="263" t="s">
        <v>24973</v>
      </c>
      <c r="C1520" s="263" t="s">
        <v>23567</v>
      </c>
      <c r="D1520" t="s">
        <v>34973</v>
      </c>
    </row>
    <row r="1521" spans="1:4" x14ac:dyDescent="0.2">
      <c r="A1521" s="263" t="s">
        <v>23126</v>
      </c>
      <c r="B1521" s="263" t="s">
        <v>24973</v>
      </c>
      <c r="C1521" s="263" t="s">
        <v>23567</v>
      </c>
      <c r="D1521" t="s">
        <v>34973</v>
      </c>
    </row>
    <row r="1522" spans="1:4" x14ac:dyDescent="0.2">
      <c r="A1522" s="263" t="s">
        <v>23127</v>
      </c>
      <c r="B1522" s="263" t="s">
        <v>24974</v>
      </c>
      <c r="C1522" s="263" t="s">
        <v>23567</v>
      </c>
      <c r="D1522" t="s">
        <v>34973</v>
      </c>
    </row>
    <row r="1523" spans="1:4" x14ac:dyDescent="0.2">
      <c r="A1523" s="263" t="s">
        <v>23128</v>
      </c>
      <c r="B1523" s="263" t="s">
        <v>24974</v>
      </c>
      <c r="C1523" s="263" t="s">
        <v>23567</v>
      </c>
      <c r="D1523" t="s">
        <v>34973</v>
      </c>
    </row>
    <row r="1524" spans="1:4" x14ac:dyDescent="0.2">
      <c r="A1524" s="263" t="s">
        <v>23129</v>
      </c>
      <c r="B1524" s="263" t="s">
        <v>24975</v>
      </c>
      <c r="C1524" s="263" t="s">
        <v>23567</v>
      </c>
      <c r="D1524" t="s">
        <v>34973</v>
      </c>
    </row>
    <row r="1525" spans="1:4" x14ac:dyDescent="0.2">
      <c r="A1525" s="263" t="s">
        <v>23130</v>
      </c>
      <c r="B1525" s="263" t="s">
        <v>24975</v>
      </c>
      <c r="C1525" s="263" t="s">
        <v>23567</v>
      </c>
      <c r="D1525" t="s">
        <v>34973</v>
      </c>
    </row>
    <row r="1526" spans="1:4" x14ac:dyDescent="0.2">
      <c r="A1526" s="263" t="s">
        <v>23131</v>
      </c>
      <c r="B1526" s="263" t="s">
        <v>24976</v>
      </c>
      <c r="C1526" s="263" t="s">
        <v>23567</v>
      </c>
      <c r="D1526" t="s">
        <v>34973</v>
      </c>
    </row>
    <row r="1527" spans="1:4" x14ac:dyDescent="0.2">
      <c r="A1527" s="263" t="s">
        <v>23132</v>
      </c>
      <c r="B1527" s="263" t="s">
        <v>24976</v>
      </c>
      <c r="C1527" s="263" t="s">
        <v>23567</v>
      </c>
      <c r="D1527" t="s">
        <v>34973</v>
      </c>
    </row>
    <row r="1528" spans="1:4" x14ac:dyDescent="0.2">
      <c r="A1528" s="263" t="s">
        <v>23133</v>
      </c>
      <c r="B1528" s="263" t="s">
        <v>24977</v>
      </c>
      <c r="C1528" s="263" t="s">
        <v>23567</v>
      </c>
      <c r="D1528" t="s">
        <v>34973</v>
      </c>
    </row>
    <row r="1529" spans="1:4" x14ac:dyDescent="0.2">
      <c r="A1529" s="263" t="s">
        <v>23134</v>
      </c>
      <c r="B1529" s="263" t="s">
        <v>24977</v>
      </c>
      <c r="C1529" s="263" t="s">
        <v>23567</v>
      </c>
      <c r="D1529" t="s">
        <v>34973</v>
      </c>
    </row>
    <row r="1530" spans="1:4" x14ac:dyDescent="0.2">
      <c r="A1530" s="263" t="s">
        <v>23135</v>
      </c>
      <c r="B1530" s="263" t="s">
        <v>24978</v>
      </c>
      <c r="C1530" s="263" t="s">
        <v>23567</v>
      </c>
      <c r="D1530" t="s">
        <v>34973</v>
      </c>
    </row>
    <row r="1531" spans="1:4" x14ac:dyDescent="0.2">
      <c r="A1531" s="263" t="s">
        <v>23136</v>
      </c>
      <c r="B1531" s="263" t="s">
        <v>24978</v>
      </c>
      <c r="C1531" s="263" t="s">
        <v>23567</v>
      </c>
      <c r="D1531" t="s">
        <v>34973</v>
      </c>
    </row>
    <row r="1532" spans="1:4" x14ac:dyDescent="0.2">
      <c r="A1532" s="263" t="s">
        <v>23137</v>
      </c>
      <c r="B1532" s="263" t="s">
        <v>24979</v>
      </c>
      <c r="C1532" s="263" t="s">
        <v>23567</v>
      </c>
      <c r="D1532" t="s">
        <v>34973</v>
      </c>
    </row>
    <row r="1533" spans="1:4" x14ac:dyDescent="0.2">
      <c r="A1533" s="263" t="s">
        <v>23138</v>
      </c>
      <c r="B1533" s="263" t="s">
        <v>24979</v>
      </c>
      <c r="C1533" s="263" t="s">
        <v>23567</v>
      </c>
      <c r="D1533" t="s">
        <v>34973</v>
      </c>
    </row>
    <row r="1534" spans="1:4" x14ac:dyDescent="0.2">
      <c r="A1534" s="263" t="s">
        <v>23139</v>
      </c>
      <c r="B1534" s="263" t="s">
        <v>24980</v>
      </c>
      <c r="C1534" s="263" t="s">
        <v>23567</v>
      </c>
      <c r="D1534" t="s">
        <v>34973</v>
      </c>
    </row>
    <row r="1535" spans="1:4" x14ac:dyDescent="0.2">
      <c r="A1535" s="263" t="s">
        <v>23140</v>
      </c>
      <c r="B1535" s="263" t="s">
        <v>24980</v>
      </c>
      <c r="C1535" s="263" t="s">
        <v>23567</v>
      </c>
      <c r="D1535" t="s">
        <v>34973</v>
      </c>
    </row>
    <row r="1536" spans="1:4" x14ac:dyDescent="0.2">
      <c r="A1536" s="263" t="s">
        <v>23141</v>
      </c>
      <c r="B1536" s="263" t="s">
        <v>24981</v>
      </c>
      <c r="C1536" s="263" t="s">
        <v>23567</v>
      </c>
      <c r="D1536" t="s">
        <v>34973</v>
      </c>
    </row>
    <row r="1537" spans="1:4" x14ac:dyDescent="0.2">
      <c r="A1537" s="263" t="s">
        <v>23142</v>
      </c>
      <c r="B1537" s="263" t="s">
        <v>24981</v>
      </c>
      <c r="C1537" s="263" t="s">
        <v>23567</v>
      </c>
      <c r="D1537" t="s">
        <v>34973</v>
      </c>
    </row>
    <row r="1538" spans="1:4" x14ac:dyDescent="0.2">
      <c r="A1538" s="263" t="s">
        <v>23143</v>
      </c>
      <c r="B1538" s="263" t="s">
        <v>24982</v>
      </c>
      <c r="C1538" s="263" t="s">
        <v>23567</v>
      </c>
      <c r="D1538" t="s">
        <v>34973</v>
      </c>
    </row>
    <row r="1539" spans="1:4" x14ac:dyDescent="0.2">
      <c r="A1539" s="263" t="s">
        <v>23144</v>
      </c>
      <c r="B1539" s="263" t="s">
        <v>24982</v>
      </c>
      <c r="C1539" s="263" t="s">
        <v>23567</v>
      </c>
      <c r="D1539" t="s">
        <v>34973</v>
      </c>
    </row>
    <row r="1540" spans="1:4" x14ac:dyDescent="0.2">
      <c r="A1540" s="263" t="s">
        <v>23145</v>
      </c>
      <c r="B1540" s="263" t="s">
        <v>24983</v>
      </c>
      <c r="C1540" s="263" t="s">
        <v>23567</v>
      </c>
      <c r="D1540" t="s">
        <v>34973</v>
      </c>
    </row>
    <row r="1541" spans="1:4" x14ac:dyDescent="0.2">
      <c r="A1541" s="263" t="s">
        <v>23146</v>
      </c>
      <c r="B1541" s="263" t="s">
        <v>24983</v>
      </c>
      <c r="C1541" s="263" t="s">
        <v>23567</v>
      </c>
      <c r="D1541" t="s">
        <v>34973</v>
      </c>
    </row>
    <row r="1542" spans="1:4" x14ac:dyDescent="0.2">
      <c r="A1542" s="263" t="s">
        <v>23147</v>
      </c>
      <c r="B1542" s="263" t="s">
        <v>24984</v>
      </c>
      <c r="C1542" s="263" t="s">
        <v>23567</v>
      </c>
      <c r="D1542" t="s">
        <v>34973</v>
      </c>
    </row>
    <row r="1543" spans="1:4" x14ac:dyDescent="0.2">
      <c r="A1543" s="263" t="s">
        <v>23148</v>
      </c>
      <c r="B1543" s="263" t="s">
        <v>24984</v>
      </c>
      <c r="C1543" s="263" t="s">
        <v>23567</v>
      </c>
      <c r="D1543" t="s">
        <v>34973</v>
      </c>
    </row>
    <row r="1544" spans="1:4" x14ac:dyDescent="0.2">
      <c r="A1544" s="263" t="s">
        <v>23149</v>
      </c>
      <c r="B1544" s="263" t="s">
        <v>24985</v>
      </c>
      <c r="C1544" s="263" t="s">
        <v>23567</v>
      </c>
      <c r="D1544" t="s">
        <v>34973</v>
      </c>
    </row>
    <row r="1545" spans="1:4" x14ac:dyDescent="0.2">
      <c r="A1545" s="263" t="s">
        <v>23150</v>
      </c>
      <c r="B1545" s="263" t="s">
        <v>24985</v>
      </c>
      <c r="C1545" s="263" t="s">
        <v>23567</v>
      </c>
      <c r="D1545" t="s">
        <v>34973</v>
      </c>
    </row>
    <row r="1546" spans="1:4" x14ac:dyDescent="0.2">
      <c r="A1546" s="263" t="s">
        <v>23151</v>
      </c>
      <c r="B1546" s="263" t="s">
        <v>24986</v>
      </c>
      <c r="C1546" s="263" t="s">
        <v>23567</v>
      </c>
      <c r="D1546" t="s">
        <v>34973</v>
      </c>
    </row>
    <row r="1547" spans="1:4" x14ac:dyDescent="0.2">
      <c r="A1547" s="263" t="s">
        <v>23152</v>
      </c>
      <c r="B1547" s="263" t="s">
        <v>24986</v>
      </c>
      <c r="C1547" s="263" t="s">
        <v>23567</v>
      </c>
      <c r="D1547" t="s">
        <v>34973</v>
      </c>
    </row>
    <row r="1548" spans="1:4" x14ac:dyDescent="0.2">
      <c r="A1548" s="263" t="s">
        <v>23153</v>
      </c>
      <c r="B1548" s="263" t="s">
        <v>24987</v>
      </c>
      <c r="C1548" s="263" t="s">
        <v>23567</v>
      </c>
      <c r="D1548" t="s">
        <v>34973</v>
      </c>
    </row>
    <row r="1549" spans="1:4" x14ac:dyDescent="0.2">
      <c r="A1549" s="263" t="s">
        <v>23154</v>
      </c>
      <c r="B1549" s="263" t="s">
        <v>24987</v>
      </c>
      <c r="C1549" s="263" t="s">
        <v>23567</v>
      </c>
      <c r="D1549" t="s">
        <v>34973</v>
      </c>
    </row>
    <row r="1550" spans="1:4" x14ac:dyDescent="0.2">
      <c r="A1550" s="263" t="s">
        <v>23155</v>
      </c>
      <c r="B1550" s="263" t="s">
        <v>24988</v>
      </c>
      <c r="C1550" s="263" t="s">
        <v>23567</v>
      </c>
      <c r="D1550" t="s">
        <v>34973</v>
      </c>
    </row>
    <row r="1551" spans="1:4" x14ac:dyDescent="0.2">
      <c r="A1551" s="263" t="s">
        <v>23156</v>
      </c>
      <c r="B1551" s="263" t="s">
        <v>24988</v>
      </c>
      <c r="C1551" s="263" t="s">
        <v>23567</v>
      </c>
      <c r="D1551" t="s">
        <v>34973</v>
      </c>
    </row>
    <row r="1552" spans="1:4" x14ac:dyDescent="0.2">
      <c r="A1552" s="263" t="s">
        <v>23157</v>
      </c>
      <c r="B1552" s="263" t="s">
        <v>24989</v>
      </c>
      <c r="C1552" s="263" t="s">
        <v>23567</v>
      </c>
      <c r="D1552" t="s">
        <v>34973</v>
      </c>
    </row>
    <row r="1553" spans="1:4" x14ac:dyDescent="0.2">
      <c r="A1553" s="263" t="s">
        <v>23158</v>
      </c>
      <c r="B1553" s="263" t="s">
        <v>24989</v>
      </c>
      <c r="C1553" s="263" t="s">
        <v>23567</v>
      </c>
      <c r="D1553" t="s">
        <v>34973</v>
      </c>
    </row>
    <row r="1554" spans="1:4" x14ac:dyDescent="0.2">
      <c r="A1554" s="263" t="s">
        <v>23159</v>
      </c>
      <c r="B1554" s="263" t="s">
        <v>24990</v>
      </c>
      <c r="C1554" s="263" t="s">
        <v>23567</v>
      </c>
      <c r="D1554" t="s">
        <v>34973</v>
      </c>
    </row>
    <row r="1555" spans="1:4" x14ac:dyDescent="0.2">
      <c r="A1555" s="263" t="s">
        <v>23160</v>
      </c>
      <c r="B1555" s="263" t="s">
        <v>24990</v>
      </c>
      <c r="C1555" s="263" t="s">
        <v>23567</v>
      </c>
      <c r="D1555" t="s">
        <v>34973</v>
      </c>
    </row>
    <row r="1556" spans="1:4" x14ac:dyDescent="0.2">
      <c r="A1556" s="263" t="s">
        <v>23161</v>
      </c>
      <c r="B1556" s="263" t="s">
        <v>24991</v>
      </c>
      <c r="C1556" s="263" t="s">
        <v>23567</v>
      </c>
      <c r="D1556" t="s">
        <v>34973</v>
      </c>
    </row>
    <row r="1557" spans="1:4" x14ac:dyDescent="0.2">
      <c r="A1557" s="263" t="s">
        <v>23162</v>
      </c>
      <c r="B1557" s="263" t="s">
        <v>24991</v>
      </c>
      <c r="C1557" s="263" t="s">
        <v>23567</v>
      </c>
      <c r="D1557" t="s">
        <v>34973</v>
      </c>
    </row>
    <row r="1558" spans="1:4" x14ac:dyDescent="0.2">
      <c r="A1558" s="263" t="s">
        <v>23163</v>
      </c>
      <c r="B1558" s="263" t="s">
        <v>24992</v>
      </c>
      <c r="C1558" s="263" t="s">
        <v>23567</v>
      </c>
      <c r="D1558" t="s">
        <v>34973</v>
      </c>
    </row>
    <row r="1559" spans="1:4" x14ac:dyDescent="0.2">
      <c r="A1559" s="263" t="s">
        <v>23164</v>
      </c>
      <c r="B1559" s="263" t="s">
        <v>24992</v>
      </c>
      <c r="C1559" s="263" t="s">
        <v>23567</v>
      </c>
      <c r="D1559" t="s">
        <v>34973</v>
      </c>
    </row>
    <row r="1560" spans="1:4" x14ac:dyDescent="0.2">
      <c r="A1560" s="263" t="s">
        <v>23165</v>
      </c>
      <c r="B1560" s="263" t="s">
        <v>24993</v>
      </c>
      <c r="C1560" s="263" t="s">
        <v>23567</v>
      </c>
      <c r="D1560" t="s">
        <v>34973</v>
      </c>
    </row>
    <row r="1561" spans="1:4" x14ac:dyDescent="0.2">
      <c r="A1561" s="263" t="s">
        <v>23166</v>
      </c>
      <c r="B1561" s="263" t="s">
        <v>24993</v>
      </c>
      <c r="C1561" s="263" t="s">
        <v>23567</v>
      </c>
      <c r="D1561" t="s">
        <v>34973</v>
      </c>
    </row>
    <row r="1562" spans="1:4" x14ac:dyDescent="0.2">
      <c r="A1562" s="263" t="s">
        <v>23167</v>
      </c>
      <c r="B1562" s="263" t="s">
        <v>24994</v>
      </c>
      <c r="C1562" s="263" t="s">
        <v>23567</v>
      </c>
      <c r="D1562" t="s">
        <v>34973</v>
      </c>
    </row>
    <row r="1563" spans="1:4" x14ac:dyDescent="0.2">
      <c r="A1563" s="263" t="s">
        <v>23168</v>
      </c>
      <c r="B1563" s="263" t="s">
        <v>24994</v>
      </c>
      <c r="C1563" s="263" t="s">
        <v>23567</v>
      </c>
      <c r="D1563" t="s">
        <v>34973</v>
      </c>
    </row>
    <row r="1564" spans="1:4" x14ac:dyDescent="0.2">
      <c r="A1564" s="263" t="s">
        <v>23169</v>
      </c>
      <c r="B1564" s="263" t="s">
        <v>24995</v>
      </c>
      <c r="C1564" s="263" t="s">
        <v>23567</v>
      </c>
      <c r="D1564" t="s">
        <v>34973</v>
      </c>
    </row>
    <row r="1565" spans="1:4" x14ac:dyDescent="0.2">
      <c r="A1565" s="263" t="s">
        <v>23170</v>
      </c>
      <c r="B1565" s="263" t="s">
        <v>24995</v>
      </c>
      <c r="C1565" s="263" t="s">
        <v>23567</v>
      </c>
      <c r="D1565" t="s">
        <v>34973</v>
      </c>
    </row>
    <row r="1566" spans="1:4" x14ac:dyDescent="0.2">
      <c r="A1566" s="263" t="s">
        <v>23171</v>
      </c>
      <c r="B1566" s="263" t="s">
        <v>24996</v>
      </c>
      <c r="C1566" s="263" t="s">
        <v>23567</v>
      </c>
      <c r="D1566" t="s">
        <v>34973</v>
      </c>
    </row>
    <row r="1567" spans="1:4" x14ac:dyDescent="0.2">
      <c r="A1567" s="263" t="s">
        <v>23172</v>
      </c>
      <c r="B1567" s="263" t="s">
        <v>24996</v>
      </c>
      <c r="C1567" s="263" t="s">
        <v>23567</v>
      </c>
      <c r="D1567" t="s">
        <v>34973</v>
      </c>
    </row>
    <row r="1568" spans="1:4" x14ac:dyDescent="0.2">
      <c r="A1568" s="263" t="s">
        <v>23173</v>
      </c>
      <c r="B1568" s="263" t="s">
        <v>24997</v>
      </c>
      <c r="C1568" s="263" t="s">
        <v>23567</v>
      </c>
      <c r="D1568" t="s">
        <v>34973</v>
      </c>
    </row>
    <row r="1569" spans="1:4" x14ac:dyDescent="0.2">
      <c r="A1569" s="263" t="s">
        <v>23174</v>
      </c>
      <c r="B1569" s="263" t="s">
        <v>24997</v>
      </c>
      <c r="C1569" s="263" t="s">
        <v>23567</v>
      </c>
      <c r="D1569" t="s">
        <v>34973</v>
      </c>
    </row>
    <row r="1570" spans="1:4" x14ac:dyDescent="0.2">
      <c r="A1570" s="263" t="s">
        <v>23175</v>
      </c>
      <c r="B1570" s="263" t="s">
        <v>24998</v>
      </c>
      <c r="C1570" s="263" t="s">
        <v>23567</v>
      </c>
      <c r="D1570" t="s">
        <v>34973</v>
      </c>
    </row>
    <row r="1571" spans="1:4" x14ac:dyDescent="0.2">
      <c r="A1571" s="263" t="s">
        <v>23176</v>
      </c>
      <c r="B1571" s="263" t="s">
        <v>24998</v>
      </c>
      <c r="C1571" s="263" t="s">
        <v>23567</v>
      </c>
      <c r="D1571" t="s">
        <v>34973</v>
      </c>
    </row>
    <row r="1572" spans="1:4" x14ac:dyDescent="0.2">
      <c r="A1572" s="263" t="s">
        <v>23177</v>
      </c>
      <c r="B1572" s="263" t="s">
        <v>24999</v>
      </c>
      <c r="C1572" s="263" t="s">
        <v>23567</v>
      </c>
      <c r="D1572" t="s">
        <v>34973</v>
      </c>
    </row>
    <row r="1573" spans="1:4" x14ac:dyDescent="0.2">
      <c r="A1573" s="263" t="s">
        <v>23178</v>
      </c>
      <c r="B1573" s="263" t="s">
        <v>24999</v>
      </c>
      <c r="C1573" s="263" t="s">
        <v>23567</v>
      </c>
      <c r="D1573" t="s">
        <v>34973</v>
      </c>
    </row>
    <row r="1574" spans="1:4" x14ac:dyDescent="0.2">
      <c r="A1574" s="263" t="s">
        <v>23179</v>
      </c>
      <c r="B1574" s="263" t="s">
        <v>25000</v>
      </c>
      <c r="C1574" s="263" t="s">
        <v>23567</v>
      </c>
      <c r="D1574" t="s">
        <v>34973</v>
      </c>
    </row>
    <row r="1575" spans="1:4" x14ac:dyDescent="0.2">
      <c r="A1575" s="263" t="s">
        <v>23180</v>
      </c>
      <c r="B1575" s="263" t="s">
        <v>25000</v>
      </c>
      <c r="C1575" s="263" t="s">
        <v>23567</v>
      </c>
      <c r="D1575" t="s">
        <v>34973</v>
      </c>
    </row>
    <row r="1576" spans="1:4" x14ac:dyDescent="0.2">
      <c r="A1576" s="263" t="s">
        <v>23181</v>
      </c>
      <c r="B1576" s="263" t="s">
        <v>25001</v>
      </c>
      <c r="C1576" s="263" t="s">
        <v>23567</v>
      </c>
      <c r="D1576" t="s">
        <v>34973</v>
      </c>
    </row>
    <row r="1577" spans="1:4" x14ac:dyDescent="0.2">
      <c r="A1577" s="263" t="s">
        <v>23182</v>
      </c>
      <c r="B1577" s="263" t="s">
        <v>25001</v>
      </c>
      <c r="C1577" s="263" t="s">
        <v>23567</v>
      </c>
      <c r="D1577" t="s">
        <v>34973</v>
      </c>
    </row>
    <row r="1578" spans="1:4" x14ac:dyDescent="0.2">
      <c r="A1578" s="263" t="s">
        <v>23183</v>
      </c>
      <c r="B1578" s="263" t="s">
        <v>25002</v>
      </c>
      <c r="C1578" s="263" t="s">
        <v>23567</v>
      </c>
      <c r="D1578" t="s">
        <v>34973</v>
      </c>
    </row>
    <row r="1579" spans="1:4" x14ac:dyDescent="0.2">
      <c r="A1579" s="263" t="s">
        <v>23184</v>
      </c>
      <c r="B1579" s="263" t="s">
        <v>25002</v>
      </c>
      <c r="C1579" s="263" t="s">
        <v>23567</v>
      </c>
      <c r="D1579" t="s">
        <v>34973</v>
      </c>
    </row>
    <row r="1580" spans="1:4" x14ac:dyDescent="0.2">
      <c r="A1580" s="263" t="s">
        <v>23185</v>
      </c>
      <c r="B1580" s="263" t="s">
        <v>25003</v>
      </c>
      <c r="C1580" s="263" t="s">
        <v>23567</v>
      </c>
      <c r="D1580" t="s">
        <v>34973</v>
      </c>
    </row>
    <row r="1581" spans="1:4" x14ac:dyDescent="0.2">
      <c r="A1581" s="263" t="s">
        <v>23186</v>
      </c>
      <c r="B1581" s="263" t="s">
        <v>25003</v>
      </c>
      <c r="C1581" s="263" t="s">
        <v>23567</v>
      </c>
      <c r="D1581" t="s">
        <v>34973</v>
      </c>
    </row>
    <row r="1582" spans="1:4" x14ac:dyDescent="0.2">
      <c r="A1582" s="263" t="s">
        <v>23187</v>
      </c>
      <c r="B1582" s="263" t="s">
        <v>25004</v>
      </c>
      <c r="C1582" s="263" t="s">
        <v>23567</v>
      </c>
      <c r="D1582" t="s">
        <v>34973</v>
      </c>
    </row>
    <row r="1583" spans="1:4" x14ac:dyDescent="0.2">
      <c r="A1583" s="263" t="s">
        <v>23188</v>
      </c>
      <c r="B1583" s="263" t="s">
        <v>25004</v>
      </c>
      <c r="C1583" s="263" t="s">
        <v>23567</v>
      </c>
      <c r="D1583" t="s">
        <v>34973</v>
      </c>
    </row>
    <row r="1584" spans="1:4" x14ac:dyDescent="0.2">
      <c r="A1584" s="263" t="s">
        <v>23189</v>
      </c>
      <c r="B1584" s="263" t="s">
        <v>25005</v>
      </c>
      <c r="C1584" s="263" t="s">
        <v>23567</v>
      </c>
      <c r="D1584" t="s">
        <v>34973</v>
      </c>
    </row>
    <row r="1585" spans="1:4" x14ac:dyDescent="0.2">
      <c r="A1585" s="263" t="s">
        <v>23190</v>
      </c>
      <c r="B1585" s="263" t="s">
        <v>25005</v>
      </c>
      <c r="C1585" s="263" t="s">
        <v>23567</v>
      </c>
      <c r="D1585" t="s">
        <v>34973</v>
      </c>
    </row>
    <row r="1586" spans="1:4" x14ac:dyDescent="0.2">
      <c r="A1586" s="263" t="s">
        <v>23191</v>
      </c>
      <c r="B1586" s="263" t="s">
        <v>25006</v>
      </c>
      <c r="C1586" s="263" t="s">
        <v>23567</v>
      </c>
      <c r="D1586" t="s">
        <v>34973</v>
      </c>
    </row>
    <row r="1587" spans="1:4" x14ac:dyDescent="0.2">
      <c r="A1587" s="263" t="s">
        <v>23192</v>
      </c>
      <c r="B1587" s="263" t="s">
        <v>25006</v>
      </c>
      <c r="C1587" s="263" t="s">
        <v>23567</v>
      </c>
      <c r="D1587" t="s">
        <v>34973</v>
      </c>
    </row>
    <row r="1588" spans="1:4" x14ac:dyDescent="0.2">
      <c r="A1588" s="263" t="s">
        <v>23193</v>
      </c>
      <c r="B1588" s="263" t="s">
        <v>25007</v>
      </c>
      <c r="C1588" s="263" t="s">
        <v>23567</v>
      </c>
      <c r="D1588" t="s">
        <v>34973</v>
      </c>
    </row>
    <row r="1589" spans="1:4" x14ac:dyDescent="0.2">
      <c r="A1589" s="263" t="s">
        <v>23194</v>
      </c>
      <c r="B1589" s="263" t="s">
        <v>25007</v>
      </c>
      <c r="C1589" s="263" t="s">
        <v>23567</v>
      </c>
      <c r="D1589" t="s">
        <v>34973</v>
      </c>
    </row>
    <row r="1590" spans="1:4" x14ac:dyDescent="0.2">
      <c r="A1590" s="263" t="s">
        <v>23195</v>
      </c>
      <c r="B1590" s="263" t="s">
        <v>25008</v>
      </c>
      <c r="C1590" s="263" t="s">
        <v>23567</v>
      </c>
      <c r="D1590" t="s">
        <v>34973</v>
      </c>
    </row>
    <row r="1591" spans="1:4" x14ac:dyDescent="0.2">
      <c r="A1591" s="263" t="s">
        <v>23196</v>
      </c>
      <c r="B1591" s="263" t="s">
        <v>25008</v>
      </c>
      <c r="C1591" s="263" t="s">
        <v>23567</v>
      </c>
      <c r="D1591" t="s">
        <v>34973</v>
      </c>
    </row>
    <row r="1592" spans="1:4" x14ac:dyDescent="0.2">
      <c r="A1592" s="263" t="s">
        <v>23197</v>
      </c>
      <c r="B1592" s="263" t="s">
        <v>25009</v>
      </c>
      <c r="C1592" s="263" t="s">
        <v>23567</v>
      </c>
      <c r="D1592" t="s">
        <v>34973</v>
      </c>
    </row>
    <row r="1593" spans="1:4" x14ac:dyDescent="0.2">
      <c r="A1593" s="263" t="s">
        <v>23198</v>
      </c>
      <c r="B1593" s="263" t="s">
        <v>25009</v>
      </c>
      <c r="C1593" s="263" t="s">
        <v>23567</v>
      </c>
      <c r="D1593" t="s">
        <v>34973</v>
      </c>
    </row>
    <row r="1594" spans="1:4" x14ac:dyDescent="0.2">
      <c r="A1594" s="263" t="s">
        <v>23199</v>
      </c>
      <c r="B1594" s="263" t="s">
        <v>25010</v>
      </c>
      <c r="C1594" s="263" t="s">
        <v>23567</v>
      </c>
      <c r="D1594" t="s">
        <v>34973</v>
      </c>
    </row>
    <row r="1595" spans="1:4" x14ac:dyDescent="0.2">
      <c r="A1595" s="263" t="s">
        <v>23200</v>
      </c>
      <c r="B1595" s="263" t="s">
        <v>25010</v>
      </c>
      <c r="C1595" s="263" t="s">
        <v>23567</v>
      </c>
      <c r="D1595" t="s">
        <v>34973</v>
      </c>
    </row>
    <row r="1596" spans="1:4" x14ac:dyDescent="0.2">
      <c r="A1596" s="263" t="s">
        <v>23201</v>
      </c>
      <c r="B1596" s="263" t="s">
        <v>25011</v>
      </c>
      <c r="C1596" s="263" t="s">
        <v>23567</v>
      </c>
      <c r="D1596" t="s">
        <v>34973</v>
      </c>
    </row>
    <row r="1597" spans="1:4" x14ac:dyDescent="0.2">
      <c r="A1597" s="263" t="s">
        <v>23202</v>
      </c>
      <c r="B1597" s="263" t="s">
        <v>25011</v>
      </c>
      <c r="C1597" s="263" t="s">
        <v>23567</v>
      </c>
      <c r="D1597" t="s">
        <v>34973</v>
      </c>
    </row>
    <row r="1598" spans="1:4" x14ac:dyDescent="0.2">
      <c r="A1598" s="263" t="s">
        <v>23354</v>
      </c>
      <c r="B1598" s="263" t="s">
        <v>25012</v>
      </c>
      <c r="C1598" s="263" t="s">
        <v>23567</v>
      </c>
      <c r="D1598" t="s">
        <v>34973</v>
      </c>
    </row>
    <row r="1599" spans="1:4" x14ac:dyDescent="0.2">
      <c r="A1599" s="263" t="s">
        <v>23355</v>
      </c>
      <c r="B1599" s="263" t="s">
        <v>25012</v>
      </c>
      <c r="C1599" s="263" t="s">
        <v>23567</v>
      </c>
      <c r="D1599" t="s">
        <v>34973</v>
      </c>
    </row>
    <row r="1600" spans="1:4" x14ac:dyDescent="0.2">
      <c r="A1600" s="263" t="s">
        <v>23356</v>
      </c>
      <c r="B1600" s="263" t="s">
        <v>25013</v>
      </c>
      <c r="C1600" s="263" t="s">
        <v>23567</v>
      </c>
      <c r="D1600" t="s">
        <v>34973</v>
      </c>
    </row>
    <row r="1601" spans="1:4" x14ac:dyDescent="0.2">
      <c r="A1601" s="263" t="s">
        <v>23357</v>
      </c>
      <c r="B1601" s="263" t="s">
        <v>25013</v>
      </c>
      <c r="C1601" s="263" t="s">
        <v>23567</v>
      </c>
      <c r="D1601" t="s">
        <v>34973</v>
      </c>
    </row>
    <row r="1602" spans="1:4" x14ac:dyDescent="0.2">
      <c r="A1602" s="263" t="s">
        <v>23358</v>
      </c>
      <c r="B1602" s="263" t="s">
        <v>25014</v>
      </c>
      <c r="C1602" s="263" t="s">
        <v>23567</v>
      </c>
      <c r="D1602" t="s">
        <v>34973</v>
      </c>
    </row>
    <row r="1603" spans="1:4" x14ac:dyDescent="0.2">
      <c r="A1603" s="263" t="s">
        <v>23359</v>
      </c>
      <c r="B1603" s="263" t="s">
        <v>25014</v>
      </c>
      <c r="C1603" s="263" t="s">
        <v>23567</v>
      </c>
      <c r="D1603" t="s">
        <v>34973</v>
      </c>
    </row>
    <row r="1604" spans="1:4" x14ac:dyDescent="0.2">
      <c r="A1604" s="263" t="s">
        <v>23360</v>
      </c>
      <c r="B1604" s="263" t="s">
        <v>25015</v>
      </c>
      <c r="C1604" s="263" t="s">
        <v>23567</v>
      </c>
      <c r="D1604" t="s">
        <v>34973</v>
      </c>
    </row>
    <row r="1605" spans="1:4" x14ac:dyDescent="0.2">
      <c r="A1605" s="263" t="s">
        <v>23361</v>
      </c>
      <c r="B1605" s="263" t="s">
        <v>25015</v>
      </c>
      <c r="C1605" s="263" t="s">
        <v>23567</v>
      </c>
      <c r="D1605" t="s">
        <v>34973</v>
      </c>
    </row>
    <row r="1606" spans="1:4" x14ac:dyDescent="0.2">
      <c r="A1606" s="263" t="s">
        <v>23362</v>
      </c>
      <c r="B1606" s="263" t="s">
        <v>25016</v>
      </c>
      <c r="C1606" s="263" t="s">
        <v>23567</v>
      </c>
      <c r="D1606" t="s">
        <v>34973</v>
      </c>
    </row>
    <row r="1607" spans="1:4" x14ac:dyDescent="0.2">
      <c r="A1607" s="263" t="s">
        <v>23363</v>
      </c>
      <c r="B1607" s="263" t="s">
        <v>25016</v>
      </c>
      <c r="C1607" s="263" t="s">
        <v>23567</v>
      </c>
      <c r="D1607" t="s">
        <v>34973</v>
      </c>
    </row>
    <row r="1608" spans="1:4" x14ac:dyDescent="0.2">
      <c r="A1608" s="263" t="s">
        <v>23364</v>
      </c>
      <c r="B1608" s="263" t="s">
        <v>25017</v>
      </c>
      <c r="C1608" s="263" t="s">
        <v>23567</v>
      </c>
      <c r="D1608" t="s">
        <v>34973</v>
      </c>
    </row>
    <row r="1609" spans="1:4" x14ac:dyDescent="0.2">
      <c r="A1609" s="263" t="s">
        <v>23365</v>
      </c>
      <c r="B1609" s="263" t="s">
        <v>25017</v>
      </c>
      <c r="C1609" s="263" t="s">
        <v>23567</v>
      </c>
      <c r="D1609" t="s">
        <v>34973</v>
      </c>
    </row>
    <row r="1610" spans="1:4" x14ac:dyDescent="0.2">
      <c r="A1610" s="263" t="s">
        <v>6735</v>
      </c>
      <c r="B1610" s="263" t="s">
        <v>25018</v>
      </c>
      <c r="C1610" s="263" t="s">
        <v>426</v>
      </c>
      <c r="D1610" t="s">
        <v>10</v>
      </c>
    </row>
    <row r="1611" spans="1:4" x14ac:dyDescent="0.2">
      <c r="A1611" s="263" t="s">
        <v>12100</v>
      </c>
      <c r="B1611" s="263" t="s">
        <v>25018</v>
      </c>
      <c r="C1611" s="263" t="s">
        <v>426</v>
      </c>
      <c r="D1611" t="s">
        <v>10</v>
      </c>
    </row>
    <row r="1612" spans="1:4" x14ac:dyDescent="0.2">
      <c r="A1612" s="263" t="s">
        <v>6736</v>
      </c>
      <c r="B1612" s="263" t="s">
        <v>25019</v>
      </c>
      <c r="C1612" s="263" t="s">
        <v>426</v>
      </c>
      <c r="D1612" t="s">
        <v>10</v>
      </c>
    </row>
    <row r="1613" spans="1:4" x14ac:dyDescent="0.2">
      <c r="A1613" s="263" t="s">
        <v>12101</v>
      </c>
      <c r="B1613" s="263" t="s">
        <v>25019</v>
      </c>
      <c r="C1613" s="263" t="s">
        <v>426</v>
      </c>
      <c r="D1613" t="s">
        <v>10</v>
      </c>
    </row>
    <row r="1614" spans="1:4" x14ac:dyDescent="0.2">
      <c r="A1614" s="263" t="s">
        <v>6737</v>
      </c>
      <c r="B1614" s="263" t="s">
        <v>25020</v>
      </c>
      <c r="C1614" s="263" t="s">
        <v>426</v>
      </c>
      <c r="D1614" t="s">
        <v>10</v>
      </c>
    </row>
    <row r="1615" spans="1:4" x14ac:dyDescent="0.2">
      <c r="A1615" s="263" t="s">
        <v>12102</v>
      </c>
      <c r="B1615" s="263" t="s">
        <v>25020</v>
      </c>
      <c r="C1615" s="263" t="s">
        <v>426</v>
      </c>
      <c r="D1615" t="s">
        <v>10</v>
      </c>
    </row>
    <row r="1616" spans="1:4" x14ac:dyDescent="0.2">
      <c r="A1616" s="263" t="s">
        <v>6738</v>
      </c>
      <c r="B1616" s="263" t="s">
        <v>25021</v>
      </c>
      <c r="C1616" s="263" t="s">
        <v>426</v>
      </c>
      <c r="D1616" t="s">
        <v>10</v>
      </c>
    </row>
    <row r="1617" spans="1:4" x14ac:dyDescent="0.2">
      <c r="A1617" s="263" t="s">
        <v>12103</v>
      </c>
      <c r="B1617" s="263" t="s">
        <v>25021</v>
      </c>
      <c r="C1617" s="263" t="s">
        <v>426</v>
      </c>
      <c r="D1617" t="s">
        <v>10</v>
      </c>
    </row>
    <row r="1618" spans="1:4" x14ac:dyDescent="0.2">
      <c r="A1618" s="263" t="s">
        <v>6739</v>
      </c>
      <c r="B1618" s="263" t="s">
        <v>25022</v>
      </c>
      <c r="C1618" s="263" t="s">
        <v>426</v>
      </c>
      <c r="D1618" t="s">
        <v>10</v>
      </c>
    </row>
    <row r="1619" spans="1:4" x14ac:dyDescent="0.2">
      <c r="A1619" s="263" t="s">
        <v>12104</v>
      </c>
      <c r="B1619" s="263" t="s">
        <v>25022</v>
      </c>
      <c r="C1619" s="263" t="s">
        <v>426</v>
      </c>
      <c r="D1619" t="s">
        <v>10</v>
      </c>
    </row>
    <row r="1620" spans="1:4" x14ac:dyDescent="0.2">
      <c r="A1620" s="263" t="s">
        <v>6740</v>
      </c>
      <c r="B1620" s="263" t="s">
        <v>25023</v>
      </c>
      <c r="C1620" s="263" t="s">
        <v>426</v>
      </c>
      <c r="D1620" t="s">
        <v>10</v>
      </c>
    </row>
    <row r="1621" spans="1:4" x14ac:dyDescent="0.2">
      <c r="A1621" s="263" t="s">
        <v>12105</v>
      </c>
      <c r="B1621" s="263" t="s">
        <v>25023</v>
      </c>
      <c r="C1621" s="263" t="s">
        <v>426</v>
      </c>
      <c r="D1621" t="s">
        <v>10</v>
      </c>
    </row>
    <row r="1622" spans="1:4" x14ac:dyDescent="0.2">
      <c r="A1622" s="263" t="s">
        <v>6741</v>
      </c>
      <c r="B1622" s="263" t="s">
        <v>25024</v>
      </c>
      <c r="C1622" s="263" t="s">
        <v>426</v>
      </c>
      <c r="D1622" t="s">
        <v>10</v>
      </c>
    </row>
    <row r="1623" spans="1:4" x14ac:dyDescent="0.2">
      <c r="A1623" s="263" t="s">
        <v>12106</v>
      </c>
      <c r="B1623" s="263" t="s">
        <v>25024</v>
      </c>
      <c r="C1623" s="263" t="s">
        <v>426</v>
      </c>
      <c r="D1623" t="s">
        <v>10</v>
      </c>
    </row>
    <row r="1624" spans="1:4" x14ac:dyDescent="0.2">
      <c r="A1624" s="263" t="s">
        <v>6742</v>
      </c>
      <c r="B1624" s="263" t="s">
        <v>25025</v>
      </c>
      <c r="C1624" s="263" t="s">
        <v>426</v>
      </c>
      <c r="D1624" t="s">
        <v>10</v>
      </c>
    </row>
    <row r="1625" spans="1:4" x14ac:dyDescent="0.2">
      <c r="A1625" s="263" t="s">
        <v>12107</v>
      </c>
      <c r="B1625" s="263" t="s">
        <v>25025</v>
      </c>
      <c r="C1625" s="263" t="s">
        <v>426</v>
      </c>
      <c r="D1625" t="s">
        <v>10</v>
      </c>
    </row>
    <row r="1626" spans="1:4" x14ac:dyDescent="0.2">
      <c r="A1626" s="263" t="s">
        <v>6743</v>
      </c>
      <c r="B1626" s="263" t="s">
        <v>25026</v>
      </c>
      <c r="C1626" s="263" t="s">
        <v>426</v>
      </c>
      <c r="D1626" t="s">
        <v>10</v>
      </c>
    </row>
    <row r="1627" spans="1:4" x14ac:dyDescent="0.2">
      <c r="A1627" s="263" t="s">
        <v>12108</v>
      </c>
      <c r="B1627" s="263" t="s">
        <v>25026</v>
      </c>
      <c r="C1627" s="263" t="s">
        <v>426</v>
      </c>
      <c r="D1627" t="s">
        <v>10</v>
      </c>
    </row>
    <row r="1628" spans="1:4" x14ac:dyDescent="0.2">
      <c r="A1628" s="263" t="s">
        <v>6744</v>
      </c>
      <c r="B1628" s="263" t="s">
        <v>25027</v>
      </c>
      <c r="C1628" s="263" t="s">
        <v>426</v>
      </c>
      <c r="D1628" t="s">
        <v>10</v>
      </c>
    </row>
    <row r="1629" spans="1:4" x14ac:dyDescent="0.2">
      <c r="A1629" s="263" t="s">
        <v>12109</v>
      </c>
      <c r="B1629" s="263" t="s">
        <v>25027</v>
      </c>
      <c r="C1629" s="263" t="s">
        <v>426</v>
      </c>
      <c r="D1629" t="s">
        <v>10</v>
      </c>
    </row>
    <row r="1630" spans="1:4" x14ac:dyDescent="0.2">
      <c r="A1630" s="263" t="s">
        <v>6745</v>
      </c>
      <c r="B1630" s="263" t="s">
        <v>25028</v>
      </c>
      <c r="C1630" s="263" t="s">
        <v>426</v>
      </c>
      <c r="D1630" t="s">
        <v>10</v>
      </c>
    </row>
    <row r="1631" spans="1:4" x14ac:dyDescent="0.2">
      <c r="A1631" s="263" t="s">
        <v>12110</v>
      </c>
      <c r="B1631" s="263" t="s">
        <v>25028</v>
      </c>
      <c r="C1631" s="263" t="s">
        <v>426</v>
      </c>
      <c r="D1631" t="s">
        <v>10</v>
      </c>
    </row>
    <row r="1632" spans="1:4" x14ac:dyDescent="0.2">
      <c r="A1632" s="263" t="s">
        <v>6746</v>
      </c>
      <c r="B1632" s="263" t="s">
        <v>25029</v>
      </c>
      <c r="C1632" s="263" t="s">
        <v>426</v>
      </c>
      <c r="D1632" t="s">
        <v>10</v>
      </c>
    </row>
    <row r="1633" spans="1:4" x14ac:dyDescent="0.2">
      <c r="A1633" s="263" t="s">
        <v>12111</v>
      </c>
      <c r="B1633" s="263" t="s">
        <v>25029</v>
      </c>
      <c r="C1633" s="263" t="s">
        <v>426</v>
      </c>
      <c r="D1633" t="s">
        <v>10</v>
      </c>
    </row>
    <row r="1634" spans="1:4" x14ac:dyDescent="0.2">
      <c r="A1634" s="263" t="s">
        <v>6747</v>
      </c>
      <c r="B1634" s="263" t="s">
        <v>25030</v>
      </c>
      <c r="C1634" s="263" t="s">
        <v>426</v>
      </c>
      <c r="D1634" t="s">
        <v>10</v>
      </c>
    </row>
    <row r="1635" spans="1:4" x14ac:dyDescent="0.2">
      <c r="A1635" s="263" t="s">
        <v>12112</v>
      </c>
      <c r="B1635" s="263" t="s">
        <v>25030</v>
      </c>
      <c r="C1635" s="263" t="s">
        <v>426</v>
      </c>
      <c r="D1635" t="s">
        <v>10</v>
      </c>
    </row>
    <row r="1636" spans="1:4" x14ac:dyDescent="0.2">
      <c r="A1636" s="263" t="s">
        <v>6748</v>
      </c>
      <c r="B1636" s="263" t="s">
        <v>25031</v>
      </c>
      <c r="C1636" s="263" t="s">
        <v>426</v>
      </c>
      <c r="D1636" t="s">
        <v>10</v>
      </c>
    </row>
    <row r="1637" spans="1:4" x14ac:dyDescent="0.2">
      <c r="A1637" s="263" t="s">
        <v>12113</v>
      </c>
      <c r="B1637" s="263" t="s">
        <v>25031</v>
      </c>
      <c r="C1637" s="263" t="s">
        <v>426</v>
      </c>
      <c r="D1637" t="s">
        <v>10</v>
      </c>
    </row>
    <row r="1638" spans="1:4" x14ac:dyDescent="0.2">
      <c r="A1638" s="263" t="s">
        <v>6749</v>
      </c>
      <c r="B1638" s="263" t="s">
        <v>25032</v>
      </c>
      <c r="C1638" s="263" t="s">
        <v>426</v>
      </c>
      <c r="D1638" t="s">
        <v>10</v>
      </c>
    </row>
    <row r="1639" spans="1:4" x14ac:dyDescent="0.2">
      <c r="A1639" s="263" t="s">
        <v>12114</v>
      </c>
      <c r="B1639" s="263" t="s">
        <v>25032</v>
      </c>
      <c r="C1639" s="263" t="s">
        <v>426</v>
      </c>
      <c r="D1639" t="s">
        <v>10</v>
      </c>
    </row>
    <row r="1640" spans="1:4" x14ac:dyDescent="0.2">
      <c r="A1640" s="263" t="s">
        <v>6750</v>
      </c>
      <c r="B1640" s="263" t="s">
        <v>25033</v>
      </c>
      <c r="C1640" s="263" t="s">
        <v>426</v>
      </c>
      <c r="D1640" t="s">
        <v>10</v>
      </c>
    </row>
    <row r="1641" spans="1:4" x14ac:dyDescent="0.2">
      <c r="A1641" s="263" t="s">
        <v>12115</v>
      </c>
      <c r="B1641" s="263" t="s">
        <v>25033</v>
      </c>
      <c r="C1641" s="263" t="s">
        <v>426</v>
      </c>
      <c r="D1641" t="s">
        <v>10</v>
      </c>
    </row>
    <row r="1642" spans="1:4" x14ac:dyDescent="0.2">
      <c r="A1642" s="263" t="s">
        <v>6751</v>
      </c>
      <c r="B1642" s="263" t="s">
        <v>25034</v>
      </c>
      <c r="C1642" s="263" t="s">
        <v>426</v>
      </c>
      <c r="D1642" t="s">
        <v>10</v>
      </c>
    </row>
    <row r="1643" spans="1:4" x14ac:dyDescent="0.2">
      <c r="A1643" s="263" t="s">
        <v>12116</v>
      </c>
      <c r="B1643" s="263" t="s">
        <v>25034</v>
      </c>
      <c r="C1643" s="263" t="s">
        <v>426</v>
      </c>
      <c r="D1643" t="s">
        <v>10</v>
      </c>
    </row>
    <row r="1644" spans="1:4" x14ac:dyDescent="0.2">
      <c r="A1644" s="263" t="s">
        <v>6752</v>
      </c>
      <c r="B1644" s="263" t="s">
        <v>25035</v>
      </c>
      <c r="C1644" s="263" t="s">
        <v>426</v>
      </c>
      <c r="D1644" t="s">
        <v>10</v>
      </c>
    </row>
    <row r="1645" spans="1:4" x14ac:dyDescent="0.2">
      <c r="A1645" s="263" t="s">
        <v>12117</v>
      </c>
      <c r="B1645" s="263" t="s">
        <v>25035</v>
      </c>
      <c r="C1645" s="263" t="s">
        <v>426</v>
      </c>
      <c r="D1645" t="s">
        <v>10</v>
      </c>
    </row>
    <row r="1646" spans="1:4" x14ac:dyDescent="0.2">
      <c r="A1646" s="263" t="s">
        <v>6753</v>
      </c>
      <c r="B1646" s="263" t="s">
        <v>25036</v>
      </c>
      <c r="C1646" s="263" t="s">
        <v>426</v>
      </c>
      <c r="D1646" t="s">
        <v>10</v>
      </c>
    </row>
    <row r="1647" spans="1:4" x14ac:dyDescent="0.2">
      <c r="A1647" s="263" t="s">
        <v>12118</v>
      </c>
      <c r="B1647" s="263" t="s">
        <v>25036</v>
      </c>
      <c r="C1647" s="263" t="s">
        <v>426</v>
      </c>
      <c r="D1647" t="s">
        <v>10</v>
      </c>
    </row>
    <row r="1648" spans="1:4" x14ac:dyDescent="0.2">
      <c r="A1648" s="263" t="s">
        <v>6754</v>
      </c>
      <c r="B1648" s="263" t="s">
        <v>25037</v>
      </c>
      <c r="C1648" s="263" t="s">
        <v>426</v>
      </c>
      <c r="D1648" t="s">
        <v>10</v>
      </c>
    </row>
    <row r="1649" spans="1:4" x14ac:dyDescent="0.2">
      <c r="A1649" s="263" t="s">
        <v>12119</v>
      </c>
      <c r="B1649" s="263" t="s">
        <v>25037</v>
      </c>
      <c r="C1649" s="263" t="s">
        <v>426</v>
      </c>
      <c r="D1649" t="s">
        <v>10</v>
      </c>
    </row>
    <row r="1650" spans="1:4" x14ac:dyDescent="0.2">
      <c r="A1650" s="263" t="s">
        <v>6755</v>
      </c>
      <c r="B1650" s="263" t="s">
        <v>25038</v>
      </c>
      <c r="C1650" s="263" t="s">
        <v>426</v>
      </c>
      <c r="D1650" t="s">
        <v>10</v>
      </c>
    </row>
    <row r="1651" spans="1:4" x14ac:dyDescent="0.2">
      <c r="A1651" s="263" t="s">
        <v>12120</v>
      </c>
      <c r="B1651" s="263" t="s">
        <v>25038</v>
      </c>
      <c r="C1651" s="263" t="s">
        <v>426</v>
      </c>
      <c r="D1651" t="s">
        <v>10</v>
      </c>
    </row>
    <row r="1652" spans="1:4" x14ac:dyDescent="0.2">
      <c r="A1652" s="263" t="s">
        <v>6756</v>
      </c>
      <c r="B1652" s="263" t="s">
        <v>25039</v>
      </c>
      <c r="C1652" s="263" t="s">
        <v>426</v>
      </c>
      <c r="D1652" t="s">
        <v>10</v>
      </c>
    </row>
    <row r="1653" spans="1:4" x14ac:dyDescent="0.2">
      <c r="A1653" s="263" t="s">
        <v>12121</v>
      </c>
      <c r="B1653" s="263" t="s">
        <v>25039</v>
      </c>
      <c r="C1653" s="263" t="s">
        <v>426</v>
      </c>
      <c r="D1653" t="s">
        <v>10</v>
      </c>
    </row>
    <row r="1654" spans="1:4" x14ac:dyDescent="0.2">
      <c r="A1654" s="263" t="s">
        <v>6757</v>
      </c>
      <c r="B1654" s="263" t="s">
        <v>25040</v>
      </c>
      <c r="C1654" s="263" t="s">
        <v>426</v>
      </c>
      <c r="D1654" t="s">
        <v>10</v>
      </c>
    </row>
    <row r="1655" spans="1:4" x14ac:dyDescent="0.2">
      <c r="A1655" s="263" t="s">
        <v>12122</v>
      </c>
      <c r="B1655" s="263" t="s">
        <v>25040</v>
      </c>
      <c r="C1655" s="263" t="s">
        <v>426</v>
      </c>
      <c r="D1655" t="s">
        <v>10</v>
      </c>
    </row>
    <row r="1656" spans="1:4" x14ac:dyDescent="0.2">
      <c r="A1656" s="263" t="s">
        <v>6758</v>
      </c>
      <c r="B1656" s="263" t="s">
        <v>25041</v>
      </c>
      <c r="C1656" s="263" t="s">
        <v>426</v>
      </c>
      <c r="D1656" t="s">
        <v>10</v>
      </c>
    </row>
    <row r="1657" spans="1:4" x14ac:dyDescent="0.2">
      <c r="A1657" s="263" t="s">
        <v>12123</v>
      </c>
      <c r="B1657" s="263" t="s">
        <v>25041</v>
      </c>
      <c r="C1657" s="263" t="s">
        <v>426</v>
      </c>
      <c r="D1657" t="s">
        <v>10</v>
      </c>
    </row>
    <row r="1658" spans="1:4" x14ac:dyDescent="0.2">
      <c r="A1658" s="263" t="s">
        <v>6759</v>
      </c>
      <c r="B1658" s="263" t="s">
        <v>25042</v>
      </c>
      <c r="C1658" s="263" t="s">
        <v>426</v>
      </c>
      <c r="D1658" t="s">
        <v>10</v>
      </c>
    </row>
    <row r="1659" spans="1:4" x14ac:dyDescent="0.2">
      <c r="A1659" s="263" t="s">
        <v>12124</v>
      </c>
      <c r="B1659" s="263" t="s">
        <v>25042</v>
      </c>
      <c r="C1659" s="263" t="s">
        <v>426</v>
      </c>
      <c r="D1659" t="s">
        <v>10</v>
      </c>
    </row>
    <row r="1660" spans="1:4" x14ac:dyDescent="0.2">
      <c r="A1660" s="263" t="s">
        <v>6760</v>
      </c>
      <c r="B1660" s="263" t="s">
        <v>25043</v>
      </c>
      <c r="C1660" s="263" t="s">
        <v>426</v>
      </c>
      <c r="D1660" t="s">
        <v>10</v>
      </c>
    </row>
    <row r="1661" spans="1:4" x14ac:dyDescent="0.2">
      <c r="A1661" s="263" t="s">
        <v>12125</v>
      </c>
      <c r="B1661" s="263" t="s">
        <v>25043</v>
      </c>
      <c r="C1661" s="263" t="s">
        <v>426</v>
      </c>
      <c r="D1661" t="s">
        <v>10</v>
      </c>
    </row>
    <row r="1662" spans="1:4" x14ac:dyDescent="0.2">
      <c r="A1662" s="263" t="s">
        <v>6761</v>
      </c>
      <c r="B1662" s="263" t="s">
        <v>25044</v>
      </c>
      <c r="C1662" s="263" t="s">
        <v>426</v>
      </c>
      <c r="D1662" t="s">
        <v>10</v>
      </c>
    </row>
    <row r="1663" spans="1:4" x14ac:dyDescent="0.2">
      <c r="A1663" s="263" t="s">
        <v>12126</v>
      </c>
      <c r="B1663" s="263" t="s">
        <v>25044</v>
      </c>
      <c r="C1663" s="263" t="s">
        <v>426</v>
      </c>
      <c r="D1663" t="s">
        <v>10</v>
      </c>
    </row>
    <row r="1664" spans="1:4" x14ac:dyDescent="0.2">
      <c r="A1664" s="263" t="s">
        <v>6762</v>
      </c>
      <c r="B1664" s="263" t="s">
        <v>25045</v>
      </c>
      <c r="C1664" s="263" t="s">
        <v>426</v>
      </c>
      <c r="D1664" t="s">
        <v>10</v>
      </c>
    </row>
    <row r="1665" spans="1:4" x14ac:dyDescent="0.2">
      <c r="A1665" s="263" t="s">
        <v>12127</v>
      </c>
      <c r="B1665" s="263" t="s">
        <v>25045</v>
      </c>
      <c r="C1665" s="263" t="s">
        <v>426</v>
      </c>
      <c r="D1665" t="s">
        <v>10</v>
      </c>
    </row>
    <row r="1666" spans="1:4" x14ac:dyDescent="0.2">
      <c r="A1666" s="263" t="s">
        <v>6763</v>
      </c>
      <c r="B1666" s="263" t="s">
        <v>25046</v>
      </c>
      <c r="C1666" s="263" t="s">
        <v>426</v>
      </c>
      <c r="D1666" t="s">
        <v>10</v>
      </c>
    </row>
    <row r="1667" spans="1:4" x14ac:dyDescent="0.2">
      <c r="A1667" s="263" t="s">
        <v>12128</v>
      </c>
      <c r="B1667" s="263" t="s">
        <v>25046</v>
      </c>
      <c r="C1667" s="263" t="s">
        <v>426</v>
      </c>
      <c r="D1667" t="s">
        <v>10</v>
      </c>
    </row>
    <row r="1668" spans="1:4" x14ac:dyDescent="0.2">
      <c r="A1668" s="263" t="s">
        <v>6764</v>
      </c>
      <c r="B1668" s="263" t="s">
        <v>25047</v>
      </c>
      <c r="C1668" s="263" t="s">
        <v>426</v>
      </c>
      <c r="D1668" t="s">
        <v>10</v>
      </c>
    </row>
    <row r="1669" spans="1:4" x14ac:dyDescent="0.2">
      <c r="A1669" s="263" t="s">
        <v>12129</v>
      </c>
      <c r="B1669" s="263" t="s">
        <v>25047</v>
      </c>
      <c r="C1669" s="263" t="s">
        <v>426</v>
      </c>
      <c r="D1669" t="s">
        <v>10</v>
      </c>
    </row>
    <row r="1670" spans="1:4" x14ac:dyDescent="0.2">
      <c r="A1670" s="263" t="s">
        <v>6765</v>
      </c>
      <c r="B1670" s="263" t="s">
        <v>25048</v>
      </c>
      <c r="C1670" s="263" t="s">
        <v>426</v>
      </c>
      <c r="D1670" t="s">
        <v>10</v>
      </c>
    </row>
    <row r="1671" spans="1:4" x14ac:dyDescent="0.2">
      <c r="A1671" s="263" t="s">
        <v>12130</v>
      </c>
      <c r="B1671" s="263" t="s">
        <v>25048</v>
      </c>
      <c r="C1671" s="263" t="s">
        <v>426</v>
      </c>
      <c r="D1671" t="s">
        <v>10</v>
      </c>
    </row>
    <row r="1672" spans="1:4" x14ac:dyDescent="0.2">
      <c r="A1672" s="263" t="s">
        <v>6766</v>
      </c>
      <c r="B1672" s="263" t="s">
        <v>25049</v>
      </c>
      <c r="C1672" s="263" t="s">
        <v>426</v>
      </c>
      <c r="D1672" t="s">
        <v>10</v>
      </c>
    </row>
    <row r="1673" spans="1:4" x14ac:dyDescent="0.2">
      <c r="A1673" s="263" t="s">
        <v>12131</v>
      </c>
      <c r="B1673" s="263" t="s">
        <v>25049</v>
      </c>
      <c r="C1673" s="263" t="s">
        <v>426</v>
      </c>
      <c r="D1673" t="s">
        <v>10</v>
      </c>
    </row>
    <row r="1674" spans="1:4" x14ac:dyDescent="0.2">
      <c r="A1674" s="263" t="s">
        <v>6767</v>
      </c>
      <c r="B1674" s="263" t="s">
        <v>25050</v>
      </c>
      <c r="C1674" s="263" t="s">
        <v>426</v>
      </c>
      <c r="D1674" t="s">
        <v>10</v>
      </c>
    </row>
    <row r="1675" spans="1:4" x14ac:dyDescent="0.2">
      <c r="A1675" s="263" t="s">
        <v>12132</v>
      </c>
      <c r="B1675" s="263" t="s">
        <v>25050</v>
      </c>
      <c r="C1675" s="263" t="s">
        <v>426</v>
      </c>
      <c r="D1675" t="s">
        <v>10</v>
      </c>
    </row>
    <row r="1676" spans="1:4" x14ac:dyDescent="0.2">
      <c r="A1676" s="263" t="s">
        <v>6768</v>
      </c>
      <c r="B1676" s="263" t="s">
        <v>25051</v>
      </c>
      <c r="C1676" s="263" t="s">
        <v>426</v>
      </c>
      <c r="D1676" t="s">
        <v>10</v>
      </c>
    </row>
    <row r="1677" spans="1:4" x14ac:dyDescent="0.2">
      <c r="A1677" s="263" t="s">
        <v>12133</v>
      </c>
      <c r="B1677" s="263" t="s">
        <v>25051</v>
      </c>
      <c r="C1677" s="263" t="s">
        <v>426</v>
      </c>
      <c r="D1677" t="s">
        <v>10</v>
      </c>
    </row>
    <row r="1678" spans="1:4" x14ac:dyDescent="0.2">
      <c r="A1678" s="263" t="s">
        <v>6769</v>
      </c>
      <c r="B1678" s="263" t="s">
        <v>25052</v>
      </c>
      <c r="C1678" s="263" t="s">
        <v>426</v>
      </c>
      <c r="D1678" t="s">
        <v>10</v>
      </c>
    </row>
    <row r="1679" spans="1:4" x14ac:dyDescent="0.2">
      <c r="A1679" s="263" t="s">
        <v>12134</v>
      </c>
      <c r="B1679" s="263" t="s">
        <v>25052</v>
      </c>
      <c r="C1679" s="263" t="s">
        <v>426</v>
      </c>
      <c r="D1679" t="s">
        <v>10</v>
      </c>
    </row>
    <row r="1680" spans="1:4" x14ac:dyDescent="0.2">
      <c r="A1680" s="263" t="s">
        <v>6770</v>
      </c>
      <c r="B1680" s="263" t="s">
        <v>25053</v>
      </c>
      <c r="C1680" s="263" t="s">
        <v>426</v>
      </c>
      <c r="D1680" t="s">
        <v>10</v>
      </c>
    </row>
    <row r="1681" spans="1:4" x14ac:dyDescent="0.2">
      <c r="A1681" s="263" t="s">
        <v>12135</v>
      </c>
      <c r="B1681" s="263" t="s">
        <v>25053</v>
      </c>
      <c r="C1681" s="263" t="s">
        <v>426</v>
      </c>
      <c r="D1681" t="s">
        <v>10</v>
      </c>
    </row>
    <row r="1682" spans="1:4" x14ac:dyDescent="0.2">
      <c r="A1682" s="263" t="s">
        <v>6771</v>
      </c>
      <c r="B1682" s="263" t="s">
        <v>25054</v>
      </c>
      <c r="C1682" s="263" t="s">
        <v>426</v>
      </c>
      <c r="D1682" t="s">
        <v>10</v>
      </c>
    </row>
    <row r="1683" spans="1:4" x14ac:dyDescent="0.2">
      <c r="A1683" s="263" t="s">
        <v>12136</v>
      </c>
      <c r="B1683" s="263" t="s">
        <v>25054</v>
      </c>
      <c r="C1683" s="263" t="s">
        <v>426</v>
      </c>
      <c r="D1683" t="s">
        <v>10</v>
      </c>
    </row>
    <row r="1684" spans="1:4" x14ac:dyDescent="0.2">
      <c r="A1684" s="263" t="s">
        <v>6772</v>
      </c>
      <c r="B1684" s="263" t="s">
        <v>25018</v>
      </c>
      <c r="C1684" s="263" t="s">
        <v>23574</v>
      </c>
      <c r="D1684" t="s">
        <v>34976</v>
      </c>
    </row>
    <row r="1685" spans="1:4" x14ac:dyDescent="0.2">
      <c r="A1685" s="263" t="s">
        <v>12137</v>
      </c>
      <c r="B1685" s="263" t="s">
        <v>25018</v>
      </c>
      <c r="C1685" s="263" t="s">
        <v>23574</v>
      </c>
      <c r="D1685" t="s">
        <v>34976</v>
      </c>
    </row>
    <row r="1686" spans="1:4" x14ac:dyDescent="0.2">
      <c r="A1686" s="263" t="s">
        <v>6773</v>
      </c>
      <c r="B1686" s="263" t="s">
        <v>25019</v>
      </c>
      <c r="C1686" s="263" t="s">
        <v>23574</v>
      </c>
      <c r="D1686" t="s">
        <v>34976</v>
      </c>
    </row>
    <row r="1687" spans="1:4" x14ac:dyDescent="0.2">
      <c r="A1687" s="263" t="s">
        <v>12138</v>
      </c>
      <c r="B1687" s="263" t="s">
        <v>25019</v>
      </c>
      <c r="C1687" s="263" t="s">
        <v>23574</v>
      </c>
      <c r="D1687" t="s">
        <v>34976</v>
      </c>
    </row>
    <row r="1688" spans="1:4" x14ac:dyDescent="0.2">
      <c r="A1688" s="263" t="s">
        <v>6774</v>
      </c>
      <c r="B1688" s="263" t="s">
        <v>25020</v>
      </c>
      <c r="C1688" s="263" t="s">
        <v>23574</v>
      </c>
      <c r="D1688" t="s">
        <v>34976</v>
      </c>
    </row>
    <row r="1689" spans="1:4" x14ac:dyDescent="0.2">
      <c r="A1689" s="263" t="s">
        <v>12139</v>
      </c>
      <c r="B1689" s="263" t="s">
        <v>25020</v>
      </c>
      <c r="C1689" s="263" t="s">
        <v>23574</v>
      </c>
      <c r="D1689" t="s">
        <v>34976</v>
      </c>
    </row>
    <row r="1690" spans="1:4" x14ac:dyDescent="0.2">
      <c r="A1690" s="263" t="s">
        <v>6775</v>
      </c>
      <c r="B1690" s="263" t="s">
        <v>25021</v>
      </c>
      <c r="C1690" s="263" t="s">
        <v>23574</v>
      </c>
      <c r="D1690" t="s">
        <v>34976</v>
      </c>
    </row>
    <row r="1691" spans="1:4" x14ac:dyDescent="0.2">
      <c r="A1691" s="263" t="s">
        <v>12140</v>
      </c>
      <c r="B1691" s="263" t="s">
        <v>25021</v>
      </c>
      <c r="C1691" s="263" t="s">
        <v>23574</v>
      </c>
      <c r="D1691" t="s">
        <v>34976</v>
      </c>
    </row>
    <row r="1692" spans="1:4" x14ac:dyDescent="0.2">
      <c r="A1692" s="263" t="s">
        <v>6776</v>
      </c>
      <c r="B1692" s="263" t="s">
        <v>25022</v>
      </c>
      <c r="C1692" s="263" t="s">
        <v>23574</v>
      </c>
      <c r="D1692" t="s">
        <v>34976</v>
      </c>
    </row>
    <row r="1693" spans="1:4" x14ac:dyDescent="0.2">
      <c r="A1693" s="263" t="s">
        <v>12141</v>
      </c>
      <c r="B1693" s="263" t="s">
        <v>25022</v>
      </c>
      <c r="C1693" s="263" t="s">
        <v>23574</v>
      </c>
      <c r="D1693" t="s">
        <v>34976</v>
      </c>
    </row>
    <row r="1694" spans="1:4" x14ac:dyDescent="0.2">
      <c r="A1694" s="263" t="s">
        <v>6777</v>
      </c>
      <c r="B1694" s="263" t="s">
        <v>25023</v>
      </c>
      <c r="C1694" s="263" t="s">
        <v>23574</v>
      </c>
      <c r="D1694" t="s">
        <v>34976</v>
      </c>
    </row>
    <row r="1695" spans="1:4" x14ac:dyDescent="0.2">
      <c r="A1695" s="263" t="s">
        <v>12142</v>
      </c>
      <c r="B1695" s="263" t="s">
        <v>25023</v>
      </c>
      <c r="C1695" s="263" t="s">
        <v>23574</v>
      </c>
      <c r="D1695" t="s">
        <v>34976</v>
      </c>
    </row>
    <row r="1696" spans="1:4" x14ac:dyDescent="0.2">
      <c r="A1696" s="263" t="s">
        <v>6778</v>
      </c>
      <c r="B1696" s="263" t="s">
        <v>25024</v>
      </c>
      <c r="C1696" s="263" t="s">
        <v>23574</v>
      </c>
      <c r="D1696" t="s">
        <v>34976</v>
      </c>
    </row>
    <row r="1697" spans="1:4" x14ac:dyDescent="0.2">
      <c r="A1697" s="263" t="s">
        <v>12143</v>
      </c>
      <c r="B1697" s="263" t="s">
        <v>25024</v>
      </c>
      <c r="C1697" s="263" t="s">
        <v>23574</v>
      </c>
      <c r="D1697" t="s">
        <v>34976</v>
      </c>
    </row>
    <row r="1698" spans="1:4" x14ac:dyDescent="0.2">
      <c r="A1698" s="263" t="s">
        <v>6779</v>
      </c>
      <c r="B1698" s="263" t="s">
        <v>25025</v>
      </c>
      <c r="C1698" s="263" t="s">
        <v>23574</v>
      </c>
      <c r="D1698" t="s">
        <v>34976</v>
      </c>
    </row>
    <row r="1699" spans="1:4" x14ac:dyDescent="0.2">
      <c r="A1699" s="263" t="s">
        <v>12144</v>
      </c>
      <c r="B1699" s="263" t="s">
        <v>25025</v>
      </c>
      <c r="C1699" s="263" t="s">
        <v>23574</v>
      </c>
      <c r="D1699" t="s">
        <v>34976</v>
      </c>
    </row>
    <row r="1700" spans="1:4" x14ac:dyDescent="0.2">
      <c r="A1700" s="263" t="s">
        <v>6780</v>
      </c>
      <c r="B1700" s="263" t="s">
        <v>25026</v>
      </c>
      <c r="C1700" s="263" t="s">
        <v>23574</v>
      </c>
      <c r="D1700" t="s">
        <v>34976</v>
      </c>
    </row>
    <row r="1701" spans="1:4" x14ac:dyDescent="0.2">
      <c r="A1701" s="263" t="s">
        <v>12145</v>
      </c>
      <c r="B1701" s="263" t="s">
        <v>25026</v>
      </c>
      <c r="C1701" s="263" t="s">
        <v>23574</v>
      </c>
      <c r="D1701" t="s">
        <v>34976</v>
      </c>
    </row>
    <row r="1702" spans="1:4" x14ac:dyDescent="0.2">
      <c r="A1702" s="263" t="s">
        <v>6781</v>
      </c>
      <c r="B1702" s="263" t="s">
        <v>25027</v>
      </c>
      <c r="C1702" s="263" t="s">
        <v>23574</v>
      </c>
      <c r="D1702" t="s">
        <v>34976</v>
      </c>
    </row>
    <row r="1703" spans="1:4" x14ac:dyDescent="0.2">
      <c r="A1703" s="263" t="s">
        <v>12146</v>
      </c>
      <c r="B1703" s="263" t="s">
        <v>25027</v>
      </c>
      <c r="C1703" s="263" t="s">
        <v>23574</v>
      </c>
      <c r="D1703" t="s">
        <v>34976</v>
      </c>
    </row>
    <row r="1704" spans="1:4" x14ac:dyDescent="0.2">
      <c r="A1704" s="263" t="s">
        <v>6782</v>
      </c>
      <c r="B1704" s="263" t="s">
        <v>25028</v>
      </c>
      <c r="C1704" s="263" t="s">
        <v>23574</v>
      </c>
      <c r="D1704" t="s">
        <v>34976</v>
      </c>
    </row>
    <row r="1705" spans="1:4" x14ac:dyDescent="0.2">
      <c r="A1705" s="263" t="s">
        <v>12147</v>
      </c>
      <c r="B1705" s="263" t="s">
        <v>25028</v>
      </c>
      <c r="C1705" s="263" t="s">
        <v>23574</v>
      </c>
      <c r="D1705" t="s">
        <v>34976</v>
      </c>
    </row>
    <row r="1706" spans="1:4" x14ac:dyDescent="0.2">
      <c r="A1706" s="263" t="s">
        <v>6783</v>
      </c>
      <c r="B1706" s="263" t="s">
        <v>25029</v>
      </c>
      <c r="C1706" s="263" t="s">
        <v>23574</v>
      </c>
      <c r="D1706" t="s">
        <v>34976</v>
      </c>
    </row>
    <row r="1707" spans="1:4" x14ac:dyDescent="0.2">
      <c r="A1707" s="263" t="s">
        <v>12148</v>
      </c>
      <c r="B1707" s="263" t="s">
        <v>25029</v>
      </c>
      <c r="C1707" s="263" t="s">
        <v>23574</v>
      </c>
      <c r="D1707" t="s">
        <v>34976</v>
      </c>
    </row>
    <row r="1708" spans="1:4" x14ac:dyDescent="0.2">
      <c r="A1708" s="263" t="s">
        <v>6784</v>
      </c>
      <c r="B1708" s="263" t="s">
        <v>25030</v>
      </c>
      <c r="C1708" s="263" t="s">
        <v>23574</v>
      </c>
      <c r="D1708" t="s">
        <v>34976</v>
      </c>
    </row>
    <row r="1709" spans="1:4" x14ac:dyDescent="0.2">
      <c r="A1709" s="263" t="s">
        <v>12149</v>
      </c>
      <c r="B1709" s="263" t="s">
        <v>25030</v>
      </c>
      <c r="C1709" s="263" t="s">
        <v>23574</v>
      </c>
      <c r="D1709" t="s">
        <v>34976</v>
      </c>
    </row>
    <row r="1710" spans="1:4" x14ac:dyDescent="0.2">
      <c r="A1710" s="263" t="s">
        <v>6785</v>
      </c>
      <c r="B1710" s="263" t="s">
        <v>25031</v>
      </c>
      <c r="C1710" s="263" t="s">
        <v>23574</v>
      </c>
      <c r="D1710" t="s">
        <v>34976</v>
      </c>
    </row>
    <row r="1711" spans="1:4" x14ac:dyDescent="0.2">
      <c r="A1711" s="263" t="s">
        <v>12150</v>
      </c>
      <c r="B1711" s="263" t="s">
        <v>25031</v>
      </c>
      <c r="C1711" s="263" t="s">
        <v>23574</v>
      </c>
      <c r="D1711" t="s">
        <v>34976</v>
      </c>
    </row>
    <row r="1712" spans="1:4" x14ac:dyDescent="0.2">
      <c r="A1712" s="263" t="s">
        <v>6786</v>
      </c>
      <c r="B1712" s="263" t="s">
        <v>25032</v>
      </c>
      <c r="C1712" s="263" t="s">
        <v>23574</v>
      </c>
      <c r="D1712" t="s">
        <v>34976</v>
      </c>
    </row>
    <row r="1713" spans="1:4" x14ac:dyDescent="0.2">
      <c r="A1713" s="263" t="s">
        <v>12151</v>
      </c>
      <c r="B1713" s="263" t="s">
        <v>25032</v>
      </c>
      <c r="C1713" s="263" t="s">
        <v>23574</v>
      </c>
      <c r="D1713" t="s">
        <v>34976</v>
      </c>
    </row>
    <row r="1714" spans="1:4" x14ac:dyDescent="0.2">
      <c r="A1714" s="263" t="s">
        <v>6787</v>
      </c>
      <c r="B1714" s="263" t="s">
        <v>25033</v>
      </c>
      <c r="C1714" s="263" t="s">
        <v>23574</v>
      </c>
      <c r="D1714" t="s">
        <v>34976</v>
      </c>
    </row>
    <row r="1715" spans="1:4" x14ac:dyDescent="0.2">
      <c r="A1715" s="263" t="s">
        <v>12152</v>
      </c>
      <c r="B1715" s="263" t="s">
        <v>25033</v>
      </c>
      <c r="C1715" s="263" t="s">
        <v>23574</v>
      </c>
      <c r="D1715" t="s">
        <v>34976</v>
      </c>
    </row>
    <row r="1716" spans="1:4" x14ac:dyDescent="0.2">
      <c r="A1716" s="263" t="s">
        <v>6788</v>
      </c>
      <c r="B1716" s="263" t="s">
        <v>25034</v>
      </c>
      <c r="C1716" s="263" t="s">
        <v>23574</v>
      </c>
      <c r="D1716" t="s">
        <v>34976</v>
      </c>
    </row>
    <row r="1717" spans="1:4" x14ac:dyDescent="0.2">
      <c r="A1717" s="263" t="s">
        <v>12153</v>
      </c>
      <c r="B1717" s="263" t="s">
        <v>25034</v>
      </c>
      <c r="C1717" s="263" t="s">
        <v>23574</v>
      </c>
      <c r="D1717" t="s">
        <v>34976</v>
      </c>
    </row>
    <row r="1718" spans="1:4" x14ac:dyDescent="0.2">
      <c r="A1718" s="263" t="s">
        <v>6789</v>
      </c>
      <c r="B1718" s="263" t="s">
        <v>25035</v>
      </c>
      <c r="C1718" s="263" t="s">
        <v>23574</v>
      </c>
      <c r="D1718" t="s">
        <v>34976</v>
      </c>
    </row>
    <row r="1719" spans="1:4" x14ac:dyDescent="0.2">
      <c r="A1719" s="263" t="s">
        <v>12154</v>
      </c>
      <c r="B1719" s="263" t="s">
        <v>25035</v>
      </c>
      <c r="C1719" s="263" t="s">
        <v>23574</v>
      </c>
      <c r="D1719" t="s">
        <v>34976</v>
      </c>
    </row>
    <row r="1720" spans="1:4" x14ac:dyDescent="0.2">
      <c r="A1720" s="263" t="s">
        <v>6790</v>
      </c>
      <c r="B1720" s="263" t="s">
        <v>25036</v>
      </c>
      <c r="C1720" s="263" t="s">
        <v>23574</v>
      </c>
      <c r="D1720" t="s">
        <v>34976</v>
      </c>
    </row>
    <row r="1721" spans="1:4" x14ac:dyDescent="0.2">
      <c r="A1721" s="263" t="s">
        <v>12155</v>
      </c>
      <c r="B1721" s="263" t="s">
        <v>25036</v>
      </c>
      <c r="C1721" s="263" t="s">
        <v>23574</v>
      </c>
      <c r="D1721" t="s">
        <v>34976</v>
      </c>
    </row>
    <row r="1722" spans="1:4" x14ac:dyDescent="0.2">
      <c r="A1722" s="263" t="s">
        <v>6791</v>
      </c>
      <c r="B1722" s="263" t="s">
        <v>25037</v>
      </c>
      <c r="C1722" s="263" t="s">
        <v>23574</v>
      </c>
      <c r="D1722" t="s">
        <v>34976</v>
      </c>
    </row>
    <row r="1723" spans="1:4" x14ac:dyDescent="0.2">
      <c r="A1723" s="263" t="s">
        <v>12156</v>
      </c>
      <c r="B1723" s="263" t="s">
        <v>25037</v>
      </c>
      <c r="C1723" s="263" t="s">
        <v>23574</v>
      </c>
      <c r="D1723" t="s">
        <v>34976</v>
      </c>
    </row>
    <row r="1724" spans="1:4" x14ac:dyDescent="0.2">
      <c r="A1724" s="263" t="s">
        <v>6792</v>
      </c>
      <c r="B1724" s="263" t="s">
        <v>25055</v>
      </c>
      <c r="C1724" s="263" t="s">
        <v>23574</v>
      </c>
      <c r="D1724" t="s">
        <v>34976</v>
      </c>
    </row>
    <row r="1725" spans="1:4" x14ac:dyDescent="0.2">
      <c r="A1725" s="263" t="s">
        <v>12157</v>
      </c>
      <c r="B1725" s="263" t="s">
        <v>25055</v>
      </c>
      <c r="C1725" s="263" t="s">
        <v>23574</v>
      </c>
      <c r="D1725" t="s">
        <v>34976</v>
      </c>
    </row>
    <row r="1726" spans="1:4" x14ac:dyDescent="0.2">
      <c r="A1726" s="263" t="s">
        <v>6793</v>
      </c>
      <c r="B1726" s="263" t="s">
        <v>25039</v>
      </c>
      <c r="C1726" s="263" t="s">
        <v>23574</v>
      </c>
      <c r="D1726" t="s">
        <v>34976</v>
      </c>
    </row>
    <row r="1727" spans="1:4" x14ac:dyDescent="0.2">
      <c r="A1727" s="263" t="s">
        <v>12158</v>
      </c>
      <c r="B1727" s="263" t="s">
        <v>25039</v>
      </c>
      <c r="C1727" s="263" t="s">
        <v>23574</v>
      </c>
      <c r="D1727" t="s">
        <v>34976</v>
      </c>
    </row>
    <row r="1728" spans="1:4" x14ac:dyDescent="0.2">
      <c r="A1728" s="263" t="s">
        <v>6794</v>
      </c>
      <c r="B1728" s="263" t="s">
        <v>25040</v>
      </c>
      <c r="C1728" s="263" t="s">
        <v>23574</v>
      </c>
      <c r="D1728" t="s">
        <v>34976</v>
      </c>
    </row>
    <row r="1729" spans="1:4" x14ac:dyDescent="0.2">
      <c r="A1729" s="263" t="s">
        <v>12159</v>
      </c>
      <c r="B1729" s="263" t="s">
        <v>25040</v>
      </c>
      <c r="C1729" s="263" t="s">
        <v>23574</v>
      </c>
      <c r="D1729" t="s">
        <v>34976</v>
      </c>
    </row>
    <row r="1730" spans="1:4" x14ac:dyDescent="0.2">
      <c r="A1730" s="263" t="s">
        <v>6795</v>
      </c>
      <c r="B1730" s="263" t="s">
        <v>25041</v>
      </c>
      <c r="C1730" s="263" t="s">
        <v>23574</v>
      </c>
      <c r="D1730" t="s">
        <v>34976</v>
      </c>
    </row>
    <row r="1731" spans="1:4" x14ac:dyDescent="0.2">
      <c r="A1731" s="263" t="s">
        <v>12160</v>
      </c>
      <c r="B1731" s="263" t="s">
        <v>25041</v>
      </c>
      <c r="C1731" s="263" t="s">
        <v>23574</v>
      </c>
      <c r="D1731" t="s">
        <v>34976</v>
      </c>
    </row>
    <row r="1732" spans="1:4" x14ac:dyDescent="0.2">
      <c r="A1732" s="263" t="s">
        <v>6796</v>
      </c>
      <c r="B1732" s="263" t="s">
        <v>25044</v>
      </c>
      <c r="C1732" s="263" t="s">
        <v>23574</v>
      </c>
      <c r="D1732" t="s">
        <v>34976</v>
      </c>
    </row>
    <row r="1733" spans="1:4" x14ac:dyDescent="0.2">
      <c r="A1733" s="263" t="s">
        <v>12161</v>
      </c>
      <c r="B1733" s="263" t="s">
        <v>25044</v>
      </c>
      <c r="C1733" s="263" t="s">
        <v>23574</v>
      </c>
      <c r="D1733" t="s">
        <v>34976</v>
      </c>
    </row>
    <row r="1734" spans="1:4" x14ac:dyDescent="0.2">
      <c r="A1734" s="263" t="s">
        <v>6797</v>
      </c>
      <c r="B1734" s="263" t="s">
        <v>25045</v>
      </c>
      <c r="C1734" s="263" t="s">
        <v>23574</v>
      </c>
      <c r="D1734" t="s">
        <v>34976</v>
      </c>
    </row>
    <row r="1735" spans="1:4" x14ac:dyDescent="0.2">
      <c r="A1735" s="263" t="s">
        <v>12162</v>
      </c>
      <c r="B1735" s="263" t="s">
        <v>25045</v>
      </c>
      <c r="C1735" s="263" t="s">
        <v>23574</v>
      </c>
      <c r="D1735" t="s">
        <v>34976</v>
      </c>
    </row>
    <row r="1736" spans="1:4" x14ac:dyDescent="0.2">
      <c r="A1736" s="263" t="s">
        <v>6798</v>
      </c>
      <c r="B1736" s="263" t="s">
        <v>25046</v>
      </c>
      <c r="C1736" s="263" t="s">
        <v>23574</v>
      </c>
      <c r="D1736" t="s">
        <v>34976</v>
      </c>
    </row>
    <row r="1737" spans="1:4" x14ac:dyDescent="0.2">
      <c r="A1737" s="263" t="s">
        <v>12163</v>
      </c>
      <c r="B1737" s="263" t="s">
        <v>25046</v>
      </c>
      <c r="C1737" s="263" t="s">
        <v>23574</v>
      </c>
      <c r="D1737" t="s">
        <v>34976</v>
      </c>
    </row>
    <row r="1738" spans="1:4" x14ac:dyDescent="0.2">
      <c r="A1738" s="263" t="s">
        <v>6799</v>
      </c>
      <c r="B1738" s="263" t="s">
        <v>25047</v>
      </c>
      <c r="C1738" s="263" t="s">
        <v>23574</v>
      </c>
      <c r="D1738" t="s">
        <v>34976</v>
      </c>
    </row>
    <row r="1739" spans="1:4" x14ac:dyDescent="0.2">
      <c r="A1739" s="263" t="s">
        <v>12164</v>
      </c>
      <c r="B1739" s="263" t="s">
        <v>25047</v>
      </c>
      <c r="C1739" s="263" t="s">
        <v>23574</v>
      </c>
      <c r="D1739" t="s">
        <v>34976</v>
      </c>
    </row>
    <row r="1740" spans="1:4" x14ac:dyDescent="0.2">
      <c r="A1740" s="263" t="s">
        <v>6800</v>
      </c>
      <c r="B1740" s="263" t="s">
        <v>25048</v>
      </c>
      <c r="C1740" s="263" t="s">
        <v>23574</v>
      </c>
      <c r="D1740" t="s">
        <v>34976</v>
      </c>
    </row>
    <row r="1741" spans="1:4" x14ac:dyDescent="0.2">
      <c r="A1741" s="263" t="s">
        <v>12165</v>
      </c>
      <c r="B1741" s="263" t="s">
        <v>25048</v>
      </c>
      <c r="C1741" s="263" t="s">
        <v>23574</v>
      </c>
      <c r="D1741" t="s">
        <v>34976</v>
      </c>
    </row>
    <row r="1742" spans="1:4" x14ac:dyDescent="0.2">
      <c r="A1742" s="263" t="s">
        <v>6801</v>
      </c>
      <c r="B1742" s="263" t="s">
        <v>25049</v>
      </c>
      <c r="C1742" s="263" t="s">
        <v>23574</v>
      </c>
      <c r="D1742" t="s">
        <v>34976</v>
      </c>
    </row>
    <row r="1743" spans="1:4" x14ac:dyDescent="0.2">
      <c r="A1743" s="263" t="s">
        <v>12166</v>
      </c>
      <c r="B1743" s="263" t="s">
        <v>25049</v>
      </c>
      <c r="C1743" s="263" t="s">
        <v>23574</v>
      </c>
      <c r="D1743" t="s">
        <v>34976</v>
      </c>
    </row>
    <row r="1744" spans="1:4" x14ac:dyDescent="0.2">
      <c r="A1744" s="263" t="s">
        <v>6802</v>
      </c>
      <c r="B1744" s="263" t="s">
        <v>25050</v>
      </c>
      <c r="C1744" s="263" t="s">
        <v>23574</v>
      </c>
      <c r="D1744" t="s">
        <v>34976</v>
      </c>
    </row>
    <row r="1745" spans="1:4" x14ac:dyDescent="0.2">
      <c r="A1745" s="263" t="s">
        <v>12167</v>
      </c>
      <c r="B1745" s="263" t="s">
        <v>25050</v>
      </c>
      <c r="C1745" s="263" t="s">
        <v>23574</v>
      </c>
      <c r="D1745" t="s">
        <v>34976</v>
      </c>
    </row>
    <row r="1746" spans="1:4" x14ac:dyDescent="0.2">
      <c r="A1746" s="263" t="s">
        <v>6803</v>
      </c>
      <c r="B1746" s="263" t="s">
        <v>25042</v>
      </c>
      <c r="C1746" s="263" t="s">
        <v>23574</v>
      </c>
      <c r="D1746" t="s">
        <v>34976</v>
      </c>
    </row>
    <row r="1747" spans="1:4" x14ac:dyDescent="0.2">
      <c r="A1747" s="263" t="s">
        <v>12168</v>
      </c>
      <c r="B1747" s="263" t="s">
        <v>25042</v>
      </c>
      <c r="C1747" s="263" t="s">
        <v>23574</v>
      </c>
      <c r="D1747" t="s">
        <v>34976</v>
      </c>
    </row>
    <row r="1748" spans="1:4" x14ac:dyDescent="0.2">
      <c r="A1748" s="263" t="s">
        <v>6804</v>
      </c>
      <c r="B1748" s="263" t="s">
        <v>25043</v>
      </c>
      <c r="C1748" s="263" t="s">
        <v>23574</v>
      </c>
      <c r="D1748" t="s">
        <v>34976</v>
      </c>
    </row>
    <row r="1749" spans="1:4" x14ac:dyDescent="0.2">
      <c r="A1749" s="263" t="s">
        <v>12169</v>
      </c>
      <c r="B1749" s="263" t="s">
        <v>25043</v>
      </c>
      <c r="C1749" s="263" t="s">
        <v>23574</v>
      </c>
      <c r="D1749" t="s">
        <v>34976</v>
      </c>
    </row>
    <row r="1750" spans="1:4" x14ac:dyDescent="0.2">
      <c r="A1750" s="263" t="s">
        <v>6805</v>
      </c>
      <c r="B1750" s="263" t="s">
        <v>25053</v>
      </c>
      <c r="C1750" s="263" t="s">
        <v>23574</v>
      </c>
      <c r="D1750" t="s">
        <v>34976</v>
      </c>
    </row>
    <row r="1751" spans="1:4" x14ac:dyDescent="0.2">
      <c r="A1751" s="263" t="s">
        <v>12170</v>
      </c>
      <c r="B1751" s="263" t="s">
        <v>25053</v>
      </c>
      <c r="C1751" s="263" t="s">
        <v>23574</v>
      </c>
      <c r="D1751" t="s">
        <v>34976</v>
      </c>
    </row>
    <row r="1752" spans="1:4" x14ac:dyDescent="0.2">
      <c r="A1752" s="263" t="s">
        <v>6806</v>
      </c>
      <c r="B1752" s="263" t="s">
        <v>25054</v>
      </c>
      <c r="C1752" s="263" t="s">
        <v>23574</v>
      </c>
      <c r="D1752" t="s">
        <v>34976</v>
      </c>
    </row>
    <row r="1753" spans="1:4" x14ac:dyDescent="0.2">
      <c r="A1753" s="263" t="s">
        <v>12171</v>
      </c>
      <c r="B1753" s="263" t="s">
        <v>25054</v>
      </c>
      <c r="C1753" s="263" t="s">
        <v>23574</v>
      </c>
      <c r="D1753" t="s">
        <v>34976</v>
      </c>
    </row>
    <row r="1754" spans="1:4" x14ac:dyDescent="0.2">
      <c r="A1754" s="263" t="s">
        <v>6807</v>
      </c>
      <c r="B1754" s="263" t="s">
        <v>25051</v>
      </c>
      <c r="C1754" s="263" t="s">
        <v>23574</v>
      </c>
      <c r="D1754" t="s">
        <v>34976</v>
      </c>
    </row>
    <row r="1755" spans="1:4" x14ac:dyDescent="0.2">
      <c r="A1755" s="263" t="s">
        <v>12172</v>
      </c>
      <c r="B1755" s="263" t="s">
        <v>25051</v>
      </c>
      <c r="C1755" s="263" t="s">
        <v>23574</v>
      </c>
      <c r="D1755" t="s">
        <v>34976</v>
      </c>
    </row>
    <row r="1756" spans="1:4" x14ac:dyDescent="0.2">
      <c r="A1756" s="263" t="s">
        <v>6808</v>
      </c>
      <c r="B1756" s="263" t="s">
        <v>25052</v>
      </c>
      <c r="C1756" s="263" t="s">
        <v>23574</v>
      </c>
      <c r="D1756" t="s">
        <v>34976</v>
      </c>
    </row>
    <row r="1757" spans="1:4" x14ac:dyDescent="0.2">
      <c r="A1757" s="263" t="s">
        <v>12173</v>
      </c>
      <c r="B1757" s="263" t="s">
        <v>25052</v>
      </c>
      <c r="C1757" s="263" t="s">
        <v>23574</v>
      </c>
      <c r="D1757" t="s">
        <v>34976</v>
      </c>
    </row>
    <row r="1758" spans="1:4" x14ac:dyDescent="0.2">
      <c r="A1758" s="263" t="s">
        <v>11465</v>
      </c>
      <c r="B1758" s="263" t="s">
        <v>25056</v>
      </c>
      <c r="D1758" t="s">
        <v>34977</v>
      </c>
    </row>
    <row r="1759" spans="1:4" x14ac:dyDescent="0.2">
      <c r="A1759" s="263" t="s">
        <v>12174</v>
      </c>
      <c r="B1759" s="263" t="s">
        <v>25056</v>
      </c>
      <c r="D1759" t="s">
        <v>34977</v>
      </c>
    </row>
    <row r="1760" spans="1:4" x14ac:dyDescent="0.2">
      <c r="A1760" s="263" t="s">
        <v>452</v>
      </c>
      <c r="B1760" s="263" t="s">
        <v>25057</v>
      </c>
      <c r="C1760" s="263" t="s">
        <v>23567</v>
      </c>
      <c r="D1760" t="s">
        <v>34973</v>
      </c>
    </row>
    <row r="1761" spans="1:4" x14ac:dyDescent="0.2">
      <c r="A1761" s="263" t="s">
        <v>12175</v>
      </c>
      <c r="B1761" s="263" t="s">
        <v>25057</v>
      </c>
      <c r="C1761" s="263" t="s">
        <v>23567</v>
      </c>
      <c r="D1761" t="s">
        <v>34973</v>
      </c>
    </row>
    <row r="1762" spans="1:4" x14ac:dyDescent="0.2">
      <c r="A1762" s="263" t="s">
        <v>453</v>
      </c>
      <c r="B1762" s="263" t="s">
        <v>25058</v>
      </c>
      <c r="C1762" s="263" t="s">
        <v>23567</v>
      </c>
      <c r="D1762" t="s">
        <v>34973</v>
      </c>
    </row>
    <row r="1763" spans="1:4" x14ac:dyDescent="0.2">
      <c r="A1763" s="263" t="s">
        <v>12176</v>
      </c>
      <c r="B1763" s="263" t="s">
        <v>25058</v>
      </c>
      <c r="C1763" s="263" t="s">
        <v>23567</v>
      </c>
      <c r="D1763" t="s">
        <v>34973</v>
      </c>
    </row>
    <row r="1764" spans="1:4" x14ac:dyDescent="0.2">
      <c r="A1764" s="263" t="s">
        <v>454</v>
      </c>
      <c r="B1764" s="263" t="s">
        <v>25059</v>
      </c>
      <c r="C1764" s="263" t="s">
        <v>23567</v>
      </c>
      <c r="D1764" t="s">
        <v>34973</v>
      </c>
    </row>
    <row r="1765" spans="1:4" x14ac:dyDescent="0.2">
      <c r="A1765" s="263" t="s">
        <v>12177</v>
      </c>
      <c r="B1765" s="263" t="s">
        <v>25059</v>
      </c>
      <c r="C1765" s="263" t="s">
        <v>23567</v>
      </c>
      <c r="D1765" t="s">
        <v>34973</v>
      </c>
    </row>
    <row r="1766" spans="1:4" x14ac:dyDescent="0.2">
      <c r="A1766" s="263" t="s">
        <v>6809</v>
      </c>
      <c r="B1766" s="263" t="s">
        <v>25060</v>
      </c>
      <c r="C1766" s="263" t="s">
        <v>23567</v>
      </c>
      <c r="D1766" t="s">
        <v>34973</v>
      </c>
    </row>
    <row r="1767" spans="1:4" x14ac:dyDescent="0.2">
      <c r="A1767" s="263" t="s">
        <v>12178</v>
      </c>
      <c r="B1767" s="263" t="s">
        <v>25060</v>
      </c>
      <c r="C1767" s="263" t="s">
        <v>23567</v>
      </c>
      <c r="D1767" t="s">
        <v>34973</v>
      </c>
    </row>
    <row r="1768" spans="1:4" x14ac:dyDescent="0.2">
      <c r="A1768" s="263" t="s">
        <v>6810</v>
      </c>
      <c r="B1768" s="263" t="s">
        <v>25061</v>
      </c>
      <c r="C1768" s="263" t="s">
        <v>23567</v>
      </c>
      <c r="D1768" t="s">
        <v>34973</v>
      </c>
    </row>
    <row r="1769" spans="1:4" x14ac:dyDescent="0.2">
      <c r="A1769" s="263" t="s">
        <v>12179</v>
      </c>
      <c r="B1769" s="263" t="s">
        <v>25061</v>
      </c>
      <c r="C1769" s="263" t="s">
        <v>23567</v>
      </c>
      <c r="D1769" t="s">
        <v>34973</v>
      </c>
    </row>
    <row r="1770" spans="1:4" x14ac:dyDescent="0.2">
      <c r="A1770" s="263" t="s">
        <v>6811</v>
      </c>
      <c r="B1770" s="263" t="s">
        <v>25062</v>
      </c>
      <c r="C1770" s="263" t="s">
        <v>23567</v>
      </c>
      <c r="D1770" t="s">
        <v>34973</v>
      </c>
    </row>
    <row r="1771" spans="1:4" x14ac:dyDescent="0.2">
      <c r="A1771" s="263" t="s">
        <v>12180</v>
      </c>
      <c r="B1771" s="263" t="s">
        <v>25062</v>
      </c>
      <c r="C1771" s="263" t="s">
        <v>23567</v>
      </c>
      <c r="D1771" t="s">
        <v>34973</v>
      </c>
    </row>
    <row r="1772" spans="1:4" x14ac:dyDescent="0.2">
      <c r="A1772" s="263" t="s">
        <v>6812</v>
      </c>
      <c r="B1772" s="263" t="s">
        <v>25063</v>
      </c>
      <c r="C1772" s="263" t="s">
        <v>23567</v>
      </c>
      <c r="D1772" t="s">
        <v>34973</v>
      </c>
    </row>
    <row r="1773" spans="1:4" x14ac:dyDescent="0.2">
      <c r="A1773" s="263" t="s">
        <v>12181</v>
      </c>
      <c r="B1773" s="263" t="s">
        <v>25063</v>
      </c>
      <c r="C1773" s="263" t="s">
        <v>23567</v>
      </c>
      <c r="D1773" t="s">
        <v>34973</v>
      </c>
    </row>
    <row r="1774" spans="1:4" x14ac:dyDescent="0.2">
      <c r="A1774" s="263" t="s">
        <v>6813</v>
      </c>
      <c r="B1774" s="263" t="s">
        <v>25064</v>
      </c>
      <c r="C1774" s="263" t="s">
        <v>23567</v>
      </c>
      <c r="D1774" t="s">
        <v>34973</v>
      </c>
    </row>
    <row r="1775" spans="1:4" x14ac:dyDescent="0.2">
      <c r="A1775" s="263" t="s">
        <v>12182</v>
      </c>
      <c r="B1775" s="263" t="s">
        <v>25064</v>
      </c>
      <c r="C1775" s="263" t="s">
        <v>23567</v>
      </c>
      <c r="D1775" t="s">
        <v>34973</v>
      </c>
    </row>
    <row r="1776" spans="1:4" x14ac:dyDescent="0.2">
      <c r="A1776" s="263" t="s">
        <v>6814</v>
      </c>
      <c r="B1776" s="263" t="s">
        <v>25065</v>
      </c>
      <c r="C1776" s="263" t="s">
        <v>23567</v>
      </c>
      <c r="D1776" t="s">
        <v>34973</v>
      </c>
    </row>
    <row r="1777" spans="1:4" x14ac:dyDescent="0.2">
      <c r="A1777" s="263" t="s">
        <v>12183</v>
      </c>
      <c r="B1777" s="263" t="s">
        <v>25065</v>
      </c>
      <c r="C1777" s="263" t="s">
        <v>23567</v>
      </c>
      <c r="D1777" t="s">
        <v>34973</v>
      </c>
    </row>
    <row r="1778" spans="1:4" x14ac:dyDescent="0.2">
      <c r="A1778" s="263" t="s">
        <v>455</v>
      </c>
      <c r="B1778" s="263" t="s">
        <v>25066</v>
      </c>
      <c r="C1778" s="263" t="s">
        <v>23567</v>
      </c>
      <c r="D1778" t="s">
        <v>34973</v>
      </c>
    </row>
    <row r="1779" spans="1:4" x14ac:dyDescent="0.2">
      <c r="A1779" s="263" t="s">
        <v>12184</v>
      </c>
      <c r="B1779" s="263" t="s">
        <v>25066</v>
      </c>
      <c r="C1779" s="263" t="s">
        <v>23567</v>
      </c>
      <c r="D1779" t="s">
        <v>34973</v>
      </c>
    </row>
    <row r="1780" spans="1:4" x14ac:dyDescent="0.2">
      <c r="A1780" s="263" t="s">
        <v>456</v>
      </c>
      <c r="B1780" s="263" t="s">
        <v>25067</v>
      </c>
      <c r="C1780" s="263" t="s">
        <v>23567</v>
      </c>
      <c r="D1780" t="s">
        <v>34973</v>
      </c>
    </row>
    <row r="1781" spans="1:4" x14ac:dyDescent="0.2">
      <c r="A1781" s="263" t="s">
        <v>12185</v>
      </c>
      <c r="B1781" s="263" t="s">
        <v>25067</v>
      </c>
      <c r="C1781" s="263" t="s">
        <v>23567</v>
      </c>
      <c r="D1781" t="s">
        <v>34973</v>
      </c>
    </row>
    <row r="1782" spans="1:4" x14ac:dyDescent="0.2">
      <c r="A1782" s="263" t="s">
        <v>457</v>
      </c>
      <c r="B1782" s="263" t="s">
        <v>25068</v>
      </c>
      <c r="C1782" s="263" t="s">
        <v>23567</v>
      </c>
      <c r="D1782" t="s">
        <v>34973</v>
      </c>
    </row>
    <row r="1783" spans="1:4" x14ac:dyDescent="0.2">
      <c r="A1783" s="263" t="s">
        <v>12186</v>
      </c>
      <c r="B1783" s="263" t="s">
        <v>25068</v>
      </c>
      <c r="C1783" s="263" t="s">
        <v>23567</v>
      </c>
      <c r="D1783" t="s">
        <v>34973</v>
      </c>
    </row>
    <row r="1784" spans="1:4" x14ac:dyDescent="0.2">
      <c r="A1784" s="263" t="s">
        <v>458</v>
      </c>
      <c r="B1784" s="263" t="s">
        <v>25069</v>
      </c>
      <c r="C1784" s="263" t="s">
        <v>23567</v>
      </c>
      <c r="D1784" t="s">
        <v>34973</v>
      </c>
    </row>
    <row r="1785" spans="1:4" x14ac:dyDescent="0.2">
      <c r="A1785" s="263" t="s">
        <v>12187</v>
      </c>
      <c r="B1785" s="263" t="s">
        <v>25069</v>
      </c>
      <c r="C1785" s="263" t="s">
        <v>23567</v>
      </c>
      <c r="D1785" t="s">
        <v>34973</v>
      </c>
    </row>
    <row r="1786" spans="1:4" x14ac:dyDescent="0.2">
      <c r="A1786" s="263" t="s">
        <v>459</v>
      </c>
      <c r="B1786" s="263" t="s">
        <v>25070</v>
      </c>
      <c r="C1786" s="263" t="s">
        <v>23567</v>
      </c>
      <c r="D1786" t="s">
        <v>34973</v>
      </c>
    </row>
    <row r="1787" spans="1:4" x14ac:dyDescent="0.2">
      <c r="A1787" s="263" t="s">
        <v>12188</v>
      </c>
      <c r="B1787" s="263" t="s">
        <v>25070</v>
      </c>
      <c r="C1787" s="263" t="s">
        <v>23567</v>
      </c>
      <c r="D1787" t="s">
        <v>34973</v>
      </c>
    </row>
    <row r="1788" spans="1:4" x14ac:dyDescent="0.2">
      <c r="A1788" s="263" t="s">
        <v>460</v>
      </c>
      <c r="B1788" s="263" t="s">
        <v>25071</v>
      </c>
      <c r="C1788" s="263" t="s">
        <v>23567</v>
      </c>
      <c r="D1788" t="s">
        <v>34973</v>
      </c>
    </row>
    <row r="1789" spans="1:4" x14ac:dyDescent="0.2">
      <c r="A1789" s="263" t="s">
        <v>12189</v>
      </c>
      <c r="B1789" s="263" t="s">
        <v>25071</v>
      </c>
      <c r="C1789" s="263" t="s">
        <v>23567</v>
      </c>
      <c r="D1789" t="s">
        <v>34973</v>
      </c>
    </row>
    <row r="1790" spans="1:4" x14ac:dyDescent="0.2">
      <c r="A1790" s="263" t="s">
        <v>461</v>
      </c>
      <c r="B1790" s="263" t="s">
        <v>25072</v>
      </c>
      <c r="C1790" s="263" t="s">
        <v>23567</v>
      </c>
      <c r="D1790" t="s">
        <v>34973</v>
      </c>
    </row>
    <row r="1791" spans="1:4" x14ac:dyDescent="0.2">
      <c r="A1791" s="263" t="s">
        <v>12190</v>
      </c>
      <c r="B1791" s="263" t="s">
        <v>25072</v>
      </c>
      <c r="C1791" s="263" t="s">
        <v>23567</v>
      </c>
      <c r="D1791" t="s">
        <v>34973</v>
      </c>
    </row>
    <row r="1792" spans="1:4" x14ac:dyDescent="0.2">
      <c r="A1792" s="263" t="s">
        <v>462</v>
      </c>
      <c r="B1792" s="263" t="s">
        <v>25073</v>
      </c>
      <c r="C1792" s="263" t="s">
        <v>23567</v>
      </c>
      <c r="D1792" t="s">
        <v>34973</v>
      </c>
    </row>
    <row r="1793" spans="1:4" x14ac:dyDescent="0.2">
      <c r="A1793" s="263" t="s">
        <v>12191</v>
      </c>
      <c r="B1793" s="263" t="s">
        <v>25073</v>
      </c>
      <c r="C1793" s="263" t="s">
        <v>23567</v>
      </c>
      <c r="D1793" t="s">
        <v>34973</v>
      </c>
    </row>
    <row r="1794" spans="1:4" x14ac:dyDescent="0.2">
      <c r="A1794" s="263" t="s">
        <v>6815</v>
      </c>
      <c r="B1794" s="263" t="s">
        <v>25074</v>
      </c>
      <c r="C1794" s="263" t="s">
        <v>23567</v>
      </c>
      <c r="D1794" t="s">
        <v>34973</v>
      </c>
    </row>
    <row r="1795" spans="1:4" x14ac:dyDescent="0.2">
      <c r="A1795" s="263" t="s">
        <v>12192</v>
      </c>
      <c r="B1795" s="263" t="s">
        <v>25074</v>
      </c>
      <c r="C1795" s="263" t="s">
        <v>23567</v>
      </c>
      <c r="D1795" t="s">
        <v>34973</v>
      </c>
    </row>
    <row r="1796" spans="1:4" x14ac:dyDescent="0.2">
      <c r="A1796" s="263" t="s">
        <v>463</v>
      </c>
      <c r="B1796" s="263" t="s">
        <v>25075</v>
      </c>
      <c r="C1796" s="263" t="s">
        <v>12</v>
      </c>
      <c r="D1796" t="s">
        <v>2</v>
      </c>
    </row>
    <row r="1797" spans="1:4" x14ac:dyDescent="0.2">
      <c r="A1797" s="263" t="s">
        <v>12193</v>
      </c>
      <c r="B1797" s="263" t="s">
        <v>25075</v>
      </c>
      <c r="C1797" s="263" t="s">
        <v>12</v>
      </c>
      <c r="D1797" t="s">
        <v>2</v>
      </c>
    </row>
    <row r="1798" spans="1:4" x14ac:dyDescent="0.2">
      <c r="A1798" s="263" t="s">
        <v>464</v>
      </c>
      <c r="B1798" s="263" t="s">
        <v>25076</v>
      </c>
      <c r="C1798" s="263" t="s">
        <v>12</v>
      </c>
      <c r="D1798" t="s">
        <v>2</v>
      </c>
    </row>
    <row r="1799" spans="1:4" x14ac:dyDescent="0.2">
      <c r="A1799" s="263" t="s">
        <v>12194</v>
      </c>
      <c r="B1799" s="263" t="s">
        <v>25076</v>
      </c>
      <c r="C1799" s="263" t="s">
        <v>12</v>
      </c>
      <c r="D1799" t="s">
        <v>2</v>
      </c>
    </row>
    <row r="1800" spans="1:4" x14ac:dyDescent="0.2">
      <c r="A1800" s="263" t="s">
        <v>465</v>
      </c>
      <c r="B1800" s="263" t="s">
        <v>25077</v>
      </c>
      <c r="C1800" s="263" t="s">
        <v>23575</v>
      </c>
      <c r="D1800" t="s">
        <v>34965</v>
      </c>
    </row>
    <row r="1801" spans="1:4" x14ac:dyDescent="0.2">
      <c r="A1801" s="263" t="s">
        <v>12195</v>
      </c>
      <c r="B1801" s="263" t="s">
        <v>25077</v>
      </c>
      <c r="C1801" s="263" t="s">
        <v>23575</v>
      </c>
      <c r="D1801" t="s">
        <v>34965</v>
      </c>
    </row>
    <row r="1802" spans="1:4" x14ac:dyDescent="0.2">
      <c r="A1802" s="263" t="s">
        <v>466</v>
      </c>
      <c r="B1802" s="263" t="s">
        <v>25078</v>
      </c>
      <c r="C1802" s="263" t="s">
        <v>23575</v>
      </c>
      <c r="D1802" t="s">
        <v>34965</v>
      </c>
    </row>
    <row r="1803" spans="1:4" x14ac:dyDescent="0.2">
      <c r="A1803" s="263" t="s">
        <v>12196</v>
      </c>
      <c r="B1803" s="263" t="s">
        <v>25078</v>
      </c>
      <c r="C1803" s="263" t="s">
        <v>23575</v>
      </c>
      <c r="D1803" t="s">
        <v>34965</v>
      </c>
    </row>
    <row r="1804" spans="1:4" x14ac:dyDescent="0.2">
      <c r="A1804" s="263" t="s">
        <v>467</v>
      </c>
      <c r="B1804" s="263" t="s">
        <v>25079</v>
      </c>
      <c r="C1804" s="263" t="s">
        <v>23575</v>
      </c>
      <c r="D1804" t="s">
        <v>34965</v>
      </c>
    </row>
    <row r="1805" spans="1:4" x14ac:dyDescent="0.2">
      <c r="A1805" s="263" t="s">
        <v>12197</v>
      </c>
      <c r="B1805" s="263" t="s">
        <v>25079</v>
      </c>
      <c r="C1805" s="263" t="s">
        <v>23575</v>
      </c>
      <c r="D1805" t="s">
        <v>34965</v>
      </c>
    </row>
    <row r="1806" spans="1:4" x14ac:dyDescent="0.2">
      <c r="A1806" s="263" t="s">
        <v>468</v>
      </c>
      <c r="B1806" s="263" t="s">
        <v>25080</v>
      </c>
      <c r="C1806" s="263" t="s">
        <v>23575</v>
      </c>
      <c r="D1806" t="s">
        <v>34965</v>
      </c>
    </row>
    <row r="1807" spans="1:4" x14ac:dyDescent="0.2">
      <c r="A1807" s="263" t="s">
        <v>12198</v>
      </c>
      <c r="B1807" s="263" t="s">
        <v>25080</v>
      </c>
      <c r="C1807" s="263" t="s">
        <v>23575</v>
      </c>
      <c r="D1807" t="s">
        <v>34965</v>
      </c>
    </row>
    <row r="1808" spans="1:4" x14ac:dyDescent="0.2">
      <c r="A1808" s="263" t="s">
        <v>469</v>
      </c>
      <c r="B1808" s="263" t="s">
        <v>25081</v>
      </c>
      <c r="C1808" s="263" t="s">
        <v>23575</v>
      </c>
      <c r="D1808" t="s">
        <v>34965</v>
      </c>
    </row>
    <row r="1809" spans="1:4" x14ac:dyDescent="0.2">
      <c r="A1809" s="263" t="s">
        <v>12199</v>
      </c>
      <c r="B1809" s="263" t="s">
        <v>25081</v>
      </c>
      <c r="C1809" s="263" t="s">
        <v>23575</v>
      </c>
      <c r="D1809" t="s">
        <v>34965</v>
      </c>
    </row>
    <row r="1810" spans="1:4" x14ac:dyDescent="0.2">
      <c r="A1810" s="263" t="s">
        <v>6816</v>
      </c>
      <c r="B1810" s="263" t="s">
        <v>25082</v>
      </c>
      <c r="C1810" s="263" t="s">
        <v>23575</v>
      </c>
      <c r="D1810" t="s">
        <v>34965</v>
      </c>
    </row>
    <row r="1811" spans="1:4" x14ac:dyDescent="0.2">
      <c r="A1811" s="263" t="s">
        <v>12200</v>
      </c>
      <c r="B1811" s="263" t="s">
        <v>25082</v>
      </c>
      <c r="C1811" s="263" t="s">
        <v>23575</v>
      </c>
      <c r="D1811" t="s">
        <v>34965</v>
      </c>
    </row>
    <row r="1812" spans="1:4" x14ac:dyDescent="0.2">
      <c r="A1812" s="263" t="s">
        <v>470</v>
      </c>
      <c r="B1812" s="263" t="s">
        <v>25083</v>
      </c>
      <c r="C1812" s="263" t="s">
        <v>23567</v>
      </c>
      <c r="D1812" t="s">
        <v>34973</v>
      </c>
    </row>
    <row r="1813" spans="1:4" x14ac:dyDescent="0.2">
      <c r="A1813" s="263" t="s">
        <v>12201</v>
      </c>
      <c r="B1813" s="263" t="s">
        <v>25083</v>
      </c>
      <c r="C1813" s="263" t="s">
        <v>23567</v>
      </c>
      <c r="D1813" t="s">
        <v>34973</v>
      </c>
    </row>
    <row r="1814" spans="1:4" x14ac:dyDescent="0.2">
      <c r="A1814" s="263" t="s">
        <v>471</v>
      </c>
      <c r="B1814" s="263" t="s">
        <v>25084</v>
      </c>
      <c r="C1814" s="263" t="s">
        <v>23567</v>
      </c>
      <c r="D1814" t="s">
        <v>34973</v>
      </c>
    </row>
    <row r="1815" spans="1:4" x14ac:dyDescent="0.2">
      <c r="A1815" s="263" t="s">
        <v>12202</v>
      </c>
      <c r="B1815" s="263" t="s">
        <v>25084</v>
      </c>
      <c r="C1815" s="263" t="s">
        <v>23567</v>
      </c>
      <c r="D1815" t="s">
        <v>34973</v>
      </c>
    </row>
    <row r="1816" spans="1:4" x14ac:dyDescent="0.2">
      <c r="A1816" s="263" t="s">
        <v>472</v>
      </c>
      <c r="B1816" s="263" t="s">
        <v>25085</v>
      </c>
      <c r="C1816" s="263" t="s">
        <v>20</v>
      </c>
      <c r="D1816" t="s">
        <v>0</v>
      </c>
    </row>
    <row r="1817" spans="1:4" x14ac:dyDescent="0.2">
      <c r="A1817" s="263" t="s">
        <v>12203</v>
      </c>
      <c r="B1817" s="263" t="s">
        <v>25085</v>
      </c>
      <c r="C1817" s="263" t="s">
        <v>20</v>
      </c>
      <c r="D1817" t="s">
        <v>0</v>
      </c>
    </row>
    <row r="1818" spans="1:4" x14ac:dyDescent="0.2">
      <c r="A1818" s="263" t="s">
        <v>473</v>
      </c>
      <c r="B1818" s="263" t="s">
        <v>25086</v>
      </c>
      <c r="C1818" s="263" t="s">
        <v>20</v>
      </c>
      <c r="D1818" t="s">
        <v>0</v>
      </c>
    </row>
    <row r="1819" spans="1:4" x14ac:dyDescent="0.2">
      <c r="A1819" s="263" t="s">
        <v>12204</v>
      </c>
      <c r="B1819" s="263" t="s">
        <v>25086</v>
      </c>
      <c r="C1819" s="263" t="s">
        <v>20</v>
      </c>
      <c r="D1819" t="s">
        <v>0</v>
      </c>
    </row>
    <row r="1820" spans="1:4" x14ac:dyDescent="0.2">
      <c r="A1820" s="263" t="s">
        <v>474</v>
      </c>
      <c r="B1820" s="263" t="s">
        <v>25087</v>
      </c>
      <c r="C1820" s="263" t="s">
        <v>20</v>
      </c>
      <c r="D1820" t="s">
        <v>0</v>
      </c>
    </row>
    <row r="1821" spans="1:4" x14ac:dyDescent="0.2">
      <c r="A1821" s="263" t="s">
        <v>12205</v>
      </c>
      <c r="B1821" s="263" t="s">
        <v>25087</v>
      </c>
      <c r="C1821" s="263" t="s">
        <v>20</v>
      </c>
      <c r="D1821" t="s">
        <v>0</v>
      </c>
    </row>
    <row r="1822" spans="1:4" x14ac:dyDescent="0.2">
      <c r="A1822" s="263" t="s">
        <v>475</v>
      </c>
      <c r="B1822" s="263" t="s">
        <v>25088</v>
      </c>
      <c r="C1822" s="263" t="s">
        <v>23567</v>
      </c>
      <c r="D1822" t="s">
        <v>34973</v>
      </c>
    </row>
    <row r="1823" spans="1:4" x14ac:dyDescent="0.2">
      <c r="A1823" s="263" t="s">
        <v>12206</v>
      </c>
      <c r="B1823" s="263" t="s">
        <v>25088</v>
      </c>
      <c r="C1823" s="263" t="s">
        <v>23567</v>
      </c>
      <c r="D1823" t="s">
        <v>34973</v>
      </c>
    </row>
    <row r="1824" spans="1:4" x14ac:dyDescent="0.2">
      <c r="A1824" s="263" t="s">
        <v>6817</v>
      </c>
      <c r="B1824" s="263" t="s">
        <v>25089</v>
      </c>
      <c r="C1824" s="263" t="s">
        <v>23567</v>
      </c>
      <c r="D1824" t="s">
        <v>34973</v>
      </c>
    </row>
    <row r="1825" spans="1:4" x14ac:dyDescent="0.2">
      <c r="A1825" s="263" t="s">
        <v>12207</v>
      </c>
      <c r="B1825" s="263" t="s">
        <v>25089</v>
      </c>
      <c r="C1825" s="263" t="s">
        <v>23567</v>
      </c>
      <c r="D1825" t="s">
        <v>34973</v>
      </c>
    </row>
    <row r="1826" spans="1:4" x14ac:dyDescent="0.2">
      <c r="A1826" s="263" t="s">
        <v>476</v>
      </c>
      <c r="B1826" s="263" t="s">
        <v>25090</v>
      </c>
      <c r="C1826" s="263" t="s">
        <v>12</v>
      </c>
      <c r="D1826" t="s">
        <v>2</v>
      </c>
    </row>
    <row r="1827" spans="1:4" x14ac:dyDescent="0.2">
      <c r="A1827" s="263" t="s">
        <v>12208</v>
      </c>
      <c r="B1827" s="263" t="s">
        <v>25090</v>
      </c>
      <c r="C1827" s="263" t="s">
        <v>12</v>
      </c>
      <c r="D1827" t="s">
        <v>2</v>
      </c>
    </row>
    <row r="1828" spans="1:4" x14ac:dyDescent="0.2">
      <c r="A1828" s="263" t="s">
        <v>477</v>
      </c>
      <c r="B1828" s="263" t="s">
        <v>25091</v>
      </c>
      <c r="C1828" s="263" t="s">
        <v>12</v>
      </c>
      <c r="D1828" t="s">
        <v>2</v>
      </c>
    </row>
    <row r="1829" spans="1:4" x14ac:dyDescent="0.2">
      <c r="A1829" s="263" t="s">
        <v>12209</v>
      </c>
      <c r="B1829" s="263" t="s">
        <v>25091</v>
      </c>
      <c r="C1829" s="263" t="s">
        <v>12</v>
      </c>
      <c r="D1829" t="s">
        <v>2</v>
      </c>
    </row>
    <row r="1830" spans="1:4" x14ac:dyDescent="0.2">
      <c r="A1830" s="263" t="s">
        <v>478</v>
      </c>
      <c r="B1830" s="263" t="s">
        <v>25092</v>
      </c>
      <c r="C1830" s="263" t="s">
        <v>12</v>
      </c>
      <c r="D1830" t="s">
        <v>2</v>
      </c>
    </row>
    <row r="1831" spans="1:4" x14ac:dyDescent="0.2">
      <c r="A1831" s="263" t="s">
        <v>12210</v>
      </c>
      <c r="B1831" s="263" t="s">
        <v>25092</v>
      </c>
      <c r="C1831" s="263" t="s">
        <v>12</v>
      </c>
      <c r="D1831" t="s">
        <v>2</v>
      </c>
    </row>
    <row r="1832" spans="1:4" x14ac:dyDescent="0.2">
      <c r="A1832" s="263" t="s">
        <v>479</v>
      </c>
      <c r="B1832" s="263" t="s">
        <v>25093</v>
      </c>
      <c r="C1832" s="263" t="s">
        <v>12</v>
      </c>
      <c r="D1832" t="s">
        <v>2</v>
      </c>
    </row>
    <row r="1833" spans="1:4" x14ac:dyDescent="0.2">
      <c r="A1833" s="263" t="s">
        <v>12211</v>
      </c>
      <c r="B1833" s="263" t="s">
        <v>25093</v>
      </c>
      <c r="C1833" s="263" t="s">
        <v>12</v>
      </c>
      <c r="D1833" t="s">
        <v>2</v>
      </c>
    </row>
    <row r="1834" spans="1:4" x14ac:dyDescent="0.2">
      <c r="A1834" s="263" t="s">
        <v>480</v>
      </c>
      <c r="B1834" s="263" t="s">
        <v>25094</v>
      </c>
      <c r="C1834" s="263" t="s">
        <v>12</v>
      </c>
      <c r="D1834" t="s">
        <v>2</v>
      </c>
    </row>
    <row r="1835" spans="1:4" x14ac:dyDescent="0.2">
      <c r="A1835" s="263" t="s">
        <v>12212</v>
      </c>
      <c r="B1835" s="263" t="s">
        <v>25094</v>
      </c>
      <c r="C1835" s="263" t="s">
        <v>12</v>
      </c>
      <c r="D1835" t="s">
        <v>2</v>
      </c>
    </row>
    <row r="1836" spans="1:4" x14ac:dyDescent="0.2">
      <c r="A1836" s="263" t="s">
        <v>481</v>
      </c>
      <c r="B1836" s="263" t="s">
        <v>25095</v>
      </c>
      <c r="C1836" s="263" t="s">
        <v>12</v>
      </c>
      <c r="D1836" t="s">
        <v>2</v>
      </c>
    </row>
    <row r="1837" spans="1:4" x14ac:dyDescent="0.2">
      <c r="A1837" s="263" t="s">
        <v>12213</v>
      </c>
      <c r="B1837" s="263" t="s">
        <v>25095</v>
      </c>
      <c r="C1837" s="263" t="s">
        <v>12</v>
      </c>
      <c r="D1837" t="s">
        <v>2</v>
      </c>
    </row>
    <row r="1838" spans="1:4" x14ac:dyDescent="0.2">
      <c r="A1838" s="263" t="s">
        <v>482</v>
      </c>
      <c r="B1838" s="263" t="s">
        <v>25096</v>
      </c>
      <c r="C1838" s="263" t="s">
        <v>12</v>
      </c>
      <c r="D1838" t="s">
        <v>2</v>
      </c>
    </row>
    <row r="1839" spans="1:4" x14ac:dyDescent="0.2">
      <c r="A1839" s="263" t="s">
        <v>12214</v>
      </c>
      <c r="B1839" s="263" t="s">
        <v>25096</v>
      </c>
      <c r="C1839" s="263" t="s">
        <v>12</v>
      </c>
      <c r="D1839" t="s">
        <v>2</v>
      </c>
    </row>
    <row r="1840" spans="1:4" x14ac:dyDescent="0.2">
      <c r="A1840" s="263" t="s">
        <v>483</v>
      </c>
      <c r="B1840" s="263" t="s">
        <v>25097</v>
      </c>
      <c r="C1840" s="263" t="s">
        <v>23567</v>
      </c>
      <c r="D1840" t="s">
        <v>34973</v>
      </c>
    </row>
    <row r="1841" spans="1:4" x14ac:dyDescent="0.2">
      <c r="A1841" s="263" t="s">
        <v>12215</v>
      </c>
      <c r="B1841" s="263" t="s">
        <v>25097</v>
      </c>
      <c r="C1841" s="263" t="s">
        <v>23567</v>
      </c>
      <c r="D1841" t="s">
        <v>34973</v>
      </c>
    </row>
    <row r="1842" spans="1:4" x14ac:dyDescent="0.2">
      <c r="A1842" s="263" t="s">
        <v>6818</v>
      </c>
      <c r="B1842" s="263" t="s">
        <v>25098</v>
      </c>
      <c r="C1842" s="263" t="s">
        <v>23567</v>
      </c>
      <c r="D1842" t="s">
        <v>34973</v>
      </c>
    </row>
    <row r="1843" spans="1:4" x14ac:dyDescent="0.2">
      <c r="A1843" s="263" t="s">
        <v>12216</v>
      </c>
      <c r="B1843" s="263" t="s">
        <v>25098</v>
      </c>
      <c r="C1843" s="263" t="s">
        <v>23567</v>
      </c>
      <c r="D1843" t="s">
        <v>34973</v>
      </c>
    </row>
    <row r="1844" spans="1:4" x14ac:dyDescent="0.2">
      <c r="A1844" s="263" t="s">
        <v>6819</v>
      </c>
      <c r="B1844" s="263" t="s">
        <v>25099</v>
      </c>
      <c r="C1844" s="263" t="s">
        <v>23567</v>
      </c>
      <c r="D1844" t="s">
        <v>34973</v>
      </c>
    </row>
    <row r="1845" spans="1:4" x14ac:dyDescent="0.2">
      <c r="A1845" s="263" t="s">
        <v>12217</v>
      </c>
      <c r="B1845" s="263" t="s">
        <v>25099</v>
      </c>
      <c r="C1845" s="263" t="s">
        <v>23567</v>
      </c>
      <c r="D1845" t="s">
        <v>34973</v>
      </c>
    </row>
    <row r="1846" spans="1:4" x14ac:dyDescent="0.2">
      <c r="A1846" s="263" t="s">
        <v>484</v>
      </c>
      <c r="B1846" s="263" t="s">
        <v>25100</v>
      </c>
      <c r="C1846" s="263" t="s">
        <v>20</v>
      </c>
      <c r="D1846" t="s">
        <v>0</v>
      </c>
    </row>
    <row r="1847" spans="1:4" x14ac:dyDescent="0.2">
      <c r="A1847" s="263" t="s">
        <v>12218</v>
      </c>
      <c r="B1847" s="263" t="s">
        <v>25100</v>
      </c>
      <c r="C1847" s="263" t="s">
        <v>20</v>
      </c>
      <c r="D1847" t="s">
        <v>0</v>
      </c>
    </row>
    <row r="1848" spans="1:4" x14ac:dyDescent="0.2">
      <c r="A1848" s="263" t="s">
        <v>485</v>
      </c>
      <c r="B1848" s="263" t="s">
        <v>25101</v>
      </c>
      <c r="C1848" s="263" t="s">
        <v>12</v>
      </c>
      <c r="D1848" t="s">
        <v>2</v>
      </c>
    </row>
    <row r="1849" spans="1:4" x14ac:dyDescent="0.2">
      <c r="A1849" s="263" t="s">
        <v>12219</v>
      </c>
      <c r="B1849" s="263" t="s">
        <v>25101</v>
      </c>
      <c r="C1849" s="263" t="s">
        <v>12</v>
      </c>
      <c r="D1849" t="s">
        <v>2</v>
      </c>
    </row>
    <row r="1850" spans="1:4" x14ac:dyDescent="0.2">
      <c r="A1850" s="263" t="s">
        <v>488</v>
      </c>
      <c r="B1850" s="263" t="s">
        <v>25102</v>
      </c>
      <c r="C1850" s="263" t="s">
        <v>12</v>
      </c>
      <c r="D1850" t="s">
        <v>2</v>
      </c>
    </row>
    <row r="1851" spans="1:4" x14ac:dyDescent="0.2">
      <c r="A1851" s="263" t="s">
        <v>12220</v>
      </c>
      <c r="B1851" s="263" t="s">
        <v>25102</v>
      </c>
      <c r="C1851" s="263" t="s">
        <v>12</v>
      </c>
      <c r="D1851" t="s">
        <v>2</v>
      </c>
    </row>
    <row r="1852" spans="1:4" x14ac:dyDescent="0.2">
      <c r="A1852" s="263" t="s">
        <v>489</v>
      </c>
      <c r="B1852" s="263" t="s">
        <v>25103</v>
      </c>
      <c r="C1852" s="263" t="s">
        <v>12</v>
      </c>
      <c r="D1852" t="s">
        <v>2</v>
      </c>
    </row>
    <row r="1853" spans="1:4" x14ac:dyDescent="0.2">
      <c r="A1853" s="263" t="s">
        <v>12221</v>
      </c>
      <c r="B1853" s="263" t="s">
        <v>25103</v>
      </c>
      <c r="C1853" s="263" t="s">
        <v>12</v>
      </c>
      <c r="D1853" t="s">
        <v>2</v>
      </c>
    </row>
    <row r="1854" spans="1:4" x14ac:dyDescent="0.2">
      <c r="A1854" s="263" t="s">
        <v>490</v>
      </c>
      <c r="B1854" s="263" t="s">
        <v>25104</v>
      </c>
      <c r="C1854" s="263" t="s">
        <v>12</v>
      </c>
      <c r="D1854" t="s">
        <v>2</v>
      </c>
    </row>
    <row r="1855" spans="1:4" x14ac:dyDescent="0.2">
      <c r="A1855" s="263" t="s">
        <v>12222</v>
      </c>
      <c r="B1855" s="263" t="s">
        <v>25104</v>
      </c>
      <c r="C1855" s="263" t="s">
        <v>12</v>
      </c>
      <c r="D1855" t="s">
        <v>2</v>
      </c>
    </row>
    <row r="1856" spans="1:4" x14ac:dyDescent="0.2">
      <c r="A1856" s="263" t="s">
        <v>491</v>
      </c>
      <c r="B1856" s="263" t="s">
        <v>25105</v>
      </c>
      <c r="C1856" s="263" t="s">
        <v>12</v>
      </c>
      <c r="D1856" t="s">
        <v>2</v>
      </c>
    </row>
    <row r="1857" spans="1:4" x14ac:dyDescent="0.2">
      <c r="A1857" s="263" t="s">
        <v>12223</v>
      </c>
      <c r="B1857" s="263" t="s">
        <v>25105</v>
      </c>
      <c r="C1857" s="263" t="s">
        <v>12</v>
      </c>
      <c r="D1857" t="s">
        <v>2</v>
      </c>
    </row>
    <row r="1858" spans="1:4" x14ac:dyDescent="0.2">
      <c r="A1858" s="263" t="s">
        <v>492</v>
      </c>
      <c r="B1858" s="263" t="s">
        <v>25106</v>
      </c>
      <c r="C1858" s="263" t="s">
        <v>12</v>
      </c>
      <c r="D1858" t="s">
        <v>2</v>
      </c>
    </row>
    <row r="1859" spans="1:4" x14ac:dyDescent="0.2">
      <c r="A1859" s="263" t="s">
        <v>12224</v>
      </c>
      <c r="B1859" s="263" t="s">
        <v>25106</v>
      </c>
      <c r="C1859" s="263" t="s">
        <v>12</v>
      </c>
      <c r="D1859" t="s">
        <v>2</v>
      </c>
    </row>
    <row r="1860" spans="1:4" x14ac:dyDescent="0.2">
      <c r="A1860" s="263" t="s">
        <v>493</v>
      </c>
      <c r="B1860" s="263" t="s">
        <v>25107</v>
      </c>
      <c r="C1860" s="263" t="s">
        <v>12</v>
      </c>
      <c r="D1860" t="s">
        <v>2</v>
      </c>
    </row>
    <row r="1861" spans="1:4" x14ac:dyDescent="0.2">
      <c r="A1861" s="263" t="s">
        <v>12225</v>
      </c>
      <c r="B1861" s="263" t="s">
        <v>25107</v>
      </c>
      <c r="C1861" s="263" t="s">
        <v>12</v>
      </c>
      <c r="D1861" t="s">
        <v>2</v>
      </c>
    </row>
    <row r="1862" spans="1:4" x14ac:dyDescent="0.2">
      <c r="A1862" s="263" t="s">
        <v>486</v>
      </c>
      <c r="B1862" s="263" t="s">
        <v>25108</v>
      </c>
      <c r="C1862" s="263" t="s">
        <v>12</v>
      </c>
      <c r="D1862" t="s">
        <v>2</v>
      </c>
    </row>
    <row r="1863" spans="1:4" x14ac:dyDescent="0.2">
      <c r="A1863" s="263" t="s">
        <v>12226</v>
      </c>
      <c r="B1863" s="263" t="s">
        <v>25108</v>
      </c>
      <c r="C1863" s="263" t="s">
        <v>12</v>
      </c>
      <c r="D1863" t="s">
        <v>2</v>
      </c>
    </row>
    <row r="1864" spans="1:4" x14ac:dyDescent="0.2">
      <c r="A1864" s="263" t="s">
        <v>6820</v>
      </c>
      <c r="B1864" s="263" t="s">
        <v>25109</v>
      </c>
      <c r="C1864" s="263" t="s">
        <v>23575</v>
      </c>
      <c r="D1864" t="s">
        <v>34965</v>
      </c>
    </row>
    <row r="1865" spans="1:4" x14ac:dyDescent="0.2">
      <c r="A1865" s="263" t="s">
        <v>12227</v>
      </c>
      <c r="B1865" s="263" t="s">
        <v>25109</v>
      </c>
      <c r="C1865" s="263" t="s">
        <v>23575</v>
      </c>
      <c r="D1865" t="s">
        <v>34965</v>
      </c>
    </row>
    <row r="1866" spans="1:4" x14ac:dyDescent="0.2">
      <c r="A1866" s="263" t="s">
        <v>6821</v>
      </c>
      <c r="B1866" s="263" t="s">
        <v>25110</v>
      </c>
      <c r="C1866" s="263" t="s">
        <v>23575</v>
      </c>
      <c r="D1866" t="s">
        <v>34965</v>
      </c>
    </row>
    <row r="1867" spans="1:4" x14ac:dyDescent="0.2">
      <c r="A1867" s="263" t="s">
        <v>12228</v>
      </c>
      <c r="B1867" s="263" t="s">
        <v>25110</v>
      </c>
      <c r="C1867" s="263" t="s">
        <v>23575</v>
      </c>
      <c r="D1867" t="s">
        <v>34965</v>
      </c>
    </row>
    <row r="1868" spans="1:4" x14ac:dyDescent="0.2">
      <c r="A1868" s="263" t="s">
        <v>6822</v>
      </c>
      <c r="B1868" s="263" t="s">
        <v>25111</v>
      </c>
      <c r="C1868" s="263" t="s">
        <v>23575</v>
      </c>
      <c r="D1868" t="s">
        <v>34965</v>
      </c>
    </row>
    <row r="1869" spans="1:4" x14ac:dyDescent="0.2">
      <c r="A1869" s="263" t="s">
        <v>12229</v>
      </c>
      <c r="B1869" s="263" t="s">
        <v>25111</v>
      </c>
      <c r="C1869" s="263" t="s">
        <v>23575</v>
      </c>
      <c r="D1869" t="s">
        <v>34965</v>
      </c>
    </row>
    <row r="1870" spans="1:4" x14ac:dyDescent="0.2">
      <c r="A1870" s="263" t="s">
        <v>6823</v>
      </c>
      <c r="B1870" s="263" t="s">
        <v>25112</v>
      </c>
      <c r="C1870" s="263" t="s">
        <v>23575</v>
      </c>
      <c r="D1870" t="s">
        <v>34965</v>
      </c>
    </row>
    <row r="1871" spans="1:4" x14ac:dyDescent="0.2">
      <c r="A1871" s="263" t="s">
        <v>12230</v>
      </c>
      <c r="B1871" s="263" t="s">
        <v>25112</v>
      </c>
      <c r="C1871" s="263" t="s">
        <v>23575</v>
      </c>
      <c r="D1871" t="s">
        <v>34965</v>
      </c>
    </row>
    <row r="1872" spans="1:4" x14ac:dyDescent="0.2">
      <c r="A1872" s="263" t="s">
        <v>6824</v>
      </c>
      <c r="B1872" s="263" t="s">
        <v>25113</v>
      </c>
      <c r="C1872" s="263" t="s">
        <v>23576</v>
      </c>
      <c r="D1872" t="s">
        <v>34978</v>
      </c>
    </row>
    <row r="1873" spans="1:4" x14ac:dyDescent="0.2">
      <c r="A1873" s="263" t="s">
        <v>12231</v>
      </c>
      <c r="B1873" s="263" t="s">
        <v>25113</v>
      </c>
      <c r="C1873" s="263" t="s">
        <v>23576</v>
      </c>
      <c r="D1873" t="s">
        <v>34978</v>
      </c>
    </row>
    <row r="1874" spans="1:4" x14ac:dyDescent="0.2">
      <c r="A1874" s="263" t="s">
        <v>487</v>
      </c>
      <c r="B1874" s="263" t="s">
        <v>25114</v>
      </c>
      <c r="C1874" s="263" t="s">
        <v>23567</v>
      </c>
      <c r="D1874" t="s">
        <v>34973</v>
      </c>
    </row>
    <row r="1875" spans="1:4" x14ac:dyDescent="0.2">
      <c r="A1875" s="263" t="s">
        <v>12232</v>
      </c>
      <c r="B1875" s="263" t="s">
        <v>25114</v>
      </c>
      <c r="C1875" s="263" t="s">
        <v>23567</v>
      </c>
      <c r="D1875" t="s">
        <v>34973</v>
      </c>
    </row>
    <row r="1876" spans="1:4" x14ac:dyDescent="0.2">
      <c r="A1876" s="263" t="s">
        <v>6825</v>
      </c>
      <c r="B1876" s="263" t="s">
        <v>23577</v>
      </c>
      <c r="C1876" s="263" t="s">
        <v>23567</v>
      </c>
      <c r="D1876" t="s">
        <v>34973</v>
      </c>
    </row>
    <row r="1877" spans="1:4" x14ac:dyDescent="0.2">
      <c r="A1877" s="263" t="s">
        <v>12233</v>
      </c>
      <c r="B1877" s="263" t="s">
        <v>23577</v>
      </c>
      <c r="C1877" s="263" t="s">
        <v>23567</v>
      </c>
      <c r="D1877" t="s">
        <v>34973</v>
      </c>
    </row>
    <row r="1878" spans="1:4" x14ac:dyDescent="0.2">
      <c r="A1878" s="263" t="s">
        <v>494</v>
      </c>
      <c r="B1878" s="263" t="s">
        <v>25115</v>
      </c>
      <c r="C1878" s="263" t="s">
        <v>23500</v>
      </c>
      <c r="D1878" t="s">
        <v>34972</v>
      </c>
    </row>
    <row r="1879" spans="1:4" x14ac:dyDescent="0.2">
      <c r="A1879" s="263" t="s">
        <v>12234</v>
      </c>
      <c r="B1879" s="263" t="s">
        <v>25115</v>
      </c>
      <c r="C1879" s="263" t="s">
        <v>23500</v>
      </c>
      <c r="D1879" t="s">
        <v>34972</v>
      </c>
    </row>
    <row r="1880" spans="1:4" x14ac:dyDescent="0.2">
      <c r="A1880" s="263" t="s">
        <v>495</v>
      </c>
      <c r="B1880" s="263" t="s">
        <v>25116</v>
      </c>
      <c r="C1880" s="263" t="s">
        <v>23500</v>
      </c>
      <c r="D1880" t="s">
        <v>34972</v>
      </c>
    </row>
    <row r="1881" spans="1:4" x14ac:dyDescent="0.2">
      <c r="A1881" s="263" t="s">
        <v>12235</v>
      </c>
      <c r="B1881" s="263" t="s">
        <v>25116</v>
      </c>
      <c r="C1881" s="263" t="s">
        <v>23500</v>
      </c>
      <c r="D1881" t="s">
        <v>34972</v>
      </c>
    </row>
    <row r="1882" spans="1:4" x14ac:dyDescent="0.2">
      <c r="A1882" s="263" t="s">
        <v>496</v>
      </c>
      <c r="B1882" s="263" t="s">
        <v>25117</v>
      </c>
      <c r="C1882" s="263" t="s">
        <v>23500</v>
      </c>
      <c r="D1882" t="s">
        <v>34972</v>
      </c>
    </row>
    <row r="1883" spans="1:4" x14ac:dyDescent="0.2">
      <c r="A1883" s="263" t="s">
        <v>12236</v>
      </c>
      <c r="B1883" s="263" t="s">
        <v>25117</v>
      </c>
      <c r="C1883" s="263" t="s">
        <v>23500</v>
      </c>
      <c r="D1883" t="s">
        <v>34972</v>
      </c>
    </row>
    <row r="1884" spans="1:4" x14ac:dyDescent="0.2">
      <c r="A1884" s="263" t="s">
        <v>497</v>
      </c>
      <c r="B1884" s="263" t="s">
        <v>25118</v>
      </c>
      <c r="C1884" s="263" t="s">
        <v>23500</v>
      </c>
      <c r="D1884" t="s">
        <v>34972</v>
      </c>
    </row>
    <row r="1885" spans="1:4" x14ac:dyDescent="0.2">
      <c r="A1885" s="263" t="s">
        <v>12237</v>
      </c>
      <c r="B1885" s="263" t="s">
        <v>25118</v>
      </c>
      <c r="C1885" s="263" t="s">
        <v>23500</v>
      </c>
      <c r="D1885" t="s">
        <v>34972</v>
      </c>
    </row>
    <row r="1886" spans="1:4" x14ac:dyDescent="0.2">
      <c r="A1886" s="263" t="s">
        <v>498</v>
      </c>
      <c r="B1886" s="263" t="s">
        <v>25119</v>
      </c>
      <c r="C1886" s="263" t="s">
        <v>23500</v>
      </c>
      <c r="D1886" t="s">
        <v>34972</v>
      </c>
    </row>
    <row r="1887" spans="1:4" x14ac:dyDescent="0.2">
      <c r="A1887" s="263" t="s">
        <v>12238</v>
      </c>
      <c r="B1887" s="263" t="s">
        <v>25119</v>
      </c>
      <c r="C1887" s="263" t="s">
        <v>23500</v>
      </c>
      <c r="D1887" t="s">
        <v>34972</v>
      </c>
    </row>
    <row r="1888" spans="1:4" x14ac:dyDescent="0.2">
      <c r="A1888" s="263" t="s">
        <v>499</v>
      </c>
      <c r="B1888" s="263" t="s">
        <v>25120</v>
      </c>
      <c r="C1888" s="263" t="s">
        <v>23500</v>
      </c>
      <c r="D1888" t="s">
        <v>34972</v>
      </c>
    </row>
    <row r="1889" spans="1:4" x14ac:dyDescent="0.2">
      <c r="A1889" s="263" t="s">
        <v>12239</v>
      </c>
      <c r="B1889" s="263" t="s">
        <v>25120</v>
      </c>
      <c r="C1889" s="263" t="s">
        <v>23500</v>
      </c>
      <c r="D1889" t="s">
        <v>34972</v>
      </c>
    </row>
    <row r="1890" spans="1:4" x14ac:dyDescent="0.2">
      <c r="A1890" s="263" t="s">
        <v>500</v>
      </c>
      <c r="B1890" s="263" t="s">
        <v>25121</v>
      </c>
      <c r="C1890" s="263" t="s">
        <v>23500</v>
      </c>
      <c r="D1890" t="s">
        <v>34972</v>
      </c>
    </row>
    <row r="1891" spans="1:4" x14ac:dyDescent="0.2">
      <c r="A1891" s="263" t="s">
        <v>12240</v>
      </c>
      <c r="B1891" s="263" t="s">
        <v>25121</v>
      </c>
      <c r="C1891" s="263" t="s">
        <v>23500</v>
      </c>
      <c r="D1891" t="s">
        <v>34972</v>
      </c>
    </row>
    <row r="1892" spans="1:4" x14ac:dyDescent="0.2">
      <c r="A1892" s="263" t="s">
        <v>501</v>
      </c>
      <c r="B1892" s="263" t="s">
        <v>25122</v>
      </c>
      <c r="C1892" s="263" t="s">
        <v>23500</v>
      </c>
      <c r="D1892" t="s">
        <v>34972</v>
      </c>
    </row>
    <row r="1893" spans="1:4" x14ac:dyDescent="0.2">
      <c r="A1893" s="263" t="s">
        <v>12241</v>
      </c>
      <c r="B1893" s="263" t="s">
        <v>25122</v>
      </c>
      <c r="C1893" s="263" t="s">
        <v>23500</v>
      </c>
      <c r="D1893" t="s">
        <v>34972</v>
      </c>
    </row>
    <row r="1894" spans="1:4" x14ac:dyDescent="0.2">
      <c r="A1894" s="263" t="s">
        <v>502</v>
      </c>
      <c r="B1894" s="263" t="s">
        <v>25123</v>
      </c>
      <c r="C1894" s="263" t="s">
        <v>23500</v>
      </c>
      <c r="D1894" t="s">
        <v>34972</v>
      </c>
    </row>
    <row r="1895" spans="1:4" x14ac:dyDescent="0.2">
      <c r="A1895" s="263" t="s">
        <v>12242</v>
      </c>
      <c r="B1895" s="263" t="s">
        <v>25123</v>
      </c>
      <c r="C1895" s="263" t="s">
        <v>23500</v>
      </c>
      <c r="D1895" t="s">
        <v>34972</v>
      </c>
    </row>
    <row r="1896" spans="1:4" x14ac:dyDescent="0.2">
      <c r="A1896" s="263" t="s">
        <v>503</v>
      </c>
      <c r="B1896" s="263" t="s">
        <v>25124</v>
      </c>
      <c r="C1896" s="263" t="s">
        <v>23500</v>
      </c>
      <c r="D1896" t="s">
        <v>34972</v>
      </c>
    </row>
    <row r="1897" spans="1:4" x14ac:dyDescent="0.2">
      <c r="A1897" s="263" t="s">
        <v>12243</v>
      </c>
      <c r="B1897" s="263" t="s">
        <v>25124</v>
      </c>
      <c r="C1897" s="263" t="s">
        <v>23500</v>
      </c>
      <c r="D1897" t="s">
        <v>34972</v>
      </c>
    </row>
    <row r="1898" spans="1:4" x14ac:dyDescent="0.2">
      <c r="A1898" s="263" t="s">
        <v>504</v>
      </c>
      <c r="B1898" s="263" t="s">
        <v>25125</v>
      </c>
      <c r="C1898" s="263" t="s">
        <v>23500</v>
      </c>
      <c r="D1898" t="s">
        <v>34972</v>
      </c>
    </row>
    <row r="1899" spans="1:4" x14ac:dyDescent="0.2">
      <c r="A1899" s="263" t="s">
        <v>12244</v>
      </c>
      <c r="B1899" s="263" t="s">
        <v>25125</v>
      </c>
      <c r="C1899" s="263" t="s">
        <v>23500</v>
      </c>
      <c r="D1899" t="s">
        <v>34972</v>
      </c>
    </row>
    <row r="1900" spans="1:4" x14ac:dyDescent="0.2">
      <c r="A1900" s="263" t="s">
        <v>505</v>
      </c>
      <c r="B1900" s="263" t="s">
        <v>25126</v>
      </c>
      <c r="C1900" s="263" t="s">
        <v>23500</v>
      </c>
      <c r="D1900" t="s">
        <v>34972</v>
      </c>
    </row>
    <row r="1901" spans="1:4" x14ac:dyDescent="0.2">
      <c r="A1901" s="263" t="s">
        <v>12245</v>
      </c>
      <c r="B1901" s="263" t="s">
        <v>25126</v>
      </c>
      <c r="C1901" s="263" t="s">
        <v>23500</v>
      </c>
      <c r="D1901" t="s">
        <v>34972</v>
      </c>
    </row>
    <row r="1902" spans="1:4" x14ac:dyDescent="0.2">
      <c r="A1902" s="263" t="s">
        <v>506</v>
      </c>
      <c r="B1902" s="263" t="s">
        <v>25127</v>
      </c>
      <c r="C1902" s="263" t="s">
        <v>23500</v>
      </c>
      <c r="D1902" t="s">
        <v>34972</v>
      </c>
    </row>
    <row r="1903" spans="1:4" x14ac:dyDescent="0.2">
      <c r="A1903" s="263" t="s">
        <v>12246</v>
      </c>
      <c r="B1903" s="263" t="s">
        <v>25127</v>
      </c>
      <c r="C1903" s="263" t="s">
        <v>23500</v>
      </c>
      <c r="D1903" t="s">
        <v>34972</v>
      </c>
    </row>
    <row r="1904" spans="1:4" x14ac:dyDescent="0.2">
      <c r="A1904" s="263" t="s">
        <v>507</v>
      </c>
      <c r="B1904" s="263" t="s">
        <v>25128</v>
      </c>
      <c r="C1904" s="263" t="s">
        <v>23500</v>
      </c>
      <c r="D1904" t="s">
        <v>34972</v>
      </c>
    </row>
    <row r="1905" spans="1:4" x14ac:dyDescent="0.2">
      <c r="A1905" s="263" t="s">
        <v>12247</v>
      </c>
      <c r="B1905" s="263" t="s">
        <v>25128</v>
      </c>
      <c r="C1905" s="263" t="s">
        <v>23500</v>
      </c>
      <c r="D1905" t="s">
        <v>34972</v>
      </c>
    </row>
    <row r="1906" spans="1:4" x14ac:dyDescent="0.2">
      <c r="A1906" s="263" t="s">
        <v>508</v>
      </c>
      <c r="B1906" s="263" t="s">
        <v>25129</v>
      </c>
      <c r="C1906" s="263" t="s">
        <v>23500</v>
      </c>
      <c r="D1906" t="s">
        <v>34972</v>
      </c>
    </row>
    <row r="1907" spans="1:4" x14ac:dyDescent="0.2">
      <c r="A1907" s="263" t="s">
        <v>12248</v>
      </c>
      <c r="B1907" s="263" t="s">
        <v>25129</v>
      </c>
      <c r="C1907" s="263" t="s">
        <v>23500</v>
      </c>
      <c r="D1907" t="s">
        <v>34972</v>
      </c>
    </row>
    <row r="1908" spans="1:4" x14ac:dyDescent="0.2">
      <c r="A1908" s="263" t="s">
        <v>509</v>
      </c>
      <c r="B1908" s="263" t="s">
        <v>25130</v>
      </c>
      <c r="C1908" s="263" t="s">
        <v>23500</v>
      </c>
      <c r="D1908" t="s">
        <v>34972</v>
      </c>
    </row>
    <row r="1909" spans="1:4" x14ac:dyDescent="0.2">
      <c r="A1909" s="263" t="s">
        <v>12249</v>
      </c>
      <c r="B1909" s="263" t="s">
        <v>25130</v>
      </c>
      <c r="C1909" s="263" t="s">
        <v>23500</v>
      </c>
      <c r="D1909" t="s">
        <v>34972</v>
      </c>
    </row>
    <row r="1910" spans="1:4" x14ac:dyDescent="0.2">
      <c r="A1910" s="263" t="s">
        <v>510</v>
      </c>
      <c r="B1910" s="263" t="s">
        <v>25131</v>
      </c>
      <c r="C1910" s="263" t="s">
        <v>23500</v>
      </c>
      <c r="D1910" t="s">
        <v>34972</v>
      </c>
    </row>
    <row r="1911" spans="1:4" x14ac:dyDescent="0.2">
      <c r="A1911" s="263" t="s">
        <v>12250</v>
      </c>
      <c r="B1911" s="263" t="s">
        <v>25131</v>
      </c>
      <c r="C1911" s="263" t="s">
        <v>23500</v>
      </c>
      <c r="D1911" t="s">
        <v>34972</v>
      </c>
    </row>
    <row r="1912" spans="1:4" x14ac:dyDescent="0.2">
      <c r="A1912" s="263" t="s">
        <v>511</v>
      </c>
      <c r="B1912" s="263" t="s">
        <v>25132</v>
      </c>
      <c r="C1912" s="263" t="s">
        <v>23500</v>
      </c>
      <c r="D1912" t="s">
        <v>34972</v>
      </c>
    </row>
    <row r="1913" spans="1:4" x14ac:dyDescent="0.2">
      <c r="A1913" s="263" t="s">
        <v>12251</v>
      </c>
      <c r="B1913" s="263" t="s">
        <v>25132</v>
      </c>
      <c r="C1913" s="263" t="s">
        <v>23500</v>
      </c>
      <c r="D1913" t="s">
        <v>34972</v>
      </c>
    </row>
    <row r="1914" spans="1:4" x14ac:dyDescent="0.2">
      <c r="A1914" s="263" t="s">
        <v>512</v>
      </c>
      <c r="B1914" s="263" t="s">
        <v>25133</v>
      </c>
      <c r="C1914" s="263" t="s">
        <v>23500</v>
      </c>
      <c r="D1914" t="s">
        <v>34972</v>
      </c>
    </row>
    <row r="1915" spans="1:4" x14ac:dyDescent="0.2">
      <c r="A1915" s="263" t="s">
        <v>12252</v>
      </c>
      <c r="B1915" s="263" t="s">
        <v>25133</v>
      </c>
      <c r="C1915" s="263" t="s">
        <v>23500</v>
      </c>
      <c r="D1915" t="s">
        <v>34972</v>
      </c>
    </row>
    <row r="1916" spans="1:4" x14ac:dyDescent="0.2">
      <c r="A1916" s="263" t="s">
        <v>513</v>
      </c>
      <c r="B1916" s="263" t="s">
        <v>25134</v>
      </c>
      <c r="C1916" s="263" t="s">
        <v>23500</v>
      </c>
      <c r="D1916" t="s">
        <v>34972</v>
      </c>
    </row>
    <row r="1917" spans="1:4" x14ac:dyDescent="0.2">
      <c r="A1917" s="263" t="s">
        <v>12253</v>
      </c>
      <c r="B1917" s="263" t="s">
        <v>25134</v>
      </c>
      <c r="C1917" s="263" t="s">
        <v>23500</v>
      </c>
      <c r="D1917" t="s">
        <v>34972</v>
      </c>
    </row>
    <row r="1918" spans="1:4" x14ac:dyDescent="0.2">
      <c r="A1918" s="263" t="s">
        <v>514</v>
      </c>
      <c r="B1918" s="263" t="s">
        <v>25135</v>
      </c>
      <c r="C1918" s="263" t="s">
        <v>23500</v>
      </c>
      <c r="D1918" t="s">
        <v>34972</v>
      </c>
    </row>
    <row r="1919" spans="1:4" x14ac:dyDescent="0.2">
      <c r="A1919" s="263" t="s">
        <v>12254</v>
      </c>
      <c r="B1919" s="263" t="s">
        <v>25135</v>
      </c>
      <c r="C1919" s="263" t="s">
        <v>23500</v>
      </c>
      <c r="D1919" t="s">
        <v>34972</v>
      </c>
    </row>
    <row r="1920" spans="1:4" x14ac:dyDescent="0.2">
      <c r="A1920" s="263" t="s">
        <v>515</v>
      </c>
      <c r="B1920" s="263" t="s">
        <v>25136</v>
      </c>
      <c r="C1920" s="263" t="s">
        <v>23500</v>
      </c>
      <c r="D1920" t="s">
        <v>34972</v>
      </c>
    </row>
    <row r="1921" spans="1:4" x14ac:dyDescent="0.2">
      <c r="A1921" s="263" t="s">
        <v>12255</v>
      </c>
      <c r="B1921" s="263" t="s">
        <v>25136</v>
      </c>
      <c r="C1921" s="263" t="s">
        <v>23500</v>
      </c>
      <c r="D1921" t="s">
        <v>34972</v>
      </c>
    </row>
    <row r="1922" spans="1:4" x14ac:dyDescent="0.2">
      <c r="A1922" s="263" t="s">
        <v>516</v>
      </c>
      <c r="B1922" s="263" t="s">
        <v>25137</v>
      </c>
      <c r="C1922" s="263" t="s">
        <v>23500</v>
      </c>
      <c r="D1922" t="s">
        <v>34972</v>
      </c>
    </row>
    <row r="1923" spans="1:4" x14ac:dyDescent="0.2">
      <c r="A1923" s="263" t="s">
        <v>12256</v>
      </c>
      <c r="B1923" s="263" t="s">
        <v>25137</v>
      </c>
      <c r="C1923" s="263" t="s">
        <v>23500</v>
      </c>
      <c r="D1923" t="s">
        <v>34972</v>
      </c>
    </row>
    <row r="1924" spans="1:4" x14ac:dyDescent="0.2">
      <c r="A1924" s="263" t="s">
        <v>517</v>
      </c>
      <c r="B1924" s="263" t="s">
        <v>25138</v>
      </c>
      <c r="C1924" s="263" t="s">
        <v>23500</v>
      </c>
      <c r="D1924" t="s">
        <v>34972</v>
      </c>
    </row>
    <row r="1925" spans="1:4" x14ac:dyDescent="0.2">
      <c r="A1925" s="263" t="s">
        <v>12257</v>
      </c>
      <c r="B1925" s="263" t="s">
        <v>25138</v>
      </c>
      <c r="C1925" s="263" t="s">
        <v>23500</v>
      </c>
      <c r="D1925" t="s">
        <v>34972</v>
      </c>
    </row>
    <row r="1926" spans="1:4" x14ac:dyDescent="0.2">
      <c r="A1926" s="263" t="s">
        <v>518</v>
      </c>
      <c r="B1926" s="263" t="s">
        <v>25139</v>
      </c>
      <c r="C1926" s="263" t="s">
        <v>23500</v>
      </c>
      <c r="D1926" t="s">
        <v>34972</v>
      </c>
    </row>
    <row r="1927" spans="1:4" x14ac:dyDescent="0.2">
      <c r="A1927" s="263" t="s">
        <v>12258</v>
      </c>
      <c r="B1927" s="263" t="s">
        <v>25139</v>
      </c>
      <c r="C1927" s="263" t="s">
        <v>23500</v>
      </c>
      <c r="D1927" t="s">
        <v>34972</v>
      </c>
    </row>
    <row r="1928" spans="1:4" x14ac:dyDescent="0.2">
      <c r="A1928" s="263" t="s">
        <v>519</v>
      </c>
      <c r="B1928" s="263" t="s">
        <v>25140</v>
      </c>
      <c r="C1928" s="263" t="s">
        <v>23500</v>
      </c>
      <c r="D1928" t="s">
        <v>34972</v>
      </c>
    </row>
    <row r="1929" spans="1:4" x14ac:dyDescent="0.2">
      <c r="A1929" s="263" t="s">
        <v>12259</v>
      </c>
      <c r="B1929" s="263" t="s">
        <v>25140</v>
      </c>
      <c r="C1929" s="263" t="s">
        <v>23500</v>
      </c>
      <c r="D1929" t="s">
        <v>34972</v>
      </c>
    </row>
    <row r="1930" spans="1:4" x14ac:dyDescent="0.2">
      <c r="A1930" s="263" t="s">
        <v>520</v>
      </c>
      <c r="B1930" s="263" t="s">
        <v>25141</v>
      </c>
      <c r="C1930" s="263" t="s">
        <v>23500</v>
      </c>
      <c r="D1930" t="s">
        <v>34972</v>
      </c>
    </row>
    <row r="1931" spans="1:4" x14ac:dyDescent="0.2">
      <c r="A1931" s="263" t="s">
        <v>12260</v>
      </c>
      <c r="B1931" s="263" t="s">
        <v>25141</v>
      </c>
      <c r="C1931" s="263" t="s">
        <v>23500</v>
      </c>
      <c r="D1931" t="s">
        <v>34972</v>
      </c>
    </row>
    <row r="1932" spans="1:4" x14ac:dyDescent="0.2">
      <c r="A1932" s="263" t="s">
        <v>521</v>
      </c>
      <c r="B1932" s="263" t="s">
        <v>25142</v>
      </c>
      <c r="C1932" s="263" t="s">
        <v>20</v>
      </c>
      <c r="D1932" t="s">
        <v>0</v>
      </c>
    </row>
    <row r="1933" spans="1:4" x14ac:dyDescent="0.2">
      <c r="A1933" s="263" t="s">
        <v>12261</v>
      </c>
      <c r="B1933" s="263" t="s">
        <v>25142</v>
      </c>
      <c r="C1933" s="263" t="s">
        <v>20</v>
      </c>
      <c r="D1933" t="s">
        <v>0</v>
      </c>
    </row>
    <row r="1934" spans="1:4" x14ac:dyDescent="0.2">
      <c r="A1934" s="263" t="s">
        <v>6826</v>
      </c>
      <c r="B1934" s="263" t="s">
        <v>25143</v>
      </c>
      <c r="C1934" s="263" t="s">
        <v>20</v>
      </c>
      <c r="D1934" t="s">
        <v>0</v>
      </c>
    </row>
    <row r="1935" spans="1:4" x14ac:dyDescent="0.2">
      <c r="A1935" s="263" t="s">
        <v>12262</v>
      </c>
      <c r="B1935" s="263" t="s">
        <v>25143</v>
      </c>
      <c r="C1935" s="263" t="s">
        <v>20</v>
      </c>
      <c r="D1935" t="s">
        <v>0</v>
      </c>
    </row>
    <row r="1936" spans="1:4" x14ac:dyDescent="0.2">
      <c r="A1936" s="263" t="s">
        <v>522</v>
      </c>
      <c r="B1936" s="263" t="s">
        <v>25144</v>
      </c>
      <c r="C1936" s="263" t="s">
        <v>20</v>
      </c>
      <c r="D1936" t="s">
        <v>0</v>
      </c>
    </row>
    <row r="1937" spans="1:4" x14ac:dyDescent="0.2">
      <c r="A1937" s="263" t="s">
        <v>12263</v>
      </c>
      <c r="B1937" s="263" t="s">
        <v>25144</v>
      </c>
      <c r="C1937" s="263" t="s">
        <v>20</v>
      </c>
      <c r="D1937" t="s">
        <v>0</v>
      </c>
    </row>
    <row r="1938" spans="1:4" x14ac:dyDescent="0.2">
      <c r="A1938" s="263" t="s">
        <v>6827</v>
      </c>
      <c r="B1938" s="263" t="s">
        <v>25145</v>
      </c>
      <c r="C1938" s="263" t="s">
        <v>20</v>
      </c>
      <c r="D1938" t="s">
        <v>0</v>
      </c>
    </row>
    <row r="1939" spans="1:4" x14ac:dyDescent="0.2">
      <c r="A1939" s="263" t="s">
        <v>12264</v>
      </c>
      <c r="B1939" s="263" t="s">
        <v>25145</v>
      </c>
      <c r="C1939" s="263" t="s">
        <v>20</v>
      </c>
      <c r="D1939" t="s">
        <v>0</v>
      </c>
    </row>
    <row r="1940" spans="1:4" x14ac:dyDescent="0.2">
      <c r="A1940" s="263" t="s">
        <v>523</v>
      </c>
      <c r="B1940" s="263" t="s">
        <v>25146</v>
      </c>
      <c r="C1940" s="263" t="s">
        <v>23500</v>
      </c>
      <c r="D1940" t="s">
        <v>34972</v>
      </c>
    </row>
    <row r="1941" spans="1:4" x14ac:dyDescent="0.2">
      <c r="A1941" s="263" t="s">
        <v>12265</v>
      </c>
      <c r="B1941" s="263" t="s">
        <v>25146</v>
      </c>
      <c r="C1941" s="263" t="s">
        <v>23500</v>
      </c>
      <c r="D1941" t="s">
        <v>34972</v>
      </c>
    </row>
    <row r="1942" spans="1:4" x14ac:dyDescent="0.2">
      <c r="A1942" s="263" t="s">
        <v>524</v>
      </c>
      <c r="B1942" s="263" t="s">
        <v>25147</v>
      </c>
      <c r="C1942" s="263" t="s">
        <v>23500</v>
      </c>
      <c r="D1942" t="s">
        <v>34972</v>
      </c>
    </row>
    <row r="1943" spans="1:4" x14ac:dyDescent="0.2">
      <c r="A1943" s="263" t="s">
        <v>12266</v>
      </c>
      <c r="B1943" s="263" t="s">
        <v>25147</v>
      </c>
      <c r="C1943" s="263" t="s">
        <v>23500</v>
      </c>
      <c r="D1943" t="s">
        <v>34972</v>
      </c>
    </row>
    <row r="1944" spans="1:4" x14ac:dyDescent="0.2">
      <c r="A1944" s="263" t="s">
        <v>525</v>
      </c>
      <c r="B1944" s="263" t="s">
        <v>25148</v>
      </c>
      <c r="C1944" s="263" t="s">
        <v>23500</v>
      </c>
      <c r="D1944" t="s">
        <v>34972</v>
      </c>
    </row>
    <row r="1945" spans="1:4" x14ac:dyDescent="0.2">
      <c r="A1945" s="263" t="s">
        <v>12267</v>
      </c>
      <c r="B1945" s="263" t="s">
        <v>25148</v>
      </c>
      <c r="C1945" s="263" t="s">
        <v>23500</v>
      </c>
      <c r="D1945" t="s">
        <v>34972</v>
      </c>
    </row>
    <row r="1946" spans="1:4" x14ac:dyDescent="0.2">
      <c r="A1946" s="263" t="s">
        <v>526</v>
      </c>
      <c r="B1946" s="263" t="s">
        <v>25149</v>
      </c>
      <c r="C1946" s="263" t="s">
        <v>23500</v>
      </c>
      <c r="D1946" t="s">
        <v>34972</v>
      </c>
    </row>
    <row r="1947" spans="1:4" x14ac:dyDescent="0.2">
      <c r="A1947" s="263" t="s">
        <v>12268</v>
      </c>
      <c r="B1947" s="263" t="s">
        <v>25149</v>
      </c>
      <c r="C1947" s="263" t="s">
        <v>23500</v>
      </c>
      <c r="D1947" t="s">
        <v>34972</v>
      </c>
    </row>
    <row r="1948" spans="1:4" x14ac:dyDescent="0.2">
      <c r="A1948" s="263" t="s">
        <v>527</v>
      </c>
      <c r="B1948" s="263" t="s">
        <v>25150</v>
      </c>
      <c r="C1948" s="263" t="s">
        <v>23500</v>
      </c>
      <c r="D1948" t="s">
        <v>34972</v>
      </c>
    </row>
    <row r="1949" spans="1:4" x14ac:dyDescent="0.2">
      <c r="A1949" s="263" t="s">
        <v>12269</v>
      </c>
      <c r="B1949" s="263" t="s">
        <v>25150</v>
      </c>
      <c r="C1949" s="263" t="s">
        <v>23500</v>
      </c>
      <c r="D1949" t="s">
        <v>34972</v>
      </c>
    </row>
    <row r="1950" spans="1:4" x14ac:dyDescent="0.2">
      <c r="A1950" s="263" t="s">
        <v>528</v>
      </c>
      <c r="B1950" s="263" t="s">
        <v>25151</v>
      </c>
      <c r="C1950" s="263" t="s">
        <v>23500</v>
      </c>
      <c r="D1950" t="s">
        <v>34972</v>
      </c>
    </row>
    <row r="1951" spans="1:4" x14ac:dyDescent="0.2">
      <c r="A1951" s="263" t="s">
        <v>12270</v>
      </c>
      <c r="B1951" s="263" t="s">
        <v>25151</v>
      </c>
      <c r="C1951" s="263" t="s">
        <v>23500</v>
      </c>
      <c r="D1951" t="s">
        <v>34972</v>
      </c>
    </row>
    <row r="1952" spans="1:4" x14ac:dyDescent="0.2">
      <c r="A1952" s="263" t="s">
        <v>529</v>
      </c>
      <c r="B1952" s="263" t="s">
        <v>25152</v>
      </c>
      <c r="C1952" s="263" t="s">
        <v>23500</v>
      </c>
      <c r="D1952" t="s">
        <v>34972</v>
      </c>
    </row>
    <row r="1953" spans="1:4" x14ac:dyDescent="0.2">
      <c r="A1953" s="263" t="s">
        <v>12271</v>
      </c>
      <c r="B1953" s="263" t="s">
        <v>25152</v>
      </c>
      <c r="C1953" s="263" t="s">
        <v>23500</v>
      </c>
      <c r="D1953" t="s">
        <v>34972</v>
      </c>
    </row>
    <row r="1954" spans="1:4" x14ac:dyDescent="0.2">
      <c r="A1954" s="263" t="s">
        <v>530</v>
      </c>
      <c r="B1954" s="263" t="s">
        <v>25153</v>
      </c>
      <c r="C1954" s="263" t="s">
        <v>23500</v>
      </c>
      <c r="D1954" t="s">
        <v>34972</v>
      </c>
    </row>
    <row r="1955" spans="1:4" x14ac:dyDescent="0.2">
      <c r="A1955" s="263" t="s">
        <v>12272</v>
      </c>
      <c r="B1955" s="263" t="s">
        <v>25153</v>
      </c>
      <c r="C1955" s="263" t="s">
        <v>23500</v>
      </c>
      <c r="D1955" t="s">
        <v>34972</v>
      </c>
    </row>
    <row r="1956" spans="1:4" x14ac:dyDescent="0.2">
      <c r="A1956" s="263" t="s">
        <v>531</v>
      </c>
      <c r="B1956" s="263" t="s">
        <v>25154</v>
      </c>
      <c r="C1956" s="263" t="s">
        <v>23500</v>
      </c>
      <c r="D1956" t="s">
        <v>34972</v>
      </c>
    </row>
    <row r="1957" spans="1:4" x14ac:dyDescent="0.2">
      <c r="A1957" s="263" t="s">
        <v>12273</v>
      </c>
      <c r="B1957" s="263" t="s">
        <v>25154</v>
      </c>
      <c r="C1957" s="263" t="s">
        <v>23500</v>
      </c>
      <c r="D1957" t="s">
        <v>34972</v>
      </c>
    </row>
    <row r="1958" spans="1:4" x14ac:dyDescent="0.2">
      <c r="A1958" s="263" t="s">
        <v>532</v>
      </c>
      <c r="B1958" s="263" t="s">
        <v>25155</v>
      </c>
      <c r="C1958" s="263" t="s">
        <v>23500</v>
      </c>
      <c r="D1958" t="s">
        <v>34972</v>
      </c>
    </row>
    <row r="1959" spans="1:4" x14ac:dyDescent="0.2">
      <c r="A1959" s="263" t="s">
        <v>12274</v>
      </c>
      <c r="B1959" s="263" t="s">
        <v>25155</v>
      </c>
      <c r="C1959" s="263" t="s">
        <v>23500</v>
      </c>
      <c r="D1959" t="s">
        <v>34972</v>
      </c>
    </row>
    <row r="1960" spans="1:4" x14ac:dyDescent="0.2">
      <c r="A1960" s="263" t="s">
        <v>533</v>
      </c>
      <c r="B1960" s="263" t="s">
        <v>25156</v>
      </c>
      <c r="C1960" s="263" t="s">
        <v>23500</v>
      </c>
      <c r="D1960" t="s">
        <v>34972</v>
      </c>
    </row>
    <row r="1961" spans="1:4" x14ac:dyDescent="0.2">
      <c r="A1961" s="263" t="s">
        <v>12275</v>
      </c>
      <c r="B1961" s="263" t="s">
        <v>25156</v>
      </c>
      <c r="C1961" s="263" t="s">
        <v>23500</v>
      </c>
      <c r="D1961" t="s">
        <v>34972</v>
      </c>
    </row>
    <row r="1962" spans="1:4" x14ac:dyDescent="0.2">
      <c r="A1962" s="263" t="s">
        <v>534</v>
      </c>
      <c r="B1962" s="263" t="s">
        <v>25157</v>
      </c>
      <c r="C1962" s="263" t="s">
        <v>23500</v>
      </c>
      <c r="D1962" t="s">
        <v>34972</v>
      </c>
    </row>
    <row r="1963" spans="1:4" x14ac:dyDescent="0.2">
      <c r="A1963" s="263" t="s">
        <v>12276</v>
      </c>
      <c r="B1963" s="263" t="s">
        <v>25157</v>
      </c>
      <c r="C1963" s="263" t="s">
        <v>23500</v>
      </c>
      <c r="D1963" t="s">
        <v>34972</v>
      </c>
    </row>
    <row r="1964" spans="1:4" x14ac:dyDescent="0.2">
      <c r="A1964" s="263" t="s">
        <v>535</v>
      </c>
      <c r="B1964" s="263" t="s">
        <v>25158</v>
      </c>
      <c r="C1964" s="263" t="s">
        <v>23500</v>
      </c>
      <c r="D1964" t="s">
        <v>34972</v>
      </c>
    </row>
    <row r="1965" spans="1:4" x14ac:dyDescent="0.2">
      <c r="A1965" s="263" t="s">
        <v>12277</v>
      </c>
      <c r="B1965" s="263" t="s">
        <v>25158</v>
      </c>
      <c r="C1965" s="263" t="s">
        <v>23500</v>
      </c>
      <c r="D1965" t="s">
        <v>34972</v>
      </c>
    </row>
    <row r="1966" spans="1:4" x14ac:dyDescent="0.2">
      <c r="A1966" s="263" t="s">
        <v>536</v>
      </c>
      <c r="B1966" s="263" t="s">
        <v>25159</v>
      </c>
      <c r="C1966" s="263" t="s">
        <v>23500</v>
      </c>
      <c r="D1966" t="s">
        <v>34972</v>
      </c>
    </row>
    <row r="1967" spans="1:4" x14ac:dyDescent="0.2">
      <c r="A1967" s="263" t="s">
        <v>12278</v>
      </c>
      <c r="B1967" s="263" t="s">
        <v>25159</v>
      </c>
      <c r="C1967" s="263" t="s">
        <v>23500</v>
      </c>
      <c r="D1967" t="s">
        <v>34972</v>
      </c>
    </row>
    <row r="1968" spans="1:4" x14ac:dyDescent="0.2">
      <c r="A1968" s="263" t="s">
        <v>537</v>
      </c>
      <c r="B1968" s="263" t="s">
        <v>25160</v>
      </c>
      <c r="C1968" s="263" t="s">
        <v>23500</v>
      </c>
      <c r="D1968" t="s">
        <v>34972</v>
      </c>
    </row>
    <row r="1969" spans="1:4" x14ac:dyDescent="0.2">
      <c r="A1969" s="263" t="s">
        <v>12279</v>
      </c>
      <c r="B1969" s="263" t="s">
        <v>25160</v>
      </c>
      <c r="C1969" s="263" t="s">
        <v>23500</v>
      </c>
      <c r="D1969" t="s">
        <v>34972</v>
      </c>
    </row>
    <row r="1970" spans="1:4" x14ac:dyDescent="0.2">
      <c r="A1970" s="263" t="s">
        <v>538</v>
      </c>
      <c r="B1970" s="263" t="s">
        <v>25161</v>
      </c>
      <c r="C1970" s="263" t="s">
        <v>23500</v>
      </c>
      <c r="D1970" t="s">
        <v>34972</v>
      </c>
    </row>
    <row r="1971" spans="1:4" x14ac:dyDescent="0.2">
      <c r="A1971" s="263" t="s">
        <v>12280</v>
      </c>
      <c r="B1971" s="263" t="s">
        <v>25161</v>
      </c>
      <c r="C1971" s="263" t="s">
        <v>23500</v>
      </c>
      <c r="D1971" t="s">
        <v>34972</v>
      </c>
    </row>
    <row r="1972" spans="1:4" x14ac:dyDescent="0.2">
      <c r="A1972" s="263" t="s">
        <v>539</v>
      </c>
      <c r="B1972" s="263" t="s">
        <v>25162</v>
      </c>
      <c r="C1972" s="263" t="s">
        <v>23500</v>
      </c>
      <c r="D1972" t="s">
        <v>34972</v>
      </c>
    </row>
    <row r="1973" spans="1:4" x14ac:dyDescent="0.2">
      <c r="A1973" s="263" t="s">
        <v>12281</v>
      </c>
      <c r="B1973" s="263" t="s">
        <v>25162</v>
      </c>
      <c r="C1973" s="263" t="s">
        <v>23500</v>
      </c>
      <c r="D1973" t="s">
        <v>34972</v>
      </c>
    </row>
    <row r="1974" spans="1:4" x14ac:dyDescent="0.2">
      <c r="A1974" s="263" t="s">
        <v>540</v>
      </c>
      <c r="B1974" s="263" t="s">
        <v>25163</v>
      </c>
      <c r="C1974" s="263" t="s">
        <v>23500</v>
      </c>
      <c r="D1974" t="s">
        <v>34972</v>
      </c>
    </row>
    <row r="1975" spans="1:4" x14ac:dyDescent="0.2">
      <c r="A1975" s="263" t="s">
        <v>12282</v>
      </c>
      <c r="B1975" s="263" t="s">
        <v>25163</v>
      </c>
      <c r="C1975" s="263" t="s">
        <v>23500</v>
      </c>
      <c r="D1975" t="s">
        <v>34972</v>
      </c>
    </row>
    <row r="1976" spans="1:4" x14ac:dyDescent="0.2">
      <c r="A1976" s="263" t="s">
        <v>541</v>
      </c>
      <c r="B1976" s="263" t="s">
        <v>25164</v>
      </c>
      <c r="C1976" s="263" t="s">
        <v>23500</v>
      </c>
      <c r="D1976" t="s">
        <v>34972</v>
      </c>
    </row>
    <row r="1977" spans="1:4" x14ac:dyDescent="0.2">
      <c r="A1977" s="263" t="s">
        <v>12283</v>
      </c>
      <c r="B1977" s="263" t="s">
        <v>25164</v>
      </c>
      <c r="C1977" s="263" t="s">
        <v>23500</v>
      </c>
      <c r="D1977" t="s">
        <v>34972</v>
      </c>
    </row>
    <row r="1978" spans="1:4" x14ac:dyDescent="0.2">
      <c r="A1978" s="263" t="s">
        <v>542</v>
      </c>
      <c r="B1978" s="263" t="s">
        <v>25165</v>
      </c>
      <c r="C1978" s="263" t="s">
        <v>23500</v>
      </c>
      <c r="D1978" t="s">
        <v>34972</v>
      </c>
    </row>
    <row r="1979" spans="1:4" x14ac:dyDescent="0.2">
      <c r="A1979" s="263" t="s">
        <v>12284</v>
      </c>
      <c r="B1979" s="263" t="s">
        <v>25165</v>
      </c>
      <c r="C1979" s="263" t="s">
        <v>23500</v>
      </c>
      <c r="D1979" t="s">
        <v>34972</v>
      </c>
    </row>
    <row r="1980" spans="1:4" x14ac:dyDescent="0.2">
      <c r="A1980" s="263" t="s">
        <v>543</v>
      </c>
      <c r="B1980" s="263" t="s">
        <v>25166</v>
      </c>
      <c r="C1980" s="263" t="s">
        <v>23500</v>
      </c>
      <c r="D1980" t="s">
        <v>34972</v>
      </c>
    </row>
    <row r="1981" spans="1:4" x14ac:dyDescent="0.2">
      <c r="A1981" s="263" t="s">
        <v>12285</v>
      </c>
      <c r="B1981" s="263" t="s">
        <v>25166</v>
      </c>
      <c r="C1981" s="263" t="s">
        <v>23500</v>
      </c>
      <c r="D1981" t="s">
        <v>34972</v>
      </c>
    </row>
    <row r="1982" spans="1:4" x14ac:dyDescent="0.2">
      <c r="A1982" s="263" t="s">
        <v>544</v>
      </c>
      <c r="B1982" s="263" t="s">
        <v>25167</v>
      </c>
      <c r="C1982" s="263" t="s">
        <v>23500</v>
      </c>
      <c r="D1982" t="s">
        <v>34972</v>
      </c>
    </row>
    <row r="1983" spans="1:4" x14ac:dyDescent="0.2">
      <c r="A1983" s="263" t="s">
        <v>12286</v>
      </c>
      <c r="B1983" s="263" t="s">
        <v>25167</v>
      </c>
      <c r="C1983" s="263" t="s">
        <v>23500</v>
      </c>
      <c r="D1983" t="s">
        <v>34972</v>
      </c>
    </row>
    <row r="1984" spans="1:4" x14ac:dyDescent="0.2">
      <c r="A1984" s="263" t="s">
        <v>545</v>
      </c>
      <c r="B1984" s="263" t="s">
        <v>25168</v>
      </c>
      <c r="C1984" s="263" t="s">
        <v>23500</v>
      </c>
      <c r="D1984" t="s">
        <v>34972</v>
      </c>
    </row>
    <row r="1985" spans="1:4" x14ac:dyDescent="0.2">
      <c r="A1985" s="263" t="s">
        <v>12287</v>
      </c>
      <c r="B1985" s="263" t="s">
        <v>25168</v>
      </c>
      <c r="C1985" s="263" t="s">
        <v>23500</v>
      </c>
      <c r="D1985" t="s">
        <v>34972</v>
      </c>
    </row>
    <row r="1986" spans="1:4" x14ac:dyDescent="0.2">
      <c r="A1986" s="263" t="s">
        <v>546</v>
      </c>
      <c r="B1986" s="263" t="s">
        <v>25169</v>
      </c>
      <c r="C1986" s="263" t="s">
        <v>23500</v>
      </c>
      <c r="D1986" t="s">
        <v>34972</v>
      </c>
    </row>
    <row r="1987" spans="1:4" x14ac:dyDescent="0.2">
      <c r="A1987" s="263" t="s">
        <v>12288</v>
      </c>
      <c r="B1987" s="263" t="s">
        <v>25169</v>
      </c>
      <c r="C1987" s="263" t="s">
        <v>23500</v>
      </c>
      <c r="D1987" t="s">
        <v>34972</v>
      </c>
    </row>
    <row r="1988" spans="1:4" x14ac:dyDescent="0.2">
      <c r="A1988" s="263" t="s">
        <v>547</v>
      </c>
      <c r="B1988" s="263" t="s">
        <v>25170</v>
      </c>
      <c r="C1988" s="263" t="s">
        <v>23500</v>
      </c>
      <c r="D1988" t="s">
        <v>34972</v>
      </c>
    </row>
    <row r="1989" spans="1:4" x14ac:dyDescent="0.2">
      <c r="A1989" s="263" t="s">
        <v>12289</v>
      </c>
      <c r="B1989" s="263" t="s">
        <v>25170</v>
      </c>
      <c r="C1989" s="263" t="s">
        <v>23500</v>
      </c>
      <c r="D1989" t="s">
        <v>34972</v>
      </c>
    </row>
    <row r="1990" spans="1:4" x14ac:dyDescent="0.2">
      <c r="A1990" s="263" t="s">
        <v>548</v>
      </c>
      <c r="B1990" s="263" t="s">
        <v>25171</v>
      </c>
      <c r="C1990" s="263" t="s">
        <v>23500</v>
      </c>
      <c r="D1990" t="s">
        <v>34972</v>
      </c>
    </row>
    <row r="1991" spans="1:4" x14ac:dyDescent="0.2">
      <c r="A1991" s="263" t="s">
        <v>12290</v>
      </c>
      <c r="B1991" s="263" t="s">
        <v>25171</v>
      </c>
      <c r="C1991" s="263" t="s">
        <v>23500</v>
      </c>
      <c r="D1991" t="s">
        <v>34972</v>
      </c>
    </row>
    <row r="1992" spans="1:4" x14ac:dyDescent="0.2">
      <c r="A1992" s="263" t="s">
        <v>549</v>
      </c>
      <c r="B1992" s="263" t="s">
        <v>25172</v>
      </c>
      <c r="C1992" s="263" t="s">
        <v>23500</v>
      </c>
      <c r="D1992" t="s">
        <v>34972</v>
      </c>
    </row>
    <row r="1993" spans="1:4" x14ac:dyDescent="0.2">
      <c r="A1993" s="263" t="s">
        <v>12291</v>
      </c>
      <c r="B1993" s="263" t="s">
        <v>25172</v>
      </c>
      <c r="C1993" s="263" t="s">
        <v>23500</v>
      </c>
      <c r="D1993" t="s">
        <v>34972</v>
      </c>
    </row>
    <row r="1994" spans="1:4" x14ac:dyDescent="0.2">
      <c r="A1994" s="263" t="s">
        <v>550</v>
      </c>
      <c r="B1994" s="263" t="s">
        <v>25173</v>
      </c>
      <c r="C1994" s="263" t="s">
        <v>23500</v>
      </c>
      <c r="D1994" t="s">
        <v>34972</v>
      </c>
    </row>
    <row r="1995" spans="1:4" x14ac:dyDescent="0.2">
      <c r="A1995" s="263" t="s">
        <v>12292</v>
      </c>
      <c r="B1995" s="263" t="s">
        <v>25173</v>
      </c>
      <c r="C1995" s="263" t="s">
        <v>23500</v>
      </c>
      <c r="D1995" t="s">
        <v>34972</v>
      </c>
    </row>
    <row r="1996" spans="1:4" x14ac:dyDescent="0.2">
      <c r="A1996" s="263" t="s">
        <v>551</v>
      </c>
      <c r="B1996" s="263" t="s">
        <v>25174</v>
      </c>
      <c r="C1996" s="263" t="s">
        <v>23500</v>
      </c>
      <c r="D1996" t="s">
        <v>34972</v>
      </c>
    </row>
    <row r="1997" spans="1:4" x14ac:dyDescent="0.2">
      <c r="A1997" s="263" t="s">
        <v>12293</v>
      </c>
      <c r="B1997" s="263" t="s">
        <v>25174</v>
      </c>
      <c r="C1997" s="263" t="s">
        <v>23500</v>
      </c>
      <c r="D1997" t="s">
        <v>34972</v>
      </c>
    </row>
    <row r="1998" spans="1:4" x14ac:dyDescent="0.2">
      <c r="A1998" s="263" t="s">
        <v>552</v>
      </c>
      <c r="B1998" s="263" t="s">
        <v>25175</v>
      </c>
      <c r="C1998" s="263" t="s">
        <v>23500</v>
      </c>
      <c r="D1998" t="s">
        <v>34972</v>
      </c>
    </row>
    <row r="1999" spans="1:4" x14ac:dyDescent="0.2">
      <c r="A1999" s="263" t="s">
        <v>12294</v>
      </c>
      <c r="B1999" s="263" t="s">
        <v>25175</v>
      </c>
      <c r="C1999" s="263" t="s">
        <v>23500</v>
      </c>
      <c r="D1999" t="s">
        <v>34972</v>
      </c>
    </row>
    <row r="2000" spans="1:4" x14ac:dyDescent="0.2">
      <c r="A2000" s="263" t="s">
        <v>553</v>
      </c>
      <c r="B2000" s="263" t="s">
        <v>25176</v>
      </c>
      <c r="C2000" s="263" t="s">
        <v>23500</v>
      </c>
      <c r="D2000" t="s">
        <v>34972</v>
      </c>
    </row>
    <row r="2001" spans="1:4" x14ac:dyDescent="0.2">
      <c r="A2001" s="263" t="s">
        <v>12295</v>
      </c>
      <c r="B2001" s="263" t="s">
        <v>25176</v>
      </c>
      <c r="C2001" s="263" t="s">
        <v>23500</v>
      </c>
      <c r="D2001" t="s">
        <v>34972</v>
      </c>
    </row>
    <row r="2002" spans="1:4" x14ac:dyDescent="0.2">
      <c r="A2002" s="263" t="s">
        <v>554</v>
      </c>
      <c r="B2002" s="263" t="s">
        <v>25177</v>
      </c>
      <c r="C2002" s="263" t="s">
        <v>23500</v>
      </c>
      <c r="D2002" t="s">
        <v>34972</v>
      </c>
    </row>
    <row r="2003" spans="1:4" x14ac:dyDescent="0.2">
      <c r="A2003" s="263" t="s">
        <v>12296</v>
      </c>
      <c r="B2003" s="263" t="s">
        <v>25177</v>
      </c>
      <c r="C2003" s="263" t="s">
        <v>23500</v>
      </c>
      <c r="D2003" t="s">
        <v>34972</v>
      </c>
    </row>
    <row r="2004" spans="1:4" x14ac:dyDescent="0.2">
      <c r="A2004" s="263" t="s">
        <v>555</v>
      </c>
      <c r="B2004" s="263" t="s">
        <v>25178</v>
      </c>
      <c r="C2004" s="263" t="s">
        <v>23500</v>
      </c>
      <c r="D2004" t="s">
        <v>34972</v>
      </c>
    </row>
    <row r="2005" spans="1:4" x14ac:dyDescent="0.2">
      <c r="A2005" s="263" t="s">
        <v>12297</v>
      </c>
      <c r="B2005" s="263" t="s">
        <v>25178</v>
      </c>
      <c r="C2005" s="263" t="s">
        <v>23500</v>
      </c>
      <c r="D2005" t="s">
        <v>34972</v>
      </c>
    </row>
    <row r="2006" spans="1:4" x14ac:dyDescent="0.2">
      <c r="A2006" s="263" t="s">
        <v>556</v>
      </c>
      <c r="B2006" s="263" t="s">
        <v>25179</v>
      </c>
      <c r="C2006" s="263" t="s">
        <v>23500</v>
      </c>
      <c r="D2006" t="s">
        <v>34972</v>
      </c>
    </row>
    <row r="2007" spans="1:4" x14ac:dyDescent="0.2">
      <c r="A2007" s="263" t="s">
        <v>12298</v>
      </c>
      <c r="B2007" s="263" t="s">
        <v>25179</v>
      </c>
      <c r="C2007" s="263" t="s">
        <v>23500</v>
      </c>
      <c r="D2007" t="s">
        <v>34972</v>
      </c>
    </row>
    <row r="2008" spans="1:4" x14ac:dyDescent="0.2">
      <c r="A2008" s="263" t="s">
        <v>557</v>
      </c>
      <c r="B2008" s="263" t="s">
        <v>25180</v>
      </c>
      <c r="C2008" s="263" t="s">
        <v>23500</v>
      </c>
      <c r="D2008" t="s">
        <v>34972</v>
      </c>
    </row>
    <row r="2009" spans="1:4" x14ac:dyDescent="0.2">
      <c r="A2009" s="263" t="s">
        <v>12299</v>
      </c>
      <c r="B2009" s="263" t="s">
        <v>25180</v>
      </c>
      <c r="C2009" s="263" t="s">
        <v>23500</v>
      </c>
      <c r="D2009" t="s">
        <v>34972</v>
      </c>
    </row>
    <row r="2010" spans="1:4" x14ac:dyDescent="0.2">
      <c r="A2010" s="263" t="s">
        <v>558</v>
      </c>
      <c r="B2010" s="263" t="s">
        <v>25181</v>
      </c>
      <c r="C2010" s="263" t="s">
        <v>23500</v>
      </c>
      <c r="D2010" t="s">
        <v>34972</v>
      </c>
    </row>
    <row r="2011" spans="1:4" x14ac:dyDescent="0.2">
      <c r="A2011" s="263" t="s">
        <v>12300</v>
      </c>
      <c r="B2011" s="263" t="s">
        <v>25181</v>
      </c>
      <c r="C2011" s="263" t="s">
        <v>23500</v>
      </c>
      <c r="D2011" t="s">
        <v>34972</v>
      </c>
    </row>
    <row r="2012" spans="1:4" x14ac:dyDescent="0.2">
      <c r="A2012" s="263" t="s">
        <v>559</v>
      </c>
      <c r="B2012" s="263" t="s">
        <v>25182</v>
      </c>
      <c r="C2012" s="263" t="s">
        <v>23500</v>
      </c>
      <c r="D2012" t="s">
        <v>34972</v>
      </c>
    </row>
    <row r="2013" spans="1:4" x14ac:dyDescent="0.2">
      <c r="A2013" s="263" t="s">
        <v>12301</v>
      </c>
      <c r="B2013" s="263" t="s">
        <v>25182</v>
      </c>
      <c r="C2013" s="263" t="s">
        <v>23500</v>
      </c>
      <c r="D2013" t="s">
        <v>34972</v>
      </c>
    </row>
    <row r="2014" spans="1:4" x14ac:dyDescent="0.2">
      <c r="A2014" s="263" t="s">
        <v>560</v>
      </c>
      <c r="B2014" s="263" t="s">
        <v>25183</v>
      </c>
      <c r="C2014" s="263" t="s">
        <v>23500</v>
      </c>
      <c r="D2014" t="s">
        <v>34972</v>
      </c>
    </row>
    <row r="2015" spans="1:4" x14ac:dyDescent="0.2">
      <c r="A2015" s="263" t="s">
        <v>12302</v>
      </c>
      <c r="B2015" s="263" t="s">
        <v>25183</v>
      </c>
      <c r="C2015" s="263" t="s">
        <v>23500</v>
      </c>
      <c r="D2015" t="s">
        <v>34972</v>
      </c>
    </row>
    <row r="2016" spans="1:4" x14ac:dyDescent="0.2">
      <c r="A2016" s="263" t="s">
        <v>561</v>
      </c>
      <c r="B2016" s="263" t="s">
        <v>25184</v>
      </c>
      <c r="C2016" s="263" t="s">
        <v>23500</v>
      </c>
      <c r="D2016" t="s">
        <v>34972</v>
      </c>
    </row>
    <row r="2017" spans="1:4" x14ac:dyDescent="0.2">
      <c r="A2017" s="263" t="s">
        <v>12303</v>
      </c>
      <c r="B2017" s="263" t="s">
        <v>25184</v>
      </c>
      <c r="C2017" s="263" t="s">
        <v>23500</v>
      </c>
      <c r="D2017" t="s">
        <v>34972</v>
      </c>
    </row>
    <row r="2018" spans="1:4" x14ac:dyDescent="0.2">
      <c r="A2018" s="263" t="s">
        <v>562</v>
      </c>
      <c r="B2018" s="263" t="s">
        <v>25185</v>
      </c>
      <c r="C2018" s="263" t="s">
        <v>23500</v>
      </c>
      <c r="D2018" t="s">
        <v>34972</v>
      </c>
    </row>
    <row r="2019" spans="1:4" x14ac:dyDescent="0.2">
      <c r="A2019" s="263" t="s">
        <v>12304</v>
      </c>
      <c r="B2019" s="263" t="s">
        <v>25185</v>
      </c>
      <c r="C2019" s="263" t="s">
        <v>23500</v>
      </c>
      <c r="D2019" t="s">
        <v>34972</v>
      </c>
    </row>
    <row r="2020" spans="1:4" x14ac:dyDescent="0.2">
      <c r="A2020" s="263" t="s">
        <v>12305</v>
      </c>
      <c r="B2020" s="263" t="s">
        <v>25186</v>
      </c>
      <c r="C2020" s="263" t="s">
        <v>23500</v>
      </c>
      <c r="D2020" t="s">
        <v>34972</v>
      </c>
    </row>
    <row r="2021" spans="1:4" x14ac:dyDescent="0.2">
      <c r="A2021" s="263" t="s">
        <v>563</v>
      </c>
      <c r="B2021" s="263" t="s">
        <v>25187</v>
      </c>
      <c r="C2021" s="263" t="s">
        <v>23500</v>
      </c>
      <c r="D2021" t="s">
        <v>34972</v>
      </c>
    </row>
    <row r="2022" spans="1:4" x14ac:dyDescent="0.2">
      <c r="A2022" s="263" t="s">
        <v>12306</v>
      </c>
      <c r="B2022" s="263" t="s">
        <v>25187</v>
      </c>
      <c r="C2022" s="263" t="s">
        <v>23500</v>
      </c>
      <c r="D2022" t="s">
        <v>34972</v>
      </c>
    </row>
    <row r="2023" spans="1:4" x14ac:dyDescent="0.2">
      <c r="A2023" s="263" t="s">
        <v>564</v>
      </c>
      <c r="B2023" s="263" t="s">
        <v>25188</v>
      </c>
      <c r="C2023" s="263" t="s">
        <v>23500</v>
      </c>
      <c r="D2023" t="s">
        <v>34972</v>
      </c>
    </row>
    <row r="2024" spans="1:4" x14ac:dyDescent="0.2">
      <c r="A2024" s="263" t="s">
        <v>12307</v>
      </c>
      <c r="B2024" s="263" t="s">
        <v>25188</v>
      </c>
      <c r="C2024" s="263" t="s">
        <v>23500</v>
      </c>
      <c r="D2024" t="s">
        <v>34972</v>
      </c>
    </row>
    <row r="2025" spans="1:4" x14ac:dyDescent="0.2">
      <c r="A2025" s="263" t="s">
        <v>565</v>
      </c>
      <c r="B2025" s="263" t="s">
        <v>25189</v>
      </c>
      <c r="C2025" s="263" t="s">
        <v>23500</v>
      </c>
      <c r="D2025" t="s">
        <v>34972</v>
      </c>
    </row>
    <row r="2026" spans="1:4" x14ac:dyDescent="0.2">
      <c r="A2026" s="263" t="s">
        <v>12308</v>
      </c>
      <c r="B2026" s="263" t="s">
        <v>25189</v>
      </c>
      <c r="C2026" s="263" t="s">
        <v>23500</v>
      </c>
      <c r="D2026" t="s">
        <v>34972</v>
      </c>
    </row>
    <row r="2027" spans="1:4" x14ac:dyDescent="0.2">
      <c r="A2027" s="263" t="s">
        <v>566</v>
      </c>
      <c r="B2027" s="263" t="s">
        <v>25190</v>
      </c>
      <c r="C2027" s="263" t="s">
        <v>23500</v>
      </c>
      <c r="D2027" t="s">
        <v>34972</v>
      </c>
    </row>
    <row r="2028" spans="1:4" x14ac:dyDescent="0.2">
      <c r="A2028" s="263" t="s">
        <v>12309</v>
      </c>
      <c r="B2028" s="263" t="s">
        <v>25190</v>
      </c>
      <c r="C2028" s="263" t="s">
        <v>23500</v>
      </c>
      <c r="D2028" t="s">
        <v>34972</v>
      </c>
    </row>
    <row r="2029" spans="1:4" x14ac:dyDescent="0.2">
      <c r="A2029" s="263" t="s">
        <v>567</v>
      </c>
      <c r="B2029" s="263" t="s">
        <v>25191</v>
      </c>
      <c r="C2029" s="263" t="s">
        <v>23500</v>
      </c>
      <c r="D2029" t="s">
        <v>34972</v>
      </c>
    </row>
    <row r="2030" spans="1:4" x14ac:dyDescent="0.2">
      <c r="A2030" s="263" t="s">
        <v>12310</v>
      </c>
      <c r="B2030" s="263" t="s">
        <v>25191</v>
      </c>
      <c r="C2030" s="263" t="s">
        <v>23500</v>
      </c>
      <c r="D2030" t="s">
        <v>34972</v>
      </c>
    </row>
    <row r="2031" spans="1:4" x14ac:dyDescent="0.2">
      <c r="A2031" s="263" t="s">
        <v>568</v>
      </c>
      <c r="B2031" s="263" t="s">
        <v>25192</v>
      </c>
      <c r="C2031" s="263" t="s">
        <v>23500</v>
      </c>
      <c r="D2031" t="s">
        <v>34972</v>
      </c>
    </row>
    <row r="2032" spans="1:4" x14ac:dyDescent="0.2">
      <c r="A2032" s="263" t="s">
        <v>12311</v>
      </c>
      <c r="B2032" s="263" t="s">
        <v>25192</v>
      </c>
      <c r="C2032" s="263" t="s">
        <v>23500</v>
      </c>
      <c r="D2032" t="s">
        <v>34972</v>
      </c>
    </row>
    <row r="2033" spans="1:4" x14ac:dyDescent="0.2">
      <c r="A2033" s="263" t="s">
        <v>569</v>
      </c>
      <c r="B2033" s="263" t="s">
        <v>25193</v>
      </c>
      <c r="C2033" s="263" t="s">
        <v>23500</v>
      </c>
      <c r="D2033" t="s">
        <v>34972</v>
      </c>
    </row>
    <row r="2034" spans="1:4" x14ac:dyDescent="0.2">
      <c r="A2034" s="263" t="s">
        <v>12312</v>
      </c>
      <c r="B2034" s="263" t="s">
        <v>25193</v>
      </c>
      <c r="C2034" s="263" t="s">
        <v>23500</v>
      </c>
      <c r="D2034" t="s">
        <v>34972</v>
      </c>
    </row>
    <row r="2035" spans="1:4" x14ac:dyDescent="0.2">
      <c r="A2035" s="263" t="s">
        <v>570</v>
      </c>
      <c r="B2035" s="263" t="s">
        <v>25194</v>
      </c>
      <c r="C2035" s="263" t="s">
        <v>23500</v>
      </c>
      <c r="D2035" t="s">
        <v>34972</v>
      </c>
    </row>
    <row r="2036" spans="1:4" x14ac:dyDescent="0.2">
      <c r="A2036" s="263" t="s">
        <v>12313</v>
      </c>
      <c r="B2036" s="263" t="s">
        <v>25194</v>
      </c>
      <c r="C2036" s="263" t="s">
        <v>23500</v>
      </c>
      <c r="D2036" t="s">
        <v>34972</v>
      </c>
    </row>
    <row r="2037" spans="1:4" x14ac:dyDescent="0.2">
      <c r="A2037" s="263" t="s">
        <v>571</v>
      </c>
      <c r="B2037" s="263" t="s">
        <v>25195</v>
      </c>
      <c r="C2037" s="263" t="s">
        <v>23500</v>
      </c>
      <c r="D2037" t="s">
        <v>34972</v>
      </c>
    </row>
    <row r="2038" spans="1:4" x14ac:dyDescent="0.2">
      <c r="A2038" s="263" t="s">
        <v>12314</v>
      </c>
      <c r="B2038" s="263" t="s">
        <v>25195</v>
      </c>
      <c r="C2038" s="263" t="s">
        <v>23500</v>
      </c>
      <c r="D2038" t="s">
        <v>34972</v>
      </c>
    </row>
    <row r="2039" spans="1:4" x14ac:dyDescent="0.2">
      <c r="A2039" s="263" t="s">
        <v>572</v>
      </c>
      <c r="B2039" s="263" t="s">
        <v>25196</v>
      </c>
      <c r="C2039" s="263" t="s">
        <v>23500</v>
      </c>
      <c r="D2039" t="s">
        <v>34972</v>
      </c>
    </row>
    <row r="2040" spans="1:4" x14ac:dyDescent="0.2">
      <c r="A2040" s="263" t="s">
        <v>12315</v>
      </c>
      <c r="B2040" s="263" t="s">
        <v>25196</v>
      </c>
      <c r="C2040" s="263" t="s">
        <v>23500</v>
      </c>
      <c r="D2040" t="s">
        <v>34972</v>
      </c>
    </row>
    <row r="2041" spans="1:4" x14ac:dyDescent="0.2">
      <c r="A2041" s="263" t="s">
        <v>573</v>
      </c>
      <c r="B2041" s="263" t="s">
        <v>25197</v>
      </c>
      <c r="C2041" s="263" t="s">
        <v>23500</v>
      </c>
      <c r="D2041" t="s">
        <v>34972</v>
      </c>
    </row>
    <row r="2042" spans="1:4" x14ac:dyDescent="0.2">
      <c r="A2042" s="263" t="s">
        <v>12316</v>
      </c>
      <c r="B2042" s="263" t="s">
        <v>25197</v>
      </c>
      <c r="C2042" s="263" t="s">
        <v>23500</v>
      </c>
      <c r="D2042" t="s">
        <v>34972</v>
      </c>
    </row>
    <row r="2043" spans="1:4" x14ac:dyDescent="0.2">
      <c r="A2043" s="263" t="s">
        <v>574</v>
      </c>
      <c r="B2043" s="263" t="s">
        <v>25198</v>
      </c>
      <c r="C2043" s="263" t="s">
        <v>23500</v>
      </c>
      <c r="D2043" t="s">
        <v>34972</v>
      </c>
    </row>
    <row r="2044" spans="1:4" x14ac:dyDescent="0.2">
      <c r="A2044" s="263" t="s">
        <v>12317</v>
      </c>
      <c r="B2044" s="263" t="s">
        <v>25198</v>
      </c>
      <c r="C2044" s="263" t="s">
        <v>23500</v>
      </c>
      <c r="D2044" t="s">
        <v>34972</v>
      </c>
    </row>
    <row r="2045" spans="1:4" x14ac:dyDescent="0.2">
      <c r="A2045" s="263" t="s">
        <v>575</v>
      </c>
      <c r="B2045" s="263" t="s">
        <v>25199</v>
      </c>
      <c r="C2045" s="263" t="s">
        <v>23500</v>
      </c>
      <c r="D2045" t="s">
        <v>34972</v>
      </c>
    </row>
    <row r="2046" spans="1:4" x14ac:dyDescent="0.2">
      <c r="A2046" s="263" t="s">
        <v>12318</v>
      </c>
      <c r="B2046" s="263" t="s">
        <v>25199</v>
      </c>
      <c r="C2046" s="263" t="s">
        <v>23500</v>
      </c>
      <c r="D2046" t="s">
        <v>34972</v>
      </c>
    </row>
    <row r="2047" spans="1:4" x14ac:dyDescent="0.2">
      <c r="A2047" s="263" t="s">
        <v>576</v>
      </c>
      <c r="B2047" s="263" t="s">
        <v>25200</v>
      </c>
      <c r="C2047" s="263" t="s">
        <v>23500</v>
      </c>
      <c r="D2047" t="s">
        <v>34972</v>
      </c>
    </row>
    <row r="2048" spans="1:4" x14ac:dyDescent="0.2">
      <c r="A2048" s="263" t="s">
        <v>12319</v>
      </c>
      <c r="B2048" s="263" t="s">
        <v>25200</v>
      </c>
      <c r="C2048" s="263" t="s">
        <v>23500</v>
      </c>
      <c r="D2048" t="s">
        <v>34972</v>
      </c>
    </row>
    <row r="2049" spans="1:4" x14ac:dyDescent="0.2">
      <c r="A2049" s="263" t="s">
        <v>577</v>
      </c>
      <c r="B2049" s="263" t="s">
        <v>25201</v>
      </c>
      <c r="C2049" s="263" t="s">
        <v>23500</v>
      </c>
      <c r="D2049" t="s">
        <v>34972</v>
      </c>
    </row>
    <row r="2050" spans="1:4" x14ac:dyDescent="0.2">
      <c r="A2050" s="263" t="s">
        <v>12320</v>
      </c>
      <c r="B2050" s="263" t="s">
        <v>25201</v>
      </c>
      <c r="C2050" s="263" t="s">
        <v>23500</v>
      </c>
      <c r="D2050" t="s">
        <v>34972</v>
      </c>
    </row>
    <row r="2051" spans="1:4" x14ac:dyDescent="0.2">
      <c r="A2051" s="263" t="s">
        <v>578</v>
      </c>
      <c r="B2051" s="263" t="s">
        <v>25202</v>
      </c>
      <c r="C2051" s="263" t="s">
        <v>23500</v>
      </c>
      <c r="D2051" t="s">
        <v>34972</v>
      </c>
    </row>
    <row r="2052" spans="1:4" x14ac:dyDescent="0.2">
      <c r="A2052" s="263" t="s">
        <v>12321</v>
      </c>
      <c r="B2052" s="263" t="s">
        <v>25202</v>
      </c>
      <c r="C2052" s="263" t="s">
        <v>23500</v>
      </c>
      <c r="D2052" t="s">
        <v>34972</v>
      </c>
    </row>
    <row r="2053" spans="1:4" x14ac:dyDescent="0.2">
      <c r="A2053" s="263" t="s">
        <v>579</v>
      </c>
      <c r="B2053" s="263" t="s">
        <v>25203</v>
      </c>
      <c r="C2053" s="263" t="s">
        <v>23500</v>
      </c>
      <c r="D2053" t="s">
        <v>34972</v>
      </c>
    </row>
    <row r="2054" spans="1:4" x14ac:dyDescent="0.2">
      <c r="A2054" s="263" t="s">
        <v>12322</v>
      </c>
      <c r="B2054" s="263" t="s">
        <v>25203</v>
      </c>
      <c r="C2054" s="263" t="s">
        <v>23500</v>
      </c>
      <c r="D2054" t="s">
        <v>34972</v>
      </c>
    </row>
    <row r="2055" spans="1:4" x14ac:dyDescent="0.2">
      <c r="A2055" s="263" t="s">
        <v>580</v>
      </c>
      <c r="B2055" s="263" t="s">
        <v>25204</v>
      </c>
      <c r="C2055" s="263" t="s">
        <v>23500</v>
      </c>
      <c r="D2055" t="s">
        <v>34972</v>
      </c>
    </row>
    <row r="2056" spans="1:4" x14ac:dyDescent="0.2">
      <c r="A2056" s="263" t="s">
        <v>12323</v>
      </c>
      <c r="B2056" s="263" t="s">
        <v>25204</v>
      </c>
      <c r="C2056" s="263" t="s">
        <v>23500</v>
      </c>
      <c r="D2056" t="s">
        <v>34972</v>
      </c>
    </row>
    <row r="2057" spans="1:4" x14ac:dyDescent="0.2">
      <c r="A2057" s="263" t="s">
        <v>581</v>
      </c>
      <c r="B2057" s="263" t="s">
        <v>25205</v>
      </c>
      <c r="C2057" s="263" t="s">
        <v>23500</v>
      </c>
      <c r="D2057" t="s">
        <v>34972</v>
      </c>
    </row>
    <row r="2058" spans="1:4" x14ac:dyDescent="0.2">
      <c r="A2058" s="263" t="s">
        <v>12324</v>
      </c>
      <c r="B2058" s="263" t="s">
        <v>25205</v>
      </c>
      <c r="C2058" s="263" t="s">
        <v>23500</v>
      </c>
      <c r="D2058" t="s">
        <v>34972</v>
      </c>
    </row>
    <row r="2059" spans="1:4" x14ac:dyDescent="0.2">
      <c r="A2059" s="263" t="s">
        <v>582</v>
      </c>
      <c r="B2059" s="263" t="s">
        <v>25206</v>
      </c>
      <c r="C2059" s="263" t="s">
        <v>23500</v>
      </c>
      <c r="D2059" t="s">
        <v>34972</v>
      </c>
    </row>
    <row r="2060" spans="1:4" x14ac:dyDescent="0.2">
      <c r="A2060" s="263" t="s">
        <v>12325</v>
      </c>
      <c r="B2060" s="263" t="s">
        <v>25206</v>
      </c>
      <c r="C2060" s="263" t="s">
        <v>23500</v>
      </c>
      <c r="D2060" t="s">
        <v>34972</v>
      </c>
    </row>
    <row r="2061" spans="1:4" x14ac:dyDescent="0.2">
      <c r="A2061" s="263" t="s">
        <v>583</v>
      </c>
      <c r="B2061" s="263" t="s">
        <v>25207</v>
      </c>
      <c r="C2061" s="263" t="s">
        <v>23500</v>
      </c>
      <c r="D2061" t="s">
        <v>34972</v>
      </c>
    </row>
    <row r="2062" spans="1:4" x14ac:dyDescent="0.2">
      <c r="A2062" s="263" t="s">
        <v>12326</v>
      </c>
      <c r="B2062" s="263" t="s">
        <v>25207</v>
      </c>
      <c r="C2062" s="263" t="s">
        <v>23500</v>
      </c>
      <c r="D2062" t="s">
        <v>34972</v>
      </c>
    </row>
    <row r="2063" spans="1:4" x14ac:dyDescent="0.2">
      <c r="A2063" s="263" t="s">
        <v>584</v>
      </c>
      <c r="B2063" s="263" t="s">
        <v>25208</v>
      </c>
      <c r="C2063" s="263" t="s">
        <v>23500</v>
      </c>
      <c r="D2063" t="s">
        <v>34972</v>
      </c>
    </row>
    <row r="2064" spans="1:4" x14ac:dyDescent="0.2">
      <c r="A2064" s="263" t="s">
        <v>12327</v>
      </c>
      <c r="B2064" s="263" t="s">
        <v>25208</v>
      </c>
      <c r="C2064" s="263" t="s">
        <v>23500</v>
      </c>
      <c r="D2064" t="s">
        <v>34972</v>
      </c>
    </row>
    <row r="2065" spans="1:4" x14ac:dyDescent="0.2">
      <c r="A2065" s="263" t="s">
        <v>585</v>
      </c>
      <c r="B2065" s="263" t="s">
        <v>25209</v>
      </c>
      <c r="C2065" s="263" t="s">
        <v>23500</v>
      </c>
      <c r="D2065" t="s">
        <v>34972</v>
      </c>
    </row>
    <row r="2066" spans="1:4" x14ac:dyDescent="0.2">
      <c r="A2066" s="263" t="s">
        <v>12328</v>
      </c>
      <c r="B2066" s="263" t="s">
        <v>25209</v>
      </c>
      <c r="C2066" s="263" t="s">
        <v>23500</v>
      </c>
      <c r="D2066" t="s">
        <v>34972</v>
      </c>
    </row>
    <row r="2067" spans="1:4" x14ac:dyDescent="0.2">
      <c r="A2067" s="263" t="s">
        <v>586</v>
      </c>
      <c r="B2067" s="263" t="s">
        <v>25210</v>
      </c>
      <c r="C2067" s="263" t="s">
        <v>23500</v>
      </c>
      <c r="D2067" t="s">
        <v>34972</v>
      </c>
    </row>
    <row r="2068" spans="1:4" x14ac:dyDescent="0.2">
      <c r="A2068" s="263" t="s">
        <v>12329</v>
      </c>
      <c r="B2068" s="263" t="s">
        <v>25210</v>
      </c>
      <c r="C2068" s="263" t="s">
        <v>23500</v>
      </c>
      <c r="D2068" t="s">
        <v>34972</v>
      </c>
    </row>
    <row r="2069" spans="1:4" x14ac:dyDescent="0.2">
      <c r="A2069" s="263" t="s">
        <v>587</v>
      </c>
      <c r="B2069" s="263" t="s">
        <v>25211</v>
      </c>
      <c r="C2069" s="263" t="s">
        <v>23500</v>
      </c>
      <c r="D2069" t="s">
        <v>34972</v>
      </c>
    </row>
    <row r="2070" spans="1:4" x14ac:dyDescent="0.2">
      <c r="A2070" s="263" t="s">
        <v>12330</v>
      </c>
      <c r="B2070" s="263" t="s">
        <v>25211</v>
      </c>
      <c r="C2070" s="263" t="s">
        <v>23500</v>
      </c>
      <c r="D2070" t="s">
        <v>34972</v>
      </c>
    </row>
    <row r="2071" spans="1:4" x14ac:dyDescent="0.2">
      <c r="A2071" s="263" t="s">
        <v>588</v>
      </c>
      <c r="B2071" s="263" t="s">
        <v>25212</v>
      </c>
      <c r="C2071" s="263" t="s">
        <v>23500</v>
      </c>
      <c r="D2071" t="s">
        <v>34972</v>
      </c>
    </row>
    <row r="2072" spans="1:4" x14ac:dyDescent="0.2">
      <c r="A2072" s="263" t="s">
        <v>12331</v>
      </c>
      <c r="B2072" s="263" t="s">
        <v>25212</v>
      </c>
      <c r="C2072" s="263" t="s">
        <v>23500</v>
      </c>
      <c r="D2072" t="s">
        <v>34972</v>
      </c>
    </row>
    <row r="2073" spans="1:4" x14ac:dyDescent="0.2">
      <c r="A2073" s="263" t="s">
        <v>589</v>
      </c>
      <c r="B2073" s="263" t="s">
        <v>25213</v>
      </c>
      <c r="C2073" s="263" t="s">
        <v>23567</v>
      </c>
      <c r="D2073" t="s">
        <v>34973</v>
      </c>
    </row>
    <row r="2074" spans="1:4" x14ac:dyDescent="0.2">
      <c r="A2074" s="263" t="s">
        <v>12332</v>
      </c>
      <c r="B2074" s="263" t="s">
        <v>25213</v>
      </c>
      <c r="C2074" s="263" t="s">
        <v>23567</v>
      </c>
      <c r="D2074" t="s">
        <v>34973</v>
      </c>
    </row>
    <row r="2075" spans="1:4" x14ac:dyDescent="0.2">
      <c r="A2075" s="263" t="s">
        <v>590</v>
      </c>
      <c r="B2075" s="263" t="s">
        <v>23578</v>
      </c>
      <c r="C2075" s="263" t="s">
        <v>23500</v>
      </c>
      <c r="D2075" t="s">
        <v>34972</v>
      </c>
    </row>
    <row r="2076" spans="1:4" x14ac:dyDescent="0.2">
      <c r="A2076" s="263" t="s">
        <v>12333</v>
      </c>
      <c r="B2076" s="263" t="s">
        <v>23578</v>
      </c>
      <c r="C2076" s="263" t="s">
        <v>23500</v>
      </c>
      <c r="D2076" t="s">
        <v>34972</v>
      </c>
    </row>
    <row r="2077" spans="1:4" x14ac:dyDescent="0.2">
      <c r="A2077" s="263" t="s">
        <v>591</v>
      </c>
      <c r="B2077" s="263" t="s">
        <v>23579</v>
      </c>
      <c r="C2077" s="263" t="s">
        <v>23500</v>
      </c>
      <c r="D2077" t="s">
        <v>34972</v>
      </c>
    </row>
    <row r="2078" spans="1:4" x14ac:dyDescent="0.2">
      <c r="A2078" s="263" t="s">
        <v>12334</v>
      </c>
      <c r="B2078" s="263" t="s">
        <v>23579</v>
      </c>
      <c r="C2078" s="263" t="s">
        <v>23500</v>
      </c>
      <c r="D2078" t="s">
        <v>34972</v>
      </c>
    </row>
    <row r="2079" spans="1:4" x14ac:dyDescent="0.2">
      <c r="A2079" s="263" t="s">
        <v>592</v>
      </c>
      <c r="B2079" s="263" t="s">
        <v>25214</v>
      </c>
      <c r="C2079" s="263" t="s">
        <v>23500</v>
      </c>
      <c r="D2079" t="s">
        <v>34972</v>
      </c>
    </row>
    <row r="2080" spans="1:4" x14ac:dyDescent="0.2">
      <c r="A2080" s="263" t="s">
        <v>12335</v>
      </c>
      <c r="B2080" s="263" t="s">
        <v>25214</v>
      </c>
      <c r="C2080" s="263" t="s">
        <v>23500</v>
      </c>
      <c r="D2080" t="s">
        <v>34972</v>
      </c>
    </row>
    <row r="2081" spans="1:4" x14ac:dyDescent="0.2">
      <c r="A2081" s="263" t="s">
        <v>593</v>
      </c>
      <c r="B2081" s="263" t="s">
        <v>25215</v>
      </c>
      <c r="C2081" s="263" t="s">
        <v>23500</v>
      </c>
      <c r="D2081" t="s">
        <v>34972</v>
      </c>
    </row>
    <row r="2082" spans="1:4" x14ac:dyDescent="0.2">
      <c r="A2082" s="263" t="s">
        <v>12336</v>
      </c>
      <c r="B2082" s="263" t="s">
        <v>25215</v>
      </c>
      <c r="C2082" s="263" t="s">
        <v>23500</v>
      </c>
      <c r="D2082" t="s">
        <v>34972</v>
      </c>
    </row>
    <row r="2083" spans="1:4" x14ac:dyDescent="0.2">
      <c r="A2083" s="263" t="s">
        <v>594</v>
      </c>
      <c r="B2083" s="263" t="s">
        <v>25216</v>
      </c>
      <c r="C2083" s="263" t="s">
        <v>23500</v>
      </c>
      <c r="D2083" t="s">
        <v>34972</v>
      </c>
    </row>
    <row r="2084" spans="1:4" x14ac:dyDescent="0.2">
      <c r="A2084" s="263" t="s">
        <v>12337</v>
      </c>
      <c r="B2084" s="263" t="s">
        <v>25216</v>
      </c>
      <c r="C2084" s="263" t="s">
        <v>23500</v>
      </c>
      <c r="D2084" t="s">
        <v>34972</v>
      </c>
    </row>
    <row r="2085" spans="1:4" x14ac:dyDescent="0.2">
      <c r="A2085" s="263" t="s">
        <v>595</v>
      </c>
      <c r="B2085" s="263" t="s">
        <v>25217</v>
      </c>
      <c r="C2085" s="263" t="s">
        <v>23500</v>
      </c>
      <c r="D2085" t="s">
        <v>34972</v>
      </c>
    </row>
    <row r="2086" spans="1:4" x14ac:dyDescent="0.2">
      <c r="A2086" s="263" t="s">
        <v>12338</v>
      </c>
      <c r="B2086" s="263" t="s">
        <v>25217</v>
      </c>
      <c r="C2086" s="263" t="s">
        <v>23500</v>
      </c>
      <c r="D2086" t="s">
        <v>34972</v>
      </c>
    </row>
    <row r="2087" spans="1:4" x14ac:dyDescent="0.2">
      <c r="A2087" s="263" t="s">
        <v>596</v>
      </c>
      <c r="B2087" s="263" t="s">
        <v>25218</v>
      </c>
      <c r="C2087" s="263" t="s">
        <v>23500</v>
      </c>
      <c r="D2087" t="s">
        <v>34972</v>
      </c>
    </row>
    <row r="2088" spans="1:4" x14ac:dyDescent="0.2">
      <c r="A2088" s="263" t="s">
        <v>12339</v>
      </c>
      <c r="B2088" s="263" t="s">
        <v>25218</v>
      </c>
      <c r="C2088" s="263" t="s">
        <v>23500</v>
      </c>
      <c r="D2088" t="s">
        <v>34972</v>
      </c>
    </row>
    <row r="2089" spans="1:4" x14ac:dyDescent="0.2">
      <c r="A2089" s="263" t="s">
        <v>597</v>
      </c>
      <c r="B2089" s="263" t="s">
        <v>25219</v>
      </c>
      <c r="C2089" s="263" t="s">
        <v>23500</v>
      </c>
      <c r="D2089" t="s">
        <v>34972</v>
      </c>
    </row>
    <row r="2090" spans="1:4" x14ac:dyDescent="0.2">
      <c r="A2090" s="263" t="s">
        <v>12340</v>
      </c>
      <c r="B2090" s="263" t="s">
        <v>25219</v>
      </c>
      <c r="C2090" s="263" t="s">
        <v>23500</v>
      </c>
      <c r="D2090" t="s">
        <v>34972</v>
      </c>
    </row>
    <row r="2091" spans="1:4" x14ac:dyDescent="0.2">
      <c r="A2091" s="263" t="s">
        <v>6828</v>
      </c>
      <c r="B2091" s="263" t="s">
        <v>25220</v>
      </c>
      <c r="C2091" s="263" t="s">
        <v>23500</v>
      </c>
      <c r="D2091" t="s">
        <v>34972</v>
      </c>
    </row>
    <row r="2092" spans="1:4" x14ac:dyDescent="0.2">
      <c r="A2092" s="263" t="s">
        <v>12341</v>
      </c>
      <c r="B2092" s="263" t="s">
        <v>25220</v>
      </c>
      <c r="C2092" s="263" t="s">
        <v>23500</v>
      </c>
      <c r="D2092" t="s">
        <v>34972</v>
      </c>
    </row>
    <row r="2093" spans="1:4" x14ac:dyDescent="0.2">
      <c r="A2093" s="263" t="s">
        <v>6829</v>
      </c>
      <c r="B2093" s="263" t="s">
        <v>25221</v>
      </c>
      <c r="C2093" s="263" t="s">
        <v>23500</v>
      </c>
      <c r="D2093" t="s">
        <v>34972</v>
      </c>
    </row>
    <row r="2094" spans="1:4" x14ac:dyDescent="0.2">
      <c r="A2094" s="263" t="s">
        <v>12342</v>
      </c>
      <c r="B2094" s="263" t="s">
        <v>25221</v>
      </c>
      <c r="C2094" s="263" t="s">
        <v>23500</v>
      </c>
      <c r="D2094" t="s">
        <v>34972</v>
      </c>
    </row>
    <row r="2095" spans="1:4" x14ac:dyDescent="0.2">
      <c r="A2095" s="263" t="s">
        <v>6830</v>
      </c>
      <c r="B2095" s="263" t="s">
        <v>25222</v>
      </c>
      <c r="C2095" s="263" t="s">
        <v>23500</v>
      </c>
      <c r="D2095" t="s">
        <v>34972</v>
      </c>
    </row>
    <row r="2096" spans="1:4" x14ac:dyDescent="0.2">
      <c r="A2096" s="263" t="s">
        <v>12343</v>
      </c>
      <c r="B2096" s="263" t="s">
        <v>25222</v>
      </c>
      <c r="C2096" s="263" t="s">
        <v>23500</v>
      </c>
      <c r="D2096" t="s">
        <v>34972</v>
      </c>
    </row>
    <row r="2097" spans="1:4" x14ac:dyDescent="0.2">
      <c r="A2097" s="263" t="s">
        <v>6831</v>
      </c>
      <c r="B2097" s="263" t="s">
        <v>25223</v>
      </c>
      <c r="C2097" s="263" t="s">
        <v>23500</v>
      </c>
      <c r="D2097" t="s">
        <v>34972</v>
      </c>
    </row>
    <row r="2098" spans="1:4" x14ac:dyDescent="0.2">
      <c r="A2098" s="263" t="s">
        <v>12344</v>
      </c>
      <c r="B2098" s="263" t="s">
        <v>25223</v>
      </c>
      <c r="C2098" s="263" t="s">
        <v>23500</v>
      </c>
      <c r="D2098" t="s">
        <v>34972</v>
      </c>
    </row>
    <row r="2099" spans="1:4" x14ac:dyDescent="0.2">
      <c r="A2099" s="263" t="s">
        <v>6832</v>
      </c>
      <c r="B2099" s="263" t="s">
        <v>25224</v>
      </c>
      <c r="C2099" s="263" t="s">
        <v>23500</v>
      </c>
      <c r="D2099" t="s">
        <v>34972</v>
      </c>
    </row>
    <row r="2100" spans="1:4" x14ac:dyDescent="0.2">
      <c r="A2100" s="263" t="s">
        <v>12345</v>
      </c>
      <c r="B2100" s="263" t="s">
        <v>25224</v>
      </c>
      <c r="C2100" s="263" t="s">
        <v>23500</v>
      </c>
      <c r="D2100" t="s">
        <v>34972</v>
      </c>
    </row>
    <row r="2101" spans="1:4" x14ac:dyDescent="0.2">
      <c r="A2101" s="263" t="s">
        <v>598</v>
      </c>
      <c r="B2101" s="263" t="s">
        <v>25225</v>
      </c>
      <c r="C2101" s="263" t="s">
        <v>23500</v>
      </c>
      <c r="D2101" t="s">
        <v>34972</v>
      </c>
    </row>
    <row r="2102" spans="1:4" x14ac:dyDescent="0.2">
      <c r="A2102" s="263" t="s">
        <v>12346</v>
      </c>
      <c r="B2102" s="263" t="s">
        <v>25225</v>
      </c>
      <c r="C2102" s="263" t="s">
        <v>23500</v>
      </c>
      <c r="D2102" t="s">
        <v>34972</v>
      </c>
    </row>
    <row r="2103" spans="1:4" x14ac:dyDescent="0.2">
      <c r="A2103" s="263" t="s">
        <v>599</v>
      </c>
      <c r="B2103" s="263" t="s">
        <v>25226</v>
      </c>
      <c r="C2103" s="263" t="s">
        <v>23500</v>
      </c>
      <c r="D2103" t="s">
        <v>34972</v>
      </c>
    </row>
    <row r="2104" spans="1:4" x14ac:dyDescent="0.2">
      <c r="A2104" s="263" t="s">
        <v>12347</v>
      </c>
      <c r="B2104" s="263" t="s">
        <v>25226</v>
      </c>
      <c r="C2104" s="263" t="s">
        <v>23500</v>
      </c>
      <c r="D2104" t="s">
        <v>34972</v>
      </c>
    </row>
    <row r="2105" spans="1:4" x14ac:dyDescent="0.2">
      <c r="A2105" s="263" t="s">
        <v>6833</v>
      </c>
      <c r="B2105" s="263" t="s">
        <v>25227</v>
      </c>
      <c r="C2105" s="263" t="s">
        <v>23500</v>
      </c>
      <c r="D2105" t="s">
        <v>34972</v>
      </c>
    </row>
    <row r="2106" spans="1:4" x14ac:dyDescent="0.2">
      <c r="A2106" s="263" t="s">
        <v>12348</v>
      </c>
      <c r="B2106" s="263" t="s">
        <v>25227</v>
      </c>
      <c r="C2106" s="263" t="s">
        <v>23500</v>
      </c>
      <c r="D2106" t="s">
        <v>34972</v>
      </c>
    </row>
    <row r="2107" spans="1:4" x14ac:dyDescent="0.2">
      <c r="A2107" s="263" t="s">
        <v>6834</v>
      </c>
      <c r="B2107" s="263" t="s">
        <v>25228</v>
      </c>
      <c r="C2107" s="263" t="s">
        <v>23500</v>
      </c>
      <c r="D2107" t="s">
        <v>34972</v>
      </c>
    </row>
    <row r="2108" spans="1:4" x14ac:dyDescent="0.2">
      <c r="A2108" s="263" t="s">
        <v>12349</v>
      </c>
      <c r="B2108" s="263" t="s">
        <v>25228</v>
      </c>
      <c r="C2108" s="263" t="s">
        <v>23500</v>
      </c>
      <c r="D2108" t="s">
        <v>34972</v>
      </c>
    </row>
    <row r="2109" spans="1:4" x14ac:dyDescent="0.2">
      <c r="A2109" s="263" t="s">
        <v>6835</v>
      </c>
      <c r="B2109" s="263" t="s">
        <v>25229</v>
      </c>
      <c r="C2109" s="263" t="s">
        <v>23500</v>
      </c>
      <c r="D2109" t="s">
        <v>34972</v>
      </c>
    </row>
    <row r="2110" spans="1:4" x14ac:dyDescent="0.2">
      <c r="A2110" s="263" t="s">
        <v>12350</v>
      </c>
      <c r="B2110" s="263" t="s">
        <v>25229</v>
      </c>
      <c r="C2110" s="263" t="s">
        <v>23500</v>
      </c>
      <c r="D2110" t="s">
        <v>34972</v>
      </c>
    </row>
    <row r="2111" spans="1:4" x14ac:dyDescent="0.2">
      <c r="A2111" s="263" t="s">
        <v>6836</v>
      </c>
      <c r="B2111" s="263" t="s">
        <v>25230</v>
      </c>
      <c r="C2111" s="263" t="s">
        <v>23500</v>
      </c>
      <c r="D2111" t="s">
        <v>34972</v>
      </c>
    </row>
    <row r="2112" spans="1:4" x14ac:dyDescent="0.2">
      <c r="A2112" s="263" t="s">
        <v>12351</v>
      </c>
      <c r="B2112" s="263" t="s">
        <v>25230</v>
      </c>
      <c r="C2112" s="263" t="s">
        <v>23500</v>
      </c>
      <c r="D2112" t="s">
        <v>34972</v>
      </c>
    </row>
    <row r="2113" spans="1:4" x14ac:dyDescent="0.2">
      <c r="A2113" s="263" t="s">
        <v>600</v>
      </c>
      <c r="B2113" s="263" t="s">
        <v>25231</v>
      </c>
      <c r="C2113" s="263" t="s">
        <v>23500</v>
      </c>
      <c r="D2113" t="s">
        <v>34972</v>
      </c>
    </row>
    <row r="2114" spans="1:4" x14ac:dyDescent="0.2">
      <c r="A2114" s="263" t="s">
        <v>12352</v>
      </c>
      <c r="B2114" s="263" t="s">
        <v>25231</v>
      </c>
      <c r="C2114" s="263" t="s">
        <v>23500</v>
      </c>
      <c r="D2114" t="s">
        <v>34972</v>
      </c>
    </row>
    <row r="2115" spans="1:4" x14ac:dyDescent="0.2">
      <c r="A2115" s="263" t="s">
        <v>601</v>
      </c>
      <c r="B2115" s="263" t="s">
        <v>25232</v>
      </c>
      <c r="C2115" s="263" t="s">
        <v>23500</v>
      </c>
      <c r="D2115" t="s">
        <v>34972</v>
      </c>
    </row>
    <row r="2116" spans="1:4" x14ac:dyDescent="0.2">
      <c r="A2116" s="263" t="s">
        <v>12353</v>
      </c>
      <c r="B2116" s="263" t="s">
        <v>25232</v>
      </c>
      <c r="C2116" s="263" t="s">
        <v>23500</v>
      </c>
      <c r="D2116" t="s">
        <v>34972</v>
      </c>
    </row>
    <row r="2117" spans="1:4" x14ac:dyDescent="0.2">
      <c r="A2117" s="263" t="s">
        <v>602</v>
      </c>
      <c r="B2117" s="263" t="s">
        <v>25233</v>
      </c>
      <c r="C2117" s="263" t="s">
        <v>23500</v>
      </c>
      <c r="D2117" t="s">
        <v>34972</v>
      </c>
    </row>
    <row r="2118" spans="1:4" x14ac:dyDescent="0.2">
      <c r="A2118" s="263" t="s">
        <v>12354</v>
      </c>
      <c r="B2118" s="263" t="s">
        <v>25233</v>
      </c>
      <c r="C2118" s="263" t="s">
        <v>23500</v>
      </c>
      <c r="D2118" t="s">
        <v>34972</v>
      </c>
    </row>
    <row r="2119" spans="1:4" x14ac:dyDescent="0.2">
      <c r="A2119" s="263" t="s">
        <v>603</v>
      </c>
      <c r="B2119" s="263" t="s">
        <v>25234</v>
      </c>
      <c r="C2119" s="263" t="s">
        <v>23500</v>
      </c>
      <c r="D2119" t="s">
        <v>34972</v>
      </c>
    </row>
    <row r="2120" spans="1:4" x14ac:dyDescent="0.2">
      <c r="A2120" s="263" t="s">
        <v>12355</v>
      </c>
      <c r="B2120" s="263" t="s">
        <v>25234</v>
      </c>
      <c r="C2120" s="263" t="s">
        <v>23500</v>
      </c>
      <c r="D2120" t="s">
        <v>34972</v>
      </c>
    </row>
    <row r="2121" spans="1:4" x14ac:dyDescent="0.2">
      <c r="A2121" s="263" t="s">
        <v>604</v>
      </c>
      <c r="B2121" s="263" t="s">
        <v>25235</v>
      </c>
      <c r="C2121" s="263" t="s">
        <v>23500</v>
      </c>
      <c r="D2121" t="s">
        <v>34972</v>
      </c>
    </row>
    <row r="2122" spans="1:4" x14ac:dyDescent="0.2">
      <c r="A2122" s="263" t="s">
        <v>12356</v>
      </c>
      <c r="B2122" s="263" t="s">
        <v>25235</v>
      </c>
      <c r="C2122" s="263" t="s">
        <v>23500</v>
      </c>
      <c r="D2122" t="s">
        <v>34972</v>
      </c>
    </row>
    <row r="2123" spans="1:4" x14ac:dyDescent="0.2">
      <c r="A2123" s="263" t="s">
        <v>605</v>
      </c>
      <c r="B2123" s="263" t="s">
        <v>25236</v>
      </c>
      <c r="C2123" s="263" t="s">
        <v>23500</v>
      </c>
      <c r="D2123" t="s">
        <v>34972</v>
      </c>
    </row>
    <row r="2124" spans="1:4" x14ac:dyDescent="0.2">
      <c r="A2124" s="263" t="s">
        <v>12357</v>
      </c>
      <c r="B2124" s="263" t="s">
        <v>25236</v>
      </c>
      <c r="C2124" s="263" t="s">
        <v>23500</v>
      </c>
      <c r="D2124" t="s">
        <v>34972</v>
      </c>
    </row>
    <row r="2125" spans="1:4" x14ac:dyDescent="0.2">
      <c r="A2125" s="263" t="s">
        <v>6837</v>
      </c>
      <c r="B2125" s="263" t="s">
        <v>25237</v>
      </c>
      <c r="C2125" s="263" t="s">
        <v>23500</v>
      </c>
      <c r="D2125" t="s">
        <v>34972</v>
      </c>
    </row>
    <row r="2126" spans="1:4" x14ac:dyDescent="0.2">
      <c r="A2126" s="263" t="s">
        <v>12358</v>
      </c>
      <c r="B2126" s="263" t="s">
        <v>25237</v>
      </c>
      <c r="C2126" s="263" t="s">
        <v>23500</v>
      </c>
      <c r="D2126" t="s">
        <v>34972</v>
      </c>
    </row>
    <row r="2127" spans="1:4" x14ac:dyDescent="0.2">
      <c r="A2127" s="263" t="s">
        <v>6838</v>
      </c>
      <c r="B2127" s="263" t="s">
        <v>25238</v>
      </c>
      <c r="C2127" s="263" t="s">
        <v>23500</v>
      </c>
      <c r="D2127" t="s">
        <v>34972</v>
      </c>
    </row>
    <row r="2128" spans="1:4" x14ac:dyDescent="0.2">
      <c r="A2128" s="263" t="s">
        <v>12359</v>
      </c>
      <c r="B2128" s="263" t="s">
        <v>25238</v>
      </c>
      <c r="C2128" s="263" t="s">
        <v>23500</v>
      </c>
      <c r="D2128" t="s">
        <v>34972</v>
      </c>
    </row>
    <row r="2129" spans="1:4" x14ac:dyDescent="0.2">
      <c r="A2129" s="263" t="s">
        <v>6839</v>
      </c>
      <c r="B2129" s="263" t="s">
        <v>25239</v>
      </c>
      <c r="C2129" s="263" t="s">
        <v>23500</v>
      </c>
      <c r="D2129" t="s">
        <v>34972</v>
      </c>
    </row>
    <row r="2130" spans="1:4" x14ac:dyDescent="0.2">
      <c r="A2130" s="263" t="s">
        <v>12360</v>
      </c>
      <c r="B2130" s="263" t="s">
        <v>25239</v>
      </c>
      <c r="C2130" s="263" t="s">
        <v>23500</v>
      </c>
      <c r="D2130" t="s">
        <v>34972</v>
      </c>
    </row>
    <row r="2131" spans="1:4" x14ac:dyDescent="0.2">
      <c r="A2131" s="263" t="s">
        <v>6840</v>
      </c>
      <c r="B2131" s="263" t="s">
        <v>25240</v>
      </c>
      <c r="C2131" s="263" t="s">
        <v>23500</v>
      </c>
      <c r="D2131" t="s">
        <v>34972</v>
      </c>
    </row>
    <row r="2132" spans="1:4" x14ac:dyDescent="0.2">
      <c r="A2132" s="263" t="s">
        <v>12361</v>
      </c>
      <c r="B2132" s="263" t="s">
        <v>25240</v>
      </c>
      <c r="C2132" s="263" t="s">
        <v>23500</v>
      </c>
      <c r="D2132" t="s">
        <v>34972</v>
      </c>
    </row>
    <row r="2133" spans="1:4" x14ac:dyDescent="0.2">
      <c r="A2133" s="263" t="s">
        <v>606</v>
      </c>
      <c r="B2133" s="263" t="s">
        <v>25241</v>
      </c>
      <c r="C2133" s="263" t="s">
        <v>23500</v>
      </c>
      <c r="D2133" t="s">
        <v>34972</v>
      </c>
    </row>
    <row r="2134" spans="1:4" x14ac:dyDescent="0.2">
      <c r="A2134" s="263" t="s">
        <v>12362</v>
      </c>
      <c r="B2134" s="263" t="s">
        <v>25241</v>
      </c>
      <c r="C2134" s="263" t="s">
        <v>23500</v>
      </c>
      <c r="D2134" t="s">
        <v>34972</v>
      </c>
    </row>
    <row r="2135" spans="1:4" x14ac:dyDescent="0.2">
      <c r="A2135" s="263" t="s">
        <v>607</v>
      </c>
      <c r="B2135" s="263" t="s">
        <v>25242</v>
      </c>
      <c r="C2135" s="263" t="s">
        <v>23500</v>
      </c>
      <c r="D2135" t="s">
        <v>34972</v>
      </c>
    </row>
    <row r="2136" spans="1:4" x14ac:dyDescent="0.2">
      <c r="A2136" s="263" t="s">
        <v>12363</v>
      </c>
      <c r="B2136" s="263" t="s">
        <v>25242</v>
      </c>
      <c r="C2136" s="263" t="s">
        <v>23500</v>
      </c>
      <c r="D2136" t="s">
        <v>34972</v>
      </c>
    </row>
    <row r="2137" spans="1:4" x14ac:dyDescent="0.2">
      <c r="A2137" s="263" t="s">
        <v>608</v>
      </c>
      <c r="B2137" s="263" t="s">
        <v>25243</v>
      </c>
      <c r="C2137" s="263" t="s">
        <v>23500</v>
      </c>
      <c r="D2137" t="s">
        <v>34972</v>
      </c>
    </row>
    <row r="2138" spans="1:4" x14ac:dyDescent="0.2">
      <c r="A2138" s="263" t="s">
        <v>12364</v>
      </c>
      <c r="B2138" s="263" t="s">
        <v>25243</v>
      </c>
      <c r="C2138" s="263" t="s">
        <v>23500</v>
      </c>
      <c r="D2138" t="s">
        <v>34972</v>
      </c>
    </row>
    <row r="2139" spans="1:4" x14ac:dyDescent="0.2">
      <c r="A2139" s="263" t="s">
        <v>609</v>
      </c>
      <c r="B2139" s="263" t="s">
        <v>25244</v>
      </c>
      <c r="C2139" s="263" t="s">
        <v>23500</v>
      </c>
      <c r="D2139" t="s">
        <v>34972</v>
      </c>
    </row>
    <row r="2140" spans="1:4" x14ac:dyDescent="0.2">
      <c r="A2140" s="263" t="s">
        <v>12365</v>
      </c>
      <c r="B2140" s="263" t="s">
        <v>25244</v>
      </c>
      <c r="C2140" s="263" t="s">
        <v>23500</v>
      </c>
      <c r="D2140" t="s">
        <v>34972</v>
      </c>
    </row>
    <row r="2141" spans="1:4" x14ac:dyDescent="0.2">
      <c r="A2141" s="263" t="s">
        <v>610</v>
      </c>
      <c r="B2141" s="263" t="s">
        <v>25245</v>
      </c>
      <c r="C2141" s="263" t="s">
        <v>23500</v>
      </c>
      <c r="D2141" t="s">
        <v>34972</v>
      </c>
    </row>
    <row r="2142" spans="1:4" x14ac:dyDescent="0.2">
      <c r="A2142" s="263" t="s">
        <v>12366</v>
      </c>
      <c r="B2142" s="263" t="s">
        <v>25245</v>
      </c>
      <c r="C2142" s="263" t="s">
        <v>23500</v>
      </c>
      <c r="D2142" t="s">
        <v>34972</v>
      </c>
    </row>
    <row r="2143" spans="1:4" x14ac:dyDescent="0.2">
      <c r="A2143" s="263" t="s">
        <v>611</v>
      </c>
      <c r="B2143" s="263" t="s">
        <v>25246</v>
      </c>
      <c r="C2143" s="263" t="s">
        <v>23500</v>
      </c>
      <c r="D2143" t="s">
        <v>34972</v>
      </c>
    </row>
    <row r="2144" spans="1:4" x14ac:dyDescent="0.2">
      <c r="A2144" s="263" t="s">
        <v>12367</v>
      </c>
      <c r="B2144" s="263" t="s">
        <v>25246</v>
      </c>
      <c r="C2144" s="263" t="s">
        <v>23500</v>
      </c>
      <c r="D2144" t="s">
        <v>34972</v>
      </c>
    </row>
    <row r="2145" spans="1:4" x14ac:dyDescent="0.2">
      <c r="A2145" s="263" t="s">
        <v>612</v>
      </c>
      <c r="B2145" s="263" t="s">
        <v>25247</v>
      </c>
      <c r="C2145" s="263" t="s">
        <v>23500</v>
      </c>
      <c r="D2145" t="s">
        <v>34972</v>
      </c>
    </row>
    <row r="2146" spans="1:4" x14ac:dyDescent="0.2">
      <c r="A2146" s="263" t="s">
        <v>12368</v>
      </c>
      <c r="B2146" s="263" t="s">
        <v>25247</v>
      </c>
      <c r="C2146" s="263" t="s">
        <v>23500</v>
      </c>
      <c r="D2146" t="s">
        <v>34972</v>
      </c>
    </row>
    <row r="2147" spans="1:4" x14ac:dyDescent="0.2">
      <c r="A2147" s="263" t="s">
        <v>6841</v>
      </c>
      <c r="B2147" s="263" t="s">
        <v>25248</v>
      </c>
      <c r="C2147" s="263" t="s">
        <v>23500</v>
      </c>
      <c r="D2147" t="s">
        <v>34972</v>
      </c>
    </row>
    <row r="2148" spans="1:4" x14ac:dyDescent="0.2">
      <c r="A2148" s="263" t="s">
        <v>12369</v>
      </c>
      <c r="B2148" s="263" t="s">
        <v>25248</v>
      </c>
      <c r="C2148" s="263" t="s">
        <v>23500</v>
      </c>
      <c r="D2148" t="s">
        <v>34972</v>
      </c>
    </row>
    <row r="2149" spans="1:4" x14ac:dyDescent="0.2">
      <c r="A2149" s="263" t="s">
        <v>613</v>
      </c>
      <c r="B2149" s="263" t="s">
        <v>25249</v>
      </c>
      <c r="C2149" s="263" t="s">
        <v>23500</v>
      </c>
      <c r="D2149" t="s">
        <v>34972</v>
      </c>
    </row>
    <row r="2150" spans="1:4" x14ac:dyDescent="0.2">
      <c r="A2150" s="263" t="s">
        <v>12370</v>
      </c>
      <c r="B2150" s="263" t="s">
        <v>25249</v>
      </c>
      <c r="C2150" s="263" t="s">
        <v>23500</v>
      </c>
      <c r="D2150" t="s">
        <v>34972</v>
      </c>
    </row>
    <row r="2151" spans="1:4" x14ac:dyDescent="0.2">
      <c r="A2151" s="263" t="s">
        <v>614</v>
      </c>
      <c r="B2151" s="263" t="s">
        <v>25250</v>
      </c>
      <c r="C2151" s="263" t="s">
        <v>23500</v>
      </c>
      <c r="D2151" t="s">
        <v>34972</v>
      </c>
    </row>
    <row r="2152" spans="1:4" x14ac:dyDescent="0.2">
      <c r="A2152" s="263" t="s">
        <v>12371</v>
      </c>
      <c r="B2152" s="263" t="s">
        <v>25250</v>
      </c>
      <c r="C2152" s="263" t="s">
        <v>23500</v>
      </c>
      <c r="D2152" t="s">
        <v>34972</v>
      </c>
    </row>
    <row r="2153" spans="1:4" x14ac:dyDescent="0.2">
      <c r="A2153" s="263" t="s">
        <v>615</v>
      </c>
      <c r="B2153" s="263" t="s">
        <v>25251</v>
      </c>
      <c r="C2153" s="263" t="s">
        <v>23500</v>
      </c>
      <c r="D2153" t="s">
        <v>34972</v>
      </c>
    </row>
    <row r="2154" spans="1:4" x14ac:dyDescent="0.2">
      <c r="A2154" s="263" t="s">
        <v>12372</v>
      </c>
      <c r="B2154" s="263" t="s">
        <v>25251</v>
      </c>
      <c r="C2154" s="263" t="s">
        <v>23500</v>
      </c>
      <c r="D2154" t="s">
        <v>34972</v>
      </c>
    </row>
    <row r="2155" spans="1:4" x14ac:dyDescent="0.2">
      <c r="A2155" s="263" t="s">
        <v>6842</v>
      </c>
      <c r="B2155" s="263" t="s">
        <v>25252</v>
      </c>
      <c r="C2155" s="263" t="s">
        <v>23500</v>
      </c>
      <c r="D2155" t="s">
        <v>34972</v>
      </c>
    </row>
    <row r="2156" spans="1:4" x14ac:dyDescent="0.2">
      <c r="A2156" s="263" t="s">
        <v>12373</v>
      </c>
      <c r="B2156" s="263" t="s">
        <v>25252</v>
      </c>
      <c r="C2156" s="263" t="s">
        <v>23500</v>
      </c>
      <c r="D2156" t="s">
        <v>34972</v>
      </c>
    </row>
    <row r="2157" spans="1:4" x14ac:dyDescent="0.2">
      <c r="A2157" s="263" t="s">
        <v>616</v>
      </c>
      <c r="B2157" s="263" t="s">
        <v>25253</v>
      </c>
      <c r="C2157" s="263" t="s">
        <v>23500</v>
      </c>
      <c r="D2157" t="s">
        <v>34972</v>
      </c>
    </row>
    <row r="2158" spans="1:4" x14ac:dyDescent="0.2">
      <c r="A2158" s="263" t="s">
        <v>12374</v>
      </c>
      <c r="B2158" s="263" t="s">
        <v>25253</v>
      </c>
      <c r="C2158" s="263" t="s">
        <v>23500</v>
      </c>
      <c r="D2158" t="s">
        <v>34972</v>
      </c>
    </row>
    <row r="2159" spans="1:4" x14ac:dyDescent="0.2">
      <c r="A2159" s="263" t="s">
        <v>617</v>
      </c>
      <c r="B2159" s="263" t="s">
        <v>25254</v>
      </c>
      <c r="C2159" s="263" t="s">
        <v>23500</v>
      </c>
      <c r="D2159" t="s">
        <v>34972</v>
      </c>
    </row>
    <row r="2160" spans="1:4" x14ac:dyDescent="0.2">
      <c r="A2160" s="263" t="s">
        <v>12375</v>
      </c>
      <c r="B2160" s="263" t="s">
        <v>25254</v>
      </c>
      <c r="C2160" s="263" t="s">
        <v>23500</v>
      </c>
      <c r="D2160" t="s">
        <v>34972</v>
      </c>
    </row>
    <row r="2161" spans="1:4" x14ac:dyDescent="0.2">
      <c r="A2161" s="263" t="s">
        <v>6843</v>
      </c>
      <c r="B2161" s="263" t="s">
        <v>25255</v>
      </c>
      <c r="C2161" s="263" t="s">
        <v>23500</v>
      </c>
      <c r="D2161" t="s">
        <v>34972</v>
      </c>
    </row>
    <row r="2162" spans="1:4" x14ac:dyDescent="0.2">
      <c r="A2162" s="263" t="s">
        <v>12376</v>
      </c>
      <c r="B2162" s="263" t="s">
        <v>25255</v>
      </c>
      <c r="C2162" s="263" t="s">
        <v>23500</v>
      </c>
      <c r="D2162" t="s">
        <v>34972</v>
      </c>
    </row>
    <row r="2163" spans="1:4" x14ac:dyDescent="0.2">
      <c r="A2163" s="263" t="s">
        <v>6844</v>
      </c>
      <c r="B2163" s="263" t="s">
        <v>25256</v>
      </c>
      <c r="C2163" s="263" t="s">
        <v>23500</v>
      </c>
      <c r="D2163" t="s">
        <v>34972</v>
      </c>
    </row>
    <row r="2164" spans="1:4" x14ac:dyDescent="0.2">
      <c r="A2164" s="263" t="s">
        <v>12377</v>
      </c>
      <c r="B2164" s="263" t="s">
        <v>25256</v>
      </c>
      <c r="C2164" s="263" t="s">
        <v>23500</v>
      </c>
      <c r="D2164" t="s">
        <v>34972</v>
      </c>
    </row>
    <row r="2165" spans="1:4" x14ac:dyDescent="0.2">
      <c r="A2165" s="263" t="s">
        <v>6845</v>
      </c>
      <c r="B2165" s="263" t="s">
        <v>25257</v>
      </c>
      <c r="C2165" s="263" t="s">
        <v>23500</v>
      </c>
      <c r="D2165" t="s">
        <v>34972</v>
      </c>
    </row>
    <row r="2166" spans="1:4" x14ac:dyDescent="0.2">
      <c r="A2166" s="263" t="s">
        <v>12378</v>
      </c>
      <c r="B2166" s="263" t="s">
        <v>25257</v>
      </c>
      <c r="C2166" s="263" t="s">
        <v>23500</v>
      </c>
      <c r="D2166" t="s">
        <v>34972</v>
      </c>
    </row>
    <row r="2167" spans="1:4" x14ac:dyDescent="0.2">
      <c r="A2167" s="263" t="s">
        <v>6846</v>
      </c>
      <c r="B2167" s="263" t="s">
        <v>25258</v>
      </c>
      <c r="C2167" s="263" t="s">
        <v>23500</v>
      </c>
      <c r="D2167" t="s">
        <v>34972</v>
      </c>
    </row>
    <row r="2168" spans="1:4" x14ac:dyDescent="0.2">
      <c r="A2168" s="263" t="s">
        <v>12379</v>
      </c>
      <c r="B2168" s="263" t="s">
        <v>25258</v>
      </c>
      <c r="C2168" s="263" t="s">
        <v>23500</v>
      </c>
      <c r="D2168" t="s">
        <v>34972</v>
      </c>
    </row>
    <row r="2169" spans="1:4" x14ac:dyDescent="0.2">
      <c r="A2169" s="263" t="s">
        <v>618</v>
      </c>
      <c r="B2169" s="263" t="s">
        <v>25259</v>
      </c>
      <c r="C2169" s="263" t="s">
        <v>23500</v>
      </c>
      <c r="D2169" t="s">
        <v>34972</v>
      </c>
    </row>
    <row r="2170" spans="1:4" x14ac:dyDescent="0.2">
      <c r="A2170" s="263" t="s">
        <v>12380</v>
      </c>
      <c r="B2170" s="263" t="s">
        <v>25259</v>
      </c>
      <c r="C2170" s="263" t="s">
        <v>23500</v>
      </c>
      <c r="D2170" t="s">
        <v>34972</v>
      </c>
    </row>
    <row r="2171" spans="1:4" x14ac:dyDescent="0.2">
      <c r="A2171" s="263" t="s">
        <v>619</v>
      </c>
      <c r="B2171" s="263" t="s">
        <v>25260</v>
      </c>
      <c r="C2171" s="263" t="s">
        <v>23500</v>
      </c>
      <c r="D2171" t="s">
        <v>34972</v>
      </c>
    </row>
    <row r="2172" spans="1:4" x14ac:dyDescent="0.2">
      <c r="A2172" s="263" t="s">
        <v>12381</v>
      </c>
      <c r="B2172" s="263" t="s">
        <v>25260</v>
      </c>
      <c r="C2172" s="263" t="s">
        <v>23500</v>
      </c>
      <c r="D2172" t="s">
        <v>34972</v>
      </c>
    </row>
    <row r="2173" spans="1:4" x14ac:dyDescent="0.2">
      <c r="A2173" s="263" t="s">
        <v>620</v>
      </c>
      <c r="B2173" s="263" t="s">
        <v>25261</v>
      </c>
      <c r="C2173" s="263" t="s">
        <v>23500</v>
      </c>
      <c r="D2173" t="s">
        <v>34972</v>
      </c>
    </row>
    <row r="2174" spans="1:4" x14ac:dyDescent="0.2">
      <c r="A2174" s="263" t="s">
        <v>12382</v>
      </c>
      <c r="B2174" s="263" t="s">
        <v>25261</v>
      </c>
      <c r="C2174" s="263" t="s">
        <v>23500</v>
      </c>
      <c r="D2174" t="s">
        <v>34972</v>
      </c>
    </row>
    <row r="2175" spans="1:4" x14ac:dyDescent="0.2">
      <c r="A2175" s="263" t="s">
        <v>621</v>
      </c>
      <c r="B2175" s="263" t="s">
        <v>25262</v>
      </c>
      <c r="C2175" s="263" t="s">
        <v>23500</v>
      </c>
      <c r="D2175" t="s">
        <v>34972</v>
      </c>
    </row>
    <row r="2176" spans="1:4" x14ac:dyDescent="0.2">
      <c r="A2176" s="263" t="s">
        <v>12383</v>
      </c>
      <c r="B2176" s="263" t="s">
        <v>25262</v>
      </c>
      <c r="C2176" s="263" t="s">
        <v>23500</v>
      </c>
      <c r="D2176" t="s">
        <v>34972</v>
      </c>
    </row>
    <row r="2177" spans="1:4" x14ac:dyDescent="0.2">
      <c r="A2177" s="263" t="s">
        <v>622</v>
      </c>
      <c r="B2177" s="263" t="s">
        <v>25263</v>
      </c>
      <c r="C2177" s="263" t="s">
        <v>23500</v>
      </c>
      <c r="D2177" t="s">
        <v>34972</v>
      </c>
    </row>
    <row r="2178" spans="1:4" x14ac:dyDescent="0.2">
      <c r="A2178" s="263" t="s">
        <v>12384</v>
      </c>
      <c r="B2178" s="263" t="s">
        <v>25263</v>
      </c>
      <c r="C2178" s="263" t="s">
        <v>23500</v>
      </c>
      <c r="D2178" t="s">
        <v>34972</v>
      </c>
    </row>
    <row r="2179" spans="1:4" x14ac:dyDescent="0.2">
      <c r="A2179" s="263" t="s">
        <v>623</v>
      </c>
      <c r="B2179" s="263" t="s">
        <v>25264</v>
      </c>
      <c r="C2179" s="263" t="s">
        <v>23500</v>
      </c>
      <c r="D2179" t="s">
        <v>34972</v>
      </c>
    </row>
    <row r="2180" spans="1:4" x14ac:dyDescent="0.2">
      <c r="A2180" s="263" t="s">
        <v>12385</v>
      </c>
      <c r="B2180" s="263" t="s">
        <v>25264</v>
      </c>
      <c r="C2180" s="263" t="s">
        <v>23500</v>
      </c>
      <c r="D2180" t="s">
        <v>34972</v>
      </c>
    </row>
    <row r="2181" spans="1:4" x14ac:dyDescent="0.2">
      <c r="A2181" s="263" t="s">
        <v>624</v>
      </c>
      <c r="B2181" s="263" t="s">
        <v>25265</v>
      </c>
      <c r="C2181" s="263" t="s">
        <v>23500</v>
      </c>
      <c r="D2181" t="s">
        <v>34972</v>
      </c>
    </row>
    <row r="2182" spans="1:4" x14ac:dyDescent="0.2">
      <c r="A2182" s="263" t="s">
        <v>12386</v>
      </c>
      <c r="B2182" s="263" t="s">
        <v>25265</v>
      </c>
      <c r="C2182" s="263" t="s">
        <v>23500</v>
      </c>
      <c r="D2182" t="s">
        <v>34972</v>
      </c>
    </row>
    <row r="2183" spans="1:4" x14ac:dyDescent="0.2">
      <c r="A2183" s="263" t="s">
        <v>625</v>
      </c>
      <c r="B2183" s="263" t="s">
        <v>25266</v>
      </c>
      <c r="C2183" s="263" t="s">
        <v>23500</v>
      </c>
      <c r="D2183" t="s">
        <v>34972</v>
      </c>
    </row>
    <row r="2184" spans="1:4" x14ac:dyDescent="0.2">
      <c r="A2184" s="263" t="s">
        <v>12387</v>
      </c>
      <c r="B2184" s="263" t="s">
        <v>25266</v>
      </c>
      <c r="C2184" s="263" t="s">
        <v>23500</v>
      </c>
      <c r="D2184" t="s">
        <v>34972</v>
      </c>
    </row>
    <row r="2185" spans="1:4" x14ac:dyDescent="0.2">
      <c r="A2185" s="263" t="s">
        <v>626</v>
      </c>
      <c r="B2185" s="263" t="s">
        <v>25267</v>
      </c>
      <c r="C2185" s="263" t="s">
        <v>23500</v>
      </c>
      <c r="D2185" t="s">
        <v>34972</v>
      </c>
    </row>
    <row r="2186" spans="1:4" x14ac:dyDescent="0.2">
      <c r="A2186" s="263" t="s">
        <v>12388</v>
      </c>
      <c r="B2186" s="263" t="s">
        <v>25267</v>
      </c>
      <c r="C2186" s="263" t="s">
        <v>23500</v>
      </c>
      <c r="D2186" t="s">
        <v>34972</v>
      </c>
    </row>
    <row r="2187" spans="1:4" x14ac:dyDescent="0.2">
      <c r="A2187" s="263" t="s">
        <v>627</v>
      </c>
      <c r="B2187" s="263" t="s">
        <v>25268</v>
      </c>
      <c r="C2187" s="263" t="s">
        <v>23500</v>
      </c>
      <c r="D2187" t="s">
        <v>34972</v>
      </c>
    </row>
    <row r="2188" spans="1:4" x14ac:dyDescent="0.2">
      <c r="A2188" s="263" t="s">
        <v>12389</v>
      </c>
      <c r="B2188" s="263" t="s">
        <v>25268</v>
      </c>
      <c r="C2188" s="263" t="s">
        <v>23500</v>
      </c>
      <c r="D2188" t="s">
        <v>34972</v>
      </c>
    </row>
    <row r="2189" spans="1:4" x14ac:dyDescent="0.2">
      <c r="A2189" s="263" t="s">
        <v>628</v>
      </c>
      <c r="B2189" s="263" t="s">
        <v>25269</v>
      </c>
      <c r="C2189" s="263" t="s">
        <v>23500</v>
      </c>
      <c r="D2189" t="s">
        <v>34972</v>
      </c>
    </row>
    <row r="2190" spans="1:4" x14ac:dyDescent="0.2">
      <c r="A2190" s="263" t="s">
        <v>12390</v>
      </c>
      <c r="B2190" s="263" t="s">
        <v>25269</v>
      </c>
      <c r="C2190" s="263" t="s">
        <v>23500</v>
      </c>
      <c r="D2190" t="s">
        <v>34972</v>
      </c>
    </row>
    <row r="2191" spans="1:4" x14ac:dyDescent="0.2">
      <c r="A2191" s="263" t="s">
        <v>629</v>
      </c>
      <c r="B2191" s="263" t="s">
        <v>25270</v>
      </c>
      <c r="C2191" s="263" t="s">
        <v>23500</v>
      </c>
      <c r="D2191" t="s">
        <v>34972</v>
      </c>
    </row>
    <row r="2192" spans="1:4" x14ac:dyDescent="0.2">
      <c r="A2192" s="263" t="s">
        <v>12391</v>
      </c>
      <c r="B2192" s="263" t="s">
        <v>25270</v>
      </c>
      <c r="C2192" s="263" t="s">
        <v>23500</v>
      </c>
      <c r="D2192" t="s">
        <v>34972</v>
      </c>
    </row>
    <row r="2193" spans="1:4" x14ac:dyDescent="0.2">
      <c r="A2193" s="263" t="s">
        <v>630</v>
      </c>
      <c r="B2193" s="263" t="s">
        <v>25271</v>
      </c>
      <c r="C2193" s="263" t="s">
        <v>23500</v>
      </c>
      <c r="D2193" t="s">
        <v>34972</v>
      </c>
    </row>
    <row r="2194" spans="1:4" x14ac:dyDescent="0.2">
      <c r="A2194" s="263" t="s">
        <v>12392</v>
      </c>
      <c r="B2194" s="263" t="s">
        <v>25271</v>
      </c>
      <c r="C2194" s="263" t="s">
        <v>23500</v>
      </c>
      <c r="D2194" t="s">
        <v>34972</v>
      </c>
    </row>
    <row r="2195" spans="1:4" x14ac:dyDescent="0.2">
      <c r="A2195" s="263" t="s">
        <v>631</v>
      </c>
      <c r="B2195" s="263" t="s">
        <v>25272</v>
      </c>
      <c r="C2195" s="263" t="s">
        <v>23500</v>
      </c>
      <c r="D2195" t="s">
        <v>34972</v>
      </c>
    </row>
    <row r="2196" spans="1:4" x14ac:dyDescent="0.2">
      <c r="A2196" s="263" t="s">
        <v>12393</v>
      </c>
      <c r="B2196" s="263" t="s">
        <v>25272</v>
      </c>
      <c r="C2196" s="263" t="s">
        <v>23500</v>
      </c>
      <c r="D2196" t="s">
        <v>34972</v>
      </c>
    </row>
    <row r="2197" spans="1:4" x14ac:dyDescent="0.2">
      <c r="A2197" s="263" t="s">
        <v>632</v>
      </c>
      <c r="B2197" s="263" t="s">
        <v>25273</v>
      </c>
      <c r="C2197" s="263" t="s">
        <v>23500</v>
      </c>
      <c r="D2197" t="s">
        <v>34972</v>
      </c>
    </row>
    <row r="2198" spans="1:4" x14ac:dyDescent="0.2">
      <c r="A2198" s="263" t="s">
        <v>12394</v>
      </c>
      <c r="B2198" s="263" t="s">
        <v>25273</v>
      </c>
      <c r="C2198" s="263" t="s">
        <v>23500</v>
      </c>
      <c r="D2198" t="s">
        <v>34972</v>
      </c>
    </row>
    <row r="2199" spans="1:4" x14ac:dyDescent="0.2">
      <c r="A2199" s="263" t="s">
        <v>633</v>
      </c>
      <c r="B2199" s="263" t="s">
        <v>25274</v>
      </c>
      <c r="C2199" s="263" t="s">
        <v>23500</v>
      </c>
      <c r="D2199" t="s">
        <v>34972</v>
      </c>
    </row>
    <row r="2200" spans="1:4" x14ac:dyDescent="0.2">
      <c r="A2200" s="263" t="s">
        <v>12395</v>
      </c>
      <c r="B2200" s="263" t="s">
        <v>25274</v>
      </c>
      <c r="C2200" s="263" t="s">
        <v>23500</v>
      </c>
      <c r="D2200" t="s">
        <v>34972</v>
      </c>
    </row>
    <row r="2201" spans="1:4" x14ac:dyDescent="0.2">
      <c r="A2201" s="263" t="s">
        <v>634</v>
      </c>
      <c r="B2201" s="263" t="s">
        <v>25275</v>
      </c>
      <c r="C2201" s="263" t="s">
        <v>23500</v>
      </c>
      <c r="D2201" t="s">
        <v>34972</v>
      </c>
    </row>
    <row r="2202" spans="1:4" x14ac:dyDescent="0.2">
      <c r="A2202" s="263" t="s">
        <v>12396</v>
      </c>
      <c r="B2202" s="263" t="s">
        <v>25275</v>
      </c>
      <c r="C2202" s="263" t="s">
        <v>23500</v>
      </c>
      <c r="D2202" t="s">
        <v>34972</v>
      </c>
    </row>
    <row r="2203" spans="1:4" x14ac:dyDescent="0.2">
      <c r="A2203" s="263" t="s">
        <v>635</v>
      </c>
      <c r="B2203" s="263" t="s">
        <v>25276</v>
      </c>
      <c r="C2203" s="263" t="s">
        <v>23500</v>
      </c>
      <c r="D2203" t="s">
        <v>34972</v>
      </c>
    </row>
    <row r="2204" spans="1:4" x14ac:dyDescent="0.2">
      <c r="A2204" s="263" t="s">
        <v>12397</v>
      </c>
      <c r="B2204" s="263" t="s">
        <v>25276</v>
      </c>
      <c r="C2204" s="263" t="s">
        <v>23500</v>
      </c>
      <c r="D2204" t="s">
        <v>34972</v>
      </c>
    </row>
    <row r="2205" spans="1:4" x14ac:dyDescent="0.2">
      <c r="A2205" s="263" t="s">
        <v>636</v>
      </c>
      <c r="B2205" s="263" t="s">
        <v>25277</v>
      </c>
      <c r="C2205" s="263" t="s">
        <v>23500</v>
      </c>
      <c r="D2205" t="s">
        <v>34972</v>
      </c>
    </row>
    <row r="2206" spans="1:4" x14ac:dyDescent="0.2">
      <c r="A2206" s="263" t="s">
        <v>12398</v>
      </c>
      <c r="B2206" s="263" t="s">
        <v>25277</v>
      </c>
      <c r="C2206" s="263" t="s">
        <v>23500</v>
      </c>
      <c r="D2206" t="s">
        <v>34972</v>
      </c>
    </row>
    <row r="2207" spans="1:4" x14ac:dyDescent="0.2">
      <c r="A2207" s="263" t="s">
        <v>637</v>
      </c>
      <c r="B2207" s="263" t="s">
        <v>25278</v>
      </c>
      <c r="C2207" s="263" t="s">
        <v>23500</v>
      </c>
      <c r="D2207" t="s">
        <v>34972</v>
      </c>
    </row>
    <row r="2208" spans="1:4" x14ac:dyDescent="0.2">
      <c r="A2208" s="263" t="s">
        <v>12399</v>
      </c>
      <c r="B2208" s="263" t="s">
        <v>25278</v>
      </c>
      <c r="C2208" s="263" t="s">
        <v>23500</v>
      </c>
      <c r="D2208" t="s">
        <v>34972</v>
      </c>
    </row>
    <row r="2209" spans="1:4" x14ac:dyDescent="0.2">
      <c r="A2209" s="263" t="s">
        <v>638</v>
      </c>
      <c r="B2209" s="263" t="s">
        <v>25279</v>
      </c>
      <c r="C2209" s="263" t="s">
        <v>23500</v>
      </c>
      <c r="D2209" t="s">
        <v>34972</v>
      </c>
    </row>
    <row r="2210" spans="1:4" x14ac:dyDescent="0.2">
      <c r="A2210" s="263" t="s">
        <v>12400</v>
      </c>
      <c r="B2210" s="263" t="s">
        <v>25279</v>
      </c>
      <c r="C2210" s="263" t="s">
        <v>23500</v>
      </c>
      <c r="D2210" t="s">
        <v>34972</v>
      </c>
    </row>
    <row r="2211" spans="1:4" x14ac:dyDescent="0.2">
      <c r="A2211" s="263" t="s">
        <v>639</v>
      </c>
      <c r="B2211" s="263" t="s">
        <v>25280</v>
      </c>
      <c r="C2211" s="263" t="s">
        <v>23500</v>
      </c>
      <c r="D2211" t="s">
        <v>34972</v>
      </c>
    </row>
    <row r="2212" spans="1:4" x14ac:dyDescent="0.2">
      <c r="A2212" s="263" t="s">
        <v>12401</v>
      </c>
      <c r="B2212" s="263" t="s">
        <v>25280</v>
      </c>
      <c r="C2212" s="263" t="s">
        <v>23500</v>
      </c>
      <c r="D2212" t="s">
        <v>34972</v>
      </c>
    </row>
    <row r="2213" spans="1:4" x14ac:dyDescent="0.2">
      <c r="A2213" s="263" t="s">
        <v>640</v>
      </c>
      <c r="B2213" s="263" t="s">
        <v>25281</v>
      </c>
      <c r="C2213" s="263" t="s">
        <v>23500</v>
      </c>
      <c r="D2213" t="s">
        <v>34972</v>
      </c>
    </row>
    <row r="2214" spans="1:4" x14ac:dyDescent="0.2">
      <c r="A2214" s="263" t="s">
        <v>12402</v>
      </c>
      <c r="B2214" s="263" t="s">
        <v>25281</v>
      </c>
      <c r="C2214" s="263" t="s">
        <v>23500</v>
      </c>
      <c r="D2214" t="s">
        <v>34972</v>
      </c>
    </row>
    <row r="2215" spans="1:4" x14ac:dyDescent="0.2">
      <c r="A2215" s="263" t="s">
        <v>641</v>
      </c>
      <c r="B2215" s="263" t="s">
        <v>25282</v>
      </c>
      <c r="C2215" s="263" t="s">
        <v>23500</v>
      </c>
      <c r="D2215" t="s">
        <v>34972</v>
      </c>
    </row>
    <row r="2216" spans="1:4" x14ac:dyDescent="0.2">
      <c r="A2216" s="263" t="s">
        <v>12403</v>
      </c>
      <c r="B2216" s="263" t="s">
        <v>25282</v>
      </c>
      <c r="C2216" s="263" t="s">
        <v>23500</v>
      </c>
      <c r="D2216" t="s">
        <v>34972</v>
      </c>
    </row>
    <row r="2217" spans="1:4" x14ac:dyDescent="0.2">
      <c r="A2217" s="263" t="s">
        <v>642</v>
      </c>
      <c r="B2217" s="263" t="s">
        <v>25283</v>
      </c>
      <c r="C2217" s="263" t="s">
        <v>23500</v>
      </c>
      <c r="D2217" t="s">
        <v>34972</v>
      </c>
    </row>
    <row r="2218" spans="1:4" x14ac:dyDescent="0.2">
      <c r="A2218" s="263" t="s">
        <v>12404</v>
      </c>
      <c r="B2218" s="263" t="s">
        <v>25283</v>
      </c>
      <c r="C2218" s="263" t="s">
        <v>23500</v>
      </c>
      <c r="D2218" t="s">
        <v>34972</v>
      </c>
    </row>
    <row r="2219" spans="1:4" x14ac:dyDescent="0.2">
      <c r="A2219" s="263" t="s">
        <v>643</v>
      </c>
      <c r="B2219" s="263" t="s">
        <v>25284</v>
      </c>
      <c r="C2219" s="263" t="s">
        <v>23500</v>
      </c>
      <c r="D2219" t="s">
        <v>34972</v>
      </c>
    </row>
    <row r="2220" spans="1:4" x14ac:dyDescent="0.2">
      <c r="A2220" s="263" t="s">
        <v>12405</v>
      </c>
      <c r="B2220" s="263" t="s">
        <v>25284</v>
      </c>
      <c r="C2220" s="263" t="s">
        <v>23500</v>
      </c>
      <c r="D2220" t="s">
        <v>34972</v>
      </c>
    </row>
    <row r="2221" spans="1:4" x14ac:dyDescent="0.2">
      <c r="A2221" s="263" t="s">
        <v>644</v>
      </c>
      <c r="B2221" s="263" t="s">
        <v>25285</v>
      </c>
      <c r="C2221" s="263" t="s">
        <v>23500</v>
      </c>
      <c r="D2221" t="s">
        <v>34972</v>
      </c>
    </row>
    <row r="2222" spans="1:4" x14ac:dyDescent="0.2">
      <c r="A2222" s="263" t="s">
        <v>12406</v>
      </c>
      <c r="B2222" s="263" t="s">
        <v>25285</v>
      </c>
      <c r="C2222" s="263" t="s">
        <v>23500</v>
      </c>
      <c r="D2222" t="s">
        <v>34972</v>
      </c>
    </row>
    <row r="2223" spans="1:4" x14ac:dyDescent="0.2">
      <c r="A2223" s="263" t="s">
        <v>6847</v>
      </c>
      <c r="B2223" s="263" t="s">
        <v>25286</v>
      </c>
      <c r="C2223" s="263" t="s">
        <v>23500</v>
      </c>
      <c r="D2223" t="s">
        <v>34972</v>
      </c>
    </row>
    <row r="2224" spans="1:4" x14ac:dyDescent="0.2">
      <c r="A2224" s="263" t="s">
        <v>12407</v>
      </c>
      <c r="B2224" s="263" t="s">
        <v>25286</v>
      </c>
      <c r="C2224" s="263" t="s">
        <v>23500</v>
      </c>
      <c r="D2224" t="s">
        <v>34972</v>
      </c>
    </row>
    <row r="2225" spans="1:4" x14ac:dyDescent="0.2">
      <c r="A2225" s="263" t="s">
        <v>645</v>
      </c>
      <c r="B2225" s="263" t="s">
        <v>25287</v>
      </c>
      <c r="C2225" s="263" t="s">
        <v>23500</v>
      </c>
      <c r="D2225" t="s">
        <v>34972</v>
      </c>
    </row>
    <row r="2226" spans="1:4" x14ac:dyDescent="0.2">
      <c r="A2226" s="263" t="s">
        <v>12408</v>
      </c>
      <c r="B2226" s="263" t="s">
        <v>25287</v>
      </c>
      <c r="C2226" s="263" t="s">
        <v>23500</v>
      </c>
      <c r="D2226" t="s">
        <v>34972</v>
      </c>
    </row>
    <row r="2227" spans="1:4" x14ac:dyDescent="0.2">
      <c r="A2227" s="263" t="s">
        <v>646</v>
      </c>
      <c r="B2227" s="263" t="s">
        <v>25288</v>
      </c>
      <c r="C2227" s="263" t="s">
        <v>23500</v>
      </c>
      <c r="D2227" t="s">
        <v>34972</v>
      </c>
    </row>
    <row r="2228" spans="1:4" x14ac:dyDescent="0.2">
      <c r="A2228" s="263" t="s">
        <v>12409</v>
      </c>
      <c r="B2228" s="263" t="s">
        <v>25288</v>
      </c>
      <c r="C2228" s="263" t="s">
        <v>23500</v>
      </c>
      <c r="D2228" t="s">
        <v>34972</v>
      </c>
    </row>
    <row r="2229" spans="1:4" x14ac:dyDescent="0.2">
      <c r="A2229" s="263" t="s">
        <v>647</v>
      </c>
      <c r="B2229" s="263" t="s">
        <v>25289</v>
      </c>
      <c r="C2229" s="263" t="s">
        <v>23500</v>
      </c>
      <c r="D2229" t="s">
        <v>34972</v>
      </c>
    </row>
    <row r="2230" spans="1:4" x14ac:dyDescent="0.2">
      <c r="A2230" s="263" t="s">
        <v>12410</v>
      </c>
      <c r="B2230" s="263" t="s">
        <v>25289</v>
      </c>
      <c r="C2230" s="263" t="s">
        <v>23500</v>
      </c>
      <c r="D2230" t="s">
        <v>34972</v>
      </c>
    </row>
    <row r="2231" spans="1:4" x14ac:dyDescent="0.2">
      <c r="A2231" s="263" t="s">
        <v>648</v>
      </c>
      <c r="B2231" s="263" t="s">
        <v>25290</v>
      </c>
      <c r="C2231" s="263" t="s">
        <v>23500</v>
      </c>
      <c r="D2231" t="s">
        <v>34972</v>
      </c>
    </row>
    <row r="2232" spans="1:4" x14ac:dyDescent="0.2">
      <c r="A2232" s="263" t="s">
        <v>12411</v>
      </c>
      <c r="B2232" s="263" t="s">
        <v>25290</v>
      </c>
      <c r="C2232" s="263" t="s">
        <v>23500</v>
      </c>
      <c r="D2232" t="s">
        <v>34972</v>
      </c>
    </row>
    <row r="2233" spans="1:4" x14ac:dyDescent="0.2">
      <c r="A2233" s="263" t="s">
        <v>649</v>
      </c>
      <c r="B2233" s="263" t="s">
        <v>25291</v>
      </c>
      <c r="C2233" s="263" t="s">
        <v>23500</v>
      </c>
      <c r="D2233" t="s">
        <v>34972</v>
      </c>
    </row>
    <row r="2234" spans="1:4" x14ac:dyDescent="0.2">
      <c r="A2234" s="263" t="s">
        <v>12412</v>
      </c>
      <c r="B2234" s="263" t="s">
        <v>25291</v>
      </c>
      <c r="C2234" s="263" t="s">
        <v>23500</v>
      </c>
      <c r="D2234" t="s">
        <v>34972</v>
      </c>
    </row>
    <row r="2235" spans="1:4" x14ac:dyDescent="0.2">
      <c r="A2235" s="263" t="s">
        <v>650</v>
      </c>
      <c r="B2235" s="263" t="s">
        <v>25292</v>
      </c>
      <c r="C2235" s="263" t="s">
        <v>23500</v>
      </c>
      <c r="D2235" t="s">
        <v>34972</v>
      </c>
    </row>
    <row r="2236" spans="1:4" x14ac:dyDescent="0.2">
      <c r="A2236" s="263" t="s">
        <v>12413</v>
      </c>
      <c r="B2236" s="263" t="s">
        <v>25292</v>
      </c>
      <c r="C2236" s="263" t="s">
        <v>23500</v>
      </c>
      <c r="D2236" t="s">
        <v>34972</v>
      </c>
    </row>
    <row r="2237" spans="1:4" x14ac:dyDescent="0.2">
      <c r="A2237" s="263" t="s">
        <v>651</v>
      </c>
      <c r="B2237" s="263" t="s">
        <v>25293</v>
      </c>
      <c r="C2237" s="263" t="s">
        <v>23500</v>
      </c>
      <c r="D2237" t="s">
        <v>34972</v>
      </c>
    </row>
    <row r="2238" spans="1:4" x14ac:dyDescent="0.2">
      <c r="A2238" s="263" t="s">
        <v>12414</v>
      </c>
      <c r="B2238" s="263" t="s">
        <v>25293</v>
      </c>
      <c r="C2238" s="263" t="s">
        <v>23500</v>
      </c>
      <c r="D2238" t="s">
        <v>34972</v>
      </c>
    </row>
    <row r="2239" spans="1:4" x14ac:dyDescent="0.2">
      <c r="A2239" s="263" t="s">
        <v>652</v>
      </c>
      <c r="B2239" s="263" t="s">
        <v>25294</v>
      </c>
      <c r="C2239" s="263" t="s">
        <v>23500</v>
      </c>
      <c r="D2239" t="s">
        <v>34972</v>
      </c>
    </row>
    <row r="2240" spans="1:4" x14ac:dyDescent="0.2">
      <c r="A2240" s="263" t="s">
        <v>12415</v>
      </c>
      <c r="B2240" s="263" t="s">
        <v>25294</v>
      </c>
      <c r="C2240" s="263" t="s">
        <v>23500</v>
      </c>
      <c r="D2240" t="s">
        <v>34972</v>
      </c>
    </row>
    <row r="2241" spans="1:4" x14ac:dyDescent="0.2">
      <c r="A2241" s="263" t="s">
        <v>711</v>
      </c>
      <c r="B2241" s="263" t="s">
        <v>25295</v>
      </c>
      <c r="C2241" s="263" t="s">
        <v>23500</v>
      </c>
      <c r="D2241" t="s">
        <v>34972</v>
      </c>
    </row>
    <row r="2242" spans="1:4" x14ac:dyDescent="0.2">
      <c r="A2242" s="263" t="s">
        <v>12416</v>
      </c>
      <c r="B2242" s="263" t="s">
        <v>25295</v>
      </c>
      <c r="C2242" s="263" t="s">
        <v>23500</v>
      </c>
      <c r="D2242" t="s">
        <v>34972</v>
      </c>
    </row>
    <row r="2243" spans="1:4" x14ac:dyDescent="0.2">
      <c r="A2243" s="263" t="s">
        <v>710</v>
      </c>
      <c r="B2243" s="263" t="s">
        <v>25296</v>
      </c>
      <c r="C2243" s="263" t="s">
        <v>23500</v>
      </c>
      <c r="D2243" t="s">
        <v>34972</v>
      </c>
    </row>
    <row r="2244" spans="1:4" x14ac:dyDescent="0.2">
      <c r="A2244" s="263" t="s">
        <v>12417</v>
      </c>
      <c r="B2244" s="263" t="s">
        <v>25296</v>
      </c>
      <c r="C2244" s="263" t="s">
        <v>23500</v>
      </c>
      <c r="D2244" t="s">
        <v>34972</v>
      </c>
    </row>
    <row r="2245" spans="1:4" x14ac:dyDescent="0.2">
      <c r="A2245" s="263" t="s">
        <v>6848</v>
      </c>
      <c r="B2245" s="263" t="s">
        <v>25297</v>
      </c>
      <c r="C2245" s="263" t="s">
        <v>23500</v>
      </c>
      <c r="D2245" t="s">
        <v>34972</v>
      </c>
    </row>
    <row r="2246" spans="1:4" x14ac:dyDescent="0.2">
      <c r="A2246" s="263" t="s">
        <v>12418</v>
      </c>
      <c r="B2246" s="263" t="s">
        <v>25297</v>
      </c>
      <c r="C2246" s="263" t="s">
        <v>23500</v>
      </c>
      <c r="D2246" t="s">
        <v>34972</v>
      </c>
    </row>
    <row r="2247" spans="1:4" x14ac:dyDescent="0.2">
      <c r="A2247" s="263" t="s">
        <v>6849</v>
      </c>
      <c r="B2247" s="263" t="s">
        <v>25298</v>
      </c>
      <c r="C2247" s="263" t="s">
        <v>23500</v>
      </c>
      <c r="D2247" t="s">
        <v>34972</v>
      </c>
    </row>
    <row r="2248" spans="1:4" x14ac:dyDescent="0.2">
      <c r="A2248" s="263" t="s">
        <v>12419</v>
      </c>
      <c r="B2248" s="263" t="s">
        <v>25298</v>
      </c>
      <c r="C2248" s="263" t="s">
        <v>23500</v>
      </c>
      <c r="D2248" t="s">
        <v>34972</v>
      </c>
    </row>
    <row r="2249" spans="1:4" x14ac:dyDescent="0.2">
      <c r="A2249" s="263" t="s">
        <v>6850</v>
      </c>
      <c r="B2249" s="263" t="s">
        <v>25299</v>
      </c>
      <c r="C2249" s="263" t="s">
        <v>23500</v>
      </c>
      <c r="D2249" t="s">
        <v>34972</v>
      </c>
    </row>
    <row r="2250" spans="1:4" x14ac:dyDescent="0.2">
      <c r="A2250" s="263" t="s">
        <v>12420</v>
      </c>
      <c r="B2250" s="263" t="s">
        <v>25299</v>
      </c>
      <c r="C2250" s="263" t="s">
        <v>23500</v>
      </c>
      <c r="D2250" t="s">
        <v>34972</v>
      </c>
    </row>
    <row r="2251" spans="1:4" x14ac:dyDescent="0.2">
      <c r="A2251" s="263" t="s">
        <v>712</v>
      </c>
      <c r="B2251" s="263" t="s">
        <v>25300</v>
      </c>
      <c r="C2251" s="263" t="s">
        <v>23500</v>
      </c>
      <c r="D2251" t="s">
        <v>34972</v>
      </c>
    </row>
    <row r="2252" spans="1:4" x14ac:dyDescent="0.2">
      <c r="A2252" s="263" t="s">
        <v>12421</v>
      </c>
      <c r="B2252" s="263" t="s">
        <v>25300</v>
      </c>
      <c r="C2252" s="263" t="s">
        <v>23500</v>
      </c>
      <c r="D2252" t="s">
        <v>34972</v>
      </c>
    </row>
    <row r="2253" spans="1:4" x14ac:dyDescent="0.2">
      <c r="A2253" s="263" t="s">
        <v>653</v>
      </c>
      <c r="B2253" s="263" t="s">
        <v>25301</v>
      </c>
      <c r="C2253" s="263" t="s">
        <v>23500</v>
      </c>
      <c r="D2253" t="s">
        <v>34972</v>
      </c>
    </row>
    <row r="2254" spans="1:4" x14ac:dyDescent="0.2">
      <c r="A2254" s="263" t="s">
        <v>12422</v>
      </c>
      <c r="B2254" s="263" t="s">
        <v>25301</v>
      </c>
      <c r="C2254" s="263" t="s">
        <v>23500</v>
      </c>
      <c r="D2254" t="s">
        <v>34972</v>
      </c>
    </row>
    <row r="2255" spans="1:4" x14ac:dyDescent="0.2">
      <c r="A2255" s="263" t="s">
        <v>654</v>
      </c>
      <c r="B2255" s="263" t="s">
        <v>25302</v>
      </c>
      <c r="C2255" s="263" t="s">
        <v>23500</v>
      </c>
      <c r="D2255" t="s">
        <v>34972</v>
      </c>
    </row>
    <row r="2256" spans="1:4" x14ac:dyDescent="0.2">
      <c r="A2256" s="263" t="s">
        <v>12423</v>
      </c>
      <c r="B2256" s="263" t="s">
        <v>25302</v>
      </c>
      <c r="C2256" s="263" t="s">
        <v>23500</v>
      </c>
      <c r="D2256" t="s">
        <v>34972</v>
      </c>
    </row>
    <row r="2257" spans="1:4" x14ac:dyDescent="0.2">
      <c r="A2257" s="263" t="s">
        <v>655</v>
      </c>
      <c r="B2257" s="263" t="s">
        <v>25303</v>
      </c>
      <c r="C2257" s="263" t="s">
        <v>23500</v>
      </c>
      <c r="D2257" t="s">
        <v>34972</v>
      </c>
    </row>
    <row r="2258" spans="1:4" x14ac:dyDescent="0.2">
      <c r="A2258" s="263" t="s">
        <v>12424</v>
      </c>
      <c r="B2258" s="263" t="s">
        <v>25303</v>
      </c>
      <c r="C2258" s="263" t="s">
        <v>23500</v>
      </c>
      <c r="D2258" t="s">
        <v>34972</v>
      </c>
    </row>
    <row r="2259" spans="1:4" x14ac:dyDescent="0.2">
      <c r="A2259" s="263" t="s">
        <v>656</v>
      </c>
      <c r="B2259" s="263" t="s">
        <v>25304</v>
      </c>
      <c r="C2259" s="263" t="s">
        <v>23500</v>
      </c>
      <c r="D2259" t="s">
        <v>34972</v>
      </c>
    </row>
    <row r="2260" spans="1:4" x14ac:dyDescent="0.2">
      <c r="A2260" s="263" t="s">
        <v>12425</v>
      </c>
      <c r="B2260" s="263" t="s">
        <v>25304</v>
      </c>
      <c r="C2260" s="263" t="s">
        <v>23500</v>
      </c>
      <c r="D2260" t="s">
        <v>34972</v>
      </c>
    </row>
    <row r="2261" spans="1:4" x14ac:dyDescent="0.2">
      <c r="A2261" s="263" t="s">
        <v>657</v>
      </c>
      <c r="B2261" s="263" t="s">
        <v>25305</v>
      </c>
      <c r="C2261" s="263" t="s">
        <v>23500</v>
      </c>
      <c r="D2261" t="s">
        <v>34972</v>
      </c>
    </row>
    <row r="2262" spans="1:4" x14ac:dyDescent="0.2">
      <c r="A2262" s="263" t="s">
        <v>12426</v>
      </c>
      <c r="B2262" s="263" t="s">
        <v>25305</v>
      </c>
      <c r="C2262" s="263" t="s">
        <v>23500</v>
      </c>
      <c r="D2262" t="s">
        <v>34972</v>
      </c>
    </row>
    <row r="2263" spans="1:4" x14ac:dyDescent="0.2">
      <c r="A2263" s="263" t="s">
        <v>658</v>
      </c>
      <c r="B2263" s="263" t="s">
        <v>25306</v>
      </c>
      <c r="C2263" s="263" t="s">
        <v>23500</v>
      </c>
      <c r="D2263" t="s">
        <v>34972</v>
      </c>
    </row>
    <row r="2264" spans="1:4" x14ac:dyDescent="0.2">
      <c r="A2264" s="263" t="s">
        <v>12427</v>
      </c>
      <c r="B2264" s="263" t="s">
        <v>25306</v>
      </c>
      <c r="C2264" s="263" t="s">
        <v>23500</v>
      </c>
      <c r="D2264" t="s">
        <v>34972</v>
      </c>
    </row>
    <row r="2265" spans="1:4" x14ac:dyDescent="0.2">
      <c r="A2265" s="263" t="s">
        <v>659</v>
      </c>
      <c r="B2265" s="263" t="s">
        <v>25307</v>
      </c>
      <c r="C2265" s="263" t="s">
        <v>23500</v>
      </c>
      <c r="D2265" t="s">
        <v>34972</v>
      </c>
    </row>
    <row r="2266" spans="1:4" x14ac:dyDescent="0.2">
      <c r="A2266" s="263" t="s">
        <v>12428</v>
      </c>
      <c r="B2266" s="263" t="s">
        <v>25307</v>
      </c>
      <c r="C2266" s="263" t="s">
        <v>23500</v>
      </c>
      <c r="D2266" t="s">
        <v>34972</v>
      </c>
    </row>
    <row r="2267" spans="1:4" x14ac:dyDescent="0.2">
      <c r="A2267" s="263" t="s">
        <v>660</v>
      </c>
      <c r="B2267" s="263" t="s">
        <v>25308</v>
      </c>
      <c r="C2267" s="263" t="s">
        <v>23500</v>
      </c>
      <c r="D2267" t="s">
        <v>34972</v>
      </c>
    </row>
    <row r="2268" spans="1:4" x14ac:dyDescent="0.2">
      <c r="A2268" s="263" t="s">
        <v>12429</v>
      </c>
      <c r="B2268" s="263" t="s">
        <v>25308</v>
      </c>
      <c r="C2268" s="263" t="s">
        <v>23500</v>
      </c>
      <c r="D2268" t="s">
        <v>34972</v>
      </c>
    </row>
    <row r="2269" spans="1:4" x14ac:dyDescent="0.2">
      <c r="A2269" s="263" t="s">
        <v>661</v>
      </c>
      <c r="B2269" s="263" t="s">
        <v>25309</v>
      </c>
      <c r="C2269" s="263" t="s">
        <v>23500</v>
      </c>
      <c r="D2269" t="s">
        <v>34972</v>
      </c>
    </row>
    <row r="2270" spans="1:4" x14ac:dyDescent="0.2">
      <c r="A2270" s="263" t="s">
        <v>12430</v>
      </c>
      <c r="B2270" s="263" t="s">
        <v>25309</v>
      </c>
      <c r="C2270" s="263" t="s">
        <v>23500</v>
      </c>
      <c r="D2270" t="s">
        <v>34972</v>
      </c>
    </row>
    <row r="2271" spans="1:4" x14ac:dyDescent="0.2">
      <c r="A2271" s="263" t="s">
        <v>662</v>
      </c>
      <c r="B2271" s="263" t="s">
        <v>25310</v>
      </c>
      <c r="C2271" s="263" t="s">
        <v>23500</v>
      </c>
      <c r="D2271" t="s">
        <v>34972</v>
      </c>
    </row>
    <row r="2272" spans="1:4" x14ac:dyDescent="0.2">
      <c r="A2272" s="263" t="s">
        <v>12431</v>
      </c>
      <c r="B2272" s="263" t="s">
        <v>25310</v>
      </c>
      <c r="C2272" s="263" t="s">
        <v>23500</v>
      </c>
      <c r="D2272" t="s">
        <v>34972</v>
      </c>
    </row>
    <row r="2273" spans="1:4" x14ac:dyDescent="0.2">
      <c r="A2273" s="263" t="s">
        <v>663</v>
      </c>
      <c r="B2273" s="263" t="s">
        <v>25311</v>
      </c>
      <c r="C2273" s="263" t="s">
        <v>23500</v>
      </c>
      <c r="D2273" t="s">
        <v>34972</v>
      </c>
    </row>
    <row r="2274" spans="1:4" x14ac:dyDescent="0.2">
      <c r="A2274" s="263" t="s">
        <v>12432</v>
      </c>
      <c r="B2274" s="263" t="s">
        <v>25311</v>
      </c>
      <c r="C2274" s="263" t="s">
        <v>23500</v>
      </c>
      <c r="D2274" t="s">
        <v>34972</v>
      </c>
    </row>
    <row r="2275" spans="1:4" x14ac:dyDescent="0.2">
      <c r="A2275" s="263" t="s">
        <v>664</v>
      </c>
      <c r="B2275" s="263" t="s">
        <v>25312</v>
      </c>
      <c r="C2275" s="263" t="s">
        <v>23500</v>
      </c>
      <c r="D2275" t="s">
        <v>34972</v>
      </c>
    </row>
    <row r="2276" spans="1:4" x14ac:dyDescent="0.2">
      <c r="A2276" s="263" t="s">
        <v>12433</v>
      </c>
      <c r="B2276" s="263" t="s">
        <v>25312</v>
      </c>
      <c r="C2276" s="263" t="s">
        <v>23500</v>
      </c>
      <c r="D2276" t="s">
        <v>34972</v>
      </c>
    </row>
    <row r="2277" spans="1:4" x14ac:dyDescent="0.2">
      <c r="A2277" s="263" t="s">
        <v>665</v>
      </c>
      <c r="B2277" s="263" t="s">
        <v>25313</v>
      </c>
      <c r="C2277" s="263" t="s">
        <v>23500</v>
      </c>
      <c r="D2277" t="s">
        <v>34972</v>
      </c>
    </row>
    <row r="2278" spans="1:4" x14ac:dyDescent="0.2">
      <c r="A2278" s="263" t="s">
        <v>12434</v>
      </c>
      <c r="B2278" s="263" t="s">
        <v>25313</v>
      </c>
      <c r="C2278" s="263" t="s">
        <v>23500</v>
      </c>
      <c r="D2278" t="s">
        <v>34972</v>
      </c>
    </row>
    <row r="2279" spans="1:4" x14ac:dyDescent="0.2">
      <c r="A2279" s="263" t="s">
        <v>666</v>
      </c>
      <c r="B2279" s="263" t="s">
        <v>25314</v>
      </c>
      <c r="C2279" s="263" t="s">
        <v>23500</v>
      </c>
      <c r="D2279" t="s">
        <v>34972</v>
      </c>
    </row>
    <row r="2280" spans="1:4" x14ac:dyDescent="0.2">
      <c r="A2280" s="263" t="s">
        <v>12435</v>
      </c>
      <c r="B2280" s="263" t="s">
        <v>25314</v>
      </c>
      <c r="C2280" s="263" t="s">
        <v>23500</v>
      </c>
      <c r="D2280" t="s">
        <v>34972</v>
      </c>
    </row>
    <row r="2281" spans="1:4" x14ac:dyDescent="0.2">
      <c r="A2281" s="263" t="s">
        <v>667</v>
      </c>
      <c r="B2281" s="263" t="s">
        <v>25315</v>
      </c>
      <c r="C2281" s="263" t="s">
        <v>23500</v>
      </c>
      <c r="D2281" t="s">
        <v>34972</v>
      </c>
    </row>
    <row r="2282" spans="1:4" x14ac:dyDescent="0.2">
      <c r="A2282" s="263" t="s">
        <v>12436</v>
      </c>
      <c r="B2282" s="263" t="s">
        <v>25315</v>
      </c>
      <c r="C2282" s="263" t="s">
        <v>23500</v>
      </c>
      <c r="D2282" t="s">
        <v>34972</v>
      </c>
    </row>
    <row r="2283" spans="1:4" x14ac:dyDescent="0.2">
      <c r="A2283" s="263" t="s">
        <v>668</v>
      </c>
      <c r="B2283" s="263" t="s">
        <v>25316</v>
      </c>
      <c r="C2283" s="263" t="s">
        <v>23500</v>
      </c>
      <c r="D2283" t="s">
        <v>34972</v>
      </c>
    </row>
    <row r="2284" spans="1:4" x14ac:dyDescent="0.2">
      <c r="A2284" s="263" t="s">
        <v>12437</v>
      </c>
      <c r="B2284" s="263" t="s">
        <v>25316</v>
      </c>
      <c r="C2284" s="263" t="s">
        <v>23500</v>
      </c>
      <c r="D2284" t="s">
        <v>34972</v>
      </c>
    </row>
    <row r="2285" spans="1:4" x14ac:dyDescent="0.2">
      <c r="A2285" s="263" t="s">
        <v>669</v>
      </c>
      <c r="B2285" s="263" t="s">
        <v>25317</v>
      </c>
      <c r="C2285" s="263" t="s">
        <v>23500</v>
      </c>
      <c r="D2285" t="s">
        <v>34972</v>
      </c>
    </row>
    <row r="2286" spans="1:4" x14ac:dyDescent="0.2">
      <c r="A2286" s="263" t="s">
        <v>12438</v>
      </c>
      <c r="B2286" s="263" t="s">
        <v>25317</v>
      </c>
      <c r="C2286" s="263" t="s">
        <v>23500</v>
      </c>
      <c r="D2286" t="s">
        <v>34972</v>
      </c>
    </row>
    <row r="2287" spans="1:4" x14ac:dyDescent="0.2">
      <c r="A2287" s="263" t="s">
        <v>670</v>
      </c>
      <c r="B2287" s="263" t="s">
        <v>25318</v>
      </c>
      <c r="C2287" s="263" t="s">
        <v>23500</v>
      </c>
      <c r="D2287" t="s">
        <v>34972</v>
      </c>
    </row>
    <row r="2288" spans="1:4" x14ac:dyDescent="0.2">
      <c r="A2288" s="263" t="s">
        <v>12439</v>
      </c>
      <c r="B2288" s="263" t="s">
        <v>25318</v>
      </c>
      <c r="C2288" s="263" t="s">
        <v>23500</v>
      </c>
      <c r="D2288" t="s">
        <v>34972</v>
      </c>
    </row>
    <row r="2289" spans="1:4" x14ac:dyDescent="0.2">
      <c r="A2289" s="263" t="s">
        <v>671</v>
      </c>
      <c r="B2289" s="263" t="s">
        <v>25319</v>
      </c>
      <c r="C2289" s="263" t="s">
        <v>23500</v>
      </c>
      <c r="D2289" t="s">
        <v>34972</v>
      </c>
    </row>
    <row r="2290" spans="1:4" x14ac:dyDescent="0.2">
      <c r="A2290" s="263" t="s">
        <v>12440</v>
      </c>
      <c r="B2290" s="263" t="s">
        <v>25319</v>
      </c>
      <c r="C2290" s="263" t="s">
        <v>23500</v>
      </c>
      <c r="D2290" t="s">
        <v>34972</v>
      </c>
    </row>
    <row r="2291" spans="1:4" x14ac:dyDescent="0.2">
      <c r="A2291" s="263" t="s">
        <v>672</v>
      </c>
      <c r="B2291" s="263" t="s">
        <v>25320</v>
      </c>
      <c r="C2291" s="263" t="s">
        <v>23500</v>
      </c>
      <c r="D2291" t="s">
        <v>34972</v>
      </c>
    </row>
    <row r="2292" spans="1:4" x14ac:dyDescent="0.2">
      <c r="A2292" s="263" t="s">
        <v>12441</v>
      </c>
      <c r="B2292" s="263" t="s">
        <v>25320</v>
      </c>
      <c r="C2292" s="263" t="s">
        <v>23500</v>
      </c>
      <c r="D2292" t="s">
        <v>34972</v>
      </c>
    </row>
    <row r="2293" spans="1:4" x14ac:dyDescent="0.2">
      <c r="A2293" s="263" t="s">
        <v>673</v>
      </c>
      <c r="B2293" s="263" t="s">
        <v>25321</v>
      </c>
      <c r="C2293" s="263" t="s">
        <v>23500</v>
      </c>
      <c r="D2293" t="s">
        <v>34972</v>
      </c>
    </row>
    <row r="2294" spans="1:4" x14ac:dyDescent="0.2">
      <c r="A2294" s="263" t="s">
        <v>12442</v>
      </c>
      <c r="B2294" s="263" t="s">
        <v>25321</v>
      </c>
      <c r="C2294" s="263" t="s">
        <v>23500</v>
      </c>
      <c r="D2294" t="s">
        <v>34972</v>
      </c>
    </row>
    <row r="2295" spans="1:4" x14ac:dyDescent="0.2">
      <c r="A2295" s="263" t="s">
        <v>674</v>
      </c>
      <c r="B2295" s="263" t="s">
        <v>25322</v>
      </c>
      <c r="C2295" s="263" t="s">
        <v>23500</v>
      </c>
      <c r="D2295" t="s">
        <v>34972</v>
      </c>
    </row>
    <row r="2296" spans="1:4" x14ac:dyDescent="0.2">
      <c r="A2296" s="263" t="s">
        <v>12443</v>
      </c>
      <c r="B2296" s="263" t="s">
        <v>25322</v>
      </c>
      <c r="C2296" s="263" t="s">
        <v>23500</v>
      </c>
      <c r="D2296" t="s">
        <v>34972</v>
      </c>
    </row>
    <row r="2297" spans="1:4" x14ac:dyDescent="0.2">
      <c r="A2297" s="263" t="s">
        <v>675</v>
      </c>
      <c r="B2297" s="263" t="s">
        <v>25323</v>
      </c>
      <c r="C2297" s="263" t="s">
        <v>23500</v>
      </c>
      <c r="D2297" t="s">
        <v>34972</v>
      </c>
    </row>
    <row r="2298" spans="1:4" x14ac:dyDescent="0.2">
      <c r="A2298" s="263" t="s">
        <v>12444</v>
      </c>
      <c r="B2298" s="263" t="s">
        <v>25323</v>
      </c>
      <c r="C2298" s="263" t="s">
        <v>23500</v>
      </c>
      <c r="D2298" t="s">
        <v>34972</v>
      </c>
    </row>
    <row r="2299" spans="1:4" x14ac:dyDescent="0.2">
      <c r="A2299" s="263" t="s">
        <v>676</v>
      </c>
      <c r="B2299" s="263" t="s">
        <v>25324</v>
      </c>
      <c r="C2299" s="263" t="s">
        <v>23500</v>
      </c>
      <c r="D2299" t="s">
        <v>34972</v>
      </c>
    </row>
    <row r="2300" spans="1:4" x14ac:dyDescent="0.2">
      <c r="A2300" s="263" t="s">
        <v>12445</v>
      </c>
      <c r="B2300" s="263" t="s">
        <v>25324</v>
      </c>
      <c r="C2300" s="263" t="s">
        <v>23500</v>
      </c>
      <c r="D2300" t="s">
        <v>34972</v>
      </c>
    </row>
    <row r="2301" spans="1:4" x14ac:dyDescent="0.2">
      <c r="A2301" s="263" t="s">
        <v>677</v>
      </c>
      <c r="B2301" s="263" t="s">
        <v>25325</v>
      </c>
      <c r="C2301" s="263" t="s">
        <v>23500</v>
      </c>
      <c r="D2301" t="s">
        <v>34972</v>
      </c>
    </row>
    <row r="2302" spans="1:4" x14ac:dyDescent="0.2">
      <c r="A2302" s="263" t="s">
        <v>12446</v>
      </c>
      <c r="B2302" s="263" t="s">
        <v>25325</v>
      </c>
      <c r="C2302" s="263" t="s">
        <v>23500</v>
      </c>
      <c r="D2302" t="s">
        <v>34972</v>
      </c>
    </row>
    <row r="2303" spans="1:4" x14ac:dyDescent="0.2">
      <c r="A2303" s="263" t="s">
        <v>678</v>
      </c>
      <c r="B2303" s="263" t="s">
        <v>25326</v>
      </c>
      <c r="C2303" s="263" t="s">
        <v>23500</v>
      </c>
      <c r="D2303" t="s">
        <v>34972</v>
      </c>
    </row>
    <row r="2304" spans="1:4" x14ac:dyDescent="0.2">
      <c r="A2304" s="263" t="s">
        <v>12447</v>
      </c>
      <c r="B2304" s="263" t="s">
        <v>25326</v>
      </c>
      <c r="C2304" s="263" t="s">
        <v>23500</v>
      </c>
      <c r="D2304" t="s">
        <v>34972</v>
      </c>
    </row>
    <row r="2305" spans="1:4" x14ac:dyDescent="0.2">
      <c r="A2305" s="263" t="s">
        <v>679</v>
      </c>
      <c r="B2305" s="263" t="s">
        <v>25327</v>
      </c>
      <c r="C2305" s="263" t="s">
        <v>23500</v>
      </c>
      <c r="D2305" t="s">
        <v>34972</v>
      </c>
    </row>
    <row r="2306" spans="1:4" x14ac:dyDescent="0.2">
      <c r="A2306" s="263" t="s">
        <v>12448</v>
      </c>
      <c r="B2306" s="263" t="s">
        <v>25327</v>
      </c>
      <c r="C2306" s="263" t="s">
        <v>23500</v>
      </c>
      <c r="D2306" t="s">
        <v>34972</v>
      </c>
    </row>
    <row r="2307" spans="1:4" x14ac:dyDescent="0.2">
      <c r="A2307" s="263" t="s">
        <v>680</v>
      </c>
      <c r="B2307" s="263" t="s">
        <v>25328</v>
      </c>
      <c r="C2307" s="263" t="s">
        <v>23500</v>
      </c>
      <c r="D2307" t="s">
        <v>34972</v>
      </c>
    </row>
    <row r="2308" spans="1:4" x14ac:dyDescent="0.2">
      <c r="A2308" s="263" t="s">
        <v>12449</v>
      </c>
      <c r="B2308" s="263" t="s">
        <v>25328</v>
      </c>
      <c r="C2308" s="263" t="s">
        <v>23500</v>
      </c>
      <c r="D2308" t="s">
        <v>34972</v>
      </c>
    </row>
    <row r="2309" spans="1:4" x14ac:dyDescent="0.2">
      <c r="A2309" s="263" t="s">
        <v>681</v>
      </c>
      <c r="B2309" s="263" t="s">
        <v>25329</v>
      </c>
      <c r="C2309" s="263" t="s">
        <v>23500</v>
      </c>
      <c r="D2309" t="s">
        <v>34972</v>
      </c>
    </row>
    <row r="2310" spans="1:4" x14ac:dyDescent="0.2">
      <c r="A2310" s="263" t="s">
        <v>12450</v>
      </c>
      <c r="B2310" s="263" t="s">
        <v>25329</v>
      </c>
      <c r="C2310" s="263" t="s">
        <v>23500</v>
      </c>
      <c r="D2310" t="s">
        <v>34972</v>
      </c>
    </row>
    <row r="2311" spans="1:4" x14ac:dyDescent="0.2">
      <c r="A2311" s="263" t="s">
        <v>682</v>
      </c>
      <c r="B2311" s="263" t="s">
        <v>25330</v>
      </c>
      <c r="C2311" s="263" t="s">
        <v>23500</v>
      </c>
      <c r="D2311" t="s">
        <v>34972</v>
      </c>
    </row>
    <row r="2312" spans="1:4" x14ac:dyDescent="0.2">
      <c r="A2312" s="263" t="s">
        <v>12451</v>
      </c>
      <c r="B2312" s="263" t="s">
        <v>25330</v>
      </c>
      <c r="C2312" s="263" t="s">
        <v>23500</v>
      </c>
      <c r="D2312" t="s">
        <v>34972</v>
      </c>
    </row>
    <row r="2313" spans="1:4" x14ac:dyDescent="0.2">
      <c r="A2313" s="263" t="s">
        <v>683</v>
      </c>
      <c r="B2313" s="263" t="s">
        <v>25331</v>
      </c>
      <c r="C2313" s="263" t="s">
        <v>23500</v>
      </c>
      <c r="D2313" t="s">
        <v>34972</v>
      </c>
    </row>
    <row r="2314" spans="1:4" x14ac:dyDescent="0.2">
      <c r="A2314" s="263" t="s">
        <v>12452</v>
      </c>
      <c r="B2314" s="263" t="s">
        <v>25331</v>
      </c>
      <c r="C2314" s="263" t="s">
        <v>23500</v>
      </c>
      <c r="D2314" t="s">
        <v>34972</v>
      </c>
    </row>
    <row r="2315" spans="1:4" x14ac:dyDescent="0.2">
      <c r="A2315" s="263" t="s">
        <v>684</v>
      </c>
      <c r="B2315" s="263" t="s">
        <v>25332</v>
      </c>
      <c r="C2315" s="263" t="s">
        <v>23500</v>
      </c>
      <c r="D2315" t="s">
        <v>34972</v>
      </c>
    </row>
    <row r="2316" spans="1:4" x14ac:dyDescent="0.2">
      <c r="A2316" s="263" t="s">
        <v>12453</v>
      </c>
      <c r="B2316" s="263" t="s">
        <v>25332</v>
      </c>
      <c r="C2316" s="263" t="s">
        <v>23500</v>
      </c>
      <c r="D2316" t="s">
        <v>34972</v>
      </c>
    </row>
    <row r="2317" spans="1:4" x14ac:dyDescent="0.2">
      <c r="A2317" s="263" t="s">
        <v>685</v>
      </c>
      <c r="B2317" s="263" t="s">
        <v>25333</v>
      </c>
      <c r="C2317" s="263" t="s">
        <v>23500</v>
      </c>
      <c r="D2317" t="s">
        <v>34972</v>
      </c>
    </row>
    <row r="2318" spans="1:4" x14ac:dyDescent="0.2">
      <c r="A2318" s="263" t="s">
        <v>12454</v>
      </c>
      <c r="B2318" s="263" t="s">
        <v>25333</v>
      </c>
      <c r="C2318" s="263" t="s">
        <v>23500</v>
      </c>
      <c r="D2318" t="s">
        <v>34972</v>
      </c>
    </row>
    <row r="2319" spans="1:4" x14ac:dyDescent="0.2">
      <c r="A2319" s="263" t="s">
        <v>686</v>
      </c>
      <c r="B2319" s="263" t="s">
        <v>25334</v>
      </c>
      <c r="C2319" s="263" t="s">
        <v>23500</v>
      </c>
      <c r="D2319" t="s">
        <v>34972</v>
      </c>
    </row>
    <row r="2320" spans="1:4" x14ac:dyDescent="0.2">
      <c r="A2320" s="263" t="s">
        <v>12455</v>
      </c>
      <c r="B2320" s="263" t="s">
        <v>25334</v>
      </c>
      <c r="C2320" s="263" t="s">
        <v>23500</v>
      </c>
      <c r="D2320" t="s">
        <v>34972</v>
      </c>
    </row>
    <row r="2321" spans="1:4" x14ac:dyDescent="0.2">
      <c r="A2321" s="263" t="s">
        <v>687</v>
      </c>
      <c r="B2321" s="263" t="s">
        <v>25335</v>
      </c>
      <c r="C2321" s="263" t="s">
        <v>23500</v>
      </c>
      <c r="D2321" t="s">
        <v>34972</v>
      </c>
    </row>
    <row r="2322" spans="1:4" x14ac:dyDescent="0.2">
      <c r="A2322" s="263" t="s">
        <v>12456</v>
      </c>
      <c r="B2322" s="263" t="s">
        <v>25335</v>
      </c>
      <c r="C2322" s="263" t="s">
        <v>23500</v>
      </c>
      <c r="D2322" t="s">
        <v>34972</v>
      </c>
    </row>
    <row r="2323" spans="1:4" x14ac:dyDescent="0.2">
      <c r="A2323" s="263" t="s">
        <v>688</v>
      </c>
      <c r="B2323" s="263" t="s">
        <v>25336</v>
      </c>
      <c r="C2323" s="263" t="s">
        <v>23500</v>
      </c>
      <c r="D2323" t="s">
        <v>34972</v>
      </c>
    </row>
    <row r="2324" spans="1:4" x14ac:dyDescent="0.2">
      <c r="A2324" s="263" t="s">
        <v>12457</v>
      </c>
      <c r="B2324" s="263" t="s">
        <v>25336</v>
      </c>
      <c r="C2324" s="263" t="s">
        <v>23500</v>
      </c>
      <c r="D2324" t="s">
        <v>34972</v>
      </c>
    </row>
    <row r="2325" spans="1:4" x14ac:dyDescent="0.2">
      <c r="A2325" s="263" t="s">
        <v>689</v>
      </c>
      <c r="B2325" s="263" t="s">
        <v>25337</v>
      </c>
      <c r="C2325" s="263" t="s">
        <v>23500</v>
      </c>
      <c r="D2325" t="s">
        <v>34972</v>
      </c>
    </row>
    <row r="2326" spans="1:4" x14ac:dyDescent="0.2">
      <c r="A2326" s="263" t="s">
        <v>12458</v>
      </c>
      <c r="B2326" s="263" t="s">
        <v>25337</v>
      </c>
      <c r="C2326" s="263" t="s">
        <v>23500</v>
      </c>
      <c r="D2326" t="s">
        <v>34972</v>
      </c>
    </row>
    <row r="2327" spans="1:4" x14ac:dyDescent="0.2">
      <c r="A2327" s="263" t="s">
        <v>690</v>
      </c>
      <c r="B2327" s="263" t="s">
        <v>25338</v>
      </c>
      <c r="C2327" s="263" t="s">
        <v>23500</v>
      </c>
      <c r="D2327" t="s">
        <v>34972</v>
      </c>
    </row>
    <row r="2328" spans="1:4" x14ac:dyDescent="0.2">
      <c r="A2328" s="263" t="s">
        <v>12459</v>
      </c>
      <c r="B2328" s="263" t="s">
        <v>25338</v>
      </c>
      <c r="C2328" s="263" t="s">
        <v>23500</v>
      </c>
      <c r="D2328" t="s">
        <v>34972</v>
      </c>
    </row>
    <row r="2329" spans="1:4" x14ac:dyDescent="0.2">
      <c r="A2329" s="263" t="s">
        <v>691</v>
      </c>
      <c r="B2329" s="263" t="s">
        <v>25339</v>
      </c>
      <c r="C2329" s="263" t="s">
        <v>23500</v>
      </c>
      <c r="D2329" t="s">
        <v>34972</v>
      </c>
    </row>
    <row r="2330" spans="1:4" x14ac:dyDescent="0.2">
      <c r="A2330" s="263" t="s">
        <v>12460</v>
      </c>
      <c r="B2330" s="263" t="s">
        <v>25339</v>
      </c>
      <c r="C2330" s="263" t="s">
        <v>23500</v>
      </c>
      <c r="D2330" t="s">
        <v>34972</v>
      </c>
    </row>
    <row r="2331" spans="1:4" x14ac:dyDescent="0.2">
      <c r="A2331" s="263" t="s">
        <v>692</v>
      </c>
      <c r="B2331" s="263" t="s">
        <v>25340</v>
      </c>
      <c r="C2331" s="263" t="s">
        <v>23500</v>
      </c>
      <c r="D2331" t="s">
        <v>34972</v>
      </c>
    </row>
    <row r="2332" spans="1:4" x14ac:dyDescent="0.2">
      <c r="A2332" s="263" t="s">
        <v>12461</v>
      </c>
      <c r="B2332" s="263" t="s">
        <v>25340</v>
      </c>
      <c r="C2332" s="263" t="s">
        <v>23500</v>
      </c>
      <c r="D2332" t="s">
        <v>34972</v>
      </c>
    </row>
    <row r="2333" spans="1:4" x14ac:dyDescent="0.2">
      <c r="A2333" s="263" t="s">
        <v>693</v>
      </c>
      <c r="B2333" s="263" t="s">
        <v>25341</v>
      </c>
      <c r="C2333" s="263" t="s">
        <v>23500</v>
      </c>
      <c r="D2333" t="s">
        <v>34972</v>
      </c>
    </row>
    <row r="2334" spans="1:4" x14ac:dyDescent="0.2">
      <c r="A2334" s="263" t="s">
        <v>12462</v>
      </c>
      <c r="B2334" s="263" t="s">
        <v>25341</v>
      </c>
      <c r="C2334" s="263" t="s">
        <v>23500</v>
      </c>
      <c r="D2334" t="s">
        <v>34972</v>
      </c>
    </row>
    <row r="2335" spans="1:4" x14ac:dyDescent="0.2">
      <c r="A2335" s="263" t="s">
        <v>694</v>
      </c>
      <c r="B2335" s="263" t="s">
        <v>25342</v>
      </c>
      <c r="C2335" s="263" t="s">
        <v>23500</v>
      </c>
      <c r="D2335" t="s">
        <v>34972</v>
      </c>
    </row>
    <row r="2336" spans="1:4" x14ac:dyDescent="0.2">
      <c r="A2336" s="263" t="s">
        <v>12463</v>
      </c>
      <c r="B2336" s="263" t="s">
        <v>25342</v>
      </c>
      <c r="C2336" s="263" t="s">
        <v>23500</v>
      </c>
      <c r="D2336" t="s">
        <v>34972</v>
      </c>
    </row>
    <row r="2337" spans="1:4" x14ac:dyDescent="0.2">
      <c r="A2337" s="263" t="s">
        <v>695</v>
      </c>
      <c r="B2337" s="263" t="s">
        <v>25343</v>
      </c>
      <c r="C2337" s="263" t="s">
        <v>23500</v>
      </c>
      <c r="D2337" t="s">
        <v>34972</v>
      </c>
    </row>
    <row r="2338" spans="1:4" x14ac:dyDescent="0.2">
      <c r="A2338" s="263" t="s">
        <v>12464</v>
      </c>
      <c r="B2338" s="263" t="s">
        <v>25343</v>
      </c>
      <c r="C2338" s="263" t="s">
        <v>23500</v>
      </c>
      <c r="D2338" t="s">
        <v>34972</v>
      </c>
    </row>
    <row r="2339" spans="1:4" x14ac:dyDescent="0.2">
      <c r="A2339" s="263" t="s">
        <v>696</v>
      </c>
      <c r="B2339" s="263" t="s">
        <v>25344</v>
      </c>
      <c r="C2339" s="263" t="s">
        <v>23500</v>
      </c>
      <c r="D2339" t="s">
        <v>34972</v>
      </c>
    </row>
    <row r="2340" spans="1:4" x14ac:dyDescent="0.2">
      <c r="A2340" s="263" t="s">
        <v>12465</v>
      </c>
      <c r="B2340" s="263" t="s">
        <v>25344</v>
      </c>
      <c r="C2340" s="263" t="s">
        <v>23500</v>
      </c>
      <c r="D2340" t="s">
        <v>34972</v>
      </c>
    </row>
    <row r="2341" spans="1:4" x14ac:dyDescent="0.2">
      <c r="A2341" s="263" t="s">
        <v>697</v>
      </c>
      <c r="B2341" s="263" t="s">
        <v>25345</v>
      </c>
      <c r="C2341" s="263" t="s">
        <v>23500</v>
      </c>
      <c r="D2341" t="s">
        <v>34972</v>
      </c>
    </row>
    <row r="2342" spans="1:4" x14ac:dyDescent="0.2">
      <c r="A2342" s="263" t="s">
        <v>12466</v>
      </c>
      <c r="B2342" s="263" t="s">
        <v>25345</v>
      </c>
      <c r="C2342" s="263" t="s">
        <v>23500</v>
      </c>
      <c r="D2342" t="s">
        <v>34972</v>
      </c>
    </row>
    <row r="2343" spans="1:4" x14ac:dyDescent="0.2">
      <c r="A2343" s="263" t="s">
        <v>698</v>
      </c>
      <c r="B2343" s="263" t="s">
        <v>25346</v>
      </c>
      <c r="C2343" s="263" t="s">
        <v>23500</v>
      </c>
      <c r="D2343" t="s">
        <v>34972</v>
      </c>
    </row>
    <row r="2344" spans="1:4" x14ac:dyDescent="0.2">
      <c r="A2344" s="263" t="s">
        <v>12467</v>
      </c>
      <c r="B2344" s="263" t="s">
        <v>25346</v>
      </c>
      <c r="C2344" s="263" t="s">
        <v>23500</v>
      </c>
      <c r="D2344" t="s">
        <v>34972</v>
      </c>
    </row>
    <row r="2345" spans="1:4" x14ac:dyDescent="0.2">
      <c r="A2345" s="263" t="s">
        <v>699</v>
      </c>
      <c r="B2345" s="263" t="s">
        <v>25347</v>
      </c>
      <c r="C2345" s="263" t="s">
        <v>23500</v>
      </c>
      <c r="D2345" t="s">
        <v>34972</v>
      </c>
    </row>
    <row r="2346" spans="1:4" x14ac:dyDescent="0.2">
      <c r="A2346" s="263" t="s">
        <v>12468</v>
      </c>
      <c r="B2346" s="263" t="s">
        <v>25347</v>
      </c>
      <c r="C2346" s="263" t="s">
        <v>23500</v>
      </c>
      <c r="D2346" t="s">
        <v>34972</v>
      </c>
    </row>
    <row r="2347" spans="1:4" x14ac:dyDescent="0.2">
      <c r="A2347" s="263" t="s">
        <v>700</v>
      </c>
      <c r="B2347" s="263" t="s">
        <v>25348</v>
      </c>
      <c r="C2347" s="263" t="s">
        <v>23500</v>
      </c>
      <c r="D2347" t="s">
        <v>34972</v>
      </c>
    </row>
    <row r="2348" spans="1:4" x14ac:dyDescent="0.2">
      <c r="A2348" s="263" t="s">
        <v>12469</v>
      </c>
      <c r="B2348" s="263" t="s">
        <v>25348</v>
      </c>
      <c r="C2348" s="263" t="s">
        <v>23500</v>
      </c>
      <c r="D2348" t="s">
        <v>34972</v>
      </c>
    </row>
    <row r="2349" spans="1:4" x14ac:dyDescent="0.2">
      <c r="A2349" s="263" t="s">
        <v>701</v>
      </c>
      <c r="B2349" s="263" t="s">
        <v>25349</v>
      </c>
      <c r="C2349" s="263" t="s">
        <v>23500</v>
      </c>
      <c r="D2349" t="s">
        <v>34972</v>
      </c>
    </row>
    <row r="2350" spans="1:4" x14ac:dyDescent="0.2">
      <c r="A2350" s="263" t="s">
        <v>12470</v>
      </c>
      <c r="B2350" s="263" t="s">
        <v>25349</v>
      </c>
      <c r="C2350" s="263" t="s">
        <v>23500</v>
      </c>
      <c r="D2350" t="s">
        <v>34972</v>
      </c>
    </row>
    <row r="2351" spans="1:4" x14ac:dyDescent="0.2">
      <c r="A2351" s="263" t="s">
        <v>702</v>
      </c>
      <c r="B2351" s="263" t="s">
        <v>25350</v>
      </c>
      <c r="C2351" s="263" t="s">
        <v>23500</v>
      </c>
      <c r="D2351" t="s">
        <v>34972</v>
      </c>
    </row>
    <row r="2352" spans="1:4" x14ac:dyDescent="0.2">
      <c r="A2352" s="263" t="s">
        <v>12471</v>
      </c>
      <c r="B2352" s="263" t="s">
        <v>25350</v>
      </c>
      <c r="C2352" s="263" t="s">
        <v>23500</v>
      </c>
      <c r="D2352" t="s">
        <v>34972</v>
      </c>
    </row>
    <row r="2353" spans="1:4" x14ac:dyDescent="0.2">
      <c r="A2353" s="263" t="s">
        <v>703</v>
      </c>
      <c r="B2353" s="263" t="s">
        <v>25351</v>
      </c>
      <c r="C2353" s="263" t="s">
        <v>23500</v>
      </c>
      <c r="D2353" t="s">
        <v>34972</v>
      </c>
    </row>
    <row r="2354" spans="1:4" x14ac:dyDescent="0.2">
      <c r="A2354" s="263" t="s">
        <v>12472</v>
      </c>
      <c r="B2354" s="263" t="s">
        <v>25351</v>
      </c>
      <c r="C2354" s="263" t="s">
        <v>23500</v>
      </c>
      <c r="D2354" t="s">
        <v>34972</v>
      </c>
    </row>
    <row r="2355" spans="1:4" x14ac:dyDescent="0.2">
      <c r="A2355" s="263" t="s">
        <v>704</v>
      </c>
      <c r="B2355" s="263" t="s">
        <v>25352</v>
      </c>
      <c r="C2355" s="263" t="s">
        <v>23500</v>
      </c>
      <c r="D2355" t="s">
        <v>34972</v>
      </c>
    </row>
    <row r="2356" spans="1:4" x14ac:dyDescent="0.2">
      <c r="A2356" s="263" t="s">
        <v>12473</v>
      </c>
      <c r="B2356" s="263" t="s">
        <v>25352</v>
      </c>
      <c r="C2356" s="263" t="s">
        <v>23500</v>
      </c>
      <c r="D2356" t="s">
        <v>34972</v>
      </c>
    </row>
    <row r="2357" spans="1:4" x14ac:dyDescent="0.2">
      <c r="A2357" s="263" t="s">
        <v>705</v>
      </c>
      <c r="B2357" s="263" t="s">
        <v>25353</v>
      </c>
      <c r="C2357" s="263" t="s">
        <v>23500</v>
      </c>
      <c r="D2357" t="s">
        <v>34972</v>
      </c>
    </row>
    <row r="2358" spans="1:4" x14ac:dyDescent="0.2">
      <c r="A2358" s="263" t="s">
        <v>12474</v>
      </c>
      <c r="B2358" s="263" t="s">
        <v>25353</v>
      </c>
      <c r="C2358" s="263" t="s">
        <v>23500</v>
      </c>
      <c r="D2358" t="s">
        <v>34972</v>
      </c>
    </row>
    <row r="2359" spans="1:4" x14ac:dyDescent="0.2">
      <c r="A2359" s="263" t="s">
        <v>706</v>
      </c>
      <c r="B2359" s="263" t="s">
        <v>25354</v>
      </c>
      <c r="C2359" s="263" t="s">
        <v>23500</v>
      </c>
      <c r="D2359" t="s">
        <v>34972</v>
      </c>
    </row>
    <row r="2360" spans="1:4" x14ac:dyDescent="0.2">
      <c r="A2360" s="263" t="s">
        <v>12475</v>
      </c>
      <c r="B2360" s="263" t="s">
        <v>25354</v>
      </c>
      <c r="C2360" s="263" t="s">
        <v>23500</v>
      </c>
      <c r="D2360" t="s">
        <v>34972</v>
      </c>
    </row>
    <row r="2361" spans="1:4" x14ac:dyDescent="0.2">
      <c r="A2361" s="263" t="s">
        <v>707</v>
      </c>
      <c r="B2361" s="263" t="s">
        <v>25355</v>
      </c>
      <c r="C2361" s="263" t="s">
        <v>23500</v>
      </c>
      <c r="D2361" t="s">
        <v>34972</v>
      </c>
    </row>
    <row r="2362" spans="1:4" x14ac:dyDescent="0.2">
      <c r="A2362" s="263" t="s">
        <v>12476</v>
      </c>
      <c r="B2362" s="263" t="s">
        <v>25355</v>
      </c>
      <c r="C2362" s="263" t="s">
        <v>23500</v>
      </c>
      <c r="D2362" t="s">
        <v>34972</v>
      </c>
    </row>
    <row r="2363" spans="1:4" x14ac:dyDescent="0.2">
      <c r="A2363" s="263" t="s">
        <v>708</v>
      </c>
      <c r="B2363" s="263" t="s">
        <v>25356</v>
      </c>
      <c r="C2363" s="263" t="s">
        <v>23500</v>
      </c>
      <c r="D2363" t="s">
        <v>34972</v>
      </c>
    </row>
    <row r="2364" spans="1:4" x14ac:dyDescent="0.2">
      <c r="A2364" s="263" t="s">
        <v>12477</v>
      </c>
      <c r="B2364" s="263" t="s">
        <v>25356</v>
      </c>
      <c r="C2364" s="263" t="s">
        <v>23500</v>
      </c>
      <c r="D2364" t="s">
        <v>34972</v>
      </c>
    </row>
    <row r="2365" spans="1:4" x14ac:dyDescent="0.2">
      <c r="A2365" s="263" t="s">
        <v>709</v>
      </c>
      <c r="B2365" s="263" t="s">
        <v>25357</v>
      </c>
      <c r="C2365" s="263" t="s">
        <v>23500</v>
      </c>
      <c r="D2365" t="s">
        <v>34972</v>
      </c>
    </row>
    <row r="2366" spans="1:4" x14ac:dyDescent="0.2">
      <c r="A2366" s="263" t="s">
        <v>12478</v>
      </c>
      <c r="B2366" s="263" t="s">
        <v>25357</v>
      </c>
      <c r="C2366" s="263" t="s">
        <v>23500</v>
      </c>
      <c r="D2366" t="s">
        <v>34972</v>
      </c>
    </row>
    <row r="2367" spans="1:4" x14ac:dyDescent="0.2">
      <c r="A2367" s="263" t="s">
        <v>713</v>
      </c>
      <c r="B2367" s="263" t="s">
        <v>25358</v>
      </c>
      <c r="C2367" s="263" t="s">
        <v>23580</v>
      </c>
      <c r="D2367" t="s">
        <v>34979</v>
      </c>
    </row>
    <row r="2368" spans="1:4" x14ac:dyDescent="0.2">
      <c r="A2368" s="263" t="s">
        <v>12479</v>
      </c>
      <c r="B2368" s="263" t="s">
        <v>25358</v>
      </c>
      <c r="C2368" s="263" t="s">
        <v>23580</v>
      </c>
      <c r="D2368" t="s">
        <v>34979</v>
      </c>
    </row>
    <row r="2369" spans="1:4" x14ac:dyDescent="0.2">
      <c r="A2369" s="263" t="s">
        <v>714</v>
      </c>
      <c r="B2369" s="263" t="s">
        <v>25359</v>
      </c>
      <c r="C2369" s="263" t="s">
        <v>23580</v>
      </c>
      <c r="D2369" t="s">
        <v>34979</v>
      </c>
    </row>
    <row r="2370" spans="1:4" x14ac:dyDescent="0.2">
      <c r="A2370" s="263" t="s">
        <v>12480</v>
      </c>
      <c r="B2370" s="263" t="s">
        <v>25359</v>
      </c>
      <c r="C2370" s="263" t="s">
        <v>23580</v>
      </c>
      <c r="D2370" t="s">
        <v>34979</v>
      </c>
    </row>
    <row r="2371" spans="1:4" x14ac:dyDescent="0.2">
      <c r="A2371" s="263" t="s">
        <v>715</v>
      </c>
      <c r="B2371" s="263" t="s">
        <v>25360</v>
      </c>
      <c r="C2371" s="263" t="s">
        <v>23580</v>
      </c>
      <c r="D2371" t="s">
        <v>34979</v>
      </c>
    </row>
    <row r="2372" spans="1:4" x14ac:dyDescent="0.2">
      <c r="A2372" s="263" t="s">
        <v>12481</v>
      </c>
      <c r="B2372" s="263" t="s">
        <v>25360</v>
      </c>
      <c r="C2372" s="263" t="s">
        <v>23580</v>
      </c>
      <c r="D2372" t="s">
        <v>34979</v>
      </c>
    </row>
    <row r="2373" spans="1:4" x14ac:dyDescent="0.2">
      <c r="A2373" s="263" t="s">
        <v>716</v>
      </c>
      <c r="B2373" s="263" t="s">
        <v>25361</v>
      </c>
      <c r="C2373" s="263" t="s">
        <v>23580</v>
      </c>
      <c r="D2373" t="s">
        <v>34979</v>
      </c>
    </row>
    <row r="2374" spans="1:4" x14ac:dyDescent="0.2">
      <c r="A2374" s="263" t="s">
        <v>12482</v>
      </c>
      <c r="B2374" s="263" t="s">
        <v>25361</v>
      </c>
      <c r="C2374" s="263" t="s">
        <v>23580</v>
      </c>
      <c r="D2374" t="s">
        <v>34979</v>
      </c>
    </row>
    <row r="2375" spans="1:4" x14ac:dyDescent="0.2">
      <c r="A2375" s="263" t="s">
        <v>717</v>
      </c>
      <c r="B2375" s="263" t="s">
        <v>25362</v>
      </c>
      <c r="C2375" s="263" t="s">
        <v>23580</v>
      </c>
      <c r="D2375" t="s">
        <v>34979</v>
      </c>
    </row>
    <row r="2376" spans="1:4" x14ac:dyDescent="0.2">
      <c r="A2376" s="263" t="s">
        <v>12483</v>
      </c>
      <c r="B2376" s="263" t="s">
        <v>25362</v>
      </c>
      <c r="C2376" s="263" t="s">
        <v>23580</v>
      </c>
      <c r="D2376" t="s">
        <v>34979</v>
      </c>
    </row>
    <row r="2377" spans="1:4" x14ac:dyDescent="0.2">
      <c r="A2377" s="263" t="s">
        <v>718</v>
      </c>
      <c r="B2377" s="263" t="s">
        <v>25363</v>
      </c>
      <c r="C2377" s="263" t="s">
        <v>23580</v>
      </c>
      <c r="D2377" t="s">
        <v>34979</v>
      </c>
    </row>
    <row r="2378" spans="1:4" x14ac:dyDescent="0.2">
      <c r="A2378" s="263" t="s">
        <v>12484</v>
      </c>
      <c r="B2378" s="263" t="s">
        <v>25363</v>
      </c>
      <c r="C2378" s="263" t="s">
        <v>23580</v>
      </c>
      <c r="D2378" t="s">
        <v>34979</v>
      </c>
    </row>
    <row r="2379" spans="1:4" x14ac:dyDescent="0.2">
      <c r="A2379" s="263" t="s">
        <v>719</v>
      </c>
      <c r="B2379" s="263" t="s">
        <v>25364</v>
      </c>
      <c r="C2379" s="263" t="s">
        <v>23580</v>
      </c>
      <c r="D2379" t="s">
        <v>34979</v>
      </c>
    </row>
    <row r="2380" spans="1:4" x14ac:dyDescent="0.2">
      <c r="A2380" s="263" t="s">
        <v>12485</v>
      </c>
      <c r="B2380" s="263" t="s">
        <v>25364</v>
      </c>
      <c r="C2380" s="263" t="s">
        <v>23580</v>
      </c>
      <c r="D2380" t="s">
        <v>34979</v>
      </c>
    </row>
    <row r="2381" spans="1:4" x14ac:dyDescent="0.2">
      <c r="A2381" s="263" t="s">
        <v>720</v>
      </c>
      <c r="B2381" s="263" t="s">
        <v>25365</v>
      </c>
      <c r="C2381" s="263" t="s">
        <v>23580</v>
      </c>
      <c r="D2381" t="s">
        <v>34979</v>
      </c>
    </row>
    <row r="2382" spans="1:4" x14ac:dyDescent="0.2">
      <c r="A2382" s="263" t="s">
        <v>12486</v>
      </c>
      <c r="B2382" s="263" t="s">
        <v>25365</v>
      </c>
      <c r="C2382" s="263" t="s">
        <v>23580</v>
      </c>
      <c r="D2382" t="s">
        <v>34979</v>
      </c>
    </row>
    <row r="2383" spans="1:4" x14ac:dyDescent="0.2">
      <c r="A2383" s="263" t="s">
        <v>721</v>
      </c>
      <c r="B2383" s="263" t="s">
        <v>25366</v>
      </c>
      <c r="C2383" s="263" t="s">
        <v>23580</v>
      </c>
      <c r="D2383" t="s">
        <v>34979</v>
      </c>
    </row>
    <row r="2384" spans="1:4" x14ac:dyDescent="0.2">
      <c r="A2384" s="263" t="s">
        <v>12487</v>
      </c>
      <c r="B2384" s="263" t="s">
        <v>25366</v>
      </c>
      <c r="C2384" s="263" t="s">
        <v>23580</v>
      </c>
      <c r="D2384" t="s">
        <v>34979</v>
      </c>
    </row>
    <row r="2385" spans="1:4" x14ac:dyDescent="0.2">
      <c r="A2385" s="263" t="s">
        <v>722</v>
      </c>
      <c r="B2385" s="263" t="s">
        <v>25367</v>
      </c>
      <c r="C2385" s="263" t="s">
        <v>23580</v>
      </c>
      <c r="D2385" t="s">
        <v>34979</v>
      </c>
    </row>
    <row r="2386" spans="1:4" x14ac:dyDescent="0.2">
      <c r="A2386" s="263" t="s">
        <v>12488</v>
      </c>
      <c r="B2386" s="263" t="s">
        <v>25367</v>
      </c>
      <c r="C2386" s="263" t="s">
        <v>23580</v>
      </c>
      <c r="D2386" t="s">
        <v>34979</v>
      </c>
    </row>
    <row r="2387" spans="1:4" x14ac:dyDescent="0.2">
      <c r="A2387" s="263" t="s">
        <v>723</v>
      </c>
      <c r="B2387" s="263" t="s">
        <v>25368</v>
      </c>
      <c r="C2387" s="263" t="s">
        <v>23580</v>
      </c>
      <c r="D2387" t="s">
        <v>34979</v>
      </c>
    </row>
    <row r="2388" spans="1:4" x14ac:dyDescent="0.2">
      <c r="A2388" s="263" t="s">
        <v>12489</v>
      </c>
      <c r="B2388" s="263" t="s">
        <v>25368</v>
      </c>
      <c r="C2388" s="263" t="s">
        <v>23580</v>
      </c>
      <c r="D2388" t="s">
        <v>34979</v>
      </c>
    </row>
    <row r="2389" spans="1:4" x14ac:dyDescent="0.2">
      <c r="A2389" s="263" t="s">
        <v>724</v>
      </c>
      <c r="B2389" s="263" t="s">
        <v>25369</v>
      </c>
      <c r="C2389" s="263" t="s">
        <v>23580</v>
      </c>
      <c r="D2389" t="s">
        <v>34979</v>
      </c>
    </row>
    <row r="2390" spans="1:4" x14ac:dyDescent="0.2">
      <c r="A2390" s="263" t="s">
        <v>12490</v>
      </c>
      <c r="B2390" s="263" t="s">
        <v>25369</v>
      </c>
      <c r="C2390" s="263" t="s">
        <v>23580</v>
      </c>
      <c r="D2390" t="s">
        <v>34979</v>
      </c>
    </row>
    <row r="2391" spans="1:4" x14ac:dyDescent="0.2">
      <c r="A2391" s="263" t="s">
        <v>725</v>
      </c>
      <c r="B2391" s="263" t="s">
        <v>25370</v>
      </c>
      <c r="C2391" s="263" t="s">
        <v>23580</v>
      </c>
      <c r="D2391" t="s">
        <v>34979</v>
      </c>
    </row>
    <row r="2392" spans="1:4" x14ac:dyDescent="0.2">
      <c r="A2392" s="263" t="s">
        <v>12491</v>
      </c>
      <c r="B2392" s="263" t="s">
        <v>25370</v>
      </c>
      <c r="C2392" s="263" t="s">
        <v>23580</v>
      </c>
      <c r="D2392" t="s">
        <v>34979</v>
      </c>
    </row>
    <row r="2393" spans="1:4" x14ac:dyDescent="0.2">
      <c r="A2393" s="263" t="s">
        <v>726</v>
      </c>
      <c r="B2393" s="263" t="s">
        <v>25371</v>
      </c>
      <c r="C2393" s="263" t="s">
        <v>23580</v>
      </c>
      <c r="D2393" t="s">
        <v>34979</v>
      </c>
    </row>
    <row r="2394" spans="1:4" x14ac:dyDescent="0.2">
      <c r="A2394" s="263" t="s">
        <v>12492</v>
      </c>
      <c r="B2394" s="263" t="s">
        <v>25371</v>
      </c>
      <c r="C2394" s="263" t="s">
        <v>23580</v>
      </c>
      <c r="D2394" t="s">
        <v>34979</v>
      </c>
    </row>
    <row r="2395" spans="1:4" x14ac:dyDescent="0.2">
      <c r="A2395" s="263" t="s">
        <v>727</v>
      </c>
      <c r="B2395" s="263" t="s">
        <v>25372</v>
      </c>
      <c r="C2395" s="263" t="s">
        <v>23580</v>
      </c>
      <c r="D2395" t="s">
        <v>34979</v>
      </c>
    </row>
    <row r="2396" spans="1:4" x14ac:dyDescent="0.2">
      <c r="A2396" s="263" t="s">
        <v>12493</v>
      </c>
      <c r="B2396" s="263" t="s">
        <v>25372</v>
      </c>
      <c r="C2396" s="263" t="s">
        <v>23580</v>
      </c>
      <c r="D2396" t="s">
        <v>34979</v>
      </c>
    </row>
    <row r="2397" spans="1:4" x14ac:dyDescent="0.2">
      <c r="A2397" s="263" t="s">
        <v>728</v>
      </c>
      <c r="B2397" s="263" t="s">
        <v>25373</v>
      </c>
      <c r="C2397" s="263" t="s">
        <v>23580</v>
      </c>
      <c r="D2397" t="s">
        <v>34979</v>
      </c>
    </row>
    <row r="2398" spans="1:4" x14ac:dyDescent="0.2">
      <c r="A2398" s="263" t="s">
        <v>12494</v>
      </c>
      <c r="B2398" s="263" t="s">
        <v>25373</v>
      </c>
      <c r="C2398" s="263" t="s">
        <v>23580</v>
      </c>
      <c r="D2398" t="s">
        <v>34979</v>
      </c>
    </row>
    <row r="2399" spans="1:4" x14ac:dyDescent="0.2">
      <c r="A2399" s="263" t="s">
        <v>729</v>
      </c>
      <c r="B2399" s="263" t="s">
        <v>25374</v>
      </c>
      <c r="C2399" s="263" t="s">
        <v>23580</v>
      </c>
      <c r="D2399" t="s">
        <v>34979</v>
      </c>
    </row>
    <row r="2400" spans="1:4" x14ac:dyDescent="0.2">
      <c r="A2400" s="263" t="s">
        <v>12495</v>
      </c>
      <c r="B2400" s="263" t="s">
        <v>25374</v>
      </c>
      <c r="C2400" s="263" t="s">
        <v>23580</v>
      </c>
      <c r="D2400" t="s">
        <v>34979</v>
      </c>
    </row>
    <row r="2401" spans="1:4" x14ac:dyDescent="0.2">
      <c r="A2401" s="263" t="s">
        <v>730</v>
      </c>
      <c r="B2401" s="263" t="s">
        <v>25375</v>
      </c>
      <c r="C2401" s="263" t="s">
        <v>23580</v>
      </c>
      <c r="D2401" t="s">
        <v>34979</v>
      </c>
    </row>
    <row r="2402" spans="1:4" x14ac:dyDescent="0.2">
      <c r="A2402" s="263" t="s">
        <v>12496</v>
      </c>
      <c r="B2402" s="263" t="s">
        <v>25375</v>
      </c>
      <c r="C2402" s="263" t="s">
        <v>23580</v>
      </c>
      <c r="D2402" t="s">
        <v>34979</v>
      </c>
    </row>
    <row r="2403" spans="1:4" x14ac:dyDescent="0.2">
      <c r="A2403" s="263" t="s">
        <v>731</v>
      </c>
      <c r="B2403" s="263" t="s">
        <v>25376</v>
      </c>
      <c r="C2403" s="263" t="s">
        <v>23580</v>
      </c>
      <c r="D2403" t="s">
        <v>34979</v>
      </c>
    </row>
    <row r="2404" spans="1:4" x14ac:dyDescent="0.2">
      <c r="A2404" s="263" t="s">
        <v>12497</v>
      </c>
      <c r="B2404" s="263" t="s">
        <v>25376</v>
      </c>
      <c r="C2404" s="263" t="s">
        <v>23580</v>
      </c>
      <c r="D2404" t="s">
        <v>34979</v>
      </c>
    </row>
    <row r="2405" spans="1:4" x14ac:dyDescent="0.2">
      <c r="A2405" s="263" t="s">
        <v>732</v>
      </c>
      <c r="B2405" s="263" t="s">
        <v>25377</v>
      </c>
      <c r="C2405" s="263" t="s">
        <v>23580</v>
      </c>
      <c r="D2405" t="s">
        <v>34979</v>
      </c>
    </row>
    <row r="2406" spans="1:4" x14ac:dyDescent="0.2">
      <c r="A2406" s="263" t="s">
        <v>12498</v>
      </c>
      <c r="B2406" s="263" t="s">
        <v>25377</v>
      </c>
      <c r="C2406" s="263" t="s">
        <v>23580</v>
      </c>
      <c r="D2406" t="s">
        <v>34979</v>
      </c>
    </row>
    <row r="2407" spans="1:4" x14ac:dyDescent="0.2">
      <c r="A2407" s="263" t="s">
        <v>733</v>
      </c>
      <c r="B2407" s="263" t="s">
        <v>25378</v>
      </c>
      <c r="C2407" s="263" t="s">
        <v>23580</v>
      </c>
      <c r="D2407" t="s">
        <v>34979</v>
      </c>
    </row>
    <row r="2408" spans="1:4" x14ac:dyDescent="0.2">
      <c r="A2408" s="263" t="s">
        <v>12499</v>
      </c>
      <c r="B2408" s="263" t="s">
        <v>25378</v>
      </c>
      <c r="C2408" s="263" t="s">
        <v>23580</v>
      </c>
      <c r="D2408" t="s">
        <v>34979</v>
      </c>
    </row>
    <row r="2409" spans="1:4" x14ac:dyDescent="0.2">
      <c r="A2409" s="263" t="s">
        <v>734</v>
      </c>
      <c r="B2409" s="263" t="s">
        <v>25379</v>
      </c>
      <c r="C2409" s="263" t="s">
        <v>23580</v>
      </c>
      <c r="D2409" t="s">
        <v>34979</v>
      </c>
    </row>
    <row r="2410" spans="1:4" x14ac:dyDescent="0.2">
      <c r="A2410" s="263" t="s">
        <v>12500</v>
      </c>
      <c r="B2410" s="263" t="s">
        <v>25379</v>
      </c>
      <c r="C2410" s="263" t="s">
        <v>23580</v>
      </c>
      <c r="D2410" t="s">
        <v>34979</v>
      </c>
    </row>
    <row r="2411" spans="1:4" x14ac:dyDescent="0.2">
      <c r="A2411" s="263" t="s">
        <v>735</v>
      </c>
      <c r="B2411" s="263" t="s">
        <v>25380</v>
      </c>
      <c r="C2411" s="263" t="s">
        <v>23580</v>
      </c>
      <c r="D2411" t="s">
        <v>34979</v>
      </c>
    </row>
    <row r="2412" spans="1:4" x14ac:dyDescent="0.2">
      <c r="A2412" s="263" t="s">
        <v>12501</v>
      </c>
      <c r="B2412" s="263" t="s">
        <v>25380</v>
      </c>
      <c r="C2412" s="263" t="s">
        <v>23580</v>
      </c>
      <c r="D2412" t="s">
        <v>34979</v>
      </c>
    </row>
    <row r="2413" spans="1:4" x14ac:dyDescent="0.2">
      <c r="A2413" s="263" t="s">
        <v>736</v>
      </c>
      <c r="B2413" s="263" t="s">
        <v>25381</v>
      </c>
      <c r="C2413" s="263" t="s">
        <v>23580</v>
      </c>
      <c r="D2413" t="s">
        <v>34979</v>
      </c>
    </row>
    <row r="2414" spans="1:4" x14ac:dyDescent="0.2">
      <c r="A2414" s="263" t="s">
        <v>12502</v>
      </c>
      <c r="B2414" s="263" t="s">
        <v>25381</v>
      </c>
      <c r="C2414" s="263" t="s">
        <v>23580</v>
      </c>
      <c r="D2414" t="s">
        <v>34979</v>
      </c>
    </row>
    <row r="2415" spans="1:4" x14ac:dyDescent="0.2">
      <c r="A2415" s="263" t="s">
        <v>737</v>
      </c>
      <c r="B2415" s="263" t="s">
        <v>25382</v>
      </c>
      <c r="C2415" s="263" t="s">
        <v>23580</v>
      </c>
      <c r="D2415" t="s">
        <v>34979</v>
      </c>
    </row>
    <row r="2416" spans="1:4" x14ac:dyDescent="0.2">
      <c r="A2416" s="263" t="s">
        <v>12503</v>
      </c>
      <c r="B2416" s="263" t="s">
        <v>25382</v>
      </c>
      <c r="C2416" s="263" t="s">
        <v>23580</v>
      </c>
      <c r="D2416" t="s">
        <v>34979</v>
      </c>
    </row>
    <row r="2417" spans="1:4" x14ac:dyDescent="0.2">
      <c r="A2417" s="263" t="s">
        <v>738</v>
      </c>
      <c r="B2417" s="263" t="s">
        <v>25383</v>
      </c>
      <c r="C2417" s="263" t="s">
        <v>23580</v>
      </c>
      <c r="D2417" t="s">
        <v>34979</v>
      </c>
    </row>
    <row r="2418" spans="1:4" x14ac:dyDescent="0.2">
      <c r="A2418" s="263" t="s">
        <v>12504</v>
      </c>
      <c r="B2418" s="263" t="s">
        <v>25383</v>
      </c>
      <c r="C2418" s="263" t="s">
        <v>23580</v>
      </c>
      <c r="D2418" t="s">
        <v>34979</v>
      </c>
    </row>
    <row r="2419" spans="1:4" x14ac:dyDescent="0.2">
      <c r="A2419" s="263" t="s">
        <v>739</v>
      </c>
      <c r="B2419" s="263" t="s">
        <v>25384</v>
      </c>
      <c r="C2419" s="263" t="s">
        <v>23580</v>
      </c>
      <c r="D2419" t="s">
        <v>34979</v>
      </c>
    </row>
    <row r="2420" spans="1:4" x14ac:dyDescent="0.2">
      <c r="A2420" s="263" t="s">
        <v>12505</v>
      </c>
      <c r="B2420" s="263" t="s">
        <v>25384</v>
      </c>
      <c r="C2420" s="263" t="s">
        <v>23580</v>
      </c>
      <c r="D2420" t="s">
        <v>34979</v>
      </c>
    </row>
    <row r="2421" spans="1:4" x14ac:dyDescent="0.2">
      <c r="A2421" s="263" t="s">
        <v>740</v>
      </c>
      <c r="B2421" s="263" t="s">
        <v>25385</v>
      </c>
      <c r="C2421" s="263" t="s">
        <v>23580</v>
      </c>
      <c r="D2421" t="s">
        <v>34979</v>
      </c>
    </row>
    <row r="2422" spans="1:4" x14ac:dyDescent="0.2">
      <c r="A2422" s="263" t="s">
        <v>12506</v>
      </c>
      <c r="B2422" s="263" t="s">
        <v>25385</v>
      </c>
      <c r="C2422" s="263" t="s">
        <v>23580</v>
      </c>
      <c r="D2422" t="s">
        <v>34979</v>
      </c>
    </row>
    <row r="2423" spans="1:4" x14ac:dyDescent="0.2">
      <c r="A2423" s="263" t="s">
        <v>741</v>
      </c>
      <c r="B2423" s="263" t="s">
        <v>25386</v>
      </c>
      <c r="C2423" s="263" t="s">
        <v>23580</v>
      </c>
      <c r="D2423" t="s">
        <v>34979</v>
      </c>
    </row>
    <row r="2424" spans="1:4" x14ac:dyDescent="0.2">
      <c r="A2424" s="263" t="s">
        <v>12507</v>
      </c>
      <c r="B2424" s="263" t="s">
        <v>25386</v>
      </c>
      <c r="C2424" s="263" t="s">
        <v>23580</v>
      </c>
      <c r="D2424" t="s">
        <v>34979</v>
      </c>
    </row>
    <row r="2425" spans="1:4" x14ac:dyDescent="0.2">
      <c r="A2425" s="263" t="s">
        <v>742</v>
      </c>
      <c r="B2425" s="263" t="s">
        <v>25387</v>
      </c>
      <c r="C2425" s="263" t="s">
        <v>23580</v>
      </c>
      <c r="D2425" t="s">
        <v>34979</v>
      </c>
    </row>
    <row r="2426" spans="1:4" x14ac:dyDescent="0.2">
      <c r="A2426" s="263" t="s">
        <v>12508</v>
      </c>
      <c r="B2426" s="263" t="s">
        <v>25387</v>
      </c>
      <c r="C2426" s="263" t="s">
        <v>23580</v>
      </c>
      <c r="D2426" t="s">
        <v>34979</v>
      </c>
    </row>
    <row r="2427" spans="1:4" x14ac:dyDescent="0.2">
      <c r="A2427" s="263" t="s">
        <v>743</v>
      </c>
      <c r="B2427" s="263" t="s">
        <v>25388</v>
      </c>
      <c r="C2427" s="263" t="s">
        <v>23580</v>
      </c>
      <c r="D2427" t="s">
        <v>34979</v>
      </c>
    </row>
    <row r="2428" spans="1:4" x14ac:dyDescent="0.2">
      <c r="A2428" s="263" t="s">
        <v>12509</v>
      </c>
      <c r="B2428" s="263" t="s">
        <v>25388</v>
      </c>
      <c r="C2428" s="263" t="s">
        <v>23580</v>
      </c>
      <c r="D2428" t="s">
        <v>34979</v>
      </c>
    </row>
    <row r="2429" spans="1:4" x14ac:dyDescent="0.2">
      <c r="A2429" s="263" t="s">
        <v>744</v>
      </c>
      <c r="B2429" s="263" t="s">
        <v>25389</v>
      </c>
      <c r="C2429" s="263" t="s">
        <v>23580</v>
      </c>
      <c r="D2429" t="s">
        <v>34979</v>
      </c>
    </row>
    <row r="2430" spans="1:4" x14ac:dyDescent="0.2">
      <c r="A2430" s="263" t="s">
        <v>12510</v>
      </c>
      <c r="B2430" s="263" t="s">
        <v>25389</v>
      </c>
      <c r="C2430" s="263" t="s">
        <v>23580</v>
      </c>
      <c r="D2430" t="s">
        <v>34979</v>
      </c>
    </row>
    <row r="2431" spans="1:4" x14ac:dyDescent="0.2">
      <c r="A2431" s="263" t="s">
        <v>745</v>
      </c>
      <c r="B2431" s="263" t="s">
        <v>25390</v>
      </c>
      <c r="C2431" s="263" t="s">
        <v>23580</v>
      </c>
      <c r="D2431" t="s">
        <v>34979</v>
      </c>
    </row>
    <row r="2432" spans="1:4" x14ac:dyDescent="0.2">
      <c r="A2432" s="263" t="s">
        <v>12511</v>
      </c>
      <c r="B2432" s="263" t="s">
        <v>25390</v>
      </c>
      <c r="C2432" s="263" t="s">
        <v>23580</v>
      </c>
      <c r="D2432" t="s">
        <v>34979</v>
      </c>
    </row>
    <row r="2433" spans="1:4" x14ac:dyDescent="0.2">
      <c r="A2433" s="263" t="s">
        <v>746</v>
      </c>
      <c r="B2433" s="263" t="s">
        <v>25391</v>
      </c>
      <c r="C2433" s="263" t="s">
        <v>23580</v>
      </c>
      <c r="D2433" t="s">
        <v>34979</v>
      </c>
    </row>
    <row r="2434" spans="1:4" x14ac:dyDescent="0.2">
      <c r="A2434" s="263" t="s">
        <v>12512</v>
      </c>
      <c r="B2434" s="263" t="s">
        <v>25391</v>
      </c>
      <c r="C2434" s="263" t="s">
        <v>23580</v>
      </c>
      <c r="D2434" t="s">
        <v>34979</v>
      </c>
    </row>
    <row r="2435" spans="1:4" x14ac:dyDescent="0.2">
      <c r="A2435" s="263" t="s">
        <v>747</v>
      </c>
      <c r="B2435" s="263" t="s">
        <v>25392</v>
      </c>
      <c r="C2435" s="263" t="s">
        <v>23580</v>
      </c>
      <c r="D2435" t="s">
        <v>34979</v>
      </c>
    </row>
    <row r="2436" spans="1:4" x14ac:dyDescent="0.2">
      <c r="A2436" s="263" t="s">
        <v>12513</v>
      </c>
      <c r="B2436" s="263" t="s">
        <v>25392</v>
      </c>
      <c r="C2436" s="263" t="s">
        <v>23580</v>
      </c>
      <c r="D2436" t="s">
        <v>34979</v>
      </c>
    </row>
    <row r="2437" spans="1:4" x14ac:dyDescent="0.2">
      <c r="A2437" s="263" t="s">
        <v>748</v>
      </c>
      <c r="B2437" s="263" t="s">
        <v>25393</v>
      </c>
      <c r="C2437" s="263" t="s">
        <v>23580</v>
      </c>
      <c r="D2437" t="s">
        <v>34979</v>
      </c>
    </row>
    <row r="2438" spans="1:4" x14ac:dyDescent="0.2">
      <c r="A2438" s="263" t="s">
        <v>12514</v>
      </c>
      <c r="B2438" s="263" t="s">
        <v>25393</v>
      </c>
      <c r="C2438" s="263" t="s">
        <v>23580</v>
      </c>
      <c r="D2438" t="s">
        <v>34979</v>
      </c>
    </row>
    <row r="2439" spans="1:4" x14ac:dyDescent="0.2">
      <c r="A2439" s="263" t="s">
        <v>749</v>
      </c>
      <c r="B2439" s="263" t="s">
        <v>25394</v>
      </c>
      <c r="C2439" s="263" t="s">
        <v>23580</v>
      </c>
      <c r="D2439" t="s">
        <v>34979</v>
      </c>
    </row>
    <row r="2440" spans="1:4" x14ac:dyDescent="0.2">
      <c r="A2440" s="263" t="s">
        <v>12515</v>
      </c>
      <c r="B2440" s="263" t="s">
        <v>25394</v>
      </c>
      <c r="C2440" s="263" t="s">
        <v>23580</v>
      </c>
      <c r="D2440" t="s">
        <v>34979</v>
      </c>
    </row>
    <row r="2441" spans="1:4" x14ac:dyDescent="0.2">
      <c r="A2441" s="263" t="s">
        <v>750</v>
      </c>
      <c r="B2441" s="263" t="s">
        <v>25395</v>
      </c>
      <c r="C2441" s="263" t="s">
        <v>23580</v>
      </c>
      <c r="D2441" t="s">
        <v>34979</v>
      </c>
    </row>
    <row r="2442" spans="1:4" x14ac:dyDescent="0.2">
      <c r="A2442" s="263" t="s">
        <v>12516</v>
      </c>
      <c r="B2442" s="263" t="s">
        <v>25395</v>
      </c>
      <c r="C2442" s="263" t="s">
        <v>23580</v>
      </c>
      <c r="D2442" t="s">
        <v>34979</v>
      </c>
    </row>
    <row r="2443" spans="1:4" x14ac:dyDescent="0.2">
      <c r="A2443" s="263" t="s">
        <v>751</v>
      </c>
      <c r="B2443" s="263" t="s">
        <v>25396</v>
      </c>
      <c r="C2443" s="263" t="s">
        <v>23580</v>
      </c>
      <c r="D2443" t="s">
        <v>34979</v>
      </c>
    </row>
    <row r="2444" spans="1:4" x14ac:dyDescent="0.2">
      <c r="A2444" s="263" t="s">
        <v>12517</v>
      </c>
      <c r="B2444" s="263" t="s">
        <v>25396</v>
      </c>
      <c r="C2444" s="263" t="s">
        <v>23580</v>
      </c>
      <c r="D2444" t="s">
        <v>34979</v>
      </c>
    </row>
    <row r="2445" spans="1:4" x14ac:dyDescent="0.2">
      <c r="A2445" s="263" t="s">
        <v>752</v>
      </c>
      <c r="B2445" s="263" t="s">
        <v>25397</v>
      </c>
      <c r="C2445" s="263" t="s">
        <v>23580</v>
      </c>
      <c r="D2445" t="s">
        <v>34979</v>
      </c>
    </row>
    <row r="2446" spans="1:4" x14ac:dyDescent="0.2">
      <c r="A2446" s="263" t="s">
        <v>12518</v>
      </c>
      <c r="B2446" s="263" t="s">
        <v>25397</v>
      </c>
      <c r="C2446" s="263" t="s">
        <v>23580</v>
      </c>
      <c r="D2446" t="s">
        <v>34979</v>
      </c>
    </row>
    <row r="2447" spans="1:4" x14ac:dyDescent="0.2">
      <c r="A2447" s="263" t="s">
        <v>753</v>
      </c>
      <c r="B2447" s="263" t="s">
        <v>25398</v>
      </c>
      <c r="C2447" s="263" t="s">
        <v>23580</v>
      </c>
      <c r="D2447" t="s">
        <v>34979</v>
      </c>
    </row>
    <row r="2448" spans="1:4" x14ac:dyDescent="0.2">
      <c r="A2448" s="263" t="s">
        <v>12519</v>
      </c>
      <c r="B2448" s="263" t="s">
        <v>25398</v>
      </c>
      <c r="C2448" s="263" t="s">
        <v>23580</v>
      </c>
      <c r="D2448" t="s">
        <v>34979</v>
      </c>
    </row>
    <row r="2449" spans="1:4" x14ac:dyDescent="0.2">
      <c r="A2449" s="263" t="s">
        <v>754</v>
      </c>
      <c r="B2449" s="263" t="s">
        <v>25399</v>
      </c>
      <c r="C2449" s="263" t="s">
        <v>23580</v>
      </c>
      <c r="D2449" t="s">
        <v>34979</v>
      </c>
    </row>
    <row r="2450" spans="1:4" x14ac:dyDescent="0.2">
      <c r="A2450" s="263" t="s">
        <v>12520</v>
      </c>
      <c r="B2450" s="263" t="s">
        <v>25399</v>
      </c>
      <c r="C2450" s="263" t="s">
        <v>23580</v>
      </c>
      <c r="D2450" t="s">
        <v>34979</v>
      </c>
    </row>
    <row r="2451" spans="1:4" x14ac:dyDescent="0.2">
      <c r="A2451" s="263" t="s">
        <v>755</v>
      </c>
      <c r="B2451" s="263" t="s">
        <v>25400</v>
      </c>
      <c r="C2451" s="263" t="s">
        <v>23580</v>
      </c>
      <c r="D2451" t="s">
        <v>34979</v>
      </c>
    </row>
    <row r="2452" spans="1:4" x14ac:dyDescent="0.2">
      <c r="A2452" s="263" t="s">
        <v>12521</v>
      </c>
      <c r="B2452" s="263" t="s">
        <v>25400</v>
      </c>
      <c r="C2452" s="263" t="s">
        <v>23580</v>
      </c>
      <c r="D2452" t="s">
        <v>34979</v>
      </c>
    </row>
    <row r="2453" spans="1:4" x14ac:dyDescent="0.2">
      <c r="A2453" s="263" t="s">
        <v>756</v>
      </c>
      <c r="B2453" s="263" t="s">
        <v>25401</v>
      </c>
      <c r="C2453" s="263" t="s">
        <v>23580</v>
      </c>
      <c r="D2453" t="s">
        <v>34979</v>
      </c>
    </row>
    <row r="2454" spans="1:4" x14ac:dyDescent="0.2">
      <c r="A2454" s="263" t="s">
        <v>12522</v>
      </c>
      <c r="B2454" s="263" t="s">
        <v>25401</v>
      </c>
      <c r="C2454" s="263" t="s">
        <v>23580</v>
      </c>
      <c r="D2454" t="s">
        <v>34979</v>
      </c>
    </row>
    <row r="2455" spans="1:4" x14ac:dyDescent="0.2">
      <c r="A2455" s="263" t="s">
        <v>757</v>
      </c>
      <c r="B2455" s="263" t="s">
        <v>25402</v>
      </c>
      <c r="C2455" s="263" t="s">
        <v>23580</v>
      </c>
      <c r="D2455" t="s">
        <v>34979</v>
      </c>
    </row>
    <row r="2456" spans="1:4" x14ac:dyDescent="0.2">
      <c r="A2456" s="263" t="s">
        <v>12523</v>
      </c>
      <c r="B2456" s="263" t="s">
        <v>25402</v>
      </c>
      <c r="C2456" s="263" t="s">
        <v>23580</v>
      </c>
      <c r="D2456" t="s">
        <v>34979</v>
      </c>
    </row>
    <row r="2457" spans="1:4" x14ac:dyDescent="0.2">
      <c r="A2457" s="263" t="s">
        <v>758</v>
      </c>
      <c r="B2457" s="263" t="s">
        <v>25403</v>
      </c>
      <c r="C2457" s="263" t="s">
        <v>23580</v>
      </c>
      <c r="D2457" t="s">
        <v>34979</v>
      </c>
    </row>
    <row r="2458" spans="1:4" x14ac:dyDescent="0.2">
      <c r="A2458" s="263" t="s">
        <v>12524</v>
      </c>
      <c r="B2458" s="263" t="s">
        <v>25403</v>
      </c>
      <c r="C2458" s="263" t="s">
        <v>23580</v>
      </c>
      <c r="D2458" t="s">
        <v>34979</v>
      </c>
    </row>
    <row r="2459" spans="1:4" x14ac:dyDescent="0.2">
      <c r="A2459" s="263" t="s">
        <v>759</v>
      </c>
      <c r="B2459" s="263" t="s">
        <v>25404</v>
      </c>
      <c r="C2459" s="263" t="s">
        <v>23580</v>
      </c>
      <c r="D2459" t="s">
        <v>34979</v>
      </c>
    </row>
    <row r="2460" spans="1:4" x14ac:dyDescent="0.2">
      <c r="A2460" s="263" t="s">
        <v>12525</v>
      </c>
      <c r="B2460" s="263" t="s">
        <v>25404</v>
      </c>
      <c r="C2460" s="263" t="s">
        <v>23580</v>
      </c>
      <c r="D2460" t="s">
        <v>34979</v>
      </c>
    </row>
    <row r="2461" spans="1:4" x14ac:dyDescent="0.2">
      <c r="A2461" s="263" t="s">
        <v>760</v>
      </c>
      <c r="B2461" s="263" t="s">
        <v>25405</v>
      </c>
      <c r="C2461" s="263" t="s">
        <v>23580</v>
      </c>
      <c r="D2461" t="s">
        <v>34979</v>
      </c>
    </row>
    <row r="2462" spans="1:4" x14ac:dyDescent="0.2">
      <c r="A2462" s="263" t="s">
        <v>12526</v>
      </c>
      <c r="B2462" s="263" t="s">
        <v>25405</v>
      </c>
      <c r="C2462" s="263" t="s">
        <v>23580</v>
      </c>
      <c r="D2462" t="s">
        <v>34979</v>
      </c>
    </row>
    <row r="2463" spans="1:4" x14ac:dyDescent="0.2">
      <c r="A2463" s="263" t="s">
        <v>761</v>
      </c>
      <c r="B2463" s="263" t="s">
        <v>25406</v>
      </c>
      <c r="C2463" s="263" t="s">
        <v>23580</v>
      </c>
      <c r="D2463" t="s">
        <v>34979</v>
      </c>
    </row>
    <row r="2464" spans="1:4" x14ac:dyDescent="0.2">
      <c r="A2464" s="263" t="s">
        <v>12527</v>
      </c>
      <c r="B2464" s="263" t="s">
        <v>25406</v>
      </c>
      <c r="C2464" s="263" t="s">
        <v>23580</v>
      </c>
      <c r="D2464" t="s">
        <v>34979</v>
      </c>
    </row>
    <row r="2465" spans="1:4" x14ac:dyDescent="0.2">
      <c r="A2465" s="263" t="s">
        <v>762</v>
      </c>
      <c r="B2465" s="263" t="s">
        <v>25407</v>
      </c>
      <c r="C2465" s="263" t="s">
        <v>23580</v>
      </c>
      <c r="D2465" t="s">
        <v>34979</v>
      </c>
    </row>
    <row r="2466" spans="1:4" x14ac:dyDescent="0.2">
      <c r="A2466" s="263" t="s">
        <v>12528</v>
      </c>
      <c r="B2466" s="263" t="s">
        <v>25407</v>
      </c>
      <c r="C2466" s="263" t="s">
        <v>23580</v>
      </c>
      <c r="D2466" t="s">
        <v>34979</v>
      </c>
    </row>
    <row r="2467" spans="1:4" x14ac:dyDescent="0.2">
      <c r="A2467" s="263" t="s">
        <v>763</v>
      </c>
      <c r="B2467" s="263" t="s">
        <v>25408</v>
      </c>
      <c r="C2467" s="263" t="s">
        <v>23580</v>
      </c>
      <c r="D2467" t="s">
        <v>34979</v>
      </c>
    </row>
    <row r="2468" spans="1:4" x14ac:dyDescent="0.2">
      <c r="A2468" s="263" t="s">
        <v>12529</v>
      </c>
      <c r="B2468" s="263" t="s">
        <v>25408</v>
      </c>
      <c r="C2468" s="263" t="s">
        <v>23580</v>
      </c>
      <c r="D2468" t="s">
        <v>34979</v>
      </c>
    </row>
    <row r="2469" spans="1:4" x14ac:dyDescent="0.2">
      <c r="A2469" s="263" t="s">
        <v>764</v>
      </c>
      <c r="B2469" s="263" t="s">
        <v>25409</v>
      </c>
      <c r="C2469" s="263" t="s">
        <v>23580</v>
      </c>
      <c r="D2469" t="s">
        <v>34979</v>
      </c>
    </row>
    <row r="2470" spans="1:4" x14ac:dyDescent="0.2">
      <c r="A2470" s="263" t="s">
        <v>12530</v>
      </c>
      <c r="B2470" s="263" t="s">
        <v>25409</v>
      </c>
      <c r="C2470" s="263" t="s">
        <v>23580</v>
      </c>
      <c r="D2470" t="s">
        <v>34979</v>
      </c>
    </row>
    <row r="2471" spans="1:4" x14ac:dyDescent="0.2">
      <c r="A2471" s="263" t="s">
        <v>765</v>
      </c>
      <c r="B2471" s="263" t="s">
        <v>25410</v>
      </c>
      <c r="C2471" s="263" t="s">
        <v>23580</v>
      </c>
      <c r="D2471" t="s">
        <v>34979</v>
      </c>
    </row>
    <row r="2472" spans="1:4" x14ac:dyDescent="0.2">
      <c r="A2472" s="263" t="s">
        <v>12531</v>
      </c>
      <c r="B2472" s="263" t="s">
        <v>25410</v>
      </c>
      <c r="C2472" s="263" t="s">
        <v>23580</v>
      </c>
      <c r="D2472" t="s">
        <v>34979</v>
      </c>
    </row>
    <row r="2473" spans="1:4" x14ac:dyDescent="0.2">
      <c r="A2473" s="263" t="s">
        <v>766</v>
      </c>
      <c r="B2473" s="263" t="s">
        <v>25411</v>
      </c>
      <c r="C2473" s="263" t="s">
        <v>23580</v>
      </c>
      <c r="D2473" t="s">
        <v>34979</v>
      </c>
    </row>
    <row r="2474" spans="1:4" x14ac:dyDescent="0.2">
      <c r="A2474" s="263" t="s">
        <v>12532</v>
      </c>
      <c r="B2474" s="263" t="s">
        <v>25411</v>
      </c>
      <c r="C2474" s="263" t="s">
        <v>23580</v>
      </c>
      <c r="D2474" t="s">
        <v>34979</v>
      </c>
    </row>
    <row r="2475" spans="1:4" x14ac:dyDescent="0.2">
      <c r="A2475" s="263" t="s">
        <v>6851</v>
      </c>
      <c r="B2475" s="263" t="s">
        <v>25412</v>
      </c>
      <c r="C2475" s="263" t="s">
        <v>23580</v>
      </c>
      <c r="D2475" t="s">
        <v>34979</v>
      </c>
    </row>
    <row r="2476" spans="1:4" x14ac:dyDescent="0.2">
      <c r="A2476" s="263" t="s">
        <v>12533</v>
      </c>
      <c r="B2476" s="263" t="s">
        <v>25412</v>
      </c>
      <c r="C2476" s="263" t="s">
        <v>23580</v>
      </c>
      <c r="D2476" t="s">
        <v>34979</v>
      </c>
    </row>
    <row r="2477" spans="1:4" x14ac:dyDescent="0.2">
      <c r="A2477" s="263" t="s">
        <v>6852</v>
      </c>
      <c r="B2477" s="263" t="s">
        <v>25413</v>
      </c>
      <c r="C2477" s="263" t="s">
        <v>23580</v>
      </c>
      <c r="D2477" t="s">
        <v>34979</v>
      </c>
    </row>
    <row r="2478" spans="1:4" x14ac:dyDescent="0.2">
      <c r="A2478" s="263" t="s">
        <v>12534</v>
      </c>
      <c r="B2478" s="263" t="s">
        <v>25413</v>
      </c>
      <c r="C2478" s="263" t="s">
        <v>23580</v>
      </c>
      <c r="D2478" t="s">
        <v>34979</v>
      </c>
    </row>
    <row r="2479" spans="1:4" x14ac:dyDescent="0.2">
      <c r="A2479" s="263" t="s">
        <v>6853</v>
      </c>
      <c r="B2479" s="263" t="s">
        <v>25414</v>
      </c>
      <c r="C2479" s="263" t="s">
        <v>23580</v>
      </c>
      <c r="D2479" t="s">
        <v>34979</v>
      </c>
    </row>
    <row r="2480" spans="1:4" x14ac:dyDescent="0.2">
      <c r="A2480" s="263" t="s">
        <v>12535</v>
      </c>
      <c r="B2480" s="263" t="s">
        <v>25414</v>
      </c>
      <c r="C2480" s="263" t="s">
        <v>23580</v>
      </c>
      <c r="D2480" t="s">
        <v>34979</v>
      </c>
    </row>
    <row r="2481" spans="1:4" x14ac:dyDescent="0.2">
      <c r="A2481" s="263" t="s">
        <v>6854</v>
      </c>
      <c r="B2481" s="263" t="s">
        <v>25415</v>
      </c>
      <c r="C2481" s="263" t="s">
        <v>23580</v>
      </c>
      <c r="D2481" t="s">
        <v>34979</v>
      </c>
    </row>
    <row r="2482" spans="1:4" x14ac:dyDescent="0.2">
      <c r="A2482" s="263" t="s">
        <v>12536</v>
      </c>
      <c r="B2482" s="263" t="s">
        <v>25415</v>
      </c>
      <c r="C2482" s="263" t="s">
        <v>23580</v>
      </c>
      <c r="D2482" t="s">
        <v>34979</v>
      </c>
    </row>
    <row r="2483" spans="1:4" x14ac:dyDescent="0.2">
      <c r="A2483" s="263" t="s">
        <v>767</v>
      </c>
      <c r="B2483" s="263" t="s">
        <v>25416</v>
      </c>
      <c r="C2483" s="263" t="s">
        <v>23581</v>
      </c>
      <c r="D2483" t="s">
        <v>34980</v>
      </c>
    </row>
    <row r="2484" spans="1:4" x14ac:dyDescent="0.2">
      <c r="A2484" s="263" t="s">
        <v>12537</v>
      </c>
      <c r="B2484" s="263" t="s">
        <v>25416</v>
      </c>
      <c r="C2484" s="263" t="s">
        <v>23581</v>
      </c>
      <c r="D2484" t="s">
        <v>34980</v>
      </c>
    </row>
    <row r="2485" spans="1:4" x14ac:dyDescent="0.2">
      <c r="A2485" s="263" t="s">
        <v>768</v>
      </c>
      <c r="B2485" s="263" t="s">
        <v>25417</v>
      </c>
      <c r="C2485" s="263" t="s">
        <v>23580</v>
      </c>
      <c r="D2485" t="s">
        <v>34979</v>
      </c>
    </row>
    <row r="2486" spans="1:4" x14ac:dyDescent="0.2">
      <c r="A2486" s="263" t="s">
        <v>12538</v>
      </c>
      <c r="B2486" s="263" t="s">
        <v>25417</v>
      </c>
      <c r="C2486" s="263" t="s">
        <v>23580</v>
      </c>
      <c r="D2486" t="s">
        <v>34979</v>
      </c>
    </row>
    <row r="2487" spans="1:4" x14ac:dyDescent="0.2">
      <c r="A2487" s="263" t="s">
        <v>6855</v>
      </c>
      <c r="B2487" s="263" t="s">
        <v>25418</v>
      </c>
      <c r="C2487" s="263" t="s">
        <v>12</v>
      </c>
      <c r="D2487" t="s">
        <v>2</v>
      </c>
    </row>
    <row r="2488" spans="1:4" x14ac:dyDescent="0.2">
      <c r="A2488" s="263" t="s">
        <v>12539</v>
      </c>
      <c r="B2488" s="263" t="s">
        <v>25418</v>
      </c>
      <c r="C2488" s="263" t="s">
        <v>12</v>
      </c>
      <c r="D2488" t="s">
        <v>2</v>
      </c>
    </row>
    <row r="2489" spans="1:4" x14ac:dyDescent="0.2">
      <c r="A2489" s="263" t="s">
        <v>6856</v>
      </c>
      <c r="B2489" s="263" t="s">
        <v>25419</v>
      </c>
      <c r="C2489" s="263" t="s">
        <v>12</v>
      </c>
      <c r="D2489" t="s">
        <v>2</v>
      </c>
    </row>
    <row r="2490" spans="1:4" x14ac:dyDescent="0.2">
      <c r="A2490" s="263" t="s">
        <v>12540</v>
      </c>
      <c r="B2490" s="263" t="s">
        <v>25419</v>
      </c>
      <c r="C2490" s="263" t="s">
        <v>12</v>
      </c>
      <c r="D2490" t="s">
        <v>2</v>
      </c>
    </row>
    <row r="2491" spans="1:4" x14ac:dyDescent="0.2">
      <c r="A2491" s="263" t="s">
        <v>6857</v>
      </c>
      <c r="B2491" s="263" t="s">
        <v>25420</v>
      </c>
      <c r="C2491" s="263" t="s">
        <v>12</v>
      </c>
      <c r="D2491" t="s">
        <v>2</v>
      </c>
    </row>
    <row r="2492" spans="1:4" x14ac:dyDescent="0.2">
      <c r="A2492" s="263" t="s">
        <v>12541</v>
      </c>
      <c r="B2492" s="263" t="s">
        <v>25420</v>
      </c>
      <c r="C2492" s="263" t="s">
        <v>12</v>
      </c>
      <c r="D2492" t="s">
        <v>2</v>
      </c>
    </row>
    <row r="2493" spans="1:4" x14ac:dyDescent="0.2">
      <c r="A2493" s="263" t="s">
        <v>6858</v>
      </c>
      <c r="B2493" s="263" t="s">
        <v>25421</v>
      </c>
      <c r="C2493" s="263" t="s">
        <v>12</v>
      </c>
      <c r="D2493" t="s">
        <v>2</v>
      </c>
    </row>
    <row r="2494" spans="1:4" x14ac:dyDescent="0.2">
      <c r="A2494" s="263" t="s">
        <v>12542</v>
      </c>
      <c r="B2494" s="263" t="s">
        <v>25421</v>
      </c>
      <c r="C2494" s="263" t="s">
        <v>12</v>
      </c>
      <c r="D2494" t="s">
        <v>2</v>
      </c>
    </row>
    <row r="2495" spans="1:4" x14ac:dyDescent="0.2">
      <c r="A2495" s="263" t="s">
        <v>6859</v>
      </c>
      <c r="B2495" s="263" t="s">
        <v>25422</v>
      </c>
      <c r="C2495" s="263" t="s">
        <v>12</v>
      </c>
      <c r="D2495" t="s">
        <v>2</v>
      </c>
    </row>
    <row r="2496" spans="1:4" x14ac:dyDescent="0.2">
      <c r="A2496" s="263" t="s">
        <v>12543</v>
      </c>
      <c r="B2496" s="263" t="s">
        <v>25422</v>
      </c>
      <c r="C2496" s="263" t="s">
        <v>12</v>
      </c>
      <c r="D2496" t="s">
        <v>2</v>
      </c>
    </row>
    <row r="2497" spans="1:4" x14ac:dyDescent="0.2">
      <c r="A2497" s="263" t="s">
        <v>6860</v>
      </c>
      <c r="B2497" s="263" t="s">
        <v>25423</v>
      </c>
      <c r="C2497" s="263" t="s">
        <v>12</v>
      </c>
      <c r="D2497" t="s">
        <v>2</v>
      </c>
    </row>
    <row r="2498" spans="1:4" x14ac:dyDescent="0.2">
      <c r="A2498" s="263" t="s">
        <v>12544</v>
      </c>
      <c r="B2498" s="263" t="s">
        <v>25423</v>
      </c>
      <c r="C2498" s="263" t="s">
        <v>12</v>
      </c>
      <c r="D2498" t="s">
        <v>2</v>
      </c>
    </row>
    <row r="2499" spans="1:4" x14ac:dyDescent="0.2">
      <c r="A2499" s="263" t="s">
        <v>6861</v>
      </c>
      <c r="B2499" s="263" t="s">
        <v>25424</v>
      </c>
      <c r="C2499" s="263" t="s">
        <v>12</v>
      </c>
      <c r="D2499" t="s">
        <v>2</v>
      </c>
    </row>
    <row r="2500" spans="1:4" x14ac:dyDescent="0.2">
      <c r="A2500" s="263" t="s">
        <v>12545</v>
      </c>
      <c r="B2500" s="263" t="s">
        <v>25424</v>
      </c>
      <c r="C2500" s="263" t="s">
        <v>12</v>
      </c>
      <c r="D2500" t="s">
        <v>2</v>
      </c>
    </row>
    <row r="2501" spans="1:4" x14ac:dyDescent="0.2">
      <c r="A2501" s="263" t="s">
        <v>6862</v>
      </c>
      <c r="B2501" s="263" t="s">
        <v>25425</v>
      </c>
      <c r="C2501" s="263" t="s">
        <v>12</v>
      </c>
      <c r="D2501" t="s">
        <v>2</v>
      </c>
    </row>
    <row r="2502" spans="1:4" x14ac:dyDescent="0.2">
      <c r="A2502" s="263" t="s">
        <v>12546</v>
      </c>
      <c r="B2502" s="263" t="s">
        <v>25425</v>
      </c>
      <c r="C2502" s="263" t="s">
        <v>12</v>
      </c>
      <c r="D2502" t="s">
        <v>2</v>
      </c>
    </row>
    <row r="2503" spans="1:4" x14ac:dyDescent="0.2">
      <c r="A2503" s="263" t="s">
        <v>6863</v>
      </c>
      <c r="B2503" s="263" t="s">
        <v>25426</v>
      </c>
      <c r="C2503" s="263" t="s">
        <v>12</v>
      </c>
      <c r="D2503" t="s">
        <v>2</v>
      </c>
    </row>
    <row r="2504" spans="1:4" x14ac:dyDescent="0.2">
      <c r="A2504" s="263" t="s">
        <v>12547</v>
      </c>
      <c r="B2504" s="263" t="s">
        <v>25426</v>
      </c>
      <c r="C2504" s="263" t="s">
        <v>12</v>
      </c>
      <c r="D2504" t="s">
        <v>2</v>
      </c>
    </row>
    <row r="2505" spans="1:4" x14ac:dyDescent="0.2">
      <c r="A2505" s="263" t="s">
        <v>769</v>
      </c>
      <c r="B2505" s="263" t="s">
        <v>25427</v>
      </c>
      <c r="C2505" s="263" t="s">
        <v>19</v>
      </c>
      <c r="D2505" t="s">
        <v>3</v>
      </c>
    </row>
    <row r="2506" spans="1:4" x14ac:dyDescent="0.2">
      <c r="A2506" s="263" t="s">
        <v>12548</v>
      </c>
      <c r="B2506" s="263" t="s">
        <v>25427</v>
      </c>
      <c r="C2506" s="263" t="s">
        <v>19</v>
      </c>
      <c r="D2506" t="s">
        <v>3</v>
      </c>
    </row>
    <row r="2507" spans="1:4" x14ac:dyDescent="0.2">
      <c r="A2507" s="263" t="s">
        <v>770</v>
      </c>
      <c r="B2507" s="263" t="s">
        <v>25428</v>
      </c>
      <c r="C2507" s="263" t="s">
        <v>19</v>
      </c>
      <c r="D2507" t="s">
        <v>3</v>
      </c>
    </row>
    <row r="2508" spans="1:4" x14ac:dyDescent="0.2">
      <c r="A2508" s="263" t="s">
        <v>12549</v>
      </c>
      <c r="B2508" s="263" t="s">
        <v>25428</v>
      </c>
      <c r="C2508" s="263" t="s">
        <v>19</v>
      </c>
      <c r="D2508" t="s">
        <v>3</v>
      </c>
    </row>
    <row r="2509" spans="1:4" x14ac:dyDescent="0.2">
      <c r="A2509" s="263" t="s">
        <v>771</v>
      </c>
      <c r="B2509" s="263" t="s">
        <v>25429</v>
      </c>
      <c r="C2509" s="263" t="s">
        <v>19</v>
      </c>
      <c r="D2509" t="s">
        <v>3</v>
      </c>
    </row>
    <row r="2510" spans="1:4" x14ac:dyDescent="0.2">
      <c r="A2510" s="263" t="s">
        <v>12550</v>
      </c>
      <c r="B2510" s="263" t="s">
        <v>25429</v>
      </c>
      <c r="C2510" s="263" t="s">
        <v>19</v>
      </c>
      <c r="D2510" t="s">
        <v>3</v>
      </c>
    </row>
    <row r="2511" spans="1:4" x14ac:dyDescent="0.2">
      <c r="A2511" s="263" t="s">
        <v>6864</v>
      </c>
      <c r="B2511" s="263" t="s">
        <v>25430</v>
      </c>
      <c r="C2511" s="263" t="s">
        <v>19</v>
      </c>
      <c r="D2511" t="s">
        <v>3</v>
      </c>
    </row>
    <row r="2512" spans="1:4" x14ac:dyDescent="0.2">
      <c r="A2512" s="263" t="s">
        <v>12551</v>
      </c>
      <c r="B2512" s="263" t="s">
        <v>25430</v>
      </c>
      <c r="C2512" s="263" t="s">
        <v>19</v>
      </c>
      <c r="D2512" t="s">
        <v>3</v>
      </c>
    </row>
    <row r="2513" spans="1:4" x14ac:dyDescent="0.2">
      <c r="A2513" s="263" t="s">
        <v>772</v>
      </c>
      <c r="B2513" s="263" t="s">
        <v>25431</v>
      </c>
      <c r="C2513" s="263" t="s">
        <v>19</v>
      </c>
      <c r="D2513" t="s">
        <v>3</v>
      </c>
    </row>
    <row r="2514" spans="1:4" x14ac:dyDescent="0.2">
      <c r="A2514" s="263" t="s">
        <v>12552</v>
      </c>
      <c r="B2514" s="263" t="s">
        <v>25431</v>
      </c>
      <c r="C2514" s="263" t="s">
        <v>19</v>
      </c>
      <c r="D2514" t="s">
        <v>3</v>
      </c>
    </row>
    <row r="2515" spans="1:4" x14ac:dyDescent="0.2">
      <c r="A2515" s="263" t="s">
        <v>773</v>
      </c>
      <c r="B2515" s="263" t="s">
        <v>25432</v>
      </c>
      <c r="C2515" s="263" t="s">
        <v>19</v>
      </c>
      <c r="D2515" t="s">
        <v>3</v>
      </c>
    </row>
    <row r="2516" spans="1:4" x14ac:dyDescent="0.2">
      <c r="A2516" s="263" t="s">
        <v>12553</v>
      </c>
      <c r="B2516" s="263" t="s">
        <v>25432</v>
      </c>
      <c r="C2516" s="263" t="s">
        <v>19</v>
      </c>
      <c r="D2516" t="s">
        <v>3</v>
      </c>
    </row>
    <row r="2517" spans="1:4" x14ac:dyDescent="0.2">
      <c r="A2517" s="263" t="s">
        <v>6865</v>
      </c>
      <c r="B2517" s="263" t="s">
        <v>25433</v>
      </c>
      <c r="C2517" s="263" t="s">
        <v>19</v>
      </c>
      <c r="D2517" t="s">
        <v>3</v>
      </c>
    </row>
    <row r="2518" spans="1:4" x14ac:dyDescent="0.2">
      <c r="A2518" s="263" t="s">
        <v>12554</v>
      </c>
      <c r="B2518" s="263" t="s">
        <v>25433</v>
      </c>
      <c r="C2518" s="263" t="s">
        <v>19</v>
      </c>
      <c r="D2518" t="s">
        <v>3</v>
      </c>
    </row>
    <row r="2519" spans="1:4" x14ac:dyDescent="0.2">
      <c r="A2519" s="263" t="s">
        <v>774</v>
      </c>
      <c r="B2519" s="263" t="s">
        <v>25434</v>
      </c>
      <c r="C2519" s="263" t="s">
        <v>19</v>
      </c>
      <c r="D2519" t="s">
        <v>3</v>
      </c>
    </row>
    <row r="2520" spans="1:4" x14ac:dyDescent="0.2">
      <c r="A2520" s="263" t="s">
        <v>12555</v>
      </c>
      <c r="B2520" s="263" t="s">
        <v>25434</v>
      </c>
      <c r="C2520" s="263" t="s">
        <v>19</v>
      </c>
      <c r="D2520" t="s">
        <v>3</v>
      </c>
    </row>
    <row r="2521" spans="1:4" x14ac:dyDescent="0.2">
      <c r="A2521" s="263" t="s">
        <v>775</v>
      </c>
      <c r="B2521" s="263" t="s">
        <v>25435</v>
      </c>
      <c r="C2521" s="263" t="s">
        <v>19</v>
      </c>
      <c r="D2521" t="s">
        <v>3</v>
      </c>
    </row>
    <row r="2522" spans="1:4" x14ac:dyDescent="0.2">
      <c r="A2522" s="263" t="s">
        <v>12556</v>
      </c>
      <c r="B2522" s="263" t="s">
        <v>25435</v>
      </c>
      <c r="C2522" s="263" t="s">
        <v>19</v>
      </c>
      <c r="D2522" t="s">
        <v>3</v>
      </c>
    </row>
    <row r="2523" spans="1:4" x14ac:dyDescent="0.2">
      <c r="A2523" s="263" t="s">
        <v>776</v>
      </c>
      <c r="B2523" s="263" t="s">
        <v>25436</v>
      </c>
      <c r="C2523" s="263" t="s">
        <v>19</v>
      </c>
      <c r="D2523" t="s">
        <v>3</v>
      </c>
    </row>
    <row r="2524" spans="1:4" x14ac:dyDescent="0.2">
      <c r="A2524" s="263" t="s">
        <v>12557</v>
      </c>
      <c r="B2524" s="263" t="s">
        <v>25436</v>
      </c>
      <c r="C2524" s="263" t="s">
        <v>19</v>
      </c>
      <c r="D2524" t="s">
        <v>3</v>
      </c>
    </row>
    <row r="2525" spans="1:4" x14ac:dyDescent="0.2">
      <c r="A2525" s="263" t="s">
        <v>777</v>
      </c>
      <c r="B2525" s="263" t="s">
        <v>25437</v>
      </c>
      <c r="C2525" s="263" t="s">
        <v>19</v>
      </c>
      <c r="D2525" t="s">
        <v>3</v>
      </c>
    </row>
    <row r="2526" spans="1:4" x14ac:dyDescent="0.2">
      <c r="A2526" s="263" t="s">
        <v>12558</v>
      </c>
      <c r="B2526" s="263" t="s">
        <v>25437</v>
      </c>
      <c r="C2526" s="263" t="s">
        <v>19</v>
      </c>
      <c r="D2526" t="s">
        <v>3</v>
      </c>
    </row>
    <row r="2527" spans="1:4" x14ac:dyDescent="0.2">
      <c r="A2527" s="263" t="s">
        <v>778</v>
      </c>
      <c r="B2527" s="263" t="s">
        <v>25438</v>
      </c>
      <c r="C2527" s="263" t="s">
        <v>19</v>
      </c>
      <c r="D2527" t="s">
        <v>3</v>
      </c>
    </row>
    <row r="2528" spans="1:4" x14ac:dyDescent="0.2">
      <c r="A2528" s="263" t="s">
        <v>12559</v>
      </c>
      <c r="B2528" s="263" t="s">
        <v>25438</v>
      </c>
      <c r="C2528" s="263" t="s">
        <v>19</v>
      </c>
      <c r="D2528" t="s">
        <v>3</v>
      </c>
    </row>
    <row r="2529" spans="1:4" x14ac:dyDescent="0.2">
      <c r="A2529" s="263" t="s">
        <v>6866</v>
      </c>
      <c r="B2529" s="263" t="s">
        <v>25439</v>
      </c>
      <c r="C2529" s="263" t="s">
        <v>19</v>
      </c>
      <c r="D2529" t="s">
        <v>3</v>
      </c>
    </row>
    <row r="2530" spans="1:4" x14ac:dyDescent="0.2">
      <c r="A2530" s="263" t="s">
        <v>12560</v>
      </c>
      <c r="B2530" s="263" t="s">
        <v>25439</v>
      </c>
      <c r="C2530" s="263" t="s">
        <v>19</v>
      </c>
      <c r="D2530" t="s">
        <v>3</v>
      </c>
    </row>
    <row r="2531" spans="1:4" x14ac:dyDescent="0.2">
      <c r="A2531" s="263" t="s">
        <v>779</v>
      </c>
      <c r="B2531" s="263" t="s">
        <v>25440</v>
      </c>
      <c r="C2531" s="263" t="s">
        <v>19</v>
      </c>
      <c r="D2531" t="s">
        <v>3</v>
      </c>
    </row>
    <row r="2532" spans="1:4" x14ac:dyDescent="0.2">
      <c r="A2532" s="263" t="s">
        <v>12561</v>
      </c>
      <c r="B2532" s="263" t="s">
        <v>25440</v>
      </c>
      <c r="C2532" s="263" t="s">
        <v>19</v>
      </c>
      <c r="D2532" t="s">
        <v>3</v>
      </c>
    </row>
    <row r="2533" spans="1:4" x14ac:dyDescent="0.2">
      <c r="A2533" s="263" t="s">
        <v>780</v>
      </c>
      <c r="B2533" s="263" t="s">
        <v>25441</v>
      </c>
      <c r="C2533" s="263" t="s">
        <v>19</v>
      </c>
      <c r="D2533" t="s">
        <v>3</v>
      </c>
    </row>
    <row r="2534" spans="1:4" x14ac:dyDescent="0.2">
      <c r="A2534" s="263" t="s">
        <v>12562</v>
      </c>
      <c r="B2534" s="263" t="s">
        <v>25441</v>
      </c>
      <c r="C2534" s="263" t="s">
        <v>19</v>
      </c>
      <c r="D2534" t="s">
        <v>3</v>
      </c>
    </row>
    <row r="2535" spans="1:4" x14ac:dyDescent="0.2">
      <c r="A2535" s="263" t="s">
        <v>781</v>
      </c>
      <c r="B2535" s="263" t="s">
        <v>25442</v>
      </c>
      <c r="C2535" s="263" t="s">
        <v>19</v>
      </c>
      <c r="D2535" t="s">
        <v>3</v>
      </c>
    </row>
    <row r="2536" spans="1:4" x14ac:dyDescent="0.2">
      <c r="A2536" s="263" t="s">
        <v>12563</v>
      </c>
      <c r="B2536" s="263" t="s">
        <v>25442</v>
      </c>
      <c r="C2536" s="263" t="s">
        <v>19</v>
      </c>
      <c r="D2536" t="s">
        <v>3</v>
      </c>
    </row>
    <row r="2537" spans="1:4" x14ac:dyDescent="0.2">
      <c r="A2537" s="263" t="s">
        <v>782</v>
      </c>
      <c r="B2537" s="263" t="s">
        <v>25443</v>
      </c>
      <c r="C2537" s="263" t="s">
        <v>19</v>
      </c>
      <c r="D2537" t="s">
        <v>3</v>
      </c>
    </row>
    <row r="2538" spans="1:4" x14ac:dyDescent="0.2">
      <c r="A2538" s="263" t="s">
        <v>12564</v>
      </c>
      <c r="B2538" s="263" t="s">
        <v>25443</v>
      </c>
      <c r="C2538" s="263" t="s">
        <v>19</v>
      </c>
      <c r="D2538" t="s">
        <v>3</v>
      </c>
    </row>
    <row r="2539" spans="1:4" x14ac:dyDescent="0.2">
      <c r="A2539" s="263" t="s">
        <v>783</v>
      </c>
      <c r="B2539" s="263" t="s">
        <v>25444</v>
      </c>
      <c r="C2539" s="263" t="s">
        <v>19</v>
      </c>
      <c r="D2539" t="s">
        <v>3</v>
      </c>
    </row>
    <row r="2540" spans="1:4" x14ac:dyDescent="0.2">
      <c r="A2540" s="263" t="s">
        <v>12565</v>
      </c>
      <c r="B2540" s="263" t="s">
        <v>25444</v>
      </c>
      <c r="C2540" s="263" t="s">
        <v>19</v>
      </c>
      <c r="D2540" t="s">
        <v>3</v>
      </c>
    </row>
    <row r="2541" spans="1:4" x14ac:dyDescent="0.2">
      <c r="A2541" s="263" t="s">
        <v>784</v>
      </c>
      <c r="B2541" s="263" t="s">
        <v>25445</v>
      </c>
      <c r="C2541" s="263" t="s">
        <v>19</v>
      </c>
      <c r="D2541" t="s">
        <v>3</v>
      </c>
    </row>
    <row r="2542" spans="1:4" x14ac:dyDescent="0.2">
      <c r="A2542" s="263" t="s">
        <v>12566</v>
      </c>
      <c r="B2542" s="263" t="s">
        <v>25445</v>
      </c>
      <c r="C2542" s="263" t="s">
        <v>19</v>
      </c>
      <c r="D2542" t="s">
        <v>3</v>
      </c>
    </row>
    <row r="2543" spans="1:4" x14ac:dyDescent="0.2">
      <c r="A2543" s="263" t="s">
        <v>785</v>
      </c>
      <c r="B2543" s="263" t="s">
        <v>25446</v>
      </c>
      <c r="C2543" s="263" t="s">
        <v>19</v>
      </c>
      <c r="D2543" t="s">
        <v>3</v>
      </c>
    </row>
    <row r="2544" spans="1:4" x14ac:dyDescent="0.2">
      <c r="A2544" s="263" t="s">
        <v>12567</v>
      </c>
      <c r="B2544" s="263" t="s">
        <v>25446</v>
      </c>
      <c r="C2544" s="263" t="s">
        <v>19</v>
      </c>
      <c r="D2544" t="s">
        <v>3</v>
      </c>
    </row>
    <row r="2545" spans="1:4" x14ac:dyDescent="0.2">
      <c r="A2545" s="263" t="s">
        <v>786</v>
      </c>
      <c r="B2545" s="263" t="s">
        <v>25447</v>
      </c>
      <c r="C2545" s="263" t="s">
        <v>19</v>
      </c>
      <c r="D2545" t="s">
        <v>3</v>
      </c>
    </row>
    <row r="2546" spans="1:4" x14ac:dyDescent="0.2">
      <c r="A2546" s="263" t="s">
        <v>12568</v>
      </c>
      <c r="B2546" s="263" t="s">
        <v>25447</v>
      </c>
      <c r="C2546" s="263" t="s">
        <v>19</v>
      </c>
      <c r="D2546" t="s">
        <v>3</v>
      </c>
    </row>
    <row r="2547" spans="1:4" x14ac:dyDescent="0.2">
      <c r="A2547" s="263" t="s">
        <v>787</v>
      </c>
      <c r="B2547" s="263" t="s">
        <v>25448</v>
      </c>
      <c r="C2547" s="263" t="s">
        <v>19</v>
      </c>
      <c r="D2547" t="s">
        <v>3</v>
      </c>
    </row>
    <row r="2548" spans="1:4" x14ac:dyDescent="0.2">
      <c r="A2548" s="263" t="s">
        <v>12569</v>
      </c>
      <c r="B2548" s="263" t="s">
        <v>25448</v>
      </c>
      <c r="C2548" s="263" t="s">
        <v>19</v>
      </c>
      <c r="D2548" t="s">
        <v>3</v>
      </c>
    </row>
    <row r="2549" spans="1:4" x14ac:dyDescent="0.2">
      <c r="A2549" s="263" t="s">
        <v>788</v>
      </c>
      <c r="B2549" s="263" t="s">
        <v>25449</v>
      </c>
      <c r="C2549" s="263" t="s">
        <v>19</v>
      </c>
      <c r="D2549" t="s">
        <v>3</v>
      </c>
    </row>
    <row r="2550" spans="1:4" x14ac:dyDescent="0.2">
      <c r="A2550" s="263" t="s">
        <v>12570</v>
      </c>
      <c r="B2550" s="263" t="s">
        <v>25449</v>
      </c>
      <c r="C2550" s="263" t="s">
        <v>19</v>
      </c>
      <c r="D2550" t="s">
        <v>3</v>
      </c>
    </row>
    <row r="2551" spans="1:4" x14ac:dyDescent="0.2">
      <c r="A2551" s="263" t="s">
        <v>789</v>
      </c>
      <c r="B2551" s="263" t="s">
        <v>25450</v>
      </c>
      <c r="C2551" s="263" t="s">
        <v>19</v>
      </c>
      <c r="D2551" t="s">
        <v>3</v>
      </c>
    </row>
    <row r="2552" spans="1:4" x14ac:dyDescent="0.2">
      <c r="A2552" s="263" t="s">
        <v>12571</v>
      </c>
      <c r="B2552" s="263" t="s">
        <v>25450</v>
      </c>
      <c r="C2552" s="263" t="s">
        <v>19</v>
      </c>
      <c r="D2552" t="s">
        <v>3</v>
      </c>
    </row>
    <row r="2553" spans="1:4" x14ac:dyDescent="0.2">
      <c r="A2553" s="263" t="s">
        <v>790</v>
      </c>
      <c r="B2553" s="263" t="s">
        <v>25451</v>
      </c>
      <c r="C2553" s="263" t="s">
        <v>19</v>
      </c>
      <c r="D2553" t="s">
        <v>3</v>
      </c>
    </row>
    <row r="2554" spans="1:4" x14ac:dyDescent="0.2">
      <c r="A2554" s="263" t="s">
        <v>12572</v>
      </c>
      <c r="B2554" s="263" t="s">
        <v>25451</v>
      </c>
      <c r="C2554" s="263" t="s">
        <v>19</v>
      </c>
      <c r="D2554" t="s">
        <v>3</v>
      </c>
    </row>
    <row r="2555" spans="1:4" x14ac:dyDescent="0.2">
      <c r="A2555" s="263" t="s">
        <v>791</v>
      </c>
      <c r="B2555" s="263" t="s">
        <v>25452</v>
      </c>
      <c r="C2555" s="263" t="s">
        <v>19</v>
      </c>
      <c r="D2555" t="s">
        <v>3</v>
      </c>
    </row>
    <row r="2556" spans="1:4" x14ac:dyDescent="0.2">
      <c r="A2556" s="263" t="s">
        <v>12573</v>
      </c>
      <c r="B2556" s="263" t="s">
        <v>25452</v>
      </c>
      <c r="C2556" s="263" t="s">
        <v>19</v>
      </c>
      <c r="D2556" t="s">
        <v>3</v>
      </c>
    </row>
    <row r="2557" spans="1:4" x14ac:dyDescent="0.2">
      <c r="A2557" s="263" t="s">
        <v>792</v>
      </c>
      <c r="B2557" s="263" t="s">
        <v>25453</v>
      </c>
      <c r="C2557" s="263" t="s">
        <v>19</v>
      </c>
      <c r="D2557" t="s">
        <v>3</v>
      </c>
    </row>
    <row r="2558" spans="1:4" x14ac:dyDescent="0.2">
      <c r="A2558" s="263" t="s">
        <v>12574</v>
      </c>
      <c r="B2558" s="263" t="s">
        <v>25453</v>
      </c>
      <c r="C2558" s="263" t="s">
        <v>19</v>
      </c>
      <c r="D2558" t="s">
        <v>3</v>
      </c>
    </row>
    <row r="2559" spans="1:4" x14ac:dyDescent="0.2">
      <c r="A2559" s="263" t="s">
        <v>793</v>
      </c>
      <c r="B2559" s="263" t="s">
        <v>25454</v>
      </c>
      <c r="C2559" s="263" t="s">
        <v>19</v>
      </c>
      <c r="D2559" t="s">
        <v>3</v>
      </c>
    </row>
    <row r="2560" spans="1:4" x14ac:dyDescent="0.2">
      <c r="A2560" s="263" t="s">
        <v>12575</v>
      </c>
      <c r="B2560" s="263" t="s">
        <v>25454</v>
      </c>
      <c r="C2560" s="263" t="s">
        <v>19</v>
      </c>
      <c r="D2560" t="s">
        <v>3</v>
      </c>
    </row>
    <row r="2561" spans="1:4" x14ac:dyDescent="0.2">
      <c r="A2561" s="263" t="s">
        <v>794</v>
      </c>
      <c r="B2561" s="263" t="s">
        <v>25455</v>
      </c>
      <c r="C2561" s="263" t="s">
        <v>19</v>
      </c>
      <c r="D2561" t="s">
        <v>3</v>
      </c>
    </row>
    <row r="2562" spans="1:4" x14ac:dyDescent="0.2">
      <c r="A2562" s="263" t="s">
        <v>12576</v>
      </c>
      <c r="B2562" s="263" t="s">
        <v>25455</v>
      </c>
      <c r="C2562" s="263" t="s">
        <v>19</v>
      </c>
      <c r="D2562" t="s">
        <v>3</v>
      </c>
    </row>
    <row r="2563" spans="1:4" x14ac:dyDescent="0.2">
      <c r="A2563" s="263" t="s">
        <v>795</v>
      </c>
      <c r="B2563" s="263" t="s">
        <v>25456</v>
      </c>
      <c r="C2563" s="263" t="s">
        <v>19</v>
      </c>
      <c r="D2563" t="s">
        <v>3</v>
      </c>
    </row>
    <row r="2564" spans="1:4" x14ac:dyDescent="0.2">
      <c r="A2564" s="263" t="s">
        <v>12577</v>
      </c>
      <c r="B2564" s="263" t="s">
        <v>25456</v>
      </c>
      <c r="C2564" s="263" t="s">
        <v>19</v>
      </c>
      <c r="D2564" t="s">
        <v>3</v>
      </c>
    </row>
    <row r="2565" spans="1:4" x14ac:dyDescent="0.2">
      <c r="A2565" s="263" t="s">
        <v>796</v>
      </c>
      <c r="B2565" s="263" t="s">
        <v>25457</v>
      </c>
      <c r="C2565" s="263" t="s">
        <v>19</v>
      </c>
      <c r="D2565" t="s">
        <v>3</v>
      </c>
    </row>
    <row r="2566" spans="1:4" x14ac:dyDescent="0.2">
      <c r="A2566" s="263" t="s">
        <v>12578</v>
      </c>
      <c r="B2566" s="263" t="s">
        <v>25457</v>
      </c>
      <c r="C2566" s="263" t="s">
        <v>19</v>
      </c>
      <c r="D2566" t="s">
        <v>3</v>
      </c>
    </row>
    <row r="2567" spans="1:4" x14ac:dyDescent="0.2">
      <c r="A2567" s="263" t="s">
        <v>797</v>
      </c>
      <c r="B2567" s="263" t="s">
        <v>25458</v>
      </c>
      <c r="C2567" s="263" t="s">
        <v>19</v>
      </c>
      <c r="D2567" t="s">
        <v>3</v>
      </c>
    </row>
    <row r="2568" spans="1:4" x14ac:dyDescent="0.2">
      <c r="A2568" s="263" t="s">
        <v>12579</v>
      </c>
      <c r="B2568" s="263" t="s">
        <v>25458</v>
      </c>
      <c r="C2568" s="263" t="s">
        <v>19</v>
      </c>
      <c r="D2568" t="s">
        <v>3</v>
      </c>
    </row>
    <row r="2569" spans="1:4" x14ac:dyDescent="0.2">
      <c r="A2569" s="263" t="s">
        <v>798</v>
      </c>
      <c r="B2569" s="263" t="s">
        <v>25459</v>
      </c>
      <c r="C2569" s="263" t="s">
        <v>19</v>
      </c>
      <c r="D2569" t="s">
        <v>3</v>
      </c>
    </row>
    <row r="2570" spans="1:4" x14ac:dyDescent="0.2">
      <c r="A2570" s="263" t="s">
        <v>12580</v>
      </c>
      <c r="B2570" s="263" t="s">
        <v>25459</v>
      </c>
      <c r="C2570" s="263" t="s">
        <v>19</v>
      </c>
      <c r="D2570" t="s">
        <v>3</v>
      </c>
    </row>
    <row r="2571" spans="1:4" x14ac:dyDescent="0.2">
      <c r="A2571" s="263" t="s">
        <v>799</v>
      </c>
      <c r="B2571" s="263" t="s">
        <v>25460</v>
      </c>
      <c r="C2571" s="263" t="s">
        <v>19</v>
      </c>
      <c r="D2571" t="s">
        <v>3</v>
      </c>
    </row>
    <row r="2572" spans="1:4" x14ac:dyDescent="0.2">
      <c r="A2572" s="263" t="s">
        <v>12581</v>
      </c>
      <c r="B2572" s="263" t="s">
        <v>25460</v>
      </c>
      <c r="C2572" s="263" t="s">
        <v>19</v>
      </c>
      <c r="D2572" t="s">
        <v>3</v>
      </c>
    </row>
    <row r="2573" spans="1:4" x14ac:dyDescent="0.2">
      <c r="A2573" s="263" t="s">
        <v>800</v>
      </c>
      <c r="B2573" s="263" t="s">
        <v>25461</v>
      </c>
      <c r="C2573" s="263" t="s">
        <v>19</v>
      </c>
      <c r="D2573" t="s">
        <v>3</v>
      </c>
    </row>
    <row r="2574" spans="1:4" x14ac:dyDescent="0.2">
      <c r="A2574" s="263" t="s">
        <v>12582</v>
      </c>
      <c r="B2574" s="263" t="s">
        <v>25461</v>
      </c>
      <c r="C2574" s="263" t="s">
        <v>19</v>
      </c>
      <c r="D2574" t="s">
        <v>3</v>
      </c>
    </row>
    <row r="2575" spans="1:4" x14ac:dyDescent="0.2">
      <c r="A2575" s="263" t="s">
        <v>801</v>
      </c>
      <c r="B2575" s="263" t="s">
        <v>25462</v>
      </c>
      <c r="C2575" s="263" t="s">
        <v>19</v>
      </c>
      <c r="D2575" t="s">
        <v>3</v>
      </c>
    </row>
    <row r="2576" spans="1:4" x14ac:dyDescent="0.2">
      <c r="A2576" s="263" t="s">
        <v>12583</v>
      </c>
      <c r="B2576" s="263" t="s">
        <v>25462</v>
      </c>
      <c r="C2576" s="263" t="s">
        <v>19</v>
      </c>
      <c r="D2576" t="s">
        <v>3</v>
      </c>
    </row>
    <row r="2577" spans="1:4" x14ac:dyDescent="0.2">
      <c r="A2577" s="263" t="s">
        <v>802</v>
      </c>
      <c r="B2577" s="263" t="s">
        <v>25463</v>
      </c>
      <c r="C2577" s="263" t="s">
        <v>12</v>
      </c>
      <c r="D2577" t="s">
        <v>2</v>
      </c>
    </row>
    <row r="2578" spans="1:4" x14ac:dyDescent="0.2">
      <c r="A2578" s="263" t="s">
        <v>12584</v>
      </c>
      <c r="B2578" s="263" t="s">
        <v>25463</v>
      </c>
      <c r="C2578" s="263" t="s">
        <v>12</v>
      </c>
      <c r="D2578" t="s">
        <v>2</v>
      </c>
    </row>
    <row r="2579" spans="1:4" x14ac:dyDescent="0.2">
      <c r="A2579" s="263" t="s">
        <v>803</v>
      </c>
      <c r="B2579" s="263" t="s">
        <v>25464</v>
      </c>
      <c r="C2579" s="263" t="s">
        <v>19</v>
      </c>
      <c r="D2579" t="s">
        <v>3</v>
      </c>
    </row>
    <row r="2580" spans="1:4" x14ac:dyDescent="0.2">
      <c r="A2580" s="263" t="s">
        <v>12585</v>
      </c>
      <c r="B2580" s="263" t="s">
        <v>25464</v>
      </c>
      <c r="C2580" s="263" t="s">
        <v>19</v>
      </c>
      <c r="D2580" t="s">
        <v>3</v>
      </c>
    </row>
    <row r="2581" spans="1:4" x14ac:dyDescent="0.2">
      <c r="A2581" s="263" t="s">
        <v>6867</v>
      </c>
      <c r="B2581" s="263" t="s">
        <v>25465</v>
      </c>
      <c r="C2581" s="263" t="s">
        <v>12</v>
      </c>
      <c r="D2581" t="s">
        <v>2</v>
      </c>
    </row>
    <row r="2582" spans="1:4" x14ac:dyDescent="0.2">
      <c r="A2582" s="263" t="s">
        <v>12586</v>
      </c>
      <c r="B2582" s="263" t="s">
        <v>25465</v>
      </c>
      <c r="C2582" s="263" t="s">
        <v>12</v>
      </c>
      <c r="D2582" t="s">
        <v>2</v>
      </c>
    </row>
    <row r="2583" spans="1:4" x14ac:dyDescent="0.2">
      <c r="A2583" s="263" t="s">
        <v>804</v>
      </c>
      <c r="B2583" s="263" t="s">
        <v>25466</v>
      </c>
      <c r="C2583" s="263" t="s">
        <v>407</v>
      </c>
      <c r="D2583" t="s">
        <v>5</v>
      </c>
    </row>
    <row r="2584" spans="1:4" x14ac:dyDescent="0.2">
      <c r="A2584" s="263" t="s">
        <v>12587</v>
      </c>
      <c r="B2584" s="263" t="s">
        <v>25466</v>
      </c>
      <c r="C2584" s="263" t="s">
        <v>407</v>
      </c>
      <c r="D2584" t="s">
        <v>5</v>
      </c>
    </row>
    <row r="2585" spans="1:4" x14ac:dyDescent="0.2">
      <c r="A2585" s="263" t="s">
        <v>805</v>
      </c>
      <c r="B2585" s="263" t="s">
        <v>25467</v>
      </c>
      <c r="C2585" s="263" t="s">
        <v>407</v>
      </c>
      <c r="D2585" t="s">
        <v>5</v>
      </c>
    </row>
    <row r="2586" spans="1:4" x14ac:dyDescent="0.2">
      <c r="A2586" s="263" t="s">
        <v>12588</v>
      </c>
      <c r="B2586" s="263" t="s">
        <v>25467</v>
      </c>
      <c r="C2586" s="263" t="s">
        <v>407</v>
      </c>
      <c r="D2586" t="s">
        <v>5</v>
      </c>
    </row>
    <row r="2587" spans="1:4" x14ac:dyDescent="0.2">
      <c r="A2587" s="263" t="s">
        <v>806</v>
      </c>
      <c r="B2587" s="263" t="s">
        <v>25468</v>
      </c>
      <c r="C2587" s="263" t="s">
        <v>407</v>
      </c>
      <c r="D2587" t="s">
        <v>5</v>
      </c>
    </row>
    <row r="2588" spans="1:4" x14ac:dyDescent="0.2">
      <c r="A2588" s="263" t="s">
        <v>12589</v>
      </c>
      <c r="B2588" s="263" t="s">
        <v>25468</v>
      </c>
      <c r="C2588" s="263" t="s">
        <v>407</v>
      </c>
      <c r="D2588" t="s">
        <v>5</v>
      </c>
    </row>
    <row r="2589" spans="1:4" x14ac:dyDescent="0.2">
      <c r="A2589" s="263" t="s">
        <v>807</v>
      </c>
      <c r="B2589" s="263" t="s">
        <v>25469</v>
      </c>
      <c r="C2589" s="263" t="s">
        <v>407</v>
      </c>
      <c r="D2589" t="s">
        <v>5</v>
      </c>
    </row>
    <row r="2590" spans="1:4" x14ac:dyDescent="0.2">
      <c r="A2590" s="263" t="s">
        <v>12590</v>
      </c>
      <c r="B2590" s="263" t="s">
        <v>25469</v>
      </c>
      <c r="C2590" s="263" t="s">
        <v>407</v>
      </c>
      <c r="D2590" t="s">
        <v>5</v>
      </c>
    </row>
    <row r="2591" spans="1:4" x14ac:dyDescent="0.2">
      <c r="A2591" s="263" t="s">
        <v>808</v>
      </c>
      <c r="B2591" s="263" t="s">
        <v>25470</v>
      </c>
      <c r="C2591" s="263" t="s">
        <v>407</v>
      </c>
      <c r="D2591" t="s">
        <v>5</v>
      </c>
    </row>
    <row r="2592" spans="1:4" x14ac:dyDescent="0.2">
      <c r="A2592" s="263" t="s">
        <v>12591</v>
      </c>
      <c r="B2592" s="263" t="s">
        <v>25470</v>
      </c>
      <c r="C2592" s="263" t="s">
        <v>407</v>
      </c>
      <c r="D2592" t="s">
        <v>5</v>
      </c>
    </row>
    <row r="2593" spans="1:4" x14ac:dyDescent="0.2">
      <c r="A2593" s="263" t="s">
        <v>809</v>
      </c>
      <c r="B2593" s="263" t="s">
        <v>25471</v>
      </c>
      <c r="C2593" s="263" t="s">
        <v>19</v>
      </c>
      <c r="D2593" t="s">
        <v>3</v>
      </c>
    </row>
    <row r="2594" spans="1:4" x14ac:dyDescent="0.2">
      <c r="A2594" s="263" t="s">
        <v>12592</v>
      </c>
      <c r="B2594" s="263" t="s">
        <v>25471</v>
      </c>
      <c r="C2594" s="263" t="s">
        <v>19</v>
      </c>
      <c r="D2594" t="s">
        <v>3</v>
      </c>
    </row>
    <row r="2595" spans="1:4" x14ac:dyDescent="0.2">
      <c r="A2595" s="263" t="s">
        <v>6868</v>
      </c>
      <c r="B2595" s="263" t="s">
        <v>25472</v>
      </c>
      <c r="C2595" s="263" t="s">
        <v>19</v>
      </c>
      <c r="D2595" t="s">
        <v>3</v>
      </c>
    </row>
    <row r="2596" spans="1:4" x14ac:dyDescent="0.2">
      <c r="A2596" s="263" t="s">
        <v>12593</v>
      </c>
      <c r="B2596" s="263" t="s">
        <v>25472</v>
      </c>
      <c r="C2596" s="263" t="s">
        <v>19</v>
      </c>
      <c r="D2596" t="s">
        <v>3</v>
      </c>
    </row>
    <row r="2597" spans="1:4" x14ac:dyDescent="0.2">
      <c r="A2597" s="263" t="s">
        <v>6869</v>
      </c>
      <c r="B2597" s="263" t="s">
        <v>25473</v>
      </c>
      <c r="C2597" s="263" t="s">
        <v>19</v>
      </c>
      <c r="D2597" t="s">
        <v>3</v>
      </c>
    </row>
    <row r="2598" spans="1:4" x14ac:dyDescent="0.2">
      <c r="A2598" s="263" t="s">
        <v>12594</v>
      </c>
      <c r="B2598" s="263" t="s">
        <v>25473</v>
      </c>
      <c r="C2598" s="263" t="s">
        <v>19</v>
      </c>
      <c r="D2598" t="s">
        <v>3</v>
      </c>
    </row>
    <row r="2599" spans="1:4" x14ac:dyDescent="0.2">
      <c r="A2599" s="263" t="s">
        <v>810</v>
      </c>
      <c r="B2599" s="263" t="s">
        <v>25474</v>
      </c>
      <c r="C2599" s="263" t="s">
        <v>19</v>
      </c>
      <c r="D2599" t="s">
        <v>3</v>
      </c>
    </row>
    <row r="2600" spans="1:4" x14ac:dyDescent="0.2">
      <c r="A2600" s="263" t="s">
        <v>12595</v>
      </c>
      <c r="B2600" s="263" t="s">
        <v>25474</v>
      </c>
      <c r="C2600" s="263" t="s">
        <v>19</v>
      </c>
      <c r="D2600" t="s">
        <v>3</v>
      </c>
    </row>
    <row r="2601" spans="1:4" x14ac:dyDescent="0.2">
      <c r="A2601" s="263" t="s">
        <v>6870</v>
      </c>
      <c r="B2601" s="263" t="s">
        <v>25475</v>
      </c>
      <c r="C2601" s="263" t="s">
        <v>19</v>
      </c>
      <c r="D2601" t="s">
        <v>3</v>
      </c>
    </row>
    <row r="2602" spans="1:4" x14ac:dyDescent="0.2">
      <c r="A2602" s="263" t="s">
        <v>12596</v>
      </c>
      <c r="B2602" s="263" t="s">
        <v>25475</v>
      </c>
      <c r="C2602" s="263" t="s">
        <v>19</v>
      </c>
      <c r="D2602" t="s">
        <v>3</v>
      </c>
    </row>
    <row r="2603" spans="1:4" x14ac:dyDescent="0.2">
      <c r="A2603" s="263" t="s">
        <v>6871</v>
      </c>
      <c r="B2603" s="263" t="s">
        <v>25476</v>
      </c>
      <c r="C2603" s="263" t="s">
        <v>19</v>
      </c>
      <c r="D2603" t="s">
        <v>3</v>
      </c>
    </row>
    <row r="2604" spans="1:4" x14ac:dyDescent="0.2">
      <c r="A2604" s="263" t="s">
        <v>12597</v>
      </c>
      <c r="B2604" s="263" t="s">
        <v>25476</v>
      </c>
      <c r="C2604" s="263" t="s">
        <v>19</v>
      </c>
      <c r="D2604" t="s">
        <v>3</v>
      </c>
    </row>
    <row r="2605" spans="1:4" x14ac:dyDescent="0.2">
      <c r="A2605" s="263" t="s">
        <v>811</v>
      </c>
      <c r="B2605" s="263" t="s">
        <v>25477</v>
      </c>
      <c r="C2605" s="263" t="s">
        <v>23582</v>
      </c>
      <c r="D2605" t="s">
        <v>34981</v>
      </c>
    </row>
    <row r="2606" spans="1:4" x14ac:dyDescent="0.2">
      <c r="A2606" s="263" t="s">
        <v>12598</v>
      </c>
      <c r="B2606" s="263" t="s">
        <v>25477</v>
      </c>
      <c r="C2606" s="263" t="s">
        <v>23582</v>
      </c>
      <c r="D2606" t="s">
        <v>34981</v>
      </c>
    </row>
    <row r="2607" spans="1:4" x14ac:dyDescent="0.2">
      <c r="A2607" s="263" t="s">
        <v>812</v>
      </c>
      <c r="B2607" s="263" t="s">
        <v>25478</v>
      </c>
      <c r="C2607" s="263" t="s">
        <v>23581</v>
      </c>
      <c r="D2607" t="s">
        <v>34980</v>
      </c>
    </row>
    <row r="2608" spans="1:4" x14ac:dyDescent="0.2">
      <c r="A2608" s="263" t="s">
        <v>12599</v>
      </c>
      <c r="B2608" s="263" t="s">
        <v>25478</v>
      </c>
      <c r="C2608" s="263" t="s">
        <v>23581</v>
      </c>
      <c r="D2608" t="s">
        <v>34980</v>
      </c>
    </row>
    <row r="2609" spans="1:4" x14ac:dyDescent="0.2">
      <c r="A2609" s="263" t="s">
        <v>813</v>
      </c>
      <c r="B2609" s="263" t="s">
        <v>25479</v>
      </c>
      <c r="C2609" s="263" t="s">
        <v>23581</v>
      </c>
      <c r="D2609" t="s">
        <v>34980</v>
      </c>
    </row>
    <row r="2610" spans="1:4" x14ac:dyDescent="0.2">
      <c r="A2610" s="263" t="s">
        <v>12600</v>
      </c>
      <c r="B2610" s="263" t="s">
        <v>25479</v>
      </c>
      <c r="C2610" s="263" t="s">
        <v>23581</v>
      </c>
      <c r="D2610" t="s">
        <v>34980</v>
      </c>
    </row>
    <row r="2611" spans="1:4" x14ac:dyDescent="0.2">
      <c r="A2611" s="263" t="s">
        <v>814</v>
      </c>
      <c r="B2611" s="263" t="s">
        <v>25480</v>
      </c>
      <c r="C2611" s="263" t="s">
        <v>23581</v>
      </c>
      <c r="D2611" t="s">
        <v>34980</v>
      </c>
    </row>
    <row r="2612" spans="1:4" x14ac:dyDescent="0.2">
      <c r="A2612" s="263" t="s">
        <v>12601</v>
      </c>
      <c r="B2612" s="263" t="s">
        <v>25480</v>
      </c>
      <c r="C2612" s="263" t="s">
        <v>23581</v>
      </c>
      <c r="D2612" t="s">
        <v>34980</v>
      </c>
    </row>
    <row r="2613" spans="1:4" x14ac:dyDescent="0.2">
      <c r="A2613" s="263" t="s">
        <v>815</v>
      </c>
      <c r="B2613" s="263" t="s">
        <v>25481</v>
      </c>
      <c r="C2613" s="263" t="s">
        <v>23567</v>
      </c>
      <c r="D2613" t="s">
        <v>34973</v>
      </c>
    </row>
    <row r="2614" spans="1:4" x14ac:dyDescent="0.2">
      <c r="A2614" s="263" t="s">
        <v>12602</v>
      </c>
      <c r="B2614" s="263" t="s">
        <v>25481</v>
      </c>
      <c r="C2614" s="263" t="s">
        <v>23567</v>
      </c>
      <c r="D2614" t="s">
        <v>34973</v>
      </c>
    </row>
    <row r="2615" spans="1:4" x14ac:dyDescent="0.2">
      <c r="A2615" s="263" t="s">
        <v>816</v>
      </c>
      <c r="B2615" s="263" t="s">
        <v>25482</v>
      </c>
      <c r="C2615" s="263" t="s">
        <v>12</v>
      </c>
      <c r="D2615" t="s">
        <v>2</v>
      </c>
    </row>
    <row r="2616" spans="1:4" x14ac:dyDescent="0.2">
      <c r="A2616" s="263" t="s">
        <v>12603</v>
      </c>
      <c r="B2616" s="263" t="s">
        <v>25482</v>
      </c>
      <c r="C2616" s="263" t="s">
        <v>12</v>
      </c>
      <c r="D2616" t="s">
        <v>2</v>
      </c>
    </row>
    <row r="2617" spans="1:4" x14ac:dyDescent="0.2">
      <c r="A2617" s="263" t="s">
        <v>817</v>
      </c>
      <c r="B2617" s="263" t="s">
        <v>25483</v>
      </c>
      <c r="C2617" s="263" t="s">
        <v>12</v>
      </c>
      <c r="D2617" t="s">
        <v>2</v>
      </c>
    </row>
    <row r="2618" spans="1:4" x14ac:dyDescent="0.2">
      <c r="A2618" s="263" t="s">
        <v>12604</v>
      </c>
      <c r="B2618" s="263" t="s">
        <v>25483</v>
      </c>
      <c r="C2618" s="263" t="s">
        <v>12</v>
      </c>
      <c r="D2618" t="s">
        <v>2</v>
      </c>
    </row>
    <row r="2619" spans="1:4" x14ac:dyDescent="0.2">
      <c r="A2619" s="263" t="s">
        <v>818</v>
      </c>
      <c r="B2619" s="263" t="s">
        <v>25484</v>
      </c>
      <c r="C2619" s="263" t="s">
        <v>12</v>
      </c>
      <c r="D2619" t="s">
        <v>2</v>
      </c>
    </row>
    <row r="2620" spans="1:4" x14ac:dyDescent="0.2">
      <c r="A2620" s="263" t="s">
        <v>12605</v>
      </c>
      <c r="B2620" s="263" t="s">
        <v>25484</v>
      </c>
      <c r="C2620" s="263" t="s">
        <v>12</v>
      </c>
      <c r="D2620" t="s">
        <v>2</v>
      </c>
    </row>
    <row r="2621" spans="1:4" x14ac:dyDescent="0.2">
      <c r="A2621" s="263" t="s">
        <v>819</v>
      </c>
      <c r="B2621" s="263" t="s">
        <v>25485</v>
      </c>
      <c r="C2621" s="263" t="s">
        <v>12</v>
      </c>
      <c r="D2621" t="s">
        <v>2</v>
      </c>
    </row>
    <row r="2622" spans="1:4" x14ac:dyDescent="0.2">
      <c r="A2622" s="263" t="s">
        <v>12606</v>
      </c>
      <c r="B2622" s="263" t="s">
        <v>25485</v>
      </c>
      <c r="C2622" s="263" t="s">
        <v>12</v>
      </c>
      <c r="D2622" t="s">
        <v>2</v>
      </c>
    </row>
    <row r="2623" spans="1:4" x14ac:dyDescent="0.2">
      <c r="A2623" s="263" t="s">
        <v>820</v>
      </c>
      <c r="B2623" s="263" t="s">
        <v>25486</v>
      </c>
      <c r="C2623" s="263" t="s">
        <v>12</v>
      </c>
      <c r="D2623" t="s">
        <v>2</v>
      </c>
    </row>
    <row r="2624" spans="1:4" x14ac:dyDescent="0.2">
      <c r="A2624" s="263" t="s">
        <v>12607</v>
      </c>
      <c r="B2624" s="263" t="s">
        <v>25486</v>
      </c>
      <c r="C2624" s="263" t="s">
        <v>12</v>
      </c>
      <c r="D2624" t="s">
        <v>2</v>
      </c>
    </row>
    <row r="2625" spans="1:4" x14ac:dyDescent="0.2">
      <c r="A2625" s="263" t="s">
        <v>821</v>
      </c>
      <c r="B2625" s="263" t="s">
        <v>25487</v>
      </c>
      <c r="C2625" s="263" t="s">
        <v>12</v>
      </c>
      <c r="D2625" t="s">
        <v>2</v>
      </c>
    </row>
    <row r="2626" spans="1:4" x14ac:dyDescent="0.2">
      <c r="A2626" s="263" t="s">
        <v>12608</v>
      </c>
      <c r="B2626" s="263" t="s">
        <v>25487</v>
      </c>
      <c r="C2626" s="263" t="s">
        <v>12</v>
      </c>
      <c r="D2626" t="s">
        <v>2</v>
      </c>
    </row>
    <row r="2627" spans="1:4" x14ac:dyDescent="0.2">
      <c r="A2627" s="263" t="s">
        <v>822</v>
      </c>
      <c r="B2627" s="263" t="s">
        <v>25488</v>
      </c>
      <c r="C2627" s="263" t="s">
        <v>12</v>
      </c>
      <c r="D2627" t="s">
        <v>2</v>
      </c>
    </row>
    <row r="2628" spans="1:4" x14ac:dyDescent="0.2">
      <c r="A2628" s="263" t="s">
        <v>12609</v>
      </c>
      <c r="B2628" s="263" t="s">
        <v>25488</v>
      </c>
      <c r="C2628" s="263" t="s">
        <v>12</v>
      </c>
      <c r="D2628" t="s">
        <v>2</v>
      </c>
    </row>
    <row r="2629" spans="1:4" x14ac:dyDescent="0.2">
      <c r="A2629" s="263" t="s">
        <v>823</v>
      </c>
      <c r="B2629" s="263" t="s">
        <v>25489</v>
      </c>
      <c r="C2629" s="263" t="s">
        <v>23500</v>
      </c>
      <c r="D2629" t="s">
        <v>34972</v>
      </c>
    </row>
    <row r="2630" spans="1:4" x14ac:dyDescent="0.2">
      <c r="A2630" s="263" t="s">
        <v>12610</v>
      </c>
      <c r="B2630" s="263" t="s">
        <v>25489</v>
      </c>
      <c r="C2630" s="263" t="s">
        <v>23500</v>
      </c>
      <c r="D2630" t="s">
        <v>34972</v>
      </c>
    </row>
    <row r="2631" spans="1:4" x14ac:dyDescent="0.2">
      <c r="A2631" s="263" t="s">
        <v>824</v>
      </c>
      <c r="B2631" s="263" t="s">
        <v>25490</v>
      </c>
      <c r="C2631" s="263" t="s">
        <v>23500</v>
      </c>
      <c r="D2631" t="s">
        <v>34972</v>
      </c>
    </row>
    <row r="2632" spans="1:4" x14ac:dyDescent="0.2">
      <c r="A2632" s="263" t="s">
        <v>12611</v>
      </c>
      <c r="B2632" s="263" t="s">
        <v>25490</v>
      </c>
      <c r="C2632" s="263" t="s">
        <v>23500</v>
      </c>
      <c r="D2632" t="s">
        <v>34972</v>
      </c>
    </row>
    <row r="2633" spans="1:4" x14ac:dyDescent="0.2">
      <c r="A2633" s="263" t="s">
        <v>827</v>
      </c>
      <c r="B2633" s="263" t="s">
        <v>25491</v>
      </c>
      <c r="C2633" s="263" t="s">
        <v>23500</v>
      </c>
      <c r="D2633" t="s">
        <v>34972</v>
      </c>
    </row>
    <row r="2634" spans="1:4" x14ac:dyDescent="0.2">
      <c r="A2634" s="263" t="s">
        <v>12612</v>
      </c>
      <c r="B2634" s="263" t="s">
        <v>25491</v>
      </c>
      <c r="C2634" s="263" t="s">
        <v>23500</v>
      </c>
      <c r="D2634" t="s">
        <v>34972</v>
      </c>
    </row>
    <row r="2635" spans="1:4" x14ac:dyDescent="0.2">
      <c r="A2635" s="263" t="s">
        <v>828</v>
      </c>
      <c r="B2635" s="263" t="s">
        <v>25492</v>
      </c>
      <c r="C2635" s="263" t="s">
        <v>23500</v>
      </c>
      <c r="D2635" t="s">
        <v>34972</v>
      </c>
    </row>
    <row r="2636" spans="1:4" x14ac:dyDescent="0.2">
      <c r="A2636" s="263" t="s">
        <v>12613</v>
      </c>
      <c r="B2636" s="263" t="s">
        <v>25492</v>
      </c>
      <c r="C2636" s="263" t="s">
        <v>23500</v>
      </c>
      <c r="D2636" t="s">
        <v>34972</v>
      </c>
    </row>
    <row r="2637" spans="1:4" x14ac:dyDescent="0.2">
      <c r="A2637" s="263" t="s">
        <v>829</v>
      </c>
      <c r="B2637" s="263" t="s">
        <v>25493</v>
      </c>
      <c r="C2637" s="263" t="s">
        <v>23567</v>
      </c>
      <c r="D2637" t="s">
        <v>34973</v>
      </c>
    </row>
    <row r="2638" spans="1:4" x14ac:dyDescent="0.2">
      <c r="A2638" s="263" t="s">
        <v>12614</v>
      </c>
      <c r="B2638" s="263" t="s">
        <v>25493</v>
      </c>
      <c r="C2638" s="263" t="s">
        <v>23567</v>
      </c>
      <c r="D2638" t="s">
        <v>34973</v>
      </c>
    </row>
    <row r="2639" spans="1:4" x14ac:dyDescent="0.2">
      <c r="A2639" s="263" t="s">
        <v>830</v>
      </c>
      <c r="B2639" s="263" t="s">
        <v>25494</v>
      </c>
      <c r="C2639" s="263" t="s">
        <v>23567</v>
      </c>
      <c r="D2639" t="s">
        <v>34973</v>
      </c>
    </row>
    <row r="2640" spans="1:4" x14ac:dyDescent="0.2">
      <c r="A2640" s="263" t="s">
        <v>12615</v>
      </c>
      <c r="B2640" s="263" t="s">
        <v>25494</v>
      </c>
      <c r="C2640" s="263" t="s">
        <v>23567</v>
      </c>
      <c r="D2640" t="s">
        <v>34973</v>
      </c>
    </row>
    <row r="2641" spans="1:4" x14ac:dyDescent="0.2">
      <c r="A2641" s="263" t="s">
        <v>831</v>
      </c>
      <c r="B2641" s="263" t="s">
        <v>25495</v>
      </c>
      <c r="C2641" s="263" t="s">
        <v>23567</v>
      </c>
      <c r="D2641" t="s">
        <v>34973</v>
      </c>
    </row>
    <row r="2642" spans="1:4" x14ac:dyDescent="0.2">
      <c r="A2642" s="263" t="s">
        <v>12616</v>
      </c>
      <c r="B2642" s="263" t="s">
        <v>25495</v>
      </c>
      <c r="C2642" s="263" t="s">
        <v>23567</v>
      </c>
      <c r="D2642" t="s">
        <v>34973</v>
      </c>
    </row>
    <row r="2643" spans="1:4" x14ac:dyDescent="0.2">
      <c r="A2643" s="263" t="s">
        <v>832</v>
      </c>
      <c r="B2643" s="263" t="s">
        <v>25496</v>
      </c>
      <c r="C2643" s="263" t="s">
        <v>23567</v>
      </c>
      <c r="D2643" t="s">
        <v>34973</v>
      </c>
    </row>
    <row r="2644" spans="1:4" x14ac:dyDescent="0.2">
      <c r="A2644" s="263" t="s">
        <v>12617</v>
      </c>
      <c r="B2644" s="263" t="s">
        <v>25496</v>
      </c>
      <c r="C2644" s="263" t="s">
        <v>23567</v>
      </c>
      <c r="D2644" t="s">
        <v>34973</v>
      </c>
    </row>
    <row r="2645" spans="1:4" x14ac:dyDescent="0.2">
      <c r="A2645" s="263" t="s">
        <v>833</v>
      </c>
      <c r="B2645" s="263" t="s">
        <v>25497</v>
      </c>
      <c r="C2645" s="263" t="s">
        <v>23567</v>
      </c>
      <c r="D2645" t="s">
        <v>34973</v>
      </c>
    </row>
    <row r="2646" spans="1:4" x14ac:dyDescent="0.2">
      <c r="A2646" s="263" t="s">
        <v>12618</v>
      </c>
      <c r="B2646" s="263" t="s">
        <v>25497</v>
      </c>
      <c r="C2646" s="263" t="s">
        <v>23567</v>
      </c>
      <c r="D2646" t="s">
        <v>34973</v>
      </c>
    </row>
    <row r="2647" spans="1:4" x14ac:dyDescent="0.2">
      <c r="A2647" s="263" t="s">
        <v>834</v>
      </c>
      <c r="B2647" s="263" t="s">
        <v>25498</v>
      </c>
      <c r="C2647" s="263" t="s">
        <v>23567</v>
      </c>
      <c r="D2647" t="s">
        <v>34973</v>
      </c>
    </row>
    <row r="2648" spans="1:4" x14ac:dyDescent="0.2">
      <c r="A2648" s="263" t="s">
        <v>12619</v>
      </c>
      <c r="B2648" s="263" t="s">
        <v>25498</v>
      </c>
      <c r="C2648" s="263" t="s">
        <v>23567</v>
      </c>
      <c r="D2648" t="s">
        <v>34973</v>
      </c>
    </row>
    <row r="2649" spans="1:4" x14ac:dyDescent="0.2">
      <c r="A2649" s="263" t="s">
        <v>835</v>
      </c>
      <c r="B2649" s="263" t="s">
        <v>25499</v>
      </c>
      <c r="C2649" s="263" t="s">
        <v>23567</v>
      </c>
      <c r="D2649" t="s">
        <v>34973</v>
      </c>
    </row>
    <row r="2650" spans="1:4" x14ac:dyDescent="0.2">
      <c r="A2650" s="263" t="s">
        <v>12620</v>
      </c>
      <c r="B2650" s="263" t="s">
        <v>25499</v>
      </c>
      <c r="C2650" s="263" t="s">
        <v>23567</v>
      </c>
      <c r="D2650" t="s">
        <v>34973</v>
      </c>
    </row>
    <row r="2651" spans="1:4" x14ac:dyDescent="0.2">
      <c r="A2651" s="263" t="s">
        <v>836</v>
      </c>
      <c r="B2651" s="263" t="s">
        <v>25500</v>
      </c>
      <c r="C2651" s="263" t="s">
        <v>23567</v>
      </c>
      <c r="D2651" t="s">
        <v>34973</v>
      </c>
    </row>
    <row r="2652" spans="1:4" x14ac:dyDescent="0.2">
      <c r="A2652" s="263" t="s">
        <v>12621</v>
      </c>
      <c r="B2652" s="263" t="s">
        <v>25500</v>
      </c>
      <c r="C2652" s="263" t="s">
        <v>23567</v>
      </c>
      <c r="D2652" t="s">
        <v>34973</v>
      </c>
    </row>
    <row r="2653" spans="1:4" x14ac:dyDescent="0.2">
      <c r="A2653" s="263" t="s">
        <v>837</v>
      </c>
      <c r="B2653" s="263" t="s">
        <v>25501</v>
      </c>
      <c r="C2653" s="263" t="s">
        <v>23567</v>
      </c>
      <c r="D2653" t="s">
        <v>34973</v>
      </c>
    </row>
    <row r="2654" spans="1:4" x14ac:dyDescent="0.2">
      <c r="A2654" s="263" t="s">
        <v>12622</v>
      </c>
      <c r="B2654" s="263" t="s">
        <v>25501</v>
      </c>
      <c r="C2654" s="263" t="s">
        <v>23567</v>
      </c>
      <c r="D2654" t="s">
        <v>34973</v>
      </c>
    </row>
    <row r="2655" spans="1:4" x14ac:dyDescent="0.2">
      <c r="A2655" s="263" t="s">
        <v>838</v>
      </c>
      <c r="B2655" s="263" t="s">
        <v>25502</v>
      </c>
      <c r="C2655" s="263" t="s">
        <v>23567</v>
      </c>
      <c r="D2655" t="s">
        <v>34973</v>
      </c>
    </row>
    <row r="2656" spans="1:4" x14ac:dyDescent="0.2">
      <c r="A2656" s="263" t="s">
        <v>12623</v>
      </c>
      <c r="B2656" s="263" t="s">
        <v>25502</v>
      </c>
      <c r="C2656" s="263" t="s">
        <v>23567</v>
      </c>
      <c r="D2656" t="s">
        <v>34973</v>
      </c>
    </row>
    <row r="2657" spans="1:4" x14ac:dyDescent="0.2">
      <c r="A2657" s="263" t="s">
        <v>839</v>
      </c>
      <c r="B2657" s="263" t="s">
        <v>25503</v>
      </c>
      <c r="C2657" s="263" t="s">
        <v>23567</v>
      </c>
      <c r="D2657" t="s">
        <v>34973</v>
      </c>
    </row>
    <row r="2658" spans="1:4" x14ac:dyDescent="0.2">
      <c r="A2658" s="263" t="s">
        <v>12624</v>
      </c>
      <c r="B2658" s="263" t="s">
        <v>25503</v>
      </c>
      <c r="C2658" s="263" t="s">
        <v>23567</v>
      </c>
      <c r="D2658" t="s">
        <v>34973</v>
      </c>
    </row>
    <row r="2659" spans="1:4" x14ac:dyDescent="0.2">
      <c r="A2659" s="263" t="s">
        <v>840</v>
      </c>
      <c r="B2659" s="263" t="s">
        <v>25504</v>
      </c>
      <c r="C2659" s="263" t="s">
        <v>23567</v>
      </c>
      <c r="D2659" t="s">
        <v>34973</v>
      </c>
    </row>
    <row r="2660" spans="1:4" x14ac:dyDescent="0.2">
      <c r="A2660" s="263" t="s">
        <v>12625</v>
      </c>
      <c r="B2660" s="263" t="s">
        <v>25504</v>
      </c>
      <c r="C2660" s="263" t="s">
        <v>23567</v>
      </c>
      <c r="D2660" t="s">
        <v>34973</v>
      </c>
    </row>
    <row r="2661" spans="1:4" x14ac:dyDescent="0.2">
      <c r="A2661" s="263" t="s">
        <v>841</v>
      </c>
      <c r="B2661" s="263" t="s">
        <v>25505</v>
      </c>
      <c r="C2661" s="263" t="s">
        <v>23500</v>
      </c>
      <c r="D2661" t="s">
        <v>34972</v>
      </c>
    </row>
    <row r="2662" spans="1:4" x14ac:dyDescent="0.2">
      <c r="A2662" s="263" t="s">
        <v>12626</v>
      </c>
      <c r="B2662" s="263" t="s">
        <v>25505</v>
      </c>
      <c r="C2662" s="263" t="s">
        <v>23500</v>
      </c>
      <c r="D2662" t="s">
        <v>34972</v>
      </c>
    </row>
    <row r="2663" spans="1:4" x14ac:dyDescent="0.2">
      <c r="A2663" s="263" t="s">
        <v>842</v>
      </c>
      <c r="B2663" s="263" t="s">
        <v>25506</v>
      </c>
      <c r="C2663" s="263" t="s">
        <v>23567</v>
      </c>
      <c r="D2663" t="s">
        <v>34973</v>
      </c>
    </row>
    <row r="2664" spans="1:4" x14ac:dyDescent="0.2">
      <c r="A2664" s="263" t="s">
        <v>12627</v>
      </c>
      <c r="B2664" s="263" t="s">
        <v>25506</v>
      </c>
      <c r="C2664" s="263" t="s">
        <v>23567</v>
      </c>
      <c r="D2664" t="s">
        <v>34973</v>
      </c>
    </row>
    <row r="2665" spans="1:4" x14ac:dyDescent="0.2">
      <c r="A2665" s="263" t="s">
        <v>843</v>
      </c>
      <c r="B2665" s="263" t="s">
        <v>25507</v>
      </c>
      <c r="C2665" s="263" t="s">
        <v>23567</v>
      </c>
      <c r="D2665" t="s">
        <v>34973</v>
      </c>
    </row>
    <row r="2666" spans="1:4" x14ac:dyDescent="0.2">
      <c r="A2666" s="263" t="s">
        <v>12628</v>
      </c>
      <c r="B2666" s="263" t="s">
        <v>25507</v>
      </c>
      <c r="C2666" s="263" t="s">
        <v>23567</v>
      </c>
      <c r="D2666" t="s">
        <v>34973</v>
      </c>
    </row>
    <row r="2667" spans="1:4" x14ac:dyDescent="0.2">
      <c r="A2667" s="263" t="s">
        <v>6872</v>
      </c>
      <c r="B2667" s="263" t="s">
        <v>23583</v>
      </c>
      <c r="C2667" s="263" t="s">
        <v>23500</v>
      </c>
      <c r="D2667" t="s">
        <v>34972</v>
      </c>
    </row>
    <row r="2668" spans="1:4" x14ac:dyDescent="0.2">
      <c r="A2668" s="263" t="s">
        <v>12629</v>
      </c>
      <c r="B2668" s="263" t="s">
        <v>23583</v>
      </c>
      <c r="C2668" s="263" t="s">
        <v>23500</v>
      </c>
      <c r="D2668" t="s">
        <v>34972</v>
      </c>
    </row>
    <row r="2669" spans="1:4" x14ac:dyDescent="0.2">
      <c r="A2669" s="263" t="s">
        <v>825</v>
      </c>
      <c r="B2669" s="263" t="s">
        <v>25508</v>
      </c>
      <c r="C2669" s="263" t="s">
        <v>23500</v>
      </c>
      <c r="D2669" t="s">
        <v>34972</v>
      </c>
    </row>
    <row r="2670" spans="1:4" x14ac:dyDescent="0.2">
      <c r="A2670" s="263" t="s">
        <v>12630</v>
      </c>
      <c r="B2670" s="263" t="s">
        <v>25508</v>
      </c>
      <c r="C2670" s="263" t="s">
        <v>23500</v>
      </c>
      <c r="D2670" t="s">
        <v>34972</v>
      </c>
    </row>
    <row r="2671" spans="1:4" x14ac:dyDescent="0.2">
      <c r="A2671" s="263" t="s">
        <v>826</v>
      </c>
      <c r="B2671" s="263" t="s">
        <v>25509</v>
      </c>
      <c r="C2671" s="263" t="s">
        <v>23500</v>
      </c>
      <c r="D2671" t="s">
        <v>34972</v>
      </c>
    </row>
    <row r="2672" spans="1:4" x14ac:dyDescent="0.2">
      <c r="A2672" s="263" t="s">
        <v>12631</v>
      </c>
      <c r="B2672" s="263" t="s">
        <v>25509</v>
      </c>
      <c r="C2672" s="263" t="s">
        <v>23500</v>
      </c>
      <c r="D2672" t="s">
        <v>34972</v>
      </c>
    </row>
    <row r="2673" spans="1:4" x14ac:dyDescent="0.2">
      <c r="A2673" s="263" t="s">
        <v>6873</v>
      </c>
      <c r="B2673" s="263" t="s">
        <v>25510</v>
      </c>
      <c r="C2673" s="263" t="s">
        <v>23500</v>
      </c>
      <c r="D2673" t="s">
        <v>34972</v>
      </c>
    </row>
    <row r="2674" spans="1:4" x14ac:dyDescent="0.2">
      <c r="A2674" s="263" t="s">
        <v>12632</v>
      </c>
      <c r="B2674" s="263" t="s">
        <v>25510</v>
      </c>
      <c r="C2674" s="263" t="s">
        <v>23500</v>
      </c>
      <c r="D2674" t="s">
        <v>34972</v>
      </c>
    </row>
    <row r="2675" spans="1:4" x14ac:dyDescent="0.2">
      <c r="A2675" s="263" t="s">
        <v>6874</v>
      </c>
      <c r="B2675" s="263" t="s">
        <v>25511</v>
      </c>
      <c r="C2675" s="263" t="s">
        <v>23500</v>
      </c>
      <c r="D2675" t="s">
        <v>34972</v>
      </c>
    </row>
    <row r="2676" spans="1:4" x14ac:dyDescent="0.2">
      <c r="A2676" s="263" t="s">
        <v>12633</v>
      </c>
      <c r="B2676" s="263" t="s">
        <v>25511</v>
      </c>
      <c r="C2676" s="263" t="s">
        <v>23500</v>
      </c>
      <c r="D2676" t="s">
        <v>34972</v>
      </c>
    </row>
    <row r="2677" spans="1:4" x14ac:dyDescent="0.2">
      <c r="A2677" s="263" t="s">
        <v>844</v>
      </c>
      <c r="B2677" s="263" t="s">
        <v>25512</v>
      </c>
      <c r="C2677" s="263" t="s">
        <v>23567</v>
      </c>
      <c r="D2677" t="s">
        <v>34973</v>
      </c>
    </row>
    <row r="2678" spans="1:4" x14ac:dyDescent="0.2">
      <c r="A2678" s="263" t="s">
        <v>12634</v>
      </c>
      <c r="B2678" s="263" t="s">
        <v>25512</v>
      </c>
      <c r="C2678" s="263" t="s">
        <v>23567</v>
      </c>
      <c r="D2678" t="s">
        <v>34973</v>
      </c>
    </row>
    <row r="2679" spans="1:4" x14ac:dyDescent="0.2">
      <c r="A2679" s="263" t="s">
        <v>845</v>
      </c>
      <c r="B2679" s="263" t="s">
        <v>25513</v>
      </c>
      <c r="C2679" s="263" t="s">
        <v>23500</v>
      </c>
      <c r="D2679" t="s">
        <v>34972</v>
      </c>
    </row>
    <row r="2680" spans="1:4" x14ac:dyDescent="0.2">
      <c r="A2680" s="263" t="s">
        <v>12635</v>
      </c>
      <c r="B2680" s="263" t="s">
        <v>25513</v>
      </c>
      <c r="C2680" s="263" t="s">
        <v>23500</v>
      </c>
      <c r="D2680" t="s">
        <v>34972</v>
      </c>
    </row>
    <row r="2681" spans="1:4" x14ac:dyDescent="0.2">
      <c r="A2681" s="263" t="s">
        <v>846</v>
      </c>
      <c r="B2681" s="263" t="s">
        <v>23584</v>
      </c>
      <c r="C2681" s="263" t="s">
        <v>20</v>
      </c>
      <c r="D2681" t="s">
        <v>0</v>
      </c>
    </row>
    <row r="2682" spans="1:4" x14ac:dyDescent="0.2">
      <c r="A2682" s="263" t="s">
        <v>12636</v>
      </c>
      <c r="B2682" s="263" t="s">
        <v>23584</v>
      </c>
      <c r="C2682" s="263" t="s">
        <v>20</v>
      </c>
      <c r="D2682" t="s">
        <v>0</v>
      </c>
    </row>
    <row r="2683" spans="1:4" x14ac:dyDescent="0.2">
      <c r="A2683" s="263" t="s">
        <v>847</v>
      </c>
      <c r="B2683" s="263" t="s">
        <v>23585</v>
      </c>
      <c r="C2683" s="263" t="s">
        <v>23567</v>
      </c>
      <c r="D2683" t="s">
        <v>34973</v>
      </c>
    </row>
    <row r="2684" spans="1:4" x14ac:dyDescent="0.2">
      <c r="A2684" s="263" t="s">
        <v>12637</v>
      </c>
      <c r="B2684" s="263" t="s">
        <v>23585</v>
      </c>
      <c r="C2684" s="263" t="s">
        <v>23567</v>
      </c>
      <c r="D2684" t="s">
        <v>34973</v>
      </c>
    </row>
    <row r="2685" spans="1:4" x14ac:dyDescent="0.2">
      <c r="A2685" s="263" t="s">
        <v>848</v>
      </c>
      <c r="B2685" s="263" t="s">
        <v>25514</v>
      </c>
      <c r="C2685" s="263" t="s">
        <v>23567</v>
      </c>
      <c r="D2685" t="s">
        <v>34973</v>
      </c>
    </row>
    <row r="2686" spans="1:4" x14ac:dyDescent="0.2">
      <c r="A2686" s="263" t="s">
        <v>12638</v>
      </c>
      <c r="B2686" s="263" t="s">
        <v>25514</v>
      </c>
      <c r="C2686" s="263" t="s">
        <v>23567</v>
      </c>
      <c r="D2686" t="s">
        <v>34973</v>
      </c>
    </row>
    <row r="2687" spans="1:4" x14ac:dyDescent="0.2">
      <c r="A2687" s="263" t="s">
        <v>858</v>
      </c>
      <c r="B2687" s="263" t="s">
        <v>25515</v>
      </c>
      <c r="C2687" s="263" t="s">
        <v>23567</v>
      </c>
      <c r="D2687" t="s">
        <v>34973</v>
      </c>
    </row>
    <row r="2688" spans="1:4" x14ac:dyDescent="0.2">
      <c r="A2688" s="263" t="s">
        <v>12639</v>
      </c>
      <c r="B2688" s="263" t="s">
        <v>25515</v>
      </c>
      <c r="C2688" s="263" t="s">
        <v>23567</v>
      </c>
      <c r="D2688" t="s">
        <v>34973</v>
      </c>
    </row>
    <row r="2689" spans="1:4" x14ac:dyDescent="0.2">
      <c r="A2689" s="263" t="s">
        <v>849</v>
      </c>
      <c r="B2689" s="263" t="s">
        <v>25516</v>
      </c>
      <c r="C2689" s="263" t="s">
        <v>23567</v>
      </c>
      <c r="D2689" t="s">
        <v>34973</v>
      </c>
    </row>
    <row r="2690" spans="1:4" x14ac:dyDescent="0.2">
      <c r="A2690" s="263" t="s">
        <v>12640</v>
      </c>
      <c r="B2690" s="263" t="s">
        <v>25516</v>
      </c>
      <c r="C2690" s="263" t="s">
        <v>23567</v>
      </c>
      <c r="D2690" t="s">
        <v>34973</v>
      </c>
    </row>
    <row r="2691" spans="1:4" x14ac:dyDescent="0.2">
      <c r="A2691" s="263" t="s">
        <v>850</v>
      </c>
      <c r="B2691" s="263" t="s">
        <v>25517</v>
      </c>
      <c r="C2691" s="263" t="s">
        <v>23567</v>
      </c>
      <c r="D2691" t="s">
        <v>34973</v>
      </c>
    </row>
    <row r="2692" spans="1:4" x14ac:dyDescent="0.2">
      <c r="A2692" s="263" t="s">
        <v>12641</v>
      </c>
      <c r="B2692" s="263" t="s">
        <v>25517</v>
      </c>
      <c r="C2692" s="263" t="s">
        <v>23567</v>
      </c>
      <c r="D2692" t="s">
        <v>34973</v>
      </c>
    </row>
    <row r="2693" spans="1:4" x14ac:dyDescent="0.2">
      <c r="A2693" s="263" t="s">
        <v>851</v>
      </c>
      <c r="B2693" s="263" t="s">
        <v>25518</v>
      </c>
      <c r="C2693" s="263" t="s">
        <v>23567</v>
      </c>
      <c r="D2693" t="s">
        <v>34973</v>
      </c>
    </row>
    <row r="2694" spans="1:4" x14ac:dyDescent="0.2">
      <c r="A2694" s="263" t="s">
        <v>12642</v>
      </c>
      <c r="B2694" s="263" t="s">
        <v>25518</v>
      </c>
      <c r="C2694" s="263" t="s">
        <v>23567</v>
      </c>
      <c r="D2694" t="s">
        <v>34973</v>
      </c>
    </row>
    <row r="2695" spans="1:4" x14ac:dyDescent="0.2">
      <c r="A2695" s="263" t="s">
        <v>859</v>
      </c>
      <c r="B2695" s="263" t="s">
        <v>25519</v>
      </c>
      <c r="C2695" s="263" t="s">
        <v>23567</v>
      </c>
      <c r="D2695" t="s">
        <v>34973</v>
      </c>
    </row>
    <row r="2696" spans="1:4" x14ac:dyDescent="0.2">
      <c r="A2696" s="263" t="s">
        <v>12643</v>
      </c>
      <c r="B2696" s="263" t="s">
        <v>25519</v>
      </c>
      <c r="C2696" s="263" t="s">
        <v>23567</v>
      </c>
      <c r="D2696" t="s">
        <v>34973</v>
      </c>
    </row>
    <row r="2697" spans="1:4" x14ac:dyDescent="0.2">
      <c r="A2697" s="263" t="s">
        <v>852</v>
      </c>
      <c r="B2697" s="263" t="s">
        <v>25520</v>
      </c>
      <c r="C2697" s="263" t="s">
        <v>23567</v>
      </c>
      <c r="D2697" t="s">
        <v>34973</v>
      </c>
    </row>
    <row r="2698" spans="1:4" x14ac:dyDescent="0.2">
      <c r="A2698" s="263" t="s">
        <v>12644</v>
      </c>
      <c r="B2698" s="263" t="s">
        <v>25520</v>
      </c>
      <c r="C2698" s="263" t="s">
        <v>23567</v>
      </c>
      <c r="D2698" t="s">
        <v>34973</v>
      </c>
    </row>
    <row r="2699" spans="1:4" x14ac:dyDescent="0.2">
      <c r="A2699" s="263" t="s">
        <v>853</v>
      </c>
      <c r="B2699" s="263" t="s">
        <v>25521</v>
      </c>
      <c r="C2699" s="263" t="s">
        <v>23567</v>
      </c>
      <c r="D2699" t="s">
        <v>34973</v>
      </c>
    </row>
    <row r="2700" spans="1:4" x14ac:dyDescent="0.2">
      <c r="A2700" s="263" t="s">
        <v>12645</v>
      </c>
      <c r="B2700" s="263" t="s">
        <v>25521</v>
      </c>
      <c r="C2700" s="263" t="s">
        <v>23567</v>
      </c>
      <c r="D2700" t="s">
        <v>34973</v>
      </c>
    </row>
    <row r="2701" spans="1:4" x14ac:dyDescent="0.2">
      <c r="A2701" s="263" t="s">
        <v>854</v>
      </c>
      <c r="B2701" s="263" t="s">
        <v>25522</v>
      </c>
      <c r="C2701" s="263" t="s">
        <v>23567</v>
      </c>
      <c r="D2701" t="s">
        <v>34973</v>
      </c>
    </row>
    <row r="2702" spans="1:4" x14ac:dyDescent="0.2">
      <c r="A2702" s="263" t="s">
        <v>12646</v>
      </c>
      <c r="B2702" s="263" t="s">
        <v>25522</v>
      </c>
      <c r="C2702" s="263" t="s">
        <v>23567</v>
      </c>
      <c r="D2702" t="s">
        <v>34973</v>
      </c>
    </row>
    <row r="2703" spans="1:4" x14ac:dyDescent="0.2">
      <c r="A2703" s="263" t="s">
        <v>6875</v>
      </c>
      <c r="B2703" s="263" t="s">
        <v>23586</v>
      </c>
      <c r="C2703" s="263" t="s">
        <v>23567</v>
      </c>
      <c r="D2703" t="s">
        <v>34973</v>
      </c>
    </row>
    <row r="2704" spans="1:4" x14ac:dyDescent="0.2">
      <c r="A2704" s="263" t="s">
        <v>12647</v>
      </c>
      <c r="B2704" s="263" t="s">
        <v>23586</v>
      </c>
      <c r="C2704" s="263" t="s">
        <v>23567</v>
      </c>
      <c r="D2704" t="s">
        <v>34973</v>
      </c>
    </row>
    <row r="2705" spans="1:4" x14ac:dyDescent="0.2">
      <c r="A2705" s="263" t="s">
        <v>855</v>
      </c>
      <c r="B2705" s="263" t="s">
        <v>25523</v>
      </c>
      <c r="C2705" s="263" t="s">
        <v>23567</v>
      </c>
      <c r="D2705" t="s">
        <v>34973</v>
      </c>
    </row>
    <row r="2706" spans="1:4" x14ac:dyDescent="0.2">
      <c r="A2706" s="263" t="s">
        <v>12648</v>
      </c>
      <c r="B2706" s="263" t="s">
        <v>25523</v>
      </c>
      <c r="C2706" s="263" t="s">
        <v>23567</v>
      </c>
      <c r="D2706" t="s">
        <v>34973</v>
      </c>
    </row>
    <row r="2707" spans="1:4" x14ac:dyDescent="0.2">
      <c r="A2707" s="263" t="s">
        <v>856</v>
      </c>
      <c r="B2707" s="263" t="s">
        <v>25524</v>
      </c>
      <c r="C2707" s="263" t="s">
        <v>23567</v>
      </c>
      <c r="D2707" t="s">
        <v>34973</v>
      </c>
    </row>
    <row r="2708" spans="1:4" x14ac:dyDescent="0.2">
      <c r="A2708" s="263" t="s">
        <v>12649</v>
      </c>
      <c r="B2708" s="263" t="s">
        <v>25524</v>
      </c>
      <c r="C2708" s="263" t="s">
        <v>23567</v>
      </c>
      <c r="D2708" t="s">
        <v>34973</v>
      </c>
    </row>
    <row r="2709" spans="1:4" x14ac:dyDescent="0.2">
      <c r="A2709" s="263" t="s">
        <v>857</v>
      </c>
      <c r="B2709" s="263" t="s">
        <v>25525</v>
      </c>
      <c r="C2709" s="263" t="s">
        <v>23567</v>
      </c>
      <c r="D2709" t="s">
        <v>34973</v>
      </c>
    </row>
    <row r="2710" spans="1:4" x14ac:dyDescent="0.2">
      <c r="A2710" s="263" t="s">
        <v>12650</v>
      </c>
      <c r="B2710" s="263" t="s">
        <v>25525</v>
      </c>
      <c r="C2710" s="263" t="s">
        <v>23567</v>
      </c>
      <c r="D2710" t="s">
        <v>34973</v>
      </c>
    </row>
    <row r="2711" spans="1:4" x14ac:dyDescent="0.2">
      <c r="A2711" s="263" t="s">
        <v>860</v>
      </c>
      <c r="B2711" s="263" t="s">
        <v>25526</v>
      </c>
      <c r="C2711" s="263" t="s">
        <v>23567</v>
      </c>
      <c r="D2711" t="s">
        <v>34973</v>
      </c>
    </row>
    <row r="2712" spans="1:4" x14ac:dyDescent="0.2">
      <c r="A2712" s="263" t="s">
        <v>12651</v>
      </c>
      <c r="B2712" s="263" t="s">
        <v>25526</v>
      </c>
      <c r="C2712" s="263" t="s">
        <v>23567</v>
      </c>
      <c r="D2712" t="s">
        <v>34973</v>
      </c>
    </row>
    <row r="2713" spans="1:4" x14ac:dyDescent="0.2">
      <c r="A2713" s="263" t="s">
        <v>861</v>
      </c>
      <c r="B2713" s="263" t="s">
        <v>25527</v>
      </c>
      <c r="C2713" s="263" t="s">
        <v>23500</v>
      </c>
      <c r="D2713" t="s">
        <v>34972</v>
      </c>
    </row>
    <row r="2714" spans="1:4" x14ac:dyDescent="0.2">
      <c r="A2714" s="263" t="s">
        <v>12652</v>
      </c>
      <c r="B2714" s="263" t="s">
        <v>25527</v>
      </c>
      <c r="C2714" s="263" t="s">
        <v>23500</v>
      </c>
      <c r="D2714" t="s">
        <v>34972</v>
      </c>
    </row>
    <row r="2715" spans="1:4" x14ac:dyDescent="0.2">
      <c r="A2715" s="263" t="s">
        <v>862</v>
      </c>
      <c r="B2715" s="263" t="s">
        <v>25528</v>
      </c>
      <c r="C2715" s="263" t="s">
        <v>23567</v>
      </c>
      <c r="D2715" t="s">
        <v>34973</v>
      </c>
    </row>
    <row r="2716" spans="1:4" x14ac:dyDescent="0.2">
      <c r="A2716" s="263" t="s">
        <v>12653</v>
      </c>
      <c r="B2716" s="263" t="s">
        <v>25528</v>
      </c>
      <c r="C2716" s="263" t="s">
        <v>23567</v>
      </c>
      <c r="D2716" t="s">
        <v>34973</v>
      </c>
    </row>
    <row r="2717" spans="1:4" x14ac:dyDescent="0.2">
      <c r="A2717" s="263" t="s">
        <v>863</v>
      </c>
      <c r="B2717" s="263" t="s">
        <v>25529</v>
      </c>
      <c r="C2717" s="263" t="s">
        <v>23567</v>
      </c>
      <c r="D2717" t="s">
        <v>34973</v>
      </c>
    </row>
    <row r="2718" spans="1:4" x14ac:dyDescent="0.2">
      <c r="A2718" s="263" t="s">
        <v>12654</v>
      </c>
      <c r="B2718" s="263" t="s">
        <v>25529</v>
      </c>
      <c r="C2718" s="263" t="s">
        <v>23567</v>
      </c>
      <c r="D2718" t="s">
        <v>34973</v>
      </c>
    </row>
    <row r="2719" spans="1:4" x14ac:dyDescent="0.2">
      <c r="A2719" s="263" t="s">
        <v>6876</v>
      </c>
      <c r="B2719" s="263" t="s">
        <v>25530</v>
      </c>
      <c r="C2719" s="263" t="s">
        <v>23567</v>
      </c>
      <c r="D2719" t="s">
        <v>34973</v>
      </c>
    </row>
    <row r="2720" spans="1:4" x14ac:dyDescent="0.2">
      <c r="A2720" s="263" t="s">
        <v>12655</v>
      </c>
      <c r="B2720" s="263" t="s">
        <v>25530</v>
      </c>
      <c r="C2720" s="263" t="s">
        <v>23567</v>
      </c>
      <c r="D2720" t="s">
        <v>34973</v>
      </c>
    </row>
    <row r="2721" spans="1:4" x14ac:dyDescent="0.2">
      <c r="A2721" s="263" t="s">
        <v>864</v>
      </c>
      <c r="B2721" s="263" t="s">
        <v>23587</v>
      </c>
      <c r="C2721" s="263" t="s">
        <v>23567</v>
      </c>
      <c r="D2721" t="s">
        <v>34973</v>
      </c>
    </row>
    <row r="2722" spans="1:4" x14ac:dyDescent="0.2">
      <c r="A2722" s="263" t="s">
        <v>12656</v>
      </c>
      <c r="B2722" s="263" t="s">
        <v>23587</v>
      </c>
      <c r="C2722" s="263" t="s">
        <v>23567</v>
      </c>
      <c r="D2722" t="s">
        <v>34973</v>
      </c>
    </row>
    <row r="2723" spans="1:4" x14ac:dyDescent="0.2">
      <c r="A2723" s="263" t="s">
        <v>865</v>
      </c>
      <c r="B2723" s="263" t="s">
        <v>25531</v>
      </c>
      <c r="C2723" s="263" t="s">
        <v>23567</v>
      </c>
      <c r="D2723" t="s">
        <v>34973</v>
      </c>
    </row>
    <row r="2724" spans="1:4" x14ac:dyDescent="0.2">
      <c r="A2724" s="263" t="s">
        <v>12657</v>
      </c>
      <c r="B2724" s="263" t="s">
        <v>25531</v>
      </c>
      <c r="C2724" s="263" t="s">
        <v>23567</v>
      </c>
      <c r="D2724" t="s">
        <v>34973</v>
      </c>
    </row>
    <row r="2725" spans="1:4" x14ac:dyDescent="0.2">
      <c r="A2725" s="263" t="s">
        <v>866</v>
      </c>
      <c r="B2725" s="263" t="s">
        <v>23588</v>
      </c>
      <c r="C2725" s="263" t="s">
        <v>23567</v>
      </c>
      <c r="D2725" t="s">
        <v>34973</v>
      </c>
    </row>
    <row r="2726" spans="1:4" x14ac:dyDescent="0.2">
      <c r="A2726" s="263" t="s">
        <v>12658</v>
      </c>
      <c r="B2726" s="263" t="s">
        <v>23588</v>
      </c>
      <c r="C2726" s="263" t="s">
        <v>23567</v>
      </c>
      <c r="D2726" t="s">
        <v>34973</v>
      </c>
    </row>
    <row r="2727" spans="1:4" x14ac:dyDescent="0.2">
      <c r="A2727" s="263" t="s">
        <v>867</v>
      </c>
      <c r="B2727" s="263" t="s">
        <v>23589</v>
      </c>
      <c r="C2727" s="263" t="s">
        <v>23567</v>
      </c>
      <c r="D2727" t="s">
        <v>34973</v>
      </c>
    </row>
    <row r="2728" spans="1:4" x14ac:dyDescent="0.2">
      <c r="A2728" s="263" t="s">
        <v>12659</v>
      </c>
      <c r="B2728" s="263" t="s">
        <v>23589</v>
      </c>
      <c r="C2728" s="263" t="s">
        <v>23567</v>
      </c>
      <c r="D2728" t="s">
        <v>34973</v>
      </c>
    </row>
    <row r="2729" spans="1:4" x14ac:dyDescent="0.2">
      <c r="A2729" s="263" t="s">
        <v>868</v>
      </c>
      <c r="B2729" s="263" t="s">
        <v>25532</v>
      </c>
      <c r="C2729" s="263" t="s">
        <v>23567</v>
      </c>
      <c r="D2729" t="s">
        <v>34973</v>
      </c>
    </row>
    <row r="2730" spans="1:4" x14ac:dyDescent="0.2">
      <c r="A2730" s="263" t="s">
        <v>12660</v>
      </c>
      <c r="B2730" s="263" t="s">
        <v>25532</v>
      </c>
      <c r="C2730" s="263" t="s">
        <v>23567</v>
      </c>
      <c r="D2730" t="s">
        <v>34973</v>
      </c>
    </row>
    <row r="2731" spans="1:4" x14ac:dyDescent="0.2">
      <c r="A2731" s="263" t="s">
        <v>23203</v>
      </c>
      <c r="B2731" s="263" t="s">
        <v>25533</v>
      </c>
      <c r="C2731" s="263" t="s">
        <v>23567</v>
      </c>
      <c r="D2731" t="s">
        <v>34973</v>
      </c>
    </row>
    <row r="2732" spans="1:4" x14ac:dyDescent="0.2">
      <c r="A2732" s="263" t="s">
        <v>23204</v>
      </c>
      <c r="B2732" s="263" t="s">
        <v>25533</v>
      </c>
      <c r="C2732" s="263" t="s">
        <v>23567</v>
      </c>
      <c r="D2732" t="s">
        <v>34973</v>
      </c>
    </row>
    <row r="2733" spans="1:4" x14ac:dyDescent="0.2">
      <c r="A2733" s="263" t="s">
        <v>870</v>
      </c>
      <c r="B2733" s="263" t="s">
        <v>25534</v>
      </c>
      <c r="C2733" s="263" t="s">
        <v>23500</v>
      </c>
      <c r="D2733" t="s">
        <v>34972</v>
      </c>
    </row>
    <row r="2734" spans="1:4" x14ac:dyDescent="0.2">
      <c r="A2734" s="263" t="s">
        <v>12661</v>
      </c>
      <c r="B2734" s="263" t="s">
        <v>25534</v>
      </c>
      <c r="C2734" s="263" t="s">
        <v>23500</v>
      </c>
      <c r="D2734" t="s">
        <v>34972</v>
      </c>
    </row>
    <row r="2735" spans="1:4" x14ac:dyDescent="0.2">
      <c r="A2735" s="263" t="s">
        <v>871</v>
      </c>
      <c r="B2735" s="263" t="s">
        <v>25535</v>
      </c>
      <c r="C2735" s="263" t="s">
        <v>23500</v>
      </c>
      <c r="D2735" t="s">
        <v>34972</v>
      </c>
    </row>
    <row r="2736" spans="1:4" x14ac:dyDescent="0.2">
      <c r="A2736" s="263" t="s">
        <v>12662</v>
      </c>
      <c r="B2736" s="263" t="s">
        <v>25535</v>
      </c>
      <c r="C2736" s="263" t="s">
        <v>23500</v>
      </c>
      <c r="D2736" t="s">
        <v>34972</v>
      </c>
    </row>
    <row r="2737" spans="1:4" x14ac:dyDescent="0.2">
      <c r="A2737" s="263" t="s">
        <v>872</v>
      </c>
      <c r="B2737" s="263" t="s">
        <v>25536</v>
      </c>
      <c r="C2737" s="263" t="s">
        <v>23500</v>
      </c>
      <c r="D2737" t="s">
        <v>34972</v>
      </c>
    </row>
    <row r="2738" spans="1:4" x14ac:dyDescent="0.2">
      <c r="A2738" s="263" t="s">
        <v>12663</v>
      </c>
      <c r="B2738" s="263" t="s">
        <v>25536</v>
      </c>
      <c r="C2738" s="263" t="s">
        <v>23500</v>
      </c>
      <c r="D2738" t="s">
        <v>34972</v>
      </c>
    </row>
    <row r="2739" spans="1:4" x14ac:dyDescent="0.2">
      <c r="A2739" s="263" t="s">
        <v>873</v>
      </c>
      <c r="B2739" s="263" t="s">
        <v>25537</v>
      </c>
      <c r="C2739" s="263" t="s">
        <v>23500</v>
      </c>
      <c r="D2739" t="s">
        <v>34972</v>
      </c>
    </row>
    <row r="2740" spans="1:4" x14ac:dyDescent="0.2">
      <c r="A2740" s="263" t="s">
        <v>12664</v>
      </c>
      <c r="B2740" s="263" t="s">
        <v>25537</v>
      </c>
      <c r="C2740" s="263" t="s">
        <v>23500</v>
      </c>
      <c r="D2740" t="s">
        <v>34972</v>
      </c>
    </row>
    <row r="2741" spans="1:4" x14ac:dyDescent="0.2">
      <c r="A2741" s="263" t="s">
        <v>874</v>
      </c>
      <c r="B2741" s="263" t="s">
        <v>25538</v>
      </c>
      <c r="C2741" s="263" t="s">
        <v>23567</v>
      </c>
      <c r="D2741" t="s">
        <v>34973</v>
      </c>
    </row>
    <row r="2742" spans="1:4" x14ac:dyDescent="0.2">
      <c r="A2742" s="263" t="s">
        <v>12665</v>
      </c>
      <c r="B2742" s="263" t="s">
        <v>25538</v>
      </c>
      <c r="C2742" s="263" t="s">
        <v>23567</v>
      </c>
      <c r="D2742" t="s">
        <v>34973</v>
      </c>
    </row>
    <row r="2743" spans="1:4" x14ac:dyDescent="0.2">
      <c r="A2743" s="263" t="s">
        <v>875</v>
      </c>
      <c r="B2743" s="263" t="s">
        <v>23590</v>
      </c>
      <c r="C2743" s="263" t="s">
        <v>20</v>
      </c>
      <c r="D2743" t="s">
        <v>0</v>
      </c>
    </row>
    <row r="2744" spans="1:4" x14ac:dyDescent="0.2">
      <c r="A2744" s="263" t="s">
        <v>12666</v>
      </c>
      <c r="B2744" s="263" t="s">
        <v>23590</v>
      </c>
      <c r="C2744" s="263" t="s">
        <v>20</v>
      </c>
      <c r="D2744" t="s">
        <v>0</v>
      </c>
    </row>
    <row r="2745" spans="1:4" x14ac:dyDescent="0.2">
      <c r="A2745" s="263" t="s">
        <v>876</v>
      </c>
      <c r="B2745" s="263" t="s">
        <v>23591</v>
      </c>
      <c r="C2745" s="263" t="s">
        <v>20</v>
      </c>
      <c r="D2745" t="s">
        <v>0</v>
      </c>
    </row>
    <row r="2746" spans="1:4" x14ac:dyDescent="0.2">
      <c r="A2746" s="263" t="s">
        <v>12667</v>
      </c>
      <c r="B2746" s="263" t="s">
        <v>23591</v>
      </c>
      <c r="C2746" s="263" t="s">
        <v>20</v>
      </c>
      <c r="D2746" t="s">
        <v>0</v>
      </c>
    </row>
    <row r="2747" spans="1:4" x14ac:dyDescent="0.2">
      <c r="A2747" s="263" t="s">
        <v>877</v>
      </c>
      <c r="B2747" s="263" t="s">
        <v>23592</v>
      </c>
      <c r="C2747" s="263" t="s">
        <v>23567</v>
      </c>
      <c r="D2747" t="s">
        <v>34973</v>
      </c>
    </row>
    <row r="2748" spans="1:4" x14ac:dyDescent="0.2">
      <c r="A2748" s="263" t="s">
        <v>12668</v>
      </c>
      <c r="B2748" s="263" t="s">
        <v>23592</v>
      </c>
      <c r="C2748" s="263" t="s">
        <v>23567</v>
      </c>
      <c r="D2748" t="s">
        <v>34973</v>
      </c>
    </row>
    <row r="2749" spans="1:4" x14ac:dyDescent="0.2">
      <c r="A2749" s="263" t="s">
        <v>878</v>
      </c>
      <c r="B2749" s="263" t="s">
        <v>25539</v>
      </c>
      <c r="C2749" s="263" t="s">
        <v>23567</v>
      </c>
      <c r="D2749" t="s">
        <v>34973</v>
      </c>
    </row>
    <row r="2750" spans="1:4" x14ac:dyDescent="0.2">
      <c r="A2750" s="263" t="s">
        <v>12669</v>
      </c>
      <c r="B2750" s="263" t="s">
        <v>25539</v>
      </c>
      <c r="C2750" s="263" t="s">
        <v>23567</v>
      </c>
      <c r="D2750" t="s">
        <v>34973</v>
      </c>
    </row>
    <row r="2751" spans="1:4" x14ac:dyDescent="0.2">
      <c r="A2751" s="263" t="s">
        <v>879</v>
      </c>
      <c r="B2751" s="263" t="s">
        <v>25540</v>
      </c>
      <c r="C2751" s="263" t="s">
        <v>23567</v>
      </c>
      <c r="D2751" t="s">
        <v>34973</v>
      </c>
    </row>
    <row r="2752" spans="1:4" x14ac:dyDescent="0.2">
      <c r="A2752" s="263" t="s">
        <v>12670</v>
      </c>
      <c r="B2752" s="263" t="s">
        <v>25540</v>
      </c>
      <c r="C2752" s="263" t="s">
        <v>23567</v>
      </c>
      <c r="D2752" t="s">
        <v>34973</v>
      </c>
    </row>
    <row r="2753" spans="1:4" x14ac:dyDescent="0.2">
      <c r="A2753" s="263" t="s">
        <v>880</v>
      </c>
      <c r="B2753" s="263" t="s">
        <v>25541</v>
      </c>
      <c r="C2753" s="263" t="s">
        <v>23567</v>
      </c>
      <c r="D2753" t="s">
        <v>34973</v>
      </c>
    </row>
    <row r="2754" spans="1:4" x14ac:dyDescent="0.2">
      <c r="A2754" s="263" t="s">
        <v>12671</v>
      </c>
      <c r="B2754" s="263" t="s">
        <v>25541</v>
      </c>
      <c r="C2754" s="263" t="s">
        <v>23567</v>
      </c>
      <c r="D2754" t="s">
        <v>34973</v>
      </c>
    </row>
    <row r="2755" spans="1:4" x14ac:dyDescent="0.2">
      <c r="A2755" s="263" t="s">
        <v>881</v>
      </c>
      <c r="B2755" s="263" t="s">
        <v>23593</v>
      </c>
      <c r="C2755" s="263" t="s">
        <v>20</v>
      </c>
      <c r="D2755" t="s">
        <v>0</v>
      </c>
    </row>
    <row r="2756" spans="1:4" x14ac:dyDescent="0.2">
      <c r="A2756" s="263" t="s">
        <v>12672</v>
      </c>
      <c r="B2756" s="263" t="s">
        <v>23593</v>
      </c>
      <c r="C2756" s="263" t="s">
        <v>20</v>
      </c>
      <c r="D2756" t="s">
        <v>0</v>
      </c>
    </row>
    <row r="2757" spans="1:4" x14ac:dyDescent="0.2">
      <c r="A2757" s="263" t="s">
        <v>882</v>
      </c>
      <c r="B2757" s="263" t="s">
        <v>23594</v>
      </c>
      <c r="C2757" s="263" t="s">
        <v>20</v>
      </c>
      <c r="D2757" t="s">
        <v>0</v>
      </c>
    </row>
    <row r="2758" spans="1:4" x14ac:dyDescent="0.2">
      <c r="A2758" s="263" t="s">
        <v>12673</v>
      </c>
      <c r="B2758" s="263" t="s">
        <v>23594</v>
      </c>
      <c r="C2758" s="263" t="s">
        <v>20</v>
      </c>
      <c r="D2758" t="s">
        <v>0</v>
      </c>
    </row>
    <row r="2759" spans="1:4" x14ac:dyDescent="0.2">
      <c r="A2759" s="263" t="s">
        <v>883</v>
      </c>
      <c r="B2759" s="263" t="s">
        <v>23595</v>
      </c>
      <c r="C2759" s="263" t="s">
        <v>23567</v>
      </c>
      <c r="D2759" t="s">
        <v>34973</v>
      </c>
    </row>
    <row r="2760" spans="1:4" x14ac:dyDescent="0.2">
      <c r="A2760" s="263" t="s">
        <v>12674</v>
      </c>
      <c r="B2760" s="263" t="s">
        <v>23595</v>
      </c>
      <c r="C2760" s="263" t="s">
        <v>23567</v>
      </c>
      <c r="D2760" t="s">
        <v>34973</v>
      </c>
    </row>
    <row r="2761" spans="1:4" x14ac:dyDescent="0.2">
      <c r="A2761" s="263" t="s">
        <v>884</v>
      </c>
      <c r="B2761" s="263" t="s">
        <v>25542</v>
      </c>
      <c r="C2761" s="263" t="s">
        <v>23567</v>
      </c>
      <c r="D2761" t="s">
        <v>34973</v>
      </c>
    </row>
    <row r="2762" spans="1:4" x14ac:dyDescent="0.2">
      <c r="A2762" s="263" t="s">
        <v>12675</v>
      </c>
      <c r="B2762" s="263" t="s">
        <v>25542</v>
      </c>
      <c r="C2762" s="263" t="s">
        <v>23567</v>
      </c>
      <c r="D2762" t="s">
        <v>34973</v>
      </c>
    </row>
    <row r="2763" spans="1:4" x14ac:dyDescent="0.2">
      <c r="A2763" s="263" t="s">
        <v>885</v>
      </c>
      <c r="B2763" s="263" t="s">
        <v>23596</v>
      </c>
      <c r="C2763" s="263" t="s">
        <v>20</v>
      </c>
      <c r="D2763" t="s">
        <v>0</v>
      </c>
    </row>
    <row r="2764" spans="1:4" x14ac:dyDescent="0.2">
      <c r="A2764" s="263" t="s">
        <v>12676</v>
      </c>
      <c r="B2764" s="263" t="s">
        <v>23596</v>
      </c>
      <c r="C2764" s="263" t="s">
        <v>20</v>
      </c>
      <c r="D2764" t="s">
        <v>0</v>
      </c>
    </row>
    <row r="2765" spans="1:4" x14ac:dyDescent="0.2">
      <c r="A2765" s="263" t="s">
        <v>6877</v>
      </c>
      <c r="B2765" s="263" t="s">
        <v>25543</v>
      </c>
      <c r="C2765" s="263" t="s">
        <v>23567</v>
      </c>
      <c r="D2765" t="s">
        <v>34973</v>
      </c>
    </row>
    <row r="2766" spans="1:4" x14ac:dyDescent="0.2">
      <c r="A2766" s="263" t="s">
        <v>12677</v>
      </c>
      <c r="B2766" s="263" t="s">
        <v>25543</v>
      </c>
      <c r="C2766" s="263" t="s">
        <v>23567</v>
      </c>
      <c r="D2766" t="s">
        <v>34973</v>
      </c>
    </row>
    <row r="2767" spans="1:4" x14ac:dyDescent="0.2">
      <c r="A2767" s="263" t="s">
        <v>886</v>
      </c>
      <c r="B2767" s="263" t="s">
        <v>25544</v>
      </c>
      <c r="C2767" s="263" t="s">
        <v>23567</v>
      </c>
      <c r="D2767" t="s">
        <v>34973</v>
      </c>
    </row>
    <row r="2768" spans="1:4" x14ac:dyDescent="0.2">
      <c r="A2768" s="263" t="s">
        <v>12678</v>
      </c>
      <c r="B2768" s="263" t="s">
        <v>25544</v>
      </c>
      <c r="C2768" s="263" t="s">
        <v>23567</v>
      </c>
      <c r="D2768" t="s">
        <v>34973</v>
      </c>
    </row>
    <row r="2769" spans="1:4" x14ac:dyDescent="0.2">
      <c r="A2769" s="263" t="s">
        <v>6878</v>
      </c>
      <c r="B2769" s="263" t="s">
        <v>23597</v>
      </c>
      <c r="C2769" s="263" t="s">
        <v>23567</v>
      </c>
      <c r="D2769" t="s">
        <v>34973</v>
      </c>
    </row>
    <row r="2770" spans="1:4" x14ac:dyDescent="0.2">
      <c r="A2770" s="263" t="s">
        <v>12679</v>
      </c>
      <c r="B2770" s="263" t="s">
        <v>23597</v>
      </c>
      <c r="C2770" s="263" t="s">
        <v>23567</v>
      </c>
      <c r="D2770" t="s">
        <v>34973</v>
      </c>
    </row>
    <row r="2771" spans="1:4" x14ac:dyDescent="0.2">
      <c r="A2771" s="263" t="s">
        <v>887</v>
      </c>
      <c r="B2771" s="263" t="s">
        <v>25545</v>
      </c>
      <c r="C2771" s="263" t="s">
        <v>23500</v>
      </c>
      <c r="D2771" t="s">
        <v>34972</v>
      </c>
    </row>
    <row r="2772" spans="1:4" x14ac:dyDescent="0.2">
      <c r="A2772" s="263" t="s">
        <v>12680</v>
      </c>
      <c r="B2772" s="263" t="s">
        <v>25545</v>
      </c>
      <c r="C2772" s="263" t="s">
        <v>23500</v>
      </c>
      <c r="D2772" t="s">
        <v>34972</v>
      </c>
    </row>
    <row r="2773" spans="1:4" x14ac:dyDescent="0.2">
      <c r="A2773" s="263" t="s">
        <v>869</v>
      </c>
      <c r="B2773" s="263" t="s">
        <v>25546</v>
      </c>
      <c r="C2773" s="263" t="s">
        <v>23500</v>
      </c>
      <c r="D2773" t="s">
        <v>34972</v>
      </c>
    </row>
    <row r="2774" spans="1:4" x14ac:dyDescent="0.2">
      <c r="A2774" s="263" t="s">
        <v>12681</v>
      </c>
      <c r="B2774" s="263" t="s">
        <v>25546</v>
      </c>
      <c r="C2774" s="263" t="s">
        <v>23500</v>
      </c>
      <c r="D2774" t="s">
        <v>34972</v>
      </c>
    </row>
    <row r="2775" spans="1:4" x14ac:dyDescent="0.2">
      <c r="A2775" s="263" t="s">
        <v>6879</v>
      </c>
      <c r="B2775" s="263" t="s">
        <v>25547</v>
      </c>
      <c r="C2775" s="263" t="s">
        <v>23567</v>
      </c>
      <c r="D2775" t="s">
        <v>34973</v>
      </c>
    </row>
    <row r="2776" spans="1:4" x14ac:dyDescent="0.2">
      <c r="A2776" s="263" t="s">
        <v>12682</v>
      </c>
      <c r="B2776" s="263" t="s">
        <v>25547</v>
      </c>
      <c r="C2776" s="263" t="s">
        <v>23567</v>
      </c>
      <c r="D2776" t="s">
        <v>34973</v>
      </c>
    </row>
    <row r="2777" spans="1:4" x14ac:dyDescent="0.2">
      <c r="A2777" s="263" t="s">
        <v>6880</v>
      </c>
      <c r="B2777" s="263" t="s">
        <v>23598</v>
      </c>
      <c r="C2777" s="263" t="s">
        <v>23567</v>
      </c>
      <c r="D2777" t="s">
        <v>34973</v>
      </c>
    </row>
    <row r="2778" spans="1:4" x14ac:dyDescent="0.2">
      <c r="A2778" s="263" t="s">
        <v>12683</v>
      </c>
      <c r="B2778" s="263" t="s">
        <v>23598</v>
      </c>
      <c r="C2778" s="263" t="s">
        <v>23567</v>
      </c>
      <c r="D2778" t="s">
        <v>34973</v>
      </c>
    </row>
    <row r="2779" spans="1:4" x14ac:dyDescent="0.2">
      <c r="A2779" s="263" t="s">
        <v>6881</v>
      </c>
      <c r="B2779" s="263" t="s">
        <v>25548</v>
      </c>
      <c r="C2779" s="263" t="s">
        <v>23567</v>
      </c>
      <c r="D2779" t="s">
        <v>34973</v>
      </c>
    </row>
    <row r="2780" spans="1:4" x14ac:dyDescent="0.2">
      <c r="A2780" s="263" t="s">
        <v>12684</v>
      </c>
      <c r="B2780" s="263" t="s">
        <v>25548</v>
      </c>
      <c r="C2780" s="263" t="s">
        <v>23567</v>
      </c>
      <c r="D2780" t="s">
        <v>34973</v>
      </c>
    </row>
    <row r="2781" spans="1:4" x14ac:dyDescent="0.2">
      <c r="A2781" s="263" t="s">
        <v>6882</v>
      </c>
      <c r="B2781" s="263" t="s">
        <v>25549</v>
      </c>
      <c r="C2781" s="263" t="s">
        <v>23567</v>
      </c>
      <c r="D2781" t="s">
        <v>34973</v>
      </c>
    </row>
    <row r="2782" spans="1:4" x14ac:dyDescent="0.2">
      <c r="A2782" s="263" t="s">
        <v>12685</v>
      </c>
      <c r="B2782" s="263" t="s">
        <v>25549</v>
      </c>
      <c r="C2782" s="263" t="s">
        <v>23567</v>
      </c>
      <c r="D2782" t="s">
        <v>34973</v>
      </c>
    </row>
    <row r="2783" spans="1:4" x14ac:dyDescent="0.2">
      <c r="A2783" s="263" t="s">
        <v>6883</v>
      </c>
      <c r="B2783" s="263" t="s">
        <v>23599</v>
      </c>
      <c r="C2783" s="263" t="s">
        <v>20</v>
      </c>
      <c r="D2783" t="s">
        <v>0</v>
      </c>
    </row>
    <row r="2784" spans="1:4" x14ac:dyDescent="0.2">
      <c r="A2784" s="263" t="s">
        <v>12686</v>
      </c>
      <c r="B2784" s="263" t="s">
        <v>23599</v>
      </c>
      <c r="C2784" s="263" t="s">
        <v>20</v>
      </c>
      <c r="D2784" t="s">
        <v>0</v>
      </c>
    </row>
    <row r="2785" spans="1:4" x14ac:dyDescent="0.2">
      <c r="A2785" s="263" t="s">
        <v>6884</v>
      </c>
      <c r="B2785" s="263" t="s">
        <v>23600</v>
      </c>
      <c r="C2785" s="263" t="s">
        <v>23567</v>
      </c>
      <c r="D2785" t="s">
        <v>34973</v>
      </c>
    </row>
    <row r="2786" spans="1:4" x14ac:dyDescent="0.2">
      <c r="A2786" s="263" t="s">
        <v>12687</v>
      </c>
      <c r="B2786" s="263" t="s">
        <v>23600</v>
      </c>
      <c r="C2786" s="263" t="s">
        <v>23567</v>
      </c>
      <c r="D2786" t="s">
        <v>34973</v>
      </c>
    </row>
    <row r="2787" spans="1:4" x14ac:dyDescent="0.2">
      <c r="A2787" s="263" t="s">
        <v>6885</v>
      </c>
      <c r="B2787" s="263" t="s">
        <v>23601</v>
      </c>
      <c r="C2787" s="263" t="s">
        <v>23567</v>
      </c>
      <c r="D2787" t="s">
        <v>34973</v>
      </c>
    </row>
    <row r="2788" spans="1:4" x14ac:dyDescent="0.2">
      <c r="A2788" s="263" t="s">
        <v>12688</v>
      </c>
      <c r="B2788" s="263" t="s">
        <v>23601</v>
      </c>
      <c r="C2788" s="263" t="s">
        <v>23567</v>
      </c>
      <c r="D2788" t="s">
        <v>34973</v>
      </c>
    </row>
    <row r="2789" spans="1:4" x14ac:dyDescent="0.2">
      <c r="A2789" s="263" t="s">
        <v>6886</v>
      </c>
      <c r="B2789" s="263" t="s">
        <v>23602</v>
      </c>
      <c r="C2789" s="263" t="s">
        <v>23567</v>
      </c>
      <c r="D2789" t="s">
        <v>34973</v>
      </c>
    </row>
    <row r="2790" spans="1:4" x14ac:dyDescent="0.2">
      <c r="A2790" s="263" t="s">
        <v>12689</v>
      </c>
      <c r="B2790" s="263" t="s">
        <v>23602</v>
      </c>
      <c r="C2790" s="263" t="s">
        <v>23567</v>
      </c>
      <c r="D2790" t="s">
        <v>34973</v>
      </c>
    </row>
    <row r="2791" spans="1:4" x14ac:dyDescent="0.2">
      <c r="A2791" s="263" t="s">
        <v>888</v>
      </c>
      <c r="B2791" s="263" t="s">
        <v>23603</v>
      </c>
      <c r="C2791" s="263" t="s">
        <v>23500</v>
      </c>
      <c r="D2791" t="s">
        <v>34972</v>
      </c>
    </row>
    <row r="2792" spans="1:4" x14ac:dyDescent="0.2">
      <c r="A2792" s="263" t="s">
        <v>12690</v>
      </c>
      <c r="B2792" s="263" t="s">
        <v>23603</v>
      </c>
      <c r="C2792" s="263" t="s">
        <v>23500</v>
      </c>
      <c r="D2792" t="s">
        <v>34972</v>
      </c>
    </row>
    <row r="2793" spans="1:4" x14ac:dyDescent="0.2">
      <c r="A2793" s="263" t="s">
        <v>889</v>
      </c>
      <c r="B2793" s="263" t="s">
        <v>23604</v>
      </c>
      <c r="C2793" s="263" t="s">
        <v>890</v>
      </c>
      <c r="D2793" t="s">
        <v>24352</v>
      </c>
    </row>
    <row r="2794" spans="1:4" x14ac:dyDescent="0.2">
      <c r="A2794" s="263" t="s">
        <v>12691</v>
      </c>
      <c r="B2794" s="263" t="s">
        <v>23604</v>
      </c>
      <c r="C2794" s="263" t="s">
        <v>890</v>
      </c>
      <c r="D2794" t="s">
        <v>24352</v>
      </c>
    </row>
    <row r="2795" spans="1:4" x14ac:dyDescent="0.2">
      <c r="A2795" s="263" t="s">
        <v>891</v>
      </c>
      <c r="B2795" s="263" t="s">
        <v>25550</v>
      </c>
      <c r="C2795" s="263" t="s">
        <v>20</v>
      </c>
      <c r="D2795" t="s">
        <v>0</v>
      </c>
    </row>
    <row r="2796" spans="1:4" x14ac:dyDescent="0.2">
      <c r="A2796" s="263" t="s">
        <v>12692</v>
      </c>
      <c r="B2796" s="263" t="s">
        <v>25550</v>
      </c>
      <c r="C2796" s="263" t="s">
        <v>20</v>
      </c>
      <c r="D2796" t="s">
        <v>0</v>
      </c>
    </row>
    <row r="2797" spans="1:4" x14ac:dyDescent="0.2">
      <c r="A2797" s="263" t="s">
        <v>892</v>
      </c>
      <c r="B2797" s="263" t="s">
        <v>25551</v>
      </c>
      <c r="C2797" s="263" t="s">
        <v>20</v>
      </c>
      <c r="D2797" t="s">
        <v>0</v>
      </c>
    </row>
    <row r="2798" spans="1:4" x14ac:dyDescent="0.2">
      <c r="A2798" s="263" t="s">
        <v>12693</v>
      </c>
      <c r="B2798" s="263" t="s">
        <v>25551</v>
      </c>
      <c r="C2798" s="263" t="s">
        <v>20</v>
      </c>
      <c r="D2798" t="s">
        <v>0</v>
      </c>
    </row>
    <row r="2799" spans="1:4" x14ac:dyDescent="0.2">
      <c r="A2799" s="263" t="s">
        <v>893</v>
      </c>
      <c r="B2799" s="263" t="s">
        <v>25552</v>
      </c>
      <c r="C2799" s="263" t="s">
        <v>20</v>
      </c>
      <c r="D2799" t="s">
        <v>0</v>
      </c>
    </row>
    <row r="2800" spans="1:4" x14ac:dyDescent="0.2">
      <c r="A2800" s="263" t="s">
        <v>12694</v>
      </c>
      <c r="B2800" s="263" t="s">
        <v>25552</v>
      </c>
      <c r="C2800" s="263" t="s">
        <v>20</v>
      </c>
      <c r="D2800" t="s">
        <v>0</v>
      </c>
    </row>
    <row r="2801" spans="1:4" x14ac:dyDescent="0.2">
      <c r="A2801" s="263" t="s">
        <v>894</v>
      </c>
      <c r="B2801" s="263" t="s">
        <v>23605</v>
      </c>
      <c r="C2801" s="263" t="s">
        <v>20</v>
      </c>
      <c r="D2801" t="s">
        <v>0</v>
      </c>
    </row>
    <row r="2802" spans="1:4" x14ac:dyDescent="0.2">
      <c r="A2802" s="263" t="s">
        <v>12695</v>
      </c>
      <c r="B2802" s="263" t="s">
        <v>23605</v>
      </c>
      <c r="C2802" s="263" t="s">
        <v>20</v>
      </c>
      <c r="D2802" t="s">
        <v>0</v>
      </c>
    </row>
    <row r="2803" spans="1:4" x14ac:dyDescent="0.2">
      <c r="A2803" s="263" t="s">
        <v>895</v>
      </c>
      <c r="B2803" s="263" t="s">
        <v>23606</v>
      </c>
      <c r="C2803" s="263" t="s">
        <v>23567</v>
      </c>
      <c r="D2803" t="s">
        <v>34973</v>
      </c>
    </row>
    <row r="2804" spans="1:4" x14ac:dyDescent="0.2">
      <c r="A2804" s="263" t="s">
        <v>12696</v>
      </c>
      <c r="B2804" s="263" t="s">
        <v>23606</v>
      </c>
      <c r="C2804" s="263" t="s">
        <v>23567</v>
      </c>
      <c r="D2804" t="s">
        <v>34973</v>
      </c>
    </row>
    <row r="2805" spans="1:4" x14ac:dyDescent="0.2">
      <c r="A2805" s="263" t="s">
        <v>896</v>
      </c>
      <c r="B2805" s="263" t="s">
        <v>23607</v>
      </c>
      <c r="C2805" s="263" t="s">
        <v>23567</v>
      </c>
      <c r="D2805" t="s">
        <v>34973</v>
      </c>
    </row>
    <row r="2806" spans="1:4" x14ac:dyDescent="0.2">
      <c r="A2806" s="263" t="s">
        <v>12697</v>
      </c>
      <c r="B2806" s="263" t="s">
        <v>23607</v>
      </c>
      <c r="C2806" s="263" t="s">
        <v>23567</v>
      </c>
      <c r="D2806" t="s">
        <v>34973</v>
      </c>
    </row>
    <row r="2807" spans="1:4" x14ac:dyDescent="0.2">
      <c r="A2807" s="263" t="s">
        <v>897</v>
      </c>
      <c r="B2807" s="263" t="s">
        <v>25553</v>
      </c>
      <c r="C2807" s="263" t="s">
        <v>20</v>
      </c>
      <c r="D2807" t="s">
        <v>0</v>
      </c>
    </row>
    <row r="2808" spans="1:4" x14ac:dyDescent="0.2">
      <c r="A2808" s="263" t="s">
        <v>12698</v>
      </c>
      <c r="B2808" s="263" t="s">
        <v>25553</v>
      </c>
      <c r="C2808" s="263" t="s">
        <v>20</v>
      </c>
      <c r="D2808" t="s">
        <v>0</v>
      </c>
    </row>
    <row r="2809" spans="1:4" x14ac:dyDescent="0.2">
      <c r="A2809" s="263" t="s">
        <v>898</v>
      </c>
      <c r="B2809" s="263" t="s">
        <v>25554</v>
      </c>
      <c r="C2809" s="263" t="s">
        <v>23567</v>
      </c>
      <c r="D2809" t="s">
        <v>34973</v>
      </c>
    </row>
    <row r="2810" spans="1:4" x14ac:dyDescent="0.2">
      <c r="A2810" s="263" t="s">
        <v>12699</v>
      </c>
      <c r="B2810" s="263" t="s">
        <v>25554</v>
      </c>
      <c r="C2810" s="263" t="s">
        <v>23567</v>
      </c>
      <c r="D2810" t="s">
        <v>34973</v>
      </c>
    </row>
    <row r="2811" spans="1:4" x14ac:dyDescent="0.2">
      <c r="A2811" s="263" t="s">
        <v>899</v>
      </c>
      <c r="B2811" s="263" t="s">
        <v>25555</v>
      </c>
      <c r="C2811" s="263" t="s">
        <v>12</v>
      </c>
      <c r="D2811" t="s">
        <v>2</v>
      </c>
    </row>
    <row r="2812" spans="1:4" x14ac:dyDescent="0.2">
      <c r="A2812" s="263" t="s">
        <v>12700</v>
      </c>
      <c r="B2812" s="263" t="s">
        <v>25555</v>
      </c>
      <c r="C2812" s="263" t="s">
        <v>12</v>
      </c>
      <c r="D2812" t="s">
        <v>2</v>
      </c>
    </row>
    <row r="2813" spans="1:4" x14ac:dyDescent="0.2">
      <c r="A2813" s="263" t="s">
        <v>900</v>
      </c>
      <c r="B2813" s="263" t="s">
        <v>25556</v>
      </c>
      <c r="C2813" s="263" t="s">
        <v>20</v>
      </c>
      <c r="D2813" t="s">
        <v>0</v>
      </c>
    </row>
    <row r="2814" spans="1:4" x14ac:dyDescent="0.2">
      <c r="A2814" s="263" t="s">
        <v>12701</v>
      </c>
      <c r="B2814" s="263" t="s">
        <v>25556</v>
      </c>
      <c r="C2814" s="263" t="s">
        <v>20</v>
      </c>
      <c r="D2814" t="s">
        <v>0</v>
      </c>
    </row>
    <row r="2815" spans="1:4" x14ac:dyDescent="0.2">
      <c r="A2815" s="263" t="s">
        <v>901</v>
      </c>
      <c r="B2815" s="263" t="s">
        <v>25557</v>
      </c>
      <c r="C2815" s="263" t="s">
        <v>20</v>
      </c>
      <c r="D2815" t="s">
        <v>0</v>
      </c>
    </row>
    <row r="2816" spans="1:4" x14ac:dyDescent="0.2">
      <c r="A2816" s="263" t="s">
        <v>12702</v>
      </c>
      <c r="B2816" s="263" t="s">
        <v>25557</v>
      </c>
      <c r="C2816" s="263" t="s">
        <v>20</v>
      </c>
      <c r="D2816" t="s">
        <v>0</v>
      </c>
    </row>
    <row r="2817" spans="1:4" x14ac:dyDescent="0.2">
      <c r="A2817" s="263" t="s">
        <v>902</v>
      </c>
      <c r="B2817" s="263" t="s">
        <v>25558</v>
      </c>
      <c r="C2817" s="263" t="s">
        <v>20</v>
      </c>
      <c r="D2817" t="s">
        <v>0</v>
      </c>
    </row>
    <row r="2818" spans="1:4" x14ac:dyDescent="0.2">
      <c r="A2818" s="263" t="s">
        <v>12703</v>
      </c>
      <c r="B2818" s="263" t="s">
        <v>25558</v>
      </c>
      <c r="C2818" s="263" t="s">
        <v>20</v>
      </c>
      <c r="D2818" t="s">
        <v>0</v>
      </c>
    </row>
    <row r="2819" spans="1:4" x14ac:dyDescent="0.2">
      <c r="A2819" s="263" t="s">
        <v>903</v>
      </c>
      <c r="B2819" s="263" t="s">
        <v>25559</v>
      </c>
      <c r="C2819" s="263" t="s">
        <v>20</v>
      </c>
      <c r="D2819" t="s">
        <v>0</v>
      </c>
    </row>
    <row r="2820" spans="1:4" x14ac:dyDescent="0.2">
      <c r="A2820" s="263" t="s">
        <v>12704</v>
      </c>
      <c r="B2820" s="263" t="s">
        <v>25559</v>
      </c>
      <c r="C2820" s="263" t="s">
        <v>20</v>
      </c>
      <c r="D2820" t="s">
        <v>0</v>
      </c>
    </row>
    <row r="2821" spans="1:4" x14ac:dyDescent="0.2">
      <c r="A2821" s="263" t="s">
        <v>904</v>
      </c>
      <c r="B2821" s="263" t="s">
        <v>25560</v>
      </c>
      <c r="C2821" s="263" t="s">
        <v>20</v>
      </c>
      <c r="D2821" t="s">
        <v>0</v>
      </c>
    </row>
    <row r="2822" spans="1:4" x14ac:dyDescent="0.2">
      <c r="A2822" s="263" t="s">
        <v>12705</v>
      </c>
      <c r="B2822" s="263" t="s">
        <v>25560</v>
      </c>
      <c r="C2822" s="263" t="s">
        <v>20</v>
      </c>
      <c r="D2822" t="s">
        <v>0</v>
      </c>
    </row>
    <row r="2823" spans="1:4" x14ac:dyDescent="0.2">
      <c r="A2823" s="263" t="s">
        <v>905</v>
      </c>
      <c r="B2823" s="263" t="s">
        <v>25561</v>
      </c>
      <c r="C2823" s="263" t="s">
        <v>20</v>
      </c>
      <c r="D2823" t="s">
        <v>0</v>
      </c>
    </row>
    <row r="2824" spans="1:4" x14ac:dyDescent="0.2">
      <c r="A2824" s="263" t="s">
        <v>12706</v>
      </c>
      <c r="B2824" s="263" t="s">
        <v>25561</v>
      </c>
      <c r="C2824" s="263" t="s">
        <v>20</v>
      </c>
      <c r="D2824" t="s">
        <v>0</v>
      </c>
    </row>
    <row r="2825" spans="1:4" x14ac:dyDescent="0.2">
      <c r="A2825" s="263" t="s">
        <v>906</v>
      </c>
      <c r="B2825" s="263" t="s">
        <v>25562</v>
      </c>
      <c r="C2825" s="263" t="s">
        <v>23567</v>
      </c>
      <c r="D2825" t="s">
        <v>34973</v>
      </c>
    </row>
    <row r="2826" spans="1:4" x14ac:dyDescent="0.2">
      <c r="A2826" s="263" t="s">
        <v>12707</v>
      </c>
      <c r="B2826" s="263" t="s">
        <v>25562</v>
      </c>
      <c r="C2826" s="263" t="s">
        <v>23567</v>
      </c>
      <c r="D2826" t="s">
        <v>34973</v>
      </c>
    </row>
    <row r="2827" spans="1:4" x14ac:dyDescent="0.2">
      <c r="A2827" s="263" t="s">
        <v>907</v>
      </c>
      <c r="B2827" s="263" t="s">
        <v>23608</v>
      </c>
      <c r="C2827" s="263" t="s">
        <v>12</v>
      </c>
      <c r="D2827" t="s">
        <v>2</v>
      </c>
    </row>
    <row r="2828" spans="1:4" x14ac:dyDescent="0.2">
      <c r="A2828" s="263" t="s">
        <v>12708</v>
      </c>
      <c r="B2828" s="263" t="s">
        <v>23608</v>
      </c>
      <c r="C2828" s="263" t="s">
        <v>12</v>
      </c>
      <c r="D2828" t="s">
        <v>2</v>
      </c>
    </row>
    <row r="2829" spans="1:4" x14ac:dyDescent="0.2">
      <c r="A2829" s="263" t="s">
        <v>908</v>
      </c>
      <c r="B2829" s="263" t="s">
        <v>23609</v>
      </c>
      <c r="C2829" s="263" t="s">
        <v>12</v>
      </c>
      <c r="D2829" t="s">
        <v>2</v>
      </c>
    </row>
    <row r="2830" spans="1:4" x14ac:dyDescent="0.2">
      <c r="A2830" s="263" t="s">
        <v>12709</v>
      </c>
      <c r="B2830" s="263" t="s">
        <v>23609</v>
      </c>
      <c r="C2830" s="263" t="s">
        <v>12</v>
      </c>
      <c r="D2830" t="s">
        <v>2</v>
      </c>
    </row>
    <row r="2831" spans="1:4" x14ac:dyDescent="0.2">
      <c r="A2831" s="263" t="s">
        <v>909</v>
      </c>
      <c r="B2831" s="263" t="s">
        <v>25563</v>
      </c>
      <c r="C2831" s="263" t="s">
        <v>20</v>
      </c>
      <c r="D2831" t="s">
        <v>0</v>
      </c>
    </row>
    <row r="2832" spans="1:4" x14ac:dyDescent="0.2">
      <c r="A2832" s="263" t="s">
        <v>12710</v>
      </c>
      <c r="B2832" s="263" t="s">
        <v>25563</v>
      </c>
      <c r="C2832" s="263" t="s">
        <v>20</v>
      </c>
      <c r="D2832" t="s">
        <v>0</v>
      </c>
    </row>
    <row r="2833" spans="1:4" x14ac:dyDescent="0.2">
      <c r="A2833" s="263" t="s">
        <v>910</v>
      </c>
      <c r="B2833" s="263" t="s">
        <v>23610</v>
      </c>
      <c r="C2833" s="263" t="s">
        <v>23567</v>
      </c>
      <c r="D2833" t="s">
        <v>34973</v>
      </c>
    </row>
    <row r="2834" spans="1:4" x14ac:dyDescent="0.2">
      <c r="A2834" s="263" t="s">
        <v>12711</v>
      </c>
      <c r="B2834" s="263" t="s">
        <v>23610</v>
      </c>
      <c r="C2834" s="263" t="s">
        <v>23567</v>
      </c>
      <c r="D2834" t="s">
        <v>34973</v>
      </c>
    </row>
    <row r="2835" spans="1:4" x14ac:dyDescent="0.2">
      <c r="A2835" s="263" t="s">
        <v>911</v>
      </c>
      <c r="B2835" s="263" t="s">
        <v>912</v>
      </c>
      <c r="C2835" s="263" t="s">
        <v>12</v>
      </c>
      <c r="D2835" t="s">
        <v>2</v>
      </c>
    </row>
    <row r="2836" spans="1:4" x14ac:dyDescent="0.2">
      <c r="A2836" s="263" t="s">
        <v>12712</v>
      </c>
      <c r="B2836" s="263" t="s">
        <v>912</v>
      </c>
      <c r="C2836" s="263" t="s">
        <v>12</v>
      </c>
      <c r="D2836" t="s">
        <v>2</v>
      </c>
    </row>
    <row r="2837" spans="1:4" x14ac:dyDescent="0.2">
      <c r="A2837" s="263" t="s">
        <v>6887</v>
      </c>
      <c r="B2837" s="263" t="s">
        <v>23611</v>
      </c>
      <c r="C2837" s="263" t="s">
        <v>20</v>
      </c>
      <c r="D2837" t="s">
        <v>0</v>
      </c>
    </row>
    <row r="2838" spans="1:4" x14ac:dyDescent="0.2">
      <c r="A2838" s="263" t="s">
        <v>12713</v>
      </c>
      <c r="B2838" s="263" t="s">
        <v>23611</v>
      </c>
      <c r="C2838" s="263" t="s">
        <v>20</v>
      </c>
      <c r="D2838" t="s">
        <v>0</v>
      </c>
    </row>
    <row r="2839" spans="1:4" x14ac:dyDescent="0.2">
      <c r="A2839" s="263" t="s">
        <v>6888</v>
      </c>
      <c r="B2839" s="263" t="s">
        <v>34982</v>
      </c>
      <c r="C2839" s="263" t="s">
        <v>12</v>
      </c>
      <c r="D2839" t="s">
        <v>2</v>
      </c>
    </row>
    <row r="2840" spans="1:4" x14ac:dyDescent="0.2">
      <c r="A2840" s="263" t="s">
        <v>12714</v>
      </c>
      <c r="B2840" s="263" t="s">
        <v>34982</v>
      </c>
      <c r="C2840" s="263" t="s">
        <v>12</v>
      </c>
      <c r="D2840" t="s">
        <v>2</v>
      </c>
    </row>
    <row r="2841" spans="1:4" x14ac:dyDescent="0.2">
      <c r="A2841" s="263" t="s">
        <v>6889</v>
      </c>
      <c r="B2841" s="263" t="s">
        <v>34983</v>
      </c>
      <c r="C2841" s="263" t="s">
        <v>12</v>
      </c>
      <c r="D2841" t="s">
        <v>2</v>
      </c>
    </row>
    <row r="2842" spans="1:4" x14ac:dyDescent="0.2">
      <c r="A2842" s="263" t="s">
        <v>12715</v>
      </c>
      <c r="B2842" s="263" t="s">
        <v>34983</v>
      </c>
      <c r="C2842" s="263" t="s">
        <v>12</v>
      </c>
      <c r="D2842" t="s">
        <v>2</v>
      </c>
    </row>
    <row r="2843" spans="1:4" x14ac:dyDescent="0.2">
      <c r="A2843" s="263" t="s">
        <v>913</v>
      </c>
      <c r="B2843" s="263" t="s">
        <v>23612</v>
      </c>
      <c r="C2843" s="263" t="s">
        <v>23567</v>
      </c>
      <c r="D2843" t="s">
        <v>34973</v>
      </c>
    </row>
    <row r="2844" spans="1:4" x14ac:dyDescent="0.2">
      <c r="A2844" s="263" t="s">
        <v>12716</v>
      </c>
      <c r="B2844" s="263" t="s">
        <v>23612</v>
      </c>
      <c r="C2844" s="263" t="s">
        <v>23567</v>
      </c>
      <c r="D2844" t="s">
        <v>34973</v>
      </c>
    </row>
    <row r="2845" spans="1:4" x14ac:dyDescent="0.2">
      <c r="A2845" s="263" t="s">
        <v>914</v>
      </c>
      <c r="B2845" s="263" t="s">
        <v>25564</v>
      </c>
      <c r="C2845" s="263" t="s">
        <v>23567</v>
      </c>
      <c r="D2845" t="s">
        <v>34973</v>
      </c>
    </row>
    <row r="2846" spans="1:4" x14ac:dyDescent="0.2">
      <c r="A2846" s="263" t="s">
        <v>12717</v>
      </c>
      <c r="B2846" s="263" t="s">
        <v>25564</v>
      </c>
      <c r="C2846" s="263" t="s">
        <v>23567</v>
      </c>
      <c r="D2846" t="s">
        <v>34973</v>
      </c>
    </row>
    <row r="2847" spans="1:4" x14ac:dyDescent="0.2">
      <c r="A2847" s="263" t="s">
        <v>915</v>
      </c>
      <c r="B2847" s="263" t="s">
        <v>25565</v>
      </c>
      <c r="C2847" s="263" t="s">
        <v>23567</v>
      </c>
      <c r="D2847" t="s">
        <v>34973</v>
      </c>
    </row>
    <row r="2848" spans="1:4" x14ac:dyDescent="0.2">
      <c r="A2848" s="263" t="s">
        <v>12718</v>
      </c>
      <c r="B2848" s="263" t="s">
        <v>25565</v>
      </c>
      <c r="C2848" s="263" t="s">
        <v>23567</v>
      </c>
      <c r="D2848" t="s">
        <v>34973</v>
      </c>
    </row>
    <row r="2849" spans="1:4" x14ac:dyDescent="0.2">
      <c r="A2849" s="263" t="s">
        <v>6890</v>
      </c>
      <c r="B2849" s="263" t="s">
        <v>25566</v>
      </c>
      <c r="C2849" s="263" t="s">
        <v>23567</v>
      </c>
      <c r="D2849" t="s">
        <v>34973</v>
      </c>
    </row>
    <row r="2850" spans="1:4" x14ac:dyDescent="0.2">
      <c r="A2850" s="263" t="s">
        <v>12719</v>
      </c>
      <c r="B2850" s="263" t="s">
        <v>25566</v>
      </c>
      <c r="C2850" s="263" t="s">
        <v>23567</v>
      </c>
      <c r="D2850" t="s">
        <v>34973</v>
      </c>
    </row>
    <row r="2851" spans="1:4" x14ac:dyDescent="0.2">
      <c r="A2851" s="263" t="s">
        <v>916</v>
      </c>
      <c r="B2851" s="263" t="s">
        <v>23613</v>
      </c>
      <c r="C2851" s="263" t="s">
        <v>12</v>
      </c>
      <c r="D2851" t="s">
        <v>2</v>
      </c>
    </row>
    <row r="2852" spans="1:4" x14ac:dyDescent="0.2">
      <c r="A2852" s="263" t="s">
        <v>12720</v>
      </c>
      <c r="B2852" s="263" t="s">
        <v>23613</v>
      </c>
      <c r="C2852" s="263" t="s">
        <v>12</v>
      </c>
      <c r="D2852" t="s">
        <v>2</v>
      </c>
    </row>
    <row r="2853" spans="1:4" x14ac:dyDescent="0.2">
      <c r="A2853" s="263" t="s">
        <v>917</v>
      </c>
      <c r="B2853" s="263" t="s">
        <v>25567</v>
      </c>
      <c r="C2853" s="263" t="s">
        <v>23567</v>
      </c>
      <c r="D2853" t="s">
        <v>34973</v>
      </c>
    </row>
    <row r="2854" spans="1:4" x14ac:dyDescent="0.2">
      <c r="A2854" s="263" t="s">
        <v>12721</v>
      </c>
      <c r="B2854" s="263" t="s">
        <v>25567</v>
      </c>
      <c r="C2854" s="263" t="s">
        <v>23567</v>
      </c>
      <c r="D2854" t="s">
        <v>34973</v>
      </c>
    </row>
    <row r="2855" spans="1:4" x14ac:dyDescent="0.2">
      <c r="A2855" s="263" t="s">
        <v>918</v>
      </c>
      <c r="B2855" s="263" t="s">
        <v>25568</v>
      </c>
      <c r="C2855" s="263" t="s">
        <v>23500</v>
      </c>
      <c r="D2855" t="s">
        <v>34972</v>
      </c>
    </row>
    <row r="2856" spans="1:4" x14ac:dyDescent="0.2">
      <c r="A2856" s="263" t="s">
        <v>12722</v>
      </c>
      <c r="B2856" s="263" t="s">
        <v>25568</v>
      </c>
      <c r="C2856" s="263" t="s">
        <v>23500</v>
      </c>
      <c r="D2856" t="s">
        <v>34972</v>
      </c>
    </row>
    <row r="2857" spans="1:4" x14ac:dyDescent="0.2">
      <c r="A2857" s="263" t="s">
        <v>919</v>
      </c>
      <c r="B2857" s="263" t="s">
        <v>25569</v>
      </c>
      <c r="C2857" s="263" t="s">
        <v>23500</v>
      </c>
      <c r="D2857" t="s">
        <v>34972</v>
      </c>
    </row>
    <row r="2858" spans="1:4" x14ac:dyDescent="0.2">
      <c r="A2858" s="263" t="s">
        <v>12723</v>
      </c>
      <c r="B2858" s="263" t="s">
        <v>25569</v>
      </c>
      <c r="C2858" s="263" t="s">
        <v>23500</v>
      </c>
      <c r="D2858" t="s">
        <v>34972</v>
      </c>
    </row>
    <row r="2859" spans="1:4" x14ac:dyDescent="0.2">
      <c r="A2859" s="263" t="s">
        <v>920</v>
      </c>
      <c r="B2859" s="263" t="s">
        <v>25570</v>
      </c>
      <c r="C2859" s="263" t="s">
        <v>23500</v>
      </c>
      <c r="D2859" t="s">
        <v>34972</v>
      </c>
    </row>
    <row r="2860" spans="1:4" x14ac:dyDescent="0.2">
      <c r="A2860" s="263" t="s">
        <v>12724</v>
      </c>
      <c r="B2860" s="263" t="s">
        <v>25570</v>
      </c>
      <c r="C2860" s="263" t="s">
        <v>23500</v>
      </c>
      <c r="D2860" t="s">
        <v>34972</v>
      </c>
    </row>
    <row r="2861" spans="1:4" x14ac:dyDescent="0.2">
      <c r="A2861" s="263" t="s">
        <v>921</v>
      </c>
      <c r="B2861" s="263" t="s">
        <v>25571</v>
      </c>
      <c r="C2861" s="263" t="s">
        <v>23500</v>
      </c>
      <c r="D2861" t="s">
        <v>34972</v>
      </c>
    </row>
    <row r="2862" spans="1:4" x14ac:dyDescent="0.2">
      <c r="A2862" s="263" t="s">
        <v>12725</v>
      </c>
      <c r="B2862" s="263" t="s">
        <v>25571</v>
      </c>
      <c r="C2862" s="263" t="s">
        <v>23500</v>
      </c>
      <c r="D2862" t="s">
        <v>34972</v>
      </c>
    </row>
    <row r="2863" spans="1:4" x14ac:dyDescent="0.2">
      <c r="A2863" s="263" t="s">
        <v>6891</v>
      </c>
      <c r="B2863" s="263" t="s">
        <v>25572</v>
      </c>
      <c r="C2863" s="263" t="s">
        <v>23500</v>
      </c>
      <c r="D2863" t="s">
        <v>34972</v>
      </c>
    </row>
    <row r="2864" spans="1:4" x14ac:dyDescent="0.2">
      <c r="A2864" s="263" t="s">
        <v>12726</v>
      </c>
      <c r="B2864" s="263" t="s">
        <v>25572</v>
      </c>
      <c r="C2864" s="263" t="s">
        <v>23500</v>
      </c>
      <c r="D2864" t="s">
        <v>34972</v>
      </c>
    </row>
    <row r="2865" spans="1:4" x14ac:dyDescent="0.2">
      <c r="A2865" s="263" t="s">
        <v>6892</v>
      </c>
      <c r="B2865" s="263" t="s">
        <v>25573</v>
      </c>
      <c r="C2865" s="263" t="s">
        <v>23500</v>
      </c>
      <c r="D2865" t="s">
        <v>34972</v>
      </c>
    </row>
    <row r="2866" spans="1:4" x14ac:dyDescent="0.2">
      <c r="A2866" s="263" t="s">
        <v>12727</v>
      </c>
      <c r="B2866" s="263" t="s">
        <v>25573</v>
      </c>
      <c r="C2866" s="263" t="s">
        <v>23500</v>
      </c>
      <c r="D2866" t="s">
        <v>34972</v>
      </c>
    </row>
    <row r="2867" spans="1:4" x14ac:dyDescent="0.2">
      <c r="A2867" s="263" t="s">
        <v>6893</v>
      </c>
      <c r="B2867" s="263" t="s">
        <v>25574</v>
      </c>
      <c r="C2867" s="263" t="s">
        <v>23500</v>
      </c>
      <c r="D2867" t="s">
        <v>34972</v>
      </c>
    </row>
    <row r="2868" spans="1:4" x14ac:dyDescent="0.2">
      <c r="A2868" s="263" t="s">
        <v>12728</v>
      </c>
      <c r="B2868" s="263" t="s">
        <v>25574</v>
      </c>
      <c r="C2868" s="263" t="s">
        <v>23500</v>
      </c>
      <c r="D2868" t="s">
        <v>34972</v>
      </c>
    </row>
    <row r="2869" spans="1:4" x14ac:dyDescent="0.2">
      <c r="A2869" s="263" t="s">
        <v>23205</v>
      </c>
      <c r="B2869" s="263" t="s">
        <v>25575</v>
      </c>
      <c r="C2869" s="263" t="s">
        <v>6894</v>
      </c>
      <c r="D2869" t="s">
        <v>34984</v>
      </c>
    </row>
    <row r="2870" spans="1:4" x14ac:dyDescent="0.2">
      <c r="A2870" s="263" t="s">
        <v>23206</v>
      </c>
      <c r="B2870" s="263" t="s">
        <v>25575</v>
      </c>
      <c r="C2870" s="263" t="s">
        <v>6894</v>
      </c>
      <c r="D2870" t="s">
        <v>34984</v>
      </c>
    </row>
    <row r="2871" spans="1:4" x14ac:dyDescent="0.2">
      <c r="A2871" s="263" t="s">
        <v>23207</v>
      </c>
      <c r="B2871" s="263" t="s">
        <v>25576</v>
      </c>
      <c r="C2871" s="263" t="s">
        <v>6894</v>
      </c>
      <c r="D2871" t="s">
        <v>34984</v>
      </c>
    </row>
    <row r="2872" spans="1:4" x14ac:dyDescent="0.2">
      <c r="A2872" s="263" t="s">
        <v>23208</v>
      </c>
      <c r="B2872" s="263" t="s">
        <v>25576</v>
      </c>
      <c r="C2872" s="263" t="s">
        <v>6894</v>
      </c>
      <c r="D2872" t="s">
        <v>34984</v>
      </c>
    </row>
    <row r="2873" spans="1:4" x14ac:dyDescent="0.2">
      <c r="A2873" s="263" t="s">
        <v>925</v>
      </c>
      <c r="B2873" s="263" t="s">
        <v>25577</v>
      </c>
      <c r="C2873" s="263" t="s">
        <v>6894</v>
      </c>
      <c r="D2873" t="s">
        <v>34984</v>
      </c>
    </row>
    <row r="2874" spans="1:4" x14ac:dyDescent="0.2">
      <c r="A2874" s="263" t="s">
        <v>12729</v>
      </c>
      <c r="B2874" s="263" t="s">
        <v>25577</v>
      </c>
      <c r="C2874" s="263" t="s">
        <v>6894</v>
      </c>
      <c r="D2874" t="s">
        <v>34984</v>
      </c>
    </row>
    <row r="2875" spans="1:4" x14ac:dyDescent="0.2">
      <c r="A2875" s="263" t="s">
        <v>926</v>
      </c>
      <c r="B2875" s="263" t="s">
        <v>25578</v>
      </c>
      <c r="C2875" s="263" t="s">
        <v>6894</v>
      </c>
      <c r="D2875" t="s">
        <v>34984</v>
      </c>
    </row>
    <row r="2876" spans="1:4" x14ac:dyDescent="0.2">
      <c r="A2876" s="263" t="s">
        <v>12730</v>
      </c>
      <c r="B2876" s="263" t="s">
        <v>25578</v>
      </c>
      <c r="C2876" s="263" t="s">
        <v>6894</v>
      </c>
      <c r="D2876" t="s">
        <v>34984</v>
      </c>
    </row>
    <row r="2877" spans="1:4" x14ac:dyDescent="0.2">
      <c r="A2877" s="263" t="s">
        <v>922</v>
      </c>
      <c r="B2877" s="263" t="s">
        <v>25579</v>
      </c>
      <c r="C2877" s="263" t="s">
        <v>23500</v>
      </c>
      <c r="D2877" t="s">
        <v>34972</v>
      </c>
    </row>
    <row r="2878" spans="1:4" x14ac:dyDescent="0.2">
      <c r="A2878" s="263" t="s">
        <v>12731</v>
      </c>
      <c r="B2878" s="263" t="s">
        <v>25579</v>
      </c>
      <c r="C2878" s="263" t="s">
        <v>23500</v>
      </c>
      <c r="D2878" t="s">
        <v>34972</v>
      </c>
    </row>
    <row r="2879" spans="1:4" x14ac:dyDescent="0.2">
      <c r="A2879" s="263" t="s">
        <v>923</v>
      </c>
      <c r="B2879" s="263" t="s">
        <v>25580</v>
      </c>
      <c r="C2879" s="263" t="s">
        <v>6894</v>
      </c>
      <c r="D2879" t="s">
        <v>34984</v>
      </c>
    </row>
    <row r="2880" spans="1:4" x14ac:dyDescent="0.2">
      <c r="A2880" s="263" t="s">
        <v>12732</v>
      </c>
      <c r="B2880" s="263" t="s">
        <v>25580</v>
      </c>
      <c r="C2880" s="263" t="s">
        <v>6894</v>
      </c>
      <c r="D2880" t="s">
        <v>34984</v>
      </c>
    </row>
    <row r="2881" spans="1:4" x14ac:dyDescent="0.2">
      <c r="A2881" s="263" t="s">
        <v>924</v>
      </c>
      <c r="B2881" s="263" t="s">
        <v>25581</v>
      </c>
      <c r="C2881" s="263" t="s">
        <v>6894</v>
      </c>
      <c r="D2881" t="s">
        <v>34984</v>
      </c>
    </row>
    <row r="2882" spans="1:4" x14ac:dyDescent="0.2">
      <c r="A2882" s="263" t="s">
        <v>12733</v>
      </c>
      <c r="B2882" s="263" t="s">
        <v>25581</v>
      </c>
      <c r="C2882" s="263" t="s">
        <v>6894</v>
      </c>
      <c r="D2882" t="s">
        <v>34984</v>
      </c>
    </row>
    <row r="2883" spans="1:4" x14ac:dyDescent="0.2">
      <c r="A2883" s="263" t="s">
        <v>927</v>
      </c>
      <c r="B2883" s="263" t="s">
        <v>25582</v>
      </c>
      <c r="C2883" s="263" t="s">
        <v>23614</v>
      </c>
      <c r="D2883" t="s">
        <v>34985</v>
      </c>
    </row>
    <row r="2884" spans="1:4" x14ac:dyDescent="0.2">
      <c r="A2884" s="263" t="s">
        <v>12734</v>
      </c>
      <c r="B2884" s="263" t="s">
        <v>25582</v>
      </c>
      <c r="C2884" s="263" t="s">
        <v>23614</v>
      </c>
      <c r="D2884" t="s">
        <v>34985</v>
      </c>
    </row>
    <row r="2885" spans="1:4" x14ac:dyDescent="0.2">
      <c r="A2885" s="263" t="s">
        <v>928</v>
      </c>
      <c r="B2885" s="263" t="s">
        <v>25583</v>
      </c>
      <c r="C2885" s="263" t="s">
        <v>23614</v>
      </c>
      <c r="D2885" t="s">
        <v>34985</v>
      </c>
    </row>
    <row r="2886" spans="1:4" x14ac:dyDescent="0.2">
      <c r="A2886" s="263" t="s">
        <v>12735</v>
      </c>
      <c r="B2886" s="263" t="s">
        <v>25583</v>
      </c>
      <c r="C2886" s="263" t="s">
        <v>23614</v>
      </c>
      <c r="D2886" t="s">
        <v>34985</v>
      </c>
    </row>
    <row r="2887" spans="1:4" x14ac:dyDescent="0.2">
      <c r="A2887" s="263" t="s">
        <v>929</v>
      </c>
      <c r="B2887" s="263" t="s">
        <v>25584</v>
      </c>
      <c r="C2887" s="263" t="s">
        <v>23615</v>
      </c>
      <c r="D2887" t="s">
        <v>34986</v>
      </c>
    </row>
    <row r="2888" spans="1:4" x14ac:dyDescent="0.2">
      <c r="A2888" s="263" t="s">
        <v>12736</v>
      </c>
      <c r="B2888" s="263" t="s">
        <v>25584</v>
      </c>
      <c r="C2888" s="263" t="s">
        <v>23615</v>
      </c>
      <c r="D2888" t="s">
        <v>34986</v>
      </c>
    </row>
    <row r="2889" spans="1:4" x14ac:dyDescent="0.2">
      <c r="A2889" s="263" t="s">
        <v>930</v>
      </c>
      <c r="B2889" s="263" t="s">
        <v>25585</v>
      </c>
      <c r="C2889" s="263" t="s">
        <v>23615</v>
      </c>
      <c r="D2889" t="s">
        <v>34986</v>
      </c>
    </row>
    <row r="2890" spans="1:4" x14ac:dyDescent="0.2">
      <c r="A2890" s="263" t="s">
        <v>12737</v>
      </c>
      <c r="B2890" s="263" t="s">
        <v>25585</v>
      </c>
      <c r="C2890" s="263" t="s">
        <v>23615</v>
      </c>
      <c r="D2890" t="s">
        <v>34986</v>
      </c>
    </row>
    <row r="2891" spans="1:4" x14ac:dyDescent="0.2">
      <c r="A2891" s="263" t="s">
        <v>6895</v>
      </c>
      <c r="B2891" s="263" t="s">
        <v>25586</v>
      </c>
      <c r="C2891" s="263" t="s">
        <v>6894</v>
      </c>
      <c r="D2891" t="s">
        <v>34984</v>
      </c>
    </row>
    <row r="2892" spans="1:4" x14ac:dyDescent="0.2">
      <c r="A2892" s="263" t="s">
        <v>12738</v>
      </c>
      <c r="B2892" s="263" t="s">
        <v>25586</v>
      </c>
      <c r="C2892" s="263" t="s">
        <v>6894</v>
      </c>
      <c r="D2892" t="s">
        <v>34984</v>
      </c>
    </row>
    <row r="2893" spans="1:4" x14ac:dyDescent="0.2">
      <c r="A2893" s="263" t="s">
        <v>931</v>
      </c>
      <c r="B2893" s="263" t="s">
        <v>25587</v>
      </c>
      <c r="C2893" s="263" t="s">
        <v>20</v>
      </c>
      <c r="D2893" t="s">
        <v>0</v>
      </c>
    </row>
    <row r="2894" spans="1:4" x14ac:dyDescent="0.2">
      <c r="A2894" s="263" t="s">
        <v>12739</v>
      </c>
      <c r="B2894" s="263" t="s">
        <v>25587</v>
      </c>
      <c r="C2894" s="263" t="s">
        <v>20</v>
      </c>
      <c r="D2894" t="s">
        <v>0</v>
      </c>
    </row>
    <row r="2895" spans="1:4" x14ac:dyDescent="0.2">
      <c r="A2895" s="263" t="s">
        <v>932</v>
      </c>
      <c r="B2895" s="263" t="s">
        <v>25588</v>
      </c>
      <c r="C2895" s="263" t="s">
        <v>20</v>
      </c>
      <c r="D2895" t="s">
        <v>0</v>
      </c>
    </row>
    <row r="2896" spans="1:4" x14ac:dyDescent="0.2">
      <c r="A2896" s="263" t="s">
        <v>12740</v>
      </c>
      <c r="B2896" s="263" t="s">
        <v>25588</v>
      </c>
      <c r="C2896" s="263" t="s">
        <v>20</v>
      </c>
      <c r="D2896" t="s">
        <v>0</v>
      </c>
    </row>
    <row r="2897" spans="1:4" x14ac:dyDescent="0.2">
      <c r="A2897" s="263" t="s">
        <v>933</v>
      </c>
      <c r="B2897" s="263" t="s">
        <v>25589</v>
      </c>
      <c r="C2897" s="263" t="s">
        <v>23500</v>
      </c>
      <c r="D2897" t="s">
        <v>34972</v>
      </c>
    </row>
    <row r="2898" spans="1:4" x14ac:dyDescent="0.2">
      <c r="A2898" s="263" t="s">
        <v>12741</v>
      </c>
      <c r="B2898" s="263" t="s">
        <v>25589</v>
      </c>
      <c r="C2898" s="263" t="s">
        <v>23500</v>
      </c>
      <c r="D2898" t="s">
        <v>34972</v>
      </c>
    </row>
    <row r="2899" spans="1:4" x14ac:dyDescent="0.2">
      <c r="A2899" s="263" t="s">
        <v>934</v>
      </c>
      <c r="B2899" s="263" t="s">
        <v>25590</v>
      </c>
      <c r="C2899" s="263" t="s">
        <v>23500</v>
      </c>
      <c r="D2899" t="s">
        <v>34972</v>
      </c>
    </row>
    <row r="2900" spans="1:4" x14ac:dyDescent="0.2">
      <c r="A2900" s="263" t="s">
        <v>12742</v>
      </c>
      <c r="B2900" s="263" t="s">
        <v>25590</v>
      </c>
      <c r="C2900" s="263" t="s">
        <v>23500</v>
      </c>
      <c r="D2900" t="s">
        <v>34972</v>
      </c>
    </row>
    <row r="2901" spans="1:4" x14ac:dyDescent="0.2">
      <c r="A2901" s="263" t="s">
        <v>935</v>
      </c>
      <c r="B2901" s="263" t="s">
        <v>25591</v>
      </c>
      <c r="C2901" s="263" t="s">
        <v>23500</v>
      </c>
      <c r="D2901" t="s">
        <v>34972</v>
      </c>
    </row>
    <row r="2902" spans="1:4" x14ac:dyDescent="0.2">
      <c r="A2902" s="263" t="s">
        <v>12743</v>
      </c>
      <c r="B2902" s="263" t="s">
        <v>25591</v>
      </c>
      <c r="C2902" s="263" t="s">
        <v>23500</v>
      </c>
      <c r="D2902" t="s">
        <v>34972</v>
      </c>
    </row>
    <row r="2903" spans="1:4" x14ac:dyDescent="0.2">
      <c r="A2903" s="263" t="s">
        <v>6896</v>
      </c>
      <c r="B2903" s="263" t="s">
        <v>25592</v>
      </c>
      <c r="C2903" s="263" t="s">
        <v>23500</v>
      </c>
      <c r="D2903" t="s">
        <v>34972</v>
      </c>
    </row>
    <row r="2904" spans="1:4" x14ac:dyDescent="0.2">
      <c r="A2904" s="263" t="s">
        <v>12744</v>
      </c>
      <c r="B2904" s="263" t="s">
        <v>25592</v>
      </c>
      <c r="C2904" s="263" t="s">
        <v>23500</v>
      </c>
      <c r="D2904" t="s">
        <v>34972</v>
      </c>
    </row>
    <row r="2905" spans="1:4" x14ac:dyDescent="0.2">
      <c r="A2905" s="263" t="s">
        <v>6897</v>
      </c>
      <c r="B2905" s="263" t="s">
        <v>25593</v>
      </c>
      <c r="C2905" s="263" t="s">
        <v>12</v>
      </c>
      <c r="D2905" t="s">
        <v>2</v>
      </c>
    </row>
    <row r="2906" spans="1:4" x14ac:dyDescent="0.2">
      <c r="A2906" s="263" t="s">
        <v>12745</v>
      </c>
      <c r="B2906" s="263" t="s">
        <v>25593</v>
      </c>
      <c r="C2906" s="263" t="s">
        <v>12</v>
      </c>
      <c r="D2906" t="s">
        <v>2</v>
      </c>
    </row>
    <row r="2907" spans="1:4" x14ac:dyDescent="0.2">
      <c r="A2907" s="263" t="s">
        <v>936</v>
      </c>
      <c r="B2907" s="263" t="s">
        <v>23616</v>
      </c>
      <c r="C2907" s="263" t="s">
        <v>23567</v>
      </c>
      <c r="D2907" t="s">
        <v>34973</v>
      </c>
    </row>
    <row r="2908" spans="1:4" x14ac:dyDescent="0.2">
      <c r="A2908" s="263" t="s">
        <v>12746</v>
      </c>
      <c r="B2908" s="263" t="s">
        <v>23616</v>
      </c>
      <c r="C2908" s="263" t="s">
        <v>23567</v>
      </c>
      <c r="D2908" t="s">
        <v>34973</v>
      </c>
    </row>
    <row r="2909" spans="1:4" x14ac:dyDescent="0.2">
      <c r="A2909" s="263" t="s">
        <v>937</v>
      </c>
      <c r="B2909" s="263" t="s">
        <v>6898</v>
      </c>
      <c r="C2909" s="263" t="s">
        <v>23567</v>
      </c>
      <c r="D2909" t="s">
        <v>34973</v>
      </c>
    </row>
    <row r="2910" spans="1:4" x14ac:dyDescent="0.2">
      <c r="A2910" s="263" t="s">
        <v>12747</v>
      </c>
      <c r="B2910" s="263" t="s">
        <v>6898</v>
      </c>
      <c r="C2910" s="263" t="s">
        <v>23567</v>
      </c>
      <c r="D2910" t="s">
        <v>34973</v>
      </c>
    </row>
    <row r="2911" spans="1:4" x14ac:dyDescent="0.2">
      <c r="A2911" s="263" t="s">
        <v>938</v>
      </c>
      <c r="B2911" s="263" t="s">
        <v>23617</v>
      </c>
      <c r="C2911" s="263" t="s">
        <v>23567</v>
      </c>
      <c r="D2911" t="s">
        <v>34973</v>
      </c>
    </row>
    <row r="2912" spans="1:4" x14ac:dyDescent="0.2">
      <c r="A2912" s="263" t="s">
        <v>12748</v>
      </c>
      <c r="B2912" s="263" t="s">
        <v>23617</v>
      </c>
      <c r="C2912" s="263" t="s">
        <v>23567</v>
      </c>
      <c r="D2912" t="s">
        <v>34973</v>
      </c>
    </row>
    <row r="2913" spans="1:4" x14ac:dyDescent="0.2">
      <c r="A2913" s="263" t="s">
        <v>6899</v>
      </c>
      <c r="B2913" s="263" t="s">
        <v>6900</v>
      </c>
      <c r="C2913" s="263" t="s">
        <v>23567</v>
      </c>
      <c r="D2913" t="s">
        <v>34973</v>
      </c>
    </row>
    <row r="2914" spans="1:4" x14ac:dyDescent="0.2">
      <c r="A2914" s="263" t="s">
        <v>12749</v>
      </c>
      <c r="B2914" s="263" t="s">
        <v>6900</v>
      </c>
      <c r="C2914" s="263" t="s">
        <v>23567</v>
      </c>
      <c r="D2914" t="s">
        <v>34973</v>
      </c>
    </row>
    <row r="2915" spans="1:4" x14ac:dyDescent="0.2">
      <c r="A2915" s="263" t="s">
        <v>939</v>
      </c>
      <c r="B2915" s="263" t="s">
        <v>23618</v>
      </c>
      <c r="C2915" s="263" t="s">
        <v>12</v>
      </c>
      <c r="D2915" t="s">
        <v>2</v>
      </c>
    </row>
    <row r="2916" spans="1:4" x14ac:dyDescent="0.2">
      <c r="A2916" s="263" t="s">
        <v>12750</v>
      </c>
      <c r="B2916" s="263" t="s">
        <v>23618</v>
      </c>
      <c r="C2916" s="263" t="s">
        <v>12</v>
      </c>
      <c r="D2916" t="s">
        <v>2</v>
      </c>
    </row>
    <row r="2917" spans="1:4" x14ac:dyDescent="0.2">
      <c r="A2917" s="263" t="s">
        <v>940</v>
      </c>
      <c r="B2917" s="263" t="s">
        <v>23619</v>
      </c>
      <c r="C2917" s="263" t="s">
        <v>12</v>
      </c>
      <c r="D2917" t="s">
        <v>2</v>
      </c>
    </row>
    <row r="2918" spans="1:4" x14ac:dyDescent="0.2">
      <c r="A2918" s="263" t="s">
        <v>12751</v>
      </c>
      <c r="B2918" s="263" t="s">
        <v>23619</v>
      </c>
      <c r="C2918" s="263" t="s">
        <v>12</v>
      </c>
      <c r="D2918" t="s">
        <v>2</v>
      </c>
    </row>
    <row r="2919" spans="1:4" x14ac:dyDescent="0.2">
      <c r="A2919" s="263" t="s">
        <v>941</v>
      </c>
      <c r="B2919" s="263" t="s">
        <v>6901</v>
      </c>
      <c r="C2919" s="263" t="s">
        <v>20</v>
      </c>
      <c r="D2919" t="s">
        <v>0</v>
      </c>
    </row>
    <row r="2920" spans="1:4" x14ac:dyDescent="0.2">
      <c r="A2920" s="263" t="s">
        <v>12752</v>
      </c>
      <c r="B2920" s="263" t="s">
        <v>6901</v>
      </c>
      <c r="C2920" s="263" t="s">
        <v>20</v>
      </c>
      <c r="D2920" t="s">
        <v>0</v>
      </c>
    </row>
    <row r="2921" spans="1:4" x14ac:dyDescent="0.2">
      <c r="A2921" s="263" t="s">
        <v>942</v>
      </c>
      <c r="B2921" s="263" t="s">
        <v>23620</v>
      </c>
      <c r="C2921" s="263" t="s">
        <v>23567</v>
      </c>
      <c r="D2921" t="s">
        <v>34973</v>
      </c>
    </row>
    <row r="2922" spans="1:4" x14ac:dyDescent="0.2">
      <c r="A2922" s="263" t="s">
        <v>12753</v>
      </c>
      <c r="B2922" s="263" t="s">
        <v>23620</v>
      </c>
      <c r="C2922" s="263" t="s">
        <v>23567</v>
      </c>
      <c r="D2922" t="s">
        <v>34973</v>
      </c>
    </row>
    <row r="2923" spans="1:4" x14ac:dyDescent="0.2">
      <c r="A2923" s="263" t="s">
        <v>943</v>
      </c>
      <c r="B2923" s="263" t="s">
        <v>6902</v>
      </c>
      <c r="C2923" s="263" t="s">
        <v>23567</v>
      </c>
      <c r="D2923" t="s">
        <v>34973</v>
      </c>
    </row>
    <row r="2924" spans="1:4" x14ac:dyDescent="0.2">
      <c r="A2924" s="263" t="s">
        <v>12754</v>
      </c>
      <c r="B2924" s="263" t="s">
        <v>6902</v>
      </c>
      <c r="C2924" s="263" t="s">
        <v>23567</v>
      </c>
      <c r="D2924" t="s">
        <v>34973</v>
      </c>
    </row>
    <row r="2925" spans="1:4" x14ac:dyDescent="0.2">
      <c r="A2925" s="263" t="s">
        <v>6903</v>
      </c>
      <c r="B2925" s="263" t="s">
        <v>6904</v>
      </c>
      <c r="C2925" s="263" t="s">
        <v>23567</v>
      </c>
      <c r="D2925" t="s">
        <v>34973</v>
      </c>
    </row>
    <row r="2926" spans="1:4" x14ac:dyDescent="0.2">
      <c r="A2926" s="263" t="s">
        <v>12755</v>
      </c>
      <c r="B2926" s="263" t="s">
        <v>6904</v>
      </c>
      <c r="C2926" s="263" t="s">
        <v>23567</v>
      </c>
      <c r="D2926" t="s">
        <v>34973</v>
      </c>
    </row>
    <row r="2927" spans="1:4" x14ac:dyDescent="0.2">
      <c r="A2927" s="263" t="s">
        <v>944</v>
      </c>
      <c r="B2927" s="263" t="s">
        <v>6905</v>
      </c>
      <c r="C2927" s="263" t="s">
        <v>23567</v>
      </c>
      <c r="D2927" t="s">
        <v>34973</v>
      </c>
    </row>
    <row r="2928" spans="1:4" x14ac:dyDescent="0.2">
      <c r="A2928" s="263" t="s">
        <v>12756</v>
      </c>
      <c r="B2928" s="263" t="s">
        <v>6905</v>
      </c>
      <c r="C2928" s="263" t="s">
        <v>23567</v>
      </c>
      <c r="D2928" t="s">
        <v>34973</v>
      </c>
    </row>
    <row r="2929" spans="1:4" x14ac:dyDescent="0.2">
      <c r="A2929" s="263" t="s">
        <v>945</v>
      </c>
      <c r="B2929" s="263" t="s">
        <v>25594</v>
      </c>
      <c r="C2929" s="263" t="s">
        <v>23567</v>
      </c>
      <c r="D2929" t="s">
        <v>34973</v>
      </c>
    </row>
    <row r="2930" spans="1:4" x14ac:dyDescent="0.2">
      <c r="A2930" s="263" t="s">
        <v>12757</v>
      </c>
      <c r="B2930" s="263" t="s">
        <v>25594</v>
      </c>
      <c r="C2930" s="263" t="s">
        <v>23567</v>
      </c>
      <c r="D2930" t="s">
        <v>34973</v>
      </c>
    </row>
    <row r="2931" spans="1:4" x14ac:dyDescent="0.2">
      <c r="A2931" s="263" t="s">
        <v>946</v>
      </c>
      <c r="B2931" s="263" t="s">
        <v>25595</v>
      </c>
      <c r="C2931" s="263" t="s">
        <v>23567</v>
      </c>
      <c r="D2931" t="s">
        <v>34973</v>
      </c>
    </row>
    <row r="2932" spans="1:4" x14ac:dyDescent="0.2">
      <c r="A2932" s="263" t="s">
        <v>12758</v>
      </c>
      <c r="B2932" s="263" t="s">
        <v>25595</v>
      </c>
      <c r="C2932" s="263" t="s">
        <v>23567</v>
      </c>
      <c r="D2932" t="s">
        <v>34973</v>
      </c>
    </row>
    <row r="2933" spans="1:4" x14ac:dyDescent="0.2">
      <c r="A2933" s="263" t="s">
        <v>947</v>
      </c>
      <c r="B2933" s="263" t="s">
        <v>25596</v>
      </c>
      <c r="C2933" s="263" t="s">
        <v>23567</v>
      </c>
      <c r="D2933" t="s">
        <v>34973</v>
      </c>
    </row>
    <row r="2934" spans="1:4" x14ac:dyDescent="0.2">
      <c r="A2934" s="263" t="s">
        <v>12759</v>
      </c>
      <c r="B2934" s="263" t="s">
        <v>25596</v>
      </c>
      <c r="C2934" s="263" t="s">
        <v>23567</v>
      </c>
      <c r="D2934" t="s">
        <v>34973</v>
      </c>
    </row>
    <row r="2935" spans="1:4" x14ac:dyDescent="0.2">
      <c r="A2935" s="263" t="s">
        <v>948</v>
      </c>
      <c r="B2935" s="263" t="s">
        <v>25597</v>
      </c>
      <c r="C2935" s="263" t="s">
        <v>23567</v>
      </c>
      <c r="D2935" t="s">
        <v>34973</v>
      </c>
    </row>
    <row r="2936" spans="1:4" x14ac:dyDescent="0.2">
      <c r="A2936" s="263" t="s">
        <v>12760</v>
      </c>
      <c r="B2936" s="263" t="s">
        <v>25597</v>
      </c>
      <c r="C2936" s="263" t="s">
        <v>23567</v>
      </c>
      <c r="D2936" t="s">
        <v>34973</v>
      </c>
    </row>
    <row r="2937" spans="1:4" x14ac:dyDescent="0.2">
      <c r="A2937" s="263" t="s">
        <v>949</v>
      </c>
      <c r="B2937" s="263" t="s">
        <v>6906</v>
      </c>
      <c r="C2937" s="263" t="s">
        <v>20</v>
      </c>
      <c r="D2937" t="s">
        <v>0</v>
      </c>
    </row>
    <row r="2938" spans="1:4" x14ac:dyDescent="0.2">
      <c r="A2938" s="263" t="s">
        <v>12761</v>
      </c>
      <c r="B2938" s="263" t="s">
        <v>6906</v>
      </c>
      <c r="C2938" s="263" t="s">
        <v>20</v>
      </c>
      <c r="D2938" t="s">
        <v>0</v>
      </c>
    </row>
    <row r="2939" spans="1:4" x14ac:dyDescent="0.2">
      <c r="A2939" s="263" t="s">
        <v>950</v>
      </c>
      <c r="B2939" s="263" t="s">
        <v>25598</v>
      </c>
      <c r="C2939" s="263" t="s">
        <v>23567</v>
      </c>
      <c r="D2939" t="s">
        <v>34973</v>
      </c>
    </row>
    <row r="2940" spans="1:4" x14ac:dyDescent="0.2">
      <c r="A2940" s="263" t="s">
        <v>12762</v>
      </c>
      <c r="B2940" s="263" t="s">
        <v>25598</v>
      </c>
      <c r="C2940" s="263" t="s">
        <v>23567</v>
      </c>
      <c r="D2940" t="s">
        <v>34973</v>
      </c>
    </row>
    <row r="2941" spans="1:4" x14ac:dyDescent="0.2">
      <c r="A2941" s="263" t="s">
        <v>951</v>
      </c>
      <c r="B2941" s="263" t="s">
        <v>25599</v>
      </c>
      <c r="C2941" s="263" t="s">
        <v>23500</v>
      </c>
      <c r="D2941" t="s">
        <v>34972</v>
      </c>
    </row>
    <row r="2942" spans="1:4" x14ac:dyDescent="0.2">
      <c r="A2942" s="263" t="s">
        <v>12763</v>
      </c>
      <c r="B2942" s="263" t="s">
        <v>25599</v>
      </c>
      <c r="C2942" s="263" t="s">
        <v>23500</v>
      </c>
      <c r="D2942" t="s">
        <v>34972</v>
      </c>
    </row>
    <row r="2943" spans="1:4" x14ac:dyDescent="0.2">
      <c r="A2943" s="263" t="s">
        <v>6907</v>
      </c>
      <c r="B2943" s="263" t="s">
        <v>23621</v>
      </c>
      <c r="C2943" s="263" t="s">
        <v>23567</v>
      </c>
      <c r="D2943" t="s">
        <v>34973</v>
      </c>
    </row>
    <row r="2944" spans="1:4" x14ac:dyDescent="0.2">
      <c r="A2944" s="263" t="s">
        <v>12764</v>
      </c>
      <c r="B2944" s="263" t="s">
        <v>23621</v>
      </c>
      <c r="C2944" s="263" t="s">
        <v>23567</v>
      </c>
      <c r="D2944" t="s">
        <v>34973</v>
      </c>
    </row>
    <row r="2945" spans="1:4" x14ac:dyDescent="0.2">
      <c r="A2945" s="263" t="s">
        <v>6908</v>
      </c>
      <c r="B2945" s="263" t="s">
        <v>23622</v>
      </c>
      <c r="C2945" s="263" t="s">
        <v>23567</v>
      </c>
      <c r="D2945" t="s">
        <v>34973</v>
      </c>
    </row>
    <row r="2946" spans="1:4" x14ac:dyDescent="0.2">
      <c r="A2946" s="263" t="s">
        <v>12765</v>
      </c>
      <c r="B2946" s="263" t="s">
        <v>23622</v>
      </c>
      <c r="C2946" s="263" t="s">
        <v>23567</v>
      </c>
      <c r="D2946" t="s">
        <v>34973</v>
      </c>
    </row>
    <row r="2947" spans="1:4" x14ac:dyDescent="0.2">
      <c r="A2947" s="263" t="s">
        <v>952</v>
      </c>
      <c r="B2947" s="263" t="s">
        <v>25600</v>
      </c>
      <c r="C2947" s="263" t="s">
        <v>12</v>
      </c>
      <c r="D2947" t="s">
        <v>2</v>
      </c>
    </row>
    <row r="2948" spans="1:4" x14ac:dyDescent="0.2">
      <c r="A2948" s="263" t="s">
        <v>12766</v>
      </c>
      <c r="B2948" s="263" t="s">
        <v>25600</v>
      </c>
      <c r="C2948" s="263" t="s">
        <v>12</v>
      </c>
      <c r="D2948" t="s">
        <v>2</v>
      </c>
    </row>
    <row r="2949" spans="1:4" x14ac:dyDescent="0.2">
      <c r="A2949" s="263" t="s">
        <v>953</v>
      </c>
      <c r="B2949" s="263" t="s">
        <v>25601</v>
      </c>
      <c r="C2949" s="263" t="s">
        <v>12</v>
      </c>
      <c r="D2949" t="s">
        <v>2</v>
      </c>
    </row>
    <row r="2950" spans="1:4" x14ac:dyDescent="0.2">
      <c r="A2950" s="263" t="s">
        <v>12767</v>
      </c>
      <c r="B2950" s="263" t="s">
        <v>25601</v>
      </c>
      <c r="C2950" s="263" t="s">
        <v>12</v>
      </c>
      <c r="D2950" t="s">
        <v>2</v>
      </c>
    </row>
    <row r="2951" spans="1:4" x14ac:dyDescent="0.2">
      <c r="A2951" s="263" t="s">
        <v>954</v>
      </c>
      <c r="B2951" s="263" t="s">
        <v>25602</v>
      </c>
      <c r="C2951" s="263" t="s">
        <v>12</v>
      </c>
      <c r="D2951" t="s">
        <v>2</v>
      </c>
    </row>
    <row r="2952" spans="1:4" x14ac:dyDescent="0.2">
      <c r="A2952" s="263" t="s">
        <v>12768</v>
      </c>
      <c r="B2952" s="263" t="s">
        <v>25602</v>
      </c>
      <c r="C2952" s="263" t="s">
        <v>12</v>
      </c>
      <c r="D2952" t="s">
        <v>2</v>
      </c>
    </row>
    <row r="2953" spans="1:4" x14ac:dyDescent="0.2">
      <c r="A2953" s="263" t="s">
        <v>955</v>
      </c>
      <c r="B2953" s="263" t="s">
        <v>25603</v>
      </c>
      <c r="C2953" s="263" t="s">
        <v>12</v>
      </c>
      <c r="D2953" t="s">
        <v>2</v>
      </c>
    </row>
    <row r="2954" spans="1:4" x14ac:dyDescent="0.2">
      <c r="A2954" s="263" t="s">
        <v>12769</v>
      </c>
      <c r="B2954" s="263" t="s">
        <v>25603</v>
      </c>
      <c r="C2954" s="263" t="s">
        <v>12</v>
      </c>
      <c r="D2954" t="s">
        <v>2</v>
      </c>
    </row>
    <row r="2955" spans="1:4" x14ac:dyDescent="0.2">
      <c r="A2955" s="263" t="s">
        <v>956</v>
      </c>
      <c r="B2955" s="263" t="s">
        <v>25604</v>
      </c>
      <c r="C2955" s="263" t="s">
        <v>20</v>
      </c>
      <c r="D2955" t="s">
        <v>0</v>
      </c>
    </row>
    <row r="2956" spans="1:4" x14ac:dyDescent="0.2">
      <c r="A2956" s="263" t="s">
        <v>12770</v>
      </c>
      <c r="B2956" s="263" t="s">
        <v>25604</v>
      </c>
      <c r="C2956" s="263" t="s">
        <v>20</v>
      </c>
      <c r="D2956" t="s">
        <v>0</v>
      </c>
    </row>
    <row r="2957" spans="1:4" x14ac:dyDescent="0.2">
      <c r="A2957" s="263" t="s">
        <v>957</v>
      </c>
      <c r="B2957" s="263" t="s">
        <v>6909</v>
      </c>
      <c r="C2957" s="263" t="s">
        <v>23567</v>
      </c>
      <c r="D2957" t="s">
        <v>34973</v>
      </c>
    </row>
    <row r="2958" spans="1:4" x14ac:dyDescent="0.2">
      <c r="A2958" s="263" t="s">
        <v>12771</v>
      </c>
      <c r="B2958" s="263" t="s">
        <v>6909</v>
      </c>
      <c r="C2958" s="263" t="s">
        <v>23567</v>
      </c>
      <c r="D2958" t="s">
        <v>34973</v>
      </c>
    </row>
    <row r="2959" spans="1:4" x14ac:dyDescent="0.2">
      <c r="A2959" s="263" t="s">
        <v>958</v>
      </c>
      <c r="B2959" s="263" t="s">
        <v>25605</v>
      </c>
      <c r="C2959" s="263" t="s">
        <v>23567</v>
      </c>
      <c r="D2959" t="s">
        <v>34973</v>
      </c>
    </row>
    <row r="2960" spans="1:4" x14ac:dyDescent="0.2">
      <c r="A2960" s="263" t="s">
        <v>12772</v>
      </c>
      <c r="B2960" s="263" t="s">
        <v>25605</v>
      </c>
      <c r="C2960" s="263" t="s">
        <v>23567</v>
      </c>
      <c r="D2960" t="s">
        <v>34973</v>
      </c>
    </row>
    <row r="2961" spans="1:4" x14ac:dyDescent="0.2">
      <c r="A2961" s="263" t="s">
        <v>959</v>
      </c>
      <c r="B2961" s="263" t="s">
        <v>25606</v>
      </c>
      <c r="C2961" s="263" t="s">
        <v>23567</v>
      </c>
      <c r="D2961" t="s">
        <v>34973</v>
      </c>
    </row>
    <row r="2962" spans="1:4" x14ac:dyDescent="0.2">
      <c r="A2962" s="263" t="s">
        <v>12773</v>
      </c>
      <c r="B2962" s="263" t="s">
        <v>25606</v>
      </c>
      <c r="C2962" s="263" t="s">
        <v>23567</v>
      </c>
      <c r="D2962" t="s">
        <v>34973</v>
      </c>
    </row>
    <row r="2963" spans="1:4" x14ac:dyDescent="0.2">
      <c r="A2963" s="263" t="s">
        <v>960</v>
      </c>
      <c r="B2963" s="263" t="s">
        <v>25607</v>
      </c>
      <c r="C2963" s="263" t="s">
        <v>23567</v>
      </c>
      <c r="D2963" t="s">
        <v>34973</v>
      </c>
    </row>
    <row r="2964" spans="1:4" x14ac:dyDescent="0.2">
      <c r="A2964" s="263" t="s">
        <v>12774</v>
      </c>
      <c r="B2964" s="263" t="s">
        <v>25607</v>
      </c>
      <c r="C2964" s="263" t="s">
        <v>23567</v>
      </c>
      <c r="D2964" t="s">
        <v>34973</v>
      </c>
    </row>
    <row r="2965" spans="1:4" x14ac:dyDescent="0.2">
      <c r="A2965" s="263" t="s">
        <v>961</v>
      </c>
      <c r="B2965" s="263" t="s">
        <v>25608</v>
      </c>
      <c r="C2965" s="263" t="s">
        <v>23567</v>
      </c>
      <c r="D2965" t="s">
        <v>34973</v>
      </c>
    </row>
    <row r="2966" spans="1:4" x14ac:dyDescent="0.2">
      <c r="A2966" s="263" t="s">
        <v>12775</v>
      </c>
      <c r="B2966" s="263" t="s">
        <v>25608</v>
      </c>
      <c r="C2966" s="263" t="s">
        <v>23567</v>
      </c>
      <c r="D2966" t="s">
        <v>34973</v>
      </c>
    </row>
    <row r="2967" spans="1:4" x14ac:dyDescent="0.2">
      <c r="A2967" s="263" t="s">
        <v>962</v>
      </c>
      <c r="B2967" s="263" t="s">
        <v>25609</v>
      </c>
      <c r="C2967" s="263" t="s">
        <v>20</v>
      </c>
      <c r="D2967" t="s">
        <v>0</v>
      </c>
    </row>
    <row r="2968" spans="1:4" x14ac:dyDescent="0.2">
      <c r="A2968" s="263" t="s">
        <v>12776</v>
      </c>
      <c r="B2968" s="263" t="s">
        <v>25609</v>
      </c>
      <c r="C2968" s="263" t="s">
        <v>20</v>
      </c>
      <c r="D2968" t="s">
        <v>0</v>
      </c>
    </row>
    <row r="2969" spans="1:4" x14ac:dyDescent="0.2">
      <c r="A2969" s="263" t="s">
        <v>6910</v>
      </c>
      <c r="B2969" s="263" t="s">
        <v>25610</v>
      </c>
      <c r="C2969" s="263" t="s">
        <v>20</v>
      </c>
      <c r="D2969" t="s">
        <v>0</v>
      </c>
    </row>
    <row r="2970" spans="1:4" x14ac:dyDescent="0.2">
      <c r="A2970" s="263" t="s">
        <v>12777</v>
      </c>
      <c r="B2970" s="263" t="s">
        <v>25610</v>
      </c>
      <c r="C2970" s="263" t="s">
        <v>20</v>
      </c>
      <c r="D2970" t="s">
        <v>0</v>
      </c>
    </row>
    <row r="2971" spans="1:4" x14ac:dyDescent="0.2">
      <c r="A2971" s="263" t="s">
        <v>6911</v>
      </c>
      <c r="B2971" s="263" t="s">
        <v>25611</v>
      </c>
      <c r="C2971" s="263" t="s">
        <v>20</v>
      </c>
      <c r="D2971" t="s">
        <v>0</v>
      </c>
    </row>
    <row r="2972" spans="1:4" x14ac:dyDescent="0.2">
      <c r="A2972" s="263" t="s">
        <v>12778</v>
      </c>
      <c r="B2972" s="263" t="s">
        <v>25611</v>
      </c>
      <c r="C2972" s="263" t="s">
        <v>20</v>
      </c>
      <c r="D2972" t="s">
        <v>0</v>
      </c>
    </row>
    <row r="2973" spans="1:4" x14ac:dyDescent="0.2">
      <c r="A2973" s="263" t="s">
        <v>6912</v>
      </c>
      <c r="B2973" s="263" t="s">
        <v>25612</v>
      </c>
      <c r="C2973" s="263" t="s">
        <v>20</v>
      </c>
      <c r="D2973" t="s">
        <v>0</v>
      </c>
    </row>
    <row r="2974" spans="1:4" x14ac:dyDescent="0.2">
      <c r="A2974" s="263" t="s">
        <v>12779</v>
      </c>
      <c r="B2974" s="263" t="s">
        <v>25612</v>
      </c>
      <c r="C2974" s="263" t="s">
        <v>20</v>
      </c>
      <c r="D2974" t="s">
        <v>0</v>
      </c>
    </row>
    <row r="2975" spans="1:4" x14ac:dyDescent="0.2">
      <c r="A2975" s="263" t="s">
        <v>6913</v>
      </c>
      <c r="B2975" s="263" t="s">
        <v>25613</v>
      </c>
      <c r="C2975" s="263" t="s">
        <v>20</v>
      </c>
      <c r="D2975" t="s">
        <v>0</v>
      </c>
    </row>
    <row r="2976" spans="1:4" x14ac:dyDescent="0.2">
      <c r="A2976" s="263" t="s">
        <v>12780</v>
      </c>
      <c r="B2976" s="263" t="s">
        <v>25613</v>
      </c>
      <c r="C2976" s="263" t="s">
        <v>20</v>
      </c>
      <c r="D2976" t="s">
        <v>0</v>
      </c>
    </row>
    <row r="2977" spans="1:4" x14ac:dyDescent="0.2">
      <c r="A2977" s="263" t="s">
        <v>963</v>
      </c>
      <c r="B2977" s="263" t="s">
        <v>23623</v>
      </c>
      <c r="C2977" s="263" t="s">
        <v>2</v>
      </c>
      <c r="D2977" t="s">
        <v>2</v>
      </c>
    </row>
    <row r="2978" spans="1:4" x14ac:dyDescent="0.2">
      <c r="A2978" s="263" t="s">
        <v>12781</v>
      </c>
      <c r="B2978" s="263" t="s">
        <v>23623</v>
      </c>
      <c r="C2978" s="263" t="s">
        <v>2</v>
      </c>
      <c r="D2978" t="s">
        <v>2</v>
      </c>
    </row>
    <row r="2979" spans="1:4" x14ac:dyDescent="0.2">
      <c r="A2979" s="263" t="s">
        <v>964</v>
      </c>
      <c r="B2979" s="263" t="s">
        <v>23624</v>
      </c>
      <c r="C2979" s="263" t="s">
        <v>12</v>
      </c>
      <c r="D2979" t="s">
        <v>2</v>
      </c>
    </row>
    <row r="2980" spans="1:4" x14ac:dyDescent="0.2">
      <c r="A2980" s="263" t="s">
        <v>12782</v>
      </c>
      <c r="B2980" s="263" t="s">
        <v>23624</v>
      </c>
      <c r="C2980" s="263" t="s">
        <v>12</v>
      </c>
      <c r="D2980" t="s">
        <v>2</v>
      </c>
    </row>
    <row r="2981" spans="1:4" x14ac:dyDescent="0.2">
      <c r="A2981" s="263" t="s">
        <v>965</v>
      </c>
      <c r="B2981" s="263" t="s">
        <v>25614</v>
      </c>
      <c r="C2981" s="263" t="s">
        <v>12</v>
      </c>
      <c r="D2981" t="s">
        <v>2</v>
      </c>
    </row>
    <row r="2982" spans="1:4" x14ac:dyDescent="0.2">
      <c r="A2982" s="263" t="s">
        <v>12783</v>
      </c>
      <c r="B2982" s="263" t="s">
        <v>25614</v>
      </c>
      <c r="C2982" s="263" t="s">
        <v>12</v>
      </c>
      <c r="D2982" t="s">
        <v>2</v>
      </c>
    </row>
    <row r="2983" spans="1:4" x14ac:dyDescent="0.2">
      <c r="A2983" s="263" t="s">
        <v>966</v>
      </c>
      <c r="B2983" s="263" t="s">
        <v>25615</v>
      </c>
      <c r="C2983" s="263" t="s">
        <v>12</v>
      </c>
      <c r="D2983" t="s">
        <v>2</v>
      </c>
    </row>
    <row r="2984" spans="1:4" x14ac:dyDescent="0.2">
      <c r="A2984" s="263" t="s">
        <v>12784</v>
      </c>
      <c r="B2984" s="263" t="s">
        <v>25615</v>
      </c>
      <c r="C2984" s="263" t="s">
        <v>12</v>
      </c>
      <c r="D2984" t="s">
        <v>2</v>
      </c>
    </row>
    <row r="2985" spans="1:4" x14ac:dyDescent="0.2">
      <c r="A2985" s="263" t="s">
        <v>967</v>
      </c>
      <c r="B2985" s="263" t="s">
        <v>25616</v>
      </c>
      <c r="C2985" s="263" t="s">
        <v>12</v>
      </c>
      <c r="D2985" t="s">
        <v>2</v>
      </c>
    </row>
    <row r="2986" spans="1:4" x14ac:dyDescent="0.2">
      <c r="A2986" s="263" t="s">
        <v>12785</v>
      </c>
      <c r="B2986" s="263" t="s">
        <v>25616</v>
      </c>
      <c r="C2986" s="263" t="s">
        <v>12</v>
      </c>
      <c r="D2986" t="s">
        <v>2</v>
      </c>
    </row>
    <row r="2987" spans="1:4" x14ac:dyDescent="0.2">
      <c r="A2987" s="263" t="s">
        <v>968</v>
      </c>
      <c r="B2987" s="263" t="s">
        <v>25617</v>
      </c>
      <c r="C2987" s="263" t="s">
        <v>12</v>
      </c>
      <c r="D2987" t="s">
        <v>2</v>
      </c>
    </row>
    <row r="2988" spans="1:4" x14ac:dyDescent="0.2">
      <c r="A2988" s="263" t="s">
        <v>12786</v>
      </c>
      <c r="B2988" s="263" t="s">
        <v>25617</v>
      </c>
      <c r="C2988" s="263" t="s">
        <v>12</v>
      </c>
      <c r="D2988" t="s">
        <v>2</v>
      </c>
    </row>
    <row r="2989" spans="1:4" x14ac:dyDescent="0.2">
      <c r="A2989" s="263" t="s">
        <v>969</v>
      </c>
      <c r="B2989" s="263" t="s">
        <v>25618</v>
      </c>
      <c r="C2989" s="263" t="s">
        <v>12</v>
      </c>
      <c r="D2989" t="s">
        <v>2</v>
      </c>
    </row>
    <row r="2990" spans="1:4" x14ac:dyDescent="0.2">
      <c r="A2990" s="263" t="s">
        <v>12787</v>
      </c>
      <c r="B2990" s="263" t="s">
        <v>25618</v>
      </c>
      <c r="C2990" s="263" t="s">
        <v>12</v>
      </c>
      <c r="D2990" t="s">
        <v>2</v>
      </c>
    </row>
    <row r="2991" spans="1:4" x14ac:dyDescent="0.2">
      <c r="A2991" s="263" t="s">
        <v>6914</v>
      </c>
      <c r="B2991" s="263" t="s">
        <v>6915</v>
      </c>
      <c r="C2991" s="263" t="s">
        <v>20</v>
      </c>
      <c r="D2991" t="s">
        <v>0</v>
      </c>
    </row>
    <row r="2992" spans="1:4" x14ac:dyDescent="0.2">
      <c r="A2992" s="263" t="s">
        <v>12788</v>
      </c>
      <c r="B2992" s="263" t="s">
        <v>6915</v>
      </c>
      <c r="C2992" s="263" t="s">
        <v>20</v>
      </c>
      <c r="D2992" t="s">
        <v>0</v>
      </c>
    </row>
    <row r="2993" spans="1:4" x14ac:dyDescent="0.2">
      <c r="A2993" s="263" t="s">
        <v>6916</v>
      </c>
      <c r="B2993" s="263" t="s">
        <v>23625</v>
      </c>
      <c r="C2993" s="263" t="s">
        <v>20</v>
      </c>
      <c r="D2993" t="s">
        <v>0</v>
      </c>
    </row>
    <row r="2994" spans="1:4" x14ac:dyDescent="0.2">
      <c r="A2994" s="263" t="s">
        <v>12789</v>
      </c>
      <c r="B2994" s="263" t="s">
        <v>23625</v>
      </c>
      <c r="C2994" s="263" t="s">
        <v>20</v>
      </c>
      <c r="D2994" t="s">
        <v>0</v>
      </c>
    </row>
    <row r="2995" spans="1:4" x14ac:dyDescent="0.2">
      <c r="A2995" s="263" t="s">
        <v>970</v>
      </c>
      <c r="B2995" s="263" t="s">
        <v>25619</v>
      </c>
      <c r="C2995" s="263" t="s">
        <v>23500</v>
      </c>
      <c r="D2995" t="s">
        <v>34972</v>
      </c>
    </row>
    <row r="2996" spans="1:4" x14ac:dyDescent="0.2">
      <c r="A2996" s="263" t="s">
        <v>12790</v>
      </c>
      <c r="B2996" s="263" t="s">
        <v>25619</v>
      </c>
      <c r="C2996" s="263" t="s">
        <v>23500</v>
      </c>
      <c r="D2996" t="s">
        <v>34972</v>
      </c>
    </row>
    <row r="2997" spans="1:4" x14ac:dyDescent="0.2">
      <c r="A2997" s="263" t="s">
        <v>971</v>
      </c>
      <c r="B2997" s="263" t="s">
        <v>25620</v>
      </c>
      <c r="C2997" s="263" t="s">
        <v>23567</v>
      </c>
      <c r="D2997" t="s">
        <v>34973</v>
      </c>
    </row>
    <row r="2998" spans="1:4" x14ac:dyDescent="0.2">
      <c r="A2998" s="263" t="s">
        <v>12791</v>
      </c>
      <c r="B2998" s="263" t="s">
        <v>25620</v>
      </c>
      <c r="C2998" s="263" t="s">
        <v>23567</v>
      </c>
      <c r="D2998" t="s">
        <v>34973</v>
      </c>
    </row>
    <row r="2999" spans="1:4" x14ac:dyDescent="0.2">
      <c r="A2999" s="263" t="s">
        <v>972</v>
      </c>
      <c r="B2999" s="263" t="s">
        <v>25621</v>
      </c>
      <c r="C2999" s="263" t="s">
        <v>23567</v>
      </c>
      <c r="D2999" t="s">
        <v>34973</v>
      </c>
    </row>
    <row r="3000" spans="1:4" x14ac:dyDescent="0.2">
      <c r="A3000" s="263" t="s">
        <v>12792</v>
      </c>
      <c r="B3000" s="263" t="s">
        <v>25621</v>
      </c>
      <c r="C3000" s="263" t="s">
        <v>23567</v>
      </c>
      <c r="D3000" t="s">
        <v>34973</v>
      </c>
    </row>
    <row r="3001" spans="1:4" x14ac:dyDescent="0.2">
      <c r="A3001" s="263" t="s">
        <v>973</v>
      </c>
      <c r="B3001" s="263" t="s">
        <v>25622</v>
      </c>
      <c r="C3001" s="263" t="s">
        <v>23567</v>
      </c>
      <c r="D3001" t="s">
        <v>34973</v>
      </c>
    </row>
    <row r="3002" spans="1:4" x14ac:dyDescent="0.2">
      <c r="A3002" s="263" t="s">
        <v>12793</v>
      </c>
      <c r="B3002" s="263" t="s">
        <v>25622</v>
      </c>
      <c r="C3002" s="263" t="s">
        <v>23567</v>
      </c>
      <c r="D3002" t="s">
        <v>34973</v>
      </c>
    </row>
    <row r="3003" spans="1:4" x14ac:dyDescent="0.2">
      <c r="A3003" s="263" t="s">
        <v>974</v>
      </c>
      <c r="B3003" s="263" t="s">
        <v>975</v>
      </c>
      <c r="C3003" s="263" t="s">
        <v>20</v>
      </c>
      <c r="D3003" t="s">
        <v>0</v>
      </c>
    </row>
    <row r="3004" spans="1:4" x14ac:dyDescent="0.2">
      <c r="A3004" s="263" t="s">
        <v>12794</v>
      </c>
      <c r="B3004" s="263" t="s">
        <v>975</v>
      </c>
      <c r="C3004" s="263" t="s">
        <v>20</v>
      </c>
      <c r="D3004" t="s">
        <v>0</v>
      </c>
    </row>
    <row r="3005" spans="1:4" x14ac:dyDescent="0.2">
      <c r="A3005" s="263" t="s">
        <v>6917</v>
      </c>
      <c r="B3005" s="263" t="s">
        <v>23626</v>
      </c>
      <c r="C3005" s="263" t="s">
        <v>20</v>
      </c>
      <c r="D3005" t="s">
        <v>0</v>
      </c>
    </row>
    <row r="3006" spans="1:4" x14ac:dyDescent="0.2">
      <c r="A3006" s="263" t="s">
        <v>12795</v>
      </c>
      <c r="B3006" s="263" t="s">
        <v>23626</v>
      </c>
      <c r="C3006" s="263" t="s">
        <v>20</v>
      </c>
      <c r="D3006" t="s">
        <v>0</v>
      </c>
    </row>
    <row r="3007" spans="1:4" x14ac:dyDescent="0.2">
      <c r="A3007" s="263" t="s">
        <v>976</v>
      </c>
      <c r="B3007" s="263" t="s">
        <v>23627</v>
      </c>
      <c r="C3007" s="263" t="s">
        <v>20</v>
      </c>
      <c r="D3007" t="s">
        <v>0</v>
      </c>
    </row>
    <row r="3008" spans="1:4" x14ac:dyDescent="0.2">
      <c r="A3008" s="263" t="s">
        <v>12796</v>
      </c>
      <c r="B3008" s="263" t="s">
        <v>23627</v>
      </c>
      <c r="C3008" s="263" t="s">
        <v>20</v>
      </c>
      <c r="D3008" t="s">
        <v>0</v>
      </c>
    </row>
    <row r="3009" spans="1:4" x14ac:dyDescent="0.2">
      <c r="A3009" s="263" t="s">
        <v>977</v>
      </c>
      <c r="B3009" s="263" t="s">
        <v>23628</v>
      </c>
      <c r="C3009" s="263" t="s">
        <v>20</v>
      </c>
      <c r="D3009" t="s">
        <v>0</v>
      </c>
    </row>
    <row r="3010" spans="1:4" x14ac:dyDescent="0.2">
      <c r="A3010" s="263" t="s">
        <v>12797</v>
      </c>
      <c r="B3010" s="263" t="s">
        <v>23628</v>
      </c>
      <c r="C3010" s="263" t="s">
        <v>20</v>
      </c>
      <c r="D3010" t="s">
        <v>0</v>
      </c>
    </row>
    <row r="3011" spans="1:4" x14ac:dyDescent="0.2">
      <c r="A3011" s="263" t="s">
        <v>978</v>
      </c>
      <c r="B3011" s="263" t="s">
        <v>23629</v>
      </c>
      <c r="C3011" s="263" t="s">
        <v>20</v>
      </c>
      <c r="D3011" t="s">
        <v>0</v>
      </c>
    </row>
    <row r="3012" spans="1:4" x14ac:dyDescent="0.2">
      <c r="A3012" s="263" t="s">
        <v>12798</v>
      </c>
      <c r="B3012" s="263" t="s">
        <v>23629</v>
      </c>
      <c r="C3012" s="263" t="s">
        <v>20</v>
      </c>
      <c r="D3012" t="s">
        <v>0</v>
      </c>
    </row>
    <row r="3013" spans="1:4" x14ac:dyDescent="0.2">
      <c r="A3013" s="263" t="s">
        <v>979</v>
      </c>
      <c r="B3013" s="263" t="s">
        <v>25623</v>
      </c>
      <c r="C3013" s="263" t="s">
        <v>23567</v>
      </c>
      <c r="D3013" t="s">
        <v>34973</v>
      </c>
    </row>
    <row r="3014" spans="1:4" x14ac:dyDescent="0.2">
      <c r="A3014" s="263" t="s">
        <v>12799</v>
      </c>
      <c r="B3014" s="263" t="s">
        <v>25623</v>
      </c>
      <c r="C3014" s="263" t="s">
        <v>23567</v>
      </c>
      <c r="D3014" t="s">
        <v>34973</v>
      </c>
    </row>
    <row r="3015" spans="1:4" x14ac:dyDescent="0.2">
      <c r="A3015" s="263" t="s">
        <v>980</v>
      </c>
      <c r="B3015" s="263" t="s">
        <v>25624</v>
      </c>
      <c r="C3015" s="263" t="s">
        <v>23567</v>
      </c>
      <c r="D3015" t="s">
        <v>34973</v>
      </c>
    </row>
    <row r="3016" spans="1:4" x14ac:dyDescent="0.2">
      <c r="A3016" s="263" t="s">
        <v>12800</v>
      </c>
      <c r="B3016" s="263" t="s">
        <v>25624</v>
      </c>
      <c r="C3016" s="263" t="s">
        <v>23567</v>
      </c>
      <c r="D3016" t="s">
        <v>34973</v>
      </c>
    </row>
    <row r="3017" spans="1:4" x14ac:dyDescent="0.2">
      <c r="A3017" s="263" t="s">
        <v>981</v>
      </c>
      <c r="B3017" s="263" t="s">
        <v>25625</v>
      </c>
      <c r="C3017" s="263" t="s">
        <v>23567</v>
      </c>
      <c r="D3017" t="s">
        <v>34973</v>
      </c>
    </row>
    <row r="3018" spans="1:4" x14ac:dyDescent="0.2">
      <c r="A3018" s="263" t="s">
        <v>12801</v>
      </c>
      <c r="B3018" s="263" t="s">
        <v>25625</v>
      </c>
      <c r="C3018" s="263" t="s">
        <v>23567</v>
      </c>
      <c r="D3018" t="s">
        <v>34973</v>
      </c>
    </row>
    <row r="3019" spans="1:4" x14ac:dyDescent="0.2">
      <c r="A3019" s="263" t="s">
        <v>982</v>
      </c>
      <c r="B3019" s="263" t="s">
        <v>25626</v>
      </c>
      <c r="C3019" s="263" t="s">
        <v>23567</v>
      </c>
      <c r="D3019" t="s">
        <v>34973</v>
      </c>
    </row>
    <row r="3020" spans="1:4" x14ac:dyDescent="0.2">
      <c r="A3020" s="263" t="s">
        <v>12802</v>
      </c>
      <c r="B3020" s="263" t="s">
        <v>25626</v>
      </c>
      <c r="C3020" s="263" t="s">
        <v>23567</v>
      </c>
      <c r="D3020" t="s">
        <v>34973</v>
      </c>
    </row>
    <row r="3021" spans="1:4" x14ac:dyDescent="0.2">
      <c r="A3021" s="263" t="s">
        <v>983</v>
      </c>
      <c r="B3021" s="263" t="s">
        <v>25627</v>
      </c>
      <c r="C3021" s="263" t="s">
        <v>23567</v>
      </c>
      <c r="D3021" t="s">
        <v>34973</v>
      </c>
    </row>
    <row r="3022" spans="1:4" x14ac:dyDescent="0.2">
      <c r="A3022" s="263" t="s">
        <v>12803</v>
      </c>
      <c r="B3022" s="263" t="s">
        <v>25627</v>
      </c>
      <c r="C3022" s="263" t="s">
        <v>23567</v>
      </c>
      <c r="D3022" t="s">
        <v>34973</v>
      </c>
    </row>
    <row r="3023" spans="1:4" x14ac:dyDescent="0.2">
      <c r="A3023" s="263" t="s">
        <v>6918</v>
      </c>
      <c r="B3023" s="263" t="s">
        <v>25628</v>
      </c>
      <c r="C3023" s="263" t="s">
        <v>23567</v>
      </c>
      <c r="D3023" t="s">
        <v>34973</v>
      </c>
    </row>
    <row r="3024" spans="1:4" x14ac:dyDescent="0.2">
      <c r="A3024" s="263" t="s">
        <v>12804</v>
      </c>
      <c r="B3024" s="263" t="s">
        <v>25628</v>
      </c>
      <c r="C3024" s="263" t="s">
        <v>23567</v>
      </c>
      <c r="D3024" t="s">
        <v>34973</v>
      </c>
    </row>
    <row r="3025" spans="1:4" x14ac:dyDescent="0.2">
      <c r="A3025" s="263" t="s">
        <v>984</v>
      </c>
      <c r="B3025" s="263" t="s">
        <v>25629</v>
      </c>
      <c r="C3025" s="263" t="s">
        <v>890</v>
      </c>
      <c r="D3025" t="s">
        <v>24352</v>
      </c>
    </row>
    <row r="3026" spans="1:4" x14ac:dyDescent="0.2">
      <c r="A3026" s="263" t="s">
        <v>12805</v>
      </c>
      <c r="B3026" s="263" t="s">
        <v>25629</v>
      </c>
      <c r="C3026" s="263" t="s">
        <v>890</v>
      </c>
      <c r="D3026" t="s">
        <v>24352</v>
      </c>
    </row>
    <row r="3027" spans="1:4" x14ac:dyDescent="0.2">
      <c r="A3027" s="263" t="s">
        <v>6919</v>
      </c>
      <c r="B3027" s="263" t="s">
        <v>25630</v>
      </c>
      <c r="C3027" s="263" t="s">
        <v>12</v>
      </c>
      <c r="D3027" t="s">
        <v>2</v>
      </c>
    </row>
    <row r="3028" spans="1:4" x14ac:dyDescent="0.2">
      <c r="A3028" s="263" t="s">
        <v>12806</v>
      </c>
      <c r="B3028" s="263" t="s">
        <v>25630</v>
      </c>
      <c r="C3028" s="263" t="s">
        <v>12</v>
      </c>
      <c r="D3028" t="s">
        <v>2</v>
      </c>
    </row>
    <row r="3029" spans="1:4" x14ac:dyDescent="0.2">
      <c r="A3029" s="263" t="s">
        <v>6920</v>
      </c>
      <c r="B3029" s="263" t="s">
        <v>25631</v>
      </c>
      <c r="C3029" s="263" t="s">
        <v>12</v>
      </c>
      <c r="D3029" t="s">
        <v>2</v>
      </c>
    </row>
    <row r="3030" spans="1:4" x14ac:dyDescent="0.2">
      <c r="A3030" s="263" t="s">
        <v>12807</v>
      </c>
      <c r="B3030" s="263" t="s">
        <v>25631</v>
      </c>
      <c r="C3030" s="263" t="s">
        <v>12</v>
      </c>
      <c r="D3030" t="s">
        <v>2</v>
      </c>
    </row>
    <row r="3031" spans="1:4" x14ac:dyDescent="0.2">
      <c r="A3031" s="263" t="s">
        <v>6921</v>
      </c>
      <c r="B3031" s="263" t="s">
        <v>25632</v>
      </c>
      <c r="C3031" s="263" t="s">
        <v>12</v>
      </c>
      <c r="D3031" t="s">
        <v>2</v>
      </c>
    </row>
    <row r="3032" spans="1:4" x14ac:dyDescent="0.2">
      <c r="A3032" s="263" t="s">
        <v>12808</v>
      </c>
      <c r="B3032" s="263" t="s">
        <v>25632</v>
      </c>
      <c r="C3032" s="263" t="s">
        <v>12</v>
      </c>
      <c r="D3032" t="s">
        <v>2</v>
      </c>
    </row>
    <row r="3033" spans="1:4" x14ac:dyDescent="0.2">
      <c r="A3033" s="263" t="s">
        <v>985</v>
      </c>
      <c r="B3033" s="263" t="s">
        <v>25633</v>
      </c>
      <c r="C3033" s="263" t="s">
        <v>23500</v>
      </c>
      <c r="D3033" t="s">
        <v>34972</v>
      </c>
    </row>
    <row r="3034" spans="1:4" x14ac:dyDescent="0.2">
      <c r="A3034" s="263" t="s">
        <v>12809</v>
      </c>
      <c r="B3034" s="263" t="s">
        <v>25633</v>
      </c>
      <c r="C3034" s="263" t="s">
        <v>23500</v>
      </c>
      <c r="D3034" t="s">
        <v>34972</v>
      </c>
    </row>
    <row r="3035" spans="1:4" x14ac:dyDescent="0.2">
      <c r="A3035" s="263" t="s">
        <v>986</v>
      </c>
      <c r="B3035" s="263" t="s">
        <v>25634</v>
      </c>
      <c r="C3035" s="263" t="s">
        <v>23500</v>
      </c>
      <c r="D3035" t="s">
        <v>34972</v>
      </c>
    </row>
    <row r="3036" spans="1:4" x14ac:dyDescent="0.2">
      <c r="A3036" s="263" t="s">
        <v>12810</v>
      </c>
      <c r="B3036" s="263" t="s">
        <v>25634</v>
      </c>
      <c r="C3036" s="263" t="s">
        <v>23500</v>
      </c>
      <c r="D3036" t="s">
        <v>34972</v>
      </c>
    </row>
    <row r="3037" spans="1:4" x14ac:dyDescent="0.2">
      <c r="A3037" s="263" t="s">
        <v>987</v>
      </c>
      <c r="B3037" s="263" t="s">
        <v>25635</v>
      </c>
      <c r="C3037" s="263" t="s">
        <v>23500</v>
      </c>
      <c r="D3037" t="s">
        <v>34972</v>
      </c>
    </row>
    <row r="3038" spans="1:4" x14ac:dyDescent="0.2">
      <c r="A3038" s="263" t="s">
        <v>12811</v>
      </c>
      <c r="B3038" s="263" t="s">
        <v>25635</v>
      </c>
      <c r="C3038" s="263" t="s">
        <v>23500</v>
      </c>
      <c r="D3038" t="s">
        <v>34972</v>
      </c>
    </row>
    <row r="3039" spans="1:4" x14ac:dyDescent="0.2">
      <c r="A3039" s="263" t="s">
        <v>988</v>
      </c>
      <c r="B3039" s="263" t="s">
        <v>25636</v>
      </c>
      <c r="C3039" s="263" t="s">
        <v>23500</v>
      </c>
      <c r="D3039" t="s">
        <v>34972</v>
      </c>
    </row>
    <row r="3040" spans="1:4" x14ac:dyDescent="0.2">
      <c r="A3040" s="263" t="s">
        <v>12812</v>
      </c>
      <c r="B3040" s="263" t="s">
        <v>25636</v>
      </c>
      <c r="C3040" s="263" t="s">
        <v>23500</v>
      </c>
      <c r="D3040" t="s">
        <v>34972</v>
      </c>
    </row>
    <row r="3041" spans="1:4" x14ac:dyDescent="0.2">
      <c r="A3041" s="263" t="s">
        <v>989</v>
      </c>
      <c r="B3041" s="263" t="s">
        <v>25637</v>
      </c>
      <c r="C3041" s="263" t="s">
        <v>23567</v>
      </c>
      <c r="D3041" t="s">
        <v>34973</v>
      </c>
    </row>
    <row r="3042" spans="1:4" x14ac:dyDescent="0.2">
      <c r="A3042" s="263" t="s">
        <v>12813</v>
      </c>
      <c r="B3042" s="263" t="s">
        <v>25637</v>
      </c>
      <c r="C3042" s="263" t="s">
        <v>23567</v>
      </c>
      <c r="D3042" t="s">
        <v>34973</v>
      </c>
    </row>
    <row r="3043" spans="1:4" x14ac:dyDescent="0.2">
      <c r="A3043" s="263" t="s">
        <v>990</v>
      </c>
      <c r="B3043" s="263" t="s">
        <v>25638</v>
      </c>
      <c r="C3043" s="263" t="s">
        <v>23567</v>
      </c>
      <c r="D3043" t="s">
        <v>34973</v>
      </c>
    </row>
    <row r="3044" spans="1:4" x14ac:dyDescent="0.2">
      <c r="A3044" s="263" t="s">
        <v>12814</v>
      </c>
      <c r="B3044" s="263" t="s">
        <v>25638</v>
      </c>
      <c r="C3044" s="263" t="s">
        <v>23567</v>
      </c>
      <c r="D3044" t="s">
        <v>34973</v>
      </c>
    </row>
    <row r="3045" spans="1:4" x14ac:dyDescent="0.2">
      <c r="A3045" s="263" t="s">
        <v>991</v>
      </c>
      <c r="B3045" s="263" t="s">
        <v>25639</v>
      </c>
      <c r="C3045" s="263" t="s">
        <v>23567</v>
      </c>
      <c r="D3045" t="s">
        <v>34973</v>
      </c>
    </row>
    <row r="3046" spans="1:4" x14ac:dyDescent="0.2">
      <c r="A3046" s="263" t="s">
        <v>12815</v>
      </c>
      <c r="B3046" s="263" t="s">
        <v>25639</v>
      </c>
      <c r="C3046" s="263" t="s">
        <v>23567</v>
      </c>
      <c r="D3046" t="s">
        <v>34973</v>
      </c>
    </row>
    <row r="3047" spans="1:4" x14ac:dyDescent="0.2">
      <c r="A3047" s="263" t="s">
        <v>992</v>
      </c>
      <c r="B3047" s="263" t="s">
        <v>25640</v>
      </c>
      <c r="C3047" s="263" t="s">
        <v>23567</v>
      </c>
      <c r="D3047" t="s">
        <v>34973</v>
      </c>
    </row>
    <row r="3048" spans="1:4" x14ac:dyDescent="0.2">
      <c r="A3048" s="263" t="s">
        <v>12816</v>
      </c>
      <c r="B3048" s="263" t="s">
        <v>25640</v>
      </c>
      <c r="C3048" s="263" t="s">
        <v>23567</v>
      </c>
      <c r="D3048" t="s">
        <v>34973</v>
      </c>
    </row>
    <row r="3049" spans="1:4" x14ac:dyDescent="0.2">
      <c r="A3049" s="263" t="s">
        <v>993</v>
      </c>
      <c r="B3049" s="263" t="s">
        <v>25641</v>
      </c>
      <c r="C3049" s="263" t="s">
        <v>23567</v>
      </c>
      <c r="D3049" t="s">
        <v>34973</v>
      </c>
    </row>
    <row r="3050" spans="1:4" x14ac:dyDescent="0.2">
      <c r="A3050" s="263" t="s">
        <v>12817</v>
      </c>
      <c r="B3050" s="263" t="s">
        <v>25641</v>
      </c>
      <c r="C3050" s="263" t="s">
        <v>23567</v>
      </c>
      <c r="D3050" t="s">
        <v>34973</v>
      </c>
    </row>
    <row r="3051" spans="1:4" x14ac:dyDescent="0.2">
      <c r="A3051" s="263" t="s">
        <v>994</v>
      </c>
      <c r="B3051" s="263" t="s">
        <v>25642</v>
      </c>
      <c r="C3051" s="263" t="s">
        <v>23567</v>
      </c>
      <c r="D3051" t="s">
        <v>34973</v>
      </c>
    </row>
    <row r="3052" spans="1:4" x14ac:dyDescent="0.2">
      <c r="A3052" s="263" t="s">
        <v>12818</v>
      </c>
      <c r="B3052" s="263" t="s">
        <v>25642</v>
      </c>
      <c r="C3052" s="263" t="s">
        <v>23567</v>
      </c>
      <c r="D3052" t="s">
        <v>34973</v>
      </c>
    </row>
    <row r="3053" spans="1:4" x14ac:dyDescent="0.2">
      <c r="A3053" s="263" t="s">
        <v>995</v>
      </c>
      <c r="B3053" s="263" t="s">
        <v>25643</v>
      </c>
      <c r="C3053" s="263" t="s">
        <v>23567</v>
      </c>
      <c r="D3053" t="s">
        <v>34973</v>
      </c>
    </row>
    <row r="3054" spans="1:4" x14ac:dyDescent="0.2">
      <c r="A3054" s="263" t="s">
        <v>12819</v>
      </c>
      <c r="B3054" s="263" t="s">
        <v>25643</v>
      </c>
      <c r="C3054" s="263" t="s">
        <v>23567</v>
      </c>
      <c r="D3054" t="s">
        <v>34973</v>
      </c>
    </row>
    <row r="3055" spans="1:4" x14ac:dyDescent="0.2">
      <c r="A3055" s="263" t="s">
        <v>996</v>
      </c>
      <c r="B3055" s="263" t="s">
        <v>25644</v>
      </c>
      <c r="C3055" s="263" t="s">
        <v>23567</v>
      </c>
      <c r="D3055" t="s">
        <v>34973</v>
      </c>
    </row>
    <row r="3056" spans="1:4" x14ac:dyDescent="0.2">
      <c r="A3056" s="263" t="s">
        <v>12820</v>
      </c>
      <c r="B3056" s="263" t="s">
        <v>25644</v>
      </c>
      <c r="C3056" s="263" t="s">
        <v>23567</v>
      </c>
      <c r="D3056" t="s">
        <v>34973</v>
      </c>
    </row>
    <row r="3057" spans="1:4" x14ac:dyDescent="0.2">
      <c r="A3057" s="263" t="s">
        <v>997</v>
      </c>
      <c r="B3057" s="263" t="s">
        <v>25645</v>
      </c>
      <c r="C3057" s="263" t="s">
        <v>23500</v>
      </c>
      <c r="D3057" t="s">
        <v>34972</v>
      </c>
    </row>
    <row r="3058" spans="1:4" x14ac:dyDescent="0.2">
      <c r="A3058" s="263" t="s">
        <v>12821</v>
      </c>
      <c r="B3058" s="263" t="s">
        <v>25645</v>
      </c>
      <c r="C3058" s="263" t="s">
        <v>23500</v>
      </c>
      <c r="D3058" t="s">
        <v>34972</v>
      </c>
    </row>
    <row r="3059" spans="1:4" x14ac:dyDescent="0.2">
      <c r="A3059" s="263" t="s">
        <v>998</v>
      </c>
      <c r="B3059" s="263" t="s">
        <v>25646</v>
      </c>
      <c r="C3059" s="263" t="s">
        <v>23567</v>
      </c>
      <c r="D3059" t="s">
        <v>34973</v>
      </c>
    </row>
    <row r="3060" spans="1:4" x14ac:dyDescent="0.2">
      <c r="A3060" s="263" t="s">
        <v>12822</v>
      </c>
      <c r="B3060" s="263" t="s">
        <v>25646</v>
      </c>
      <c r="C3060" s="263" t="s">
        <v>23567</v>
      </c>
      <c r="D3060" t="s">
        <v>34973</v>
      </c>
    </row>
    <row r="3061" spans="1:4" x14ac:dyDescent="0.2">
      <c r="A3061" s="263" t="s">
        <v>999</v>
      </c>
      <c r="B3061" s="263" t="s">
        <v>25647</v>
      </c>
      <c r="C3061" s="263" t="s">
        <v>23500</v>
      </c>
      <c r="D3061" t="s">
        <v>34972</v>
      </c>
    </row>
    <row r="3062" spans="1:4" x14ac:dyDescent="0.2">
      <c r="A3062" s="263" t="s">
        <v>12823</v>
      </c>
      <c r="B3062" s="263" t="s">
        <v>25647</v>
      </c>
      <c r="C3062" s="263" t="s">
        <v>23500</v>
      </c>
      <c r="D3062" t="s">
        <v>34972</v>
      </c>
    </row>
    <row r="3063" spans="1:4" x14ac:dyDescent="0.2">
      <c r="A3063" s="263" t="s">
        <v>1000</v>
      </c>
      <c r="B3063" s="263" t="s">
        <v>25648</v>
      </c>
      <c r="C3063" s="263" t="s">
        <v>23500</v>
      </c>
      <c r="D3063" t="s">
        <v>34972</v>
      </c>
    </row>
    <row r="3064" spans="1:4" x14ac:dyDescent="0.2">
      <c r="A3064" s="263" t="s">
        <v>12824</v>
      </c>
      <c r="B3064" s="263" t="s">
        <v>25648</v>
      </c>
      <c r="C3064" s="263" t="s">
        <v>23500</v>
      </c>
      <c r="D3064" t="s">
        <v>34972</v>
      </c>
    </row>
    <row r="3065" spans="1:4" x14ac:dyDescent="0.2">
      <c r="A3065" s="263" t="s">
        <v>1001</v>
      </c>
      <c r="B3065" s="263" t="s">
        <v>25649</v>
      </c>
      <c r="C3065" s="263" t="s">
        <v>23500</v>
      </c>
      <c r="D3065" t="s">
        <v>34972</v>
      </c>
    </row>
    <row r="3066" spans="1:4" x14ac:dyDescent="0.2">
      <c r="A3066" s="263" t="s">
        <v>12825</v>
      </c>
      <c r="B3066" s="263" t="s">
        <v>25649</v>
      </c>
      <c r="C3066" s="263" t="s">
        <v>23500</v>
      </c>
      <c r="D3066" t="s">
        <v>34972</v>
      </c>
    </row>
    <row r="3067" spans="1:4" x14ac:dyDescent="0.2">
      <c r="A3067" s="263" t="s">
        <v>1002</v>
      </c>
      <c r="B3067" s="263" t="s">
        <v>25650</v>
      </c>
      <c r="C3067" s="263" t="s">
        <v>23500</v>
      </c>
      <c r="D3067" t="s">
        <v>34972</v>
      </c>
    </row>
    <row r="3068" spans="1:4" x14ac:dyDescent="0.2">
      <c r="A3068" s="263" t="s">
        <v>12826</v>
      </c>
      <c r="B3068" s="263" t="s">
        <v>25650</v>
      </c>
      <c r="C3068" s="263" t="s">
        <v>23500</v>
      </c>
      <c r="D3068" t="s">
        <v>34972</v>
      </c>
    </row>
    <row r="3069" spans="1:4" x14ac:dyDescent="0.2">
      <c r="A3069" s="263" t="s">
        <v>1003</v>
      </c>
      <c r="B3069" s="263" t="s">
        <v>25651</v>
      </c>
      <c r="C3069" s="263" t="s">
        <v>23567</v>
      </c>
      <c r="D3069" t="s">
        <v>34973</v>
      </c>
    </row>
    <row r="3070" spans="1:4" x14ac:dyDescent="0.2">
      <c r="A3070" s="263" t="s">
        <v>12827</v>
      </c>
      <c r="B3070" s="263" t="s">
        <v>25651</v>
      </c>
      <c r="C3070" s="263" t="s">
        <v>23567</v>
      </c>
      <c r="D3070" t="s">
        <v>34973</v>
      </c>
    </row>
    <row r="3071" spans="1:4" x14ac:dyDescent="0.2">
      <c r="A3071" s="263" t="s">
        <v>1004</v>
      </c>
      <c r="B3071" s="263" t="s">
        <v>25652</v>
      </c>
      <c r="C3071" s="263" t="s">
        <v>12</v>
      </c>
      <c r="D3071" t="s">
        <v>2</v>
      </c>
    </row>
    <row r="3072" spans="1:4" x14ac:dyDescent="0.2">
      <c r="A3072" s="263" t="s">
        <v>12828</v>
      </c>
      <c r="B3072" s="263" t="s">
        <v>25652</v>
      </c>
      <c r="C3072" s="263" t="s">
        <v>12</v>
      </c>
      <c r="D3072" t="s">
        <v>2</v>
      </c>
    </row>
    <row r="3073" spans="1:4" x14ac:dyDescent="0.2">
      <c r="A3073" s="263" t="s">
        <v>1005</v>
      </c>
      <c r="B3073" s="263" t="s">
        <v>25653</v>
      </c>
      <c r="C3073" s="263" t="s">
        <v>12</v>
      </c>
      <c r="D3073" t="s">
        <v>2</v>
      </c>
    </row>
    <row r="3074" spans="1:4" x14ac:dyDescent="0.2">
      <c r="A3074" s="263" t="s">
        <v>12829</v>
      </c>
      <c r="B3074" s="263" t="s">
        <v>25653</v>
      </c>
      <c r="C3074" s="263" t="s">
        <v>12</v>
      </c>
      <c r="D3074" t="s">
        <v>2</v>
      </c>
    </row>
    <row r="3075" spans="1:4" x14ac:dyDescent="0.2">
      <c r="A3075" s="263" t="s">
        <v>6922</v>
      </c>
      <c r="B3075" s="263" t="s">
        <v>25654</v>
      </c>
      <c r="C3075" s="263" t="s">
        <v>23500</v>
      </c>
      <c r="D3075" t="s">
        <v>34972</v>
      </c>
    </row>
    <row r="3076" spans="1:4" x14ac:dyDescent="0.2">
      <c r="A3076" s="263" t="s">
        <v>12830</v>
      </c>
      <c r="B3076" s="263" t="s">
        <v>25654</v>
      </c>
      <c r="C3076" s="263" t="s">
        <v>23500</v>
      </c>
      <c r="D3076" t="s">
        <v>34972</v>
      </c>
    </row>
    <row r="3077" spans="1:4" x14ac:dyDescent="0.2">
      <c r="A3077" s="263" t="s">
        <v>6923</v>
      </c>
      <c r="B3077" s="263" t="s">
        <v>25655</v>
      </c>
      <c r="C3077" s="263" t="s">
        <v>23500</v>
      </c>
      <c r="D3077" t="s">
        <v>34972</v>
      </c>
    </row>
    <row r="3078" spans="1:4" x14ac:dyDescent="0.2">
      <c r="A3078" s="263" t="s">
        <v>12831</v>
      </c>
      <c r="B3078" s="263" t="s">
        <v>25655</v>
      </c>
      <c r="C3078" s="263" t="s">
        <v>23500</v>
      </c>
      <c r="D3078" t="s">
        <v>34972</v>
      </c>
    </row>
    <row r="3079" spans="1:4" x14ac:dyDescent="0.2">
      <c r="A3079" s="263" t="s">
        <v>6924</v>
      </c>
      <c r="B3079" s="263" t="s">
        <v>25656</v>
      </c>
      <c r="C3079" s="263" t="s">
        <v>23500</v>
      </c>
      <c r="D3079" t="s">
        <v>34972</v>
      </c>
    </row>
    <row r="3080" spans="1:4" x14ac:dyDescent="0.2">
      <c r="A3080" s="263" t="s">
        <v>12832</v>
      </c>
      <c r="B3080" s="263" t="s">
        <v>25656</v>
      </c>
      <c r="C3080" s="263" t="s">
        <v>23500</v>
      </c>
      <c r="D3080" t="s">
        <v>34972</v>
      </c>
    </row>
    <row r="3081" spans="1:4" x14ac:dyDescent="0.2">
      <c r="A3081" s="263" t="s">
        <v>6925</v>
      </c>
      <c r="B3081" s="263" t="s">
        <v>25657</v>
      </c>
      <c r="C3081" s="263" t="s">
        <v>890</v>
      </c>
      <c r="D3081" t="s">
        <v>24352</v>
      </c>
    </row>
    <row r="3082" spans="1:4" x14ac:dyDescent="0.2">
      <c r="A3082" s="263" t="s">
        <v>12833</v>
      </c>
      <c r="B3082" s="263" t="s">
        <v>25657</v>
      </c>
      <c r="C3082" s="263" t="s">
        <v>890</v>
      </c>
      <c r="D3082" t="s">
        <v>24352</v>
      </c>
    </row>
    <row r="3083" spans="1:4" x14ac:dyDescent="0.2">
      <c r="A3083" s="263" t="s">
        <v>6926</v>
      </c>
      <c r="B3083" s="263" t="s">
        <v>25658</v>
      </c>
      <c r="C3083" s="263" t="s">
        <v>19</v>
      </c>
      <c r="D3083" t="s">
        <v>3</v>
      </c>
    </row>
    <row r="3084" spans="1:4" x14ac:dyDescent="0.2">
      <c r="A3084" s="263" t="s">
        <v>12834</v>
      </c>
      <c r="B3084" s="263" t="s">
        <v>25658</v>
      </c>
      <c r="C3084" s="263" t="s">
        <v>19</v>
      </c>
      <c r="D3084" t="s">
        <v>3</v>
      </c>
    </row>
    <row r="3085" spans="1:4" x14ac:dyDescent="0.2">
      <c r="A3085" s="263" t="s">
        <v>6927</v>
      </c>
      <c r="B3085" s="263" t="s">
        <v>25659</v>
      </c>
      <c r="C3085" s="263" t="s">
        <v>19</v>
      </c>
      <c r="D3085" t="s">
        <v>3</v>
      </c>
    </row>
    <row r="3086" spans="1:4" x14ac:dyDescent="0.2">
      <c r="A3086" s="263" t="s">
        <v>12835</v>
      </c>
      <c r="B3086" s="263" t="s">
        <v>25659</v>
      </c>
      <c r="C3086" s="263" t="s">
        <v>19</v>
      </c>
      <c r="D3086" t="s">
        <v>3</v>
      </c>
    </row>
    <row r="3087" spans="1:4" x14ac:dyDescent="0.2">
      <c r="A3087" s="263" t="s">
        <v>6928</v>
      </c>
      <c r="B3087" s="263" t="s">
        <v>25660</v>
      </c>
      <c r="C3087" s="263" t="s">
        <v>12</v>
      </c>
      <c r="D3087" t="s">
        <v>2</v>
      </c>
    </row>
    <row r="3088" spans="1:4" x14ac:dyDescent="0.2">
      <c r="A3088" s="263" t="s">
        <v>12836</v>
      </c>
      <c r="B3088" s="263" t="s">
        <v>25660</v>
      </c>
      <c r="C3088" s="263" t="s">
        <v>12</v>
      </c>
      <c r="D3088" t="s">
        <v>2</v>
      </c>
    </row>
    <row r="3089" spans="1:4" x14ac:dyDescent="0.2">
      <c r="A3089" s="263" t="s">
        <v>6929</v>
      </c>
      <c r="B3089" s="263" t="s">
        <v>25661</v>
      </c>
      <c r="C3089" s="263" t="s">
        <v>12</v>
      </c>
      <c r="D3089" t="s">
        <v>2</v>
      </c>
    </row>
    <row r="3090" spans="1:4" x14ac:dyDescent="0.2">
      <c r="A3090" s="263" t="s">
        <v>12837</v>
      </c>
      <c r="B3090" s="263" t="s">
        <v>25661</v>
      </c>
      <c r="C3090" s="263" t="s">
        <v>12</v>
      </c>
      <c r="D3090" t="s">
        <v>2</v>
      </c>
    </row>
    <row r="3091" spans="1:4" x14ac:dyDescent="0.2">
      <c r="A3091" s="263" t="s">
        <v>6930</v>
      </c>
      <c r="B3091" s="263" t="s">
        <v>25662</v>
      </c>
      <c r="C3091" s="263" t="s">
        <v>12</v>
      </c>
      <c r="D3091" t="s">
        <v>2</v>
      </c>
    </row>
    <row r="3092" spans="1:4" x14ac:dyDescent="0.2">
      <c r="A3092" s="263" t="s">
        <v>12838</v>
      </c>
      <c r="B3092" s="263" t="s">
        <v>25662</v>
      </c>
      <c r="C3092" s="263" t="s">
        <v>12</v>
      </c>
      <c r="D3092" t="s">
        <v>2</v>
      </c>
    </row>
    <row r="3093" spans="1:4" x14ac:dyDescent="0.2">
      <c r="A3093" s="263" t="s">
        <v>6931</v>
      </c>
      <c r="B3093" s="263" t="s">
        <v>25663</v>
      </c>
      <c r="C3093" s="263" t="s">
        <v>12</v>
      </c>
      <c r="D3093" t="s">
        <v>2</v>
      </c>
    </row>
    <row r="3094" spans="1:4" x14ac:dyDescent="0.2">
      <c r="A3094" s="263" t="s">
        <v>12839</v>
      </c>
      <c r="B3094" s="263" t="s">
        <v>25663</v>
      </c>
      <c r="C3094" s="263" t="s">
        <v>12</v>
      </c>
      <c r="D3094" t="s">
        <v>2</v>
      </c>
    </row>
    <row r="3095" spans="1:4" x14ac:dyDescent="0.2">
      <c r="A3095" s="263" t="s">
        <v>6932</v>
      </c>
      <c r="B3095" s="263" t="s">
        <v>25664</v>
      </c>
      <c r="C3095" s="263" t="s">
        <v>12</v>
      </c>
      <c r="D3095" t="s">
        <v>2</v>
      </c>
    </row>
    <row r="3096" spans="1:4" x14ac:dyDescent="0.2">
      <c r="A3096" s="263" t="s">
        <v>12840</v>
      </c>
      <c r="B3096" s="263" t="s">
        <v>25664</v>
      </c>
      <c r="C3096" s="263" t="s">
        <v>12</v>
      </c>
      <c r="D3096" t="s">
        <v>2</v>
      </c>
    </row>
    <row r="3097" spans="1:4" x14ac:dyDescent="0.2">
      <c r="A3097" s="263" t="s">
        <v>6933</v>
      </c>
      <c r="B3097" s="263" t="s">
        <v>25665</v>
      </c>
      <c r="C3097" s="263" t="s">
        <v>12</v>
      </c>
      <c r="D3097" t="s">
        <v>2</v>
      </c>
    </row>
    <row r="3098" spans="1:4" x14ac:dyDescent="0.2">
      <c r="A3098" s="263" t="s">
        <v>12841</v>
      </c>
      <c r="B3098" s="263" t="s">
        <v>25665</v>
      </c>
      <c r="C3098" s="263" t="s">
        <v>12</v>
      </c>
      <c r="D3098" t="s">
        <v>2</v>
      </c>
    </row>
    <row r="3099" spans="1:4" x14ac:dyDescent="0.2">
      <c r="A3099" s="263" t="s">
        <v>6934</v>
      </c>
      <c r="B3099" s="263" t="s">
        <v>25666</v>
      </c>
      <c r="C3099" s="263" t="s">
        <v>12</v>
      </c>
      <c r="D3099" t="s">
        <v>2</v>
      </c>
    </row>
    <row r="3100" spans="1:4" x14ac:dyDescent="0.2">
      <c r="A3100" s="263" t="s">
        <v>12842</v>
      </c>
      <c r="B3100" s="263" t="s">
        <v>25666</v>
      </c>
      <c r="C3100" s="263" t="s">
        <v>12</v>
      </c>
      <c r="D3100" t="s">
        <v>2</v>
      </c>
    </row>
    <row r="3101" spans="1:4" x14ac:dyDescent="0.2">
      <c r="A3101" s="263" t="s">
        <v>6935</v>
      </c>
      <c r="B3101" s="263" t="s">
        <v>25667</v>
      </c>
      <c r="C3101" s="263" t="s">
        <v>12</v>
      </c>
      <c r="D3101" t="s">
        <v>2</v>
      </c>
    </row>
    <row r="3102" spans="1:4" x14ac:dyDescent="0.2">
      <c r="A3102" s="263" t="s">
        <v>12843</v>
      </c>
      <c r="B3102" s="263" t="s">
        <v>25667</v>
      </c>
      <c r="C3102" s="263" t="s">
        <v>12</v>
      </c>
      <c r="D3102" t="s">
        <v>2</v>
      </c>
    </row>
    <row r="3103" spans="1:4" x14ac:dyDescent="0.2">
      <c r="A3103" s="263" t="s">
        <v>6936</v>
      </c>
      <c r="B3103" s="263" t="s">
        <v>25668</v>
      </c>
      <c r="C3103" s="263" t="s">
        <v>12</v>
      </c>
      <c r="D3103" t="s">
        <v>2</v>
      </c>
    </row>
    <row r="3104" spans="1:4" x14ac:dyDescent="0.2">
      <c r="A3104" s="263" t="s">
        <v>12844</v>
      </c>
      <c r="B3104" s="263" t="s">
        <v>25668</v>
      </c>
      <c r="C3104" s="263" t="s">
        <v>12</v>
      </c>
      <c r="D3104" t="s">
        <v>2</v>
      </c>
    </row>
    <row r="3105" spans="1:4" x14ac:dyDescent="0.2">
      <c r="A3105" s="263" t="s">
        <v>6937</v>
      </c>
      <c r="B3105" s="263" t="s">
        <v>25669</v>
      </c>
      <c r="C3105" s="263" t="s">
        <v>12</v>
      </c>
      <c r="D3105" t="s">
        <v>2</v>
      </c>
    </row>
    <row r="3106" spans="1:4" x14ac:dyDescent="0.2">
      <c r="A3106" s="263" t="s">
        <v>12845</v>
      </c>
      <c r="B3106" s="263" t="s">
        <v>25669</v>
      </c>
      <c r="C3106" s="263" t="s">
        <v>12</v>
      </c>
      <c r="D3106" t="s">
        <v>2</v>
      </c>
    </row>
    <row r="3107" spans="1:4" x14ac:dyDescent="0.2">
      <c r="A3107" s="263" t="s">
        <v>6938</v>
      </c>
      <c r="B3107" s="263" t="s">
        <v>25670</v>
      </c>
      <c r="C3107" s="263" t="s">
        <v>12</v>
      </c>
      <c r="D3107" t="s">
        <v>2</v>
      </c>
    </row>
    <row r="3108" spans="1:4" x14ac:dyDescent="0.2">
      <c r="A3108" s="263" t="s">
        <v>12846</v>
      </c>
      <c r="B3108" s="263" t="s">
        <v>25670</v>
      </c>
      <c r="C3108" s="263" t="s">
        <v>12</v>
      </c>
      <c r="D3108" t="s">
        <v>2</v>
      </c>
    </row>
    <row r="3109" spans="1:4" x14ac:dyDescent="0.2">
      <c r="A3109" s="263" t="s">
        <v>6939</v>
      </c>
      <c r="B3109" s="263" t="s">
        <v>25671</v>
      </c>
      <c r="C3109" s="263" t="s">
        <v>12</v>
      </c>
      <c r="D3109" t="s">
        <v>2</v>
      </c>
    </row>
    <row r="3110" spans="1:4" x14ac:dyDescent="0.2">
      <c r="A3110" s="263" t="s">
        <v>12847</v>
      </c>
      <c r="B3110" s="263" t="s">
        <v>25671</v>
      </c>
      <c r="C3110" s="263" t="s">
        <v>12</v>
      </c>
      <c r="D3110" t="s">
        <v>2</v>
      </c>
    </row>
    <row r="3111" spans="1:4" x14ac:dyDescent="0.2">
      <c r="A3111" s="263" t="s">
        <v>6940</v>
      </c>
      <c r="B3111" s="263" t="s">
        <v>25672</v>
      </c>
      <c r="C3111" s="263" t="s">
        <v>12</v>
      </c>
      <c r="D3111" t="s">
        <v>2</v>
      </c>
    </row>
    <row r="3112" spans="1:4" x14ac:dyDescent="0.2">
      <c r="A3112" s="263" t="s">
        <v>12848</v>
      </c>
      <c r="B3112" s="263" t="s">
        <v>25672</v>
      </c>
      <c r="C3112" s="263" t="s">
        <v>12</v>
      </c>
      <c r="D3112" t="s">
        <v>2</v>
      </c>
    </row>
    <row r="3113" spans="1:4" x14ac:dyDescent="0.2">
      <c r="A3113" s="263" t="s">
        <v>1006</v>
      </c>
      <c r="B3113" s="263" t="s">
        <v>25673</v>
      </c>
      <c r="C3113" s="263" t="s">
        <v>12</v>
      </c>
      <c r="D3113" t="s">
        <v>2</v>
      </c>
    </row>
    <row r="3114" spans="1:4" x14ac:dyDescent="0.2">
      <c r="A3114" s="263" t="s">
        <v>12849</v>
      </c>
      <c r="B3114" s="263" t="s">
        <v>25673</v>
      </c>
      <c r="C3114" s="263" t="s">
        <v>12</v>
      </c>
      <c r="D3114" t="s">
        <v>2</v>
      </c>
    </row>
    <row r="3115" spans="1:4" x14ac:dyDescent="0.2">
      <c r="A3115" s="263" t="s">
        <v>1007</v>
      </c>
      <c r="B3115" s="263" t="s">
        <v>25674</v>
      </c>
      <c r="C3115" s="263" t="s">
        <v>12</v>
      </c>
      <c r="D3115" t="s">
        <v>2</v>
      </c>
    </row>
    <row r="3116" spans="1:4" x14ac:dyDescent="0.2">
      <c r="A3116" s="263" t="s">
        <v>12850</v>
      </c>
      <c r="B3116" s="263" t="s">
        <v>25674</v>
      </c>
      <c r="C3116" s="263" t="s">
        <v>12</v>
      </c>
      <c r="D3116" t="s">
        <v>2</v>
      </c>
    </row>
    <row r="3117" spans="1:4" x14ac:dyDescent="0.2">
      <c r="A3117" s="263" t="s">
        <v>1008</v>
      </c>
      <c r="B3117" s="263" t="s">
        <v>25675</v>
      </c>
      <c r="C3117" s="263" t="s">
        <v>12</v>
      </c>
      <c r="D3117" t="s">
        <v>2</v>
      </c>
    </row>
    <row r="3118" spans="1:4" x14ac:dyDescent="0.2">
      <c r="A3118" s="263" t="s">
        <v>12851</v>
      </c>
      <c r="B3118" s="263" t="s">
        <v>25675</v>
      </c>
      <c r="C3118" s="263" t="s">
        <v>12</v>
      </c>
      <c r="D3118" t="s">
        <v>2</v>
      </c>
    </row>
    <row r="3119" spans="1:4" x14ac:dyDescent="0.2">
      <c r="A3119" s="263" t="s">
        <v>1009</v>
      </c>
      <c r="B3119" s="263" t="s">
        <v>25676</v>
      </c>
      <c r="C3119" s="263" t="s">
        <v>12</v>
      </c>
      <c r="D3119" t="s">
        <v>2</v>
      </c>
    </row>
    <row r="3120" spans="1:4" x14ac:dyDescent="0.2">
      <c r="A3120" s="263" t="s">
        <v>12852</v>
      </c>
      <c r="B3120" s="263" t="s">
        <v>25676</v>
      </c>
      <c r="C3120" s="263" t="s">
        <v>12</v>
      </c>
      <c r="D3120" t="s">
        <v>2</v>
      </c>
    </row>
    <row r="3121" spans="1:4" x14ac:dyDescent="0.2">
      <c r="A3121" s="263" t="s">
        <v>1010</v>
      </c>
      <c r="B3121" s="263" t="s">
        <v>25677</v>
      </c>
      <c r="C3121" s="263" t="s">
        <v>12</v>
      </c>
      <c r="D3121" t="s">
        <v>2</v>
      </c>
    </row>
    <row r="3122" spans="1:4" x14ac:dyDescent="0.2">
      <c r="A3122" s="263" t="s">
        <v>12853</v>
      </c>
      <c r="B3122" s="263" t="s">
        <v>25677</v>
      </c>
      <c r="C3122" s="263" t="s">
        <v>12</v>
      </c>
      <c r="D3122" t="s">
        <v>2</v>
      </c>
    </row>
    <row r="3123" spans="1:4" x14ac:dyDescent="0.2">
      <c r="A3123" s="263" t="s">
        <v>1011</v>
      </c>
      <c r="B3123" s="263" t="s">
        <v>25678</v>
      </c>
      <c r="C3123" s="263" t="s">
        <v>23500</v>
      </c>
      <c r="D3123" t="s">
        <v>34972</v>
      </c>
    </row>
    <row r="3124" spans="1:4" x14ac:dyDescent="0.2">
      <c r="A3124" s="263" t="s">
        <v>12854</v>
      </c>
      <c r="B3124" s="263" t="s">
        <v>25678</v>
      </c>
      <c r="C3124" s="263" t="s">
        <v>23500</v>
      </c>
      <c r="D3124" t="s">
        <v>34972</v>
      </c>
    </row>
    <row r="3125" spans="1:4" x14ac:dyDescent="0.2">
      <c r="A3125" s="263" t="s">
        <v>1012</v>
      </c>
      <c r="B3125" s="263" t="s">
        <v>25679</v>
      </c>
      <c r="C3125" s="263" t="s">
        <v>23500</v>
      </c>
      <c r="D3125" t="s">
        <v>34972</v>
      </c>
    </row>
    <row r="3126" spans="1:4" x14ac:dyDescent="0.2">
      <c r="A3126" s="263" t="s">
        <v>12855</v>
      </c>
      <c r="B3126" s="263" t="s">
        <v>25679</v>
      </c>
      <c r="C3126" s="263" t="s">
        <v>23500</v>
      </c>
      <c r="D3126" t="s">
        <v>34972</v>
      </c>
    </row>
    <row r="3127" spans="1:4" x14ac:dyDescent="0.2">
      <c r="A3127" s="263" t="s">
        <v>1013</v>
      </c>
      <c r="B3127" s="263" t="s">
        <v>25680</v>
      </c>
      <c r="C3127" s="263" t="s">
        <v>23500</v>
      </c>
      <c r="D3127" t="s">
        <v>34972</v>
      </c>
    </row>
    <row r="3128" spans="1:4" x14ac:dyDescent="0.2">
      <c r="A3128" s="263" t="s">
        <v>12856</v>
      </c>
      <c r="B3128" s="263" t="s">
        <v>25680</v>
      </c>
      <c r="C3128" s="263" t="s">
        <v>23500</v>
      </c>
      <c r="D3128" t="s">
        <v>34972</v>
      </c>
    </row>
    <row r="3129" spans="1:4" x14ac:dyDescent="0.2">
      <c r="A3129" s="263" t="s">
        <v>1014</v>
      </c>
      <c r="B3129" s="263" t="s">
        <v>25681</v>
      </c>
      <c r="C3129" s="263" t="s">
        <v>23500</v>
      </c>
      <c r="D3129" t="s">
        <v>34972</v>
      </c>
    </row>
    <row r="3130" spans="1:4" x14ac:dyDescent="0.2">
      <c r="A3130" s="263" t="s">
        <v>12857</v>
      </c>
      <c r="B3130" s="263" t="s">
        <v>25681</v>
      </c>
      <c r="C3130" s="263" t="s">
        <v>23500</v>
      </c>
      <c r="D3130" t="s">
        <v>34972</v>
      </c>
    </row>
    <row r="3131" spans="1:4" x14ac:dyDescent="0.2">
      <c r="A3131" s="263" t="s">
        <v>1015</v>
      </c>
      <c r="B3131" s="263" t="s">
        <v>25682</v>
      </c>
      <c r="C3131" s="263" t="s">
        <v>23500</v>
      </c>
      <c r="D3131" t="s">
        <v>34972</v>
      </c>
    </row>
    <row r="3132" spans="1:4" x14ac:dyDescent="0.2">
      <c r="A3132" s="263" t="s">
        <v>12858</v>
      </c>
      <c r="B3132" s="263" t="s">
        <v>25682</v>
      </c>
      <c r="C3132" s="263" t="s">
        <v>23500</v>
      </c>
      <c r="D3132" t="s">
        <v>34972</v>
      </c>
    </row>
    <row r="3133" spans="1:4" x14ac:dyDescent="0.2">
      <c r="A3133" s="263" t="s">
        <v>1016</v>
      </c>
      <c r="B3133" s="263" t="s">
        <v>25683</v>
      </c>
      <c r="C3133" s="263" t="s">
        <v>23500</v>
      </c>
      <c r="D3133" t="s">
        <v>34972</v>
      </c>
    </row>
    <row r="3134" spans="1:4" x14ac:dyDescent="0.2">
      <c r="A3134" s="263" t="s">
        <v>12859</v>
      </c>
      <c r="B3134" s="263" t="s">
        <v>25683</v>
      </c>
      <c r="C3134" s="263" t="s">
        <v>23500</v>
      </c>
      <c r="D3134" t="s">
        <v>34972</v>
      </c>
    </row>
    <row r="3135" spans="1:4" x14ac:dyDescent="0.2">
      <c r="A3135" s="263" t="s">
        <v>1017</v>
      </c>
      <c r="B3135" s="263" t="s">
        <v>25684</v>
      </c>
      <c r="C3135" s="263" t="s">
        <v>23500</v>
      </c>
      <c r="D3135" t="s">
        <v>34972</v>
      </c>
    </row>
    <row r="3136" spans="1:4" x14ac:dyDescent="0.2">
      <c r="A3136" s="263" t="s">
        <v>12860</v>
      </c>
      <c r="B3136" s="263" t="s">
        <v>25684</v>
      </c>
      <c r="C3136" s="263" t="s">
        <v>23500</v>
      </c>
      <c r="D3136" t="s">
        <v>34972</v>
      </c>
    </row>
    <row r="3137" spans="1:4" x14ac:dyDescent="0.2">
      <c r="A3137" s="263" t="s">
        <v>1018</v>
      </c>
      <c r="B3137" s="263" t="s">
        <v>25685</v>
      </c>
      <c r="C3137" s="263" t="s">
        <v>23500</v>
      </c>
      <c r="D3137" t="s">
        <v>34972</v>
      </c>
    </row>
    <row r="3138" spans="1:4" x14ac:dyDescent="0.2">
      <c r="A3138" s="263" t="s">
        <v>12861</v>
      </c>
      <c r="B3138" s="263" t="s">
        <v>25685</v>
      </c>
      <c r="C3138" s="263" t="s">
        <v>23500</v>
      </c>
      <c r="D3138" t="s">
        <v>34972</v>
      </c>
    </row>
    <row r="3139" spans="1:4" x14ac:dyDescent="0.2">
      <c r="A3139" s="263" t="s">
        <v>1019</v>
      </c>
      <c r="B3139" s="263" t="s">
        <v>25686</v>
      </c>
      <c r="C3139" s="263" t="s">
        <v>23500</v>
      </c>
      <c r="D3139" t="s">
        <v>34972</v>
      </c>
    </row>
    <row r="3140" spans="1:4" x14ac:dyDescent="0.2">
      <c r="A3140" s="263" t="s">
        <v>12862</v>
      </c>
      <c r="B3140" s="263" t="s">
        <v>25686</v>
      </c>
      <c r="C3140" s="263" t="s">
        <v>23500</v>
      </c>
      <c r="D3140" t="s">
        <v>34972</v>
      </c>
    </row>
    <row r="3141" spans="1:4" x14ac:dyDescent="0.2">
      <c r="A3141" s="263" t="s">
        <v>1020</v>
      </c>
      <c r="B3141" s="263" t="s">
        <v>25687</v>
      </c>
      <c r="C3141" s="263" t="s">
        <v>23500</v>
      </c>
      <c r="D3141" t="s">
        <v>34972</v>
      </c>
    </row>
    <row r="3142" spans="1:4" x14ac:dyDescent="0.2">
      <c r="A3142" s="263" t="s">
        <v>12863</v>
      </c>
      <c r="B3142" s="263" t="s">
        <v>25687</v>
      </c>
      <c r="C3142" s="263" t="s">
        <v>23500</v>
      </c>
      <c r="D3142" t="s">
        <v>34972</v>
      </c>
    </row>
    <row r="3143" spans="1:4" x14ac:dyDescent="0.2">
      <c r="A3143" s="263" t="s">
        <v>1021</v>
      </c>
      <c r="B3143" s="263" t="s">
        <v>25688</v>
      </c>
      <c r="C3143" s="263" t="s">
        <v>23500</v>
      </c>
      <c r="D3143" t="s">
        <v>34972</v>
      </c>
    </row>
    <row r="3144" spans="1:4" x14ac:dyDescent="0.2">
      <c r="A3144" s="263" t="s">
        <v>12864</v>
      </c>
      <c r="B3144" s="263" t="s">
        <v>25688</v>
      </c>
      <c r="C3144" s="263" t="s">
        <v>23500</v>
      </c>
      <c r="D3144" t="s">
        <v>34972</v>
      </c>
    </row>
    <row r="3145" spans="1:4" x14ac:dyDescent="0.2">
      <c r="A3145" s="263" t="s">
        <v>1022</v>
      </c>
      <c r="B3145" s="263" t="s">
        <v>25689</v>
      </c>
      <c r="C3145" s="263" t="s">
        <v>23567</v>
      </c>
      <c r="D3145" t="s">
        <v>34973</v>
      </c>
    </row>
    <row r="3146" spans="1:4" x14ac:dyDescent="0.2">
      <c r="A3146" s="263" t="s">
        <v>12865</v>
      </c>
      <c r="B3146" s="263" t="s">
        <v>25689</v>
      </c>
      <c r="C3146" s="263" t="s">
        <v>23567</v>
      </c>
      <c r="D3146" t="s">
        <v>34973</v>
      </c>
    </row>
    <row r="3147" spans="1:4" x14ac:dyDescent="0.2">
      <c r="A3147" s="263" t="s">
        <v>1023</v>
      </c>
      <c r="B3147" s="263" t="s">
        <v>25690</v>
      </c>
      <c r="C3147" s="263" t="s">
        <v>23567</v>
      </c>
      <c r="D3147" t="s">
        <v>34973</v>
      </c>
    </row>
    <row r="3148" spans="1:4" x14ac:dyDescent="0.2">
      <c r="A3148" s="263" t="s">
        <v>12866</v>
      </c>
      <c r="B3148" s="263" t="s">
        <v>25690</v>
      </c>
      <c r="C3148" s="263" t="s">
        <v>23567</v>
      </c>
      <c r="D3148" t="s">
        <v>34973</v>
      </c>
    </row>
    <row r="3149" spans="1:4" x14ac:dyDescent="0.2">
      <c r="A3149" s="263" t="s">
        <v>1024</v>
      </c>
      <c r="B3149" s="263" t="s">
        <v>25691</v>
      </c>
      <c r="C3149" s="263" t="s">
        <v>23567</v>
      </c>
      <c r="D3149" t="s">
        <v>34973</v>
      </c>
    </row>
    <row r="3150" spans="1:4" x14ac:dyDescent="0.2">
      <c r="A3150" s="263" t="s">
        <v>12867</v>
      </c>
      <c r="B3150" s="263" t="s">
        <v>25691</v>
      </c>
      <c r="C3150" s="263" t="s">
        <v>23567</v>
      </c>
      <c r="D3150" t="s">
        <v>34973</v>
      </c>
    </row>
    <row r="3151" spans="1:4" x14ac:dyDescent="0.2">
      <c r="A3151" s="263" t="s">
        <v>1025</v>
      </c>
      <c r="B3151" s="263" t="s">
        <v>25692</v>
      </c>
      <c r="C3151" s="263" t="s">
        <v>23567</v>
      </c>
      <c r="D3151" t="s">
        <v>34973</v>
      </c>
    </row>
    <row r="3152" spans="1:4" x14ac:dyDescent="0.2">
      <c r="A3152" s="263" t="s">
        <v>12868</v>
      </c>
      <c r="B3152" s="263" t="s">
        <v>25692</v>
      </c>
      <c r="C3152" s="263" t="s">
        <v>23567</v>
      </c>
      <c r="D3152" t="s">
        <v>34973</v>
      </c>
    </row>
    <row r="3153" spans="1:4" x14ac:dyDescent="0.2">
      <c r="A3153" s="263" t="s">
        <v>1026</v>
      </c>
      <c r="B3153" s="263" t="s">
        <v>25693</v>
      </c>
      <c r="C3153" s="263" t="s">
        <v>23567</v>
      </c>
      <c r="D3153" t="s">
        <v>34973</v>
      </c>
    </row>
    <row r="3154" spans="1:4" x14ac:dyDescent="0.2">
      <c r="A3154" s="263" t="s">
        <v>12869</v>
      </c>
      <c r="B3154" s="263" t="s">
        <v>25693</v>
      </c>
      <c r="C3154" s="263" t="s">
        <v>23567</v>
      </c>
      <c r="D3154" t="s">
        <v>34973</v>
      </c>
    </row>
    <row r="3155" spans="1:4" x14ac:dyDescent="0.2">
      <c r="A3155" s="263" t="s">
        <v>1027</v>
      </c>
      <c r="B3155" s="263" t="s">
        <v>25694</v>
      </c>
      <c r="C3155" s="263" t="s">
        <v>23567</v>
      </c>
      <c r="D3155" t="s">
        <v>34973</v>
      </c>
    </row>
    <row r="3156" spans="1:4" x14ac:dyDescent="0.2">
      <c r="A3156" s="263" t="s">
        <v>12870</v>
      </c>
      <c r="B3156" s="263" t="s">
        <v>25694</v>
      </c>
      <c r="C3156" s="263" t="s">
        <v>23567</v>
      </c>
      <c r="D3156" t="s">
        <v>34973</v>
      </c>
    </row>
    <row r="3157" spans="1:4" x14ac:dyDescent="0.2">
      <c r="A3157" s="263" t="s">
        <v>6941</v>
      </c>
      <c r="B3157" s="263" t="s">
        <v>25695</v>
      </c>
      <c r="C3157" s="263" t="s">
        <v>23567</v>
      </c>
      <c r="D3157" t="s">
        <v>34973</v>
      </c>
    </row>
    <row r="3158" spans="1:4" x14ac:dyDescent="0.2">
      <c r="A3158" s="263" t="s">
        <v>12871</v>
      </c>
      <c r="B3158" s="263" t="s">
        <v>25695</v>
      </c>
      <c r="C3158" s="263" t="s">
        <v>23567</v>
      </c>
      <c r="D3158" t="s">
        <v>34973</v>
      </c>
    </row>
    <row r="3159" spans="1:4" x14ac:dyDescent="0.2">
      <c r="A3159" s="263" t="s">
        <v>6942</v>
      </c>
      <c r="B3159" s="263" t="s">
        <v>25696</v>
      </c>
      <c r="C3159" s="263" t="s">
        <v>23567</v>
      </c>
      <c r="D3159" t="s">
        <v>34973</v>
      </c>
    </row>
    <row r="3160" spans="1:4" x14ac:dyDescent="0.2">
      <c r="A3160" s="263" t="s">
        <v>12872</v>
      </c>
      <c r="B3160" s="263" t="s">
        <v>25696</v>
      </c>
      <c r="C3160" s="263" t="s">
        <v>23567</v>
      </c>
      <c r="D3160" t="s">
        <v>34973</v>
      </c>
    </row>
    <row r="3161" spans="1:4" x14ac:dyDescent="0.2">
      <c r="A3161" s="263" t="s">
        <v>6943</v>
      </c>
      <c r="B3161" s="263" t="s">
        <v>25697</v>
      </c>
      <c r="C3161" s="263" t="s">
        <v>23567</v>
      </c>
      <c r="D3161" t="s">
        <v>34973</v>
      </c>
    </row>
    <row r="3162" spans="1:4" x14ac:dyDescent="0.2">
      <c r="A3162" s="263" t="s">
        <v>12873</v>
      </c>
      <c r="B3162" s="263" t="s">
        <v>25697</v>
      </c>
      <c r="C3162" s="263" t="s">
        <v>23567</v>
      </c>
      <c r="D3162" t="s">
        <v>34973</v>
      </c>
    </row>
    <row r="3163" spans="1:4" x14ac:dyDescent="0.2">
      <c r="A3163" s="263" t="s">
        <v>6944</v>
      </c>
      <c r="B3163" s="263" t="s">
        <v>25698</v>
      </c>
      <c r="C3163" s="263" t="s">
        <v>23567</v>
      </c>
      <c r="D3163" t="s">
        <v>34973</v>
      </c>
    </row>
    <row r="3164" spans="1:4" x14ac:dyDescent="0.2">
      <c r="A3164" s="263" t="s">
        <v>12874</v>
      </c>
      <c r="B3164" s="263" t="s">
        <v>25698</v>
      </c>
      <c r="C3164" s="263" t="s">
        <v>23567</v>
      </c>
      <c r="D3164" t="s">
        <v>34973</v>
      </c>
    </row>
    <row r="3165" spans="1:4" x14ac:dyDescent="0.2">
      <c r="A3165" s="263" t="s">
        <v>6945</v>
      </c>
      <c r="B3165" s="263" t="s">
        <v>25699</v>
      </c>
      <c r="C3165" s="263" t="s">
        <v>23567</v>
      </c>
      <c r="D3165" t="s">
        <v>34973</v>
      </c>
    </row>
    <row r="3166" spans="1:4" x14ac:dyDescent="0.2">
      <c r="A3166" s="263" t="s">
        <v>12875</v>
      </c>
      <c r="B3166" s="263" t="s">
        <v>25699</v>
      </c>
      <c r="C3166" s="263" t="s">
        <v>23567</v>
      </c>
      <c r="D3166" t="s">
        <v>34973</v>
      </c>
    </row>
    <row r="3167" spans="1:4" x14ac:dyDescent="0.2">
      <c r="A3167" s="263" t="s">
        <v>6946</v>
      </c>
      <c r="B3167" s="263" t="s">
        <v>34987</v>
      </c>
      <c r="C3167" s="263" t="s">
        <v>23567</v>
      </c>
      <c r="D3167" t="s">
        <v>34973</v>
      </c>
    </row>
    <row r="3168" spans="1:4" x14ac:dyDescent="0.2">
      <c r="A3168" s="263" t="s">
        <v>12876</v>
      </c>
      <c r="B3168" s="263" t="s">
        <v>34987</v>
      </c>
      <c r="C3168" s="263" t="s">
        <v>23567</v>
      </c>
      <c r="D3168" t="s">
        <v>34973</v>
      </c>
    </row>
    <row r="3169" spans="1:4" x14ac:dyDescent="0.2">
      <c r="A3169" s="263" t="s">
        <v>6947</v>
      </c>
      <c r="B3169" s="263" t="s">
        <v>25700</v>
      </c>
      <c r="C3169" s="263" t="s">
        <v>23567</v>
      </c>
      <c r="D3169" t="s">
        <v>34973</v>
      </c>
    </row>
    <row r="3170" spans="1:4" x14ac:dyDescent="0.2">
      <c r="A3170" s="263" t="s">
        <v>12877</v>
      </c>
      <c r="B3170" s="263" t="s">
        <v>25700</v>
      </c>
      <c r="C3170" s="263" t="s">
        <v>23567</v>
      </c>
      <c r="D3170" t="s">
        <v>34973</v>
      </c>
    </row>
    <row r="3171" spans="1:4" x14ac:dyDescent="0.2">
      <c r="A3171" s="263" t="s">
        <v>6948</v>
      </c>
      <c r="B3171" s="263" t="s">
        <v>25701</v>
      </c>
      <c r="C3171" s="263" t="s">
        <v>23567</v>
      </c>
      <c r="D3171" t="s">
        <v>34973</v>
      </c>
    </row>
    <row r="3172" spans="1:4" x14ac:dyDescent="0.2">
      <c r="A3172" s="263" t="s">
        <v>12878</v>
      </c>
      <c r="B3172" s="263" t="s">
        <v>25701</v>
      </c>
      <c r="C3172" s="263" t="s">
        <v>23567</v>
      </c>
      <c r="D3172" t="s">
        <v>34973</v>
      </c>
    </row>
    <row r="3173" spans="1:4" x14ac:dyDescent="0.2">
      <c r="A3173" s="263" t="s">
        <v>6949</v>
      </c>
      <c r="B3173" s="263" t="s">
        <v>25702</v>
      </c>
      <c r="C3173" s="263" t="s">
        <v>23567</v>
      </c>
      <c r="D3173" t="s">
        <v>34973</v>
      </c>
    </row>
    <row r="3174" spans="1:4" x14ac:dyDescent="0.2">
      <c r="A3174" s="263" t="s">
        <v>12879</v>
      </c>
      <c r="B3174" s="263" t="s">
        <v>25702</v>
      </c>
      <c r="C3174" s="263" t="s">
        <v>23567</v>
      </c>
      <c r="D3174" t="s">
        <v>34973</v>
      </c>
    </row>
    <row r="3175" spans="1:4" x14ac:dyDescent="0.2">
      <c r="A3175" s="263" t="s">
        <v>6950</v>
      </c>
      <c r="B3175" s="263" t="s">
        <v>25703</v>
      </c>
      <c r="C3175" s="263" t="s">
        <v>23567</v>
      </c>
      <c r="D3175" t="s">
        <v>34973</v>
      </c>
    </row>
    <row r="3176" spans="1:4" x14ac:dyDescent="0.2">
      <c r="A3176" s="263" t="s">
        <v>12880</v>
      </c>
      <c r="B3176" s="263" t="s">
        <v>25703</v>
      </c>
      <c r="C3176" s="263" t="s">
        <v>23567</v>
      </c>
      <c r="D3176" t="s">
        <v>34973</v>
      </c>
    </row>
    <row r="3177" spans="1:4" x14ac:dyDescent="0.2">
      <c r="A3177" s="263" t="s">
        <v>6951</v>
      </c>
      <c r="B3177" s="263" t="s">
        <v>25704</v>
      </c>
      <c r="C3177" s="263" t="s">
        <v>23567</v>
      </c>
      <c r="D3177" t="s">
        <v>34973</v>
      </c>
    </row>
    <row r="3178" spans="1:4" x14ac:dyDescent="0.2">
      <c r="A3178" s="263" t="s">
        <v>12881</v>
      </c>
      <c r="B3178" s="263" t="s">
        <v>25704</v>
      </c>
      <c r="C3178" s="263" t="s">
        <v>23567</v>
      </c>
      <c r="D3178" t="s">
        <v>34973</v>
      </c>
    </row>
    <row r="3179" spans="1:4" x14ac:dyDescent="0.2">
      <c r="A3179" s="263" t="s">
        <v>6952</v>
      </c>
      <c r="B3179" s="263" t="s">
        <v>25705</v>
      </c>
      <c r="C3179" s="263" t="s">
        <v>23567</v>
      </c>
      <c r="D3179" t="s">
        <v>34973</v>
      </c>
    </row>
    <row r="3180" spans="1:4" x14ac:dyDescent="0.2">
      <c r="A3180" s="263" t="s">
        <v>12882</v>
      </c>
      <c r="B3180" s="263" t="s">
        <v>25705</v>
      </c>
      <c r="C3180" s="263" t="s">
        <v>23567</v>
      </c>
      <c r="D3180" t="s">
        <v>34973</v>
      </c>
    </row>
    <row r="3181" spans="1:4" x14ac:dyDescent="0.2">
      <c r="A3181" s="263" t="s">
        <v>6953</v>
      </c>
      <c r="B3181" s="263" t="s">
        <v>25706</v>
      </c>
      <c r="C3181" s="263" t="s">
        <v>23567</v>
      </c>
      <c r="D3181" t="s">
        <v>34973</v>
      </c>
    </row>
    <row r="3182" spans="1:4" x14ac:dyDescent="0.2">
      <c r="A3182" s="263" t="s">
        <v>12883</v>
      </c>
      <c r="B3182" s="263" t="s">
        <v>25706</v>
      </c>
      <c r="C3182" s="263" t="s">
        <v>23567</v>
      </c>
      <c r="D3182" t="s">
        <v>34973</v>
      </c>
    </row>
    <row r="3183" spans="1:4" x14ac:dyDescent="0.2">
      <c r="A3183" s="263" t="s">
        <v>6954</v>
      </c>
      <c r="B3183" s="263" t="s">
        <v>25707</v>
      </c>
      <c r="C3183" s="263" t="s">
        <v>23567</v>
      </c>
      <c r="D3183" t="s">
        <v>34973</v>
      </c>
    </row>
    <row r="3184" spans="1:4" x14ac:dyDescent="0.2">
      <c r="A3184" s="263" t="s">
        <v>12884</v>
      </c>
      <c r="B3184" s="263" t="s">
        <v>25707</v>
      </c>
      <c r="C3184" s="263" t="s">
        <v>23567</v>
      </c>
      <c r="D3184" t="s">
        <v>34973</v>
      </c>
    </row>
    <row r="3185" spans="1:4" x14ac:dyDescent="0.2">
      <c r="A3185" s="263" t="s">
        <v>6955</v>
      </c>
      <c r="B3185" s="263" t="s">
        <v>25708</v>
      </c>
      <c r="C3185" s="263" t="s">
        <v>23567</v>
      </c>
      <c r="D3185" t="s">
        <v>34973</v>
      </c>
    </row>
    <row r="3186" spans="1:4" x14ac:dyDescent="0.2">
      <c r="A3186" s="263" t="s">
        <v>12885</v>
      </c>
      <c r="B3186" s="263" t="s">
        <v>25708</v>
      </c>
      <c r="C3186" s="263" t="s">
        <v>23567</v>
      </c>
      <c r="D3186" t="s">
        <v>34973</v>
      </c>
    </row>
    <row r="3187" spans="1:4" x14ac:dyDescent="0.2">
      <c r="A3187" s="263" t="s">
        <v>1028</v>
      </c>
      <c r="B3187" s="263" t="s">
        <v>25709</v>
      </c>
      <c r="C3187" s="263" t="s">
        <v>23500</v>
      </c>
      <c r="D3187" t="s">
        <v>34972</v>
      </c>
    </row>
    <row r="3188" spans="1:4" x14ac:dyDescent="0.2">
      <c r="A3188" s="263" t="s">
        <v>12886</v>
      </c>
      <c r="B3188" s="263" t="s">
        <v>25709</v>
      </c>
      <c r="C3188" s="263" t="s">
        <v>23500</v>
      </c>
      <c r="D3188" t="s">
        <v>34972</v>
      </c>
    </row>
    <row r="3189" spans="1:4" x14ac:dyDescent="0.2">
      <c r="A3189" s="263" t="s">
        <v>1029</v>
      </c>
      <c r="B3189" s="263" t="s">
        <v>25710</v>
      </c>
      <c r="C3189" s="263" t="s">
        <v>23500</v>
      </c>
      <c r="D3189" t="s">
        <v>34972</v>
      </c>
    </row>
    <row r="3190" spans="1:4" x14ac:dyDescent="0.2">
      <c r="A3190" s="263" t="s">
        <v>12887</v>
      </c>
      <c r="B3190" s="263" t="s">
        <v>25710</v>
      </c>
      <c r="C3190" s="263" t="s">
        <v>23500</v>
      </c>
      <c r="D3190" t="s">
        <v>34972</v>
      </c>
    </row>
    <row r="3191" spans="1:4" x14ac:dyDescent="0.2">
      <c r="A3191" s="263" t="s">
        <v>1030</v>
      </c>
      <c r="B3191" s="263" t="s">
        <v>25711</v>
      </c>
      <c r="C3191" s="263" t="s">
        <v>23500</v>
      </c>
      <c r="D3191" t="s">
        <v>34972</v>
      </c>
    </row>
    <row r="3192" spans="1:4" x14ac:dyDescent="0.2">
      <c r="A3192" s="263" t="s">
        <v>12888</v>
      </c>
      <c r="B3192" s="263" t="s">
        <v>25711</v>
      </c>
      <c r="C3192" s="263" t="s">
        <v>23500</v>
      </c>
      <c r="D3192" t="s">
        <v>34972</v>
      </c>
    </row>
    <row r="3193" spans="1:4" x14ac:dyDescent="0.2">
      <c r="A3193" s="263" t="s">
        <v>1031</v>
      </c>
      <c r="B3193" s="263" t="s">
        <v>25712</v>
      </c>
      <c r="C3193" s="263" t="s">
        <v>23500</v>
      </c>
      <c r="D3193" t="s">
        <v>34972</v>
      </c>
    </row>
    <row r="3194" spans="1:4" x14ac:dyDescent="0.2">
      <c r="A3194" s="263" t="s">
        <v>12889</v>
      </c>
      <c r="B3194" s="263" t="s">
        <v>25712</v>
      </c>
      <c r="C3194" s="263" t="s">
        <v>23500</v>
      </c>
      <c r="D3194" t="s">
        <v>34972</v>
      </c>
    </row>
    <row r="3195" spans="1:4" x14ac:dyDescent="0.2">
      <c r="A3195" s="263" t="s">
        <v>1032</v>
      </c>
      <c r="B3195" s="263" t="s">
        <v>25713</v>
      </c>
      <c r="C3195" s="263" t="s">
        <v>23567</v>
      </c>
      <c r="D3195" t="s">
        <v>34973</v>
      </c>
    </row>
    <row r="3196" spans="1:4" x14ac:dyDescent="0.2">
      <c r="A3196" s="263" t="s">
        <v>12890</v>
      </c>
      <c r="B3196" s="263" t="s">
        <v>25713</v>
      </c>
      <c r="C3196" s="263" t="s">
        <v>23567</v>
      </c>
      <c r="D3196" t="s">
        <v>34973</v>
      </c>
    </row>
    <row r="3197" spans="1:4" x14ac:dyDescent="0.2">
      <c r="A3197" s="263" t="s">
        <v>1033</v>
      </c>
      <c r="B3197" s="263" t="s">
        <v>25714</v>
      </c>
      <c r="C3197" s="263" t="s">
        <v>23567</v>
      </c>
      <c r="D3197" t="s">
        <v>34973</v>
      </c>
    </row>
    <row r="3198" spans="1:4" x14ac:dyDescent="0.2">
      <c r="A3198" s="263" t="s">
        <v>12891</v>
      </c>
      <c r="B3198" s="263" t="s">
        <v>25714</v>
      </c>
      <c r="C3198" s="263" t="s">
        <v>23567</v>
      </c>
      <c r="D3198" t="s">
        <v>34973</v>
      </c>
    </row>
    <row r="3199" spans="1:4" x14ac:dyDescent="0.2">
      <c r="A3199" s="263" t="s">
        <v>1034</v>
      </c>
      <c r="B3199" s="263" t="s">
        <v>25715</v>
      </c>
      <c r="C3199" s="263" t="s">
        <v>23567</v>
      </c>
      <c r="D3199" t="s">
        <v>34973</v>
      </c>
    </row>
    <row r="3200" spans="1:4" x14ac:dyDescent="0.2">
      <c r="A3200" s="263" t="s">
        <v>12892</v>
      </c>
      <c r="B3200" s="263" t="s">
        <v>25715</v>
      </c>
      <c r="C3200" s="263" t="s">
        <v>23567</v>
      </c>
      <c r="D3200" t="s">
        <v>34973</v>
      </c>
    </row>
    <row r="3201" spans="1:4" x14ac:dyDescent="0.2">
      <c r="A3201" s="263" t="s">
        <v>1035</v>
      </c>
      <c r="B3201" s="263" t="s">
        <v>25716</v>
      </c>
      <c r="C3201" s="263" t="s">
        <v>23567</v>
      </c>
      <c r="D3201" t="s">
        <v>34973</v>
      </c>
    </row>
    <row r="3202" spans="1:4" x14ac:dyDescent="0.2">
      <c r="A3202" s="263" t="s">
        <v>12893</v>
      </c>
      <c r="B3202" s="263" t="s">
        <v>25716</v>
      </c>
      <c r="C3202" s="263" t="s">
        <v>23567</v>
      </c>
      <c r="D3202" t="s">
        <v>34973</v>
      </c>
    </row>
    <row r="3203" spans="1:4" x14ac:dyDescent="0.2">
      <c r="A3203" s="263" t="s">
        <v>1036</v>
      </c>
      <c r="B3203" s="263" t="s">
        <v>25717</v>
      </c>
      <c r="C3203" s="263" t="s">
        <v>23567</v>
      </c>
      <c r="D3203" t="s">
        <v>34973</v>
      </c>
    </row>
    <row r="3204" spans="1:4" x14ac:dyDescent="0.2">
      <c r="A3204" s="263" t="s">
        <v>12894</v>
      </c>
      <c r="B3204" s="263" t="s">
        <v>25717</v>
      </c>
      <c r="C3204" s="263" t="s">
        <v>23567</v>
      </c>
      <c r="D3204" t="s">
        <v>34973</v>
      </c>
    </row>
    <row r="3205" spans="1:4" x14ac:dyDescent="0.2">
      <c r="A3205" s="263" t="s">
        <v>1037</v>
      </c>
      <c r="B3205" s="263" t="s">
        <v>25718</v>
      </c>
      <c r="C3205" s="263" t="s">
        <v>23567</v>
      </c>
      <c r="D3205" t="s">
        <v>34973</v>
      </c>
    </row>
    <row r="3206" spans="1:4" x14ac:dyDescent="0.2">
      <c r="A3206" s="263" t="s">
        <v>12895</v>
      </c>
      <c r="B3206" s="263" t="s">
        <v>25718</v>
      </c>
      <c r="C3206" s="263" t="s">
        <v>23567</v>
      </c>
      <c r="D3206" t="s">
        <v>34973</v>
      </c>
    </row>
    <row r="3207" spans="1:4" x14ac:dyDescent="0.2">
      <c r="A3207" s="263" t="s">
        <v>1038</v>
      </c>
      <c r="B3207" s="263" t="s">
        <v>25719</v>
      </c>
      <c r="C3207" s="263" t="s">
        <v>23567</v>
      </c>
      <c r="D3207" t="s">
        <v>34973</v>
      </c>
    </row>
    <row r="3208" spans="1:4" x14ac:dyDescent="0.2">
      <c r="A3208" s="263" t="s">
        <v>12896</v>
      </c>
      <c r="B3208" s="263" t="s">
        <v>25719</v>
      </c>
      <c r="C3208" s="263" t="s">
        <v>23567</v>
      </c>
      <c r="D3208" t="s">
        <v>34973</v>
      </c>
    </row>
    <row r="3209" spans="1:4" x14ac:dyDescent="0.2">
      <c r="A3209" s="263" t="s">
        <v>1039</v>
      </c>
      <c r="B3209" s="263" t="s">
        <v>25720</v>
      </c>
      <c r="C3209" s="263" t="s">
        <v>20</v>
      </c>
      <c r="D3209" t="s">
        <v>0</v>
      </c>
    </row>
    <row r="3210" spans="1:4" x14ac:dyDescent="0.2">
      <c r="A3210" s="263" t="s">
        <v>12897</v>
      </c>
      <c r="B3210" s="263" t="s">
        <v>25720</v>
      </c>
      <c r="C3210" s="263" t="s">
        <v>20</v>
      </c>
      <c r="D3210" t="s">
        <v>0</v>
      </c>
    </row>
    <row r="3211" spans="1:4" x14ac:dyDescent="0.2">
      <c r="A3211" s="263" t="s">
        <v>1040</v>
      </c>
      <c r="B3211" s="263" t="s">
        <v>25721</v>
      </c>
      <c r="C3211" s="263" t="s">
        <v>20</v>
      </c>
      <c r="D3211" t="s">
        <v>0</v>
      </c>
    </row>
    <row r="3212" spans="1:4" x14ac:dyDescent="0.2">
      <c r="A3212" s="263" t="s">
        <v>12898</v>
      </c>
      <c r="B3212" s="263" t="s">
        <v>25721</v>
      </c>
      <c r="C3212" s="263" t="s">
        <v>20</v>
      </c>
      <c r="D3212" t="s">
        <v>0</v>
      </c>
    </row>
    <row r="3213" spans="1:4" x14ac:dyDescent="0.2">
      <c r="A3213" s="263" t="s">
        <v>1041</v>
      </c>
      <c r="B3213" s="263" t="s">
        <v>25722</v>
      </c>
      <c r="C3213" s="263" t="s">
        <v>20</v>
      </c>
      <c r="D3213" t="s">
        <v>0</v>
      </c>
    </row>
    <row r="3214" spans="1:4" x14ac:dyDescent="0.2">
      <c r="A3214" s="263" t="s">
        <v>12899</v>
      </c>
      <c r="B3214" s="263" t="s">
        <v>25722</v>
      </c>
      <c r="C3214" s="263" t="s">
        <v>20</v>
      </c>
      <c r="D3214" t="s">
        <v>0</v>
      </c>
    </row>
    <row r="3215" spans="1:4" x14ac:dyDescent="0.2">
      <c r="A3215" s="263" t="s">
        <v>1042</v>
      </c>
      <c r="B3215" s="263" t="s">
        <v>25723</v>
      </c>
      <c r="C3215" s="263" t="s">
        <v>23567</v>
      </c>
      <c r="D3215" t="s">
        <v>34973</v>
      </c>
    </row>
    <row r="3216" spans="1:4" x14ac:dyDescent="0.2">
      <c r="A3216" s="263" t="s">
        <v>12900</v>
      </c>
      <c r="B3216" s="263" t="s">
        <v>25723</v>
      </c>
      <c r="C3216" s="263" t="s">
        <v>23567</v>
      </c>
      <c r="D3216" t="s">
        <v>34973</v>
      </c>
    </row>
    <row r="3217" spans="1:4" x14ac:dyDescent="0.2">
      <c r="A3217" s="263" t="s">
        <v>1043</v>
      </c>
      <c r="B3217" s="263" t="s">
        <v>25724</v>
      </c>
      <c r="C3217" s="263" t="s">
        <v>23567</v>
      </c>
      <c r="D3217" t="s">
        <v>34973</v>
      </c>
    </row>
    <row r="3218" spans="1:4" x14ac:dyDescent="0.2">
      <c r="A3218" s="263" t="s">
        <v>12901</v>
      </c>
      <c r="B3218" s="263" t="s">
        <v>25724</v>
      </c>
      <c r="C3218" s="263" t="s">
        <v>23567</v>
      </c>
      <c r="D3218" t="s">
        <v>34973</v>
      </c>
    </row>
    <row r="3219" spans="1:4" x14ac:dyDescent="0.2">
      <c r="A3219" s="263" t="s">
        <v>1044</v>
      </c>
      <c r="B3219" s="263" t="s">
        <v>25725</v>
      </c>
      <c r="C3219" s="263" t="s">
        <v>23567</v>
      </c>
      <c r="D3219" t="s">
        <v>34973</v>
      </c>
    </row>
    <row r="3220" spans="1:4" x14ac:dyDescent="0.2">
      <c r="A3220" s="263" t="s">
        <v>12902</v>
      </c>
      <c r="B3220" s="263" t="s">
        <v>25725</v>
      </c>
      <c r="C3220" s="263" t="s">
        <v>23567</v>
      </c>
      <c r="D3220" t="s">
        <v>34973</v>
      </c>
    </row>
    <row r="3221" spans="1:4" x14ac:dyDescent="0.2">
      <c r="A3221" s="263" t="s">
        <v>1045</v>
      </c>
      <c r="B3221" s="263" t="s">
        <v>25726</v>
      </c>
      <c r="C3221" s="263" t="s">
        <v>23567</v>
      </c>
      <c r="D3221" t="s">
        <v>34973</v>
      </c>
    </row>
    <row r="3222" spans="1:4" x14ac:dyDescent="0.2">
      <c r="A3222" s="263" t="s">
        <v>12903</v>
      </c>
      <c r="B3222" s="263" t="s">
        <v>25726</v>
      </c>
      <c r="C3222" s="263" t="s">
        <v>23567</v>
      </c>
      <c r="D3222" t="s">
        <v>34973</v>
      </c>
    </row>
    <row r="3223" spans="1:4" x14ac:dyDescent="0.2">
      <c r="A3223" s="263" t="s">
        <v>6956</v>
      </c>
      <c r="B3223" s="263" t="s">
        <v>25727</v>
      </c>
      <c r="C3223" s="263" t="s">
        <v>23567</v>
      </c>
      <c r="D3223" t="s">
        <v>34973</v>
      </c>
    </row>
    <row r="3224" spans="1:4" x14ac:dyDescent="0.2">
      <c r="A3224" s="263" t="s">
        <v>12904</v>
      </c>
      <c r="B3224" s="263" t="s">
        <v>25727</v>
      </c>
      <c r="C3224" s="263" t="s">
        <v>23567</v>
      </c>
      <c r="D3224" t="s">
        <v>34973</v>
      </c>
    </row>
    <row r="3225" spans="1:4" x14ac:dyDescent="0.2">
      <c r="A3225" s="263" t="s">
        <v>1046</v>
      </c>
      <c r="B3225" s="263" t="s">
        <v>25728</v>
      </c>
      <c r="C3225" s="263" t="s">
        <v>23567</v>
      </c>
      <c r="D3225" t="s">
        <v>34973</v>
      </c>
    </row>
    <row r="3226" spans="1:4" x14ac:dyDescent="0.2">
      <c r="A3226" s="263" t="s">
        <v>12905</v>
      </c>
      <c r="B3226" s="263" t="s">
        <v>25728</v>
      </c>
      <c r="C3226" s="263" t="s">
        <v>23567</v>
      </c>
      <c r="D3226" t="s">
        <v>34973</v>
      </c>
    </row>
    <row r="3227" spans="1:4" x14ac:dyDescent="0.2">
      <c r="A3227" s="263" t="s">
        <v>1047</v>
      </c>
      <c r="B3227" s="263" t="s">
        <v>25729</v>
      </c>
      <c r="C3227" s="263" t="s">
        <v>23567</v>
      </c>
      <c r="D3227" t="s">
        <v>34973</v>
      </c>
    </row>
    <row r="3228" spans="1:4" x14ac:dyDescent="0.2">
      <c r="A3228" s="263" t="s">
        <v>12906</v>
      </c>
      <c r="B3228" s="263" t="s">
        <v>25729</v>
      </c>
      <c r="C3228" s="263" t="s">
        <v>23567</v>
      </c>
      <c r="D3228" t="s">
        <v>34973</v>
      </c>
    </row>
    <row r="3229" spans="1:4" x14ac:dyDescent="0.2">
      <c r="A3229" s="263" t="s">
        <v>34988</v>
      </c>
      <c r="B3229" s="263" t="s">
        <v>28699</v>
      </c>
      <c r="C3229" s="263" t="s">
        <v>23567</v>
      </c>
      <c r="D3229" t="s">
        <v>34973</v>
      </c>
    </row>
    <row r="3230" spans="1:4" x14ac:dyDescent="0.2">
      <c r="A3230" s="263" t="s">
        <v>34989</v>
      </c>
      <c r="B3230" s="263" t="s">
        <v>28699</v>
      </c>
      <c r="C3230" s="263" t="s">
        <v>23567</v>
      </c>
      <c r="D3230" t="s">
        <v>34973</v>
      </c>
    </row>
    <row r="3231" spans="1:4" x14ac:dyDescent="0.2">
      <c r="A3231" s="263" t="s">
        <v>1048</v>
      </c>
      <c r="B3231" s="263" t="s">
        <v>25730</v>
      </c>
      <c r="C3231" s="263" t="s">
        <v>20</v>
      </c>
      <c r="D3231" t="s">
        <v>0</v>
      </c>
    </row>
    <row r="3232" spans="1:4" x14ac:dyDescent="0.2">
      <c r="A3232" s="263" t="s">
        <v>12907</v>
      </c>
      <c r="B3232" s="263" t="s">
        <v>25730</v>
      </c>
      <c r="C3232" s="263" t="s">
        <v>20</v>
      </c>
      <c r="D3232" t="s">
        <v>0</v>
      </c>
    </row>
    <row r="3233" spans="1:4" x14ac:dyDescent="0.2">
      <c r="A3233" s="263" t="s">
        <v>1049</v>
      </c>
      <c r="B3233" s="263" t="s">
        <v>25731</v>
      </c>
      <c r="C3233" s="263" t="s">
        <v>23576</v>
      </c>
      <c r="D3233" t="s">
        <v>34978</v>
      </c>
    </row>
    <row r="3234" spans="1:4" x14ac:dyDescent="0.2">
      <c r="A3234" s="263" t="s">
        <v>12908</v>
      </c>
      <c r="B3234" s="263" t="s">
        <v>25731</v>
      </c>
      <c r="C3234" s="263" t="s">
        <v>23576</v>
      </c>
      <c r="D3234" t="s">
        <v>34978</v>
      </c>
    </row>
    <row r="3235" spans="1:4" x14ac:dyDescent="0.2">
      <c r="A3235" s="263" t="s">
        <v>1050</v>
      </c>
      <c r="B3235" s="263" t="s">
        <v>25732</v>
      </c>
      <c r="C3235" s="263" t="s">
        <v>23630</v>
      </c>
      <c r="D3235" t="s">
        <v>34990</v>
      </c>
    </row>
    <row r="3236" spans="1:4" x14ac:dyDescent="0.2">
      <c r="A3236" s="263" t="s">
        <v>12909</v>
      </c>
      <c r="B3236" s="263" t="s">
        <v>25732</v>
      </c>
      <c r="C3236" s="263" t="s">
        <v>23630</v>
      </c>
      <c r="D3236" t="s">
        <v>34990</v>
      </c>
    </row>
    <row r="3237" spans="1:4" x14ac:dyDescent="0.2">
      <c r="A3237" s="263" t="s">
        <v>1051</v>
      </c>
      <c r="B3237" s="263" t="s">
        <v>25733</v>
      </c>
      <c r="C3237" s="263" t="s">
        <v>23575</v>
      </c>
      <c r="D3237" t="s">
        <v>34965</v>
      </c>
    </row>
    <row r="3238" spans="1:4" x14ac:dyDescent="0.2">
      <c r="A3238" s="263" t="s">
        <v>12910</v>
      </c>
      <c r="B3238" s="263" t="s">
        <v>25733</v>
      </c>
      <c r="C3238" s="263" t="s">
        <v>23575</v>
      </c>
      <c r="D3238" t="s">
        <v>34965</v>
      </c>
    </row>
    <row r="3239" spans="1:4" x14ac:dyDescent="0.2">
      <c r="A3239" s="263" t="s">
        <v>1052</v>
      </c>
      <c r="B3239" s="263" t="s">
        <v>25734</v>
      </c>
      <c r="C3239" s="263" t="s">
        <v>23575</v>
      </c>
      <c r="D3239" t="s">
        <v>34965</v>
      </c>
    </row>
    <row r="3240" spans="1:4" x14ac:dyDescent="0.2">
      <c r="A3240" s="263" t="s">
        <v>12911</v>
      </c>
      <c r="B3240" s="263" t="s">
        <v>25734</v>
      </c>
      <c r="C3240" s="263" t="s">
        <v>23575</v>
      </c>
      <c r="D3240" t="s">
        <v>34965</v>
      </c>
    </row>
    <row r="3241" spans="1:4" x14ac:dyDescent="0.2">
      <c r="A3241" s="263" t="s">
        <v>6957</v>
      </c>
      <c r="B3241" s="263" t="s">
        <v>25735</v>
      </c>
      <c r="C3241" s="263" t="s">
        <v>23575</v>
      </c>
      <c r="D3241" t="s">
        <v>34965</v>
      </c>
    </row>
    <row r="3242" spans="1:4" x14ac:dyDescent="0.2">
      <c r="A3242" s="263" t="s">
        <v>12912</v>
      </c>
      <c r="B3242" s="263" t="s">
        <v>25735</v>
      </c>
      <c r="C3242" s="263" t="s">
        <v>23575</v>
      </c>
      <c r="D3242" t="s">
        <v>34965</v>
      </c>
    </row>
    <row r="3243" spans="1:4" x14ac:dyDescent="0.2">
      <c r="A3243" s="263" t="s">
        <v>1053</v>
      </c>
      <c r="B3243" s="263" t="s">
        <v>25736</v>
      </c>
      <c r="C3243" s="263" t="s">
        <v>23575</v>
      </c>
      <c r="D3243" t="s">
        <v>34965</v>
      </c>
    </row>
    <row r="3244" spans="1:4" x14ac:dyDescent="0.2">
      <c r="A3244" s="263" t="s">
        <v>12913</v>
      </c>
      <c r="B3244" s="263" t="s">
        <v>25736</v>
      </c>
      <c r="C3244" s="263" t="s">
        <v>23575</v>
      </c>
      <c r="D3244" t="s">
        <v>34965</v>
      </c>
    </row>
    <row r="3245" spans="1:4" x14ac:dyDescent="0.2">
      <c r="A3245" s="263" t="s">
        <v>1054</v>
      </c>
      <c r="B3245" s="263" t="s">
        <v>25737</v>
      </c>
      <c r="C3245" s="263" t="s">
        <v>23575</v>
      </c>
      <c r="D3245" t="s">
        <v>34965</v>
      </c>
    </row>
    <row r="3246" spans="1:4" x14ac:dyDescent="0.2">
      <c r="A3246" s="263" t="s">
        <v>12914</v>
      </c>
      <c r="B3246" s="263" t="s">
        <v>25737</v>
      </c>
      <c r="C3246" s="263" t="s">
        <v>23575</v>
      </c>
      <c r="D3246" t="s">
        <v>34965</v>
      </c>
    </row>
    <row r="3247" spans="1:4" x14ac:dyDescent="0.2">
      <c r="A3247" s="263" t="s">
        <v>6958</v>
      </c>
      <c r="B3247" s="263" t="s">
        <v>25738</v>
      </c>
      <c r="C3247" s="263" t="s">
        <v>23576</v>
      </c>
      <c r="D3247" t="s">
        <v>34978</v>
      </c>
    </row>
    <row r="3248" spans="1:4" x14ac:dyDescent="0.2">
      <c r="A3248" s="263" t="s">
        <v>12915</v>
      </c>
      <c r="B3248" s="263" t="s">
        <v>25738</v>
      </c>
      <c r="C3248" s="263" t="s">
        <v>23576</v>
      </c>
      <c r="D3248" t="s">
        <v>34978</v>
      </c>
    </row>
    <row r="3249" spans="1:4" x14ac:dyDescent="0.2">
      <c r="A3249" s="263" t="s">
        <v>6959</v>
      </c>
      <c r="B3249" s="263" t="s">
        <v>25739</v>
      </c>
      <c r="C3249" s="263" t="s">
        <v>23575</v>
      </c>
      <c r="D3249" t="s">
        <v>34965</v>
      </c>
    </row>
    <row r="3250" spans="1:4" x14ac:dyDescent="0.2">
      <c r="A3250" s="263" t="s">
        <v>12916</v>
      </c>
      <c r="B3250" s="263" t="s">
        <v>25739</v>
      </c>
      <c r="C3250" s="263" t="s">
        <v>23575</v>
      </c>
      <c r="D3250" t="s">
        <v>34965</v>
      </c>
    </row>
    <row r="3251" spans="1:4" x14ac:dyDescent="0.2">
      <c r="A3251" s="263" t="s">
        <v>1055</v>
      </c>
      <c r="B3251" s="263" t="s">
        <v>25740</v>
      </c>
      <c r="C3251" s="263" t="s">
        <v>23567</v>
      </c>
      <c r="D3251" t="s">
        <v>34973</v>
      </c>
    </row>
    <row r="3252" spans="1:4" x14ac:dyDescent="0.2">
      <c r="A3252" s="263" t="s">
        <v>12917</v>
      </c>
      <c r="B3252" s="263" t="s">
        <v>25740</v>
      </c>
      <c r="C3252" s="263" t="s">
        <v>23567</v>
      </c>
      <c r="D3252" t="s">
        <v>34973</v>
      </c>
    </row>
    <row r="3253" spans="1:4" x14ac:dyDescent="0.2">
      <c r="A3253" s="263" t="s">
        <v>1056</v>
      </c>
      <c r="B3253" s="263" t="s">
        <v>25741</v>
      </c>
      <c r="C3253" s="263" t="s">
        <v>20</v>
      </c>
      <c r="D3253" t="s">
        <v>0</v>
      </c>
    </row>
    <row r="3254" spans="1:4" x14ac:dyDescent="0.2">
      <c r="A3254" s="263" t="s">
        <v>12918</v>
      </c>
      <c r="B3254" s="263" t="s">
        <v>25741</v>
      </c>
      <c r="C3254" s="263" t="s">
        <v>20</v>
      </c>
      <c r="D3254" t="s">
        <v>0</v>
      </c>
    </row>
    <row r="3255" spans="1:4" x14ac:dyDescent="0.2">
      <c r="A3255" s="263" t="s">
        <v>1057</v>
      </c>
      <c r="B3255" s="263" t="s">
        <v>25742</v>
      </c>
      <c r="C3255" s="263" t="s">
        <v>12</v>
      </c>
      <c r="D3255" t="s">
        <v>2</v>
      </c>
    </row>
    <row r="3256" spans="1:4" x14ac:dyDescent="0.2">
      <c r="A3256" s="263" t="s">
        <v>12919</v>
      </c>
      <c r="B3256" s="263" t="s">
        <v>25742</v>
      </c>
      <c r="C3256" s="263" t="s">
        <v>12</v>
      </c>
      <c r="D3256" t="s">
        <v>2</v>
      </c>
    </row>
    <row r="3257" spans="1:4" x14ac:dyDescent="0.2">
      <c r="A3257" s="263" t="s">
        <v>6960</v>
      </c>
      <c r="B3257" s="263" t="s">
        <v>25743</v>
      </c>
      <c r="C3257" s="263" t="s">
        <v>12</v>
      </c>
      <c r="D3257" t="s">
        <v>2</v>
      </c>
    </row>
    <row r="3258" spans="1:4" x14ac:dyDescent="0.2">
      <c r="A3258" s="263" t="s">
        <v>12920</v>
      </c>
      <c r="B3258" s="263" t="s">
        <v>25743</v>
      </c>
      <c r="C3258" s="263" t="s">
        <v>12</v>
      </c>
      <c r="D3258" t="s">
        <v>2</v>
      </c>
    </row>
    <row r="3259" spans="1:4" x14ac:dyDescent="0.2">
      <c r="A3259" s="263" t="s">
        <v>1058</v>
      </c>
      <c r="B3259" s="263" t="s">
        <v>25744</v>
      </c>
      <c r="C3259" s="263" t="s">
        <v>12</v>
      </c>
      <c r="D3259" t="s">
        <v>2</v>
      </c>
    </row>
    <row r="3260" spans="1:4" x14ac:dyDescent="0.2">
      <c r="A3260" s="263" t="s">
        <v>12921</v>
      </c>
      <c r="B3260" s="263" t="s">
        <v>25744</v>
      </c>
      <c r="C3260" s="263" t="s">
        <v>12</v>
      </c>
      <c r="D3260" t="s">
        <v>2</v>
      </c>
    </row>
    <row r="3261" spans="1:4" x14ac:dyDescent="0.2">
      <c r="A3261" s="263" t="s">
        <v>1059</v>
      </c>
      <c r="B3261" s="263" t="s">
        <v>25745</v>
      </c>
      <c r="C3261" s="263" t="s">
        <v>23567</v>
      </c>
      <c r="D3261" t="s">
        <v>34973</v>
      </c>
    </row>
    <row r="3262" spans="1:4" x14ac:dyDescent="0.2">
      <c r="A3262" s="263" t="s">
        <v>12922</v>
      </c>
      <c r="B3262" s="263" t="s">
        <v>25745</v>
      </c>
      <c r="C3262" s="263" t="s">
        <v>23567</v>
      </c>
      <c r="D3262" t="s">
        <v>34973</v>
      </c>
    </row>
    <row r="3263" spans="1:4" x14ac:dyDescent="0.2">
      <c r="A3263" s="263" t="s">
        <v>1060</v>
      </c>
      <c r="B3263" s="263" t="s">
        <v>25746</v>
      </c>
      <c r="C3263" s="263" t="s">
        <v>23567</v>
      </c>
      <c r="D3263" t="s">
        <v>34973</v>
      </c>
    </row>
    <row r="3264" spans="1:4" x14ac:dyDescent="0.2">
      <c r="A3264" s="263" t="s">
        <v>12923</v>
      </c>
      <c r="B3264" s="263" t="s">
        <v>25746</v>
      </c>
      <c r="C3264" s="263" t="s">
        <v>23567</v>
      </c>
      <c r="D3264" t="s">
        <v>34973</v>
      </c>
    </row>
    <row r="3265" spans="1:4" x14ac:dyDescent="0.2">
      <c r="A3265" s="263" t="s">
        <v>6961</v>
      </c>
      <c r="B3265" s="263" t="s">
        <v>25747</v>
      </c>
      <c r="C3265" s="263" t="s">
        <v>20</v>
      </c>
      <c r="D3265" t="s">
        <v>0</v>
      </c>
    </row>
    <row r="3266" spans="1:4" x14ac:dyDescent="0.2">
      <c r="A3266" s="263" t="s">
        <v>12924</v>
      </c>
      <c r="B3266" s="263" t="s">
        <v>25747</v>
      </c>
      <c r="C3266" s="263" t="s">
        <v>20</v>
      </c>
      <c r="D3266" t="s">
        <v>0</v>
      </c>
    </row>
    <row r="3267" spans="1:4" x14ac:dyDescent="0.2">
      <c r="A3267" s="263" t="s">
        <v>1061</v>
      </c>
      <c r="B3267" s="263" t="s">
        <v>25748</v>
      </c>
      <c r="C3267" s="263" t="s">
        <v>12</v>
      </c>
      <c r="D3267" t="s">
        <v>2</v>
      </c>
    </row>
    <row r="3268" spans="1:4" x14ac:dyDescent="0.2">
      <c r="A3268" s="263" t="s">
        <v>12925</v>
      </c>
      <c r="B3268" s="263" t="s">
        <v>25748</v>
      </c>
      <c r="C3268" s="263" t="s">
        <v>12</v>
      </c>
      <c r="D3268" t="s">
        <v>2</v>
      </c>
    </row>
    <row r="3269" spans="1:4" x14ac:dyDescent="0.2">
      <c r="A3269" s="263" t="s">
        <v>1062</v>
      </c>
      <c r="B3269" s="263" t="s">
        <v>25749</v>
      </c>
      <c r="C3269" s="263" t="s">
        <v>12</v>
      </c>
      <c r="D3269" t="s">
        <v>2</v>
      </c>
    </row>
    <row r="3270" spans="1:4" x14ac:dyDescent="0.2">
      <c r="A3270" s="263" t="s">
        <v>12926</v>
      </c>
      <c r="B3270" s="263" t="s">
        <v>25749</v>
      </c>
      <c r="C3270" s="263" t="s">
        <v>12</v>
      </c>
      <c r="D3270" t="s">
        <v>2</v>
      </c>
    </row>
    <row r="3271" spans="1:4" x14ac:dyDescent="0.2">
      <c r="A3271" s="263" t="s">
        <v>1063</v>
      </c>
      <c r="B3271" s="263" t="s">
        <v>25750</v>
      </c>
      <c r="C3271" s="263" t="s">
        <v>12</v>
      </c>
      <c r="D3271" t="s">
        <v>2</v>
      </c>
    </row>
    <row r="3272" spans="1:4" x14ac:dyDescent="0.2">
      <c r="A3272" s="263" t="s">
        <v>12927</v>
      </c>
      <c r="B3272" s="263" t="s">
        <v>25750</v>
      </c>
      <c r="C3272" s="263" t="s">
        <v>12</v>
      </c>
      <c r="D3272" t="s">
        <v>2</v>
      </c>
    </row>
    <row r="3273" spans="1:4" x14ac:dyDescent="0.2">
      <c r="A3273" s="263" t="s">
        <v>6962</v>
      </c>
      <c r="B3273" s="263" t="s">
        <v>25751</v>
      </c>
      <c r="C3273" s="263" t="s">
        <v>23567</v>
      </c>
      <c r="D3273" t="s">
        <v>34973</v>
      </c>
    </row>
    <row r="3274" spans="1:4" x14ac:dyDescent="0.2">
      <c r="A3274" s="263" t="s">
        <v>12928</v>
      </c>
      <c r="B3274" s="263" t="s">
        <v>25751</v>
      </c>
      <c r="C3274" s="263" t="s">
        <v>23567</v>
      </c>
      <c r="D3274" t="s">
        <v>34973</v>
      </c>
    </row>
    <row r="3275" spans="1:4" x14ac:dyDescent="0.2">
      <c r="A3275" s="263" t="s">
        <v>6963</v>
      </c>
      <c r="B3275" s="263" t="s">
        <v>25752</v>
      </c>
      <c r="C3275" s="263" t="s">
        <v>23567</v>
      </c>
      <c r="D3275" t="s">
        <v>34973</v>
      </c>
    </row>
    <row r="3276" spans="1:4" x14ac:dyDescent="0.2">
      <c r="A3276" s="263" t="s">
        <v>12929</v>
      </c>
      <c r="B3276" s="263" t="s">
        <v>25752</v>
      </c>
      <c r="C3276" s="263" t="s">
        <v>23567</v>
      </c>
      <c r="D3276" t="s">
        <v>34973</v>
      </c>
    </row>
    <row r="3277" spans="1:4" x14ac:dyDescent="0.2">
      <c r="A3277" s="263" t="s">
        <v>6964</v>
      </c>
      <c r="B3277" s="263" t="s">
        <v>25753</v>
      </c>
      <c r="C3277" s="263" t="s">
        <v>23567</v>
      </c>
      <c r="D3277" t="s">
        <v>34973</v>
      </c>
    </row>
    <row r="3278" spans="1:4" x14ac:dyDescent="0.2">
      <c r="A3278" s="263" t="s">
        <v>12930</v>
      </c>
      <c r="B3278" s="263" t="s">
        <v>25753</v>
      </c>
      <c r="C3278" s="263" t="s">
        <v>23567</v>
      </c>
      <c r="D3278" t="s">
        <v>34973</v>
      </c>
    </row>
    <row r="3279" spans="1:4" x14ac:dyDescent="0.2">
      <c r="A3279" s="263" t="s">
        <v>6965</v>
      </c>
      <c r="B3279" s="263" t="s">
        <v>25754</v>
      </c>
      <c r="C3279" s="263" t="s">
        <v>23500</v>
      </c>
      <c r="D3279" t="s">
        <v>34972</v>
      </c>
    </row>
    <row r="3280" spans="1:4" x14ac:dyDescent="0.2">
      <c r="A3280" s="263" t="s">
        <v>12931</v>
      </c>
      <c r="B3280" s="263" t="s">
        <v>25754</v>
      </c>
      <c r="C3280" s="263" t="s">
        <v>23500</v>
      </c>
      <c r="D3280" t="s">
        <v>34972</v>
      </c>
    </row>
    <row r="3281" spans="1:4" x14ac:dyDescent="0.2">
      <c r="A3281" s="263" t="s">
        <v>6966</v>
      </c>
      <c r="B3281" s="263" t="s">
        <v>25755</v>
      </c>
      <c r="C3281" s="263" t="s">
        <v>23500</v>
      </c>
      <c r="D3281" t="s">
        <v>34972</v>
      </c>
    </row>
    <row r="3282" spans="1:4" x14ac:dyDescent="0.2">
      <c r="A3282" s="263" t="s">
        <v>12932</v>
      </c>
      <c r="B3282" s="263" t="s">
        <v>25755</v>
      </c>
      <c r="C3282" s="263" t="s">
        <v>23500</v>
      </c>
      <c r="D3282" t="s">
        <v>34972</v>
      </c>
    </row>
    <row r="3283" spans="1:4" x14ac:dyDescent="0.2">
      <c r="A3283" s="263" t="s">
        <v>1064</v>
      </c>
      <c r="B3283" s="263" t="s">
        <v>25756</v>
      </c>
      <c r="C3283" s="263" t="s">
        <v>23500</v>
      </c>
      <c r="D3283" t="s">
        <v>34972</v>
      </c>
    </row>
    <row r="3284" spans="1:4" x14ac:dyDescent="0.2">
      <c r="A3284" s="263" t="s">
        <v>12933</v>
      </c>
      <c r="B3284" s="263" t="s">
        <v>25756</v>
      </c>
      <c r="C3284" s="263" t="s">
        <v>23500</v>
      </c>
      <c r="D3284" t="s">
        <v>34972</v>
      </c>
    </row>
    <row r="3285" spans="1:4" x14ac:dyDescent="0.2">
      <c r="A3285" s="263" t="s">
        <v>1065</v>
      </c>
      <c r="B3285" s="263" t="s">
        <v>25757</v>
      </c>
      <c r="C3285" s="263" t="s">
        <v>23631</v>
      </c>
      <c r="D3285" t="s">
        <v>34991</v>
      </c>
    </row>
    <row r="3286" spans="1:4" x14ac:dyDescent="0.2">
      <c r="A3286" s="263" t="s">
        <v>12934</v>
      </c>
      <c r="B3286" s="263" t="s">
        <v>25757</v>
      </c>
      <c r="C3286" s="263" t="s">
        <v>23631</v>
      </c>
      <c r="D3286" t="s">
        <v>34991</v>
      </c>
    </row>
    <row r="3287" spans="1:4" x14ac:dyDescent="0.2">
      <c r="A3287" s="263" t="s">
        <v>1066</v>
      </c>
      <c r="B3287" s="263" t="s">
        <v>25758</v>
      </c>
      <c r="C3287" s="263" t="s">
        <v>23632</v>
      </c>
      <c r="D3287" t="s">
        <v>34991</v>
      </c>
    </row>
    <row r="3288" spans="1:4" x14ac:dyDescent="0.2">
      <c r="A3288" s="263" t="s">
        <v>12935</v>
      </c>
      <c r="B3288" s="263" t="s">
        <v>25758</v>
      </c>
      <c r="C3288" s="263" t="s">
        <v>23632</v>
      </c>
      <c r="D3288" t="s">
        <v>34991</v>
      </c>
    </row>
    <row r="3289" spans="1:4" x14ac:dyDescent="0.2">
      <c r="A3289" s="263" t="s">
        <v>1067</v>
      </c>
      <c r="B3289" s="263" t="s">
        <v>25759</v>
      </c>
      <c r="C3289" s="263" t="s">
        <v>426</v>
      </c>
      <c r="D3289" t="s">
        <v>10</v>
      </c>
    </row>
    <row r="3290" spans="1:4" x14ac:dyDescent="0.2">
      <c r="A3290" s="263" t="s">
        <v>12936</v>
      </c>
      <c r="B3290" s="263" t="s">
        <v>25759</v>
      </c>
      <c r="C3290" s="263" t="s">
        <v>426</v>
      </c>
      <c r="D3290" t="s">
        <v>10</v>
      </c>
    </row>
    <row r="3291" spans="1:4" x14ac:dyDescent="0.2">
      <c r="A3291" s="263" t="s">
        <v>1068</v>
      </c>
      <c r="B3291" s="263" t="s">
        <v>25760</v>
      </c>
      <c r="C3291" s="263" t="s">
        <v>426</v>
      </c>
      <c r="D3291" t="s">
        <v>10</v>
      </c>
    </row>
    <row r="3292" spans="1:4" x14ac:dyDescent="0.2">
      <c r="A3292" s="263" t="s">
        <v>12937</v>
      </c>
      <c r="B3292" s="263" t="s">
        <v>25760</v>
      </c>
      <c r="C3292" s="263" t="s">
        <v>426</v>
      </c>
      <c r="D3292" t="s">
        <v>10</v>
      </c>
    </row>
    <row r="3293" spans="1:4" x14ac:dyDescent="0.2">
      <c r="A3293" s="263" t="s">
        <v>1069</v>
      </c>
      <c r="B3293" s="263" t="s">
        <v>25761</v>
      </c>
      <c r="C3293" s="263" t="s">
        <v>23567</v>
      </c>
      <c r="D3293" t="s">
        <v>34973</v>
      </c>
    </row>
    <row r="3294" spans="1:4" x14ac:dyDescent="0.2">
      <c r="A3294" s="263" t="s">
        <v>12938</v>
      </c>
      <c r="B3294" s="263" t="s">
        <v>25761</v>
      </c>
      <c r="C3294" s="263" t="s">
        <v>23567</v>
      </c>
      <c r="D3294" t="s">
        <v>34973</v>
      </c>
    </row>
    <row r="3295" spans="1:4" x14ac:dyDescent="0.2">
      <c r="A3295" s="263" t="s">
        <v>1070</v>
      </c>
      <c r="B3295" s="263" t="s">
        <v>25762</v>
      </c>
      <c r="C3295" s="263" t="s">
        <v>23567</v>
      </c>
      <c r="D3295" t="s">
        <v>34973</v>
      </c>
    </row>
    <row r="3296" spans="1:4" x14ac:dyDescent="0.2">
      <c r="A3296" s="263" t="s">
        <v>12939</v>
      </c>
      <c r="B3296" s="263" t="s">
        <v>25762</v>
      </c>
      <c r="C3296" s="263" t="s">
        <v>23567</v>
      </c>
      <c r="D3296" t="s">
        <v>34973</v>
      </c>
    </row>
    <row r="3297" spans="1:4" x14ac:dyDescent="0.2">
      <c r="A3297" s="263" t="s">
        <v>1071</v>
      </c>
      <c r="B3297" s="263" t="s">
        <v>25763</v>
      </c>
      <c r="C3297" s="263" t="s">
        <v>23567</v>
      </c>
      <c r="D3297" t="s">
        <v>34973</v>
      </c>
    </row>
    <row r="3298" spans="1:4" x14ac:dyDescent="0.2">
      <c r="A3298" s="263" t="s">
        <v>12940</v>
      </c>
      <c r="B3298" s="263" t="s">
        <v>25763</v>
      </c>
      <c r="C3298" s="263" t="s">
        <v>23567</v>
      </c>
      <c r="D3298" t="s">
        <v>34973</v>
      </c>
    </row>
    <row r="3299" spans="1:4" x14ac:dyDescent="0.2">
      <c r="A3299" s="263" t="s">
        <v>6967</v>
      </c>
      <c r="B3299" s="263" t="s">
        <v>25764</v>
      </c>
      <c r="C3299" s="263" t="s">
        <v>12</v>
      </c>
      <c r="D3299" t="s">
        <v>2</v>
      </c>
    </row>
    <row r="3300" spans="1:4" x14ac:dyDescent="0.2">
      <c r="A3300" s="263" t="s">
        <v>12941</v>
      </c>
      <c r="B3300" s="263" t="s">
        <v>25764</v>
      </c>
      <c r="C3300" s="263" t="s">
        <v>12</v>
      </c>
      <c r="D3300" t="s">
        <v>2</v>
      </c>
    </row>
    <row r="3301" spans="1:4" x14ac:dyDescent="0.2">
      <c r="A3301" s="263" t="s">
        <v>6968</v>
      </c>
      <c r="B3301" s="263" t="s">
        <v>25765</v>
      </c>
      <c r="C3301" s="263" t="s">
        <v>12</v>
      </c>
      <c r="D3301" t="s">
        <v>2</v>
      </c>
    </row>
    <row r="3302" spans="1:4" x14ac:dyDescent="0.2">
      <c r="A3302" s="263" t="s">
        <v>12942</v>
      </c>
      <c r="B3302" s="263" t="s">
        <v>25765</v>
      </c>
      <c r="C3302" s="263" t="s">
        <v>12</v>
      </c>
      <c r="D3302" t="s">
        <v>2</v>
      </c>
    </row>
    <row r="3303" spans="1:4" x14ac:dyDescent="0.2">
      <c r="A3303" s="263" t="s">
        <v>1072</v>
      </c>
      <c r="B3303" s="263" t="s">
        <v>25766</v>
      </c>
      <c r="C3303" s="263" t="s">
        <v>23567</v>
      </c>
      <c r="D3303" t="s">
        <v>34973</v>
      </c>
    </row>
    <row r="3304" spans="1:4" x14ac:dyDescent="0.2">
      <c r="A3304" s="263" t="s">
        <v>12943</v>
      </c>
      <c r="B3304" s="263" t="s">
        <v>25766</v>
      </c>
      <c r="C3304" s="263" t="s">
        <v>23567</v>
      </c>
      <c r="D3304" t="s">
        <v>34973</v>
      </c>
    </row>
    <row r="3305" spans="1:4" x14ac:dyDescent="0.2">
      <c r="A3305" s="263" t="s">
        <v>1073</v>
      </c>
      <c r="B3305" s="263" t="s">
        <v>25767</v>
      </c>
      <c r="C3305" s="263" t="s">
        <v>23567</v>
      </c>
      <c r="D3305" t="s">
        <v>34973</v>
      </c>
    </row>
    <row r="3306" spans="1:4" x14ac:dyDescent="0.2">
      <c r="A3306" s="263" t="s">
        <v>12944</v>
      </c>
      <c r="B3306" s="263" t="s">
        <v>25767</v>
      </c>
      <c r="C3306" s="263" t="s">
        <v>23567</v>
      </c>
      <c r="D3306" t="s">
        <v>34973</v>
      </c>
    </row>
    <row r="3307" spans="1:4" x14ac:dyDescent="0.2">
      <c r="A3307" s="263" t="s">
        <v>1074</v>
      </c>
      <c r="B3307" s="263" t="s">
        <v>25768</v>
      </c>
      <c r="C3307" s="263" t="s">
        <v>23567</v>
      </c>
      <c r="D3307" t="s">
        <v>34973</v>
      </c>
    </row>
    <row r="3308" spans="1:4" x14ac:dyDescent="0.2">
      <c r="A3308" s="263" t="s">
        <v>12945</v>
      </c>
      <c r="B3308" s="263" t="s">
        <v>25768</v>
      </c>
      <c r="C3308" s="263" t="s">
        <v>23567</v>
      </c>
      <c r="D3308" t="s">
        <v>34973</v>
      </c>
    </row>
    <row r="3309" spans="1:4" x14ac:dyDescent="0.2">
      <c r="A3309" s="263" t="s">
        <v>1075</v>
      </c>
      <c r="B3309" s="263" t="s">
        <v>25769</v>
      </c>
      <c r="C3309" s="263" t="s">
        <v>23575</v>
      </c>
      <c r="D3309" t="s">
        <v>34965</v>
      </c>
    </row>
    <row r="3310" spans="1:4" x14ac:dyDescent="0.2">
      <c r="A3310" s="263" t="s">
        <v>12946</v>
      </c>
      <c r="B3310" s="263" t="s">
        <v>25769</v>
      </c>
      <c r="C3310" s="263" t="s">
        <v>23575</v>
      </c>
      <c r="D3310" t="s">
        <v>34965</v>
      </c>
    </row>
    <row r="3311" spans="1:4" x14ac:dyDescent="0.2">
      <c r="A3311" s="263" t="s">
        <v>1076</v>
      </c>
      <c r="B3311" s="263" t="s">
        <v>25770</v>
      </c>
      <c r="C3311" s="263" t="s">
        <v>23575</v>
      </c>
      <c r="D3311" t="s">
        <v>34965</v>
      </c>
    </row>
    <row r="3312" spans="1:4" x14ac:dyDescent="0.2">
      <c r="A3312" s="263" t="s">
        <v>12947</v>
      </c>
      <c r="B3312" s="263" t="s">
        <v>25770</v>
      </c>
      <c r="C3312" s="263" t="s">
        <v>23575</v>
      </c>
      <c r="D3312" t="s">
        <v>34965</v>
      </c>
    </row>
    <row r="3313" spans="1:4" x14ac:dyDescent="0.2">
      <c r="A3313" s="263" t="s">
        <v>1077</v>
      </c>
      <c r="B3313" s="263" t="s">
        <v>25771</v>
      </c>
      <c r="C3313" s="263" t="s">
        <v>23575</v>
      </c>
      <c r="D3313" t="s">
        <v>34965</v>
      </c>
    </row>
    <row r="3314" spans="1:4" x14ac:dyDescent="0.2">
      <c r="A3314" s="263" t="s">
        <v>12948</v>
      </c>
      <c r="B3314" s="263" t="s">
        <v>25771</v>
      </c>
      <c r="C3314" s="263" t="s">
        <v>23575</v>
      </c>
      <c r="D3314" t="s">
        <v>34965</v>
      </c>
    </row>
    <row r="3315" spans="1:4" x14ac:dyDescent="0.2">
      <c r="A3315" s="263" t="s">
        <v>1078</v>
      </c>
      <c r="B3315" s="263" t="s">
        <v>25772</v>
      </c>
      <c r="C3315" s="263" t="s">
        <v>23575</v>
      </c>
      <c r="D3315" t="s">
        <v>34965</v>
      </c>
    </row>
    <row r="3316" spans="1:4" x14ac:dyDescent="0.2">
      <c r="A3316" s="263" t="s">
        <v>12949</v>
      </c>
      <c r="B3316" s="263" t="s">
        <v>25772</v>
      </c>
      <c r="C3316" s="263" t="s">
        <v>23575</v>
      </c>
      <c r="D3316" t="s">
        <v>34965</v>
      </c>
    </row>
    <row r="3317" spans="1:4" x14ac:dyDescent="0.2">
      <c r="A3317" s="263" t="s">
        <v>1079</v>
      </c>
      <c r="B3317" s="263" t="s">
        <v>25773</v>
      </c>
      <c r="C3317" s="263" t="s">
        <v>23575</v>
      </c>
      <c r="D3317" t="s">
        <v>34965</v>
      </c>
    </row>
    <row r="3318" spans="1:4" x14ac:dyDescent="0.2">
      <c r="A3318" s="263" t="s">
        <v>12950</v>
      </c>
      <c r="B3318" s="263" t="s">
        <v>25773</v>
      </c>
      <c r="C3318" s="263" t="s">
        <v>23575</v>
      </c>
      <c r="D3318" t="s">
        <v>34965</v>
      </c>
    </row>
    <row r="3319" spans="1:4" x14ac:dyDescent="0.2">
      <c r="A3319" s="263" t="s">
        <v>6969</v>
      </c>
      <c r="B3319" s="263" t="s">
        <v>25774</v>
      </c>
      <c r="C3319" s="263" t="s">
        <v>23575</v>
      </c>
      <c r="D3319" t="s">
        <v>34965</v>
      </c>
    </row>
    <row r="3320" spans="1:4" x14ac:dyDescent="0.2">
      <c r="A3320" s="263" t="s">
        <v>12951</v>
      </c>
      <c r="B3320" s="263" t="s">
        <v>25774</v>
      </c>
      <c r="C3320" s="263" t="s">
        <v>23575</v>
      </c>
      <c r="D3320" t="s">
        <v>34965</v>
      </c>
    </row>
    <row r="3321" spans="1:4" x14ac:dyDescent="0.2">
      <c r="A3321" s="263" t="s">
        <v>6970</v>
      </c>
      <c r="B3321" s="263" t="s">
        <v>25775</v>
      </c>
      <c r="C3321" s="263" t="s">
        <v>23575</v>
      </c>
      <c r="D3321" t="s">
        <v>34965</v>
      </c>
    </row>
    <row r="3322" spans="1:4" x14ac:dyDescent="0.2">
      <c r="A3322" s="263" t="s">
        <v>12952</v>
      </c>
      <c r="B3322" s="263" t="s">
        <v>25775</v>
      </c>
      <c r="C3322" s="263" t="s">
        <v>23575</v>
      </c>
      <c r="D3322" t="s">
        <v>34965</v>
      </c>
    </row>
    <row r="3323" spans="1:4" x14ac:dyDescent="0.2">
      <c r="A3323" s="263" t="s">
        <v>1080</v>
      </c>
      <c r="B3323" s="263" t="s">
        <v>25776</v>
      </c>
      <c r="C3323" s="263" t="s">
        <v>12</v>
      </c>
      <c r="D3323" t="s">
        <v>2</v>
      </c>
    </row>
    <row r="3324" spans="1:4" x14ac:dyDescent="0.2">
      <c r="A3324" s="263" t="s">
        <v>12953</v>
      </c>
      <c r="B3324" s="263" t="s">
        <v>25776</v>
      </c>
      <c r="C3324" s="263" t="s">
        <v>12</v>
      </c>
      <c r="D3324" t="s">
        <v>2</v>
      </c>
    </row>
    <row r="3325" spans="1:4" x14ac:dyDescent="0.2">
      <c r="A3325" s="263" t="s">
        <v>1081</v>
      </c>
      <c r="B3325" s="263" t="s">
        <v>25777</v>
      </c>
      <c r="C3325" s="263" t="s">
        <v>12</v>
      </c>
      <c r="D3325" t="s">
        <v>2</v>
      </c>
    </row>
    <row r="3326" spans="1:4" x14ac:dyDescent="0.2">
      <c r="A3326" s="263" t="s">
        <v>12954</v>
      </c>
      <c r="B3326" s="263" t="s">
        <v>25777</v>
      </c>
      <c r="C3326" s="263" t="s">
        <v>12</v>
      </c>
      <c r="D3326" t="s">
        <v>2</v>
      </c>
    </row>
    <row r="3327" spans="1:4" x14ac:dyDescent="0.2">
      <c r="A3327" s="263" t="s">
        <v>1082</v>
      </c>
      <c r="B3327" s="263" t="s">
        <v>25778</v>
      </c>
      <c r="C3327" s="263" t="s">
        <v>12</v>
      </c>
      <c r="D3327" t="s">
        <v>2</v>
      </c>
    </row>
    <row r="3328" spans="1:4" x14ac:dyDescent="0.2">
      <c r="A3328" s="263" t="s">
        <v>12955</v>
      </c>
      <c r="B3328" s="263" t="s">
        <v>25778</v>
      </c>
      <c r="C3328" s="263" t="s">
        <v>12</v>
      </c>
      <c r="D3328" t="s">
        <v>2</v>
      </c>
    </row>
    <row r="3329" spans="1:4" x14ac:dyDescent="0.2">
      <c r="A3329" s="263" t="s">
        <v>1083</v>
      </c>
      <c r="B3329" s="263" t="s">
        <v>25779</v>
      </c>
      <c r="C3329" s="263" t="s">
        <v>12</v>
      </c>
      <c r="D3329" t="s">
        <v>2</v>
      </c>
    </row>
    <row r="3330" spans="1:4" x14ac:dyDescent="0.2">
      <c r="A3330" s="263" t="s">
        <v>12956</v>
      </c>
      <c r="B3330" s="263" t="s">
        <v>25779</v>
      </c>
      <c r="C3330" s="263" t="s">
        <v>12</v>
      </c>
      <c r="D3330" t="s">
        <v>2</v>
      </c>
    </row>
    <row r="3331" spans="1:4" x14ac:dyDescent="0.2">
      <c r="A3331" s="263" t="s">
        <v>1084</v>
      </c>
      <c r="B3331" s="263" t="s">
        <v>25780</v>
      </c>
      <c r="C3331" s="263" t="s">
        <v>12</v>
      </c>
      <c r="D3331" t="s">
        <v>2</v>
      </c>
    </row>
    <row r="3332" spans="1:4" x14ac:dyDescent="0.2">
      <c r="A3332" s="263" t="s">
        <v>12957</v>
      </c>
      <c r="B3332" s="263" t="s">
        <v>25780</v>
      </c>
      <c r="C3332" s="263" t="s">
        <v>12</v>
      </c>
      <c r="D3332" t="s">
        <v>2</v>
      </c>
    </row>
    <row r="3333" spans="1:4" x14ac:dyDescent="0.2">
      <c r="A3333" s="263" t="s">
        <v>1085</v>
      </c>
      <c r="B3333" s="263" t="s">
        <v>25781</v>
      </c>
      <c r="C3333" s="263" t="s">
        <v>12</v>
      </c>
      <c r="D3333" t="s">
        <v>2</v>
      </c>
    </row>
    <row r="3334" spans="1:4" x14ac:dyDescent="0.2">
      <c r="A3334" s="263" t="s">
        <v>12958</v>
      </c>
      <c r="B3334" s="263" t="s">
        <v>25781</v>
      </c>
      <c r="C3334" s="263" t="s">
        <v>12</v>
      </c>
      <c r="D3334" t="s">
        <v>2</v>
      </c>
    </row>
    <row r="3335" spans="1:4" x14ac:dyDescent="0.2">
      <c r="A3335" s="263" t="s">
        <v>1086</v>
      </c>
      <c r="B3335" s="263" t="s">
        <v>25782</v>
      </c>
      <c r="C3335" s="263" t="s">
        <v>12</v>
      </c>
      <c r="D3335" t="s">
        <v>2</v>
      </c>
    </row>
    <row r="3336" spans="1:4" x14ac:dyDescent="0.2">
      <c r="A3336" s="263" t="s">
        <v>12959</v>
      </c>
      <c r="B3336" s="263" t="s">
        <v>25782</v>
      </c>
      <c r="C3336" s="263" t="s">
        <v>12</v>
      </c>
      <c r="D3336" t="s">
        <v>2</v>
      </c>
    </row>
    <row r="3337" spans="1:4" x14ac:dyDescent="0.2">
      <c r="A3337" s="263" t="s">
        <v>1087</v>
      </c>
      <c r="B3337" s="263" t="s">
        <v>25783</v>
      </c>
      <c r="C3337" s="263" t="s">
        <v>12</v>
      </c>
      <c r="D3337" t="s">
        <v>2</v>
      </c>
    </row>
    <row r="3338" spans="1:4" x14ac:dyDescent="0.2">
      <c r="A3338" s="263" t="s">
        <v>12960</v>
      </c>
      <c r="B3338" s="263" t="s">
        <v>25783</v>
      </c>
      <c r="C3338" s="263" t="s">
        <v>12</v>
      </c>
      <c r="D3338" t="s">
        <v>2</v>
      </c>
    </row>
    <row r="3339" spans="1:4" x14ac:dyDescent="0.2">
      <c r="A3339" s="263" t="s">
        <v>1088</v>
      </c>
      <c r="B3339" s="263" t="s">
        <v>25784</v>
      </c>
      <c r="C3339" s="263" t="s">
        <v>12</v>
      </c>
      <c r="D3339" t="s">
        <v>2</v>
      </c>
    </row>
    <row r="3340" spans="1:4" x14ac:dyDescent="0.2">
      <c r="A3340" s="263" t="s">
        <v>12961</v>
      </c>
      <c r="B3340" s="263" t="s">
        <v>25784</v>
      </c>
      <c r="C3340" s="263" t="s">
        <v>12</v>
      </c>
      <c r="D3340" t="s">
        <v>2</v>
      </c>
    </row>
    <row r="3341" spans="1:4" x14ac:dyDescent="0.2">
      <c r="A3341" s="263" t="s">
        <v>1089</v>
      </c>
      <c r="B3341" s="263" t="s">
        <v>25785</v>
      </c>
      <c r="C3341" s="263" t="s">
        <v>23567</v>
      </c>
      <c r="D3341" t="s">
        <v>34973</v>
      </c>
    </row>
    <row r="3342" spans="1:4" x14ac:dyDescent="0.2">
      <c r="A3342" s="263" t="s">
        <v>12962</v>
      </c>
      <c r="B3342" s="263" t="s">
        <v>25785</v>
      </c>
      <c r="C3342" s="263" t="s">
        <v>23567</v>
      </c>
      <c r="D3342" t="s">
        <v>34973</v>
      </c>
    </row>
    <row r="3343" spans="1:4" x14ac:dyDescent="0.2">
      <c r="A3343" s="263" t="s">
        <v>1090</v>
      </c>
      <c r="B3343" s="263" t="s">
        <v>25786</v>
      </c>
      <c r="C3343" s="263" t="s">
        <v>23567</v>
      </c>
      <c r="D3343" t="s">
        <v>34973</v>
      </c>
    </row>
    <row r="3344" spans="1:4" x14ac:dyDescent="0.2">
      <c r="A3344" s="263" t="s">
        <v>12963</v>
      </c>
      <c r="B3344" s="263" t="s">
        <v>25786</v>
      </c>
      <c r="C3344" s="263" t="s">
        <v>23567</v>
      </c>
      <c r="D3344" t="s">
        <v>34973</v>
      </c>
    </row>
    <row r="3345" spans="1:4" x14ac:dyDescent="0.2">
      <c r="A3345" s="263" t="s">
        <v>1091</v>
      </c>
      <c r="B3345" s="263" t="s">
        <v>25787</v>
      </c>
      <c r="C3345" s="263" t="s">
        <v>23567</v>
      </c>
      <c r="D3345" t="s">
        <v>34973</v>
      </c>
    </row>
    <row r="3346" spans="1:4" x14ac:dyDescent="0.2">
      <c r="A3346" s="263" t="s">
        <v>12964</v>
      </c>
      <c r="B3346" s="263" t="s">
        <v>25787</v>
      </c>
      <c r="C3346" s="263" t="s">
        <v>23567</v>
      </c>
      <c r="D3346" t="s">
        <v>34973</v>
      </c>
    </row>
    <row r="3347" spans="1:4" x14ac:dyDescent="0.2">
      <c r="A3347" s="263" t="s">
        <v>1092</v>
      </c>
      <c r="B3347" s="263" t="s">
        <v>25788</v>
      </c>
      <c r="C3347" s="263" t="s">
        <v>23567</v>
      </c>
      <c r="D3347" t="s">
        <v>34973</v>
      </c>
    </row>
    <row r="3348" spans="1:4" x14ac:dyDescent="0.2">
      <c r="A3348" s="263" t="s">
        <v>12965</v>
      </c>
      <c r="B3348" s="263" t="s">
        <v>25788</v>
      </c>
      <c r="C3348" s="263" t="s">
        <v>23567</v>
      </c>
      <c r="D3348" t="s">
        <v>34973</v>
      </c>
    </row>
    <row r="3349" spans="1:4" x14ac:dyDescent="0.2">
      <c r="A3349" s="263" t="s">
        <v>1093</v>
      </c>
      <c r="B3349" s="263" t="s">
        <v>25789</v>
      </c>
      <c r="C3349" s="263" t="s">
        <v>23567</v>
      </c>
      <c r="D3349" t="s">
        <v>34973</v>
      </c>
    </row>
    <row r="3350" spans="1:4" x14ac:dyDescent="0.2">
      <c r="A3350" s="263" t="s">
        <v>12966</v>
      </c>
      <c r="B3350" s="263" t="s">
        <v>25789</v>
      </c>
      <c r="C3350" s="263" t="s">
        <v>23567</v>
      </c>
      <c r="D3350" t="s">
        <v>34973</v>
      </c>
    </row>
    <row r="3351" spans="1:4" x14ac:dyDescent="0.2">
      <c r="A3351" s="263" t="s">
        <v>1094</v>
      </c>
      <c r="B3351" s="263" t="s">
        <v>25790</v>
      </c>
      <c r="C3351" s="263" t="s">
        <v>23567</v>
      </c>
      <c r="D3351" t="s">
        <v>34973</v>
      </c>
    </row>
    <row r="3352" spans="1:4" x14ac:dyDescent="0.2">
      <c r="A3352" s="263" t="s">
        <v>12967</v>
      </c>
      <c r="B3352" s="263" t="s">
        <v>25790</v>
      </c>
      <c r="C3352" s="263" t="s">
        <v>23567</v>
      </c>
      <c r="D3352" t="s">
        <v>34973</v>
      </c>
    </row>
    <row r="3353" spans="1:4" x14ac:dyDescent="0.2">
      <c r="A3353" s="263" t="s">
        <v>6971</v>
      </c>
      <c r="B3353" s="263" t="s">
        <v>34992</v>
      </c>
      <c r="C3353" s="263" t="s">
        <v>12</v>
      </c>
      <c r="D3353" t="s">
        <v>2</v>
      </c>
    </row>
    <row r="3354" spans="1:4" x14ac:dyDescent="0.2">
      <c r="A3354" s="263" t="s">
        <v>12968</v>
      </c>
      <c r="B3354" s="263" t="s">
        <v>34992</v>
      </c>
      <c r="C3354" s="263" t="s">
        <v>12</v>
      </c>
      <c r="D3354" t="s">
        <v>2</v>
      </c>
    </row>
    <row r="3355" spans="1:4" x14ac:dyDescent="0.2">
      <c r="A3355" s="263" t="s">
        <v>6972</v>
      </c>
      <c r="B3355" s="263" t="s">
        <v>34993</v>
      </c>
      <c r="C3355" s="263" t="s">
        <v>12</v>
      </c>
      <c r="D3355" t="s">
        <v>2</v>
      </c>
    </row>
    <row r="3356" spans="1:4" x14ac:dyDescent="0.2">
      <c r="A3356" s="263" t="s">
        <v>12969</v>
      </c>
      <c r="B3356" s="263" t="s">
        <v>34993</v>
      </c>
      <c r="C3356" s="263" t="s">
        <v>12</v>
      </c>
      <c r="D3356" t="s">
        <v>2</v>
      </c>
    </row>
    <row r="3357" spans="1:4" x14ac:dyDescent="0.2">
      <c r="A3357" s="263" t="s">
        <v>1095</v>
      </c>
      <c r="B3357" s="263" t="s">
        <v>25791</v>
      </c>
      <c r="C3357" s="263" t="s">
        <v>23567</v>
      </c>
      <c r="D3357" t="s">
        <v>34973</v>
      </c>
    </row>
    <row r="3358" spans="1:4" x14ac:dyDescent="0.2">
      <c r="A3358" s="263" t="s">
        <v>12970</v>
      </c>
      <c r="B3358" s="263" t="s">
        <v>25791</v>
      </c>
      <c r="C3358" s="263" t="s">
        <v>23567</v>
      </c>
      <c r="D3358" t="s">
        <v>34973</v>
      </c>
    </row>
    <row r="3359" spans="1:4" x14ac:dyDescent="0.2">
      <c r="A3359" s="263" t="s">
        <v>1096</v>
      </c>
      <c r="B3359" s="263" t="s">
        <v>25792</v>
      </c>
      <c r="C3359" s="263" t="s">
        <v>23567</v>
      </c>
      <c r="D3359" t="s">
        <v>34973</v>
      </c>
    </row>
    <row r="3360" spans="1:4" x14ac:dyDescent="0.2">
      <c r="A3360" s="263" t="s">
        <v>12971</v>
      </c>
      <c r="B3360" s="263" t="s">
        <v>25792</v>
      </c>
      <c r="C3360" s="263" t="s">
        <v>23567</v>
      </c>
      <c r="D3360" t="s">
        <v>34973</v>
      </c>
    </row>
    <row r="3361" spans="1:4" x14ac:dyDescent="0.2">
      <c r="A3361" s="263" t="s">
        <v>1097</v>
      </c>
      <c r="B3361" s="263" t="s">
        <v>25793</v>
      </c>
      <c r="C3361" s="263" t="s">
        <v>23567</v>
      </c>
      <c r="D3361" t="s">
        <v>34973</v>
      </c>
    </row>
    <row r="3362" spans="1:4" x14ac:dyDescent="0.2">
      <c r="A3362" s="263" t="s">
        <v>12972</v>
      </c>
      <c r="B3362" s="263" t="s">
        <v>25793</v>
      </c>
      <c r="C3362" s="263" t="s">
        <v>23567</v>
      </c>
      <c r="D3362" t="s">
        <v>34973</v>
      </c>
    </row>
    <row r="3363" spans="1:4" x14ac:dyDescent="0.2">
      <c r="A3363" s="263" t="s">
        <v>1098</v>
      </c>
      <c r="B3363" s="263" t="s">
        <v>25794</v>
      </c>
      <c r="C3363" s="263" t="s">
        <v>23567</v>
      </c>
      <c r="D3363" t="s">
        <v>34973</v>
      </c>
    </row>
    <row r="3364" spans="1:4" x14ac:dyDescent="0.2">
      <c r="A3364" s="263" t="s">
        <v>12973</v>
      </c>
      <c r="B3364" s="263" t="s">
        <v>25794</v>
      </c>
      <c r="C3364" s="263" t="s">
        <v>23567</v>
      </c>
      <c r="D3364" t="s">
        <v>34973</v>
      </c>
    </row>
    <row r="3365" spans="1:4" x14ac:dyDescent="0.2">
      <c r="A3365" s="263" t="s">
        <v>1099</v>
      </c>
      <c r="B3365" s="263" t="s">
        <v>25795</v>
      </c>
      <c r="C3365" s="263" t="s">
        <v>23567</v>
      </c>
      <c r="D3365" t="s">
        <v>34973</v>
      </c>
    </row>
    <row r="3366" spans="1:4" x14ac:dyDescent="0.2">
      <c r="A3366" s="263" t="s">
        <v>12974</v>
      </c>
      <c r="B3366" s="263" t="s">
        <v>25795</v>
      </c>
      <c r="C3366" s="263" t="s">
        <v>23567</v>
      </c>
      <c r="D3366" t="s">
        <v>34973</v>
      </c>
    </row>
    <row r="3367" spans="1:4" x14ac:dyDescent="0.2">
      <c r="A3367" s="263" t="s">
        <v>1100</v>
      </c>
      <c r="B3367" s="263" t="s">
        <v>25796</v>
      </c>
      <c r="C3367" s="263" t="s">
        <v>23567</v>
      </c>
      <c r="D3367" t="s">
        <v>34973</v>
      </c>
    </row>
    <row r="3368" spans="1:4" x14ac:dyDescent="0.2">
      <c r="A3368" s="263" t="s">
        <v>12975</v>
      </c>
      <c r="B3368" s="263" t="s">
        <v>25796</v>
      </c>
      <c r="C3368" s="263" t="s">
        <v>23567</v>
      </c>
      <c r="D3368" t="s">
        <v>34973</v>
      </c>
    </row>
    <row r="3369" spans="1:4" x14ac:dyDescent="0.2">
      <c r="A3369" s="263" t="s">
        <v>1101</v>
      </c>
      <c r="B3369" s="263" t="s">
        <v>25797</v>
      </c>
      <c r="C3369" s="263" t="s">
        <v>23567</v>
      </c>
      <c r="D3369" t="s">
        <v>34973</v>
      </c>
    </row>
    <row r="3370" spans="1:4" x14ac:dyDescent="0.2">
      <c r="A3370" s="263" t="s">
        <v>12976</v>
      </c>
      <c r="B3370" s="263" t="s">
        <v>25797</v>
      </c>
      <c r="C3370" s="263" t="s">
        <v>23567</v>
      </c>
      <c r="D3370" t="s">
        <v>34973</v>
      </c>
    </row>
    <row r="3371" spans="1:4" x14ac:dyDescent="0.2">
      <c r="A3371" s="263" t="s">
        <v>1102</v>
      </c>
      <c r="B3371" s="263" t="s">
        <v>25798</v>
      </c>
      <c r="C3371" s="263" t="s">
        <v>23567</v>
      </c>
      <c r="D3371" t="s">
        <v>34973</v>
      </c>
    </row>
    <row r="3372" spans="1:4" x14ac:dyDescent="0.2">
      <c r="A3372" s="263" t="s">
        <v>12977</v>
      </c>
      <c r="B3372" s="263" t="s">
        <v>25798</v>
      </c>
      <c r="C3372" s="263" t="s">
        <v>23567</v>
      </c>
      <c r="D3372" t="s">
        <v>34973</v>
      </c>
    </row>
    <row r="3373" spans="1:4" x14ac:dyDescent="0.2">
      <c r="A3373" s="263" t="s">
        <v>1103</v>
      </c>
      <c r="B3373" s="263" t="s">
        <v>25799</v>
      </c>
      <c r="C3373" s="263" t="s">
        <v>23567</v>
      </c>
      <c r="D3373" t="s">
        <v>34973</v>
      </c>
    </row>
    <row r="3374" spans="1:4" x14ac:dyDescent="0.2">
      <c r="A3374" s="263" t="s">
        <v>12978</v>
      </c>
      <c r="B3374" s="263" t="s">
        <v>25799</v>
      </c>
      <c r="C3374" s="263" t="s">
        <v>23567</v>
      </c>
      <c r="D3374" t="s">
        <v>34973</v>
      </c>
    </row>
    <row r="3375" spans="1:4" x14ac:dyDescent="0.2">
      <c r="A3375" s="263" t="s">
        <v>1104</v>
      </c>
      <c r="B3375" s="263" t="s">
        <v>25800</v>
      </c>
      <c r="C3375" s="263" t="s">
        <v>23567</v>
      </c>
      <c r="D3375" t="s">
        <v>34973</v>
      </c>
    </row>
    <row r="3376" spans="1:4" x14ac:dyDescent="0.2">
      <c r="A3376" s="263" t="s">
        <v>12979</v>
      </c>
      <c r="B3376" s="263" t="s">
        <v>25800</v>
      </c>
      <c r="C3376" s="263" t="s">
        <v>23567</v>
      </c>
      <c r="D3376" t="s">
        <v>34973</v>
      </c>
    </row>
    <row r="3377" spans="1:4" x14ac:dyDescent="0.2">
      <c r="A3377" s="263" t="s">
        <v>6973</v>
      </c>
      <c r="B3377" s="263" t="s">
        <v>25801</v>
      </c>
      <c r="C3377" s="263" t="s">
        <v>12</v>
      </c>
      <c r="D3377" t="s">
        <v>2</v>
      </c>
    </row>
    <row r="3378" spans="1:4" x14ac:dyDescent="0.2">
      <c r="A3378" s="263" t="s">
        <v>12980</v>
      </c>
      <c r="B3378" s="263" t="s">
        <v>25801</v>
      </c>
      <c r="C3378" s="263" t="s">
        <v>12</v>
      </c>
      <c r="D3378" t="s">
        <v>2</v>
      </c>
    </row>
    <row r="3379" spans="1:4" x14ac:dyDescent="0.2">
      <c r="A3379" s="263" t="s">
        <v>1105</v>
      </c>
      <c r="B3379" s="263" t="s">
        <v>25802</v>
      </c>
      <c r="C3379" s="263" t="s">
        <v>12</v>
      </c>
      <c r="D3379" t="s">
        <v>2</v>
      </c>
    </row>
    <row r="3380" spans="1:4" x14ac:dyDescent="0.2">
      <c r="A3380" s="263" t="s">
        <v>12981</v>
      </c>
      <c r="B3380" s="263" t="s">
        <v>25802</v>
      </c>
      <c r="C3380" s="263" t="s">
        <v>12</v>
      </c>
      <c r="D3380" t="s">
        <v>2</v>
      </c>
    </row>
    <row r="3381" spans="1:4" x14ac:dyDescent="0.2">
      <c r="A3381" s="263" t="s">
        <v>1106</v>
      </c>
      <c r="B3381" s="263" t="s">
        <v>25803</v>
      </c>
      <c r="C3381" s="263" t="s">
        <v>12</v>
      </c>
      <c r="D3381" t="s">
        <v>2</v>
      </c>
    </row>
    <row r="3382" spans="1:4" x14ac:dyDescent="0.2">
      <c r="A3382" s="263" t="s">
        <v>12982</v>
      </c>
      <c r="B3382" s="263" t="s">
        <v>25803</v>
      </c>
      <c r="C3382" s="263" t="s">
        <v>12</v>
      </c>
      <c r="D3382" t="s">
        <v>2</v>
      </c>
    </row>
    <row r="3383" spans="1:4" x14ac:dyDescent="0.2">
      <c r="A3383" s="263" t="s">
        <v>1107</v>
      </c>
      <c r="B3383" s="263" t="s">
        <v>25804</v>
      </c>
      <c r="C3383" s="263" t="s">
        <v>12</v>
      </c>
      <c r="D3383" t="s">
        <v>2</v>
      </c>
    </row>
    <row r="3384" spans="1:4" x14ac:dyDescent="0.2">
      <c r="A3384" s="263" t="s">
        <v>12983</v>
      </c>
      <c r="B3384" s="263" t="s">
        <v>25804</v>
      </c>
      <c r="C3384" s="263" t="s">
        <v>12</v>
      </c>
      <c r="D3384" t="s">
        <v>2</v>
      </c>
    </row>
    <row r="3385" spans="1:4" x14ac:dyDescent="0.2">
      <c r="A3385" s="263" t="s">
        <v>1108</v>
      </c>
      <c r="B3385" s="263" t="s">
        <v>25805</v>
      </c>
      <c r="C3385" s="263" t="s">
        <v>12</v>
      </c>
      <c r="D3385" t="s">
        <v>2</v>
      </c>
    </row>
    <row r="3386" spans="1:4" x14ac:dyDescent="0.2">
      <c r="A3386" s="263" t="s">
        <v>12984</v>
      </c>
      <c r="B3386" s="263" t="s">
        <v>25805</v>
      </c>
      <c r="C3386" s="263" t="s">
        <v>12</v>
      </c>
      <c r="D3386" t="s">
        <v>2</v>
      </c>
    </row>
    <row r="3387" spans="1:4" x14ac:dyDescent="0.2">
      <c r="A3387" s="263" t="s">
        <v>1109</v>
      </c>
      <c r="B3387" s="263" t="s">
        <v>25806</v>
      </c>
      <c r="C3387" s="263" t="s">
        <v>12</v>
      </c>
      <c r="D3387" t="s">
        <v>2</v>
      </c>
    </row>
    <row r="3388" spans="1:4" x14ac:dyDescent="0.2">
      <c r="A3388" s="263" t="s">
        <v>12985</v>
      </c>
      <c r="B3388" s="263" t="s">
        <v>25806</v>
      </c>
      <c r="C3388" s="263" t="s">
        <v>12</v>
      </c>
      <c r="D3388" t="s">
        <v>2</v>
      </c>
    </row>
    <row r="3389" spans="1:4" x14ac:dyDescent="0.2">
      <c r="A3389" s="263" t="s">
        <v>1110</v>
      </c>
      <c r="B3389" s="263" t="s">
        <v>25807</v>
      </c>
      <c r="C3389" s="263" t="s">
        <v>12</v>
      </c>
      <c r="D3389" t="s">
        <v>2</v>
      </c>
    </row>
    <row r="3390" spans="1:4" x14ac:dyDescent="0.2">
      <c r="A3390" s="263" t="s">
        <v>12986</v>
      </c>
      <c r="B3390" s="263" t="s">
        <v>25807</v>
      </c>
      <c r="C3390" s="263" t="s">
        <v>12</v>
      </c>
      <c r="D3390" t="s">
        <v>2</v>
      </c>
    </row>
    <row r="3391" spans="1:4" x14ac:dyDescent="0.2">
      <c r="A3391" s="263" t="s">
        <v>1111</v>
      </c>
      <c r="B3391" s="263" t="s">
        <v>25808</v>
      </c>
      <c r="C3391" s="263" t="s">
        <v>12</v>
      </c>
      <c r="D3391" t="s">
        <v>2</v>
      </c>
    </row>
    <row r="3392" spans="1:4" x14ac:dyDescent="0.2">
      <c r="A3392" s="263" t="s">
        <v>12987</v>
      </c>
      <c r="B3392" s="263" t="s">
        <v>25808</v>
      </c>
      <c r="C3392" s="263" t="s">
        <v>12</v>
      </c>
      <c r="D3392" t="s">
        <v>2</v>
      </c>
    </row>
    <row r="3393" spans="1:4" x14ac:dyDescent="0.2">
      <c r="A3393" s="263" t="s">
        <v>1112</v>
      </c>
      <c r="B3393" s="263" t="s">
        <v>25809</v>
      </c>
      <c r="C3393" s="263" t="s">
        <v>12</v>
      </c>
      <c r="D3393" t="s">
        <v>2</v>
      </c>
    </row>
    <row r="3394" spans="1:4" x14ac:dyDescent="0.2">
      <c r="A3394" s="263" t="s">
        <v>12988</v>
      </c>
      <c r="B3394" s="263" t="s">
        <v>25809</v>
      </c>
      <c r="C3394" s="263" t="s">
        <v>12</v>
      </c>
      <c r="D3394" t="s">
        <v>2</v>
      </c>
    </row>
    <row r="3395" spans="1:4" x14ac:dyDescent="0.2">
      <c r="A3395" s="263" t="s">
        <v>1113</v>
      </c>
      <c r="B3395" s="263" t="s">
        <v>25810</v>
      </c>
      <c r="C3395" s="263" t="s">
        <v>12</v>
      </c>
      <c r="D3395" t="s">
        <v>2</v>
      </c>
    </row>
    <row r="3396" spans="1:4" x14ac:dyDescent="0.2">
      <c r="A3396" s="263" t="s">
        <v>12989</v>
      </c>
      <c r="B3396" s="263" t="s">
        <v>25810</v>
      </c>
      <c r="C3396" s="263" t="s">
        <v>12</v>
      </c>
      <c r="D3396" t="s">
        <v>2</v>
      </c>
    </row>
    <row r="3397" spans="1:4" x14ac:dyDescent="0.2">
      <c r="A3397" s="263" t="s">
        <v>1114</v>
      </c>
      <c r="B3397" s="263" t="s">
        <v>25811</v>
      </c>
      <c r="C3397" s="263" t="s">
        <v>23567</v>
      </c>
      <c r="D3397" t="s">
        <v>34973</v>
      </c>
    </row>
    <row r="3398" spans="1:4" x14ac:dyDescent="0.2">
      <c r="A3398" s="263" t="s">
        <v>12990</v>
      </c>
      <c r="B3398" s="263" t="s">
        <v>25811</v>
      </c>
      <c r="C3398" s="263" t="s">
        <v>23567</v>
      </c>
      <c r="D3398" t="s">
        <v>34973</v>
      </c>
    </row>
    <row r="3399" spans="1:4" x14ac:dyDescent="0.2">
      <c r="A3399" s="263" t="s">
        <v>1115</v>
      </c>
      <c r="B3399" s="263" t="s">
        <v>25812</v>
      </c>
      <c r="C3399" s="263" t="s">
        <v>23567</v>
      </c>
      <c r="D3399" t="s">
        <v>34973</v>
      </c>
    </row>
    <row r="3400" spans="1:4" x14ac:dyDescent="0.2">
      <c r="A3400" s="263" t="s">
        <v>12991</v>
      </c>
      <c r="B3400" s="263" t="s">
        <v>25812</v>
      </c>
      <c r="C3400" s="263" t="s">
        <v>23567</v>
      </c>
      <c r="D3400" t="s">
        <v>34973</v>
      </c>
    </row>
    <row r="3401" spans="1:4" x14ac:dyDescent="0.2">
      <c r="A3401" s="263" t="s">
        <v>1116</v>
      </c>
      <c r="B3401" s="263" t="s">
        <v>25813</v>
      </c>
      <c r="C3401" s="263" t="s">
        <v>23567</v>
      </c>
      <c r="D3401" t="s">
        <v>34973</v>
      </c>
    </row>
    <row r="3402" spans="1:4" x14ac:dyDescent="0.2">
      <c r="A3402" s="263" t="s">
        <v>12992</v>
      </c>
      <c r="B3402" s="263" t="s">
        <v>25813</v>
      </c>
      <c r="C3402" s="263" t="s">
        <v>23567</v>
      </c>
      <c r="D3402" t="s">
        <v>34973</v>
      </c>
    </row>
    <row r="3403" spans="1:4" x14ac:dyDescent="0.2">
      <c r="A3403" s="263" t="s">
        <v>1117</v>
      </c>
      <c r="B3403" s="263" t="s">
        <v>25814</v>
      </c>
      <c r="C3403" s="263" t="s">
        <v>23567</v>
      </c>
      <c r="D3403" t="s">
        <v>34973</v>
      </c>
    </row>
    <row r="3404" spans="1:4" x14ac:dyDescent="0.2">
      <c r="A3404" s="263" t="s">
        <v>12993</v>
      </c>
      <c r="B3404" s="263" t="s">
        <v>25814</v>
      </c>
      <c r="C3404" s="263" t="s">
        <v>23567</v>
      </c>
      <c r="D3404" t="s">
        <v>34973</v>
      </c>
    </row>
    <row r="3405" spans="1:4" x14ac:dyDescent="0.2">
      <c r="A3405" s="263" t="s">
        <v>1118</v>
      </c>
      <c r="B3405" s="263" t="s">
        <v>25815</v>
      </c>
      <c r="C3405" s="263" t="s">
        <v>23567</v>
      </c>
      <c r="D3405" t="s">
        <v>34973</v>
      </c>
    </row>
    <row r="3406" spans="1:4" x14ac:dyDescent="0.2">
      <c r="A3406" s="263" t="s">
        <v>12994</v>
      </c>
      <c r="B3406" s="263" t="s">
        <v>25815</v>
      </c>
      <c r="C3406" s="263" t="s">
        <v>23567</v>
      </c>
      <c r="D3406" t="s">
        <v>34973</v>
      </c>
    </row>
    <row r="3407" spans="1:4" x14ac:dyDescent="0.2">
      <c r="A3407" s="263" t="s">
        <v>1119</v>
      </c>
      <c r="B3407" s="263" t="s">
        <v>25816</v>
      </c>
      <c r="C3407" s="263" t="s">
        <v>23567</v>
      </c>
      <c r="D3407" t="s">
        <v>34973</v>
      </c>
    </row>
    <row r="3408" spans="1:4" x14ac:dyDescent="0.2">
      <c r="A3408" s="263" t="s">
        <v>12995</v>
      </c>
      <c r="B3408" s="263" t="s">
        <v>25816</v>
      </c>
      <c r="C3408" s="263" t="s">
        <v>23567</v>
      </c>
      <c r="D3408" t="s">
        <v>34973</v>
      </c>
    </row>
    <row r="3409" spans="1:4" x14ac:dyDescent="0.2">
      <c r="A3409" s="263" t="s">
        <v>1120</v>
      </c>
      <c r="B3409" s="263" t="s">
        <v>25817</v>
      </c>
      <c r="C3409" s="263" t="s">
        <v>23567</v>
      </c>
      <c r="D3409" t="s">
        <v>34973</v>
      </c>
    </row>
    <row r="3410" spans="1:4" x14ac:dyDescent="0.2">
      <c r="A3410" s="263" t="s">
        <v>12996</v>
      </c>
      <c r="B3410" s="263" t="s">
        <v>25817</v>
      </c>
      <c r="C3410" s="263" t="s">
        <v>23567</v>
      </c>
      <c r="D3410" t="s">
        <v>34973</v>
      </c>
    </row>
    <row r="3411" spans="1:4" x14ac:dyDescent="0.2">
      <c r="A3411" s="263" t="s">
        <v>1121</v>
      </c>
      <c r="B3411" s="263" t="s">
        <v>25818</v>
      </c>
      <c r="C3411" s="263" t="s">
        <v>23567</v>
      </c>
      <c r="D3411" t="s">
        <v>34973</v>
      </c>
    </row>
    <row r="3412" spans="1:4" x14ac:dyDescent="0.2">
      <c r="A3412" s="263" t="s">
        <v>12997</v>
      </c>
      <c r="B3412" s="263" t="s">
        <v>25818</v>
      </c>
      <c r="C3412" s="263" t="s">
        <v>23567</v>
      </c>
      <c r="D3412" t="s">
        <v>34973</v>
      </c>
    </row>
    <row r="3413" spans="1:4" x14ac:dyDescent="0.2">
      <c r="A3413" s="263" t="s">
        <v>1122</v>
      </c>
      <c r="B3413" s="263" t="s">
        <v>25819</v>
      </c>
      <c r="C3413" s="263" t="s">
        <v>20</v>
      </c>
      <c r="D3413" t="s">
        <v>0</v>
      </c>
    </row>
    <row r="3414" spans="1:4" x14ac:dyDescent="0.2">
      <c r="A3414" s="263" t="s">
        <v>12998</v>
      </c>
      <c r="B3414" s="263" t="s">
        <v>25819</v>
      </c>
      <c r="C3414" s="263" t="s">
        <v>20</v>
      </c>
      <c r="D3414" t="s">
        <v>0</v>
      </c>
    </row>
    <row r="3415" spans="1:4" x14ac:dyDescent="0.2">
      <c r="A3415" s="263" t="s">
        <v>1123</v>
      </c>
      <c r="B3415" s="263" t="s">
        <v>25820</v>
      </c>
      <c r="C3415" s="263" t="s">
        <v>20</v>
      </c>
      <c r="D3415" t="s">
        <v>0</v>
      </c>
    </row>
    <row r="3416" spans="1:4" x14ac:dyDescent="0.2">
      <c r="A3416" s="263" t="s">
        <v>12999</v>
      </c>
      <c r="B3416" s="263" t="s">
        <v>25820</v>
      </c>
      <c r="C3416" s="263" t="s">
        <v>20</v>
      </c>
      <c r="D3416" t="s">
        <v>0</v>
      </c>
    </row>
    <row r="3417" spans="1:4" x14ac:dyDescent="0.2">
      <c r="A3417" s="263" t="s">
        <v>1124</v>
      </c>
      <c r="B3417" s="263" t="s">
        <v>25821</v>
      </c>
      <c r="C3417" s="263" t="s">
        <v>20</v>
      </c>
      <c r="D3417" t="s">
        <v>0</v>
      </c>
    </row>
    <row r="3418" spans="1:4" x14ac:dyDescent="0.2">
      <c r="A3418" s="263" t="s">
        <v>13000</v>
      </c>
      <c r="B3418" s="263" t="s">
        <v>25821</v>
      </c>
      <c r="C3418" s="263" t="s">
        <v>20</v>
      </c>
      <c r="D3418" t="s">
        <v>0</v>
      </c>
    </row>
    <row r="3419" spans="1:4" x14ac:dyDescent="0.2">
      <c r="A3419" s="263" t="s">
        <v>1125</v>
      </c>
      <c r="B3419" s="263" t="s">
        <v>25822</v>
      </c>
      <c r="C3419" s="263" t="s">
        <v>20</v>
      </c>
      <c r="D3419" t="s">
        <v>0</v>
      </c>
    </row>
    <row r="3420" spans="1:4" x14ac:dyDescent="0.2">
      <c r="A3420" s="263" t="s">
        <v>13001</v>
      </c>
      <c r="B3420" s="263" t="s">
        <v>25822</v>
      </c>
      <c r="C3420" s="263" t="s">
        <v>20</v>
      </c>
      <c r="D3420" t="s">
        <v>0</v>
      </c>
    </row>
    <row r="3421" spans="1:4" x14ac:dyDescent="0.2">
      <c r="A3421" s="263" t="s">
        <v>1126</v>
      </c>
      <c r="B3421" s="263" t="s">
        <v>25823</v>
      </c>
      <c r="C3421" s="263" t="s">
        <v>20</v>
      </c>
      <c r="D3421" t="s">
        <v>0</v>
      </c>
    </row>
    <row r="3422" spans="1:4" x14ac:dyDescent="0.2">
      <c r="A3422" s="263" t="s">
        <v>13002</v>
      </c>
      <c r="B3422" s="263" t="s">
        <v>25823</v>
      </c>
      <c r="C3422" s="263" t="s">
        <v>20</v>
      </c>
      <c r="D3422" t="s">
        <v>0</v>
      </c>
    </row>
    <row r="3423" spans="1:4" x14ac:dyDescent="0.2">
      <c r="A3423" s="263" t="s">
        <v>1127</v>
      </c>
      <c r="B3423" s="263" t="s">
        <v>25824</v>
      </c>
      <c r="C3423" s="263" t="s">
        <v>20</v>
      </c>
      <c r="D3423" t="s">
        <v>0</v>
      </c>
    </row>
    <row r="3424" spans="1:4" x14ac:dyDescent="0.2">
      <c r="A3424" s="263" t="s">
        <v>13003</v>
      </c>
      <c r="B3424" s="263" t="s">
        <v>25824</v>
      </c>
      <c r="C3424" s="263" t="s">
        <v>20</v>
      </c>
      <c r="D3424" t="s">
        <v>0</v>
      </c>
    </row>
    <row r="3425" spans="1:4" x14ac:dyDescent="0.2">
      <c r="A3425" s="263" t="s">
        <v>1128</v>
      </c>
      <c r="B3425" s="263" t="s">
        <v>25825</v>
      </c>
      <c r="C3425" s="263" t="s">
        <v>20</v>
      </c>
      <c r="D3425" t="s">
        <v>0</v>
      </c>
    </row>
    <row r="3426" spans="1:4" x14ac:dyDescent="0.2">
      <c r="A3426" s="263" t="s">
        <v>13004</v>
      </c>
      <c r="B3426" s="263" t="s">
        <v>25825</v>
      </c>
      <c r="C3426" s="263" t="s">
        <v>20</v>
      </c>
      <c r="D3426" t="s">
        <v>0</v>
      </c>
    </row>
    <row r="3427" spans="1:4" x14ac:dyDescent="0.2">
      <c r="A3427" s="263" t="s">
        <v>1129</v>
      </c>
      <c r="B3427" s="263" t="s">
        <v>25826</v>
      </c>
      <c r="C3427" s="263" t="s">
        <v>20</v>
      </c>
      <c r="D3427" t="s">
        <v>0</v>
      </c>
    </row>
    <row r="3428" spans="1:4" x14ac:dyDescent="0.2">
      <c r="A3428" s="263" t="s">
        <v>13005</v>
      </c>
      <c r="B3428" s="263" t="s">
        <v>25826</v>
      </c>
      <c r="C3428" s="263" t="s">
        <v>20</v>
      </c>
      <c r="D3428" t="s">
        <v>0</v>
      </c>
    </row>
    <row r="3429" spans="1:4" x14ac:dyDescent="0.2">
      <c r="A3429" s="263" t="s">
        <v>1130</v>
      </c>
      <c r="B3429" s="263" t="s">
        <v>25827</v>
      </c>
      <c r="C3429" s="263" t="s">
        <v>20</v>
      </c>
      <c r="D3429" t="s">
        <v>0</v>
      </c>
    </row>
    <row r="3430" spans="1:4" x14ac:dyDescent="0.2">
      <c r="A3430" s="263" t="s">
        <v>13006</v>
      </c>
      <c r="B3430" s="263" t="s">
        <v>25827</v>
      </c>
      <c r="C3430" s="263" t="s">
        <v>20</v>
      </c>
      <c r="D3430" t="s">
        <v>0</v>
      </c>
    </row>
    <row r="3431" spans="1:4" x14ac:dyDescent="0.2">
      <c r="A3431" s="263" t="s">
        <v>1131</v>
      </c>
      <c r="B3431" s="263" t="s">
        <v>25828</v>
      </c>
      <c r="C3431" s="263" t="s">
        <v>20</v>
      </c>
      <c r="D3431" t="s">
        <v>0</v>
      </c>
    </row>
    <row r="3432" spans="1:4" x14ac:dyDescent="0.2">
      <c r="A3432" s="263" t="s">
        <v>13007</v>
      </c>
      <c r="B3432" s="263" t="s">
        <v>25828</v>
      </c>
      <c r="C3432" s="263" t="s">
        <v>20</v>
      </c>
      <c r="D3432" t="s">
        <v>0</v>
      </c>
    </row>
    <row r="3433" spans="1:4" x14ac:dyDescent="0.2">
      <c r="A3433" s="263" t="s">
        <v>1132</v>
      </c>
      <c r="B3433" s="263" t="s">
        <v>25829</v>
      </c>
      <c r="C3433" s="263" t="s">
        <v>20</v>
      </c>
      <c r="D3433" t="s">
        <v>0</v>
      </c>
    </row>
    <row r="3434" spans="1:4" x14ac:dyDescent="0.2">
      <c r="A3434" s="263" t="s">
        <v>13008</v>
      </c>
      <c r="B3434" s="263" t="s">
        <v>25829</v>
      </c>
      <c r="C3434" s="263" t="s">
        <v>20</v>
      </c>
      <c r="D3434" t="s">
        <v>0</v>
      </c>
    </row>
    <row r="3435" spans="1:4" x14ac:dyDescent="0.2">
      <c r="A3435" s="263" t="s">
        <v>1133</v>
      </c>
      <c r="B3435" s="263" t="s">
        <v>25830</v>
      </c>
      <c r="C3435" s="263" t="s">
        <v>20</v>
      </c>
      <c r="D3435" t="s">
        <v>0</v>
      </c>
    </row>
    <row r="3436" spans="1:4" x14ac:dyDescent="0.2">
      <c r="A3436" s="263" t="s">
        <v>13009</v>
      </c>
      <c r="B3436" s="263" t="s">
        <v>25830</v>
      </c>
      <c r="C3436" s="263" t="s">
        <v>20</v>
      </c>
      <c r="D3436" t="s">
        <v>0</v>
      </c>
    </row>
    <row r="3437" spans="1:4" x14ac:dyDescent="0.2">
      <c r="A3437" s="263" t="s">
        <v>1134</v>
      </c>
      <c r="B3437" s="263" t="s">
        <v>25831</v>
      </c>
      <c r="C3437" s="263" t="s">
        <v>20</v>
      </c>
      <c r="D3437" t="s">
        <v>0</v>
      </c>
    </row>
    <row r="3438" spans="1:4" x14ac:dyDescent="0.2">
      <c r="A3438" s="263" t="s">
        <v>13010</v>
      </c>
      <c r="B3438" s="263" t="s">
        <v>25831</v>
      </c>
      <c r="C3438" s="263" t="s">
        <v>20</v>
      </c>
      <c r="D3438" t="s">
        <v>0</v>
      </c>
    </row>
    <row r="3439" spans="1:4" x14ac:dyDescent="0.2">
      <c r="A3439" s="263" t="s">
        <v>1135</v>
      </c>
      <c r="B3439" s="263" t="s">
        <v>25832</v>
      </c>
      <c r="C3439" s="263" t="s">
        <v>20</v>
      </c>
      <c r="D3439" t="s">
        <v>0</v>
      </c>
    </row>
    <row r="3440" spans="1:4" x14ac:dyDescent="0.2">
      <c r="A3440" s="263" t="s">
        <v>13011</v>
      </c>
      <c r="B3440" s="263" t="s">
        <v>25832</v>
      </c>
      <c r="C3440" s="263" t="s">
        <v>20</v>
      </c>
      <c r="D3440" t="s">
        <v>0</v>
      </c>
    </row>
    <row r="3441" spans="1:4" x14ac:dyDescent="0.2">
      <c r="A3441" s="263" t="s">
        <v>1136</v>
      </c>
      <c r="B3441" s="263" t="s">
        <v>25833</v>
      </c>
      <c r="C3441" s="263" t="s">
        <v>20</v>
      </c>
      <c r="D3441" t="s">
        <v>0</v>
      </c>
    </row>
    <row r="3442" spans="1:4" x14ac:dyDescent="0.2">
      <c r="A3442" s="263" t="s">
        <v>13012</v>
      </c>
      <c r="B3442" s="263" t="s">
        <v>25833</v>
      </c>
      <c r="C3442" s="263" t="s">
        <v>20</v>
      </c>
      <c r="D3442" t="s">
        <v>0</v>
      </c>
    </row>
    <row r="3443" spans="1:4" x14ac:dyDescent="0.2">
      <c r="A3443" s="263" t="s">
        <v>1137</v>
      </c>
      <c r="B3443" s="263" t="s">
        <v>25834</v>
      </c>
      <c r="C3443" s="263" t="s">
        <v>20</v>
      </c>
      <c r="D3443" t="s">
        <v>0</v>
      </c>
    </row>
    <row r="3444" spans="1:4" x14ac:dyDescent="0.2">
      <c r="A3444" s="263" t="s">
        <v>13013</v>
      </c>
      <c r="B3444" s="263" t="s">
        <v>25834</v>
      </c>
      <c r="C3444" s="263" t="s">
        <v>20</v>
      </c>
      <c r="D3444" t="s">
        <v>0</v>
      </c>
    </row>
    <row r="3445" spans="1:4" x14ac:dyDescent="0.2">
      <c r="A3445" s="263" t="s">
        <v>1138</v>
      </c>
      <c r="B3445" s="263" t="s">
        <v>25835</v>
      </c>
      <c r="C3445" s="263" t="s">
        <v>20</v>
      </c>
      <c r="D3445" t="s">
        <v>0</v>
      </c>
    </row>
    <row r="3446" spans="1:4" x14ac:dyDescent="0.2">
      <c r="A3446" s="263" t="s">
        <v>13014</v>
      </c>
      <c r="B3446" s="263" t="s">
        <v>25835</v>
      </c>
      <c r="C3446" s="263" t="s">
        <v>20</v>
      </c>
      <c r="D3446" t="s">
        <v>0</v>
      </c>
    </row>
    <row r="3447" spans="1:4" x14ac:dyDescent="0.2">
      <c r="A3447" s="263" t="s">
        <v>1139</v>
      </c>
      <c r="B3447" s="263" t="s">
        <v>25836</v>
      </c>
      <c r="C3447" s="263" t="s">
        <v>20</v>
      </c>
      <c r="D3447" t="s">
        <v>0</v>
      </c>
    </row>
    <row r="3448" spans="1:4" x14ac:dyDescent="0.2">
      <c r="A3448" s="263" t="s">
        <v>13015</v>
      </c>
      <c r="B3448" s="263" t="s">
        <v>25836</v>
      </c>
      <c r="C3448" s="263" t="s">
        <v>20</v>
      </c>
      <c r="D3448" t="s">
        <v>0</v>
      </c>
    </row>
    <row r="3449" spans="1:4" x14ac:dyDescent="0.2">
      <c r="A3449" s="263" t="s">
        <v>1140</v>
      </c>
      <c r="B3449" s="263" t="s">
        <v>25837</v>
      </c>
      <c r="C3449" s="263" t="s">
        <v>20</v>
      </c>
      <c r="D3449" t="s">
        <v>0</v>
      </c>
    </row>
    <row r="3450" spans="1:4" x14ac:dyDescent="0.2">
      <c r="A3450" s="263" t="s">
        <v>13016</v>
      </c>
      <c r="B3450" s="263" t="s">
        <v>25837</v>
      </c>
      <c r="C3450" s="263" t="s">
        <v>20</v>
      </c>
      <c r="D3450" t="s">
        <v>0</v>
      </c>
    </row>
    <row r="3451" spans="1:4" x14ac:dyDescent="0.2">
      <c r="A3451" s="263" t="s">
        <v>1141</v>
      </c>
      <c r="B3451" s="263" t="s">
        <v>25838</v>
      </c>
      <c r="C3451" s="263" t="s">
        <v>20</v>
      </c>
      <c r="D3451" t="s">
        <v>0</v>
      </c>
    </row>
    <row r="3452" spans="1:4" x14ac:dyDescent="0.2">
      <c r="A3452" s="263" t="s">
        <v>13017</v>
      </c>
      <c r="B3452" s="263" t="s">
        <v>25838</v>
      </c>
      <c r="C3452" s="263" t="s">
        <v>20</v>
      </c>
      <c r="D3452" t="s">
        <v>0</v>
      </c>
    </row>
    <row r="3453" spans="1:4" x14ac:dyDescent="0.2">
      <c r="A3453" s="263" t="s">
        <v>1142</v>
      </c>
      <c r="B3453" s="263" t="s">
        <v>23633</v>
      </c>
      <c r="C3453" s="263" t="s">
        <v>12</v>
      </c>
      <c r="D3453" t="s">
        <v>2</v>
      </c>
    </row>
    <row r="3454" spans="1:4" x14ac:dyDescent="0.2">
      <c r="A3454" s="263" t="s">
        <v>13018</v>
      </c>
      <c r="B3454" s="263" t="s">
        <v>23633</v>
      </c>
      <c r="C3454" s="263" t="s">
        <v>12</v>
      </c>
      <c r="D3454" t="s">
        <v>2</v>
      </c>
    </row>
    <row r="3455" spans="1:4" x14ac:dyDescent="0.2">
      <c r="A3455" s="263" t="s">
        <v>1143</v>
      </c>
      <c r="B3455" s="263" t="s">
        <v>23634</v>
      </c>
      <c r="C3455" s="263" t="s">
        <v>12</v>
      </c>
      <c r="D3455" t="s">
        <v>2</v>
      </c>
    </row>
    <row r="3456" spans="1:4" x14ac:dyDescent="0.2">
      <c r="A3456" s="263" t="s">
        <v>13019</v>
      </c>
      <c r="B3456" s="263" t="s">
        <v>23634</v>
      </c>
      <c r="C3456" s="263" t="s">
        <v>12</v>
      </c>
      <c r="D3456" t="s">
        <v>2</v>
      </c>
    </row>
    <row r="3457" spans="1:4" x14ac:dyDescent="0.2">
      <c r="A3457" s="263" t="s">
        <v>1144</v>
      </c>
      <c r="B3457" s="263" t="s">
        <v>23635</v>
      </c>
      <c r="C3457" s="263" t="s">
        <v>12</v>
      </c>
      <c r="D3457" t="s">
        <v>2</v>
      </c>
    </row>
    <row r="3458" spans="1:4" x14ac:dyDescent="0.2">
      <c r="A3458" s="263" t="s">
        <v>13020</v>
      </c>
      <c r="B3458" s="263" t="s">
        <v>23635</v>
      </c>
      <c r="C3458" s="263" t="s">
        <v>12</v>
      </c>
      <c r="D3458" t="s">
        <v>2</v>
      </c>
    </row>
    <row r="3459" spans="1:4" x14ac:dyDescent="0.2">
      <c r="A3459" s="263" t="s">
        <v>1145</v>
      </c>
      <c r="B3459" s="263" t="s">
        <v>23636</v>
      </c>
      <c r="C3459" s="263" t="s">
        <v>12</v>
      </c>
      <c r="D3459" t="s">
        <v>2</v>
      </c>
    </row>
    <row r="3460" spans="1:4" x14ac:dyDescent="0.2">
      <c r="A3460" s="263" t="s">
        <v>13021</v>
      </c>
      <c r="B3460" s="263" t="s">
        <v>23636</v>
      </c>
      <c r="C3460" s="263" t="s">
        <v>12</v>
      </c>
      <c r="D3460" t="s">
        <v>2</v>
      </c>
    </row>
    <row r="3461" spans="1:4" x14ac:dyDescent="0.2">
      <c r="A3461" s="263" t="s">
        <v>1146</v>
      </c>
      <c r="B3461" s="263" t="s">
        <v>23637</v>
      </c>
      <c r="C3461" s="263" t="s">
        <v>12</v>
      </c>
      <c r="D3461" t="s">
        <v>2</v>
      </c>
    </row>
    <row r="3462" spans="1:4" x14ac:dyDescent="0.2">
      <c r="A3462" s="263" t="s">
        <v>13022</v>
      </c>
      <c r="B3462" s="263" t="s">
        <v>23637</v>
      </c>
      <c r="C3462" s="263" t="s">
        <v>12</v>
      </c>
      <c r="D3462" t="s">
        <v>2</v>
      </c>
    </row>
    <row r="3463" spans="1:4" x14ac:dyDescent="0.2">
      <c r="A3463" s="263" t="s">
        <v>1147</v>
      </c>
      <c r="B3463" s="263" t="s">
        <v>25839</v>
      </c>
      <c r="C3463" s="263" t="s">
        <v>20</v>
      </c>
      <c r="D3463" t="s">
        <v>0</v>
      </c>
    </row>
    <row r="3464" spans="1:4" x14ac:dyDescent="0.2">
      <c r="A3464" s="263" t="s">
        <v>13023</v>
      </c>
      <c r="B3464" s="263" t="s">
        <v>25839</v>
      </c>
      <c r="C3464" s="263" t="s">
        <v>20</v>
      </c>
      <c r="D3464" t="s">
        <v>0</v>
      </c>
    </row>
    <row r="3465" spans="1:4" x14ac:dyDescent="0.2">
      <c r="A3465" s="263" t="s">
        <v>1148</v>
      </c>
      <c r="B3465" s="263" t="s">
        <v>25840</v>
      </c>
      <c r="C3465" s="263" t="s">
        <v>20</v>
      </c>
      <c r="D3465" t="s">
        <v>0</v>
      </c>
    </row>
    <row r="3466" spans="1:4" x14ac:dyDescent="0.2">
      <c r="A3466" s="263" t="s">
        <v>13024</v>
      </c>
      <c r="B3466" s="263" t="s">
        <v>25840</v>
      </c>
      <c r="C3466" s="263" t="s">
        <v>20</v>
      </c>
      <c r="D3466" t="s">
        <v>0</v>
      </c>
    </row>
    <row r="3467" spans="1:4" x14ac:dyDescent="0.2">
      <c r="A3467" s="263" t="s">
        <v>1149</v>
      </c>
      <c r="B3467" s="263" t="s">
        <v>25841</v>
      </c>
      <c r="C3467" s="263" t="s">
        <v>20</v>
      </c>
      <c r="D3467" t="s">
        <v>0</v>
      </c>
    </row>
    <row r="3468" spans="1:4" x14ac:dyDescent="0.2">
      <c r="A3468" s="263" t="s">
        <v>13025</v>
      </c>
      <c r="B3468" s="263" t="s">
        <v>25841</v>
      </c>
      <c r="C3468" s="263" t="s">
        <v>20</v>
      </c>
      <c r="D3468" t="s">
        <v>0</v>
      </c>
    </row>
    <row r="3469" spans="1:4" x14ac:dyDescent="0.2">
      <c r="A3469" s="263" t="s">
        <v>1150</v>
      </c>
      <c r="B3469" s="263" t="s">
        <v>25842</v>
      </c>
      <c r="C3469" s="263" t="s">
        <v>20</v>
      </c>
      <c r="D3469" t="s">
        <v>0</v>
      </c>
    </row>
    <row r="3470" spans="1:4" x14ac:dyDescent="0.2">
      <c r="A3470" s="263" t="s">
        <v>13026</v>
      </c>
      <c r="B3470" s="263" t="s">
        <v>25842</v>
      </c>
      <c r="C3470" s="263" t="s">
        <v>20</v>
      </c>
      <c r="D3470" t="s">
        <v>0</v>
      </c>
    </row>
    <row r="3471" spans="1:4" x14ac:dyDescent="0.2">
      <c r="A3471" s="263" t="s">
        <v>6974</v>
      </c>
      <c r="B3471" s="263" t="s">
        <v>25843</v>
      </c>
      <c r="C3471" s="263" t="s">
        <v>12</v>
      </c>
      <c r="D3471" t="s">
        <v>2</v>
      </c>
    </row>
    <row r="3472" spans="1:4" x14ac:dyDescent="0.2">
      <c r="A3472" s="263" t="s">
        <v>13027</v>
      </c>
      <c r="B3472" s="263" t="s">
        <v>25843</v>
      </c>
      <c r="C3472" s="263" t="s">
        <v>12</v>
      </c>
      <c r="D3472" t="s">
        <v>2</v>
      </c>
    </row>
    <row r="3473" spans="1:4" x14ac:dyDescent="0.2">
      <c r="A3473" s="263" t="s">
        <v>6975</v>
      </c>
      <c r="B3473" s="263" t="s">
        <v>25844</v>
      </c>
      <c r="C3473" s="263" t="s">
        <v>12</v>
      </c>
      <c r="D3473" t="s">
        <v>2</v>
      </c>
    </row>
    <row r="3474" spans="1:4" x14ac:dyDescent="0.2">
      <c r="A3474" s="263" t="s">
        <v>13028</v>
      </c>
      <c r="B3474" s="263" t="s">
        <v>25844</v>
      </c>
      <c r="C3474" s="263" t="s">
        <v>12</v>
      </c>
      <c r="D3474" t="s">
        <v>2</v>
      </c>
    </row>
    <row r="3475" spans="1:4" x14ac:dyDescent="0.2">
      <c r="A3475" s="263" t="s">
        <v>6976</v>
      </c>
      <c r="B3475" s="263" t="s">
        <v>25845</v>
      </c>
      <c r="C3475" s="263" t="s">
        <v>12</v>
      </c>
      <c r="D3475" t="s">
        <v>2</v>
      </c>
    </row>
    <row r="3476" spans="1:4" x14ac:dyDescent="0.2">
      <c r="A3476" s="263" t="s">
        <v>13029</v>
      </c>
      <c r="B3476" s="263" t="s">
        <v>25845</v>
      </c>
      <c r="C3476" s="263" t="s">
        <v>12</v>
      </c>
      <c r="D3476" t="s">
        <v>2</v>
      </c>
    </row>
    <row r="3477" spans="1:4" x14ac:dyDescent="0.2">
      <c r="A3477" s="263" t="s">
        <v>6977</v>
      </c>
      <c r="B3477" s="263" t="s">
        <v>25846</v>
      </c>
      <c r="C3477" s="263" t="s">
        <v>12</v>
      </c>
      <c r="D3477" t="s">
        <v>2</v>
      </c>
    </row>
    <row r="3478" spans="1:4" x14ac:dyDescent="0.2">
      <c r="A3478" s="263" t="s">
        <v>13030</v>
      </c>
      <c r="B3478" s="263" t="s">
        <v>25846</v>
      </c>
      <c r="C3478" s="263" t="s">
        <v>12</v>
      </c>
      <c r="D3478" t="s">
        <v>2</v>
      </c>
    </row>
    <row r="3479" spans="1:4" x14ac:dyDescent="0.2">
      <c r="A3479" s="263" t="s">
        <v>6978</v>
      </c>
      <c r="B3479" s="263" t="s">
        <v>25847</v>
      </c>
      <c r="C3479" s="263" t="s">
        <v>12</v>
      </c>
      <c r="D3479" t="s">
        <v>2</v>
      </c>
    </row>
    <row r="3480" spans="1:4" x14ac:dyDescent="0.2">
      <c r="A3480" s="263" t="s">
        <v>13031</v>
      </c>
      <c r="B3480" s="263" t="s">
        <v>25847</v>
      </c>
      <c r="C3480" s="263" t="s">
        <v>12</v>
      </c>
      <c r="D3480" t="s">
        <v>2</v>
      </c>
    </row>
    <row r="3481" spans="1:4" x14ac:dyDescent="0.2">
      <c r="A3481" s="263" t="s">
        <v>6979</v>
      </c>
      <c r="B3481" s="263" t="s">
        <v>25848</v>
      </c>
      <c r="C3481" s="263" t="s">
        <v>12</v>
      </c>
      <c r="D3481" t="s">
        <v>2</v>
      </c>
    </row>
    <row r="3482" spans="1:4" x14ac:dyDescent="0.2">
      <c r="A3482" s="263" t="s">
        <v>13032</v>
      </c>
      <c r="B3482" s="263" t="s">
        <v>25848</v>
      </c>
      <c r="C3482" s="263" t="s">
        <v>12</v>
      </c>
      <c r="D3482" t="s">
        <v>2</v>
      </c>
    </row>
    <row r="3483" spans="1:4" x14ac:dyDescent="0.2">
      <c r="A3483" s="263" t="s">
        <v>1151</v>
      </c>
      <c r="B3483" s="263" t="s">
        <v>25849</v>
      </c>
      <c r="C3483" s="263" t="s">
        <v>426</v>
      </c>
      <c r="D3483" t="s">
        <v>10</v>
      </c>
    </row>
    <row r="3484" spans="1:4" x14ac:dyDescent="0.2">
      <c r="A3484" s="263" t="s">
        <v>13033</v>
      </c>
      <c r="B3484" s="263" t="s">
        <v>25849</v>
      </c>
      <c r="C3484" s="263" t="s">
        <v>426</v>
      </c>
      <c r="D3484" t="s">
        <v>10</v>
      </c>
    </row>
    <row r="3485" spans="1:4" x14ac:dyDescent="0.2">
      <c r="A3485" s="263" t="s">
        <v>1152</v>
      </c>
      <c r="B3485" s="263" t="s">
        <v>25850</v>
      </c>
      <c r="C3485" s="263" t="s">
        <v>426</v>
      </c>
      <c r="D3485" t="s">
        <v>10</v>
      </c>
    </row>
    <row r="3486" spans="1:4" x14ac:dyDescent="0.2">
      <c r="A3486" s="263" t="s">
        <v>13034</v>
      </c>
      <c r="B3486" s="263" t="s">
        <v>25850</v>
      </c>
      <c r="C3486" s="263" t="s">
        <v>426</v>
      </c>
      <c r="D3486" t="s">
        <v>10</v>
      </c>
    </row>
    <row r="3487" spans="1:4" x14ac:dyDescent="0.2">
      <c r="A3487" s="263" t="s">
        <v>1153</v>
      </c>
      <c r="B3487" s="263" t="s">
        <v>25851</v>
      </c>
      <c r="C3487" s="263" t="s">
        <v>426</v>
      </c>
      <c r="D3487" t="s">
        <v>10</v>
      </c>
    </row>
    <row r="3488" spans="1:4" x14ac:dyDescent="0.2">
      <c r="A3488" s="263" t="s">
        <v>13035</v>
      </c>
      <c r="B3488" s="263" t="s">
        <v>25851</v>
      </c>
      <c r="C3488" s="263" t="s">
        <v>426</v>
      </c>
      <c r="D3488" t="s">
        <v>10</v>
      </c>
    </row>
    <row r="3489" spans="1:4" x14ac:dyDescent="0.2">
      <c r="A3489" s="263" t="s">
        <v>1154</v>
      </c>
      <c r="B3489" s="263" t="s">
        <v>25852</v>
      </c>
      <c r="C3489" s="263" t="s">
        <v>426</v>
      </c>
      <c r="D3489" t="s">
        <v>10</v>
      </c>
    </row>
    <row r="3490" spans="1:4" x14ac:dyDescent="0.2">
      <c r="A3490" s="263" t="s">
        <v>13036</v>
      </c>
      <c r="B3490" s="263" t="s">
        <v>25852</v>
      </c>
      <c r="C3490" s="263" t="s">
        <v>426</v>
      </c>
      <c r="D3490" t="s">
        <v>10</v>
      </c>
    </row>
    <row r="3491" spans="1:4" x14ac:dyDescent="0.2">
      <c r="A3491" s="263" t="s">
        <v>1155</v>
      </c>
      <c r="B3491" s="263" t="s">
        <v>25853</v>
      </c>
      <c r="C3491" s="263" t="s">
        <v>426</v>
      </c>
      <c r="D3491" t="s">
        <v>10</v>
      </c>
    </row>
    <row r="3492" spans="1:4" x14ac:dyDescent="0.2">
      <c r="A3492" s="263" t="s">
        <v>13037</v>
      </c>
      <c r="B3492" s="263" t="s">
        <v>25853</v>
      </c>
      <c r="C3492" s="263" t="s">
        <v>426</v>
      </c>
      <c r="D3492" t="s">
        <v>10</v>
      </c>
    </row>
    <row r="3493" spans="1:4" x14ac:dyDescent="0.2">
      <c r="A3493" s="263" t="s">
        <v>1156</v>
      </c>
      <c r="B3493" s="263" t="s">
        <v>25854</v>
      </c>
      <c r="C3493" s="263" t="s">
        <v>426</v>
      </c>
      <c r="D3493" t="s">
        <v>10</v>
      </c>
    </row>
    <row r="3494" spans="1:4" x14ac:dyDescent="0.2">
      <c r="A3494" s="263" t="s">
        <v>13038</v>
      </c>
      <c r="B3494" s="263" t="s">
        <v>25854</v>
      </c>
      <c r="C3494" s="263" t="s">
        <v>426</v>
      </c>
      <c r="D3494" t="s">
        <v>10</v>
      </c>
    </row>
    <row r="3495" spans="1:4" x14ac:dyDescent="0.2">
      <c r="A3495" s="263" t="s">
        <v>1157</v>
      </c>
      <c r="B3495" s="263" t="s">
        <v>25855</v>
      </c>
      <c r="C3495" s="263" t="s">
        <v>426</v>
      </c>
      <c r="D3495" t="s">
        <v>10</v>
      </c>
    </row>
    <row r="3496" spans="1:4" x14ac:dyDescent="0.2">
      <c r="A3496" s="263" t="s">
        <v>13039</v>
      </c>
      <c r="B3496" s="263" t="s">
        <v>25855</v>
      </c>
      <c r="C3496" s="263" t="s">
        <v>426</v>
      </c>
      <c r="D3496" t="s">
        <v>10</v>
      </c>
    </row>
    <row r="3497" spans="1:4" x14ac:dyDescent="0.2">
      <c r="A3497" s="263" t="s">
        <v>1158</v>
      </c>
      <c r="B3497" s="263" t="s">
        <v>25856</v>
      </c>
      <c r="C3497" s="263" t="s">
        <v>426</v>
      </c>
      <c r="D3497" t="s">
        <v>10</v>
      </c>
    </row>
    <row r="3498" spans="1:4" x14ac:dyDescent="0.2">
      <c r="A3498" s="263" t="s">
        <v>13040</v>
      </c>
      <c r="B3498" s="263" t="s">
        <v>25856</v>
      </c>
      <c r="C3498" s="263" t="s">
        <v>426</v>
      </c>
      <c r="D3498" t="s">
        <v>10</v>
      </c>
    </row>
    <row r="3499" spans="1:4" x14ac:dyDescent="0.2">
      <c r="A3499" s="263" t="s">
        <v>1159</v>
      </c>
      <c r="B3499" s="263" t="s">
        <v>25857</v>
      </c>
      <c r="C3499" s="263" t="s">
        <v>23638</v>
      </c>
      <c r="D3499" t="s">
        <v>34994</v>
      </c>
    </row>
    <row r="3500" spans="1:4" x14ac:dyDescent="0.2">
      <c r="A3500" s="263" t="s">
        <v>13041</v>
      </c>
      <c r="B3500" s="263" t="s">
        <v>25857</v>
      </c>
      <c r="C3500" s="263" t="s">
        <v>23638</v>
      </c>
      <c r="D3500" t="s">
        <v>34994</v>
      </c>
    </row>
    <row r="3501" spans="1:4" x14ac:dyDescent="0.2">
      <c r="A3501" s="263" t="s">
        <v>6980</v>
      </c>
      <c r="B3501" s="263" t="s">
        <v>25858</v>
      </c>
      <c r="C3501" s="263" t="s">
        <v>23638</v>
      </c>
      <c r="D3501" t="s">
        <v>34994</v>
      </c>
    </row>
    <row r="3502" spans="1:4" x14ac:dyDescent="0.2">
      <c r="A3502" s="263" t="s">
        <v>13042</v>
      </c>
      <c r="B3502" s="263" t="s">
        <v>25858</v>
      </c>
      <c r="C3502" s="263" t="s">
        <v>23638</v>
      </c>
      <c r="D3502" t="s">
        <v>34994</v>
      </c>
    </row>
    <row r="3503" spans="1:4" x14ac:dyDescent="0.2">
      <c r="A3503" s="263" t="s">
        <v>1160</v>
      </c>
      <c r="B3503" s="263" t="s">
        <v>23639</v>
      </c>
      <c r="C3503" s="263" t="s">
        <v>12</v>
      </c>
      <c r="D3503" t="s">
        <v>2</v>
      </c>
    </row>
    <row r="3504" spans="1:4" x14ac:dyDescent="0.2">
      <c r="A3504" s="263" t="s">
        <v>13043</v>
      </c>
      <c r="B3504" s="263" t="s">
        <v>23639</v>
      </c>
      <c r="C3504" s="263" t="s">
        <v>12</v>
      </c>
      <c r="D3504" t="s">
        <v>2</v>
      </c>
    </row>
    <row r="3505" spans="1:4" x14ac:dyDescent="0.2">
      <c r="A3505" s="263" t="s">
        <v>1161</v>
      </c>
      <c r="B3505" s="263" t="s">
        <v>25859</v>
      </c>
      <c r="C3505" s="263" t="s">
        <v>23500</v>
      </c>
      <c r="D3505" t="s">
        <v>34972</v>
      </c>
    </row>
    <row r="3506" spans="1:4" x14ac:dyDescent="0.2">
      <c r="A3506" s="263" t="s">
        <v>13044</v>
      </c>
      <c r="B3506" s="263" t="s">
        <v>25859</v>
      </c>
      <c r="C3506" s="263" t="s">
        <v>23500</v>
      </c>
      <c r="D3506" t="s">
        <v>34972</v>
      </c>
    </row>
    <row r="3507" spans="1:4" x14ac:dyDescent="0.2">
      <c r="A3507" s="263" t="s">
        <v>1162</v>
      </c>
      <c r="B3507" s="263" t="s">
        <v>25860</v>
      </c>
      <c r="C3507" s="263" t="s">
        <v>23500</v>
      </c>
      <c r="D3507" t="s">
        <v>34972</v>
      </c>
    </row>
    <row r="3508" spans="1:4" x14ac:dyDescent="0.2">
      <c r="A3508" s="263" t="s">
        <v>13045</v>
      </c>
      <c r="B3508" s="263" t="s">
        <v>25860</v>
      </c>
      <c r="C3508" s="263" t="s">
        <v>23500</v>
      </c>
      <c r="D3508" t="s">
        <v>34972</v>
      </c>
    </row>
    <row r="3509" spans="1:4" x14ac:dyDescent="0.2">
      <c r="A3509" s="263" t="s">
        <v>1163</v>
      </c>
      <c r="B3509" s="263" t="s">
        <v>25861</v>
      </c>
      <c r="C3509" s="263" t="s">
        <v>23500</v>
      </c>
      <c r="D3509" t="s">
        <v>34972</v>
      </c>
    </row>
    <row r="3510" spans="1:4" x14ac:dyDescent="0.2">
      <c r="A3510" s="263" t="s">
        <v>13046</v>
      </c>
      <c r="B3510" s="263" t="s">
        <v>25861</v>
      </c>
      <c r="C3510" s="263" t="s">
        <v>23500</v>
      </c>
      <c r="D3510" t="s">
        <v>34972</v>
      </c>
    </row>
    <row r="3511" spans="1:4" x14ac:dyDescent="0.2">
      <c r="A3511" s="263" t="s">
        <v>1164</v>
      </c>
      <c r="B3511" s="263" t="s">
        <v>25862</v>
      </c>
      <c r="C3511" s="263" t="s">
        <v>20</v>
      </c>
      <c r="D3511" t="s">
        <v>0</v>
      </c>
    </row>
    <row r="3512" spans="1:4" x14ac:dyDescent="0.2">
      <c r="A3512" s="263" t="s">
        <v>13047</v>
      </c>
      <c r="B3512" s="263" t="s">
        <v>25862</v>
      </c>
      <c r="C3512" s="263" t="s">
        <v>20</v>
      </c>
      <c r="D3512" t="s">
        <v>0</v>
      </c>
    </row>
    <row r="3513" spans="1:4" x14ac:dyDescent="0.2">
      <c r="A3513" s="263" t="s">
        <v>1165</v>
      </c>
      <c r="B3513" s="263" t="s">
        <v>25863</v>
      </c>
      <c r="C3513" s="263" t="s">
        <v>20</v>
      </c>
      <c r="D3513" t="s">
        <v>0</v>
      </c>
    </row>
    <row r="3514" spans="1:4" x14ac:dyDescent="0.2">
      <c r="A3514" s="263" t="s">
        <v>13048</v>
      </c>
      <c r="B3514" s="263" t="s">
        <v>25863</v>
      </c>
      <c r="C3514" s="263" t="s">
        <v>20</v>
      </c>
      <c r="D3514" t="s">
        <v>0</v>
      </c>
    </row>
    <row r="3515" spans="1:4" x14ac:dyDescent="0.2">
      <c r="A3515" s="263" t="s">
        <v>1166</v>
      </c>
      <c r="B3515" s="263" t="s">
        <v>25864</v>
      </c>
      <c r="C3515" s="263" t="s">
        <v>23567</v>
      </c>
      <c r="D3515" t="s">
        <v>34973</v>
      </c>
    </row>
    <row r="3516" spans="1:4" x14ac:dyDescent="0.2">
      <c r="A3516" s="263" t="s">
        <v>13049</v>
      </c>
      <c r="B3516" s="263" t="s">
        <v>25864</v>
      </c>
      <c r="C3516" s="263" t="s">
        <v>23567</v>
      </c>
      <c r="D3516" t="s">
        <v>34973</v>
      </c>
    </row>
    <row r="3517" spans="1:4" x14ac:dyDescent="0.2">
      <c r="A3517" s="263" t="s">
        <v>1167</v>
      </c>
      <c r="B3517" s="263" t="s">
        <v>25865</v>
      </c>
      <c r="C3517" s="263" t="s">
        <v>20</v>
      </c>
      <c r="D3517" t="s">
        <v>0</v>
      </c>
    </row>
    <row r="3518" spans="1:4" x14ac:dyDescent="0.2">
      <c r="A3518" s="263" t="s">
        <v>13050</v>
      </c>
      <c r="B3518" s="263" t="s">
        <v>25865</v>
      </c>
      <c r="C3518" s="263" t="s">
        <v>20</v>
      </c>
      <c r="D3518" t="s">
        <v>0</v>
      </c>
    </row>
    <row r="3519" spans="1:4" x14ac:dyDescent="0.2">
      <c r="A3519" s="263" t="s">
        <v>1168</v>
      </c>
      <c r="B3519" s="263" t="s">
        <v>25866</v>
      </c>
      <c r="C3519" s="263" t="s">
        <v>20</v>
      </c>
      <c r="D3519" t="s">
        <v>0</v>
      </c>
    </row>
    <row r="3520" spans="1:4" x14ac:dyDescent="0.2">
      <c r="A3520" s="263" t="s">
        <v>13051</v>
      </c>
      <c r="B3520" s="263" t="s">
        <v>25866</v>
      </c>
      <c r="C3520" s="263" t="s">
        <v>20</v>
      </c>
      <c r="D3520" t="s">
        <v>0</v>
      </c>
    </row>
    <row r="3521" spans="1:4" x14ac:dyDescent="0.2">
      <c r="A3521" s="263" t="s">
        <v>1169</v>
      </c>
      <c r="B3521" s="263" t="s">
        <v>25867</v>
      </c>
      <c r="C3521" s="263" t="s">
        <v>20</v>
      </c>
      <c r="D3521" t="s">
        <v>0</v>
      </c>
    </row>
    <row r="3522" spans="1:4" x14ac:dyDescent="0.2">
      <c r="A3522" s="263" t="s">
        <v>13052</v>
      </c>
      <c r="B3522" s="263" t="s">
        <v>25867</v>
      </c>
      <c r="C3522" s="263" t="s">
        <v>20</v>
      </c>
      <c r="D3522" t="s">
        <v>0</v>
      </c>
    </row>
    <row r="3523" spans="1:4" x14ac:dyDescent="0.2">
      <c r="A3523" s="263" t="s">
        <v>6981</v>
      </c>
      <c r="B3523" s="263" t="s">
        <v>25868</v>
      </c>
      <c r="C3523" s="263" t="s">
        <v>20</v>
      </c>
      <c r="D3523" t="s">
        <v>0</v>
      </c>
    </row>
    <row r="3524" spans="1:4" x14ac:dyDescent="0.2">
      <c r="A3524" s="263" t="s">
        <v>13053</v>
      </c>
      <c r="B3524" s="263" t="s">
        <v>25868</v>
      </c>
      <c r="C3524" s="263" t="s">
        <v>20</v>
      </c>
      <c r="D3524" t="s">
        <v>0</v>
      </c>
    </row>
    <row r="3525" spans="1:4" x14ac:dyDescent="0.2">
      <c r="A3525" s="263" t="s">
        <v>6982</v>
      </c>
      <c r="B3525" s="263" t="s">
        <v>25869</v>
      </c>
      <c r="C3525" s="263" t="s">
        <v>20</v>
      </c>
      <c r="D3525" t="s">
        <v>0</v>
      </c>
    </row>
    <row r="3526" spans="1:4" x14ac:dyDescent="0.2">
      <c r="A3526" s="263" t="s">
        <v>13054</v>
      </c>
      <c r="B3526" s="263" t="s">
        <v>25869</v>
      </c>
      <c r="C3526" s="263" t="s">
        <v>20</v>
      </c>
      <c r="D3526" t="s">
        <v>0</v>
      </c>
    </row>
    <row r="3527" spans="1:4" x14ac:dyDescent="0.2">
      <c r="A3527" s="263" t="s">
        <v>6983</v>
      </c>
      <c r="B3527" s="263" t="s">
        <v>25870</v>
      </c>
      <c r="C3527" s="263" t="s">
        <v>20</v>
      </c>
      <c r="D3527" t="s">
        <v>0</v>
      </c>
    </row>
    <row r="3528" spans="1:4" x14ac:dyDescent="0.2">
      <c r="A3528" s="263" t="s">
        <v>13055</v>
      </c>
      <c r="B3528" s="263" t="s">
        <v>25870</v>
      </c>
      <c r="C3528" s="263" t="s">
        <v>20</v>
      </c>
      <c r="D3528" t="s">
        <v>0</v>
      </c>
    </row>
    <row r="3529" spans="1:4" x14ac:dyDescent="0.2">
      <c r="A3529" s="263" t="s">
        <v>1170</v>
      </c>
      <c r="B3529" s="263" t="s">
        <v>25871</v>
      </c>
      <c r="C3529" s="263" t="s">
        <v>20</v>
      </c>
      <c r="D3529" t="s">
        <v>0</v>
      </c>
    </row>
    <row r="3530" spans="1:4" x14ac:dyDescent="0.2">
      <c r="A3530" s="263" t="s">
        <v>13056</v>
      </c>
      <c r="B3530" s="263" t="s">
        <v>25871</v>
      </c>
      <c r="C3530" s="263" t="s">
        <v>20</v>
      </c>
      <c r="D3530" t="s">
        <v>0</v>
      </c>
    </row>
    <row r="3531" spans="1:4" x14ac:dyDescent="0.2">
      <c r="A3531" s="263" t="s">
        <v>6984</v>
      </c>
      <c r="B3531" s="263" t="s">
        <v>25872</v>
      </c>
      <c r="C3531" s="263" t="s">
        <v>20</v>
      </c>
      <c r="D3531" t="s">
        <v>0</v>
      </c>
    </row>
    <row r="3532" spans="1:4" x14ac:dyDescent="0.2">
      <c r="A3532" s="263" t="s">
        <v>13057</v>
      </c>
      <c r="B3532" s="263" t="s">
        <v>25872</v>
      </c>
      <c r="C3532" s="263" t="s">
        <v>20</v>
      </c>
      <c r="D3532" t="s">
        <v>0</v>
      </c>
    </row>
    <row r="3533" spans="1:4" x14ac:dyDescent="0.2">
      <c r="A3533" s="263" t="s">
        <v>6985</v>
      </c>
      <c r="B3533" s="263" t="s">
        <v>25873</v>
      </c>
      <c r="C3533" s="263" t="s">
        <v>20</v>
      </c>
      <c r="D3533" t="s">
        <v>0</v>
      </c>
    </row>
    <row r="3534" spans="1:4" x14ac:dyDescent="0.2">
      <c r="A3534" s="263" t="s">
        <v>13058</v>
      </c>
      <c r="B3534" s="263" t="s">
        <v>25873</v>
      </c>
      <c r="C3534" s="263" t="s">
        <v>20</v>
      </c>
      <c r="D3534" t="s">
        <v>0</v>
      </c>
    </row>
    <row r="3535" spans="1:4" x14ac:dyDescent="0.2">
      <c r="A3535" s="263" t="s">
        <v>3740</v>
      </c>
      <c r="B3535" s="263" t="s">
        <v>25874</v>
      </c>
      <c r="C3535" s="263" t="s">
        <v>23567</v>
      </c>
      <c r="D3535" t="s">
        <v>34973</v>
      </c>
    </row>
    <row r="3536" spans="1:4" x14ac:dyDescent="0.2">
      <c r="A3536" s="263" t="s">
        <v>13059</v>
      </c>
      <c r="B3536" s="263" t="s">
        <v>25874</v>
      </c>
      <c r="C3536" s="263" t="s">
        <v>23567</v>
      </c>
      <c r="D3536" t="s">
        <v>34973</v>
      </c>
    </row>
    <row r="3537" spans="1:4" x14ac:dyDescent="0.2">
      <c r="A3537" s="263" t="s">
        <v>1171</v>
      </c>
      <c r="B3537" s="263" t="s">
        <v>25875</v>
      </c>
      <c r="C3537" s="263" t="s">
        <v>20</v>
      </c>
      <c r="D3537" t="s">
        <v>0</v>
      </c>
    </row>
    <row r="3538" spans="1:4" x14ac:dyDescent="0.2">
      <c r="A3538" s="263" t="s">
        <v>13060</v>
      </c>
      <c r="B3538" s="263" t="s">
        <v>25875</v>
      </c>
      <c r="C3538" s="263" t="s">
        <v>20</v>
      </c>
      <c r="D3538" t="s">
        <v>0</v>
      </c>
    </row>
    <row r="3539" spans="1:4" x14ac:dyDescent="0.2">
      <c r="A3539" s="263" t="s">
        <v>1172</v>
      </c>
      <c r="B3539" s="263" t="s">
        <v>25876</v>
      </c>
      <c r="C3539" s="263" t="s">
        <v>20</v>
      </c>
      <c r="D3539" t="s">
        <v>0</v>
      </c>
    </row>
    <row r="3540" spans="1:4" x14ac:dyDescent="0.2">
      <c r="A3540" s="263" t="s">
        <v>13061</v>
      </c>
      <c r="B3540" s="263" t="s">
        <v>25876</v>
      </c>
      <c r="C3540" s="263" t="s">
        <v>20</v>
      </c>
      <c r="D3540" t="s">
        <v>0</v>
      </c>
    </row>
    <row r="3541" spans="1:4" x14ac:dyDescent="0.2">
      <c r="A3541" s="263" t="s">
        <v>6986</v>
      </c>
      <c r="B3541" s="263" t="s">
        <v>25877</v>
      </c>
      <c r="C3541" s="263" t="s">
        <v>12</v>
      </c>
      <c r="D3541" t="s">
        <v>2</v>
      </c>
    </row>
    <row r="3542" spans="1:4" x14ac:dyDescent="0.2">
      <c r="A3542" s="263" t="s">
        <v>13062</v>
      </c>
      <c r="B3542" s="263" t="s">
        <v>25877</v>
      </c>
      <c r="C3542" s="263" t="s">
        <v>12</v>
      </c>
      <c r="D3542" t="s">
        <v>2</v>
      </c>
    </row>
    <row r="3543" spans="1:4" x14ac:dyDescent="0.2">
      <c r="A3543" s="263" t="s">
        <v>6987</v>
      </c>
      <c r="B3543" s="263" t="s">
        <v>25878</v>
      </c>
      <c r="C3543" s="263" t="s">
        <v>20</v>
      </c>
      <c r="D3543" t="s">
        <v>0</v>
      </c>
    </row>
    <row r="3544" spans="1:4" x14ac:dyDescent="0.2">
      <c r="A3544" s="263" t="s">
        <v>13063</v>
      </c>
      <c r="B3544" s="263" t="s">
        <v>25878</v>
      </c>
      <c r="C3544" s="263" t="s">
        <v>20</v>
      </c>
      <c r="D3544" t="s">
        <v>0</v>
      </c>
    </row>
    <row r="3545" spans="1:4" x14ac:dyDescent="0.2">
      <c r="A3545" s="263" t="s">
        <v>6988</v>
      </c>
      <c r="B3545" s="263" t="s">
        <v>25879</v>
      </c>
      <c r="C3545" s="263" t="s">
        <v>20</v>
      </c>
      <c r="D3545" t="s">
        <v>0</v>
      </c>
    </row>
    <row r="3546" spans="1:4" x14ac:dyDescent="0.2">
      <c r="A3546" s="263" t="s">
        <v>13064</v>
      </c>
      <c r="B3546" s="263" t="s">
        <v>25879</v>
      </c>
      <c r="C3546" s="263" t="s">
        <v>20</v>
      </c>
      <c r="D3546" t="s">
        <v>0</v>
      </c>
    </row>
    <row r="3547" spans="1:4" x14ac:dyDescent="0.2">
      <c r="A3547" s="263" t="s">
        <v>6989</v>
      </c>
      <c r="B3547" s="263" t="s">
        <v>25880</v>
      </c>
      <c r="C3547" s="263" t="s">
        <v>890</v>
      </c>
      <c r="D3547" t="s">
        <v>24352</v>
      </c>
    </row>
    <row r="3548" spans="1:4" x14ac:dyDescent="0.2">
      <c r="A3548" s="263" t="s">
        <v>13065</v>
      </c>
      <c r="B3548" s="263" t="s">
        <v>25880</v>
      </c>
      <c r="C3548" s="263" t="s">
        <v>890</v>
      </c>
      <c r="D3548" t="s">
        <v>24352</v>
      </c>
    </row>
    <row r="3549" spans="1:4" x14ac:dyDescent="0.2">
      <c r="A3549" s="263" t="s">
        <v>1173</v>
      </c>
      <c r="B3549" s="263" t="s">
        <v>25881</v>
      </c>
      <c r="C3549" s="263" t="s">
        <v>20</v>
      </c>
      <c r="D3549" t="s">
        <v>0</v>
      </c>
    </row>
    <row r="3550" spans="1:4" x14ac:dyDescent="0.2">
      <c r="A3550" s="263" t="s">
        <v>13066</v>
      </c>
      <c r="B3550" s="263" t="s">
        <v>25881</v>
      </c>
      <c r="C3550" s="263" t="s">
        <v>20</v>
      </c>
      <c r="D3550" t="s">
        <v>0</v>
      </c>
    </row>
    <row r="3551" spans="1:4" x14ac:dyDescent="0.2">
      <c r="A3551" s="263" t="s">
        <v>6990</v>
      </c>
      <c r="B3551" s="263" t="s">
        <v>25882</v>
      </c>
      <c r="C3551" s="263" t="s">
        <v>20</v>
      </c>
      <c r="D3551" t="s">
        <v>0</v>
      </c>
    </row>
    <row r="3552" spans="1:4" x14ac:dyDescent="0.2">
      <c r="A3552" s="263" t="s">
        <v>13067</v>
      </c>
      <c r="B3552" s="263" t="s">
        <v>25882</v>
      </c>
      <c r="C3552" s="263" t="s">
        <v>20</v>
      </c>
      <c r="D3552" t="s">
        <v>0</v>
      </c>
    </row>
    <row r="3553" spans="1:4" x14ac:dyDescent="0.2">
      <c r="A3553" s="263" t="s">
        <v>6991</v>
      </c>
      <c r="B3553" s="263" t="s">
        <v>25883</v>
      </c>
      <c r="C3553" s="263" t="s">
        <v>20</v>
      </c>
      <c r="D3553" t="s">
        <v>0</v>
      </c>
    </row>
    <row r="3554" spans="1:4" x14ac:dyDescent="0.2">
      <c r="A3554" s="263" t="s">
        <v>13068</v>
      </c>
      <c r="B3554" s="263" t="s">
        <v>25883</v>
      </c>
      <c r="C3554" s="263" t="s">
        <v>20</v>
      </c>
      <c r="D3554" t="s">
        <v>0</v>
      </c>
    </row>
    <row r="3555" spans="1:4" x14ac:dyDescent="0.2">
      <c r="A3555" s="263" t="s">
        <v>6992</v>
      </c>
      <c r="B3555" s="263" t="s">
        <v>25884</v>
      </c>
      <c r="C3555" s="263" t="s">
        <v>20</v>
      </c>
      <c r="D3555" t="s">
        <v>0</v>
      </c>
    </row>
    <row r="3556" spans="1:4" x14ac:dyDescent="0.2">
      <c r="A3556" s="263" t="s">
        <v>13069</v>
      </c>
      <c r="B3556" s="263" t="s">
        <v>25884</v>
      </c>
      <c r="C3556" s="263" t="s">
        <v>20</v>
      </c>
      <c r="D3556" t="s">
        <v>0</v>
      </c>
    </row>
    <row r="3557" spans="1:4" x14ac:dyDescent="0.2">
      <c r="A3557" s="263" t="s">
        <v>1174</v>
      </c>
      <c r="B3557" s="263" t="s">
        <v>25885</v>
      </c>
      <c r="C3557" s="263" t="s">
        <v>23567</v>
      </c>
      <c r="D3557" t="s">
        <v>34973</v>
      </c>
    </row>
    <row r="3558" spans="1:4" x14ac:dyDescent="0.2">
      <c r="A3558" s="263" t="s">
        <v>13070</v>
      </c>
      <c r="B3558" s="263" t="s">
        <v>25885</v>
      </c>
      <c r="C3558" s="263" t="s">
        <v>23567</v>
      </c>
      <c r="D3558" t="s">
        <v>34973</v>
      </c>
    </row>
    <row r="3559" spans="1:4" x14ac:dyDescent="0.2">
      <c r="A3559" s="263" t="s">
        <v>1175</v>
      </c>
      <c r="B3559" s="263" t="s">
        <v>25886</v>
      </c>
      <c r="C3559" s="263" t="s">
        <v>23567</v>
      </c>
      <c r="D3559" t="s">
        <v>34973</v>
      </c>
    </row>
    <row r="3560" spans="1:4" x14ac:dyDescent="0.2">
      <c r="A3560" s="263" t="s">
        <v>13071</v>
      </c>
      <c r="B3560" s="263" t="s">
        <v>25886</v>
      </c>
      <c r="C3560" s="263" t="s">
        <v>23567</v>
      </c>
      <c r="D3560" t="s">
        <v>34973</v>
      </c>
    </row>
    <row r="3561" spans="1:4" x14ac:dyDescent="0.2">
      <c r="A3561" s="263" t="s">
        <v>1176</v>
      </c>
      <c r="B3561" s="263" t="s">
        <v>23640</v>
      </c>
      <c r="C3561" s="263" t="s">
        <v>23567</v>
      </c>
      <c r="D3561" t="s">
        <v>34973</v>
      </c>
    </row>
    <row r="3562" spans="1:4" x14ac:dyDescent="0.2">
      <c r="A3562" s="263" t="s">
        <v>13072</v>
      </c>
      <c r="B3562" s="263" t="s">
        <v>23640</v>
      </c>
      <c r="C3562" s="263" t="s">
        <v>23567</v>
      </c>
      <c r="D3562" t="s">
        <v>34973</v>
      </c>
    </row>
    <row r="3563" spans="1:4" x14ac:dyDescent="0.2">
      <c r="A3563" s="263" t="s">
        <v>6993</v>
      </c>
      <c r="B3563" s="263" t="s">
        <v>23641</v>
      </c>
      <c r="C3563" s="263" t="s">
        <v>20</v>
      </c>
      <c r="D3563" t="s">
        <v>0</v>
      </c>
    </row>
    <row r="3564" spans="1:4" x14ac:dyDescent="0.2">
      <c r="A3564" s="263" t="s">
        <v>13073</v>
      </c>
      <c r="B3564" s="263" t="s">
        <v>23641</v>
      </c>
      <c r="C3564" s="263" t="s">
        <v>20</v>
      </c>
      <c r="D3564" t="s">
        <v>0</v>
      </c>
    </row>
    <row r="3565" spans="1:4" x14ac:dyDescent="0.2">
      <c r="A3565" s="263" t="s">
        <v>6994</v>
      </c>
      <c r="B3565" s="263" t="s">
        <v>23642</v>
      </c>
      <c r="C3565" s="263" t="s">
        <v>20</v>
      </c>
      <c r="D3565" t="s">
        <v>0</v>
      </c>
    </row>
    <row r="3566" spans="1:4" x14ac:dyDescent="0.2">
      <c r="A3566" s="263" t="s">
        <v>13074</v>
      </c>
      <c r="B3566" s="263" t="s">
        <v>23642</v>
      </c>
      <c r="C3566" s="263" t="s">
        <v>20</v>
      </c>
      <c r="D3566" t="s">
        <v>0</v>
      </c>
    </row>
    <row r="3567" spans="1:4" x14ac:dyDescent="0.2">
      <c r="A3567" s="263" t="s">
        <v>1177</v>
      </c>
      <c r="B3567" s="263" t="s">
        <v>25887</v>
      </c>
      <c r="C3567" s="263" t="s">
        <v>12</v>
      </c>
      <c r="D3567" t="s">
        <v>2</v>
      </c>
    </row>
    <row r="3568" spans="1:4" x14ac:dyDescent="0.2">
      <c r="A3568" s="263" t="s">
        <v>13075</v>
      </c>
      <c r="B3568" s="263" t="s">
        <v>25887</v>
      </c>
      <c r="C3568" s="263" t="s">
        <v>12</v>
      </c>
      <c r="D3568" t="s">
        <v>2</v>
      </c>
    </row>
    <row r="3569" spans="1:4" x14ac:dyDescent="0.2">
      <c r="A3569" s="263" t="s">
        <v>6995</v>
      </c>
      <c r="B3569" s="263" t="s">
        <v>25888</v>
      </c>
      <c r="C3569" s="263" t="s">
        <v>12</v>
      </c>
      <c r="D3569" t="s">
        <v>2</v>
      </c>
    </row>
    <row r="3570" spans="1:4" x14ac:dyDescent="0.2">
      <c r="A3570" s="263" t="s">
        <v>13076</v>
      </c>
      <c r="B3570" s="263" t="s">
        <v>25888</v>
      </c>
      <c r="C3570" s="263" t="s">
        <v>12</v>
      </c>
      <c r="D3570" t="s">
        <v>2</v>
      </c>
    </row>
    <row r="3571" spans="1:4" x14ac:dyDescent="0.2">
      <c r="A3571" s="263" t="s">
        <v>1178</v>
      </c>
      <c r="B3571" s="263" t="s">
        <v>25889</v>
      </c>
      <c r="C3571" s="263" t="s">
        <v>12</v>
      </c>
      <c r="D3571" t="s">
        <v>2</v>
      </c>
    </row>
    <row r="3572" spans="1:4" x14ac:dyDescent="0.2">
      <c r="A3572" s="263" t="s">
        <v>13077</v>
      </c>
      <c r="B3572" s="263" t="s">
        <v>25889</v>
      </c>
      <c r="C3572" s="263" t="s">
        <v>12</v>
      </c>
      <c r="D3572" t="s">
        <v>2</v>
      </c>
    </row>
    <row r="3573" spans="1:4" x14ac:dyDescent="0.2">
      <c r="A3573" s="263" t="s">
        <v>6996</v>
      </c>
      <c r="B3573" s="263" t="s">
        <v>25890</v>
      </c>
      <c r="C3573" s="263" t="s">
        <v>23643</v>
      </c>
      <c r="D3573" t="s">
        <v>34995</v>
      </c>
    </row>
    <row r="3574" spans="1:4" x14ac:dyDescent="0.2">
      <c r="A3574" s="263" t="s">
        <v>13078</v>
      </c>
      <c r="B3574" s="263" t="s">
        <v>25890</v>
      </c>
      <c r="C3574" s="263" t="s">
        <v>23643</v>
      </c>
      <c r="D3574" t="s">
        <v>34995</v>
      </c>
    </row>
    <row r="3575" spans="1:4" x14ac:dyDescent="0.2">
      <c r="A3575" s="263" t="s">
        <v>1179</v>
      </c>
      <c r="B3575" s="263" t="s">
        <v>25891</v>
      </c>
      <c r="C3575" s="263" t="s">
        <v>12</v>
      </c>
      <c r="D3575" t="s">
        <v>2</v>
      </c>
    </row>
    <row r="3576" spans="1:4" x14ac:dyDescent="0.2">
      <c r="A3576" s="263" t="s">
        <v>13079</v>
      </c>
      <c r="B3576" s="263" t="s">
        <v>25891</v>
      </c>
      <c r="C3576" s="263" t="s">
        <v>12</v>
      </c>
      <c r="D3576" t="s">
        <v>2</v>
      </c>
    </row>
    <row r="3577" spans="1:4" x14ac:dyDescent="0.2">
      <c r="A3577" s="263" t="s">
        <v>6997</v>
      </c>
      <c r="B3577" s="263" t="s">
        <v>25892</v>
      </c>
      <c r="C3577" s="263" t="s">
        <v>12</v>
      </c>
      <c r="D3577" t="s">
        <v>2</v>
      </c>
    </row>
    <row r="3578" spans="1:4" x14ac:dyDescent="0.2">
      <c r="A3578" s="263" t="s">
        <v>13080</v>
      </c>
      <c r="B3578" s="263" t="s">
        <v>25892</v>
      </c>
      <c r="C3578" s="263" t="s">
        <v>12</v>
      </c>
      <c r="D3578" t="s">
        <v>2</v>
      </c>
    </row>
    <row r="3579" spans="1:4" x14ac:dyDescent="0.2">
      <c r="A3579" s="263" t="s">
        <v>1180</v>
      </c>
      <c r="B3579" s="263" t="s">
        <v>25893</v>
      </c>
      <c r="C3579" s="263" t="s">
        <v>12</v>
      </c>
      <c r="D3579" t="s">
        <v>2</v>
      </c>
    </row>
    <row r="3580" spans="1:4" x14ac:dyDescent="0.2">
      <c r="A3580" s="263" t="s">
        <v>13081</v>
      </c>
      <c r="B3580" s="263" t="s">
        <v>25893</v>
      </c>
      <c r="C3580" s="263" t="s">
        <v>12</v>
      </c>
      <c r="D3580" t="s">
        <v>2</v>
      </c>
    </row>
    <row r="3581" spans="1:4" x14ac:dyDescent="0.2">
      <c r="A3581" s="263" t="s">
        <v>6998</v>
      </c>
      <c r="B3581" s="263" t="s">
        <v>25894</v>
      </c>
      <c r="C3581" s="263" t="s">
        <v>23567</v>
      </c>
      <c r="D3581" t="s">
        <v>34973</v>
      </c>
    </row>
    <row r="3582" spans="1:4" x14ac:dyDescent="0.2">
      <c r="A3582" s="263" t="s">
        <v>13082</v>
      </c>
      <c r="B3582" s="263" t="s">
        <v>25894</v>
      </c>
      <c r="C3582" s="263" t="s">
        <v>23567</v>
      </c>
      <c r="D3582" t="s">
        <v>34973</v>
      </c>
    </row>
    <row r="3583" spans="1:4" x14ac:dyDescent="0.2">
      <c r="A3583" s="263" t="s">
        <v>6999</v>
      </c>
      <c r="B3583" s="263" t="s">
        <v>25895</v>
      </c>
      <c r="C3583" s="263" t="s">
        <v>12</v>
      </c>
      <c r="D3583" t="s">
        <v>2</v>
      </c>
    </row>
    <row r="3584" spans="1:4" x14ac:dyDescent="0.2">
      <c r="A3584" s="263" t="s">
        <v>13083</v>
      </c>
      <c r="B3584" s="263" t="s">
        <v>25895</v>
      </c>
      <c r="C3584" s="263" t="s">
        <v>12</v>
      </c>
      <c r="D3584" t="s">
        <v>2</v>
      </c>
    </row>
    <row r="3585" spans="1:4" x14ac:dyDescent="0.2">
      <c r="A3585" s="263" t="s">
        <v>7000</v>
      </c>
      <c r="B3585" s="263" t="s">
        <v>25896</v>
      </c>
      <c r="C3585" s="263" t="s">
        <v>12</v>
      </c>
      <c r="D3585" t="s">
        <v>2</v>
      </c>
    </row>
    <row r="3586" spans="1:4" x14ac:dyDescent="0.2">
      <c r="A3586" s="263" t="s">
        <v>13084</v>
      </c>
      <c r="B3586" s="263" t="s">
        <v>25896</v>
      </c>
      <c r="C3586" s="263" t="s">
        <v>12</v>
      </c>
      <c r="D3586" t="s">
        <v>2</v>
      </c>
    </row>
    <row r="3587" spans="1:4" x14ac:dyDescent="0.2">
      <c r="A3587" s="263" t="s">
        <v>7001</v>
      </c>
      <c r="B3587" s="263" t="s">
        <v>25897</v>
      </c>
      <c r="C3587" s="263" t="s">
        <v>12</v>
      </c>
      <c r="D3587" t="s">
        <v>2</v>
      </c>
    </row>
    <row r="3588" spans="1:4" x14ac:dyDescent="0.2">
      <c r="A3588" s="263" t="s">
        <v>13085</v>
      </c>
      <c r="B3588" s="263" t="s">
        <v>25897</v>
      </c>
      <c r="C3588" s="263" t="s">
        <v>12</v>
      </c>
      <c r="D3588" t="s">
        <v>2</v>
      </c>
    </row>
    <row r="3589" spans="1:4" x14ac:dyDescent="0.2">
      <c r="A3589" s="263" t="s">
        <v>7002</v>
      </c>
      <c r="B3589" s="263" t="s">
        <v>25898</v>
      </c>
      <c r="C3589" s="263" t="s">
        <v>12</v>
      </c>
      <c r="D3589" t="s">
        <v>2</v>
      </c>
    </row>
    <row r="3590" spans="1:4" x14ac:dyDescent="0.2">
      <c r="A3590" s="263" t="s">
        <v>13086</v>
      </c>
      <c r="B3590" s="263" t="s">
        <v>25898</v>
      </c>
      <c r="C3590" s="263" t="s">
        <v>12</v>
      </c>
      <c r="D3590" t="s">
        <v>2</v>
      </c>
    </row>
    <row r="3591" spans="1:4" x14ac:dyDescent="0.2">
      <c r="A3591" s="263" t="s">
        <v>7003</v>
      </c>
      <c r="B3591" s="263" t="s">
        <v>25899</v>
      </c>
      <c r="C3591" s="263" t="s">
        <v>12</v>
      </c>
      <c r="D3591" t="s">
        <v>2</v>
      </c>
    </row>
    <row r="3592" spans="1:4" x14ac:dyDescent="0.2">
      <c r="A3592" s="263" t="s">
        <v>13087</v>
      </c>
      <c r="B3592" s="263" t="s">
        <v>25899</v>
      </c>
      <c r="C3592" s="263" t="s">
        <v>12</v>
      </c>
      <c r="D3592" t="s">
        <v>2</v>
      </c>
    </row>
    <row r="3593" spans="1:4" x14ac:dyDescent="0.2">
      <c r="A3593" s="263" t="s">
        <v>7004</v>
      </c>
      <c r="B3593" s="263" t="s">
        <v>34996</v>
      </c>
      <c r="C3593" s="263" t="s">
        <v>12</v>
      </c>
      <c r="D3593" t="s">
        <v>2</v>
      </c>
    </row>
    <row r="3594" spans="1:4" x14ac:dyDescent="0.2">
      <c r="A3594" s="263" t="s">
        <v>13088</v>
      </c>
      <c r="B3594" s="263" t="s">
        <v>34996</v>
      </c>
      <c r="C3594" s="263" t="s">
        <v>12</v>
      </c>
      <c r="D3594" t="s">
        <v>2</v>
      </c>
    </row>
    <row r="3595" spans="1:4" x14ac:dyDescent="0.2">
      <c r="A3595" s="263" t="s">
        <v>23644</v>
      </c>
      <c r="B3595" s="263" t="s">
        <v>34997</v>
      </c>
      <c r="C3595" s="263" t="s">
        <v>12</v>
      </c>
      <c r="D3595" t="s">
        <v>2</v>
      </c>
    </row>
    <row r="3596" spans="1:4" x14ac:dyDescent="0.2">
      <c r="A3596" s="263" t="s">
        <v>23645</v>
      </c>
      <c r="B3596" s="263" t="s">
        <v>34997</v>
      </c>
      <c r="C3596" s="263" t="s">
        <v>12</v>
      </c>
      <c r="D3596" t="s">
        <v>2</v>
      </c>
    </row>
    <row r="3597" spans="1:4" x14ac:dyDescent="0.2">
      <c r="A3597" s="263" t="s">
        <v>34998</v>
      </c>
      <c r="B3597" s="263" t="s">
        <v>34999</v>
      </c>
      <c r="C3597" s="263" t="s">
        <v>12</v>
      </c>
      <c r="D3597" t="s">
        <v>2</v>
      </c>
    </row>
    <row r="3598" spans="1:4" x14ac:dyDescent="0.2">
      <c r="A3598" s="263" t="s">
        <v>35000</v>
      </c>
      <c r="B3598" s="263" t="s">
        <v>34999</v>
      </c>
      <c r="C3598" s="263" t="s">
        <v>12</v>
      </c>
      <c r="D3598" t="s">
        <v>2</v>
      </c>
    </row>
    <row r="3599" spans="1:4" x14ac:dyDescent="0.2">
      <c r="A3599" s="263" t="s">
        <v>35001</v>
      </c>
      <c r="B3599" s="263" t="s">
        <v>35002</v>
      </c>
      <c r="C3599" s="263" t="s">
        <v>12</v>
      </c>
      <c r="D3599" t="s">
        <v>2</v>
      </c>
    </row>
    <row r="3600" spans="1:4" x14ac:dyDescent="0.2">
      <c r="A3600" s="263" t="s">
        <v>35003</v>
      </c>
      <c r="B3600" s="263" t="s">
        <v>35002</v>
      </c>
      <c r="C3600" s="263" t="s">
        <v>12</v>
      </c>
      <c r="D3600" t="s">
        <v>2</v>
      </c>
    </row>
    <row r="3601" spans="1:4" x14ac:dyDescent="0.2">
      <c r="A3601" s="263" t="s">
        <v>35004</v>
      </c>
      <c r="B3601" s="263" t="s">
        <v>35005</v>
      </c>
      <c r="C3601" s="263" t="s">
        <v>12</v>
      </c>
      <c r="D3601" t="s">
        <v>2</v>
      </c>
    </row>
    <row r="3602" spans="1:4" x14ac:dyDescent="0.2">
      <c r="A3602" s="263" t="s">
        <v>35006</v>
      </c>
      <c r="B3602" s="263" t="s">
        <v>35005</v>
      </c>
      <c r="C3602" s="263" t="s">
        <v>12</v>
      </c>
      <c r="D3602" t="s">
        <v>2</v>
      </c>
    </row>
    <row r="3603" spans="1:4" x14ac:dyDescent="0.2">
      <c r="A3603" s="263" t="s">
        <v>23646</v>
      </c>
      <c r="B3603" s="263" t="s">
        <v>35007</v>
      </c>
      <c r="C3603" s="263" t="s">
        <v>12</v>
      </c>
      <c r="D3603" t="s">
        <v>2</v>
      </c>
    </row>
    <row r="3604" spans="1:4" x14ac:dyDescent="0.2">
      <c r="A3604" s="263" t="s">
        <v>23647</v>
      </c>
      <c r="B3604" s="263" t="s">
        <v>35007</v>
      </c>
      <c r="C3604" s="263" t="s">
        <v>12</v>
      </c>
      <c r="D3604" t="s">
        <v>2</v>
      </c>
    </row>
    <row r="3605" spans="1:4" x14ac:dyDescent="0.2">
      <c r="A3605" s="263" t="s">
        <v>23648</v>
      </c>
      <c r="B3605" s="263" t="s">
        <v>35008</v>
      </c>
      <c r="C3605" s="263" t="s">
        <v>12</v>
      </c>
      <c r="D3605" t="s">
        <v>2</v>
      </c>
    </row>
    <row r="3606" spans="1:4" x14ac:dyDescent="0.2">
      <c r="A3606" s="263" t="s">
        <v>23649</v>
      </c>
      <c r="B3606" s="263" t="s">
        <v>35008</v>
      </c>
      <c r="C3606" s="263" t="s">
        <v>12</v>
      </c>
      <c r="D3606" t="s">
        <v>2</v>
      </c>
    </row>
    <row r="3607" spans="1:4" x14ac:dyDescent="0.2">
      <c r="A3607" s="263" t="s">
        <v>35009</v>
      </c>
      <c r="B3607" s="263" t="s">
        <v>35010</v>
      </c>
      <c r="C3607" s="263" t="s">
        <v>12</v>
      </c>
      <c r="D3607" t="s">
        <v>2</v>
      </c>
    </row>
    <row r="3608" spans="1:4" x14ac:dyDescent="0.2">
      <c r="A3608" s="263" t="s">
        <v>35011</v>
      </c>
      <c r="B3608" s="263" t="s">
        <v>35010</v>
      </c>
      <c r="C3608" s="263" t="s">
        <v>12</v>
      </c>
      <c r="D3608" t="s">
        <v>2</v>
      </c>
    </row>
    <row r="3609" spans="1:4" x14ac:dyDescent="0.2">
      <c r="A3609" s="263" t="s">
        <v>35012</v>
      </c>
      <c r="B3609" s="263" t="s">
        <v>35013</v>
      </c>
      <c r="C3609" s="263" t="s">
        <v>12</v>
      </c>
      <c r="D3609" t="s">
        <v>2</v>
      </c>
    </row>
    <row r="3610" spans="1:4" x14ac:dyDescent="0.2">
      <c r="A3610" s="263" t="s">
        <v>35014</v>
      </c>
      <c r="B3610" s="263" t="s">
        <v>35013</v>
      </c>
      <c r="C3610" s="263" t="s">
        <v>12</v>
      </c>
      <c r="D3610" t="s">
        <v>2</v>
      </c>
    </row>
    <row r="3611" spans="1:4" x14ac:dyDescent="0.2">
      <c r="A3611" s="263" t="s">
        <v>35015</v>
      </c>
      <c r="B3611" s="263" t="s">
        <v>35016</v>
      </c>
      <c r="C3611" s="263" t="s">
        <v>12</v>
      </c>
      <c r="D3611" t="s">
        <v>2</v>
      </c>
    </row>
    <row r="3612" spans="1:4" x14ac:dyDescent="0.2">
      <c r="A3612" s="263" t="s">
        <v>35017</v>
      </c>
      <c r="B3612" s="263" t="s">
        <v>35016</v>
      </c>
      <c r="C3612" s="263" t="s">
        <v>12</v>
      </c>
      <c r="D3612" t="s">
        <v>2</v>
      </c>
    </row>
    <row r="3613" spans="1:4" x14ac:dyDescent="0.2">
      <c r="A3613" s="263" t="s">
        <v>1181</v>
      </c>
      <c r="B3613" s="263" t="s">
        <v>25900</v>
      </c>
      <c r="C3613" s="263" t="s">
        <v>12</v>
      </c>
      <c r="D3613" t="s">
        <v>2</v>
      </c>
    </row>
    <row r="3614" spans="1:4" x14ac:dyDescent="0.2">
      <c r="A3614" s="263" t="s">
        <v>13089</v>
      </c>
      <c r="B3614" s="263" t="s">
        <v>25900</v>
      </c>
      <c r="C3614" s="263" t="s">
        <v>12</v>
      </c>
      <c r="D3614" t="s">
        <v>2</v>
      </c>
    </row>
    <row r="3615" spans="1:4" x14ac:dyDescent="0.2">
      <c r="A3615" s="263" t="s">
        <v>1182</v>
      </c>
      <c r="B3615" s="263" t="s">
        <v>25901</v>
      </c>
      <c r="C3615" s="263" t="s">
        <v>12</v>
      </c>
      <c r="D3615" t="s">
        <v>2</v>
      </c>
    </row>
    <row r="3616" spans="1:4" x14ac:dyDescent="0.2">
      <c r="A3616" s="263" t="s">
        <v>13090</v>
      </c>
      <c r="B3616" s="263" t="s">
        <v>25901</v>
      </c>
      <c r="C3616" s="263" t="s">
        <v>12</v>
      </c>
      <c r="D3616" t="s">
        <v>2</v>
      </c>
    </row>
    <row r="3617" spans="1:4" x14ac:dyDescent="0.2">
      <c r="A3617" s="263" t="s">
        <v>7005</v>
      </c>
      <c r="B3617" s="263" t="s">
        <v>25902</v>
      </c>
      <c r="C3617" s="263" t="s">
        <v>12</v>
      </c>
      <c r="D3617" t="s">
        <v>2</v>
      </c>
    </row>
    <row r="3618" spans="1:4" x14ac:dyDescent="0.2">
      <c r="A3618" s="263" t="s">
        <v>13091</v>
      </c>
      <c r="B3618" s="263" t="s">
        <v>25902</v>
      </c>
      <c r="C3618" s="263" t="s">
        <v>12</v>
      </c>
      <c r="D3618" t="s">
        <v>2</v>
      </c>
    </row>
    <row r="3619" spans="1:4" x14ac:dyDescent="0.2">
      <c r="A3619" s="263" t="s">
        <v>7006</v>
      </c>
      <c r="B3619" s="263" t="s">
        <v>25903</v>
      </c>
      <c r="C3619" s="263" t="s">
        <v>12</v>
      </c>
      <c r="D3619" t="s">
        <v>2</v>
      </c>
    </row>
    <row r="3620" spans="1:4" x14ac:dyDescent="0.2">
      <c r="A3620" s="263" t="s">
        <v>13092</v>
      </c>
      <c r="B3620" s="263" t="s">
        <v>25903</v>
      </c>
      <c r="C3620" s="263" t="s">
        <v>12</v>
      </c>
      <c r="D3620" t="s">
        <v>2</v>
      </c>
    </row>
    <row r="3621" spans="1:4" x14ac:dyDescent="0.2">
      <c r="A3621" s="263" t="s">
        <v>7007</v>
      </c>
      <c r="B3621" s="263" t="s">
        <v>25904</v>
      </c>
      <c r="C3621" s="263" t="s">
        <v>12</v>
      </c>
      <c r="D3621" t="s">
        <v>2</v>
      </c>
    </row>
    <row r="3622" spans="1:4" x14ac:dyDescent="0.2">
      <c r="A3622" s="263" t="s">
        <v>13093</v>
      </c>
      <c r="B3622" s="263" t="s">
        <v>25904</v>
      </c>
      <c r="C3622" s="263" t="s">
        <v>12</v>
      </c>
      <c r="D3622" t="s">
        <v>2</v>
      </c>
    </row>
    <row r="3623" spans="1:4" x14ac:dyDescent="0.2">
      <c r="A3623" s="263" t="s">
        <v>7008</v>
      </c>
      <c r="B3623" s="263" t="s">
        <v>25905</v>
      </c>
      <c r="C3623" s="263" t="s">
        <v>12</v>
      </c>
      <c r="D3623" t="s">
        <v>2</v>
      </c>
    </row>
    <row r="3624" spans="1:4" x14ac:dyDescent="0.2">
      <c r="A3624" s="263" t="s">
        <v>13094</v>
      </c>
      <c r="B3624" s="263" t="s">
        <v>25905</v>
      </c>
      <c r="C3624" s="263" t="s">
        <v>12</v>
      </c>
      <c r="D3624" t="s">
        <v>2</v>
      </c>
    </row>
    <row r="3625" spans="1:4" x14ac:dyDescent="0.2">
      <c r="A3625" s="263" t="s">
        <v>1183</v>
      </c>
      <c r="B3625" s="263" t="s">
        <v>25906</v>
      </c>
      <c r="C3625" s="263" t="s">
        <v>12</v>
      </c>
      <c r="D3625" t="s">
        <v>2</v>
      </c>
    </row>
    <row r="3626" spans="1:4" x14ac:dyDescent="0.2">
      <c r="A3626" s="263" t="s">
        <v>13095</v>
      </c>
      <c r="B3626" s="263" t="s">
        <v>25906</v>
      </c>
      <c r="C3626" s="263" t="s">
        <v>12</v>
      </c>
      <c r="D3626" t="s">
        <v>2</v>
      </c>
    </row>
    <row r="3627" spans="1:4" x14ac:dyDescent="0.2">
      <c r="A3627" s="263" t="s">
        <v>1184</v>
      </c>
      <c r="B3627" s="263" t="s">
        <v>25907</v>
      </c>
      <c r="C3627" s="263" t="s">
        <v>12</v>
      </c>
      <c r="D3627" t="s">
        <v>2</v>
      </c>
    </row>
    <row r="3628" spans="1:4" x14ac:dyDescent="0.2">
      <c r="A3628" s="263" t="s">
        <v>13096</v>
      </c>
      <c r="B3628" s="263" t="s">
        <v>25907</v>
      </c>
      <c r="C3628" s="263" t="s">
        <v>12</v>
      </c>
      <c r="D3628" t="s">
        <v>2</v>
      </c>
    </row>
    <row r="3629" spans="1:4" x14ac:dyDescent="0.2">
      <c r="A3629" s="263" t="s">
        <v>7009</v>
      </c>
      <c r="B3629" s="263" t="s">
        <v>25908</v>
      </c>
      <c r="C3629" s="263" t="s">
        <v>12</v>
      </c>
      <c r="D3629" t="s">
        <v>2</v>
      </c>
    </row>
    <row r="3630" spans="1:4" x14ac:dyDescent="0.2">
      <c r="A3630" s="263" t="s">
        <v>13097</v>
      </c>
      <c r="B3630" s="263" t="s">
        <v>25908</v>
      </c>
      <c r="C3630" s="263" t="s">
        <v>12</v>
      </c>
      <c r="D3630" t="s">
        <v>2</v>
      </c>
    </row>
    <row r="3631" spans="1:4" x14ac:dyDescent="0.2">
      <c r="A3631" s="263" t="s">
        <v>23209</v>
      </c>
      <c r="B3631" s="263" t="s">
        <v>25909</v>
      </c>
      <c r="C3631" s="263" t="s">
        <v>12</v>
      </c>
      <c r="D3631" t="s">
        <v>2</v>
      </c>
    </row>
    <row r="3632" spans="1:4" x14ac:dyDescent="0.2">
      <c r="A3632" s="263" t="s">
        <v>23210</v>
      </c>
      <c r="B3632" s="263" t="s">
        <v>25909</v>
      </c>
      <c r="C3632" s="263" t="s">
        <v>12</v>
      </c>
      <c r="D3632" t="s">
        <v>2</v>
      </c>
    </row>
    <row r="3633" spans="1:4" x14ac:dyDescent="0.2">
      <c r="A3633" s="263" t="s">
        <v>23211</v>
      </c>
      <c r="B3633" s="263" t="s">
        <v>25910</v>
      </c>
      <c r="C3633" s="263" t="s">
        <v>12</v>
      </c>
      <c r="D3633" t="s">
        <v>2</v>
      </c>
    </row>
    <row r="3634" spans="1:4" x14ac:dyDescent="0.2">
      <c r="A3634" s="263" t="s">
        <v>23212</v>
      </c>
      <c r="B3634" s="263" t="s">
        <v>25910</v>
      </c>
      <c r="C3634" s="263" t="s">
        <v>12</v>
      </c>
      <c r="D3634" t="s">
        <v>2</v>
      </c>
    </row>
    <row r="3635" spans="1:4" x14ac:dyDescent="0.2">
      <c r="A3635" s="263" t="s">
        <v>1185</v>
      </c>
      <c r="B3635" s="263" t="s">
        <v>25911</v>
      </c>
      <c r="C3635" s="263" t="s">
        <v>23567</v>
      </c>
      <c r="D3635" t="s">
        <v>34973</v>
      </c>
    </row>
    <row r="3636" spans="1:4" x14ac:dyDescent="0.2">
      <c r="A3636" s="263" t="s">
        <v>13098</v>
      </c>
      <c r="B3636" s="263" t="s">
        <v>25911</v>
      </c>
      <c r="C3636" s="263" t="s">
        <v>23567</v>
      </c>
      <c r="D3636" t="s">
        <v>34973</v>
      </c>
    </row>
    <row r="3637" spans="1:4" x14ac:dyDescent="0.2">
      <c r="A3637" s="263" t="s">
        <v>7010</v>
      </c>
      <c r="B3637" s="263" t="s">
        <v>25912</v>
      </c>
      <c r="C3637" s="263" t="s">
        <v>23567</v>
      </c>
      <c r="D3637" t="s">
        <v>34973</v>
      </c>
    </row>
    <row r="3638" spans="1:4" x14ac:dyDescent="0.2">
      <c r="A3638" s="263" t="s">
        <v>13099</v>
      </c>
      <c r="B3638" s="263" t="s">
        <v>25912</v>
      </c>
      <c r="C3638" s="263" t="s">
        <v>23567</v>
      </c>
      <c r="D3638" t="s">
        <v>34973</v>
      </c>
    </row>
    <row r="3639" spans="1:4" x14ac:dyDescent="0.2">
      <c r="A3639" s="263" t="s">
        <v>7011</v>
      </c>
      <c r="B3639" s="263" t="s">
        <v>25913</v>
      </c>
      <c r="C3639" s="263" t="s">
        <v>23567</v>
      </c>
      <c r="D3639" t="s">
        <v>34973</v>
      </c>
    </row>
    <row r="3640" spans="1:4" x14ac:dyDescent="0.2">
      <c r="A3640" s="263" t="s">
        <v>13100</v>
      </c>
      <c r="B3640" s="263" t="s">
        <v>25913</v>
      </c>
      <c r="C3640" s="263" t="s">
        <v>23567</v>
      </c>
      <c r="D3640" t="s">
        <v>34973</v>
      </c>
    </row>
    <row r="3641" spans="1:4" x14ac:dyDescent="0.2">
      <c r="A3641" s="263" t="s">
        <v>7012</v>
      </c>
      <c r="B3641" s="263" t="s">
        <v>25914</v>
      </c>
      <c r="C3641" s="263" t="s">
        <v>20</v>
      </c>
      <c r="D3641" t="s">
        <v>0</v>
      </c>
    </row>
    <row r="3642" spans="1:4" x14ac:dyDescent="0.2">
      <c r="A3642" s="263" t="s">
        <v>13101</v>
      </c>
      <c r="B3642" s="263" t="s">
        <v>25914</v>
      </c>
      <c r="C3642" s="263" t="s">
        <v>20</v>
      </c>
      <c r="D3642" t="s">
        <v>0</v>
      </c>
    </row>
    <row r="3643" spans="1:4" x14ac:dyDescent="0.2">
      <c r="A3643" s="263" t="s">
        <v>1186</v>
      </c>
      <c r="B3643" s="263" t="s">
        <v>25915</v>
      </c>
      <c r="C3643" s="263" t="s">
        <v>20</v>
      </c>
      <c r="D3643" t="s">
        <v>0</v>
      </c>
    </row>
    <row r="3644" spans="1:4" x14ac:dyDescent="0.2">
      <c r="A3644" s="263" t="s">
        <v>13102</v>
      </c>
      <c r="B3644" s="263" t="s">
        <v>25915</v>
      </c>
      <c r="C3644" s="263" t="s">
        <v>20</v>
      </c>
      <c r="D3644" t="s">
        <v>0</v>
      </c>
    </row>
    <row r="3645" spans="1:4" x14ac:dyDescent="0.2">
      <c r="A3645" s="263" t="s">
        <v>1187</v>
      </c>
      <c r="B3645" s="263" t="s">
        <v>25916</v>
      </c>
      <c r="C3645" s="263" t="s">
        <v>20</v>
      </c>
      <c r="D3645" t="s">
        <v>0</v>
      </c>
    </row>
    <row r="3646" spans="1:4" x14ac:dyDescent="0.2">
      <c r="A3646" s="263" t="s">
        <v>13103</v>
      </c>
      <c r="B3646" s="263" t="s">
        <v>25916</v>
      </c>
      <c r="C3646" s="263" t="s">
        <v>20</v>
      </c>
      <c r="D3646" t="s">
        <v>0</v>
      </c>
    </row>
    <row r="3647" spans="1:4" x14ac:dyDescent="0.2">
      <c r="A3647" s="263" t="s">
        <v>1188</v>
      </c>
      <c r="B3647" s="263" t="s">
        <v>25917</v>
      </c>
      <c r="C3647" s="263" t="s">
        <v>20</v>
      </c>
      <c r="D3647" t="s">
        <v>0</v>
      </c>
    </row>
    <row r="3648" spans="1:4" x14ac:dyDescent="0.2">
      <c r="A3648" s="263" t="s">
        <v>13104</v>
      </c>
      <c r="B3648" s="263" t="s">
        <v>25917</v>
      </c>
      <c r="C3648" s="263" t="s">
        <v>20</v>
      </c>
      <c r="D3648" t="s">
        <v>0</v>
      </c>
    </row>
    <row r="3649" spans="1:4" x14ac:dyDescent="0.2">
      <c r="A3649" s="263" t="s">
        <v>1189</v>
      </c>
      <c r="B3649" s="263" t="s">
        <v>25918</v>
      </c>
      <c r="C3649" s="263" t="s">
        <v>20</v>
      </c>
      <c r="D3649" t="s">
        <v>0</v>
      </c>
    </row>
    <row r="3650" spans="1:4" x14ac:dyDescent="0.2">
      <c r="A3650" s="263" t="s">
        <v>13105</v>
      </c>
      <c r="B3650" s="263" t="s">
        <v>25918</v>
      </c>
      <c r="C3650" s="263" t="s">
        <v>20</v>
      </c>
      <c r="D3650" t="s">
        <v>0</v>
      </c>
    </row>
    <row r="3651" spans="1:4" x14ac:dyDescent="0.2">
      <c r="A3651" s="263" t="s">
        <v>1190</v>
      </c>
      <c r="B3651" s="263" t="s">
        <v>25919</v>
      </c>
      <c r="C3651" s="263" t="s">
        <v>23567</v>
      </c>
      <c r="D3651" t="s">
        <v>34973</v>
      </c>
    </row>
    <row r="3652" spans="1:4" x14ac:dyDescent="0.2">
      <c r="A3652" s="263" t="s">
        <v>13106</v>
      </c>
      <c r="B3652" s="263" t="s">
        <v>25919</v>
      </c>
      <c r="C3652" s="263" t="s">
        <v>23567</v>
      </c>
      <c r="D3652" t="s">
        <v>34973</v>
      </c>
    </row>
    <row r="3653" spans="1:4" x14ac:dyDescent="0.2">
      <c r="A3653" s="263" t="s">
        <v>7013</v>
      </c>
      <c r="B3653" s="263" t="s">
        <v>25920</v>
      </c>
      <c r="C3653" s="263" t="s">
        <v>23567</v>
      </c>
      <c r="D3653" t="s">
        <v>34973</v>
      </c>
    </row>
    <row r="3654" spans="1:4" x14ac:dyDescent="0.2">
      <c r="A3654" s="263" t="s">
        <v>13107</v>
      </c>
      <c r="B3654" s="263" t="s">
        <v>25920</v>
      </c>
      <c r="C3654" s="263" t="s">
        <v>23567</v>
      </c>
      <c r="D3654" t="s">
        <v>34973</v>
      </c>
    </row>
    <row r="3655" spans="1:4" x14ac:dyDescent="0.2">
      <c r="A3655" s="263" t="s">
        <v>1191</v>
      </c>
      <c r="B3655" s="263" t="s">
        <v>25921</v>
      </c>
      <c r="C3655" s="263" t="s">
        <v>23567</v>
      </c>
      <c r="D3655" t="s">
        <v>34973</v>
      </c>
    </row>
    <row r="3656" spans="1:4" x14ac:dyDescent="0.2">
      <c r="A3656" s="263" t="s">
        <v>13108</v>
      </c>
      <c r="B3656" s="263" t="s">
        <v>25921</v>
      </c>
      <c r="C3656" s="263" t="s">
        <v>23567</v>
      </c>
      <c r="D3656" t="s">
        <v>34973</v>
      </c>
    </row>
    <row r="3657" spans="1:4" x14ac:dyDescent="0.2">
      <c r="A3657" s="263" t="s">
        <v>1192</v>
      </c>
      <c r="B3657" s="263" t="s">
        <v>25922</v>
      </c>
      <c r="C3657" s="263" t="s">
        <v>23567</v>
      </c>
      <c r="D3657" t="s">
        <v>34973</v>
      </c>
    </row>
    <row r="3658" spans="1:4" x14ac:dyDescent="0.2">
      <c r="A3658" s="263" t="s">
        <v>13109</v>
      </c>
      <c r="B3658" s="263" t="s">
        <v>25922</v>
      </c>
      <c r="C3658" s="263" t="s">
        <v>23567</v>
      </c>
      <c r="D3658" t="s">
        <v>34973</v>
      </c>
    </row>
    <row r="3659" spans="1:4" x14ac:dyDescent="0.2">
      <c r="A3659" s="263" t="s">
        <v>1193</v>
      </c>
      <c r="B3659" s="263" t="s">
        <v>25923</v>
      </c>
      <c r="C3659" s="263" t="s">
        <v>23567</v>
      </c>
      <c r="D3659" t="s">
        <v>34973</v>
      </c>
    </row>
    <row r="3660" spans="1:4" x14ac:dyDescent="0.2">
      <c r="A3660" s="263" t="s">
        <v>13110</v>
      </c>
      <c r="B3660" s="263" t="s">
        <v>25923</v>
      </c>
      <c r="C3660" s="263" t="s">
        <v>23567</v>
      </c>
      <c r="D3660" t="s">
        <v>34973</v>
      </c>
    </row>
    <row r="3661" spans="1:4" x14ac:dyDescent="0.2">
      <c r="A3661" s="263" t="s">
        <v>1194</v>
      </c>
      <c r="B3661" s="263" t="s">
        <v>25924</v>
      </c>
      <c r="C3661" s="263" t="s">
        <v>23567</v>
      </c>
      <c r="D3661" t="s">
        <v>34973</v>
      </c>
    </row>
    <row r="3662" spans="1:4" x14ac:dyDescent="0.2">
      <c r="A3662" s="263" t="s">
        <v>13111</v>
      </c>
      <c r="B3662" s="263" t="s">
        <v>25924</v>
      </c>
      <c r="C3662" s="263" t="s">
        <v>23567</v>
      </c>
      <c r="D3662" t="s">
        <v>34973</v>
      </c>
    </row>
    <row r="3663" spans="1:4" x14ac:dyDescent="0.2">
      <c r="A3663" s="263" t="s">
        <v>1195</v>
      </c>
      <c r="B3663" s="263" t="s">
        <v>25925</v>
      </c>
      <c r="C3663" s="263" t="s">
        <v>23567</v>
      </c>
      <c r="D3663" t="s">
        <v>34973</v>
      </c>
    </row>
    <row r="3664" spans="1:4" x14ac:dyDescent="0.2">
      <c r="A3664" s="263" t="s">
        <v>13112</v>
      </c>
      <c r="B3664" s="263" t="s">
        <v>25925</v>
      </c>
      <c r="C3664" s="263" t="s">
        <v>23567</v>
      </c>
      <c r="D3664" t="s">
        <v>34973</v>
      </c>
    </row>
    <row r="3665" spans="1:4" x14ac:dyDescent="0.2">
      <c r="A3665" s="263" t="s">
        <v>1196</v>
      </c>
      <c r="B3665" s="263" t="s">
        <v>25926</v>
      </c>
      <c r="C3665" s="263" t="s">
        <v>23567</v>
      </c>
      <c r="D3665" t="s">
        <v>34973</v>
      </c>
    </row>
    <row r="3666" spans="1:4" x14ac:dyDescent="0.2">
      <c r="A3666" s="263" t="s">
        <v>13113</v>
      </c>
      <c r="B3666" s="263" t="s">
        <v>25926</v>
      </c>
      <c r="C3666" s="263" t="s">
        <v>23567</v>
      </c>
      <c r="D3666" t="s">
        <v>34973</v>
      </c>
    </row>
    <row r="3667" spans="1:4" x14ac:dyDescent="0.2">
      <c r="A3667" s="263" t="s">
        <v>1197</v>
      </c>
      <c r="B3667" s="263" t="s">
        <v>25927</v>
      </c>
      <c r="C3667" s="263" t="s">
        <v>23567</v>
      </c>
      <c r="D3667" t="s">
        <v>34973</v>
      </c>
    </row>
    <row r="3668" spans="1:4" x14ac:dyDescent="0.2">
      <c r="A3668" s="263" t="s">
        <v>13114</v>
      </c>
      <c r="B3668" s="263" t="s">
        <v>25927</v>
      </c>
      <c r="C3668" s="263" t="s">
        <v>23567</v>
      </c>
      <c r="D3668" t="s">
        <v>34973</v>
      </c>
    </row>
    <row r="3669" spans="1:4" x14ac:dyDescent="0.2">
      <c r="A3669" s="263" t="s">
        <v>1198</v>
      </c>
      <c r="B3669" s="263" t="s">
        <v>25928</v>
      </c>
      <c r="C3669" s="263" t="s">
        <v>23567</v>
      </c>
      <c r="D3669" t="s">
        <v>34973</v>
      </c>
    </row>
    <row r="3670" spans="1:4" x14ac:dyDescent="0.2">
      <c r="A3670" s="263" t="s">
        <v>13115</v>
      </c>
      <c r="B3670" s="263" t="s">
        <v>25928</v>
      </c>
      <c r="C3670" s="263" t="s">
        <v>23567</v>
      </c>
      <c r="D3670" t="s">
        <v>34973</v>
      </c>
    </row>
    <row r="3671" spans="1:4" x14ac:dyDescent="0.2">
      <c r="A3671" s="263" t="s">
        <v>1199</v>
      </c>
      <c r="B3671" s="263" t="s">
        <v>25929</v>
      </c>
      <c r="C3671" s="263" t="s">
        <v>23567</v>
      </c>
      <c r="D3671" t="s">
        <v>34973</v>
      </c>
    </row>
    <row r="3672" spans="1:4" x14ac:dyDescent="0.2">
      <c r="A3672" s="263" t="s">
        <v>13116</v>
      </c>
      <c r="B3672" s="263" t="s">
        <v>25929</v>
      </c>
      <c r="C3672" s="263" t="s">
        <v>23567</v>
      </c>
      <c r="D3672" t="s">
        <v>34973</v>
      </c>
    </row>
    <row r="3673" spans="1:4" x14ac:dyDescent="0.2">
      <c r="A3673" s="263" t="s">
        <v>1200</v>
      </c>
      <c r="B3673" s="263" t="s">
        <v>25930</v>
      </c>
      <c r="C3673" s="263" t="s">
        <v>23567</v>
      </c>
      <c r="D3673" t="s">
        <v>34973</v>
      </c>
    </row>
    <row r="3674" spans="1:4" x14ac:dyDescent="0.2">
      <c r="A3674" s="263" t="s">
        <v>13117</v>
      </c>
      <c r="B3674" s="263" t="s">
        <v>25930</v>
      </c>
      <c r="C3674" s="263" t="s">
        <v>23567</v>
      </c>
      <c r="D3674" t="s">
        <v>34973</v>
      </c>
    </row>
    <row r="3675" spans="1:4" x14ac:dyDescent="0.2">
      <c r="A3675" s="263" t="s">
        <v>1201</v>
      </c>
      <c r="B3675" s="263" t="s">
        <v>25931</v>
      </c>
      <c r="C3675" s="263" t="s">
        <v>23567</v>
      </c>
      <c r="D3675" t="s">
        <v>34973</v>
      </c>
    </row>
    <row r="3676" spans="1:4" x14ac:dyDescent="0.2">
      <c r="A3676" s="263" t="s">
        <v>13118</v>
      </c>
      <c r="B3676" s="263" t="s">
        <v>25931</v>
      </c>
      <c r="C3676" s="263" t="s">
        <v>23567</v>
      </c>
      <c r="D3676" t="s">
        <v>34973</v>
      </c>
    </row>
    <row r="3677" spans="1:4" x14ac:dyDescent="0.2">
      <c r="A3677" s="263" t="s">
        <v>1202</v>
      </c>
      <c r="B3677" s="263" t="s">
        <v>25932</v>
      </c>
      <c r="C3677" s="263" t="s">
        <v>23567</v>
      </c>
      <c r="D3677" t="s">
        <v>34973</v>
      </c>
    </row>
    <row r="3678" spans="1:4" x14ac:dyDescent="0.2">
      <c r="A3678" s="263" t="s">
        <v>13119</v>
      </c>
      <c r="B3678" s="263" t="s">
        <v>25932</v>
      </c>
      <c r="C3678" s="263" t="s">
        <v>23567</v>
      </c>
      <c r="D3678" t="s">
        <v>34973</v>
      </c>
    </row>
    <row r="3679" spans="1:4" x14ac:dyDescent="0.2">
      <c r="A3679" s="263" t="s">
        <v>1203</v>
      </c>
      <c r="B3679" s="263" t="s">
        <v>25933</v>
      </c>
      <c r="C3679" s="263" t="s">
        <v>23567</v>
      </c>
      <c r="D3679" t="s">
        <v>34973</v>
      </c>
    </row>
    <row r="3680" spans="1:4" x14ac:dyDescent="0.2">
      <c r="A3680" s="263" t="s">
        <v>13120</v>
      </c>
      <c r="B3680" s="263" t="s">
        <v>25933</v>
      </c>
      <c r="C3680" s="263" t="s">
        <v>23567</v>
      </c>
      <c r="D3680" t="s">
        <v>34973</v>
      </c>
    </row>
    <row r="3681" spans="1:4" x14ac:dyDescent="0.2">
      <c r="A3681" s="263" t="s">
        <v>1204</v>
      </c>
      <c r="B3681" s="263" t="s">
        <v>25934</v>
      </c>
      <c r="C3681" s="263" t="s">
        <v>23567</v>
      </c>
      <c r="D3681" t="s">
        <v>34973</v>
      </c>
    </row>
    <row r="3682" spans="1:4" x14ac:dyDescent="0.2">
      <c r="A3682" s="263" t="s">
        <v>13121</v>
      </c>
      <c r="B3682" s="263" t="s">
        <v>25934</v>
      </c>
      <c r="C3682" s="263" t="s">
        <v>23567</v>
      </c>
      <c r="D3682" t="s">
        <v>34973</v>
      </c>
    </row>
    <row r="3683" spans="1:4" x14ac:dyDescent="0.2">
      <c r="A3683" s="263" t="s">
        <v>1205</v>
      </c>
      <c r="B3683" s="263" t="s">
        <v>25935</v>
      </c>
      <c r="C3683" s="263" t="s">
        <v>23567</v>
      </c>
      <c r="D3683" t="s">
        <v>34973</v>
      </c>
    </row>
    <row r="3684" spans="1:4" x14ac:dyDescent="0.2">
      <c r="A3684" s="263" t="s">
        <v>13122</v>
      </c>
      <c r="B3684" s="263" t="s">
        <v>25935</v>
      </c>
      <c r="C3684" s="263" t="s">
        <v>23567</v>
      </c>
      <c r="D3684" t="s">
        <v>34973</v>
      </c>
    </row>
    <row r="3685" spans="1:4" x14ac:dyDescent="0.2">
      <c r="A3685" s="263" t="s">
        <v>1206</v>
      </c>
      <c r="B3685" s="263" t="s">
        <v>25936</v>
      </c>
      <c r="C3685" s="263" t="s">
        <v>23567</v>
      </c>
      <c r="D3685" t="s">
        <v>34973</v>
      </c>
    </row>
    <row r="3686" spans="1:4" x14ac:dyDescent="0.2">
      <c r="A3686" s="263" t="s">
        <v>13123</v>
      </c>
      <c r="B3686" s="263" t="s">
        <v>25936</v>
      </c>
      <c r="C3686" s="263" t="s">
        <v>23567</v>
      </c>
      <c r="D3686" t="s">
        <v>34973</v>
      </c>
    </row>
    <row r="3687" spans="1:4" x14ac:dyDescent="0.2">
      <c r="A3687" s="263" t="s">
        <v>1207</v>
      </c>
      <c r="B3687" s="263" t="s">
        <v>25937</v>
      </c>
      <c r="C3687" s="263" t="s">
        <v>23567</v>
      </c>
      <c r="D3687" t="s">
        <v>34973</v>
      </c>
    </row>
    <row r="3688" spans="1:4" x14ac:dyDescent="0.2">
      <c r="A3688" s="263" t="s">
        <v>13124</v>
      </c>
      <c r="B3688" s="263" t="s">
        <v>25937</v>
      </c>
      <c r="C3688" s="263" t="s">
        <v>23567</v>
      </c>
      <c r="D3688" t="s">
        <v>34973</v>
      </c>
    </row>
    <row r="3689" spans="1:4" x14ac:dyDescent="0.2">
      <c r="A3689" s="263" t="s">
        <v>1208</v>
      </c>
      <c r="B3689" s="263" t="s">
        <v>25938</v>
      </c>
      <c r="C3689" s="263" t="s">
        <v>23567</v>
      </c>
      <c r="D3689" t="s">
        <v>34973</v>
      </c>
    </row>
    <row r="3690" spans="1:4" x14ac:dyDescent="0.2">
      <c r="A3690" s="263" t="s">
        <v>13125</v>
      </c>
      <c r="B3690" s="263" t="s">
        <v>25938</v>
      </c>
      <c r="C3690" s="263" t="s">
        <v>23567</v>
      </c>
      <c r="D3690" t="s">
        <v>34973</v>
      </c>
    </row>
    <row r="3691" spans="1:4" x14ac:dyDescent="0.2">
      <c r="A3691" s="263" t="s">
        <v>7014</v>
      </c>
      <c r="B3691" s="263" t="s">
        <v>25939</v>
      </c>
      <c r="C3691" s="263" t="s">
        <v>23567</v>
      </c>
      <c r="D3691" t="s">
        <v>34973</v>
      </c>
    </row>
    <row r="3692" spans="1:4" x14ac:dyDescent="0.2">
      <c r="A3692" s="263" t="s">
        <v>13126</v>
      </c>
      <c r="B3692" s="263" t="s">
        <v>25939</v>
      </c>
      <c r="C3692" s="263" t="s">
        <v>23567</v>
      </c>
      <c r="D3692" t="s">
        <v>34973</v>
      </c>
    </row>
    <row r="3693" spans="1:4" x14ac:dyDescent="0.2">
      <c r="A3693" s="263" t="s">
        <v>7015</v>
      </c>
      <c r="B3693" s="263" t="s">
        <v>25940</v>
      </c>
      <c r="C3693" s="263" t="s">
        <v>23567</v>
      </c>
      <c r="D3693" t="s">
        <v>34973</v>
      </c>
    </row>
    <row r="3694" spans="1:4" x14ac:dyDescent="0.2">
      <c r="A3694" s="263" t="s">
        <v>13127</v>
      </c>
      <c r="B3694" s="263" t="s">
        <v>25940</v>
      </c>
      <c r="C3694" s="263" t="s">
        <v>23567</v>
      </c>
      <c r="D3694" t="s">
        <v>34973</v>
      </c>
    </row>
    <row r="3695" spans="1:4" x14ac:dyDescent="0.2">
      <c r="A3695" s="263" t="s">
        <v>7016</v>
      </c>
      <c r="B3695" s="263" t="s">
        <v>25941</v>
      </c>
      <c r="C3695" s="263" t="s">
        <v>23567</v>
      </c>
      <c r="D3695" t="s">
        <v>34973</v>
      </c>
    </row>
    <row r="3696" spans="1:4" x14ac:dyDescent="0.2">
      <c r="A3696" s="263" t="s">
        <v>13128</v>
      </c>
      <c r="B3696" s="263" t="s">
        <v>25941</v>
      </c>
      <c r="C3696" s="263" t="s">
        <v>23567</v>
      </c>
      <c r="D3696" t="s">
        <v>34973</v>
      </c>
    </row>
    <row r="3697" spans="1:4" x14ac:dyDescent="0.2">
      <c r="A3697" s="263" t="s">
        <v>7017</v>
      </c>
      <c r="B3697" s="263" t="s">
        <v>25942</v>
      </c>
      <c r="C3697" s="263" t="s">
        <v>23567</v>
      </c>
      <c r="D3697" t="s">
        <v>34973</v>
      </c>
    </row>
    <row r="3698" spans="1:4" x14ac:dyDescent="0.2">
      <c r="A3698" s="263" t="s">
        <v>13129</v>
      </c>
      <c r="B3698" s="263" t="s">
        <v>25942</v>
      </c>
      <c r="C3698" s="263" t="s">
        <v>23567</v>
      </c>
      <c r="D3698" t="s">
        <v>34973</v>
      </c>
    </row>
    <row r="3699" spans="1:4" x14ac:dyDescent="0.2">
      <c r="A3699" s="263" t="s">
        <v>7018</v>
      </c>
      <c r="B3699" s="263" t="s">
        <v>25943</v>
      </c>
      <c r="C3699" s="263" t="s">
        <v>23567</v>
      </c>
      <c r="D3699" t="s">
        <v>34973</v>
      </c>
    </row>
    <row r="3700" spans="1:4" x14ac:dyDescent="0.2">
      <c r="A3700" s="263" t="s">
        <v>13130</v>
      </c>
      <c r="B3700" s="263" t="s">
        <v>25943</v>
      </c>
      <c r="C3700" s="263" t="s">
        <v>23567</v>
      </c>
      <c r="D3700" t="s">
        <v>34973</v>
      </c>
    </row>
    <row r="3701" spans="1:4" x14ac:dyDescent="0.2">
      <c r="A3701" s="263" t="s">
        <v>7019</v>
      </c>
      <c r="B3701" s="263" t="s">
        <v>25944</v>
      </c>
      <c r="C3701" s="263" t="s">
        <v>23567</v>
      </c>
      <c r="D3701" t="s">
        <v>34973</v>
      </c>
    </row>
    <row r="3702" spans="1:4" x14ac:dyDescent="0.2">
      <c r="A3702" s="263" t="s">
        <v>13131</v>
      </c>
      <c r="B3702" s="263" t="s">
        <v>25944</v>
      </c>
      <c r="C3702" s="263" t="s">
        <v>23567</v>
      </c>
      <c r="D3702" t="s">
        <v>34973</v>
      </c>
    </row>
    <row r="3703" spans="1:4" x14ac:dyDescent="0.2">
      <c r="A3703" s="263" t="s">
        <v>7020</v>
      </c>
      <c r="B3703" s="263" t="s">
        <v>25945</v>
      </c>
      <c r="C3703" s="263" t="s">
        <v>23567</v>
      </c>
      <c r="D3703" t="s">
        <v>34973</v>
      </c>
    </row>
    <row r="3704" spans="1:4" x14ac:dyDescent="0.2">
      <c r="A3704" s="263" t="s">
        <v>13132</v>
      </c>
      <c r="B3704" s="263" t="s">
        <v>25945</v>
      </c>
      <c r="C3704" s="263" t="s">
        <v>23567</v>
      </c>
      <c r="D3704" t="s">
        <v>34973</v>
      </c>
    </row>
    <row r="3705" spans="1:4" x14ac:dyDescent="0.2">
      <c r="A3705" s="263" t="s">
        <v>1209</v>
      </c>
      <c r="B3705" s="263" t="s">
        <v>25946</v>
      </c>
      <c r="C3705" s="263" t="s">
        <v>23567</v>
      </c>
      <c r="D3705" t="s">
        <v>34973</v>
      </c>
    </row>
    <row r="3706" spans="1:4" x14ac:dyDescent="0.2">
      <c r="A3706" s="263" t="s">
        <v>13133</v>
      </c>
      <c r="B3706" s="263" t="s">
        <v>25946</v>
      </c>
      <c r="C3706" s="263" t="s">
        <v>23567</v>
      </c>
      <c r="D3706" t="s">
        <v>34973</v>
      </c>
    </row>
    <row r="3707" spans="1:4" x14ac:dyDescent="0.2">
      <c r="A3707" s="263" t="s">
        <v>1210</v>
      </c>
      <c r="B3707" s="263" t="s">
        <v>25947</v>
      </c>
      <c r="C3707" s="263" t="s">
        <v>23567</v>
      </c>
      <c r="D3707" t="s">
        <v>34973</v>
      </c>
    </row>
    <row r="3708" spans="1:4" x14ac:dyDescent="0.2">
      <c r="A3708" s="263" t="s">
        <v>13134</v>
      </c>
      <c r="B3708" s="263" t="s">
        <v>25947</v>
      </c>
      <c r="C3708" s="263" t="s">
        <v>23567</v>
      </c>
      <c r="D3708" t="s">
        <v>34973</v>
      </c>
    </row>
    <row r="3709" spans="1:4" x14ac:dyDescent="0.2">
      <c r="A3709" s="263" t="s">
        <v>1211</v>
      </c>
      <c r="B3709" s="263" t="s">
        <v>25948</v>
      </c>
      <c r="C3709" s="263" t="s">
        <v>23567</v>
      </c>
      <c r="D3709" t="s">
        <v>34973</v>
      </c>
    </row>
    <row r="3710" spans="1:4" x14ac:dyDescent="0.2">
      <c r="A3710" s="263" t="s">
        <v>13135</v>
      </c>
      <c r="B3710" s="263" t="s">
        <v>25948</v>
      </c>
      <c r="C3710" s="263" t="s">
        <v>23567</v>
      </c>
      <c r="D3710" t="s">
        <v>34973</v>
      </c>
    </row>
    <row r="3711" spans="1:4" x14ac:dyDescent="0.2">
      <c r="A3711" s="263" t="s">
        <v>1212</v>
      </c>
      <c r="B3711" s="263" t="s">
        <v>25949</v>
      </c>
      <c r="C3711" s="263" t="s">
        <v>23567</v>
      </c>
      <c r="D3711" t="s">
        <v>34973</v>
      </c>
    </row>
    <row r="3712" spans="1:4" x14ac:dyDescent="0.2">
      <c r="A3712" s="263" t="s">
        <v>13136</v>
      </c>
      <c r="B3712" s="263" t="s">
        <v>25949</v>
      </c>
      <c r="C3712" s="263" t="s">
        <v>23567</v>
      </c>
      <c r="D3712" t="s">
        <v>34973</v>
      </c>
    </row>
    <row r="3713" spans="1:4" x14ac:dyDescent="0.2">
      <c r="A3713" s="263" t="s">
        <v>1213</v>
      </c>
      <c r="B3713" s="263" t="s">
        <v>25950</v>
      </c>
      <c r="C3713" s="263" t="s">
        <v>23567</v>
      </c>
      <c r="D3713" t="s">
        <v>34973</v>
      </c>
    </row>
    <row r="3714" spans="1:4" x14ac:dyDescent="0.2">
      <c r="A3714" s="263" t="s">
        <v>13137</v>
      </c>
      <c r="B3714" s="263" t="s">
        <v>25950</v>
      </c>
      <c r="C3714" s="263" t="s">
        <v>23567</v>
      </c>
      <c r="D3714" t="s">
        <v>34973</v>
      </c>
    </row>
    <row r="3715" spans="1:4" x14ac:dyDescent="0.2">
      <c r="A3715" s="263" t="s">
        <v>1214</v>
      </c>
      <c r="B3715" s="263" t="s">
        <v>25951</v>
      </c>
      <c r="C3715" s="263" t="s">
        <v>23567</v>
      </c>
      <c r="D3715" t="s">
        <v>34973</v>
      </c>
    </row>
    <row r="3716" spans="1:4" x14ac:dyDescent="0.2">
      <c r="A3716" s="263" t="s">
        <v>13138</v>
      </c>
      <c r="B3716" s="263" t="s">
        <v>25951</v>
      </c>
      <c r="C3716" s="263" t="s">
        <v>23567</v>
      </c>
      <c r="D3716" t="s">
        <v>34973</v>
      </c>
    </row>
    <row r="3717" spans="1:4" x14ac:dyDescent="0.2">
      <c r="A3717" s="263" t="s">
        <v>1215</v>
      </c>
      <c r="B3717" s="263" t="s">
        <v>25952</v>
      </c>
      <c r="C3717" s="263" t="s">
        <v>23567</v>
      </c>
      <c r="D3717" t="s">
        <v>34973</v>
      </c>
    </row>
    <row r="3718" spans="1:4" x14ac:dyDescent="0.2">
      <c r="A3718" s="263" t="s">
        <v>13139</v>
      </c>
      <c r="B3718" s="263" t="s">
        <v>25952</v>
      </c>
      <c r="C3718" s="263" t="s">
        <v>23567</v>
      </c>
      <c r="D3718" t="s">
        <v>34973</v>
      </c>
    </row>
    <row r="3719" spans="1:4" x14ac:dyDescent="0.2">
      <c r="A3719" s="263" t="s">
        <v>1216</v>
      </c>
      <c r="B3719" s="263" t="s">
        <v>25953</v>
      </c>
      <c r="C3719" s="263" t="s">
        <v>23567</v>
      </c>
      <c r="D3719" t="s">
        <v>34973</v>
      </c>
    </row>
    <row r="3720" spans="1:4" x14ac:dyDescent="0.2">
      <c r="A3720" s="263" t="s">
        <v>13140</v>
      </c>
      <c r="B3720" s="263" t="s">
        <v>25953</v>
      </c>
      <c r="C3720" s="263" t="s">
        <v>23567</v>
      </c>
      <c r="D3720" t="s">
        <v>34973</v>
      </c>
    </row>
    <row r="3721" spans="1:4" x14ac:dyDescent="0.2">
      <c r="A3721" s="263" t="s">
        <v>1217</v>
      </c>
      <c r="B3721" s="263" t="s">
        <v>25954</v>
      </c>
      <c r="C3721" s="263" t="s">
        <v>23567</v>
      </c>
      <c r="D3721" t="s">
        <v>34973</v>
      </c>
    </row>
    <row r="3722" spans="1:4" x14ac:dyDescent="0.2">
      <c r="A3722" s="263" t="s">
        <v>13141</v>
      </c>
      <c r="B3722" s="263" t="s">
        <v>25954</v>
      </c>
      <c r="C3722" s="263" t="s">
        <v>23567</v>
      </c>
      <c r="D3722" t="s">
        <v>34973</v>
      </c>
    </row>
    <row r="3723" spans="1:4" x14ac:dyDescent="0.2">
      <c r="A3723" s="263" t="s">
        <v>1218</v>
      </c>
      <c r="B3723" s="263" t="s">
        <v>25955</v>
      </c>
      <c r="C3723" s="263" t="s">
        <v>23567</v>
      </c>
      <c r="D3723" t="s">
        <v>34973</v>
      </c>
    </row>
    <row r="3724" spans="1:4" x14ac:dyDescent="0.2">
      <c r="A3724" s="263" t="s">
        <v>13142</v>
      </c>
      <c r="B3724" s="263" t="s">
        <v>25955</v>
      </c>
      <c r="C3724" s="263" t="s">
        <v>23567</v>
      </c>
      <c r="D3724" t="s">
        <v>34973</v>
      </c>
    </row>
    <row r="3725" spans="1:4" x14ac:dyDescent="0.2">
      <c r="A3725" s="263" t="s">
        <v>1219</v>
      </c>
      <c r="B3725" s="263" t="s">
        <v>25956</v>
      </c>
      <c r="C3725" s="263" t="s">
        <v>23567</v>
      </c>
      <c r="D3725" t="s">
        <v>34973</v>
      </c>
    </row>
    <row r="3726" spans="1:4" x14ac:dyDescent="0.2">
      <c r="A3726" s="263" t="s">
        <v>13143</v>
      </c>
      <c r="B3726" s="263" t="s">
        <v>25956</v>
      </c>
      <c r="C3726" s="263" t="s">
        <v>23567</v>
      </c>
      <c r="D3726" t="s">
        <v>34973</v>
      </c>
    </row>
    <row r="3727" spans="1:4" x14ac:dyDescent="0.2">
      <c r="A3727" s="263" t="s">
        <v>1220</v>
      </c>
      <c r="B3727" s="263" t="s">
        <v>25957</v>
      </c>
      <c r="C3727" s="263" t="s">
        <v>23567</v>
      </c>
      <c r="D3727" t="s">
        <v>34973</v>
      </c>
    </row>
    <row r="3728" spans="1:4" x14ac:dyDescent="0.2">
      <c r="A3728" s="263" t="s">
        <v>13144</v>
      </c>
      <c r="B3728" s="263" t="s">
        <v>25957</v>
      </c>
      <c r="C3728" s="263" t="s">
        <v>23567</v>
      </c>
      <c r="D3728" t="s">
        <v>34973</v>
      </c>
    </row>
    <row r="3729" spans="1:4" x14ac:dyDescent="0.2">
      <c r="A3729" s="263" t="s">
        <v>1221</v>
      </c>
      <c r="B3729" s="263" t="s">
        <v>25958</v>
      </c>
      <c r="C3729" s="263" t="s">
        <v>23567</v>
      </c>
      <c r="D3729" t="s">
        <v>34973</v>
      </c>
    </row>
    <row r="3730" spans="1:4" x14ac:dyDescent="0.2">
      <c r="A3730" s="263" t="s">
        <v>13145</v>
      </c>
      <c r="B3730" s="263" t="s">
        <v>25958</v>
      </c>
      <c r="C3730" s="263" t="s">
        <v>23567</v>
      </c>
      <c r="D3730" t="s">
        <v>34973</v>
      </c>
    </row>
    <row r="3731" spans="1:4" x14ac:dyDescent="0.2">
      <c r="A3731" s="263" t="s">
        <v>1222</v>
      </c>
      <c r="B3731" s="263" t="s">
        <v>25959</v>
      </c>
      <c r="C3731" s="263" t="s">
        <v>23567</v>
      </c>
      <c r="D3731" t="s">
        <v>34973</v>
      </c>
    </row>
    <row r="3732" spans="1:4" x14ac:dyDescent="0.2">
      <c r="A3732" s="263" t="s">
        <v>13146</v>
      </c>
      <c r="B3732" s="263" t="s">
        <v>25959</v>
      </c>
      <c r="C3732" s="263" t="s">
        <v>23567</v>
      </c>
      <c r="D3732" t="s">
        <v>34973</v>
      </c>
    </row>
    <row r="3733" spans="1:4" x14ac:dyDescent="0.2">
      <c r="A3733" s="263" t="s">
        <v>1223</v>
      </c>
      <c r="B3733" s="263" t="s">
        <v>25960</v>
      </c>
      <c r="C3733" s="263" t="s">
        <v>23567</v>
      </c>
      <c r="D3733" t="s">
        <v>34973</v>
      </c>
    </row>
    <row r="3734" spans="1:4" x14ac:dyDescent="0.2">
      <c r="A3734" s="263" t="s">
        <v>13147</v>
      </c>
      <c r="B3734" s="263" t="s">
        <v>25960</v>
      </c>
      <c r="C3734" s="263" t="s">
        <v>23567</v>
      </c>
      <c r="D3734" t="s">
        <v>34973</v>
      </c>
    </row>
    <row r="3735" spans="1:4" x14ac:dyDescent="0.2">
      <c r="A3735" s="263" t="s">
        <v>1224</v>
      </c>
      <c r="B3735" s="263" t="s">
        <v>25961</v>
      </c>
      <c r="C3735" s="263" t="s">
        <v>23567</v>
      </c>
      <c r="D3735" t="s">
        <v>34973</v>
      </c>
    </row>
    <row r="3736" spans="1:4" x14ac:dyDescent="0.2">
      <c r="A3736" s="263" t="s">
        <v>13148</v>
      </c>
      <c r="B3736" s="263" t="s">
        <v>25961</v>
      </c>
      <c r="C3736" s="263" t="s">
        <v>23567</v>
      </c>
      <c r="D3736" t="s">
        <v>34973</v>
      </c>
    </row>
    <row r="3737" spans="1:4" x14ac:dyDescent="0.2">
      <c r="A3737" s="263" t="s">
        <v>7021</v>
      </c>
      <c r="B3737" s="263" t="s">
        <v>25962</v>
      </c>
      <c r="C3737" s="263" t="s">
        <v>12</v>
      </c>
      <c r="D3737" t="s">
        <v>2</v>
      </c>
    </row>
    <row r="3738" spans="1:4" x14ac:dyDescent="0.2">
      <c r="A3738" s="263" t="s">
        <v>13149</v>
      </c>
      <c r="B3738" s="263" t="s">
        <v>25962</v>
      </c>
      <c r="C3738" s="263" t="s">
        <v>12</v>
      </c>
      <c r="D3738" t="s">
        <v>2</v>
      </c>
    </row>
    <row r="3739" spans="1:4" x14ac:dyDescent="0.2">
      <c r="A3739" s="263" t="s">
        <v>1225</v>
      </c>
      <c r="B3739" s="263" t="s">
        <v>25963</v>
      </c>
      <c r="C3739" s="263" t="s">
        <v>23567</v>
      </c>
      <c r="D3739" t="s">
        <v>34973</v>
      </c>
    </row>
    <row r="3740" spans="1:4" x14ac:dyDescent="0.2">
      <c r="A3740" s="263" t="s">
        <v>13150</v>
      </c>
      <c r="B3740" s="263" t="s">
        <v>25963</v>
      </c>
      <c r="C3740" s="263" t="s">
        <v>23567</v>
      </c>
      <c r="D3740" t="s">
        <v>34973</v>
      </c>
    </row>
    <row r="3741" spans="1:4" x14ac:dyDescent="0.2">
      <c r="A3741" s="263" t="s">
        <v>1226</v>
      </c>
      <c r="B3741" s="263" t="s">
        <v>25964</v>
      </c>
      <c r="C3741" s="263" t="s">
        <v>12</v>
      </c>
      <c r="D3741" t="s">
        <v>2</v>
      </c>
    </row>
    <row r="3742" spans="1:4" x14ac:dyDescent="0.2">
      <c r="A3742" s="263" t="s">
        <v>13151</v>
      </c>
      <c r="B3742" s="263" t="s">
        <v>25964</v>
      </c>
      <c r="C3742" s="263" t="s">
        <v>12</v>
      </c>
      <c r="D3742" t="s">
        <v>2</v>
      </c>
    </row>
    <row r="3743" spans="1:4" x14ac:dyDescent="0.2">
      <c r="A3743" s="263" t="s">
        <v>1227</v>
      </c>
      <c r="B3743" s="263" t="s">
        <v>25965</v>
      </c>
      <c r="C3743" s="263" t="s">
        <v>20</v>
      </c>
      <c r="D3743" t="s">
        <v>0</v>
      </c>
    </row>
    <row r="3744" spans="1:4" x14ac:dyDescent="0.2">
      <c r="A3744" s="263" t="s">
        <v>13152</v>
      </c>
      <c r="B3744" s="263" t="s">
        <v>25965</v>
      </c>
      <c r="C3744" s="263" t="s">
        <v>20</v>
      </c>
      <c r="D3744" t="s">
        <v>0</v>
      </c>
    </row>
    <row r="3745" spans="1:4" x14ac:dyDescent="0.2">
      <c r="A3745" s="263" t="s">
        <v>1228</v>
      </c>
      <c r="B3745" s="263" t="s">
        <v>25966</v>
      </c>
      <c r="C3745" s="263" t="s">
        <v>20</v>
      </c>
      <c r="D3745" t="s">
        <v>0</v>
      </c>
    </row>
    <row r="3746" spans="1:4" x14ac:dyDescent="0.2">
      <c r="A3746" s="263" t="s">
        <v>13153</v>
      </c>
      <c r="B3746" s="263" t="s">
        <v>25966</v>
      </c>
      <c r="C3746" s="263" t="s">
        <v>20</v>
      </c>
      <c r="D3746" t="s">
        <v>0</v>
      </c>
    </row>
    <row r="3747" spans="1:4" x14ac:dyDescent="0.2">
      <c r="A3747" s="263" t="s">
        <v>1229</v>
      </c>
      <c r="B3747" s="263" t="s">
        <v>25967</v>
      </c>
      <c r="C3747" s="263" t="s">
        <v>12</v>
      </c>
      <c r="D3747" t="s">
        <v>2</v>
      </c>
    </row>
    <row r="3748" spans="1:4" x14ac:dyDescent="0.2">
      <c r="A3748" s="263" t="s">
        <v>13154</v>
      </c>
      <c r="B3748" s="263" t="s">
        <v>25967</v>
      </c>
      <c r="C3748" s="263" t="s">
        <v>12</v>
      </c>
      <c r="D3748" t="s">
        <v>2</v>
      </c>
    </row>
    <row r="3749" spans="1:4" x14ac:dyDescent="0.2">
      <c r="A3749" s="263" t="s">
        <v>23213</v>
      </c>
      <c r="B3749" s="263" t="s">
        <v>25968</v>
      </c>
      <c r="C3749" s="263" t="s">
        <v>12</v>
      </c>
      <c r="D3749" t="s">
        <v>2</v>
      </c>
    </row>
    <row r="3750" spans="1:4" x14ac:dyDescent="0.2">
      <c r="A3750" s="263" t="s">
        <v>23214</v>
      </c>
      <c r="B3750" s="263" t="s">
        <v>25968</v>
      </c>
      <c r="C3750" s="263" t="s">
        <v>12</v>
      </c>
      <c r="D3750" t="s">
        <v>2</v>
      </c>
    </row>
    <row r="3751" spans="1:4" x14ac:dyDescent="0.2">
      <c r="A3751" s="263" t="s">
        <v>23215</v>
      </c>
      <c r="B3751" s="263" t="s">
        <v>25969</v>
      </c>
      <c r="C3751" s="263" t="s">
        <v>12</v>
      </c>
      <c r="D3751" t="s">
        <v>2</v>
      </c>
    </row>
    <row r="3752" spans="1:4" x14ac:dyDescent="0.2">
      <c r="A3752" s="263" t="s">
        <v>23216</v>
      </c>
      <c r="B3752" s="263" t="s">
        <v>25969</v>
      </c>
      <c r="C3752" s="263" t="s">
        <v>12</v>
      </c>
      <c r="D3752" t="s">
        <v>2</v>
      </c>
    </row>
    <row r="3753" spans="1:4" x14ac:dyDescent="0.2">
      <c r="A3753" s="263" t="s">
        <v>23217</v>
      </c>
      <c r="B3753" s="263" t="s">
        <v>25970</v>
      </c>
      <c r="C3753" s="263" t="s">
        <v>23575</v>
      </c>
      <c r="D3753" t="s">
        <v>34965</v>
      </c>
    </row>
    <row r="3754" spans="1:4" x14ac:dyDescent="0.2">
      <c r="A3754" s="263" t="s">
        <v>23218</v>
      </c>
      <c r="B3754" s="263" t="s">
        <v>25970</v>
      </c>
      <c r="C3754" s="263" t="s">
        <v>23575</v>
      </c>
      <c r="D3754" t="s">
        <v>34965</v>
      </c>
    </row>
    <row r="3755" spans="1:4" x14ac:dyDescent="0.2">
      <c r="A3755" s="263" t="s">
        <v>23219</v>
      </c>
      <c r="B3755" s="263" t="s">
        <v>23650</v>
      </c>
      <c r="C3755" s="263" t="s">
        <v>12</v>
      </c>
      <c r="D3755" t="s">
        <v>2</v>
      </c>
    </row>
    <row r="3756" spans="1:4" x14ac:dyDescent="0.2">
      <c r="A3756" s="263" t="s">
        <v>23220</v>
      </c>
      <c r="B3756" s="263" t="s">
        <v>23650</v>
      </c>
      <c r="C3756" s="263" t="s">
        <v>12</v>
      </c>
      <c r="D3756" t="s">
        <v>2</v>
      </c>
    </row>
    <row r="3757" spans="1:4" x14ac:dyDescent="0.2">
      <c r="A3757" s="263" t="s">
        <v>1230</v>
      </c>
      <c r="B3757" s="263" t="s">
        <v>25971</v>
      </c>
      <c r="C3757" s="263" t="s">
        <v>332</v>
      </c>
      <c r="D3757" t="s">
        <v>35018</v>
      </c>
    </row>
    <row r="3758" spans="1:4" x14ac:dyDescent="0.2">
      <c r="A3758" s="263" t="s">
        <v>13155</v>
      </c>
      <c r="B3758" s="263" t="s">
        <v>25971</v>
      </c>
      <c r="C3758" s="263" t="s">
        <v>332</v>
      </c>
      <c r="D3758" t="s">
        <v>35018</v>
      </c>
    </row>
    <row r="3759" spans="1:4" x14ac:dyDescent="0.2">
      <c r="A3759" s="263" t="s">
        <v>11464</v>
      </c>
      <c r="B3759" s="263" t="s">
        <v>23651</v>
      </c>
      <c r="D3759" t="s">
        <v>34977</v>
      </c>
    </row>
    <row r="3760" spans="1:4" x14ac:dyDescent="0.2">
      <c r="A3760" s="263" t="s">
        <v>13156</v>
      </c>
      <c r="B3760" s="263" t="s">
        <v>23651</v>
      </c>
      <c r="D3760" t="s">
        <v>34977</v>
      </c>
    </row>
    <row r="3761" spans="1:4" x14ac:dyDescent="0.2">
      <c r="A3761" s="263" t="s">
        <v>11463</v>
      </c>
      <c r="B3761" s="263" t="s">
        <v>25972</v>
      </c>
      <c r="D3761" t="s">
        <v>34977</v>
      </c>
    </row>
    <row r="3762" spans="1:4" x14ac:dyDescent="0.2">
      <c r="A3762" s="263" t="s">
        <v>13157</v>
      </c>
      <c r="B3762" s="263" t="s">
        <v>25972</v>
      </c>
      <c r="D3762" t="s">
        <v>34977</v>
      </c>
    </row>
    <row r="3763" spans="1:4" x14ac:dyDescent="0.2">
      <c r="A3763" s="263" t="s">
        <v>1232</v>
      </c>
      <c r="B3763" s="263" t="s">
        <v>23652</v>
      </c>
      <c r="C3763" s="263" t="s">
        <v>426</v>
      </c>
      <c r="D3763" t="s">
        <v>10</v>
      </c>
    </row>
    <row r="3764" spans="1:4" x14ac:dyDescent="0.2">
      <c r="A3764" s="263" t="s">
        <v>13158</v>
      </c>
      <c r="B3764" s="263" t="s">
        <v>23652</v>
      </c>
      <c r="C3764" s="263" t="s">
        <v>426</v>
      </c>
      <c r="D3764" t="s">
        <v>10</v>
      </c>
    </row>
    <row r="3765" spans="1:4" x14ac:dyDescent="0.2">
      <c r="A3765" s="263" t="s">
        <v>1233</v>
      </c>
      <c r="B3765" s="263" t="s">
        <v>23653</v>
      </c>
      <c r="C3765" s="263" t="s">
        <v>426</v>
      </c>
      <c r="D3765" t="s">
        <v>10</v>
      </c>
    </row>
    <row r="3766" spans="1:4" x14ac:dyDescent="0.2">
      <c r="A3766" s="263" t="s">
        <v>13159</v>
      </c>
      <c r="B3766" s="263" t="s">
        <v>23653</v>
      </c>
      <c r="C3766" s="263" t="s">
        <v>426</v>
      </c>
      <c r="D3766" t="s">
        <v>10</v>
      </c>
    </row>
    <row r="3767" spans="1:4" x14ac:dyDescent="0.2">
      <c r="A3767" s="263" t="s">
        <v>1234</v>
      </c>
      <c r="B3767" s="263" t="s">
        <v>23654</v>
      </c>
      <c r="C3767" s="263" t="s">
        <v>426</v>
      </c>
      <c r="D3767" t="s">
        <v>10</v>
      </c>
    </row>
    <row r="3768" spans="1:4" x14ac:dyDescent="0.2">
      <c r="A3768" s="263" t="s">
        <v>13160</v>
      </c>
      <c r="B3768" s="263" t="s">
        <v>23654</v>
      </c>
      <c r="C3768" s="263" t="s">
        <v>426</v>
      </c>
      <c r="D3768" t="s">
        <v>10</v>
      </c>
    </row>
    <row r="3769" spans="1:4" x14ac:dyDescent="0.2">
      <c r="A3769" s="263" t="s">
        <v>1235</v>
      </c>
      <c r="B3769" s="263" t="s">
        <v>23655</v>
      </c>
      <c r="C3769" s="263" t="s">
        <v>426</v>
      </c>
      <c r="D3769" t="s">
        <v>10</v>
      </c>
    </row>
    <row r="3770" spans="1:4" x14ac:dyDescent="0.2">
      <c r="A3770" s="263" t="s">
        <v>13161</v>
      </c>
      <c r="B3770" s="263" t="s">
        <v>23655</v>
      </c>
      <c r="C3770" s="263" t="s">
        <v>426</v>
      </c>
      <c r="D3770" t="s">
        <v>10</v>
      </c>
    </row>
    <row r="3771" spans="1:4" x14ac:dyDescent="0.2">
      <c r="A3771" s="263" t="s">
        <v>1236</v>
      </c>
      <c r="B3771" s="263" t="s">
        <v>23656</v>
      </c>
      <c r="C3771" s="263" t="s">
        <v>426</v>
      </c>
      <c r="D3771" t="s">
        <v>10</v>
      </c>
    </row>
    <row r="3772" spans="1:4" x14ac:dyDescent="0.2">
      <c r="A3772" s="263" t="s">
        <v>13162</v>
      </c>
      <c r="B3772" s="263" t="s">
        <v>23656</v>
      </c>
      <c r="C3772" s="263" t="s">
        <v>426</v>
      </c>
      <c r="D3772" t="s">
        <v>10</v>
      </c>
    </row>
    <row r="3773" spans="1:4" x14ac:dyDescent="0.2">
      <c r="A3773" s="263" t="s">
        <v>1237</v>
      </c>
      <c r="B3773" s="263" t="s">
        <v>23657</v>
      </c>
      <c r="C3773" s="263" t="s">
        <v>426</v>
      </c>
      <c r="D3773" t="s">
        <v>10</v>
      </c>
    </row>
    <row r="3774" spans="1:4" x14ac:dyDescent="0.2">
      <c r="A3774" s="263" t="s">
        <v>13163</v>
      </c>
      <c r="B3774" s="263" t="s">
        <v>23657</v>
      </c>
      <c r="C3774" s="263" t="s">
        <v>426</v>
      </c>
      <c r="D3774" t="s">
        <v>10</v>
      </c>
    </row>
    <row r="3775" spans="1:4" x14ac:dyDescent="0.2">
      <c r="A3775" s="263" t="s">
        <v>1238</v>
      </c>
      <c r="B3775" s="263" t="s">
        <v>23658</v>
      </c>
      <c r="C3775" s="263" t="s">
        <v>426</v>
      </c>
      <c r="D3775" t="s">
        <v>10</v>
      </c>
    </row>
    <row r="3776" spans="1:4" x14ac:dyDescent="0.2">
      <c r="A3776" s="263" t="s">
        <v>13164</v>
      </c>
      <c r="B3776" s="263" t="s">
        <v>23658</v>
      </c>
      <c r="C3776" s="263" t="s">
        <v>426</v>
      </c>
      <c r="D3776" t="s">
        <v>10</v>
      </c>
    </row>
    <row r="3777" spans="1:4" x14ac:dyDescent="0.2">
      <c r="A3777" s="263" t="s">
        <v>1239</v>
      </c>
      <c r="B3777" s="263" t="s">
        <v>23659</v>
      </c>
      <c r="C3777" s="263" t="s">
        <v>426</v>
      </c>
      <c r="D3777" t="s">
        <v>10</v>
      </c>
    </row>
    <row r="3778" spans="1:4" x14ac:dyDescent="0.2">
      <c r="A3778" s="263" t="s">
        <v>13165</v>
      </c>
      <c r="B3778" s="263" t="s">
        <v>23659</v>
      </c>
      <c r="C3778" s="263" t="s">
        <v>426</v>
      </c>
      <c r="D3778" t="s">
        <v>10</v>
      </c>
    </row>
    <row r="3779" spans="1:4" x14ac:dyDescent="0.2">
      <c r="A3779" s="263" t="s">
        <v>1240</v>
      </c>
      <c r="B3779" s="263" t="s">
        <v>25973</v>
      </c>
      <c r="C3779" s="263" t="s">
        <v>426</v>
      </c>
      <c r="D3779" t="s">
        <v>10</v>
      </c>
    </row>
    <row r="3780" spans="1:4" x14ac:dyDescent="0.2">
      <c r="A3780" s="263" t="s">
        <v>13166</v>
      </c>
      <c r="B3780" s="263" t="s">
        <v>25973</v>
      </c>
      <c r="C3780" s="263" t="s">
        <v>426</v>
      </c>
      <c r="D3780" t="s">
        <v>10</v>
      </c>
    </row>
    <row r="3781" spans="1:4" x14ac:dyDescent="0.2">
      <c r="A3781" s="263" t="s">
        <v>1241</v>
      </c>
      <c r="B3781" s="263" t="s">
        <v>25974</v>
      </c>
      <c r="C3781" s="263" t="s">
        <v>426</v>
      </c>
      <c r="D3781" t="s">
        <v>10</v>
      </c>
    </row>
    <row r="3782" spans="1:4" x14ac:dyDescent="0.2">
      <c r="A3782" s="263" t="s">
        <v>13167</v>
      </c>
      <c r="B3782" s="263" t="s">
        <v>25974</v>
      </c>
      <c r="C3782" s="263" t="s">
        <v>426</v>
      </c>
      <c r="D3782" t="s">
        <v>10</v>
      </c>
    </row>
    <row r="3783" spans="1:4" x14ac:dyDescent="0.2">
      <c r="A3783" s="263" t="s">
        <v>1242</v>
      </c>
      <c r="B3783" s="263" t="s">
        <v>25975</v>
      </c>
      <c r="C3783" s="263" t="s">
        <v>426</v>
      </c>
      <c r="D3783" t="s">
        <v>10</v>
      </c>
    </row>
    <row r="3784" spans="1:4" x14ac:dyDescent="0.2">
      <c r="A3784" s="263" t="s">
        <v>13168</v>
      </c>
      <c r="B3784" s="263" t="s">
        <v>25975</v>
      </c>
      <c r="C3784" s="263" t="s">
        <v>426</v>
      </c>
      <c r="D3784" t="s">
        <v>10</v>
      </c>
    </row>
    <row r="3785" spans="1:4" x14ac:dyDescent="0.2">
      <c r="A3785" s="263" t="s">
        <v>1243</v>
      </c>
      <c r="B3785" s="263" t="s">
        <v>23660</v>
      </c>
      <c r="C3785" s="263" t="s">
        <v>426</v>
      </c>
      <c r="D3785" t="s">
        <v>10</v>
      </c>
    </row>
    <row r="3786" spans="1:4" x14ac:dyDescent="0.2">
      <c r="A3786" s="263" t="s">
        <v>13169</v>
      </c>
      <c r="B3786" s="263" t="s">
        <v>23660</v>
      </c>
      <c r="C3786" s="263" t="s">
        <v>426</v>
      </c>
      <c r="D3786" t="s">
        <v>10</v>
      </c>
    </row>
    <row r="3787" spans="1:4" x14ac:dyDescent="0.2">
      <c r="A3787" s="263" t="s">
        <v>1244</v>
      </c>
      <c r="B3787" s="263" t="s">
        <v>23661</v>
      </c>
      <c r="C3787" s="263" t="s">
        <v>426</v>
      </c>
      <c r="D3787" t="s">
        <v>10</v>
      </c>
    </row>
    <row r="3788" spans="1:4" x14ac:dyDescent="0.2">
      <c r="A3788" s="263" t="s">
        <v>13170</v>
      </c>
      <c r="B3788" s="263" t="s">
        <v>23661</v>
      </c>
      <c r="C3788" s="263" t="s">
        <v>426</v>
      </c>
      <c r="D3788" t="s">
        <v>10</v>
      </c>
    </row>
    <row r="3789" spans="1:4" x14ac:dyDescent="0.2">
      <c r="A3789" s="263" t="s">
        <v>1245</v>
      </c>
      <c r="B3789" s="263" t="s">
        <v>23662</v>
      </c>
      <c r="C3789" s="263" t="s">
        <v>426</v>
      </c>
      <c r="D3789" t="s">
        <v>10</v>
      </c>
    </row>
    <row r="3790" spans="1:4" x14ac:dyDescent="0.2">
      <c r="A3790" s="263" t="s">
        <v>13171</v>
      </c>
      <c r="B3790" s="263" t="s">
        <v>23662</v>
      </c>
      <c r="C3790" s="263" t="s">
        <v>426</v>
      </c>
      <c r="D3790" t="s">
        <v>10</v>
      </c>
    </row>
    <row r="3791" spans="1:4" x14ac:dyDescent="0.2">
      <c r="A3791" s="263" t="s">
        <v>1246</v>
      </c>
      <c r="B3791" s="263" t="s">
        <v>23663</v>
      </c>
      <c r="C3791" s="263" t="s">
        <v>426</v>
      </c>
      <c r="D3791" t="s">
        <v>10</v>
      </c>
    </row>
    <row r="3792" spans="1:4" x14ac:dyDescent="0.2">
      <c r="A3792" s="263" t="s">
        <v>13172</v>
      </c>
      <c r="B3792" s="263" t="s">
        <v>23663</v>
      </c>
      <c r="C3792" s="263" t="s">
        <v>426</v>
      </c>
      <c r="D3792" t="s">
        <v>10</v>
      </c>
    </row>
    <row r="3793" spans="1:4" x14ac:dyDescent="0.2">
      <c r="A3793" s="263" t="s">
        <v>1247</v>
      </c>
      <c r="B3793" s="263" t="s">
        <v>23664</v>
      </c>
      <c r="C3793" s="263" t="s">
        <v>426</v>
      </c>
      <c r="D3793" t="s">
        <v>10</v>
      </c>
    </row>
    <row r="3794" spans="1:4" x14ac:dyDescent="0.2">
      <c r="A3794" s="263" t="s">
        <v>13173</v>
      </c>
      <c r="B3794" s="263" t="s">
        <v>23664</v>
      </c>
      <c r="C3794" s="263" t="s">
        <v>426</v>
      </c>
      <c r="D3794" t="s">
        <v>10</v>
      </c>
    </row>
    <row r="3795" spans="1:4" x14ac:dyDescent="0.2">
      <c r="A3795" s="263" t="s">
        <v>1248</v>
      </c>
      <c r="B3795" s="263" t="s">
        <v>23665</v>
      </c>
      <c r="C3795" s="263" t="s">
        <v>426</v>
      </c>
      <c r="D3795" t="s">
        <v>10</v>
      </c>
    </row>
    <row r="3796" spans="1:4" x14ac:dyDescent="0.2">
      <c r="A3796" s="263" t="s">
        <v>13174</v>
      </c>
      <c r="B3796" s="263" t="s">
        <v>23665</v>
      </c>
      <c r="C3796" s="263" t="s">
        <v>426</v>
      </c>
      <c r="D3796" t="s">
        <v>10</v>
      </c>
    </row>
    <row r="3797" spans="1:4" x14ac:dyDescent="0.2">
      <c r="A3797" s="263" t="s">
        <v>1249</v>
      </c>
      <c r="B3797" s="263" t="s">
        <v>23666</v>
      </c>
      <c r="C3797" s="263" t="s">
        <v>426</v>
      </c>
      <c r="D3797" t="s">
        <v>10</v>
      </c>
    </row>
    <row r="3798" spans="1:4" x14ac:dyDescent="0.2">
      <c r="A3798" s="263" t="s">
        <v>13175</v>
      </c>
      <c r="B3798" s="263" t="s">
        <v>23666</v>
      </c>
      <c r="C3798" s="263" t="s">
        <v>426</v>
      </c>
      <c r="D3798" t="s">
        <v>10</v>
      </c>
    </row>
    <row r="3799" spans="1:4" x14ac:dyDescent="0.2">
      <c r="A3799" s="263" t="s">
        <v>1250</v>
      </c>
      <c r="B3799" s="263" t="s">
        <v>23667</v>
      </c>
      <c r="C3799" s="263" t="s">
        <v>426</v>
      </c>
      <c r="D3799" t="s">
        <v>10</v>
      </c>
    </row>
    <row r="3800" spans="1:4" x14ac:dyDescent="0.2">
      <c r="A3800" s="263" t="s">
        <v>13176</v>
      </c>
      <c r="B3800" s="263" t="s">
        <v>23667</v>
      </c>
      <c r="C3800" s="263" t="s">
        <v>426</v>
      </c>
      <c r="D3800" t="s">
        <v>10</v>
      </c>
    </row>
    <row r="3801" spans="1:4" x14ac:dyDescent="0.2">
      <c r="A3801" s="263" t="s">
        <v>1251</v>
      </c>
      <c r="B3801" s="263" t="s">
        <v>25976</v>
      </c>
      <c r="C3801" s="263" t="s">
        <v>426</v>
      </c>
      <c r="D3801" t="s">
        <v>10</v>
      </c>
    </row>
    <row r="3802" spans="1:4" x14ac:dyDescent="0.2">
      <c r="A3802" s="263" t="s">
        <v>13177</v>
      </c>
      <c r="B3802" s="263" t="s">
        <v>25976</v>
      </c>
      <c r="C3802" s="263" t="s">
        <v>426</v>
      </c>
      <c r="D3802" t="s">
        <v>10</v>
      </c>
    </row>
    <row r="3803" spans="1:4" x14ac:dyDescent="0.2">
      <c r="A3803" s="263" t="s">
        <v>1252</v>
      </c>
      <c r="B3803" s="263" t="s">
        <v>23668</v>
      </c>
      <c r="C3803" s="263" t="s">
        <v>426</v>
      </c>
      <c r="D3803" t="s">
        <v>10</v>
      </c>
    </row>
    <row r="3804" spans="1:4" x14ac:dyDescent="0.2">
      <c r="A3804" s="263" t="s">
        <v>13178</v>
      </c>
      <c r="B3804" s="263" t="s">
        <v>23668</v>
      </c>
      <c r="C3804" s="263" t="s">
        <v>426</v>
      </c>
      <c r="D3804" t="s">
        <v>10</v>
      </c>
    </row>
    <row r="3805" spans="1:4" x14ac:dyDescent="0.2">
      <c r="A3805" s="263" t="s">
        <v>1253</v>
      </c>
      <c r="B3805" s="263" t="s">
        <v>23669</v>
      </c>
      <c r="C3805" s="263" t="s">
        <v>426</v>
      </c>
      <c r="D3805" t="s">
        <v>10</v>
      </c>
    </row>
    <row r="3806" spans="1:4" x14ac:dyDescent="0.2">
      <c r="A3806" s="263" t="s">
        <v>13179</v>
      </c>
      <c r="B3806" s="263" t="s">
        <v>23669</v>
      </c>
      <c r="C3806" s="263" t="s">
        <v>426</v>
      </c>
      <c r="D3806" t="s">
        <v>10</v>
      </c>
    </row>
    <row r="3807" spans="1:4" x14ac:dyDescent="0.2">
      <c r="A3807" s="263" t="s">
        <v>1254</v>
      </c>
      <c r="B3807" s="263" t="s">
        <v>25977</v>
      </c>
      <c r="C3807" s="263" t="s">
        <v>426</v>
      </c>
      <c r="D3807" t="s">
        <v>10</v>
      </c>
    </row>
    <row r="3808" spans="1:4" x14ac:dyDescent="0.2">
      <c r="A3808" s="263" t="s">
        <v>13180</v>
      </c>
      <c r="B3808" s="263" t="s">
        <v>25977</v>
      </c>
      <c r="C3808" s="263" t="s">
        <v>426</v>
      </c>
      <c r="D3808" t="s">
        <v>10</v>
      </c>
    </row>
    <row r="3809" spans="1:4" x14ac:dyDescent="0.2">
      <c r="A3809" s="263" t="s">
        <v>1255</v>
      </c>
      <c r="B3809" s="263" t="s">
        <v>23670</v>
      </c>
      <c r="C3809" s="263" t="s">
        <v>426</v>
      </c>
      <c r="D3809" t="s">
        <v>10</v>
      </c>
    </row>
    <row r="3810" spans="1:4" x14ac:dyDescent="0.2">
      <c r="A3810" s="263" t="s">
        <v>13181</v>
      </c>
      <c r="B3810" s="263" t="s">
        <v>23670</v>
      </c>
      <c r="C3810" s="263" t="s">
        <v>426</v>
      </c>
      <c r="D3810" t="s">
        <v>10</v>
      </c>
    </row>
    <row r="3811" spans="1:4" x14ac:dyDescent="0.2">
      <c r="A3811" s="263" t="s">
        <v>1256</v>
      </c>
      <c r="B3811" s="263" t="s">
        <v>23671</v>
      </c>
      <c r="C3811" s="263" t="s">
        <v>426</v>
      </c>
      <c r="D3811" t="s">
        <v>10</v>
      </c>
    </row>
    <row r="3812" spans="1:4" x14ac:dyDescent="0.2">
      <c r="A3812" s="263" t="s">
        <v>13182</v>
      </c>
      <c r="B3812" s="263" t="s">
        <v>23671</v>
      </c>
      <c r="C3812" s="263" t="s">
        <v>426</v>
      </c>
      <c r="D3812" t="s">
        <v>10</v>
      </c>
    </row>
    <row r="3813" spans="1:4" x14ac:dyDescent="0.2">
      <c r="A3813" s="263" t="s">
        <v>1257</v>
      </c>
      <c r="B3813" s="263" t="s">
        <v>25978</v>
      </c>
      <c r="C3813" s="263" t="s">
        <v>426</v>
      </c>
      <c r="D3813" t="s">
        <v>10</v>
      </c>
    </row>
    <row r="3814" spans="1:4" x14ac:dyDescent="0.2">
      <c r="A3814" s="263" t="s">
        <v>13183</v>
      </c>
      <c r="B3814" s="263" t="s">
        <v>25978</v>
      </c>
      <c r="C3814" s="263" t="s">
        <v>426</v>
      </c>
      <c r="D3814" t="s">
        <v>10</v>
      </c>
    </row>
    <row r="3815" spans="1:4" x14ac:dyDescent="0.2">
      <c r="A3815" s="263" t="s">
        <v>1258</v>
      </c>
      <c r="B3815" s="263" t="s">
        <v>25979</v>
      </c>
      <c r="C3815" s="263" t="s">
        <v>426</v>
      </c>
      <c r="D3815" t="s">
        <v>10</v>
      </c>
    </row>
    <row r="3816" spans="1:4" x14ac:dyDescent="0.2">
      <c r="A3816" s="263" t="s">
        <v>13184</v>
      </c>
      <c r="B3816" s="263" t="s">
        <v>25979</v>
      </c>
      <c r="C3816" s="263" t="s">
        <v>426</v>
      </c>
      <c r="D3816" t="s">
        <v>10</v>
      </c>
    </row>
    <row r="3817" spans="1:4" x14ac:dyDescent="0.2">
      <c r="A3817" s="263" t="s">
        <v>1259</v>
      </c>
      <c r="B3817" s="263" t="s">
        <v>23672</v>
      </c>
      <c r="C3817" s="263" t="s">
        <v>426</v>
      </c>
      <c r="D3817" t="s">
        <v>10</v>
      </c>
    </row>
    <row r="3818" spans="1:4" x14ac:dyDescent="0.2">
      <c r="A3818" s="263" t="s">
        <v>13185</v>
      </c>
      <c r="B3818" s="263" t="s">
        <v>23672</v>
      </c>
      <c r="C3818" s="263" t="s">
        <v>426</v>
      </c>
      <c r="D3818" t="s">
        <v>10</v>
      </c>
    </row>
    <row r="3819" spans="1:4" x14ac:dyDescent="0.2">
      <c r="A3819" s="263" t="s">
        <v>1260</v>
      </c>
      <c r="B3819" s="263" t="s">
        <v>23673</v>
      </c>
      <c r="C3819" s="263" t="s">
        <v>426</v>
      </c>
      <c r="D3819" t="s">
        <v>10</v>
      </c>
    </row>
    <row r="3820" spans="1:4" x14ac:dyDescent="0.2">
      <c r="A3820" s="263" t="s">
        <v>13186</v>
      </c>
      <c r="B3820" s="263" t="s">
        <v>23673</v>
      </c>
      <c r="C3820" s="263" t="s">
        <v>426</v>
      </c>
      <c r="D3820" t="s">
        <v>10</v>
      </c>
    </row>
    <row r="3821" spans="1:4" x14ac:dyDescent="0.2">
      <c r="A3821" s="263" t="s">
        <v>7022</v>
      </c>
      <c r="B3821" s="263" t="s">
        <v>25980</v>
      </c>
      <c r="C3821" s="263" t="s">
        <v>426</v>
      </c>
      <c r="D3821" t="s">
        <v>10</v>
      </c>
    </row>
    <row r="3822" spans="1:4" x14ac:dyDescent="0.2">
      <c r="A3822" s="263" t="s">
        <v>13187</v>
      </c>
      <c r="B3822" s="263" t="s">
        <v>25980</v>
      </c>
      <c r="C3822" s="263" t="s">
        <v>426</v>
      </c>
      <c r="D3822" t="s">
        <v>10</v>
      </c>
    </row>
    <row r="3823" spans="1:4" x14ac:dyDescent="0.2">
      <c r="A3823" s="263" t="s">
        <v>1261</v>
      </c>
      <c r="B3823" s="263" t="s">
        <v>25981</v>
      </c>
      <c r="C3823" s="263" t="s">
        <v>426</v>
      </c>
      <c r="D3823" t="s">
        <v>10</v>
      </c>
    </row>
    <row r="3824" spans="1:4" x14ac:dyDescent="0.2">
      <c r="A3824" s="263" t="s">
        <v>13188</v>
      </c>
      <c r="B3824" s="263" t="s">
        <v>25981</v>
      </c>
      <c r="C3824" s="263" t="s">
        <v>426</v>
      </c>
      <c r="D3824" t="s">
        <v>10</v>
      </c>
    </row>
    <row r="3825" spans="1:4" x14ac:dyDescent="0.2">
      <c r="A3825" s="263" t="s">
        <v>1262</v>
      </c>
      <c r="B3825" s="263" t="s">
        <v>25982</v>
      </c>
      <c r="C3825" s="263" t="s">
        <v>426</v>
      </c>
      <c r="D3825" t="s">
        <v>10</v>
      </c>
    </row>
    <row r="3826" spans="1:4" x14ac:dyDescent="0.2">
      <c r="A3826" s="263" t="s">
        <v>13189</v>
      </c>
      <c r="B3826" s="263" t="s">
        <v>25982</v>
      </c>
      <c r="C3826" s="263" t="s">
        <v>426</v>
      </c>
      <c r="D3826" t="s">
        <v>10</v>
      </c>
    </row>
    <row r="3827" spans="1:4" x14ac:dyDescent="0.2">
      <c r="A3827" s="263" t="s">
        <v>1263</v>
      </c>
      <c r="B3827" s="263" t="s">
        <v>25983</v>
      </c>
      <c r="C3827" s="263" t="s">
        <v>426</v>
      </c>
      <c r="D3827" t="s">
        <v>10</v>
      </c>
    </row>
    <row r="3828" spans="1:4" x14ac:dyDescent="0.2">
      <c r="A3828" s="263" t="s">
        <v>13190</v>
      </c>
      <c r="B3828" s="263" t="s">
        <v>25983</v>
      </c>
      <c r="C3828" s="263" t="s">
        <v>426</v>
      </c>
      <c r="D3828" t="s">
        <v>10</v>
      </c>
    </row>
    <row r="3829" spans="1:4" x14ac:dyDescent="0.2">
      <c r="A3829" s="263" t="s">
        <v>1264</v>
      </c>
      <c r="B3829" s="263" t="s">
        <v>23674</v>
      </c>
      <c r="C3829" s="263" t="s">
        <v>426</v>
      </c>
      <c r="D3829" t="s">
        <v>10</v>
      </c>
    </row>
    <row r="3830" spans="1:4" x14ac:dyDescent="0.2">
      <c r="A3830" s="263" t="s">
        <v>13191</v>
      </c>
      <c r="B3830" s="263" t="s">
        <v>23674</v>
      </c>
      <c r="C3830" s="263" t="s">
        <v>426</v>
      </c>
      <c r="D3830" t="s">
        <v>10</v>
      </c>
    </row>
    <row r="3831" spans="1:4" x14ac:dyDescent="0.2">
      <c r="A3831" s="263" t="s">
        <v>1265</v>
      </c>
      <c r="B3831" s="263" t="s">
        <v>25984</v>
      </c>
      <c r="C3831" s="263" t="s">
        <v>426</v>
      </c>
      <c r="D3831" t="s">
        <v>10</v>
      </c>
    </row>
    <row r="3832" spans="1:4" x14ac:dyDescent="0.2">
      <c r="A3832" s="263" t="s">
        <v>13192</v>
      </c>
      <c r="B3832" s="263" t="s">
        <v>25984</v>
      </c>
      <c r="C3832" s="263" t="s">
        <v>426</v>
      </c>
      <c r="D3832" t="s">
        <v>10</v>
      </c>
    </row>
    <row r="3833" spans="1:4" x14ac:dyDescent="0.2">
      <c r="A3833" s="263" t="s">
        <v>1266</v>
      </c>
      <c r="B3833" s="263" t="s">
        <v>25985</v>
      </c>
      <c r="C3833" s="263" t="s">
        <v>426</v>
      </c>
      <c r="D3833" t="s">
        <v>10</v>
      </c>
    </row>
    <row r="3834" spans="1:4" x14ac:dyDescent="0.2">
      <c r="A3834" s="263" t="s">
        <v>13193</v>
      </c>
      <c r="B3834" s="263" t="s">
        <v>25985</v>
      </c>
      <c r="C3834" s="263" t="s">
        <v>426</v>
      </c>
      <c r="D3834" t="s">
        <v>10</v>
      </c>
    </row>
    <row r="3835" spans="1:4" x14ac:dyDescent="0.2">
      <c r="A3835" s="263" t="s">
        <v>1267</v>
      </c>
      <c r="B3835" s="263" t="s">
        <v>23675</v>
      </c>
      <c r="C3835" s="263" t="s">
        <v>426</v>
      </c>
      <c r="D3835" t="s">
        <v>10</v>
      </c>
    </row>
    <row r="3836" spans="1:4" x14ac:dyDescent="0.2">
      <c r="A3836" s="263" t="s">
        <v>13194</v>
      </c>
      <c r="B3836" s="263" t="s">
        <v>23675</v>
      </c>
      <c r="C3836" s="263" t="s">
        <v>426</v>
      </c>
      <c r="D3836" t="s">
        <v>10</v>
      </c>
    </row>
    <row r="3837" spans="1:4" x14ac:dyDescent="0.2">
      <c r="A3837" s="263" t="s">
        <v>1268</v>
      </c>
      <c r="B3837" s="263" t="s">
        <v>23676</v>
      </c>
      <c r="C3837" s="263" t="s">
        <v>426</v>
      </c>
      <c r="D3837" t="s">
        <v>10</v>
      </c>
    </row>
    <row r="3838" spans="1:4" x14ac:dyDescent="0.2">
      <c r="A3838" s="263" t="s">
        <v>13195</v>
      </c>
      <c r="B3838" s="263" t="s">
        <v>23676</v>
      </c>
      <c r="C3838" s="263" t="s">
        <v>426</v>
      </c>
      <c r="D3838" t="s">
        <v>10</v>
      </c>
    </row>
    <row r="3839" spans="1:4" x14ac:dyDescent="0.2">
      <c r="A3839" s="263" t="s">
        <v>1269</v>
      </c>
      <c r="B3839" s="263" t="s">
        <v>23677</v>
      </c>
      <c r="C3839" s="263" t="s">
        <v>426</v>
      </c>
      <c r="D3839" t="s">
        <v>10</v>
      </c>
    </row>
    <row r="3840" spans="1:4" x14ac:dyDescent="0.2">
      <c r="A3840" s="263" t="s">
        <v>13196</v>
      </c>
      <c r="B3840" s="263" t="s">
        <v>23677</v>
      </c>
      <c r="C3840" s="263" t="s">
        <v>426</v>
      </c>
      <c r="D3840" t="s">
        <v>10</v>
      </c>
    </row>
    <row r="3841" spans="1:4" x14ac:dyDescent="0.2">
      <c r="A3841" s="263" t="s">
        <v>1270</v>
      </c>
      <c r="B3841" s="263" t="s">
        <v>25986</v>
      </c>
      <c r="C3841" s="263" t="s">
        <v>426</v>
      </c>
      <c r="D3841" t="s">
        <v>10</v>
      </c>
    </row>
    <row r="3842" spans="1:4" x14ac:dyDescent="0.2">
      <c r="A3842" s="263" t="s">
        <v>13197</v>
      </c>
      <c r="B3842" s="263" t="s">
        <v>25986</v>
      </c>
      <c r="C3842" s="263" t="s">
        <v>426</v>
      </c>
      <c r="D3842" t="s">
        <v>10</v>
      </c>
    </row>
    <row r="3843" spans="1:4" x14ac:dyDescent="0.2">
      <c r="A3843" s="263" t="s">
        <v>1271</v>
      </c>
      <c r="B3843" s="263" t="s">
        <v>23678</v>
      </c>
      <c r="C3843" s="263" t="s">
        <v>426</v>
      </c>
      <c r="D3843" t="s">
        <v>10</v>
      </c>
    </row>
    <row r="3844" spans="1:4" x14ac:dyDescent="0.2">
      <c r="A3844" s="263" t="s">
        <v>13198</v>
      </c>
      <c r="B3844" s="263" t="s">
        <v>23678</v>
      </c>
      <c r="C3844" s="263" t="s">
        <v>426</v>
      </c>
      <c r="D3844" t="s">
        <v>10</v>
      </c>
    </row>
    <row r="3845" spans="1:4" x14ac:dyDescent="0.2">
      <c r="A3845" s="263" t="s">
        <v>1272</v>
      </c>
      <c r="B3845" s="263" t="s">
        <v>23679</v>
      </c>
      <c r="C3845" s="263" t="s">
        <v>426</v>
      </c>
      <c r="D3845" t="s">
        <v>10</v>
      </c>
    </row>
    <row r="3846" spans="1:4" x14ac:dyDescent="0.2">
      <c r="A3846" s="263" t="s">
        <v>13199</v>
      </c>
      <c r="B3846" s="263" t="s">
        <v>23679</v>
      </c>
      <c r="C3846" s="263" t="s">
        <v>426</v>
      </c>
      <c r="D3846" t="s">
        <v>10</v>
      </c>
    </row>
    <row r="3847" spans="1:4" x14ac:dyDescent="0.2">
      <c r="A3847" s="263" t="s">
        <v>1273</v>
      </c>
      <c r="B3847" s="263" t="s">
        <v>25987</v>
      </c>
      <c r="C3847" s="263" t="s">
        <v>426</v>
      </c>
      <c r="D3847" t="s">
        <v>10</v>
      </c>
    </row>
    <row r="3848" spans="1:4" x14ac:dyDescent="0.2">
      <c r="A3848" s="263" t="s">
        <v>13200</v>
      </c>
      <c r="B3848" s="263" t="s">
        <v>25987</v>
      </c>
      <c r="C3848" s="263" t="s">
        <v>426</v>
      </c>
      <c r="D3848" t="s">
        <v>10</v>
      </c>
    </row>
    <row r="3849" spans="1:4" x14ac:dyDescent="0.2">
      <c r="A3849" s="263" t="s">
        <v>23680</v>
      </c>
      <c r="B3849" s="263" t="s">
        <v>35019</v>
      </c>
      <c r="C3849" s="263" t="s">
        <v>426</v>
      </c>
      <c r="D3849" t="s">
        <v>10</v>
      </c>
    </row>
    <row r="3850" spans="1:4" x14ac:dyDescent="0.2">
      <c r="A3850" s="263" t="s">
        <v>23681</v>
      </c>
      <c r="B3850" s="263" t="s">
        <v>35019</v>
      </c>
      <c r="C3850" s="263" t="s">
        <v>426</v>
      </c>
      <c r="D3850" t="s">
        <v>10</v>
      </c>
    </row>
    <row r="3851" spans="1:4" x14ac:dyDescent="0.2">
      <c r="A3851" s="263" t="s">
        <v>1274</v>
      </c>
      <c r="B3851" s="263" t="s">
        <v>23682</v>
      </c>
      <c r="C3851" s="263" t="s">
        <v>426</v>
      </c>
      <c r="D3851" t="s">
        <v>10</v>
      </c>
    </row>
    <row r="3852" spans="1:4" x14ac:dyDescent="0.2">
      <c r="A3852" s="263" t="s">
        <v>13201</v>
      </c>
      <c r="B3852" s="263" t="s">
        <v>23682</v>
      </c>
      <c r="C3852" s="263" t="s">
        <v>426</v>
      </c>
      <c r="D3852" t="s">
        <v>10</v>
      </c>
    </row>
    <row r="3853" spans="1:4" x14ac:dyDescent="0.2">
      <c r="A3853" s="263" t="s">
        <v>1275</v>
      </c>
      <c r="B3853" s="263" t="s">
        <v>25989</v>
      </c>
      <c r="C3853" s="263" t="s">
        <v>426</v>
      </c>
      <c r="D3853" t="s">
        <v>10</v>
      </c>
    </row>
    <row r="3854" spans="1:4" x14ac:dyDescent="0.2">
      <c r="A3854" s="263" t="s">
        <v>13202</v>
      </c>
      <c r="B3854" s="263" t="s">
        <v>25989</v>
      </c>
      <c r="C3854" s="263" t="s">
        <v>426</v>
      </c>
      <c r="D3854" t="s">
        <v>10</v>
      </c>
    </row>
    <row r="3855" spans="1:4" x14ac:dyDescent="0.2">
      <c r="A3855" s="263" t="s">
        <v>1276</v>
      </c>
      <c r="B3855" s="263" t="s">
        <v>25990</v>
      </c>
      <c r="C3855" s="263" t="s">
        <v>426</v>
      </c>
      <c r="D3855" t="s">
        <v>10</v>
      </c>
    </row>
    <row r="3856" spans="1:4" x14ac:dyDescent="0.2">
      <c r="A3856" s="263" t="s">
        <v>13203</v>
      </c>
      <c r="B3856" s="263" t="s">
        <v>25990</v>
      </c>
      <c r="C3856" s="263" t="s">
        <v>426</v>
      </c>
      <c r="D3856" t="s">
        <v>10</v>
      </c>
    </row>
    <row r="3857" spans="1:4" x14ac:dyDescent="0.2">
      <c r="A3857" s="263" t="s">
        <v>7023</v>
      </c>
      <c r="B3857" s="263" t="s">
        <v>23683</v>
      </c>
      <c r="C3857" s="263" t="s">
        <v>426</v>
      </c>
      <c r="D3857" t="s">
        <v>10</v>
      </c>
    </row>
    <row r="3858" spans="1:4" x14ac:dyDescent="0.2">
      <c r="A3858" s="263" t="s">
        <v>13204</v>
      </c>
      <c r="B3858" s="263" t="s">
        <v>23683</v>
      </c>
      <c r="C3858" s="263" t="s">
        <v>426</v>
      </c>
      <c r="D3858" t="s">
        <v>10</v>
      </c>
    </row>
    <row r="3859" spans="1:4" x14ac:dyDescent="0.2">
      <c r="A3859" s="263" t="s">
        <v>1277</v>
      </c>
      <c r="B3859" s="263" t="s">
        <v>25991</v>
      </c>
      <c r="C3859" s="263" t="s">
        <v>426</v>
      </c>
      <c r="D3859" t="s">
        <v>10</v>
      </c>
    </row>
    <row r="3860" spans="1:4" x14ac:dyDescent="0.2">
      <c r="A3860" s="263" t="s">
        <v>13205</v>
      </c>
      <c r="B3860" s="263" t="s">
        <v>25991</v>
      </c>
      <c r="C3860" s="263" t="s">
        <v>426</v>
      </c>
      <c r="D3860" t="s">
        <v>10</v>
      </c>
    </row>
    <row r="3861" spans="1:4" x14ac:dyDescent="0.2">
      <c r="A3861" s="263" t="s">
        <v>1278</v>
      </c>
      <c r="B3861" s="263" t="s">
        <v>23684</v>
      </c>
      <c r="C3861" s="263" t="s">
        <v>426</v>
      </c>
      <c r="D3861" t="s">
        <v>10</v>
      </c>
    </row>
    <row r="3862" spans="1:4" x14ac:dyDescent="0.2">
      <c r="A3862" s="263" t="s">
        <v>13206</v>
      </c>
      <c r="B3862" s="263" t="s">
        <v>23684</v>
      </c>
      <c r="C3862" s="263" t="s">
        <v>426</v>
      </c>
      <c r="D3862" t="s">
        <v>10</v>
      </c>
    </row>
    <row r="3863" spans="1:4" x14ac:dyDescent="0.2">
      <c r="A3863" s="263" t="s">
        <v>1279</v>
      </c>
      <c r="B3863" s="263" t="s">
        <v>25992</v>
      </c>
      <c r="C3863" s="263" t="s">
        <v>426</v>
      </c>
      <c r="D3863" t="s">
        <v>10</v>
      </c>
    </row>
    <row r="3864" spans="1:4" x14ac:dyDescent="0.2">
      <c r="A3864" s="263" t="s">
        <v>13207</v>
      </c>
      <c r="B3864" s="263" t="s">
        <v>25992</v>
      </c>
      <c r="C3864" s="263" t="s">
        <v>426</v>
      </c>
      <c r="D3864" t="s">
        <v>10</v>
      </c>
    </row>
    <row r="3865" spans="1:4" x14ac:dyDescent="0.2">
      <c r="A3865" s="263" t="s">
        <v>1280</v>
      </c>
      <c r="B3865" s="263" t="s">
        <v>25993</v>
      </c>
      <c r="C3865" s="263" t="s">
        <v>426</v>
      </c>
      <c r="D3865" t="s">
        <v>10</v>
      </c>
    </row>
    <row r="3866" spans="1:4" x14ac:dyDescent="0.2">
      <c r="A3866" s="263" t="s">
        <v>13208</v>
      </c>
      <c r="B3866" s="263" t="s">
        <v>25993</v>
      </c>
      <c r="C3866" s="263" t="s">
        <v>426</v>
      </c>
      <c r="D3866" t="s">
        <v>10</v>
      </c>
    </row>
    <row r="3867" spans="1:4" x14ac:dyDescent="0.2">
      <c r="A3867" s="263" t="s">
        <v>1281</v>
      </c>
      <c r="B3867" s="263" t="s">
        <v>23685</v>
      </c>
      <c r="C3867" s="263" t="s">
        <v>426</v>
      </c>
      <c r="D3867" t="s">
        <v>10</v>
      </c>
    </row>
    <row r="3868" spans="1:4" x14ac:dyDescent="0.2">
      <c r="A3868" s="263" t="s">
        <v>13209</v>
      </c>
      <c r="B3868" s="263" t="s">
        <v>23685</v>
      </c>
      <c r="C3868" s="263" t="s">
        <v>426</v>
      </c>
      <c r="D3868" t="s">
        <v>10</v>
      </c>
    </row>
    <row r="3869" spans="1:4" x14ac:dyDescent="0.2">
      <c r="A3869" s="263" t="s">
        <v>7024</v>
      </c>
      <c r="B3869" s="263" t="s">
        <v>23686</v>
      </c>
      <c r="C3869" s="263" t="s">
        <v>426</v>
      </c>
      <c r="D3869" t="s">
        <v>10</v>
      </c>
    </row>
    <row r="3870" spans="1:4" x14ac:dyDescent="0.2">
      <c r="A3870" s="263" t="s">
        <v>13210</v>
      </c>
      <c r="B3870" s="263" t="s">
        <v>23686</v>
      </c>
      <c r="C3870" s="263" t="s">
        <v>426</v>
      </c>
      <c r="D3870" t="s">
        <v>10</v>
      </c>
    </row>
    <row r="3871" spans="1:4" x14ac:dyDescent="0.2">
      <c r="A3871" s="263" t="s">
        <v>7025</v>
      </c>
      <c r="B3871" s="263" t="s">
        <v>23687</v>
      </c>
      <c r="C3871" s="263" t="s">
        <v>426</v>
      </c>
      <c r="D3871" t="s">
        <v>10</v>
      </c>
    </row>
    <row r="3872" spans="1:4" x14ac:dyDescent="0.2">
      <c r="A3872" s="263" t="s">
        <v>13211</v>
      </c>
      <c r="B3872" s="263" t="s">
        <v>23687</v>
      </c>
      <c r="C3872" s="263" t="s">
        <v>426</v>
      </c>
      <c r="D3872" t="s">
        <v>10</v>
      </c>
    </row>
    <row r="3873" spans="1:4" x14ac:dyDescent="0.2">
      <c r="A3873" s="263" t="s">
        <v>7026</v>
      </c>
      <c r="B3873" s="263" t="s">
        <v>25994</v>
      </c>
      <c r="C3873" s="263" t="s">
        <v>426</v>
      </c>
      <c r="D3873" t="s">
        <v>10</v>
      </c>
    </row>
    <row r="3874" spans="1:4" x14ac:dyDescent="0.2">
      <c r="A3874" s="263" t="s">
        <v>13212</v>
      </c>
      <c r="B3874" s="263" t="s">
        <v>25994</v>
      </c>
      <c r="C3874" s="263" t="s">
        <v>426</v>
      </c>
      <c r="D3874" t="s">
        <v>10</v>
      </c>
    </row>
    <row r="3875" spans="1:4" x14ac:dyDescent="0.2">
      <c r="A3875" s="263" t="s">
        <v>7027</v>
      </c>
      <c r="B3875" s="263" t="s">
        <v>23688</v>
      </c>
      <c r="C3875" s="263" t="s">
        <v>426</v>
      </c>
      <c r="D3875" t="s">
        <v>10</v>
      </c>
    </row>
    <row r="3876" spans="1:4" x14ac:dyDescent="0.2">
      <c r="A3876" s="263" t="s">
        <v>13213</v>
      </c>
      <c r="B3876" s="263" t="s">
        <v>23688</v>
      </c>
      <c r="C3876" s="263" t="s">
        <v>426</v>
      </c>
      <c r="D3876" t="s">
        <v>10</v>
      </c>
    </row>
    <row r="3877" spans="1:4" x14ac:dyDescent="0.2">
      <c r="A3877" s="263" t="s">
        <v>7028</v>
      </c>
      <c r="B3877" s="263" t="s">
        <v>25995</v>
      </c>
      <c r="C3877" s="263" t="s">
        <v>426</v>
      </c>
      <c r="D3877" t="s">
        <v>10</v>
      </c>
    </row>
    <row r="3878" spans="1:4" x14ac:dyDescent="0.2">
      <c r="A3878" s="263" t="s">
        <v>13214</v>
      </c>
      <c r="B3878" s="263" t="s">
        <v>25995</v>
      </c>
      <c r="C3878" s="263" t="s">
        <v>426</v>
      </c>
      <c r="D3878" t="s">
        <v>10</v>
      </c>
    </row>
    <row r="3879" spans="1:4" x14ac:dyDescent="0.2">
      <c r="A3879" s="263" t="s">
        <v>7029</v>
      </c>
      <c r="B3879" s="263" t="s">
        <v>25996</v>
      </c>
      <c r="C3879" s="263" t="s">
        <v>426</v>
      </c>
      <c r="D3879" t="s">
        <v>10</v>
      </c>
    </row>
    <row r="3880" spans="1:4" x14ac:dyDescent="0.2">
      <c r="A3880" s="263" t="s">
        <v>13215</v>
      </c>
      <c r="B3880" s="263" t="s">
        <v>25996</v>
      </c>
      <c r="C3880" s="263" t="s">
        <v>426</v>
      </c>
      <c r="D3880" t="s">
        <v>10</v>
      </c>
    </row>
    <row r="3881" spans="1:4" x14ac:dyDescent="0.2">
      <c r="A3881" s="263" t="s">
        <v>7030</v>
      </c>
      <c r="B3881" s="263" t="s">
        <v>23689</v>
      </c>
      <c r="C3881" s="263" t="s">
        <v>426</v>
      </c>
      <c r="D3881" t="s">
        <v>10</v>
      </c>
    </row>
    <row r="3882" spans="1:4" x14ac:dyDescent="0.2">
      <c r="A3882" s="263" t="s">
        <v>13216</v>
      </c>
      <c r="B3882" s="263" t="s">
        <v>23689</v>
      </c>
      <c r="C3882" s="263" t="s">
        <v>426</v>
      </c>
      <c r="D3882" t="s">
        <v>10</v>
      </c>
    </row>
    <row r="3883" spans="1:4" x14ac:dyDescent="0.2">
      <c r="A3883" s="263" t="s">
        <v>23221</v>
      </c>
      <c r="B3883" s="263" t="s">
        <v>25997</v>
      </c>
      <c r="C3883" s="263" t="s">
        <v>426</v>
      </c>
      <c r="D3883" t="s">
        <v>10</v>
      </c>
    </row>
    <row r="3884" spans="1:4" x14ac:dyDescent="0.2">
      <c r="A3884" s="263" t="s">
        <v>23222</v>
      </c>
      <c r="B3884" s="263" t="s">
        <v>25997</v>
      </c>
      <c r="C3884" s="263" t="s">
        <v>426</v>
      </c>
      <c r="D3884" t="s">
        <v>10</v>
      </c>
    </row>
    <row r="3885" spans="1:4" x14ac:dyDescent="0.2">
      <c r="A3885" s="263" t="s">
        <v>7031</v>
      </c>
      <c r="B3885" s="263" t="s">
        <v>23690</v>
      </c>
      <c r="C3885" s="263" t="s">
        <v>426</v>
      </c>
      <c r="D3885" t="s">
        <v>10</v>
      </c>
    </row>
    <row r="3886" spans="1:4" x14ac:dyDescent="0.2">
      <c r="A3886" s="263" t="s">
        <v>13217</v>
      </c>
      <c r="B3886" s="263" t="s">
        <v>23690</v>
      </c>
      <c r="C3886" s="263" t="s">
        <v>426</v>
      </c>
      <c r="D3886" t="s">
        <v>10</v>
      </c>
    </row>
    <row r="3887" spans="1:4" x14ac:dyDescent="0.2">
      <c r="A3887" s="263" t="s">
        <v>7032</v>
      </c>
      <c r="B3887" s="263" t="s">
        <v>25998</v>
      </c>
      <c r="C3887" s="263" t="s">
        <v>426</v>
      </c>
      <c r="D3887" t="s">
        <v>10</v>
      </c>
    </row>
    <row r="3888" spans="1:4" x14ac:dyDescent="0.2">
      <c r="A3888" s="263" t="s">
        <v>13218</v>
      </c>
      <c r="B3888" s="263" t="s">
        <v>25998</v>
      </c>
      <c r="C3888" s="263" t="s">
        <v>426</v>
      </c>
      <c r="D3888" t="s">
        <v>10</v>
      </c>
    </row>
    <row r="3889" spans="1:4" x14ac:dyDescent="0.2">
      <c r="A3889" s="263" t="s">
        <v>7033</v>
      </c>
      <c r="B3889" s="263" t="s">
        <v>23691</v>
      </c>
      <c r="C3889" s="263" t="s">
        <v>426</v>
      </c>
      <c r="D3889" t="s">
        <v>10</v>
      </c>
    </row>
    <row r="3890" spans="1:4" x14ac:dyDescent="0.2">
      <c r="A3890" s="263" t="s">
        <v>13219</v>
      </c>
      <c r="B3890" s="263" t="s">
        <v>23691</v>
      </c>
      <c r="C3890" s="263" t="s">
        <v>426</v>
      </c>
      <c r="D3890" t="s">
        <v>10</v>
      </c>
    </row>
    <row r="3891" spans="1:4" x14ac:dyDescent="0.2">
      <c r="A3891" s="263" t="s">
        <v>7034</v>
      </c>
      <c r="B3891" s="263" t="s">
        <v>25999</v>
      </c>
      <c r="C3891" s="263" t="s">
        <v>426</v>
      </c>
      <c r="D3891" t="s">
        <v>10</v>
      </c>
    </row>
    <row r="3892" spans="1:4" x14ac:dyDescent="0.2">
      <c r="A3892" s="263" t="s">
        <v>13220</v>
      </c>
      <c r="B3892" s="263" t="s">
        <v>25999</v>
      </c>
      <c r="C3892" s="263" t="s">
        <v>426</v>
      </c>
      <c r="D3892" t="s">
        <v>10</v>
      </c>
    </row>
    <row r="3893" spans="1:4" x14ac:dyDescent="0.2">
      <c r="A3893" s="263" t="s">
        <v>7035</v>
      </c>
      <c r="B3893" s="263" t="s">
        <v>26000</v>
      </c>
      <c r="C3893" s="263" t="s">
        <v>426</v>
      </c>
      <c r="D3893" t="s">
        <v>10</v>
      </c>
    </row>
    <row r="3894" spans="1:4" x14ac:dyDescent="0.2">
      <c r="A3894" s="263" t="s">
        <v>13221</v>
      </c>
      <c r="B3894" s="263" t="s">
        <v>26000</v>
      </c>
      <c r="C3894" s="263" t="s">
        <v>426</v>
      </c>
      <c r="D3894" t="s">
        <v>10</v>
      </c>
    </row>
    <row r="3895" spans="1:4" x14ac:dyDescent="0.2">
      <c r="A3895" s="263" t="s">
        <v>7036</v>
      </c>
      <c r="B3895" s="263" t="s">
        <v>23692</v>
      </c>
      <c r="C3895" s="263" t="s">
        <v>426</v>
      </c>
      <c r="D3895" t="s">
        <v>10</v>
      </c>
    </row>
    <row r="3896" spans="1:4" x14ac:dyDescent="0.2">
      <c r="A3896" s="263" t="s">
        <v>13222</v>
      </c>
      <c r="B3896" s="263" t="s">
        <v>23692</v>
      </c>
      <c r="C3896" s="263" t="s">
        <v>426</v>
      </c>
      <c r="D3896" t="s">
        <v>10</v>
      </c>
    </row>
    <row r="3897" spans="1:4" x14ac:dyDescent="0.2">
      <c r="A3897" s="263" t="s">
        <v>7037</v>
      </c>
      <c r="B3897" s="263" t="s">
        <v>23693</v>
      </c>
      <c r="C3897" s="263" t="s">
        <v>426</v>
      </c>
      <c r="D3897" t="s">
        <v>10</v>
      </c>
    </row>
    <row r="3898" spans="1:4" x14ac:dyDescent="0.2">
      <c r="A3898" s="263" t="s">
        <v>13223</v>
      </c>
      <c r="B3898" s="263" t="s">
        <v>23693</v>
      </c>
      <c r="C3898" s="263" t="s">
        <v>426</v>
      </c>
      <c r="D3898" t="s">
        <v>10</v>
      </c>
    </row>
    <row r="3899" spans="1:4" x14ac:dyDescent="0.2">
      <c r="A3899" s="263" t="s">
        <v>7038</v>
      </c>
      <c r="B3899" s="263" t="s">
        <v>23694</v>
      </c>
      <c r="C3899" s="263" t="s">
        <v>426</v>
      </c>
      <c r="D3899" t="s">
        <v>10</v>
      </c>
    </row>
    <row r="3900" spans="1:4" x14ac:dyDescent="0.2">
      <c r="A3900" s="263" t="s">
        <v>13224</v>
      </c>
      <c r="B3900" s="263" t="s">
        <v>23694</v>
      </c>
      <c r="C3900" s="263" t="s">
        <v>426</v>
      </c>
      <c r="D3900" t="s">
        <v>10</v>
      </c>
    </row>
    <row r="3901" spans="1:4" x14ac:dyDescent="0.2">
      <c r="A3901" s="263" t="s">
        <v>7039</v>
      </c>
      <c r="B3901" s="263" t="s">
        <v>23695</v>
      </c>
      <c r="C3901" s="263" t="s">
        <v>426</v>
      </c>
      <c r="D3901" t="s">
        <v>10</v>
      </c>
    </row>
    <row r="3902" spans="1:4" x14ac:dyDescent="0.2">
      <c r="A3902" s="263" t="s">
        <v>13225</v>
      </c>
      <c r="B3902" s="263" t="s">
        <v>23695</v>
      </c>
      <c r="C3902" s="263" t="s">
        <v>426</v>
      </c>
      <c r="D3902" t="s">
        <v>10</v>
      </c>
    </row>
    <row r="3903" spans="1:4" x14ac:dyDescent="0.2">
      <c r="A3903" s="263" t="s">
        <v>7040</v>
      </c>
      <c r="B3903" s="263" t="s">
        <v>23696</v>
      </c>
      <c r="C3903" s="263" t="s">
        <v>426</v>
      </c>
      <c r="D3903" t="s">
        <v>10</v>
      </c>
    </row>
    <row r="3904" spans="1:4" x14ac:dyDescent="0.2">
      <c r="A3904" s="263" t="s">
        <v>13226</v>
      </c>
      <c r="B3904" s="263" t="s">
        <v>23696</v>
      </c>
      <c r="C3904" s="263" t="s">
        <v>426</v>
      </c>
      <c r="D3904" t="s">
        <v>10</v>
      </c>
    </row>
    <row r="3905" spans="1:4" x14ac:dyDescent="0.2">
      <c r="A3905" s="263" t="s">
        <v>7041</v>
      </c>
      <c r="B3905" s="263" t="s">
        <v>23697</v>
      </c>
      <c r="C3905" s="263" t="s">
        <v>426</v>
      </c>
      <c r="D3905" t="s">
        <v>10</v>
      </c>
    </row>
    <row r="3906" spans="1:4" x14ac:dyDescent="0.2">
      <c r="A3906" s="263" t="s">
        <v>13227</v>
      </c>
      <c r="B3906" s="263" t="s">
        <v>23697</v>
      </c>
      <c r="C3906" s="263" t="s">
        <v>426</v>
      </c>
      <c r="D3906" t="s">
        <v>10</v>
      </c>
    </row>
    <row r="3907" spans="1:4" x14ac:dyDescent="0.2">
      <c r="A3907" s="263" t="s">
        <v>7042</v>
      </c>
      <c r="B3907" s="263" t="s">
        <v>26001</v>
      </c>
      <c r="C3907" s="263" t="s">
        <v>426</v>
      </c>
      <c r="D3907" t="s">
        <v>10</v>
      </c>
    </row>
    <row r="3908" spans="1:4" x14ac:dyDescent="0.2">
      <c r="A3908" s="263" t="s">
        <v>13228</v>
      </c>
      <c r="B3908" s="263" t="s">
        <v>26001</v>
      </c>
      <c r="C3908" s="263" t="s">
        <v>426</v>
      </c>
      <c r="D3908" t="s">
        <v>10</v>
      </c>
    </row>
    <row r="3909" spans="1:4" x14ac:dyDescent="0.2">
      <c r="A3909" s="263" t="s">
        <v>1231</v>
      </c>
      <c r="B3909" s="263" t="s">
        <v>23698</v>
      </c>
      <c r="C3909" s="263" t="s">
        <v>426</v>
      </c>
      <c r="D3909" t="s">
        <v>10</v>
      </c>
    </row>
    <row r="3910" spans="1:4" x14ac:dyDescent="0.2">
      <c r="A3910" s="263" t="s">
        <v>13229</v>
      </c>
      <c r="B3910" s="263" t="s">
        <v>23698</v>
      </c>
      <c r="C3910" s="263" t="s">
        <v>426</v>
      </c>
      <c r="D3910" t="s">
        <v>10</v>
      </c>
    </row>
    <row r="3911" spans="1:4" x14ac:dyDescent="0.2">
      <c r="A3911" s="263" t="s">
        <v>1282</v>
      </c>
      <c r="B3911" s="263" t="s">
        <v>26002</v>
      </c>
      <c r="C3911" s="263" t="s">
        <v>426</v>
      </c>
      <c r="D3911" t="s">
        <v>10</v>
      </c>
    </row>
    <row r="3912" spans="1:4" x14ac:dyDescent="0.2">
      <c r="A3912" s="263" t="s">
        <v>13230</v>
      </c>
      <c r="B3912" s="263" t="s">
        <v>26002</v>
      </c>
      <c r="C3912" s="263" t="s">
        <v>426</v>
      </c>
      <c r="D3912" t="s">
        <v>10</v>
      </c>
    </row>
    <row r="3913" spans="1:4" x14ac:dyDescent="0.2">
      <c r="A3913" s="263" t="s">
        <v>7043</v>
      </c>
      <c r="B3913" s="263" t="s">
        <v>23698</v>
      </c>
      <c r="C3913" s="263" t="s">
        <v>23574</v>
      </c>
      <c r="D3913" t="s">
        <v>34976</v>
      </c>
    </row>
    <row r="3914" spans="1:4" x14ac:dyDescent="0.2">
      <c r="A3914" s="263" t="s">
        <v>13231</v>
      </c>
      <c r="B3914" s="263" t="s">
        <v>23698</v>
      </c>
      <c r="C3914" s="263" t="s">
        <v>23574</v>
      </c>
      <c r="D3914" t="s">
        <v>34976</v>
      </c>
    </row>
    <row r="3915" spans="1:4" x14ac:dyDescent="0.2">
      <c r="A3915" s="263" t="s">
        <v>7044</v>
      </c>
      <c r="B3915" s="263" t="s">
        <v>23699</v>
      </c>
      <c r="C3915" s="263" t="s">
        <v>23574</v>
      </c>
      <c r="D3915" t="s">
        <v>34976</v>
      </c>
    </row>
    <row r="3916" spans="1:4" x14ac:dyDescent="0.2">
      <c r="A3916" s="263" t="s">
        <v>13232</v>
      </c>
      <c r="B3916" s="263" t="s">
        <v>23699</v>
      </c>
      <c r="C3916" s="263" t="s">
        <v>23574</v>
      </c>
      <c r="D3916" t="s">
        <v>34976</v>
      </c>
    </row>
    <row r="3917" spans="1:4" x14ac:dyDescent="0.2">
      <c r="A3917" s="263" t="s">
        <v>7045</v>
      </c>
      <c r="B3917" s="263" t="s">
        <v>26003</v>
      </c>
      <c r="C3917" s="263" t="s">
        <v>23574</v>
      </c>
      <c r="D3917" t="s">
        <v>34976</v>
      </c>
    </row>
    <row r="3918" spans="1:4" x14ac:dyDescent="0.2">
      <c r="A3918" s="263" t="s">
        <v>13233</v>
      </c>
      <c r="B3918" s="263" t="s">
        <v>26003</v>
      </c>
      <c r="C3918" s="263" t="s">
        <v>23574</v>
      </c>
      <c r="D3918" t="s">
        <v>34976</v>
      </c>
    </row>
    <row r="3919" spans="1:4" x14ac:dyDescent="0.2">
      <c r="A3919" s="263" t="s">
        <v>7046</v>
      </c>
      <c r="B3919" s="263" t="s">
        <v>23654</v>
      </c>
      <c r="C3919" s="263" t="s">
        <v>23574</v>
      </c>
      <c r="D3919" t="s">
        <v>34976</v>
      </c>
    </row>
    <row r="3920" spans="1:4" x14ac:dyDescent="0.2">
      <c r="A3920" s="263" t="s">
        <v>13234</v>
      </c>
      <c r="B3920" s="263" t="s">
        <v>23654</v>
      </c>
      <c r="C3920" s="263" t="s">
        <v>23574</v>
      </c>
      <c r="D3920" t="s">
        <v>34976</v>
      </c>
    </row>
    <row r="3921" spans="1:4" x14ac:dyDescent="0.2">
      <c r="A3921" s="263" t="s">
        <v>7047</v>
      </c>
      <c r="B3921" s="263" t="s">
        <v>23655</v>
      </c>
      <c r="C3921" s="263" t="s">
        <v>23574</v>
      </c>
      <c r="D3921" t="s">
        <v>34976</v>
      </c>
    </row>
    <row r="3922" spans="1:4" x14ac:dyDescent="0.2">
      <c r="A3922" s="263" t="s">
        <v>13235</v>
      </c>
      <c r="B3922" s="263" t="s">
        <v>23655</v>
      </c>
      <c r="C3922" s="263" t="s">
        <v>23574</v>
      </c>
      <c r="D3922" t="s">
        <v>34976</v>
      </c>
    </row>
    <row r="3923" spans="1:4" x14ac:dyDescent="0.2">
      <c r="A3923" s="263" t="s">
        <v>7048</v>
      </c>
      <c r="B3923" s="263" t="s">
        <v>23656</v>
      </c>
      <c r="C3923" s="263" t="s">
        <v>23574</v>
      </c>
      <c r="D3923" t="s">
        <v>34976</v>
      </c>
    </row>
    <row r="3924" spans="1:4" x14ac:dyDescent="0.2">
      <c r="A3924" s="263" t="s">
        <v>13236</v>
      </c>
      <c r="B3924" s="263" t="s">
        <v>23656</v>
      </c>
      <c r="C3924" s="263" t="s">
        <v>23574</v>
      </c>
      <c r="D3924" t="s">
        <v>34976</v>
      </c>
    </row>
    <row r="3925" spans="1:4" x14ac:dyDescent="0.2">
      <c r="A3925" s="263" t="s">
        <v>7049</v>
      </c>
      <c r="B3925" s="263" t="s">
        <v>23657</v>
      </c>
      <c r="C3925" s="263" t="s">
        <v>23574</v>
      </c>
      <c r="D3925" t="s">
        <v>34976</v>
      </c>
    </row>
    <row r="3926" spans="1:4" x14ac:dyDescent="0.2">
      <c r="A3926" s="263" t="s">
        <v>13237</v>
      </c>
      <c r="B3926" s="263" t="s">
        <v>23657</v>
      </c>
      <c r="C3926" s="263" t="s">
        <v>23574</v>
      </c>
      <c r="D3926" t="s">
        <v>34976</v>
      </c>
    </row>
    <row r="3927" spans="1:4" x14ac:dyDescent="0.2">
      <c r="A3927" s="263" t="s">
        <v>7050</v>
      </c>
      <c r="B3927" s="263" t="s">
        <v>23658</v>
      </c>
      <c r="C3927" s="263" t="s">
        <v>23574</v>
      </c>
      <c r="D3927" t="s">
        <v>34976</v>
      </c>
    </row>
    <row r="3928" spans="1:4" x14ac:dyDescent="0.2">
      <c r="A3928" s="263" t="s">
        <v>13238</v>
      </c>
      <c r="B3928" s="263" t="s">
        <v>23658</v>
      </c>
      <c r="C3928" s="263" t="s">
        <v>23574</v>
      </c>
      <c r="D3928" t="s">
        <v>34976</v>
      </c>
    </row>
    <row r="3929" spans="1:4" x14ac:dyDescent="0.2">
      <c r="A3929" s="263" t="s">
        <v>7051</v>
      </c>
      <c r="B3929" s="263" t="s">
        <v>23659</v>
      </c>
      <c r="C3929" s="263" t="s">
        <v>23574</v>
      </c>
      <c r="D3929" t="s">
        <v>34976</v>
      </c>
    </row>
    <row r="3930" spans="1:4" x14ac:dyDescent="0.2">
      <c r="A3930" s="263" t="s">
        <v>13239</v>
      </c>
      <c r="B3930" s="263" t="s">
        <v>23659</v>
      </c>
      <c r="C3930" s="263" t="s">
        <v>23574</v>
      </c>
      <c r="D3930" t="s">
        <v>34976</v>
      </c>
    </row>
    <row r="3931" spans="1:4" x14ac:dyDescent="0.2">
      <c r="A3931" s="263" t="s">
        <v>7052</v>
      </c>
      <c r="B3931" s="263" t="s">
        <v>25973</v>
      </c>
      <c r="C3931" s="263" t="s">
        <v>23574</v>
      </c>
      <c r="D3931" t="s">
        <v>34976</v>
      </c>
    </row>
    <row r="3932" spans="1:4" x14ac:dyDescent="0.2">
      <c r="A3932" s="263" t="s">
        <v>13240</v>
      </c>
      <c r="B3932" s="263" t="s">
        <v>25973</v>
      </c>
      <c r="C3932" s="263" t="s">
        <v>23574</v>
      </c>
      <c r="D3932" t="s">
        <v>34976</v>
      </c>
    </row>
    <row r="3933" spans="1:4" x14ac:dyDescent="0.2">
      <c r="A3933" s="263" t="s">
        <v>7053</v>
      </c>
      <c r="B3933" s="263" t="s">
        <v>25974</v>
      </c>
      <c r="C3933" s="263" t="s">
        <v>23574</v>
      </c>
      <c r="D3933" t="s">
        <v>34976</v>
      </c>
    </row>
    <row r="3934" spans="1:4" x14ac:dyDescent="0.2">
      <c r="A3934" s="263" t="s">
        <v>13241</v>
      </c>
      <c r="B3934" s="263" t="s">
        <v>25974</v>
      </c>
      <c r="C3934" s="263" t="s">
        <v>23574</v>
      </c>
      <c r="D3934" t="s">
        <v>34976</v>
      </c>
    </row>
    <row r="3935" spans="1:4" x14ac:dyDescent="0.2">
      <c r="A3935" s="263" t="s">
        <v>7054</v>
      </c>
      <c r="B3935" s="263" t="s">
        <v>25975</v>
      </c>
      <c r="C3935" s="263" t="s">
        <v>23574</v>
      </c>
      <c r="D3935" t="s">
        <v>34976</v>
      </c>
    </row>
    <row r="3936" spans="1:4" x14ac:dyDescent="0.2">
      <c r="A3936" s="263" t="s">
        <v>13242</v>
      </c>
      <c r="B3936" s="263" t="s">
        <v>25975</v>
      </c>
      <c r="C3936" s="263" t="s">
        <v>23574</v>
      </c>
      <c r="D3936" t="s">
        <v>34976</v>
      </c>
    </row>
    <row r="3937" spans="1:4" x14ac:dyDescent="0.2">
      <c r="A3937" s="263" t="s">
        <v>7055</v>
      </c>
      <c r="B3937" s="263" t="s">
        <v>23660</v>
      </c>
      <c r="C3937" s="263" t="s">
        <v>23574</v>
      </c>
      <c r="D3937" t="s">
        <v>34976</v>
      </c>
    </row>
    <row r="3938" spans="1:4" x14ac:dyDescent="0.2">
      <c r="A3938" s="263" t="s">
        <v>13243</v>
      </c>
      <c r="B3938" s="263" t="s">
        <v>23660</v>
      </c>
      <c r="C3938" s="263" t="s">
        <v>23574</v>
      </c>
      <c r="D3938" t="s">
        <v>34976</v>
      </c>
    </row>
    <row r="3939" spans="1:4" x14ac:dyDescent="0.2">
      <c r="A3939" s="263" t="s">
        <v>7056</v>
      </c>
      <c r="B3939" s="263" t="s">
        <v>23661</v>
      </c>
      <c r="C3939" s="263" t="s">
        <v>23574</v>
      </c>
      <c r="D3939" t="s">
        <v>34976</v>
      </c>
    </row>
    <row r="3940" spans="1:4" x14ac:dyDescent="0.2">
      <c r="A3940" s="263" t="s">
        <v>13244</v>
      </c>
      <c r="B3940" s="263" t="s">
        <v>23661</v>
      </c>
      <c r="C3940" s="263" t="s">
        <v>23574</v>
      </c>
      <c r="D3940" t="s">
        <v>34976</v>
      </c>
    </row>
    <row r="3941" spans="1:4" x14ac:dyDescent="0.2">
      <c r="A3941" s="263" t="s">
        <v>7057</v>
      </c>
      <c r="B3941" s="263" t="s">
        <v>23662</v>
      </c>
      <c r="C3941" s="263" t="s">
        <v>23574</v>
      </c>
      <c r="D3941" t="s">
        <v>34976</v>
      </c>
    </row>
    <row r="3942" spans="1:4" x14ac:dyDescent="0.2">
      <c r="A3942" s="263" t="s">
        <v>13245</v>
      </c>
      <c r="B3942" s="263" t="s">
        <v>23662</v>
      </c>
      <c r="C3942" s="263" t="s">
        <v>23574</v>
      </c>
      <c r="D3942" t="s">
        <v>34976</v>
      </c>
    </row>
    <row r="3943" spans="1:4" x14ac:dyDescent="0.2">
      <c r="A3943" s="263" t="s">
        <v>7058</v>
      </c>
      <c r="B3943" s="263" t="s">
        <v>23663</v>
      </c>
      <c r="C3943" s="263" t="s">
        <v>23574</v>
      </c>
      <c r="D3943" t="s">
        <v>34976</v>
      </c>
    </row>
    <row r="3944" spans="1:4" x14ac:dyDescent="0.2">
      <c r="A3944" s="263" t="s">
        <v>13246</v>
      </c>
      <c r="B3944" s="263" t="s">
        <v>23663</v>
      </c>
      <c r="C3944" s="263" t="s">
        <v>23574</v>
      </c>
      <c r="D3944" t="s">
        <v>34976</v>
      </c>
    </row>
    <row r="3945" spans="1:4" x14ac:dyDescent="0.2">
      <c r="A3945" s="263" t="s">
        <v>7059</v>
      </c>
      <c r="B3945" s="263" t="s">
        <v>23664</v>
      </c>
      <c r="C3945" s="263" t="s">
        <v>23574</v>
      </c>
      <c r="D3945" t="s">
        <v>34976</v>
      </c>
    </row>
    <row r="3946" spans="1:4" x14ac:dyDescent="0.2">
      <c r="A3946" s="263" t="s">
        <v>13247</v>
      </c>
      <c r="B3946" s="263" t="s">
        <v>23664</v>
      </c>
      <c r="C3946" s="263" t="s">
        <v>23574</v>
      </c>
      <c r="D3946" t="s">
        <v>34976</v>
      </c>
    </row>
    <row r="3947" spans="1:4" x14ac:dyDescent="0.2">
      <c r="A3947" s="263" t="s">
        <v>7060</v>
      </c>
      <c r="B3947" s="263" t="s">
        <v>23665</v>
      </c>
      <c r="C3947" s="263" t="s">
        <v>23574</v>
      </c>
      <c r="D3947" t="s">
        <v>34976</v>
      </c>
    </row>
    <row r="3948" spans="1:4" x14ac:dyDescent="0.2">
      <c r="A3948" s="263" t="s">
        <v>13248</v>
      </c>
      <c r="B3948" s="263" t="s">
        <v>23665</v>
      </c>
      <c r="C3948" s="263" t="s">
        <v>23574</v>
      </c>
      <c r="D3948" t="s">
        <v>34976</v>
      </c>
    </row>
    <row r="3949" spans="1:4" x14ac:dyDescent="0.2">
      <c r="A3949" s="263" t="s">
        <v>7061</v>
      </c>
      <c r="B3949" s="263" t="s">
        <v>23666</v>
      </c>
      <c r="C3949" s="263" t="s">
        <v>23574</v>
      </c>
      <c r="D3949" t="s">
        <v>34976</v>
      </c>
    </row>
    <row r="3950" spans="1:4" x14ac:dyDescent="0.2">
      <c r="A3950" s="263" t="s">
        <v>13249</v>
      </c>
      <c r="B3950" s="263" t="s">
        <v>23666</v>
      </c>
      <c r="C3950" s="263" t="s">
        <v>23574</v>
      </c>
      <c r="D3950" t="s">
        <v>34976</v>
      </c>
    </row>
    <row r="3951" spans="1:4" x14ac:dyDescent="0.2">
      <c r="A3951" s="263" t="s">
        <v>7062</v>
      </c>
      <c r="B3951" s="263" t="s">
        <v>23667</v>
      </c>
      <c r="C3951" s="263" t="s">
        <v>23574</v>
      </c>
      <c r="D3951" t="s">
        <v>34976</v>
      </c>
    </row>
    <row r="3952" spans="1:4" x14ac:dyDescent="0.2">
      <c r="A3952" s="263" t="s">
        <v>13250</v>
      </c>
      <c r="B3952" s="263" t="s">
        <v>23667</v>
      </c>
      <c r="C3952" s="263" t="s">
        <v>23574</v>
      </c>
      <c r="D3952" t="s">
        <v>34976</v>
      </c>
    </row>
    <row r="3953" spans="1:4" x14ac:dyDescent="0.2">
      <c r="A3953" s="263" t="s">
        <v>7063</v>
      </c>
      <c r="B3953" s="263" t="s">
        <v>25976</v>
      </c>
      <c r="C3953" s="263" t="s">
        <v>23574</v>
      </c>
      <c r="D3953" t="s">
        <v>34976</v>
      </c>
    </row>
    <row r="3954" spans="1:4" x14ac:dyDescent="0.2">
      <c r="A3954" s="263" t="s">
        <v>13251</v>
      </c>
      <c r="B3954" s="263" t="s">
        <v>25976</v>
      </c>
      <c r="C3954" s="263" t="s">
        <v>23574</v>
      </c>
      <c r="D3954" t="s">
        <v>34976</v>
      </c>
    </row>
    <row r="3955" spans="1:4" x14ac:dyDescent="0.2">
      <c r="A3955" s="263" t="s">
        <v>7064</v>
      </c>
      <c r="B3955" s="263" t="s">
        <v>23668</v>
      </c>
      <c r="C3955" s="263" t="s">
        <v>23574</v>
      </c>
      <c r="D3955" t="s">
        <v>34976</v>
      </c>
    </row>
    <row r="3956" spans="1:4" x14ac:dyDescent="0.2">
      <c r="A3956" s="263" t="s">
        <v>13252</v>
      </c>
      <c r="B3956" s="263" t="s">
        <v>23668</v>
      </c>
      <c r="C3956" s="263" t="s">
        <v>23574</v>
      </c>
      <c r="D3956" t="s">
        <v>34976</v>
      </c>
    </row>
    <row r="3957" spans="1:4" x14ac:dyDescent="0.2">
      <c r="A3957" s="263" t="s">
        <v>7065</v>
      </c>
      <c r="B3957" s="263" t="s">
        <v>23669</v>
      </c>
      <c r="C3957" s="263" t="s">
        <v>23574</v>
      </c>
      <c r="D3957" t="s">
        <v>34976</v>
      </c>
    </row>
    <row r="3958" spans="1:4" x14ac:dyDescent="0.2">
      <c r="A3958" s="263" t="s">
        <v>13253</v>
      </c>
      <c r="B3958" s="263" t="s">
        <v>23669</v>
      </c>
      <c r="C3958" s="263" t="s">
        <v>23574</v>
      </c>
      <c r="D3958" t="s">
        <v>34976</v>
      </c>
    </row>
    <row r="3959" spans="1:4" x14ac:dyDescent="0.2">
      <c r="A3959" s="263" t="s">
        <v>7066</v>
      </c>
      <c r="B3959" s="263" t="s">
        <v>26004</v>
      </c>
      <c r="C3959" s="263" t="s">
        <v>23574</v>
      </c>
      <c r="D3959" t="s">
        <v>34976</v>
      </c>
    </row>
    <row r="3960" spans="1:4" x14ac:dyDescent="0.2">
      <c r="A3960" s="263" t="s">
        <v>13254</v>
      </c>
      <c r="B3960" s="263" t="s">
        <v>26004</v>
      </c>
      <c r="C3960" s="263" t="s">
        <v>23574</v>
      </c>
      <c r="D3960" t="s">
        <v>34976</v>
      </c>
    </row>
    <row r="3961" spans="1:4" x14ac:dyDescent="0.2">
      <c r="A3961" s="263" t="s">
        <v>7067</v>
      </c>
      <c r="B3961" s="263" t="s">
        <v>23670</v>
      </c>
      <c r="C3961" s="263" t="s">
        <v>23574</v>
      </c>
      <c r="D3961" t="s">
        <v>34976</v>
      </c>
    </row>
    <row r="3962" spans="1:4" x14ac:dyDescent="0.2">
      <c r="A3962" s="263" t="s">
        <v>13255</v>
      </c>
      <c r="B3962" s="263" t="s">
        <v>23670</v>
      </c>
      <c r="C3962" s="263" t="s">
        <v>23574</v>
      </c>
      <c r="D3962" t="s">
        <v>34976</v>
      </c>
    </row>
    <row r="3963" spans="1:4" x14ac:dyDescent="0.2">
      <c r="A3963" s="263" t="s">
        <v>7068</v>
      </c>
      <c r="B3963" s="263" t="s">
        <v>23671</v>
      </c>
      <c r="C3963" s="263" t="s">
        <v>23574</v>
      </c>
      <c r="D3963" t="s">
        <v>34976</v>
      </c>
    </row>
    <row r="3964" spans="1:4" x14ac:dyDescent="0.2">
      <c r="A3964" s="263" t="s">
        <v>13256</v>
      </c>
      <c r="B3964" s="263" t="s">
        <v>23671</v>
      </c>
      <c r="C3964" s="263" t="s">
        <v>23574</v>
      </c>
      <c r="D3964" t="s">
        <v>34976</v>
      </c>
    </row>
    <row r="3965" spans="1:4" x14ac:dyDescent="0.2">
      <c r="A3965" s="263" t="s">
        <v>7069</v>
      </c>
      <c r="B3965" s="263" t="s">
        <v>26005</v>
      </c>
      <c r="C3965" s="263" t="s">
        <v>23574</v>
      </c>
      <c r="D3965" t="s">
        <v>34976</v>
      </c>
    </row>
    <row r="3966" spans="1:4" x14ac:dyDescent="0.2">
      <c r="A3966" s="263" t="s">
        <v>13257</v>
      </c>
      <c r="B3966" s="263" t="s">
        <v>26005</v>
      </c>
      <c r="C3966" s="263" t="s">
        <v>23574</v>
      </c>
      <c r="D3966" t="s">
        <v>34976</v>
      </c>
    </row>
    <row r="3967" spans="1:4" x14ac:dyDescent="0.2">
      <c r="A3967" s="263" t="s">
        <v>7070</v>
      </c>
      <c r="B3967" s="263" t="s">
        <v>26006</v>
      </c>
      <c r="C3967" s="263" t="s">
        <v>23574</v>
      </c>
      <c r="D3967" t="s">
        <v>34976</v>
      </c>
    </row>
    <row r="3968" spans="1:4" x14ac:dyDescent="0.2">
      <c r="A3968" s="263" t="s">
        <v>13258</v>
      </c>
      <c r="B3968" s="263" t="s">
        <v>26006</v>
      </c>
      <c r="C3968" s="263" t="s">
        <v>23574</v>
      </c>
      <c r="D3968" t="s">
        <v>34976</v>
      </c>
    </row>
    <row r="3969" spans="1:4" x14ac:dyDescent="0.2">
      <c r="A3969" s="263" t="s">
        <v>7071</v>
      </c>
      <c r="B3969" s="263" t="s">
        <v>23672</v>
      </c>
      <c r="C3969" s="263" t="s">
        <v>23574</v>
      </c>
      <c r="D3969" t="s">
        <v>34976</v>
      </c>
    </row>
    <row r="3970" spans="1:4" x14ac:dyDescent="0.2">
      <c r="A3970" s="263" t="s">
        <v>13259</v>
      </c>
      <c r="B3970" s="263" t="s">
        <v>23672</v>
      </c>
      <c r="C3970" s="263" t="s">
        <v>23574</v>
      </c>
      <c r="D3970" t="s">
        <v>34976</v>
      </c>
    </row>
    <row r="3971" spans="1:4" x14ac:dyDescent="0.2">
      <c r="A3971" s="263" t="s">
        <v>7072</v>
      </c>
      <c r="B3971" s="263" t="s">
        <v>23673</v>
      </c>
      <c r="C3971" s="263" t="s">
        <v>23574</v>
      </c>
      <c r="D3971" t="s">
        <v>34976</v>
      </c>
    </row>
    <row r="3972" spans="1:4" x14ac:dyDescent="0.2">
      <c r="A3972" s="263" t="s">
        <v>13260</v>
      </c>
      <c r="B3972" s="263" t="s">
        <v>23673</v>
      </c>
      <c r="C3972" s="263" t="s">
        <v>23574</v>
      </c>
      <c r="D3972" t="s">
        <v>34976</v>
      </c>
    </row>
    <row r="3973" spans="1:4" x14ac:dyDescent="0.2">
      <c r="A3973" s="263" t="s">
        <v>7073</v>
      </c>
      <c r="B3973" s="263" t="s">
        <v>25981</v>
      </c>
      <c r="C3973" s="263" t="s">
        <v>23574</v>
      </c>
      <c r="D3973" t="s">
        <v>34976</v>
      </c>
    </row>
    <row r="3974" spans="1:4" x14ac:dyDescent="0.2">
      <c r="A3974" s="263" t="s">
        <v>13261</v>
      </c>
      <c r="B3974" s="263" t="s">
        <v>25981</v>
      </c>
      <c r="C3974" s="263" t="s">
        <v>23574</v>
      </c>
      <c r="D3974" t="s">
        <v>34976</v>
      </c>
    </row>
    <row r="3975" spans="1:4" x14ac:dyDescent="0.2">
      <c r="A3975" s="263" t="s">
        <v>7074</v>
      </c>
      <c r="B3975" s="263" t="s">
        <v>25982</v>
      </c>
      <c r="C3975" s="263" t="s">
        <v>23574</v>
      </c>
      <c r="D3975" t="s">
        <v>34976</v>
      </c>
    </row>
    <row r="3976" spans="1:4" x14ac:dyDescent="0.2">
      <c r="A3976" s="263" t="s">
        <v>13262</v>
      </c>
      <c r="B3976" s="263" t="s">
        <v>25982</v>
      </c>
      <c r="C3976" s="263" t="s">
        <v>23574</v>
      </c>
      <c r="D3976" t="s">
        <v>34976</v>
      </c>
    </row>
    <row r="3977" spans="1:4" x14ac:dyDescent="0.2">
      <c r="A3977" s="263" t="s">
        <v>7075</v>
      </c>
      <c r="B3977" s="263" t="s">
        <v>25983</v>
      </c>
      <c r="C3977" s="263" t="s">
        <v>23574</v>
      </c>
      <c r="D3977" t="s">
        <v>34976</v>
      </c>
    </row>
    <row r="3978" spans="1:4" x14ac:dyDescent="0.2">
      <c r="A3978" s="263" t="s">
        <v>13263</v>
      </c>
      <c r="B3978" s="263" t="s">
        <v>25983</v>
      </c>
      <c r="C3978" s="263" t="s">
        <v>23574</v>
      </c>
      <c r="D3978" t="s">
        <v>34976</v>
      </c>
    </row>
    <row r="3979" spans="1:4" x14ac:dyDescent="0.2">
      <c r="A3979" s="263" t="s">
        <v>7076</v>
      </c>
      <c r="B3979" s="263" t="s">
        <v>23700</v>
      </c>
      <c r="C3979" s="263" t="s">
        <v>23574</v>
      </c>
      <c r="D3979" t="s">
        <v>34976</v>
      </c>
    </row>
    <row r="3980" spans="1:4" x14ac:dyDescent="0.2">
      <c r="A3980" s="263" t="s">
        <v>13264</v>
      </c>
      <c r="B3980" s="263" t="s">
        <v>23700</v>
      </c>
      <c r="C3980" s="263" t="s">
        <v>23574</v>
      </c>
      <c r="D3980" t="s">
        <v>34976</v>
      </c>
    </row>
    <row r="3981" spans="1:4" x14ac:dyDescent="0.2">
      <c r="A3981" s="263" t="s">
        <v>7077</v>
      </c>
      <c r="B3981" s="263" t="s">
        <v>26007</v>
      </c>
      <c r="C3981" s="263" t="s">
        <v>23574</v>
      </c>
      <c r="D3981" t="s">
        <v>34976</v>
      </c>
    </row>
    <row r="3982" spans="1:4" x14ac:dyDescent="0.2">
      <c r="A3982" s="263" t="s">
        <v>13265</v>
      </c>
      <c r="B3982" s="263" t="s">
        <v>26007</v>
      </c>
      <c r="C3982" s="263" t="s">
        <v>23574</v>
      </c>
      <c r="D3982" t="s">
        <v>34976</v>
      </c>
    </row>
    <row r="3983" spans="1:4" x14ac:dyDescent="0.2">
      <c r="A3983" s="263" t="s">
        <v>7078</v>
      </c>
      <c r="B3983" s="263" t="s">
        <v>25985</v>
      </c>
      <c r="C3983" s="263" t="s">
        <v>23574</v>
      </c>
      <c r="D3983" t="s">
        <v>34976</v>
      </c>
    </row>
    <row r="3984" spans="1:4" x14ac:dyDescent="0.2">
      <c r="A3984" s="263" t="s">
        <v>13266</v>
      </c>
      <c r="B3984" s="263" t="s">
        <v>25985</v>
      </c>
      <c r="C3984" s="263" t="s">
        <v>23574</v>
      </c>
      <c r="D3984" t="s">
        <v>34976</v>
      </c>
    </row>
    <row r="3985" spans="1:4" x14ac:dyDescent="0.2">
      <c r="A3985" s="263" t="s">
        <v>7079</v>
      </c>
      <c r="B3985" s="263" t="s">
        <v>23675</v>
      </c>
      <c r="C3985" s="263" t="s">
        <v>23574</v>
      </c>
      <c r="D3985" t="s">
        <v>34976</v>
      </c>
    </row>
    <row r="3986" spans="1:4" x14ac:dyDescent="0.2">
      <c r="A3986" s="263" t="s">
        <v>13267</v>
      </c>
      <c r="B3986" s="263" t="s">
        <v>23675</v>
      </c>
      <c r="C3986" s="263" t="s">
        <v>23574</v>
      </c>
      <c r="D3986" t="s">
        <v>34976</v>
      </c>
    </row>
    <row r="3987" spans="1:4" x14ac:dyDescent="0.2">
      <c r="A3987" s="263" t="s">
        <v>23701</v>
      </c>
      <c r="B3987" s="263" t="s">
        <v>25988</v>
      </c>
      <c r="C3987" s="263" t="s">
        <v>23574</v>
      </c>
      <c r="D3987" t="s">
        <v>34976</v>
      </c>
    </row>
    <row r="3988" spans="1:4" x14ac:dyDescent="0.2">
      <c r="A3988" s="263" t="s">
        <v>23702</v>
      </c>
      <c r="B3988" s="263" t="s">
        <v>25988</v>
      </c>
      <c r="C3988" s="263" t="s">
        <v>23574</v>
      </c>
      <c r="D3988" t="s">
        <v>34976</v>
      </c>
    </row>
    <row r="3989" spans="1:4" x14ac:dyDescent="0.2">
      <c r="A3989" s="263" t="s">
        <v>7080</v>
      </c>
      <c r="B3989" s="263" t="s">
        <v>23677</v>
      </c>
      <c r="C3989" s="263" t="s">
        <v>23574</v>
      </c>
      <c r="D3989" t="s">
        <v>34976</v>
      </c>
    </row>
    <row r="3990" spans="1:4" x14ac:dyDescent="0.2">
      <c r="A3990" s="263" t="s">
        <v>13268</v>
      </c>
      <c r="B3990" s="263" t="s">
        <v>23677</v>
      </c>
      <c r="C3990" s="263" t="s">
        <v>23574</v>
      </c>
      <c r="D3990" t="s">
        <v>34976</v>
      </c>
    </row>
    <row r="3991" spans="1:4" x14ac:dyDescent="0.2">
      <c r="A3991" s="263" t="s">
        <v>7081</v>
      </c>
      <c r="B3991" s="263" t="s">
        <v>25986</v>
      </c>
      <c r="C3991" s="263" t="s">
        <v>23574</v>
      </c>
      <c r="D3991" t="s">
        <v>34976</v>
      </c>
    </row>
    <row r="3992" spans="1:4" x14ac:dyDescent="0.2">
      <c r="A3992" s="263" t="s">
        <v>13269</v>
      </c>
      <c r="B3992" s="263" t="s">
        <v>25986</v>
      </c>
      <c r="C3992" s="263" t="s">
        <v>23574</v>
      </c>
      <c r="D3992" t="s">
        <v>34976</v>
      </c>
    </row>
    <row r="3993" spans="1:4" x14ac:dyDescent="0.2">
      <c r="A3993" s="263" t="s">
        <v>7082</v>
      </c>
      <c r="B3993" s="263" t="s">
        <v>23678</v>
      </c>
      <c r="C3993" s="263" t="s">
        <v>23574</v>
      </c>
      <c r="D3993" t="s">
        <v>34976</v>
      </c>
    </row>
    <row r="3994" spans="1:4" x14ac:dyDescent="0.2">
      <c r="A3994" s="263" t="s">
        <v>13270</v>
      </c>
      <c r="B3994" s="263" t="s">
        <v>23678</v>
      </c>
      <c r="C3994" s="263" t="s">
        <v>23574</v>
      </c>
      <c r="D3994" t="s">
        <v>34976</v>
      </c>
    </row>
    <row r="3995" spans="1:4" x14ac:dyDescent="0.2">
      <c r="A3995" s="263" t="s">
        <v>7083</v>
      </c>
      <c r="B3995" s="263" t="s">
        <v>23679</v>
      </c>
      <c r="C3995" s="263" t="s">
        <v>23574</v>
      </c>
      <c r="D3995" t="s">
        <v>34976</v>
      </c>
    </row>
    <row r="3996" spans="1:4" x14ac:dyDescent="0.2">
      <c r="A3996" s="263" t="s">
        <v>13271</v>
      </c>
      <c r="B3996" s="263" t="s">
        <v>23679</v>
      </c>
      <c r="C3996" s="263" t="s">
        <v>23574</v>
      </c>
      <c r="D3996" t="s">
        <v>34976</v>
      </c>
    </row>
    <row r="3997" spans="1:4" x14ac:dyDescent="0.2">
      <c r="A3997" s="263" t="s">
        <v>7084</v>
      </c>
      <c r="B3997" s="263" t="s">
        <v>26008</v>
      </c>
      <c r="C3997" s="263" t="s">
        <v>23574</v>
      </c>
      <c r="D3997" t="s">
        <v>34976</v>
      </c>
    </row>
    <row r="3998" spans="1:4" x14ac:dyDescent="0.2">
      <c r="A3998" s="263" t="s">
        <v>13272</v>
      </c>
      <c r="B3998" s="263" t="s">
        <v>26008</v>
      </c>
      <c r="C3998" s="263" t="s">
        <v>23574</v>
      </c>
      <c r="D3998" t="s">
        <v>34976</v>
      </c>
    </row>
    <row r="3999" spans="1:4" x14ac:dyDescent="0.2">
      <c r="A3999" s="263" t="s">
        <v>7085</v>
      </c>
      <c r="B3999" s="263" t="s">
        <v>23682</v>
      </c>
      <c r="C3999" s="263" t="s">
        <v>23574</v>
      </c>
      <c r="D3999" t="s">
        <v>34976</v>
      </c>
    </row>
    <row r="4000" spans="1:4" x14ac:dyDescent="0.2">
      <c r="A4000" s="263" t="s">
        <v>13273</v>
      </c>
      <c r="B4000" s="263" t="s">
        <v>23682</v>
      </c>
      <c r="C4000" s="263" t="s">
        <v>23574</v>
      </c>
      <c r="D4000" t="s">
        <v>34976</v>
      </c>
    </row>
    <row r="4001" spans="1:4" x14ac:dyDescent="0.2">
      <c r="A4001" s="263" t="s">
        <v>7086</v>
      </c>
      <c r="B4001" s="263" t="s">
        <v>25991</v>
      </c>
      <c r="C4001" s="263" t="s">
        <v>23574</v>
      </c>
      <c r="D4001" t="s">
        <v>34976</v>
      </c>
    </row>
    <row r="4002" spans="1:4" x14ac:dyDescent="0.2">
      <c r="A4002" s="263" t="s">
        <v>13274</v>
      </c>
      <c r="B4002" s="263" t="s">
        <v>25991</v>
      </c>
      <c r="C4002" s="263" t="s">
        <v>23574</v>
      </c>
      <c r="D4002" t="s">
        <v>34976</v>
      </c>
    </row>
    <row r="4003" spans="1:4" x14ac:dyDescent="0.2">
      <c r="A4003" s="263" t="s">
        <v>7087</v>
      </c>
      <c r="B4003" s="263" t="s">
        <v>23703</v>
      </c>
      <c r="C4003" s="263" t="s">
        <v>23574</v>
      </c>
      <c r="D4003" t="s">
        <v>34976</v>
      </c>
    </row>
    <row r="4004" spans="1:4" x14ac:dyDescent="0.2">
      <c r="A4004" s="263" t="s">
        <v>13275</v>
      </c>
      <c r="B4004" s="263" t="s">
        <v>23703</v>
      </c>
      <c r="C4004" s="263" t="s">
        <v>23574</v>
      </c>
      <c r="D4004" t="s">
        <v>34976</v>
      </c>
    </row>
    <row r="4005" spans="1:4" x14ac:dyDescent="0.2">
      <c r="A4005" s="263" t="s">
        <v>7088</v>
      </c>
      <c r="B4005" s="263" t="s">
        <v>26009</v>
      </c>
      <c r="C4005" s="263" t="s">
        <v>23574</v>
      </c>
      <c r="D4005" t="s">
        <v>34976</v>
      </c>
    </row>
    <row r="4006" spans="1:4" x14ac:dyDescent="0.2">
      <c r="A4006" s="263" t="s">
        <v>13276</v>
      </c>
      <c r="B4006" s="263" t="s">
        <v>26009</v>
      </c>
      <c r="C4006" s="263" t="s">
        <v>23574</v>
      </c>
      <c r="D4006" t="s">
        <v>34976</v>
      </c>
    </row>
    <row r="4007" spans="1:4" x14ac:dyDescent="0.2">
      <c r="A4007" s="263" t="s">
        <v>7089</v>
      </c>
      <c r="B4007" s="263" t="s">
        <v>26010</v>
      </c>
      <c r="C4007" s="263" t="s">
        <v>23574</v>
      </c>
      <c r="D4007" t="s">
        <v>34976</v>
      </c>
    </row>
    <row r="4008" spans="1:4" x14ac:dyDescent="0.2">
      <c r="A4008" s="263" t="s">
        <v>13277</v>
      </c>
      <c r="B4008" s="263" t="s">
        <v>26010</v>
      </c>
      <c r="C4008" s="263" t="s">
        <v>23574</v>
      </c>
      <c r="D4008" t="s">
        <v>34976</v>
      </c>
    </row>
    <row r="4009" spans="1:4" x14ac:dyDescent="0.2">
      <c r="A4009" s="263" t="s">
        <v>7090</v>
      </c>
      <c r="B4009" s="263" t="s">
        <v>23685</v>
      </c>
      <c r="C4009" s="263" t="s">
        <v>23574</v>
      </c>
      <c r="D4009" t="s">
        <v>34976</v>
      </c>
    </row>
    <row r="4010" spans="1:4" x14ac:dyDescent="0.2">
      <c r="A4010" s="263" t="s">
        <v>13278</v>
      </c>
      <c r="B4010" s="263" t="s">
        <v>23685</v>
      </c>
      <c r="C4010" s="263" t="s">
        <v>23574</v>
      </c>
      <c r="D4010" t="s">
        <v>34976</v>
      </c>
    </row>
    <row r="4011" spans="1:4" x14ac:dyDescent="0.2">
      <c r="A4011" s="263" t="s">
        <v>7091</v>
      </c>
      <c r="B4011" s="263" t="s">
        <v>23686</v>
      </c>
      <c r="C4011" s="263" t="s">
        <v>23574</v>
      </c>
      <c r="D4011" t="s">
        <v>34976</v>
      </c>
    </row>
    <row r="4012" spans="1:4" x14ac:dyDescent="0.2">
      <c r="A4012" s="263" t="s">
        <v>13279</v>
      </c>
      <c r="B4012" s="263" t="s">
        <v>23686</v>
      </c>
      <c r="C4012" s="263" t="s">
        <v>23574</v>
      </c>
      <c r="D4012" t="s">
        <v>34976</v>
      </c>
    </row>
    <row r="4013" spans="1:4" x14ac:dyDescent="0.2">
      <c r="A4013" s="263" t="s">
        <v>7092</v>
      </c>
      <c r="B4013" s="263" t="s">
        <v>23687</v>
      </c>
      <c r="C4013" s="263" t="s">
        <v>23574</v>
      </c>
      <c r="D4013" t="s">
        <v>34976</v>
      </c>
    </row>
    <row r="4014" spans="1:4" x14ac:dyDescent="0.2">
      <c r="A4014" s="263" t="s">
        <v>13280</v>
      </c>
      <c r="B4014" s="263" t="s">
        <v>23687</v>
      </c>
      <c r="C4014" s="263" t="s">
        <v>23574</v>
      </c>
      <c r="D4014" t="s">
        <v>34976</v>
      </c>
    </row>
    <row r="4015" spans="1:4" x14ac:dyDescent="0.2">
      <c r="A4015" s="263" t="s">
        <v>7093</v>
      </c>
      <c r="B4015" s="263" t="s">
        <v>25994</v>
      </c>
      <c r="C4015" s="263" t="s">
        <v>23574</v>
      </c>
      <c r="D4015" t="s">
        <v>34976</v>
      </c>
    </row>
    <row r="4016" spans="1:4" x14ac:dyDescent="0.2">
      <c r="A4016" s="263" t="s">
        <v>13281</v>
      </c>
      <c r="B4016" s="263" t="s">
        <v>25994</v>
      </c>
      <c r="C4016" s="263" t="s">
        <v>23574</v>
      </c>
      <c r="D4016" t="s">
        <v>34976</v>
      </c>
    </row>
    <row r="4017" spans="1:4" x14ac:dyDescent="0.2">
      <c r="A4017" s="263" t="s">
        <v>7094</v>
      </c>
      <c r="B4017" s="263" t="s">
        <v>23688</v>
      </c>
      <c r="C4017" s="263" t="s">
        <v>23574</v>
      </c>
      <c r="D4017" t="s">
        <v>34976</v>
      </c>
    </row>
    <row r="4018" spans="1:4" x14ac:dyDescent="0.2">
      <c r="A4018" s="263" t="s">
        <v>13282</v>
      </c>
      <c r="B4018" s="263" t="s">
        <v>23688</v>
      </c>
      <c r="C4018" s="263" t="s">
        <v>23574</v>
      </c>
      <c r="D4018" t="s">
        <v>34976</v>
      </c>
    </row>
    <row r="4019" spans="1:4" x14ac:dyDescent="0.2">
      <c r="A4019" s="263" t="s">
        <v>7095</v>
      </c>
      <c r="B4019" s="263" t="s">
        <v>25995</v>
      </c>
      <c r="C4019" s="263" t="s">
        <v>23574</v>
      </c>
      <c r="D4019" t="s">
        <v>34976</v>
      </c>
    </row>
    <row r="4020" spans="1:4" x14ac:dyDescent="0.2">
      <c r="A4020" s="263" t="s">
        <v>13283</v>
      </c>
      <c r="B4020" s="263" t="s">
        <v>25995</v>
      </c>
      <c r="C4020" s="263" t="s">
        <v>23574</v>
      </c>
      <c r="D4020" t="s">
        <v>34976</v>
      </c>
    </row>
    <row r="4021" spans="1:4" x14ac:dyDescent="0.2">
      <c r="A4021" s="263" t="s">
        <v>7096</v>
      </c>
      <c r="B4021" s="263" t="s">
        <v>25996</v>
      </c>
      <c r="C4021" s="263" t="s">
        <v>23574</v>
      </c>
      <c r="D4021" t="s">
        <v>34976</v>
      </c>
    </row>
    <row r="4022" spans="1:4" x14ac:dyDescent="0.2">
      <c r="A4022" s="263" t="s">
        <v>13284</v>
      </c>
      <c r="B4022" s="263" t="s">
        <v>25996</v>
      </c>
      <c r="C4022" s="263" t="s">
        <v>23574</v>
      </c>
      <c r="D4022" t="s">
        <v>34976</v>
      </c>
    </row>
    <row r="4023" spans="1:4" x14ac:dyDescent="0.2">
      <c r="A4023" s="263" t="s">
        <v>7097</v>
      </c>
      <c r="B4023" s="263" t="s">
        <v>23704</v>
      </c>
      <c r="C4023" s="263" t="s">
        <v>23574</v>
      </c>
      <c r="D4023" t="s">
        <v>34976</v>
      </c>
    </row>
    <row r="4024" spans="1:4" x14ac:dyDescent="0.2">
      <c r="A4024" s="263" t="s">
        <v>13285</v>
      </c>
      <c r="B4024" s="263" t="s">
        <v>23704</v>
      </c>
      <c r="C4024" s="263" t="s">
        <v>23574</v>
      </c>
      <c r="D4024" t="s">
        <v>34976</v>
      </c>
    </row>
    <row r="4025" spans="1:4" x14ac:dyDescent="0.2">
      <c r="A4025" s="263" t="s">
        <v>7098</v>
      </c>
      <c r="B4025" s="263" t="s">
        <v>23697</v>
      </c>
      <c r="C4025" s="263" t="s">
        <v>23574</v>
      </c>
      <c r="D4025" t="s">
        <v>34976</v>
      </c>
    </row>
    <row r="4026" spans="1:4" x14ac:dyDescent="0.2">
      <c r="A4026" s="263" t="s">
        <v>13286</v>
      </c>
      <c r="B4026" s="263" t="s">
        <v>23697</v>
      </c>
      <c r="C4026" s="263" t="s">
        <v>23574</v>
      </c>
      <c r="D4026" t="s">
        <v>34976</v>
      </c>
    </row>
    <row r="4027" spans="1:4" x14ac:dyDescent="0.2">
      <c r="A4027" s="263" t="s">
        <v>7099</v>
      </c>
      <c r="B4027" s="263" t="s">
        <v>23690</v>
      </c>
      <c r="C4027" s="263" t="s">
        <v>23574</v>
      </c>
      <c r="D4027" t="s">
        <v>34976</v>
      </c>
    </row>
    <row r="4028" spans="1:4" x14ac:dyDescent="0.2">
      <c r="A4028" s="263" t="s">
        <v>13287</v>
      </c>
      <c r="B4028" s="263" t="s">
        <v>23690</v>
      </c>
      <c r="C4028" s="263" t="s">
        <v>23574</v>
      </c>
      <c r="D4028" t="s">
        <v>34976</v>
      </c>
    </row>
    <row r="4029" spans="1:4" x14ac:dyDescent="0.2">
      <c r="A4029" s="263" t="s">
        <v>7100</v>
      </c>
      <c r="B4029" s="263" t="s">
        <v>26001</v>
      </c>
      <c r="C4029" s="263" t="s">
        <v>23574</v>
      </c>
      <c r="D4029" t="s">
        <v>34976</v>
      </c>
    </row>
    <row r="4030" spans="1:4" x14ac:dyDescent="0.2">
      <c r="A4030" s="263" t="s">
        <v>13288</v>
      </c>
      <c r="B4030" s="263" t="s">
        <v>26001</v>
      </c>
      <c r="C4030" s="263" t="s">
        <v>23574</v>
      </c>
      <c r="D4030" t="s">
        <v>34976</v>
      </c>
    </row>
    <row r="4031" spans="1:4" x14ac:dyDescent="0.2">
      <c r="A4031" s="263" t="s">
        <v>7101</v>
      </c>
      <c r="B4031" s="263" t="s">
        <v>25998</v>
      </c>
      <c r="C4031" s="263" t="s">
        <v>23574</v>
      </c>
      <c r="D4031" t="s">
        <v>34976</v>
      </c>
    </row>
    <row r="4032" spans="1:4" x14ac:dyDescent="0.2">
      <c r="A4032" s="263" t="s">
        <v>13289</v>
      </c>
      <c r="B4032" s="263" t="s">
        <v>25998</v>
      </c>
      <c r="C4032" s="263" t="s">
        <v>23574</v>
      </c>
      <c r="D4032" t="s">
        <v>34976</v>
      </c>
    </row>
    <row r="4033" spans="1:4" x14ac:dyDescent="0.2">
      <c r="A4033" s="263" t="s">
        <v>7102</v>
      </c>
      <c r="B4033" s="263" t="s">
        <v>25980</v>
      </c>
      <c r="C4033" s="263" t="s">
        <v>23574</v>
      </c>
      <c r="D4033" t="s">
        <v>34976</v>
      </c>
    </row>
    <row r="4034" spans="1:4" x14ac:dyDescent="0.2">
      <c r="A4034" s="263" t="s">
        <v>13290</v>
      </c>
      <c r="B4034" s="263" t="s">
        <v>25980</v>
      </c>
      <c r="C4034" s="263" t="s">
        <v>23574</v>
      </c>
      <c r="D4034" t="s">
        <v>34976</v>
      </c>
    </row>
    <row r="4035" spans="1:4" x14ac:dyDescent="0.2">
      <c r="A4035" s="263" t="s">
        <v>7103</v>
      </c>
      <c r="B4035" s="263" t="s">
        <v>25989</v>
      </c>
      <c r="C4035" s="263" t="s">
        <v>23574</v>
      </c>
      <c r="D4035" t="s">
        <v>34976</v>
      </c>
    </row>
    <row r="4036" spans="1:4" x14ac:dyDescent="0.2">
      <c r="A4036" s="263" t="s">
        <v>13291</v>
      </c>
      <c r="B4036" s="263" t="s">
        <v>25989</v>
      </c>
      <c r="C4036" s="263" t="s">
        <v>23574</v>
      </c>
      <c r="D4036" t="s">
        <v>34976</v>
      </c>
    </row>
    <row r="4037" spans="1:4" x14ac:dyDescent="0.2">
      <c r="A4037" s="263" t="s">
        <v>7104</v>
      </c>
      <c r="B4037" s="263" t="s">
        <v>23683</v>
      </c>
      <c r="C4037" s="263" t="s">
        <v>23574</v>
      </c>
      <c r="D4037" t="s">
        <v>34976</v>
      </c>
    </row>
    <row r="4038" spans="1:4" x14ac:dyDescent="0.2">
      <c r="A4038" s="263" t="s">
        <v>13292</v>
      </c>
      <c r="B4038" s="263" t="s">
        <v>23683</v>
      </c>
      <c r="C4038" s="263" t="s">
        <v>23574</v>
      </c>
      <c r="D4038" t="s">
        <v>34976</v>
      </c>
    </row>
    <row r="4039" spans="1:4" x14ac:dyDescent="0.2">
      <c r="A4039" s="263" t="s">
        <v>7105</v>
      </c>
      <c r="B4039" s="263" t="s">
        <v>25990</v>
      </c>
      <c r="C4039" s="263" t="s">
        <v>23574</v>
      </c>
      <c r="D4039" t="s">
        <v>34976</v>
      </c>
    </row>
    <row r="4040" spans="1:4" x14ac:dyDescent="0.2">
      <c r="A4040" s="263" t="s">
        <v>13293</v>
      </c>
      <c r="B4040" s="263" t="s">
        <v>25990</v>
      </c>
      <c r="C4040" s="263" t="s">
        <v>23574</v>
      </c>
      <c r="D4040" t="s">
        <v>34976</v>
      </c>
    </row>
    <row r="4041" spans="1:4" x14ac:dyDescent="0.2">
      <c r="A4041" s="263" t="s">
        <v>7106</v>
      </c>
      <c r="B4041" s="263" t="s">
        <v>25999</v>
      </c>
      <c r="C4041" s="263" t="s">
        <v>23574</v>
      </c>
      <c r="D4041" t="s">
        <v>34976</v>
      </c>
    </row>
    <row r="4042" spans="1:4" x14ac:dyDescent="0.2">
      <c r="A4042" s="263" t="s">
        <v>13294</v>
      </c>
      <c r="B4042" s="263" t="s">
        <v>25999</v>
      </c>
      <c r="C4042" s="263" t="s">
        <v>23574</v>
      </c>
      <c r="D4042" t="s">
        <v>34976</v>
      </c>
    </row>
    <row r="4043" spans="1:4" x14ac:dyDescent="0.2">
      <c r="A4043" s="263" t="s">
        <v>7107</v>
      </c>
      <c r="B4043" s="263" t="s">
        <v>26000</v>
      </c>
      <c r="C4043" s="263" t="s">
        <v>23574</v>
      </c>
      <c r="D4043" t="s">
        <v>34976</v>
      </c>
    </row>
    <row r="4044" spans="1:4" x14ac:dyDescent="0.2">
      <c r="A4044" s="263" t="s">
        <v>13295</v>
      </c>
      <c r="B4044" s="263" t="s">
        <v>26000</v>
      </c>
      <c r="C4044" s="263" t="s">
        <v>23574</v>
      </c>
      <c r="D4044" t="s">
        <v>34976</v>
      </c>
    </row>
    <row r="4045" spans="1:4" x14ac:dyDescent="0.2">
      <c r="A4045" s="263" t="s">
        <v>7108</v>
      </c>
      <c r="B4045" s="263" t="s">
        <v>23691</v>
      </c>
      <c r="C4045" s="263" t="s">
        <v>23574</v>
      </c>
      <c r="D4045" t="s">
        <v>34976</v>
      </c>
    </row>
    <row r="4046" spans="1:4" x14ac:dyDescent="0.2">
      <c r="A4046" s="263" t="s">
        <v>13296</v>
      </c>
      <c r="B4046" s="263" t="s">
        <v>23691</v>
      </c>
      <c r="C4046" s="263" t="s">
        <v>23574</v>
      </c>
      <c r="D4046" t="s">
        <v>34976</v>
      </c>
    </row>
    <row r="4047" spans="1:4" x14ac:dyDescent="0.2">
      <c r="A4047" s="263" t="s">
        <v>7109</v>
      </c>
      <c r="B4047" s="263" t="s">
        <v>23692</v>
      </c>
      <c r="C4047" s="263" t="s">
        <v>23574</v>
      </c>
      <c r="D4047" t="s">
        <v>34976</v>
      </c>
    </row>
    <row r="4048" spans="1:4" x14ac:dyDescent="0.2">
      <c r="A4048" s="263" t="s">
        <v>13297</v>
      </c>
      <c r="B4048" s="263" t="s">
        <v>23692</v>
      </c>
      <c r="C4048" s="263" t="s">
        <v>23574</v>
      </c>
      <c r="D4048" t="s">
        <v>34976</v>
      </c>
    </row>
    <row r="4049" spans="1:4" x14ac:dyDescent="0.2">
      <c r="A4049" s="263" t="s">
        <v>7110</v>
      </c>
      <c r="B4049" s="263" t="s">
        <v>23705</v>
      </c>
      <c r="C4049" s="263" t="s">
        <v>23574</v>
      </c>
      <c r="D4049" t="s">
        <v>34976</v>
      </c>
    </row>
    <row r="4050" spans="1:4" x14ac:dyDescent="0.2">
      <c r="A4050" s="263" t="s">
        <v>13298</v>
      </c>
      <c r="B4050" s="263" t="s">
        <v>23705</v>
      </c>
      <c r="C4050" s="263" t="s">
        <v>23574</v>
      </c>
      <c r="D4050" t="s">
        <v>34976</v>
      </c>
    </row>
    <row r="4051" spans="1:4" x14ac:dyDescent="0.2">
      <c r="A4051" s="263" t="s">
        <v>7111</v>
      </c>
      <c r="B4051" s="263" t="s">
        <v>23693</v>
      </c>
      <c r="C4051" s="263" t="s">
        <v>23574</v>
      </c>
      <c r="D4051" t="s">
        <v>34976</v>
      </c>
    </row>
    <row r="4052" spans="1:4" x14ac:dyDescent="0.2">
      <c r="A4052" s="263" t="s">
        <v>13299</v>
      </c>
      <c r="B4052" s="263" t="s">
        <v>23693</v>
      </c>
      <c r="C4052" s="263" t="s">
        <v>23574</v>
      </c>
      <c r="D4052" t="s">
        <v>34976</v>
      </c>
    </row>
    <row r="4053" spans="1:4" x14ac:dyDescent="0.2">
      <c r="A4053" s="263" t="s">
        <v>7112</v>
      </c>
      <c r="B4053" s="263" t="s">
        <v>23694</v>
      </c>
      <c r="C4053" s="263" t="s">
        <v>23574</v>
      </c>
      <c r="D4053" t="s">
        <v>34976</v>
      </c>
    </row>
    <row r="4054" spans="1:4" x14ac:dyDescent="0.2">
      <c r="A4054" s="263" t="s">
        <v>13300</v>
      </c>
      <c r="B4054" s="263" t="s">
        <v>23694</v>
      </c>
      <c r="C4054" s="263" t="s">
        <v>23574</v>
      </c>
      <c r="D4054" t="s">
        <v>34976</v>
      </c>
    </row>
    <row r="4055" spans="1:4" x14ac:dyDescent="0.2">
      <c r="A4055" s="263" t="s">
        <v>7113</v>
      </c>
      <c r="B4055" s="263" t="s">
        <v>23695</v>
      </c>
      <c r="C4055" s="263" t="s">
        <v>23574</v>
      </c>
      <c r="D4055" t="s">
        <v>34976</v>
      </c>
    </row>
    <row r="4056" spans="1:4" x14ac:dyDescent="0.2">
      <c r="A4056" s="263" t="s">
        <v>13301</v>
      </c>
      <c r="B4056" s="263" t="s">
        <v>23695</v>
      </c>
      <c r="C4056" s="263" t="s">
        <v>23574</v>
      </c>
      <c r="D4056" t="s">
        <v>34976</v>
      </c>
    </row>
    <row r="4057" spans="1:4" x14ac:dyDescent="0.2">
      <c r="A4057" s="263" t="s">
        <v>7114</v>
      </c>
      <c r="B4057" s="263" t="s">
        <v>23696</v>
      </c>
      <c r="C4057" s="263" t="s">
        <v>23574</v>
      </c>
      <c r="D4057" t="s">
        <v>34976</v>
      </c>
    </row>
    <row r="4058" spans="1:4" x14ac:dyDescent="0.2">
      <c r="A4058" s="263" t="s">
        <v>13302</v>
      </c>
      <c r="B4058" s="263" t="s">
        <v>23696</v>
      </c>
      <c r="C4058" s="263" t="s">
        <v>23574</v>
      </c>
      <c r="D4058" t="s">
        <v>34976</v>
      </c>
    </row>
    <row r="4059" spans="1:4" x14ac:dyDescent="0.2">
      <c r="A4059" s="263" t="s">
        <v>7115</v>
      </c>
      <c r="B4059" s="263" t="s">
        <v>23706</v>
      </c>
      <c r="C4059" s="263" t="s">
        <v>23574</v>
      </c>
      <c r="D4059" t="s">
        <v>34976</v>
      </c>
    </row>
    <row r="4060" spans="1:4" x14ac:dyDescent="0.2">
      <c r="A4060" s="263" t="s">
        <v>13303</v>
      </c>
      <c r="B4060" s="263" t="s">
        <v>23706</v>
      </c>
      <c r="C4060" s="263" t="s">
        <v>23574</v>
      </c>
      <c r="D4060" t="s">
        <v>34976</v>
      </c>
    </row>
    <row r="4061" spans="1:4" x14ac:dyDescent="0.2">
      <c r="A4061" s="263" t="s">
        <v>7116</v>
      </c>
      <c r="B4061" s="263" t="s">
        <v>26011</v>
      </c>
      <c r="C4061" s="263" t="s">
        <v>23574</v>
      </c>
      <c r="D4061" t="s">
        <v>34976</v>
      </c>
    </row>
    <row r="4062" spans="1:4" x14ac:dyDescent="0.2">
      <c r="A4062" s="263" t="s">
        <v>13304</v>
      </c>
      <c r="B4062" s="263" t="s">
        <v>26011</v>
      </c>
      <c r="C4062" s="263" t="s">
        <v>23574</v>
      </c>
      <c r="D4062" t="s">
        <v>34976</v>
      </c>
    </row>
    <row r="4063" spans="1:4" x14ac:dyDescent="0.2">
      <c r="A4063" s="263" t="s">
        <v>7117</v>
      </c>
      <c r="B4063" s="263" t="s">
        <v>26012</v>
      </c>
      <c r="C4063" s="263" t="s">
        <v>23574</v>
      </c>
      <c r="D4063" t="s">
        <v>34976</v>
      </c>
    </row>
    <row r="4064" spans="1:4" x14ac:dyDescent="0.2">
      <c r="A4064" s="263" t="s">
        <v>13305</v>
      </c>
      <c r="B4064" s="263" t="s">
        <v>26012</v>
      </c>
      <c r="C4064" s="263" t="s">
        <v>23574</v>
      </c>
      <c r="D4064" t="s">
        <v>34976</v>
      </c>
    </row>
    <row r="4065" spans="1:4" x14ac:dyDescent="0.2">
      <c r="A4065" s="263" t="s">
        <v>23425</v>
      </c>
      <c r="B4065" s="263" t="s">
        <v>26013</v>
      </c>
      <c r="C4065" s="263" t="s">
        <v>23574</v>
      </c>
      <c r="D4065" t="s">
        <v>34976</v>
      </c>
    </row>
    <row r="4066" spans="1:4" x14ac:dyDescent="0.2">
      <c r="A4066" s="263" t="s">
        <v>23426</v>
      </c>
      <c r="B4066" s="263" t="s">
        <v>26013</v>
      </c>
      <c r="C4066" s="263" t="s">
        <v>23574</v>
      </c>
      <c r="D4066" t="s">
        <v>34976</v>
      </c>
    </row>
    <row r="4067" spans="1:4" x14ac:dyDescent="0.2">
      <c r="A4067" s="263" t="s">
        <v>11462</v>
      </c>
      <c r="B4067" s="263" t="s">
        <v>35020</v>
      </c>
      <c r="C4067" s="263" t="s">
        <v>23574</v>
      </c>
      <c r="D4067" t="s">
        <v>34976</v>
      </c>
    </row>
    <row r="4068" spans="1:4" x14ac:dyDescent="0.2">
      <c r="A4068" s="263" t="s">
        <v>13306</v>
      </c>
      <c r="B4068" s="263" t="s">
        <v>35020</v>
      </c>
      <c r="C4068" s="263" t="s">
        <v>23574</v>
      </c>
      <c r="D4068" t="s">
        <v>34976</v>
      </c>
    </row>
    <row r="4069" spans="1:4" x14ac:dyDescent="0.2">
      <c r="A4069" s="263" t="s">
        <v>11461</v>
      </c>
      <c r="B4069" s="263" t="s">
        <v>35021</v>
      </c>
      <c r="C4069" s="263" t="s">
        <v>23574</v>
      </c>
      <c r="D4069" t="s">
        <v>34976</v>
      </c>
    </row>
    <row r="4070" spans="1:4" x14ac:dyDescent="0.2">
      <c r="A4070" s="263" t="s">
        <v>13307</v>
      </c>
      <c r="B4070" s="263" t="s">
        <v>35021</v>
      </c>
      <c r="C4070" s="263" t="s">
        <v>23574</v>
      </c>
      <c r="D4070" t="s">
        <v>34976</v>
      </c>
    </row>
    <row r="4071" spans="1:4" x14ac:dyDescent="0.2">
      <c r="A4071" s="263" t="s">
        <v>11460</v>
      </c>
      <c r="B4071" s="263" t="s">
        <v>35022</v>
      </c>
      <c r="C4071" s="263" t="s">
        <v>23574</v>
      </c>
      <c r="D4071" t="s">
        <v>34976</v>
      </c>
    </row>
    <row r="4072" spans="1:4" x14ac:dyDescent="0.2">
      <c r="A4072" s="263" t="s">
        <v>13308</v>
      </c>
      <c r="B4072" s="263" t="s">
        <v>35022</v>
      </c>
      <c r="C4072" s="263" t="s">
        <v>23574</v>
      </c>
      <c r="D4072" t="s">
        <v>34976</v>
      </c>
    </row>
    <row r="4073" spans="1:4" x14ac:dyDescent="0.2">
      <c r="A4073" s="263" t="s">
        <v>23427</v>
      </c>
      <c r="B4073" s="263" t="s">
        <v>35023</v>
      </c>
      <c r="C4073" s="263" t="s">
        <v>23574</v>
      </c>
      <c r="D4073" t="s">
        <v>34976</v>
      </c>
    </row>
    <row r="4074" spans="1:4" x14ac:dyDescent="0.2">
      <c r="A4074" s="263" t="s">
        <v>23428</v>
      </c>
      <c r="B4074" s="263" t="s">
        <v>35023</v>
      </c>
      <c r="C4074" s="263" t="s">
        <v>23574</v>
      </c>
      <c r="D4074" t="s">
        <v>34976</v>
      </c>
    </row>
    <row r="4075" spans="1:4" x14ac:dyDescent="0.2">
      <c r="A4075" s="263" t="s">
        <v>11459</v>
      </c>
      <c r="B4075" s="263" t="s">
        <v>23707</v>
      </c>
      <c r="D4075" t="s">
        <v>34977</v>
      </c>
    </row>
    <row r="4076" spans="1:4" x14ac:dyDescent="0.2">
      <c r="A4076" s="263" t="s">
        <v>13309</v>
      </c>
      <c r="B4076" s="263" t="s">
        <v>23707</v>
      </c>
      <c r="D4076" t="s">
        <v>34977</v>
      </c>
    </row>
    <row r="4077" spans="1:4" x14ac:dyDescent="0.2">
      <c r="A4077" s="263" t="s">
        <v>7118</v>
      </c>
      <c r="B4077" s="263" t="s">
        <v>26014</v>
      </c>
      <c r="C4077" s="263" t="s">
        <v>23574</v>
      </c>
      <c r="D4077" t="s">
        <v>34976</v>
      </c>
    </row>
    <row r="4078" spans="1:4" x14ac:dyDescent="0.2">
      <c r="A4078" s="263" t="s">
        <v>13310</v>
      </c>
      <c r="B4078" s="263" t="s">
        <v>26014</v>
      </c>
      <c r="C4078" s="263" t="s">
        <v>23574</v>
      </c>
      <c r="D4078" t="s">
        <v>34976</v>
      </c>
    </row>
    <row r="4079" spans="1:4" x14ac:dyDescent="0.2">
      <c r="A4079" s="263" t="s">
        <v>7119</v>
      </c>
      <c r="B4079" s="263" t="s">
        <v>26015</v>
      </c>
      <c r="C4079" s="263" t="s">
        <v>23574</v>
      </c>
      <c r="D4079" t="s">
        <v>34976</v>
      </c>
    </row>
    <row r="4080" spans="1:4" x14ac:dyDescent="0.2">
      <c r="A4080" s="263" t="s">
        <v>13311</v>
      </c>
      <c r="B4080" s="263" t="s">
        <v>26015</v>
      </c>
      <c r="C4080" s="263" t="s">
        <v>23574</v>
      </c>
      <c r="D4080" t="s">
        <v>34976</v>
      </c>
    </row>
    <row r="4081" spans="1:4" x14ac:dyDescent="0.2">
      <c r="A4081" s="263" t="s">
        <v>7120</v>
      </c>
      <c r="B4081" s="263" t="s">
        <v>26016</v>
      </c>
      <c r="C4081" s="263" t="s">
        <v>23574</v>
      </c>
      <c r="D4081" t="s">
        <v>34976</v>
      </c>
    </row>
    <row r="4082" spans="1:4" x14ac:dyDescent="0.2">
      <c r="A4082" s="263" t="s">
        <v>13312</v>
      </c>
      <c r="B4082" s="263" t="s">
        <v>26016</v>
      </c>
      <c r="C4082" s="263" t="s">
        <v>23574</v>
      </c>
      <c r="D4082" t="s">
        <v>34976</v>
      </c>
    </row>
    <row r="4083" spans="1:4" x14ac:dyDescent="0.2">
      <c r="A4083" s="263" t="s">
        <v>7121</v>
      </c>
      <c r="B4083" s="263" t="s">
        <v>26017</v>
      </c>
      <c r="C4083" s="263" t="s">
        <v>23574</v>
      </c>
      <c r="D4083" t="s">
        <v>34976</v>
      </c>
    </row>
    <row r="4084" spans="1:4" x14ac:dyDescent="0.2">
      <c r="A4084" s="263" t="s">
        <v>13313</v>
      </c>
      <c r="B4084" s="263" t="s">
        <v>26017</v>
      </c>
      <c r="C4084" s="263" t="s">
        <v>23574</v>
      </c>
      <c r="D4084" t="s">
        <v>34976</v>
      </c>
    </row>
    <row r="4085" spans="1:4" x14ac:dyDescent="0.2">
      <c r="A4085" s="263" t="s">
        <v>11458</v>
      </c>
      <c r="B4085" s="263" t="s">
        <v>35024</v>
      </c>
      <c r="C4085" s="263" t="s">
        <v>23574</v>
      </c>
      <c r="D4085" t="s">
        <v>34976</v>
      </c>
    </row>
    <row r="4086" spans="1:4" x14ac:dyDescent="0.2">
      <c r="A4086" s="263" t="s">
        <v>13314</v>
      </c>
      <c r="B4086" s="263" t="s">
        <v>35024</v>
      </c>
      <c r="C4086" s="263" t="s">
        <v>23574</v>
      </c>
      <c r="D4086" t="s">
        <v>34976</v>
      </c>
    </row>
    <row r="4087" spans="1:4" x14ac:dyDescent="0.2">
      <c r="A4087" s="263" t="s">
        <v>11457</v>
      </c>
      <c r="B4087" s="263" t="s">
        <v>35025</v>
      </c>
      <c r="C4087" s="263" t="s">
        <v>23574</v>
      </c>
      <c r="D4087" t="s">
        <v>34976</v>
      </c>
    </row>
    <row r="4088" spans="1:4" x14ac:dyDescent="0.2">
      <c r="A4088" s="263" t="s">
        <v>13315</v>
      </c>
      <c r="B4088" s="263" t="s">
        <v>35025</v>
      </c>
      <c r="C4088" s="263" t="s">
        <v>23574</v>
      </c>
      <c r="D4088" t="s">
        <v>34976</v>
      </c>
    </row>
    <row r="4089" spans="1:4" x14ac:dyDescent="0.2">
      <c r="A4089" s="263" t="s">
        <v>11456</v>
      </c>
      <c r="B4089" s="263" t="s">
        <v>35026</v>
      </c>
      <c r="C4089" s="263" t="s">
        <v>23574</v>
      </c>
      <c r="D4089" t="s">
        <v>34976</v>
      </c>
    </row>
    <row r="4090" spans="1:4" x14ac:dyDescent="0.2">
      <c r="A4090" s="263" t="s">
        <v>13316</v>
      </c>
      <c r="B4090" s="263" t="s">
        <v>35026</v>
      </c>
      <c r="C4090" s="263" t="s">
        <v>23574</v>
      </c>
      <c r="D4090" t="s">
        <v>34976</v>
      </c>
    </row>
    <row r="4091" spans="1:4" x14ac:dyDescent="0.2">
      <c r="A4091" s="263" t="s">
        <v>11455</v>
      </c>
      <c r="B4091" s="263" t="s">
        <v>35027</v>
      </c>
      <c r="C4091" s="263" t="s">
        <v>23574</v>
      </c>
      <c r="D4091" t="s">
        <v>34976</v>
      </c>
    </row>
    <row r="4092" spans="1:4" x14ac:dyDescent="0.2">
      <c r="A4092" s="263" t="s">
        <v>13317</v>
      </c>
      <c r="B4092" s="263" t="s">
        <v>35027</v>
      </c>
      <c r="C4092" s="263" t="s">
        <v>23574</v>
      </c>
      <c r="D4092" t="s">
        <v>34976</v>
      </c>
    </row>
    <row r="4093" spans="1:4" x14ac:dyDescent="0.2">
      <c r="A4093" s="263" t="s">
        <v>11454</v>
      </c>
      <c r="B4093" s="263" t="s">
        <v>23708</v>
      </c>
      <c r="D4093" t="s">
        <v>34977</v>
      </c>
    </row>
    <row r="4094" spans="1:4" x14ac:dyDescent="0.2">
      <c r="A4094" s="263" t="s">
        <v>13318</v>
      </c>
      <c r="B4094" s="263" t="s">
        <v>23708</v>
      </c>
      <c r="D4094" t="s">
        <v>34977</v>
      </c>
    </row>
    <row r="4095" spans="1:4" x14ac:dyDescent="0.2">
      <c r="A4095" s="263" t="s">
        <v>1283</v>
      </c>
      <c r="B4095" s="263" t="s">
        <v>26018</v>
      </c>
      <c r="C4095" s="263" t="s">
        <v>20</v>
      </c>
      <c r="D4095" t="s">
        <v>0</v>
      </c>
    </row>
    <row r="4096" spans="1:4" x14ac:dyDescent="0.2">
      <c r="A4096" s="263" t="s">
        <v>13319</v>
      </c>
      <c r="B4096" s="263" t="s">
        <v>26018</v>
      </c>
      <c r="C4096" s="263" t="s">
        <v>20</v>
      </c>
      <c r="D4096" t="s">
        <v>0</v>
      </c>
    </row>
    <row r="4097" spans="1:4" x14ac:dyDescent="0.2">
      <c r="A4097" s="263" t="s">
        <v>1284</v>
      </c>
      <c r="B4097" s="263" t="s">
        <v>26019</v>
      </c>
      <c r="C4097" s="263" t="s">
        <v>20</v>
      </c>
      <c r="D4097" t="s">
        <v>0</v>
      </c>
    </row>
    <row r="4098" spans="1:4" x14ac:dyDescent="0.2">
      <c r="A4098" s="263" t="s">
        <v>13320</v>
      </c>
      <c r="B4098" s="263" t="s">
        <v>26019</v>
      </c>
      <c r="C4098" s="263" t="s">
        <v>20</v>
      </c>
      <c r="D4098" t="s">
        <v>0</v>
      </c>
    </row>
    <row r="4099" spans="1:4" x14ac:dyDescent="0.2">
      <c r="A4099" s="263" t="s">
        <v>1285</v>
      </c>
      <c r="B4099" s="263" t="s">
        <v>26020</v>
      </c>
      <c r="C4099" s="263" t="s">
        <v>20</v>
      </c>
      <c r="D4099" t="s">
        <v>0</v>
      </c>
    </row>
    <row r="4100" spans="1:4" x14ac:dyDescent="0.2">
      <c r="A4100" s="263" t="s">
        <v>13321</v>
      </c>
      <c r="B4100" s="263" t="s">
        <v>26020</v>
      </c>
      <c r="C4100" s="263" t="s">
        <v>20</v>
      </c>
      <c r="D4100" t="s">
        <v>0</v>
      </c>
    </row>
    <row r="4101" spans="1:4" x14ac:dyDescent="0.2">
      <c r="A4101" s="263" t="s">
        <v>1286</v>
      </c>
      <c r="B4101" s="263" t="s">
        <v>26021</v>
      </c>
      <c r="C4101" s="263" t="s">
        <v>20</v>
      </c>
      <c r="D4101" t="s">
        <v>0</v>
      </c>
    </row>
    <row r="4102" spans="1:4" x14ac:dyDescent="0.2">
      <c r="A4102" s="263" t="s">
        <v>13322</v>
      </c>
      <c r="B4102" s="263" t="s">
        <v>26021</v>
      </c>
      <c r="C4102" s="263" t="s">
        <v>20</v>
      </c>
      <c r="D4102" t="s">
        <v>0</v>
      </c>
    </row>
    <row r="4103" spans="1:4" x14ac:dyDescent="0.2">
      <c r="A4103" s="263" t="s">
        <v>1287</v>
      </c>
      <c r="B4103" s="263" t="s">
        <v>26022</v>
      </c>
      <c r="C4103" s="263" t="s">
        <v>20</v>
      </c>
      <c r="D4103" t="s">
        <v>0</v>
      </c>
    </row>
    <row r="4104" spans="1:4" x14ac:dyDescent="0.2">
      <c r="A4104" s="263" t="s">
        <v>13323</v>
      </c>
      <c r="B4104" s="263" t="s">
        <v>26022</v>
      </c>
      <c r="C4104" s="263" t="s">
        <v>20</v>
      </c>
      <c r="D4104" t="s">
        <v>0</v>
      </c>
    </row>
    <row r="4105" spans="1:4" x14ac:dyDescent="0.2">
      <c r="A4105" s="263" t="s">
        <v>7122</v>
      </c>
      <c r="B4105" s="263" t="s">
        <v>26023</v>
      </c>
      <c r="C4105" s="263" t="s">
        <v>20</v>
      </c>
      <c r="D4105" t="s">
        <v>0</v>
      </c>
    </row>
    <row r="4106" spans="1:4" x14ac:dyDescent="0.2">
      <c r="A4106" s="263" t="s">
        <v>13324</v>
      </c>
      <c r="B4106" s="263" t="s">
        <v>26023</v>
      </c>
      <c r="C4106" s="263" t="s">
        <v>20</v>
      </c>
      <c r="D4106" t="s">
        <v>0</v>
      </c>
    </row>
    <row r="4107" spans="1:4" x14ac:dyDescent="0.2">
      <c r="A4107" s="263" t="s">
        <v>1288</v>
      </c>
      <c r="B4107" s="263" t="s">
        <v>26024</v>
      </c>
      <c r="C4107" s="263" t="s">
        <v>20</v>
      </c>
      <c r="D4107" t="s">
        <v>0</v>
      </c>
    </row>
    <row r="4108" spans="1:4" x14ac:dyDescent="0.2">
      <c r="A4108" s="263" t="s">
        <v>13325</v>
      </c>
      <c r="B4108" s="263" t="s">
        <v>26024</v>
      </c>
      <c r="C4108" s="263" t="s">
        <v>20</v>
      </c>
      <c r="D4108" t="s">
        <v>0</v>
      </c>
    </row>
    <row r="4109" spans="1:4" x14ac:dyDescent="0.2">
      <c r="A4109" s="263" t="s">
        <v>1289</v>
      </c>
      <c r="B4109" s="263" t="s">
        <v>26025</v>
      </c>
      <c r="C4109" s="263" t="s">
        <v>20</v>
      </c>
      <c r="D4109" t="s">
        <v>0</v>
      </c>
    </row>
    <row r="4110" spans="1:4" x14ac:dyDescent="0.2">
      <c r="A4110" s="263" t="s">
        <v>13326</v>
      </c>
      <c r="B4110" s="263" t="s">
        <v>26025</v>
      </c>
      <c r="C4110" s="263" t="s">
        <v>20</v>
      </c>
      <c r="D4110" t="s">
        <v>0</v>
      </c>
    </row>
    <row r="4111" spans="1:4" x14ac:dyDescent="0.2">
      <c r="A4111" s="263" t="s">
        <v>1290</v>
      </c>
      <c r="B4111" s="263" t="s">
        <v>26026</v>
      </c>
      <c r="C4111" s="263" t="s">
        <v>20</v>
      </c>
      <c r="D4111" t="s">
        <v>0</v>
      </c>
    </row>
    <row r="4112" spans="1:4" x14ac:dyDescent="0.2">
      <c r="A4112" s="263" t="s">
        <v>13327</v>
      </c>
      <c r="B4112" s="263" t="s">
        <v>26026</v>
      </c>
      <c r="C4112" s="263" t="s">
        <v>20</v>
      </c>
      <c r="D4112" t="s">
        <v>0</v>
      </c>
    </row>
    <row r="4113" spans="1:4" x14ac:dyDescent="0.2">
      <c r="A4113" s="263" t="s">
        <v>1291</v>
      </c>
      <c r="B4113" s="263" t="s">
        <v>26027</v>
      </c>
      <c r="C4113" s="263" t="s">
        <v>20</v>
      </c>
      <c r="D4113" t="s">
        <v>0</v>
      </c>
    </row>
    <row r="4114" spans="1:4" x14ac:dyDescent="0.2">
      <c r="A4114" s="263" t="s">
        <v>13328</v>
      </c>
      <c r="B4114" s="263" t="s">
        <v>26027</v>
      </c>
      <c r="C4114" s="263" t="s">
        <v>20</v>
      </c>
      <c r="D4114" t="s">
        <v>0</v>
      </c>
    </row>
    <row r="4115" spans="1:4" x14ac:dyDescent="0.2">
      <c r="A4115" s="263" t="s">
        <v>1292</v>
      </c>
      <c r="B4115" s="263" t="s">
        <v>26028</v>
      </c>
      <c r="C4115" s="263" t="s">
        <v>20</v>
      </c>
      <c r="D4115" t="s">
        <v>0</v>
      </c>
    </row>
    <row r="4116" spans="1:4" x14ac:dyDescent="0.2">
      <c r="A4116" s="263" t="s">
        <v>13329</v>
      </c>
      <c r="B4116" s="263" t="s">
        <v>26028</v>
      </c>
      <c r="C4116" s="263" t="s">
        <v>20</v>
      </c>
      <c r="D4116" t="s">
        <v>0</v>
      </c>
    </row>
    <row r="4117" spans="1:4" x14ac:dyDescent="0.2">
      <c r="A4117" s="263" t="s">
        <v>1293</v>
      </c>
      <c r="B4117" s="263" t="s">
        <v>26029</v>
      </c>
      <c r="C4117" s="263" t="s">
        <v>20</v>
      </c>
      <c r="D4117" t="s">
        <v>0</v>
      </c>
    </row>
    <row r="4118" spans="1:4" x14ac:dyDescent="0.2">
      <c r="A4118" s="263" t="s">
        <v>13330</v>
      </c>
      <c r="B4118" s="263" t="s">
        <v>26029</v>
      </c>
      <c r="C4118" s="263" t="s">
        <v>20</v>
      </c>
      <c r="D4118" t="s">
        <v>0</v>
      </c>
    </row>
    <row r="4119" spans="1:4" x14ac:dyDescent="0.2">
      <c r="A4119" s="263" t="s">
        <v>1294</v>
      </c>
      <c r="B4119" s="263" t="s">
        <v>26030</v>
      </c>
      <c r="C4119" s="263" t="s">
        <v>20</v>
      </c>
      <c r="D4119" t="s">
        <v>0</v>
      </c>
    </row>
    <row r="4120" spans="1:4" x14ac:dyDescent="0.2">
      <c r="A4120" s="263" t="s">
        <v>13331</v>
      </c>
      <c r="B4120" s="263" t="s">
        <v>26030</v>
      </c>
      <c r="C4120" s="263" t="s">
        <v>20</v>
      </c>
      <c r="D4120" t="s">
        <v>0</v>
      </c>
    </row>
    <row r="4121" spans="1:4" x14ac:dyDescent="0.2">
      <c r="A4121" s="263" t="s">
        <v>1295</v>
      </c>
      <c r="B4121" s="263" t="s">
        <v>26031</v>
      </c>
      <c r="C4121" s="263" t="s">
        <v>20</v>
      </c>
      <c r="D4121" t="s">
        <v>0</v>
      </c>
    </row>
    <row r="4122" spans="1:4" x14ac:dyDescent="0.2">
      <c r="A4122" s="263" t="s">
        <v>13332</v>
      </c>
      <c r="B4122" s="263" t="s">
        <v>26031</v>
      </c>
      <c r="C4122" s="263" t="s">
        <v>20</v>
      </c>
      <c r="D4122" t="s">
        <v>0</v>
      </c>
    </row>
    <row r="4123" spans="1:4" x14ac:dyDescent="0.2">
      <c r="A4123" s="263" t="s">
        <v>1296</v>
      </c>
      <c r="B4123" s="263" t="s">
        <v>26032</v>
      </c>
      <c r="C4123" s="263" t="s">
        <v>20</v>
      </c>
      <c r="D4123" t="s">
        <v>0</v>
      </c>
    </row>
    <row r="4124" spans="1:4" x14ac:dyDescent="0.2">
      <c r="A4124" s="263" t="s">
        <v>13333</v>
      </c>
      <c r="B4124" s="263" t="s">
        <v>26032</v>
      </c>
      <c r="C4124" s="263" t="s">
        <v>20</v>
      </c>
      <c r="D4124" t="s">
        <v>0</v>
      </c>
    </row>
    <row r="4125" spans="1:4" x14ac:dyDescent="0.2">
      <c r="A4125" s="263" t="s">
        <v>1297</v>
      </c>
      <c r="B4125" s="263" t="s">
        <v>26033</v>
      </c>
      <c r="C4125" s="263" t="s">
        <v>20</v>
      </c>
      <c r="D4125" t="s">
        <v>0</v>
      </c>
    </row>
    <row r="4126" spans="1:4" x14ac:dyDescent="0.2">
      <c r="A4126" s="263" t="s">
        <v>13334</v>
      </c>
      <c r="B4126" s="263" t="s">
        <v>26033</v>
      </c>
      <c r="C4126" s="263" t="s">
        <v>20</v>
      </c>
      <c r="D4126" t="s">
        <v>0</v>
      </c>
    </row>
    <row r="4127" spans="1:4" x14ac:dyDescent="0.2">
      <c r="A4127" s="263" t="s">
        <v>7123</v>
      </c>
      <c r="B4127" s="263" t="s">
        <v>26034</v>
      </c>
      <c r="C4127" s="263" t="s">
        <v>20</v>
      </c>
      <c r="D4127" t="s">
        <v>0</v>
      </c>
    </row>
    <row r="4128" spans="1:4" x14ac:dyDescent="0.2">
      <c r="A4128" s="263" t="s">
        <v>13335</v>
      </c>
      <c r="B4128" s="263" t="s">
        <v>26034</v>
      </c>
      <c r="C4128" s="263" t="s">
        <v>20</v>
      </c>
      <c r="D4128" t="s">
        <v>0</v>
      </c>
    </row>
    <row r="4129" spans="1:4" x14ac:dyDescent="0.2">
      <c r="A4129" s="263" t="s">
        <v>7124</v>
      </c>
      <c r="B4129" s="263" t="s">
        <v>26035</v>
      </c>
      <c r="C4129" s="263" t="s">
        <v>20</v>
      </c>
      <c r="D4129" t="s">
        <v>0</v>
      </c>
    </row>
    <row r="4130" spans="1:4" x14ac:dyDescent="0.2">
      <c r="A4130" s="263" t="s">
        <v>13336</v>
      </c>
      <c r="B4130" s="263" t="s">
        <v>26035</v>
      </c>
      <c r="C4130" s="263" t="s">
        <v>20</v>
      </c>
      <c r="D4130" t="s">
        <v>0</v>
      </c>
    </row>
    <row r="4131" spans="1:4" x14ac:dyDescent="0.2">
      <c r="A4131" s="263" t="s">
        <v>7125</v>
      </c>
      <c r="B4131" s="263" t="s">
        <v>26036</v>
      </c>
      <c r="C4131" s="263" t="s">
        <v>20</v>
      </c>
      <c r="D4131" t="s">
        <v>0</v>
      </c>
    </row>
    <row r="4132" spans="1:4" x14ac:dyDescent="0.2">
      <c r="A4132" s="263" t="s">
        <v>13337</v>
      </c>
      <c r="B4132" s="263" t="s">
        <v>26036</v>
      </c>
      <c r="C4132" s="263" t="s">
        <v>20</v>
      </c>
      <c r="D4132" t="s">
        <v>0</v>
      </c>
    </row>
    <row r="4133" spans="1:4" x14ac:dyDescent="0.2">
      <c r="A4133" s="263" t="s">
        <v>1298</v>
      </c>
      <c r="B4133" s="263" t="s">
        <v>26037</v>
      </c>
      <c r="C4133" s="263" t="s">
        <v>20</v>
      </c>
      <c r="D4133" t="s">
        <v>0</v>
      </c>
    </row>
    <row r="4134" spans="1:4" x14ac:dyDescent="0.2">
      <c r="A4134" s="263" t="s">
        <v>13338</v>
      </c>
      <c r="B4134" s="263" t="s">
        <v>26037</v>
      </c>
      <c r="C4134" s="263" t="s">
        <v>20</v>
      </c>
      <c r="D4134" t="s">
        <v>0</v>
      </c>
    </row>
    <row r="4135" spans="1:4" x14ac:dyDescent="0.2">
      <c r="A4135" s="263" t="s">
        <v>1299</v>
      </c>
      <c r="B4135" s="263" t="s">
        <v>26038</v>
      </c>
      <c r="C4135" s="263" t="s">
        <v>20</v>
      </c>
      <c r="D4135" t="s">
        <v>0</v>
      </c>
    </row>
    <row r="4136" spans="1:4" x14ac:dyDescent="0.2">
      <c r="A4136" s="263" t="s">
        <v>13339</v>
      </c>
      <c r="B4136" s="263" t="s">
        <v>26038</v>
      </c>
      <c r="C4136" s="263" t="s">
        <v>20</v>
      </c>
      <c r="D4136" t="s">
        <v>0</v>
      </c>
    </row>
    <row r="4137" spans="1:4" x14ac:dyDescent="0.2">
      <c r="A4137" s="263" t="s">
        <v>1300</v>
      </c>
      <c r="B4137" s="263" t="s">
        <v>26039</v>
      </c>
      <c r="C4137" s="263" t="s">
        <v>20</v>
      </c>
      <c r="D4137" t="s">
        <v>0</v>
      </c>
    </row>
    <row r="4138" spans="1:4" x14ac:dyDescent="0.2">
      <c r="A4138" s="263" t="s">
        <v>13340</v>
      </c>
      <c r="B4138" s="263" t="s">
        <v>26039</v>
      </c>
      <c r="C4138" s="263" t="s">
        <v>20</v>
      </c>
      <c r="D4138" t="s">
        <v>0</v>
      </c>
    </row>
    <row r="4139" spans="1:4" x14ac:dyDescent="0.2">
      <c r="A4139" s="263" t="s">
        <v>1301</v>
      </c>
      <c r="B4139" s="263" t="s">
        <v>26040</v>
      </c>
      <c r="C4139" s="263" t="s">
        <v>20</v>
      </c>
      <c r="D4139" t="s">
        <v>0</v>
      </c>
    </row>
    <row r="4140" spans="1:4" x14ac:dyDescent="0.2">
      <c r="A4140" s="263" t="s">
        <v>13341</v>
      </c>
      <c r="B4140" s="263" t="s">
        <v>26040</v>
      </c>
      <c r="C4140" s="263" t="s">
        <v>20</v>
      </c>
      <c r="D4140" t="s">
        <v>0</v>
      </c>
    </row>
    <row r="4141" spans="1:4" x14ac:dyDescent="0.2">
      <c r="A4141" s="263" t="s">
        <v>1302</v>
      </c>
      <c r="B4141" s="263" t="s">
        <v>26041</v>
      </c>
      <c r="C4141" s="263" t="s">
        <v>20</v>
      </c>
      <c r="D4141" t="s">
        <v>0</v>
      </c>
    </row>
    <row r="4142" spans="1:4" x14ac:dyDescent="0.2">
      <c r="A4142" s="263" t="s">
        <v>13342</v>
      </c>
      <c r="B4142" s="263" t="s">
        <v>26041</v>
      </c>
      <c r="C4142" s="263" t="s">
        <v>20</v>
      </c>
      <c r="D4142" t="s">
        <v>0</v>
      </c>
    </row>
    <row r="4143" spans="1:4" x14ac:dyDescent="0.2">
      <c r="A4143" s="263" t="s">
        <v>1303</v>
      </c>
      <c r="B4143" s="263" t="s">
        <v>26042</v>
      </c>
      <c r="C4143" s="263" t="s">
        <v>20</v>
      </c>
      <c r="D4143" t="s">
        <v>0</v>
      </c>
    </row>
    <row r="4144" spans="1:4" x14ac:dyDescent="0.2">
      <c r="A4144" s="263" t="s">
        <v>13343</v>
      </c>
      <c r="B4144" s="263" t="s">
        <v>26042</v>
      </c>
      <c r="C4144" s="263" t="s">
        <v>20</v>
      </c>
      <c r="D4144" t="s">
        <v>0</v>
      </c>
    </row>
    <row r="4145" spans="1:4" x14ac:dyDescent="0.2">
      <c r="A4145" s="263" t="s">
        <v>1304</v>
      </c>
      <c r="B4145" s="263" t="s">
        <v>26043</v>
      </c>
      <c r="C4145" s="263" t="s">
        <v>20</v>
      </c>
      <c r="D4145" t="s">
        <v>0</v>
      </c>
    </row>
    <row r="4146" spans="1:4" x14ac:dyDescent="0.2">
      <c r="A4146" s="263" t="s">
        <v>13344</v>
      </c>
      <c r="B4146" s="263" t="s">
        <v>26043</v>
      </c>
      <c r="C4146" s="263" t="s">
        <v>20</v>
      </c>
      <c r="D4146" t="s">
        <v>0</v>
      </c>
    </row>
    <row r="4147" spans="1:4" x14ac:dyDescent="0.2">
      <c r="A4147" s="263" t="s">
        <v>1305</v>
      </c>
      <c r="B4147" s="263" t="s">
        <v>26044</v>
      </c>
      <c r="C4147" s="263" t="s">
        <v>20</v>
      </c>
      <c r="D4147" t="s">
        <v>0</v>
      </c>
    </row>
    <row r="4148" spans="1:4" x14ac:dyDescent="0.2">
      <c r="A4148" s="263" t="s">
        <v>13345</v>
      </c>
      <c r="B4148" s="263" t="s">
        <v>26044</v>
      </c>
      <c r="C4148" s="263" t="s">
        <v>20</v>
      </c>
      <c r="D4148" t="s">
        <v>0</v>
      </c>
    </row>
    <row r="4149" spans="1:4" x14ac:dyDescent="0.2">
      <c r="A4149" s="263" t="s">
        <v>1306</v>
      </c>
      <c r="B4149" s="263" t="s">
        <v>26045</v>
      </c>
      <c r="C4149" s="263" t="s">
        <v>20</v>
      </c>
      <c r="D4149" t="s">
        <v>0</v>
      </c>
    </row>
    <row r="4150" spans="1:4" x14ac:dyDescent="0.2">
      <c r="A4150" s="263" t="s">
        <v>13346</v>
      </c>
      <c r="B4150" s="263" t="s">
        <v>26045</v>
      </c>
      <c r="C4150" s="263" t="s">
        <v>20</v>
      </c>
      <c r="D4150" t="s">
        <v>0</v>
      </c>
    </row>
    <row r="4151" spans="1:4" x14ac:dyDescent="0.2">
      <c r="A4151" s="263" t="s">
        <v>1307</v>
      </c>
      <c r="B4151" s="263" t="s">
        <v>26046</v>
      </c>
      <c r="C4151" s="263" t="s">
        <v>20</v>
      </c>
      <c r="D4151" t="s">
        <v>0</v>
      </c>
    </row>
    <row r="4152" spans="1:4" x14ac:dyDescent="0.2">
      <c r="A4152" s="263" t="s">
        <v>13347</v>
      </c>
      <c r="B4152" s="263" t="s">
        <v>26046</v>
      </c>
      <c r="C4152" s="263" t="s">
        <v>20</v>
      </c>
      <c r="D4152" t="s">
        <v>0</v>
      </c>
    </row>
    <row r="4153" spans="1:4" x14ac:dyDescent="0.2">
      <c r="A4153" s="263" t="s">
        <v>7126</v>
      </c>
      <c r="B4153" s="263" t="s">
        <v>26047</v>
      </c>
      <c r="C4153" s="263" t="s">
        <v>20</v>
      </c>
      <c r="D4153" t="s">
        <v>0</v>
      </c>
    </row>
    <row r="4154" spans="1:4" x14ac:dyDescent="0.2">
      <c r="A4154" s="263" t="s">
        <v>13348</v>
      </c>
      <c r="B4154" s="263" t="s">
        <v>26047</v>
      </c>
      <c r="C4154" s="263" t="s">
        <v>20</v>
      </c>
      <c r="D4154" t="s">
        <v>0</v>
      </c>
    </row>
    <row r="4155" spans="1:4" x14ac:dyDescent="0.2">
      <c r="A4155" s="263" t="s">
        <v>7127</v>
      </c>
      <c r="B4155" s="263" t="s">
        <v>26048</v>
      </c>
      <c r="C4155" s="263" t="s">
        <v>20</v>
      </c>
      <c r="D4155" t="s">
        <v>0</v>
      </c>
    </row>
    <row r="4156" spans="1:4" x14ac:dyDescent="0.2">
      <c r="A4156" s="263" t="s">
        <v>13349</v>
      </c>
      <c r="B4156" s="263" t="s">
        <v>26048</v>
      </c>
      <c r="C4156" s="263" t="s">
        <v>20</v>
      </c>
      <c r="D4156" t="s">
        <v>0</v>
      </c>
    </row>
    <row r="4157" spans="1:4" x14ac:dyDescent="0.2">
      <c r="A4157" s="263" t="s">
        <v>1308</v>
      </c>
      <c r="B4157" s="263" t="s">
        <v>26049</v>
      </c>
      <c r="C4157" s="263" t="s">
        <v>20</v>
      </c>
      <c r="D4157" t="s">
        <v>0</v>
      </c>
    </row>
    <row r="4158" spans="1:4" x14ac:dyDescent="0.2">
      <c r="A4158" s="263" t="s">
        <v>13350</v>
      </c>
      <c r="B4158" s="263" t="s">
        <v>26049</v>
      </c>
      <c r="C4158" s="263" t="s">
        <v>20</v>
      </c>
      <c r="D4158" t="s">
        <v>0</v>
      </c>
    </row>
    <row r="4159" spans="1:4" x14ac:dyDescent="0.2">
      <c r="A4159" s="263" t="s">
        <v>1309</v>
      </c>
      <c r="B4159" s="263" t="s">
        <v>26050</v>
      </c>
      <c r="C4159" s="263" t="s">
        <v>20</v>
      </c>
      <c r="D4159" t="s">
        <v>0</v>
      </c>
    </row>
    <row r="4160" spans="1:4" x14ac:dyDescent="0.2">
      <c r="A4160" s="263" t="s">
        <v>13351</v>
      </c>
      <c r="B4160" s="263" t="s">
        <v>26050</v>
      </c>
      <c r="C4160" s="263" t="s">
        <v>20</v>
      </c>
      <c r="D4160" t="s">
        <v>0</v>
      </c>
    </row>
    <row r="4161" spans="1:4" x14ac:dyDescent="0.2">
      <c r="A4161" s="263" t="s">
        <v>1310</v>
      </c>
      <c r="B4161" s="263" t="s">
        <v>26051</v>
      </c>
      <c r="C4161" s="263" t="s">
        <v>20</v>
      </c>
      <c r="D4161" t="s">
        <v>0</v>
      </c>
    </row>
    <row r="4162" spans="1:4" x14ac:dyDescent="0.2">
      <c r="A4162" s="263" t="s">
        <v>13352</v>
      </c>
      <c r="B4162" s="263" t="s">
        <v>26051</v>
      </c>
      <c r="C4162" s="263" t="s">
        <v>20</v>
      </c>
      <c r="D4162" t="s">
        <v>0</v>
      </c>
    </row>
    <row r="4163" spans="1:4" x14ac:dyDescent="0.2">
      <c r="A4163" s="263" t="s">
        <v>1311</v>
      </c>
      <c r="B4163" s="263" t="s">
        <v>26052</v>
      </c>
      <c r="C4163" s="263" t="s">
        <v>20</v>
      </c>
      <c r="D4163" t="s">
        <v>0</v>
      </c>
    </row>
    <row r="4164" spans="1:4" x14ac:dyDescent="0.2">
      <c r="A4164" s="263" t="s">
        <v>13353</v>
      </c>
      <c r="B4164" s="263" t="s">
        <v>26052</v>
      </c>
      <c r="C4164" s="263" t="s">
        <v>20</v>
      </c>
      <c r="D4164" t="s">
        <v>0</v>
      </c>
    </row>
    <row r="4165" spans="1:4" x14ac:dyDescent="0.2">
      <c r="A4165" s="263" t="s">
        <v>1312</v>
      </c>
      <c r="B4165" s="263" t="s">
        <v>26053</v>
      </c>
      <c r="C4165" s="263" t="s">
        <v>20</v>
      </c>
      <c r="D4165" t="s">
        <v>0</v>
      </c>
    </row>
    <row r="4166" spans="1:4" x14ac:dyDescent="0.2">
      <c r="A4166" s="263" t="s">
        <v>13354</v>
      </c>
      <c r="B4166" s="263" t="s">
        <v>26053</v>
      </c>
      <c r="C4166" s="263" t="s">
        <v>20</v>
      </c>
      <c r="D4166" t="s">
        <v>0</v>
      </c>
    </row>
    <row r="4167" spans="1:4" x14ac:dyDescent="0.2">
      <c r="A4167" s="263" t="s">
        <v>1313</v>
      </c>
      <c r="B4167" s="263" t="s">
        <v>26054</v>
      </c>
      <c r="C4167" s="263" t="s">
        <v>20</v>
      </c>
      <c r="D4167" t="s">
        <v>0</v>
      </c>
    </row>
    <row r="4168" spans="1:4" x14ac:dyDescent="0.2">
      <c r="A4168" s="263" t="s">
        <v>13355</v>
      </c>
      <c r="B4168" s="263" t="s">
        <v>26054</v>
      </c>
      <c r="C4168" s="263" t="s">
        <v>20</v>
      </c>
      <c r="D4168" t="s">
        <v>0</v>
      </c>
    </row>
    <row r="4169" spans="1:4" x14ac:dyDescent="0.2">
      <c r="A4169" s="263" t="s">
        <v>1314</v>
      </c>
      <c r="B4169" s="263" t="s">
        <v>26055</v>
      </c>
      <c r="C4169" s="263" t="s">
        <v>20</v>
      </c>
      <c r="D4169" t="s">
        <v>0</v>
      </c>
    </row>
    <row r="4170" spans="1:4" x14ac:dyDescent="0.2">
      <c r="A4170" s="263" t="s">
        <v>13356</v>
      </c>
      <c r="B4170" s="263" t="s">
        <v>26055</v>
      </c>
      <c r="C4170" s="263" t="s">
        <v>20</v>
      </c>
      <c r="D4170" t="s">
        <v>0</v>
      </c>
    </row>
    <row r="4171" spans="1:4" x14ac:dyDescent="0.2">
      <c r="A4171" s="263" t="s">
        <v>1315</v>
      </c>
      <c r="B4171" s="263" t="s">
        <v>26056</v>
      </c>
      <c r="C4171" s="263" t="s">
        <v>20</v>
      </c>
      <c r="D4171" t="s">
        <v>0</v>
      </c>
    </row>
    <row r="4172" spans="1:4" x14ac:dyDescent="0.2">
      <c r="A4172" s="263" t="s">
        <v>13357</v>
      </c>
      <c r="B4172" s="263" t="s">
        <v>26056</v>
      </c>
      <c r="C4172" s="263" t="s">
        <v>20</v>
      </c>
      <c r="D4172" t="s">
        <v>0</v>
      </c>
    </row>
    <row r="4173" spans="1:4" x14ac:dyDescent="0.2">
      <c r="A4173" s="263" t="s">
        <v>1316</v>
      </c>
      <c r="B4173" s="263" t="s">
        <v>26057</v>
      </c>
      <c r="C4173" s="263" t="s">
        <v>20</v>
      </c>
      <c r="D4173" t="s">
        <v>0</v>
      </c>
    </row>
    <row r="4174" spans="1:4" x14ac:dyDescent="0.2">
      <c r="A4174" s="263" t="s">
        <v>13358</v>
      </c>
      <c r="B4174" s="263" t="s">
        <v>26057</v>
      </c>
      <c r="C4174" s="263" t="s">
        <v>20</v>
      </c>
      <c r="D4174" t="s">
        <v>0</v>
      </c>
    </row>
    <row r="4175" spans="1:4" x14ac:dyDescent="0.2">
      <c r="A4175" s="263" t="s">
        <v>1317</v>
      </c>
      <c r="B4175" s="263" t="s">
        <v>26058</v>
      </c>
      <c r="C4175" s="263" t="s">
        <v>20</v>
      </c>
      <c r="D4175" t="s">
        <v>0</v>
      </c>
    </row>
    <row r="4176" spans="1:4" x14ac:dyDescent="0.2">
      <c r="A4176" s="263" t="s">
        <v>13359</v>
      </c>
      <c r="B4176" s="263" t="s">
        <v>26058</v>
      </c>
      <c r="C4176" s="263" t="s">
        <v>20</v>
      </c>
      <c r="D4176" t="s">
        <v>0</v>
      </c>
    </row>
    <row r="4177" spans="1:4" x14ac:dyDescent="0.2">
      <c r="A4177" s="263" t="s">
        <v>1318</v>
      </c>
      <c r="B4177" s="263" t="s">
        <v>26059</v>
      </c>
      <c r="C4177" s="263" t="s">
        <v>20</v>
      </c>
      <c r="D4177" t="s">
        <v>0</v>
      </c>
    </row>
    <row r="4178" spans="1:4" x14ac:dyDescent="0.2">
      <c r="A4178" s="263" t="s">
        <v>13360</v>
      </c>
      <c r="B4178" s="263" t="s">
        <v>26059</v>
      </c>
      <c r="C4178" s="263" t="s">
        <v>20</v>
      </c>
      <c r="D4178" t="s">
        <v>0</v>
      </c>
    </row>
    <row r="4179" spans="1:4" x14ac:dyDescent="0.2">
      <c r="A4179" s="263" t="s">
        <v>1319</v>
      </c>
      <c r="B4179" s="263" t="s">
        <v>26060</v>
      </c>
      <c r="C4179" s="263" t="s">
        <v>20</v>
      </c>
      <c r="D4179" t="s">
        <v>0</v>
      </c>
    </row>
    <row r="4180" spans="1:4" x14ac:dyDescent="0.2">
      <c r="A4180" s="263" t="s">
        <v>13361</v>
      </c>
      <c r="B4180" s="263" t="s">
        <v>26060</v>
      </c>
      <c r="C4180" s="263" t="s">
        <v>20</v>
      </c>
      <c r="D4180" t="s">
        <v>0</v>
      </c>
    </row>
    <row r="4181" spans="1:4" x14ac:dyDescent="0.2">
      <c r="A4181" s="263" t="s">
        <v>1320</v>
      </c>
      <c r="B4181" s="263" t="s">
        <v>26061</v>
      </c>
      <c r="C4181" s="263" t="s">
        <v>20</v>
      </c>
      <c r="D4181" t="s">
        <v>0</v>
      </c>
    </row>
    <row r="4182" spans="1:4" x14ac:dyDescent="0.2">
      <c r="A4182" s="263" t="s">
        <v>13362</v>
      </c>
      <c r="B4182" s="263" t="s">
        <v>26061</v>
      </c>
      <c r="C4182" s="263" t="s">
        <v>20</v>
      </c>
      <c r="D4182" t="s">
        <v>0</v>
      </c>
    </row>
    <row r="4183" spans="1:4" x14ac:dyDescent="0.2">
      <c r="A4183" s="263" t="s">
        <v>1321</v>
      </c>
      <c r="B4183" s="263" t="s">
        <v>26062</v>
      </c>
      <c r="C4183" s="263" t="s">
        <v>20</v>
      </c>
      <c r="D4183" t="s">
        <v>0</v>
      </c>
    </row>
    <row r="4184" spans="1:4" x14ac:dyDescent="0.2">
      <c r="A4184" s="263" t="s">
        <v>13363</v>
      </c>
      <c r="B4184" s="263" t="s">
        <v>26062</v>
      </c>
      <c r="C4184" s="263" t="s">
        <v>20</v>
      </c>
      <c r="D4184" t="s">
        <v>0</v>
      </c>
    </row>
    <row r="4185" spans="1:4" x14ac:dyDescent="0.2">
      <c r="A4185" s="263" t="s">
        <v>1322</v>
      </c>
      <c r="B4185" s="263" t="s">
        <v>26063</v>
      </c>
      <c r="C4185" s="263" t="s">
        <v>20</v>
      </c>
      <c r="D4185" t="s">
        <v>0</v>
      </c>
    </row>
    <row r="4186" spans="1:4" x14ac:dyDescent="0.2">
      <c r="A4186" s="263" t="s">
        <v>13364</v>
      </c>
      <c r="B4186" s="263" t="s">
        <v>26063</v>
      </c>
      <c r="C4186" s="263" t="s">
        <v>20</v>
      </c>
      <c r="D4186" t="s">
        <v>0</v>
      </c>
    </row>
    <row r="4187" spans="1:4" x14ac:dyDescent="0.2">
      <c r="A4187" s="263" t="s">
        <v>1323</v>
      </c>
      <c r="B4187" s="263" t="s">
        <v>26064</v>
      </c>
      <c r="C4187" s="263" t="s">
        <v>20</v>
      </c>
      <c r="D4187" t="s">
        <v>0</v>
      </c>
    </row>
    <row r="4188" spans="1:4" x14ac:dyDescent="0.2">
      <c r="A4188" s="263" t="s">
        <v>13365</v>
      </c>
      <c r="B4188" s="263" t="s">
        <v>26064</v>
      </c>
      <c r="C4188" s="263" t="s">
        <v>20</v>
      </c>
      <c r="D4188" t="s">
        <v>0</v>
      </c>
    </row>
    <row r="4189" spans="1:4" x14ac:dyDescent="0.2">
      <c r="A4189" s="263" t="s">
        <v>1324</v>
      </c>
      <c r="B4189" s="263" t="s">
        <v>26065</v>
      </c>
      <c r="C4189" s="263" t="s">
        <v>20</v>
      </c>
      <c r="D4189" t="s">
        <v>0</v>
      </c>
    </row>
    <row r="4190" spans="1:4" x14ac:dyDescent="0.2">
      <c r="A4190" s="263" t="s">
        <v>13366</v>
      </c>
      <c r="B4190" s="263" t="s">
        <v>26065</v>
      </c>
      <c r="C4190" s="263" t="s">
        <v>20</v>
      </c>
      <c r="D4190" t="s">
        <v>0</v>
      </c>
    </row>
    <row r="4191" spans="1:4" x14ac:dyDescent="0.2">
      <c r="A4191" s="263" t="s">
        <v>1325</v>
      </c>
      <c r="B4191" s="263" t="s">
        <v>26066</v>
      </c>
      <c r="C4191" s="263" t="s">
        <v>20</v>
      </c>
      <c r="D4191" t="s">
        <v>0</v>
      </c>
    </row>
    <row r="4192" spans="1:4" x14ac:dyDescent="0.2">
      <c r="A4192" s="263" t="s">
        <v>13367</v>
      </c>
      <c r="B4192" s="263" t="s">
        <v>26066</v>
      </c>
      <c r="C4192" s="263" t="s">
        <v>20</v>
      </c>
      <c r="D4192" t="s">
        <v>0</v>
      </c>
    </row>
    <row r="4193" spans="1:4" x14ac:dyDescent="0.2">
      <c r="A4193" s="263" t="s">
        <v>1326</v>
      </c>
      <c r="B4193" s="263" t="s">
        <v>26067</v>
      </c>
      <c r="C4193" s="263" t="s">
        <v>20</v>
      </c>
      <c r="D4193" t="s">
        <v>0</v>
      </c>
    </row>
    <row r="4194" spans="1:4" x14ac:dyDescent="0.2">
      <c r="A4194" s="263" t="s">
        <v>13368</v>
      </c>
      <c r="B4194" s="263" t="s">
        <v>26067</v>
      </c>
      <c r="C4194" s="263" t="s">
        <v>20</v>
      </c>
      <c r="D4194" t="s">
        <v>0</v>
      </c>
    </row>
    <row r="4195" spans="1:4" x14ac:dyDescent="0.2">
      <c r="A4195" s="263" t="s">
        <v>1327</v>
      </c>
      <c r="B4195" s="263" t="s">
        <v>26068</v>
      </c>
      <c r="C4195" s="263" t="s">
        <v>20</v>
      </c>
      <c r="D4195" t="s">
        <v>0</v>
      </c>
    </row>
    <row r="4196" spans="1:4" x14ac:dyDescent="0.2">
      <c r="A4196" s="263" t="s">
        <v>13369</v>
      </c>
      <c r="B4196" s="263" t="s">
        <v>26068</v>
      </c>
      <c r="C4196" s="263" t="s">
        <v>20</v>
      </c>
      <c r="D4196" t="s">
        <v>0</v>
      </c>
    </row>
    <row r="4197" spans="1:4" x14ac:dyDescent="0.2">
      <c r="A4197" s="263" t="s">
        <v>1328</v>
      </c>
      <c r="B4197" s="263" t="s">
        <v>26069</v>
      </c>
      <c r="C4197" s="263" t="s">
        <v>12</v>
      </c>
      <c r="D4197" t="s">
        <v>2</v>
      </c>
    </row>
    <row r="4198" spans="1:4" x14ac:dyDescent="0.2">
      <c r="A4198" s="263" t="s">
        <v>13370</v>
      </c>
      <c r="B4198" s="263" t="s">
        <v>26069</v>
      </c>
      <c r="C4198" s="263" t="s">
        <v>12</v>
      </c>
      <c r="D4198" t="s">
        <v>2</v>
      </c>
    </row>
    <row r="4199" spans="1:4" x14ac:dyDescent="0.2">
      <c r="A4199" s="263" t="s">
        <v>1329</v>
      </c>
      <c r="B4199" s="263" t="s">
        <v>26070</v>
      </c>
      <c r="C4199" s="263" t="s">
        <v>12</v>
      </c>
      <c r="D4199" t="s">
        <v>2</v>
      </c>
    </row>
    <row r="4200" spans="1:4" x14ac:dyDescent="0.2">
      <c r="A4200" s="263" t="s">
        <v>13371</v>
      </c>
      <c r="B4200" s="263" t="s">
        <v>26070</v>
      </c>
      <c r="C4200" s="263" t="s">
        <v>12</v>
      </c>
      <c r="D4200" t="s">
        <v>2</v>
      </c>
    </row>
    <row r="4201" spans="1:4" x14ac:dyDescent="0.2">
      <c r="A4201" s="263" t="s">
        <v>1330</v>
      </c>
      <c r="B4201" s="263" t="s">
        <v>26071</v>
      </c>
      <c r="C4201" s="263" t="s">
        <v>12</v>
      </c>
      <c r="D4201" t="s">
        <v>2</v>
      </c>
    </row>
    <row r="4202" spans="1:4" x14ac:dyDescent="0.2">
      <c r="A4202" s="263" t="s">
        <v>13372</v>
      </c>
      <c r="B4202" s="263" t="s">
        <v>26071</v>
      </c>
      <c r="C4202" s="263" t="s">
        <v>12</v>
      </c>
      <c r="D4202" t="s">
        <v>2</v>
      </c>
    </row>
    <row r="4203" spans="1:4" x14ac:dyDescent="0.2">
      <c r="A4203" s="263" t="s">
        <v>1331</v>
      </c>
      <c r="B4203" s="263" t="s">
        <v>26072</v>
      </c>
      <c r="C4203" s="263" t="s">
        <v>12</v>
      </c>
      <c r="D4203" t="s">
        <v>2</v>
      </c>
    </row>
    <row r="4204" spans="1:4" x14ac:dyDescent="0.2">
      <c r="A4204" s="263" t="s">
        <v>13373</v>
      </c>
      <c r="B4204" s="263" t="s">
        <v>26072</v>
      </c>
      <c r="C4204" s="263" t="s">
        <v>12</v>
      </c>
      <c r="D4204" t="s">
        <v>2</v>
      </c>
    </row>
    <row r="4205" spans="1:4" x14ac:dyDescent="0.2">
      <c r="A4205" s="263" t="s">
        <v>1332</v>
      </c>
      <c r="B4205" s="263" t="s">
        <v>26073</v>
      </c>
      <c r="C4205" s="263" t="s">
        <v>12</v>
      </c>
      <c r="D4205" t="s">
        <v>2</v>
      </c>
    </row>
    <row r="4206" spans="1:4" x14ac:dyDescent="0.2">
      <c r="A4206" s="263" t="s">
        <v>13374</v>
      </c>
      <c r="B4206" s="263" t="s">
        <v>26073</v>
      </c>
      <c r="C4206" s="263" t="s">
        <v>12</v>
      </c>
      <c r="D4206" t="s">
        <v>2</v>
      </c>
    </row>
    <row r="4207" spans="1:4" x14ac:dyDescent="0.2">
      <c r="A4207" s="263" t="s">
        <v>1333</v>
      </c>
      <c r="B4207" s="263" t="s">
        <v>26074</v>
      </c>
      <c r="C4207" s="263" t="s">
        <v>12</v>
      </c>
      <c r="D4207" t="s">
        <v>2</v>
      </c>
    </row>
    <row r="4208" spans="1:4" x14ac:dyDescent="0.2">
      <c r="A4208" s="263" t="s">
        <v>13375</v>
      </c>
      <c r="B4208" s="263" t="s">
        <v>26074</v>
      </c>
      <c r="C4208" s="263" t="s">
        <v>12</v>
      </c>
      <c r="D4208" t="s">
        <v>2</v>
      </c>
    </row>
    <row r="4209" spans="1:4" x14ac:dyDescent="0.2">
      <c r="A4209" s="263" t="s">
        <v>1334</v>
      </c>
      <c r="B4209" s="263" t="s">
        <v>26075</v>
      </c>
      <c r="C4209" s="263" t="s">
        <v>12</v>
      </c>
      <c r="D4209" t="s">
        <v>2</v>
      </c>
    </row>
    <row r="4210" spans="1:4" x14ac:dyDescent="0.2">
      <c r="A4210" s="263" t="s">
        <v>13376</v>
      </c>
      <c r="B4210" s="263" t="s">
        <v>26075</v>
      </c>
      <c r="C4210" s="263" t="s">
        <v>12</v>
      </c>
      <c r="D4210" t="s">
        <v>2</v>
      </c>
    </row>
    <row r="4211" spans="1:4" x14ac:dyDescent="0.2">
      <c r="A4211" s="263" t="s">
        <v>1335</v>
      </c>
      <c r="B4211" s="263" t="s">
        <v>26076</v>
      </c>
      <c r="C4211" s="263" t="s">
        <v>12</v>
      </c>
      <c r="D4211" t="s">
        <v>2</v>
      </c>
    </row>
    <row r="4212" spans="1:4" x14ac:dyDescent="0.2">
      <c r="A4212" s="263" t="s">
        <v>13377</v>
      </c>
      <c r="B4212" s="263" t="s">
        <v>26076</v>
      </c>
      <c r="C4212" s="263" t="s">
        <v>12</v>
      </c>
      <c r="D4212" t="s">
        <v>2</v>
      </c>
    </row>
    <row r="4213" spans="1:4" x14ac:dyDescent="0.2">
      <c r="A4213" s="263" t="s">
        <v>1336</v>
      </c>
      <c r="B4213" s="263" t="s">
        <v>26077</v>
      </c>
      <c r="C4213" s="263" t="s">
        <v>12</v>
      </c>
      <c r="D4213" t="s">
        <v>2</v>
      </c>
    </row>
    <row r="4214" spans="1:4" x14ac:dyDescent="0.2">
      <c r="A4214" s="263" t="s">
        <v>13378</v>
      </c>
      <c r="B4214" s="263" t="s">
        <v>26077</v>
      </c>
      <c r="C4214" s="263" t="s">
        <v>12</v>
      </c>
      <c r="D4214" t="s">
        <v>2</v>
      </c>
    </row>
    <row r="4215" spans="1:4" x14ac:dyDescent="0.2">
      <c r="A4215" s="263" t="s">
        <v>1337</v>
      </c>
      <c r="B4215" s="263" t="s">
        <v>26078</v>
      </c>
      <c r="C4215" s="263" t="s">
        <v>20</v>
      </c>
      <c r="D4215" t="s">
        <v>0</v>
      </c>
    </row>
    <row r="4216" spans="1:4" x14ac:dyDescent="0.2">
      <c r="A4216" s="263" t="s">
        <v>13379</v>
      </c>
      <c r="B4216" s="263" t="s">
        <v>26078</v>
      </c>
      <c r="C4216" s="263" t="s">
        <v>20</v>
      </c>
      <c r="D4216" t="s">
        <v>0</v>
      </c>
    </row>
    <row r="4217" spans="1:4" x14ac:dyDescent="0.2">
      <c r="A4217" s="263" t="s">
        <v>1338</v>
      </c>
      <c r="B4217" s="263" t="s">
        <v>26079</v>
      </c>
      <c r="C4217" s="263" t="s">
        <v>20</v>
      </c>
      <c r="D4217" t="s">
        <v>0</v>
      </c>
    </row>
    <row r="4218" spans="1:4" x14ac:dyDescent="0.2">
      <c r="A4218" s="263" t="s">
        <v>13380</v>
      </c>
      <c r="B4218" s="263" t="s">
        <v>26079</v>
      </c>
      <c r="C4218" s="263" t="s">
        <v>20</v>
      </c>
      <c r="D4218" t="s">
        <v>0</v>
      </c>
    </row>
    <row r="4219" spans="1:4" x14ac:dyDescent="0.2">
      <c r="A4219" s="263" t="s">
        <v>1339</v>
      </c>
      <c r="B4219" s="263" t="s">
        <v>26080</v>
      </c>
      <c r="C4219" s="263" t="s">
        <v>20</v>
      </c>
      <c r="D4219" t="s">
        <v>0</v>
      </c>
    </row>
    <row r="4220" spans="1:4" x14ac:dyDescent="0.2">
      <c r="A4220" s="263" t="s">
        <v>13381</v>
      </c>
      <c r="B4220" s="263" t="s">
        <v>26080</v>
      </c>
      <c r="C4220" s="263" t="s">
        <v>20</v>
      </c>
      <c r="D4220" t="s">
        <v>0</v>
      </c>
    </row>
    <row r="4221" spans="1:4" x14ac:dyDescent="0.2">
      <c r="A4221" s="263" t="s">
        <v>1340</v>
      </c>
      <c r="B4221" s="263" t="s">
        <v>26081</v>
      </c>
      <c r="C4221" s="263" t="s">
        <v>20</v>
      </c>
      <c r="D4221" t="s">
        <v>0</v>
      </c>
    </row>
    <row r="4222" spans="1:4" x14ac:dyDescent="0.2">
      <c r="A4222" s="263" t="s">
        <v>13382</v>
      </c>
      <c r="B4222" s="263" t="s">
        <v>26081</v>
      </c>
      <c r="C4222" s="263" t="s">
        <v>20</v>
      </c>
      <c r="D4222" t="s">
        <v>0</v>
      </c>
    </row>
    <row r="4223" spans="1:4" x14ac:dyDescent="0.2">
      <c r="A4223" s="263" t="s">
        <v>1341</v>
      </c>
      <c r="B4223" s="263" t="s">
        <v>26082</v>
      </c>
      <c r="C4223" s="263" t="s">
        <v>20</v>
      </c>
      <c r="D4223" t="s">
        <v>0</v>
      </c>
    </row>
    <row r="4224" spans="1:4" x14ac:dyDescent="0.2">
      <c r="A4224" s="263" t="s">
        <v>13383</v>
      </c>
      <c r="B4224" s="263" t="s">
        <v>26082</v>
      </c>
      <c r="C4224" s="263" t="s">
        <v>20</v>
      </c>
      <c r="D4224" t="s">
        <v>0</v>
      </c>
    </row>
    <row r="4225" spans="1:4" x14ac:dyDescent="0.2">
      <c r="A4225" s="263" t="s">
        <v>1342</v>
      </c>
      <c r="B4225" s="263" t="s">
        <v>26083</v>
      </c>
      <c r="C4225" s="263" t="s">
        <v>20</v>
      </c>
      <c r="D4225" t="s">
        <v>0</v>
      </c>
    </row>
    <row r="4226" spans="1:4" x14ac:dyDescent="0.2">
      <c r="A4226" s="263" t="s">
        <v>13384</v>
      </c>
      <c r="B4226" s="263" t="s">
        <v>26083</v>
      </c>
      <c r="C4226" s="263" t="s">
        <v>20</v>
      </c>
      <c r="D4226" t="s">
        <v>0</v>
      </c>
    </row>
    <row r="4227" spans="1:4" x14ac:dyDescent="0.2">
      <c r="A4227" s="263" t="s">
        <v>1343</v>
      </c>
      <c r="B4227" s="263" t="s">
        <v>26084</v>
      </c>
      <c r="C4227" s="263" t="s">
        <v>20</v>
      </c>
      <c r="D4227" t="s">
        <v>0</v>
      </c>
    </row>
    <row r="4228" spans="1:4" x14ac:dyDescent="0.2">
      <c r="A4228" s="263" t="s">
        <v>13385</v>
      </c>
      <c r="B4228" s="263" t="s">
        <v>26084</v>
      </c>
      <c r="C4228" s="263" t="s">
        <v>20</v>
      </c>
      <c r="D4228" t="s">
        <v>0</v>
      </c>
    </row>
    <row r="4229" spans="1:4" x14ac:dyDescent="0.2">
      <c r="A4229" s="263" t="s">
        <v>1344</v>
      </c>
      <c r="B4229" s="263" t="s">
        <v>26085</v>
      </c>
      <c r="C4229" s="263" t="s">
        <v>20</v>
      </c>
      <c r="D4229" t="s">
        <v>0</v>
      </c>
    </row>
    <row r="4230" spans="1:4" x14ac:dyDescent="0.2">
      <c r="A4230" s="263" t="s">
        <v>13386</v>
      </c>
      <c r="B4230" s="263" t="s">
        <v>26085</v>
      </c>
      <c r="C4230" s="263" t="s">
        <v>20</v>
      </c>
      <c r="D4230" t="s">
        <v>0</v>
      </c>
    </row>
    <row r="4231" spans="1:4" x14ac:dyDescent="0.2">
      <c r="A4231" s="263" t="s">
        <v>1345</v>
      </c>
      <c r="B4231" s="263" t="s">
        <v>26086</v>
      </c>
      <c r="C4231" s="263" t="s">
        <v>20</v>
      </c>
      <c r="D4231" t="s">
        <v>0</v>
      </c>
    </row>
    <row r="4232" spans="1:4" x14ac:dyDescent="0.2">
      <c r="A4232" s="263" t="s">
        <v>13387</v>
      </c>
      <c r="B4232" s="263" t="s">
        <v>26086</v>
      </c>
      <c r="C4232" s="263" t="s">
        <v>20</v>
      </c>
      <c r="D4232" t="s">
        <v>0</v>
      </c>
    </row>
    <row r="4233" spans="1:4" x14ac:dyDescent="0.2">
      <c r="A4233" s="263" t="s">
        <v>1346</v>
      </c>
      <c r="B4233" s="263" t="s">
        <v>26087</v>
      </c>
      <c r="C4233" s="263" t="s">
        <v>20</v>
      </c>
      <c r="D4233" t="s">
        <v>0</v>
      </c>
    </row>
    <row r="4234" spans="1:4" x14ac:dyDescent="0.2">
      <c r="A4234" s="263" t="s">
        <v>13388</v>
      </c>
      <c r="B4234" s="263" t="s">
        <v>26087</v>
      </c>
      <c r="C4234" s="263" t="s">
        <v>20</v>
      </c>
      <c r="D4234" t="s">
        <v>0</v>
      </c>
    </row>
    <row r="4235" spans="1:4" x14ac:dyDescent="0.2">
      <c r="A4235" s="263" t="s">
        <v>1347</v>
      </c>
      <c r="B4235" s="263" t="s">
        <v>26088</v>
      </c>
      <c r="C4235" s="263" t="s">
        <v>20</v>
      </c>
      <c r="D4235" t="s">
        <v>0</v>
      </c>
    </row>
    <row r="4236" spans="1:4" x14ac:dyDescent="0.2">
      <c r="A4236" s="263" t="s">
        <v>13389</v>
      </c>
      <c r="B4236" s="263" t="s">
        <v>26088</v>
      </c>
      <c r="C4236" s="263" t="s">
        <v>20</v>
      </c>
      <c r="D4236" t="s">
        <v>0</v>
      </c>
    </row>
    <row r="4237" spans="1:4" x14ac:dyDescent="0.2">
      <c r="A4237" s="263" t="s">
        <v>1348</v>
      </c>
      <c r="B4237" s="263" t="s">
        <v>26089</v>
      </c>
      <c r="C4237" s="263" t="s">
        <v>20</v>
      </c>
      <c r="D4237" t="s">
        <v>0</v>
      </c>
    </row>
    <row r="4238" spans="1:4" x14ac:dyDescent="0.2">
      <c r="A4238" s="263" t="s">
        <v>13390</v>
      </c>
      <c r="B4238" s="263" t="s">
        <v>26089</v>
      </c>
      <c r="C4238" s="263" t="s">
        <v>20</v>
      </c>
      <c r="D4238" t="s">
        <v>0</v>
      </c>
    </row>
    <row r="4239" spans="1:4" x14ac:dyDescent="0.2">
      <c r="A4239" s="263" t="s">
        <v>1349</v>
      </c>
      <c r="B4239" s="263" t="s">
        <v>26090</v>
      </c>
      <c r="C4239" s="263" t="s">
        <v>20</v>
      </c>
      <c r="D4239" t="s">
        <v>0</v>
      </c>
    </row>
    <row r="4240" spans="1:4" x14ac:dyDescent="0.2">
      <c r="A4240" s="263" t="s">
        <v>13391</v>
      </c>
      <c r="B4240" s="263" t="s">
        <v>26090</v>
      </c>
      <c r="C4240" s="263" t="s">
        <v>20</v>
      </c>
      <c r="D4240" t="s">
        <v>0</v>
      </c>
    </row>
    <row r="4241" spans="1:4" x14ac:dyDescent="0.2">
      <c r="A4241" s="263" t="s">
        <v>1350</v>
      </c>
      <c r="B4241" s="263" t="s">
        <v>26091</v>
      </c>
      <c r="C4241" s="263" t="s">
        <v>20</v>
      </c>
      <c r="D4241" t="s">
        <v>0</v>
      </c>
    </row>
    <row r="4242" spans="1:4" x14ac:dyDescent="0.2">
      <c r="A4242" s="263" t="s">
        <v>13392</v>
      </c>
      <c r="B4242" s="263" t="s">
        <v>26091</v>
      </c>
      <c r="C4242" s="263" t="s">
        <v>20</v>
      </c>
      <c r="D4242" t="s">
        <v>0</v>
      </c>
    </row>
    <row r="4243" spans="1:4" x14ac:dyDescent="0.2">
      <c r="A4243" s="263" t="s">
        <v>1351</v>
      </c>
      <c r="B4243" s="263" t="s">
        <v>26092</v>
      </c>
      <c r="C4243" s="263" t="s">
        <v>20</v>
      </c>
      <c r="D4243" t="s">
        <v>0</v>
      </c>
    </row>
    <row r="4244" spans="1:4" x14ac:dyDescent="0.2">
      <c r="A4244" s="263" t="s">
        <v>13393</v>
      </c>
      <c r="B4244" s="263" t="s">
        <v>26092</v>
      </c>
      <c r="C4244" s="263" t="s">
        <v>20</v>
      </c>
      <c r="D4244" t="s">
        <v>0</v>
      </c>
    </row>
    <row r="4245" spans="1:4" x14ac:dyDescent="0.2">
      <c r="A4245" s="263" t="s">
        <v>1352</v>
      </c>
      <c r="B4245" s="263" t="s">
        <v>26093</v>
      </c>
      <c r="C4245" s="263" t="s">
        <v>20</v>
      </c>
      <c r="D4245" t="s">
        <v>0</v>
      </c>
    </row>
    <row r="4246" spans="1:4" x14ac:dyDescent="0.2">
      <c r="A4246" s="263" t="s">
        <v>13394</v>
      </c>
      <c r="B4246" s="263" t="s">
        <v>26093</v>
      </c>
      <c r="C4246" s="263" t="s">
        <v>20</v>
      </c>
      <c r="D4246" t="s">
        <v>0</v>
      </c>
    </row>
    <row r="4247" spans="1:4" x14ac:dyDescent="0.2">
      <c r="A4247" s="263" t="s">
        <v>1353</v>
      </c>
      <c r="B4247" s="263" t="s">
        <v>26094</v>
      </c>
      <c r="C4247" s="263" t="s">
        <v>20</v>
      </c>
      <c r="D4247" t="s">
        <v>0</v>
      </c>
    </row>
    <row r="4248" spans="1:4" x14ac:dyDescent="0.2">
      <c r="A4248" s="263" t="s">
        <v>13395</v>
      </c>
      <c r="B4248" s="263" t="s">
        <v>26094</v>
      </c>
      <c r="C4248" s="263" t="s">
        <v>20</v>
      </c>
      <c r="D4248" t="s">
        <v>0</v>
      </c>
    </row>
    <row r="4249" spans="1:4" x14ac:dyDescent="0.2">
      <c r="A4249" s="263" t="s">
        <v>1354</v>
      </c>
      <c r="B4249" s="263" t="s">
        <v>26095</v>
      </c>
      <c r="C4249" s="263" t="s">
        <v>20</v>
      </c>
      <c r="D4249" t="s">
        <v>0</v>
      </c>
    </row>
    <row r="4250" spans="1:4" x14ac:dyDescent="0.2">
      <c r="A4250" s="263" t="s">
        <v>13396</v>
      </c>
      <c r="B4250" s="263" t="s">
        <v>26095</v>
      </c>
      <c r="C4250" s="263" t="s">
        <v>20</v>
      </c>
      <c r="D4250" t="s">
        <v>0</v>
      </c>
    </row>
    <row r="4251" spans="1:4" x14ac:dyDescent="0.2">
      <c r="A4251" s="263" t="s">
        <v>1355</v>
      </c>
      <c r="B4251" s="263" t="s">
        <v>26096</v>
      </c>
      <c r="C4251" s="263" t="s">
        <v>20</v>
      </c>
      <c r="D4251" t="s">
        <v>0</v>
      </c>
    </row>
    <row r="4252" spans="1:4" x14ac:dyDescent="0.2">
      <c r="A4252" s="263" t="s">
        <v>13397</v>
      </c>
      <c r="B4252" s="263" t="s">
        <v>26096</v>
      </c>
      <c r="C4252" s="263" t="s">
        <v>20</v>
      </c>
      <c r="D4252" t="s">
        <v>0</v>
      </c>
    </row>
    <row r="4253" spans="1:4" x14ac:dyDescent="0.2">
      <c r="A4253" s="263" t="s">
        <v>1356</v>
      </c>
      <c r="B4253" s="263" t="s">
        <v>26097</v>
      </c>
      <c r="C4253" s="263" t="s">
        <v>20</v>
      </c>
      <c r="D4253" t="s">
        <v>0</v>
      </c>
    </row>
    <row r="4254" spans="1:4" x14ac:dyDescent="0.2">
      <c r="A4254" s="263" t="s">
        <v>13398</v>
      </c>
      <c r="B4254" s="263" t="s">
        <v>26097</v>
      </c>
      <c r="C4254" s="263" t="s">
        <v>20</v>
      </c>
      <c r="D4254" t="s">
        <v>0</v>
      </c>
    </row>
    <row r="4255" spans="1:4" x14ac:dyDescent="0.2">
      <c r="A4255" s="263" t="s">
        <v>1357</v>
      </c>
      <c r="B4255" s="263" t="s">
        <v>26098</v>
      </c>
      <c r="C4255" s="263" t="s">
        <v>20</v>
      </c>
      <c r="D4255" t="s">
        <v>0</v>
      </c>
    </row>
    <row r="4256" spans="1:4" x14ac:dyDescent="0.2">
      <c r="A4256" s="263" t="s">
        <v>13399</v>
      </c>
      <c r="B4256" s="263" t="s">
        <v>26098</v>
      </c>
      <c r="C4256" s="263" t="s">
        <v>20</v>
      </c>
      <c r="D4256" t="s">
        <v>0</v>
      </c>
    </row>
    <row r="4257" spans="1:4" x14ac:dyDescent="0.2">
      <c r="A4257" s="263" t="s">
        <v>1358</v>
      </c>
      <c r="B4257" s="263" t="s">
        <v>26099</v>
      </c>
      <c r="C4257" s="263" t="s">
        <v>20</v>
      </c>
      <c r="D4257" t="s">
        <v>0</v>
      </c>
    </row>
    <row r="4258" spans="1:4" x14ac:dyDescent="0.2">
      <c r="A4258" s="263" t="s">
        <v>13400</v>
      </c>
      <c r="B4258" s="263" t="s">
        <v>26099</v>
      </c>
      <c r="C4258" s="263" t="s">
        <v>20</v>
      </c>
      <c r="D4258" t="s">
        <v>0</v>
      </c>
    </row>
    <row r="4259" spans="1:4" x14ac:dyDescent="0.2">
      <c r="A4259" s="263" t="s">
        <v>1359</v>
      </c>
      <c r="B4259" s="263" t="s">
        <v>26100</v>
      </c>
      <c r="C4259" s="263" t="s">
        <v>20</v>
      </c>
      <c r="D4259" t="s">
        <v>0</v>
      </c>
    </row>
    <row r="4260" spans="1:4" x14ac:dyDescent="0.2">
      <c r="A4260" s="263" t="s">
        <v>13401</v>
      </c>
      <c r="B4260" s="263" t="s">
        <v>26100</v>
      </c>
      <c r="C4260" s="263" t="s">
        <v>20</v>
      </c>
      <c r="D4260" t="s">
        <v>0</v>
      </c>
    </row>
    <row r="4261" spans="1:4" x14ac:dyDescent="0.2">
      <c r="A4261" s="263" t="s">
        <v>1360</v>
      </c>
      <c r="B4261" s="263" t="s">
        <v>26101</v>
      </c>
      <c r="C4261" s="263" t="s">
        <v>20</v>
      </c>
      <c r="D4261" t="s">
        <v>0</v>
      </c>
    </row>
    <row r="4262" spans="1:4" x14ac:dyDescent="0.2">
      <c r="A4262" s="263" t="s">
        <v>13402</v>
      </c>
      <c r="B4262" s="263" t="s">
        <v>26101</v>
      </c>
      <c r="C4262" s="263" t="s">
        <v>20</v>
      </c>
      <c r="D4262" t="s">
        <v>0</v>
      </c>
    </row>
    <row r="4263" spans="1:4" x14ac:dyDescent="0.2">
      <c r="A4263" s="263" t="s">
        <v>1361</v>
      </c>
      <c r="B4263" s="263" t="s">
        <v>26102</v>
      </c>
      <c r="C4263" s="263" t="s">
        <v>20</v>
      </c>
      <c r="D4263" t="s">
        <v>0</v>
      </c>
    </row>
    <row r="4264" spans="1:4" x14ac:dyDescent="0.2">
      <c r="A4264" s="263" t="s">
        <v>13403</v>
      </c>
      <c r="B4264" s="263" t="s">
        <v>26102</v>
      </c>
      <c r="C4264" s="263" t="s">
        <v>20</v>
      </c>
      <c r="D4264" t="s">
        <v>0</v>
      </c>
    </row>
    <row r="4265" spans="1:4" x14ac:dyDescent="0.2">
      <c r="A4265" s="263" t="s">
        <v>7128</v>
      </c>
      <c r="B4265" s="263" t="s">
        <v>26103</v>
      </c>
      <c r="C4265" s="263" t="s">
        <v>20</v>
      </c>
      <c r="D4265" t="s">
        <v>0</v>
      </c>
    </row>
    <row r="4266" spans="1:4" x14ac:dyDescent="0.2">
      <c r="A4266" s="263" t="s">
        <v>13404</v>
      </c>
      <c r="B4266" s="263" t="s">
        <v>26103</v>
      </c>
      <c r="C4266" s="263" t="s">
        <v>20</v>
      </c>
      <c r="D4266" t="s">
        <v>0</v>
      </c>
    </row>
    <row r="4267" spans="1:4" x14ac:dyDescent="0.2">
      <c r="A4267" s="263" t="s">
        <v>7129</v>
      </c>
      <c r="B4267" s="263" t="s">
        <v>26104</v>
      </c>
      <c r="C4267" s="263" t="s">
        <v>20</v>
      </c>
      <c r="D4267" t="s">
        <v>0</v>
      </c>
    </row>
    <row r="4268" spans="1:4" x14ac:dyDescent="0.2">
      <c r="A4268" s="263" t="s">
        <v>13405</v>
      </c>
      <c r="B4268" s="263" t="s">
        <v>26104</v>
      </c>
      <c r="C4268" s="263" t="s">
        <v>20</v>
      </c>
      <c r="D4268" t="s">
        <v>0</v>
      </c>
    </row>
    <row r="4269" spans="1:4" x14ac:dyDescent="0.2">
      <c r="A4269" s="263" t="s">
        <v>7130</v>
      </c>
      <c r="B4269" s="263" t="s">
        <v>26105</v>
      </c>
      <c r="C4269" s="263" t="s">
        <v>20</v>
      </c>
      <c r="D4269" t="s">
        <v>0</v>
      </c>
    </row>
    <row r="4270" spans="1:4" x14ac:dyDescent="0.2">
      <c r="A4270" s="263" t="s">
        <v>13406</v>
      </c>
      <c r="B4270" s="263" t="s">
        <v>26105</v>
      </c>
      <c r="C4270" s="263" t="s">
        <v>20</v>
      </c>
      <c r="D4270" t="s">
        <v>0</v>
      </c>
    </row>
    <row r="4271" spans="1:4" x14ac:dyDescent="0.2">
      <c r="A4271" s="263" t="s">
        <v>1362</v>
      </c>
      <c r="B4271" s="263" t="s">
        <v>26106</v>
      </c>
      <c r="C4271" s="263" t="s">
        <v>20</v>
      </c>
      <c r="D4271" t="s">
        <v>0</v>
      </c>
    </row>
    <row r="4272" spans="1:4" x14ac:dyDescent="0.2">
      <c r="A4272" s="263" t="s">
        <v>13407</v>
      </c>
      <c r="B4272" s="263" t="s">
        <v>26106</v>
      </c>
      <c r="C4272" s="263" t="s">
        <v>20</v>
      </c>
      <c r="D4272" t="s">
        <v>0</v>
      </c>
    </row>
    <row r="4273" spans="1:4" x14ac:dyDescent="0.2">
      <c r="A4273" s="263" t="s">
        <v>1363</v>
      </c>
      <c r="B4273" s="263" t="s">
        <v>26107</v>
      </c>
      <c r="C4273" s="263" t="s">
        <v>20</v>
      </c>
      <c r="D4273" t="s">
        <v>0</v>
      </c>
    </row>
    <row r="4274" spans="1:4" x14ac:dyDescent="0.2">
      <c r="A4274" s="263" t="s">
        <v>13408</v>
      </c>
      <c r="B4274" s="263" t="s">
        <v>26107</v>
      </c>
      <c r="C4274" s="263" t="s">
        <v>20</v>
      </c>
      <c r="D4274" t="s">
        <v>0</v>
      </c>
    </row>
    <row r="4275" spans="1:4" x14ac:dyDescent="0.2">
      <c r="A4275" s="263" t="s">
        <v>1364</v>
      </c>
      <c r="B4275" s="263" t="s">
        <v>26108</v>
      </c>
      <c r="C4275" s="263" t="s">
        <v>20</v>
      </c>
      <c r="D4275" t="s">
        <v>0</v>
      </c>
    </row>
    <row r="4276" spans="1:4" x14ac:dyDescent="0.2">
      <c r="A4276" s="263" t="s">
        <v>13409</v>
      </c>
      <c r="B4276" s="263" t="s">
        <v>26108</v>
      </c>
      <c r="C4276" s="263" t="s">
        <v>20</v>
      </c>
      <c r="D4276" t="s">
        <v>0</v>
      </c>
    </row>
    <row r="4277" spans="1:4" x14ac:dyDescent="0.2">
      <c r="A4277" s="263" t="s">
        <v>1365</v>
      </c>
      <c r="B4277" s="263" t="s">
        <v>26109</v>
      </c>
      <c r="C4277" s="263" t="s">
        <v>20</v>
      </c>
      <c r="D4277" t="s">
        <v>0</v>
      </c>
    </row>
    <row r="4278" spans="1:4" x14ac:dyDescent="0.2">
      <c r="A4278" s="263" t="s">
        <v>13410</v>
      </c>
      <c r="B4278" s="263" t="s">
        <v>26109</v>
      </c>
      <c r="C4278" s="263" t="s">
        <v>20</v>
      </c>
      <c r="D4278" t="s">
        <v>0</v>
      </c>
    </row>
    <row r="4279" spans="1:4" x14ac:dyDescent="0.2">
      <c r="A4279" s="263" t="s">
        <v>1366</v>
      </c>
      <c r="B4279" s="263" t="s">
        <v>26110</v>
      </c>
      <c r="C4279" s="263" t="s">
        <v>20</v>
      </c>
      <c r="D4279" t="s">
        <v>0</v>
      </c>
    </row>
    <row r="4280" spans="1:4" x14ac:dyDescent="0.2">
      <c r="A4280" s="263" t="s">
        <v>13411</v>
      </c>
      <c r="B4280" s="263" t="s">
        <v>26110</v>
      </c>
      <c r="C4280" s="263" t="s">
        <v>20</v>
      </c>
      <c r="D4280" t="s">
        <v>0</v>
      </c>
    </row>
    <row r="4281" spans="1:4" x14ac:dyDescent="0.2">
      <c r="A4281" s="263" t="s">
        <v>7131</v>
      </c>
      <c r="B4281" s="263" t="s">
        <v>26111</v>
      </c>
      <c r="C4281" s="263" t="s">
        <v>20</v>
      </c>
      <c r="D4281" t="s">
        <v>0</v>
      </c>
    </row>
    <row r="4282" spans="1:4" x14ac:dyDescent="0.2">
      <c r="A4282" s="263" t="s">
        <v>13412</v>
      </c>
      <c r="B4282" s="263" t="s">
        <v>26111</v>
      </c>
      <c r="C4282" s="263" t="s">
        <v>20</v>
      </c>
      <c r="D4282" t="s">
        <v>0</v>
      </c>
    </row>
    <row r="4283" spans="1:4" x14ac:dyDescent="0.2">
      <c r="A4283" s="263" t="s">
        <v>7132</v>
      </c>
      <c r="B4283" s="263" t="s">
        <v>26112</v>
      </c>
      <c r="C4283" s="263" t="s">
        <v>20</v>
      </c>
      <c r="D4283" t="s">
        <v>0</v>
      </c>
    </row>
    <row r="4284" spans="1:4" x14ac:dyDescent="0.2">
      <c r="A4284" s="263" t="s">
        <v>13413</v>
      </c>
      <c r="B4284" s="263" t="s">
        <v>26112</v>
      </c>
      <c r="C4284" s="263" t="s">
        <v>20</v>
      </c>
      <c r="D4284" t="s">
        <v>0</v>
      </c>
    </row>
    <row r="4285" spans="1:4" x14ac:dyDescent="0.2">
      <c r="A4285" s="263" t="s">
        <v>1367</v>
      </c>
      <c r="B4285" s="263" t="s">
        <v>26113</v>
      </c>
      <c r="C4285" s="263" t="s">
        <v>20</v>
      </c>
      <c r="D4285" t="s">
        <v>0</v>
      </c>
    </row>
    <row r="4286" spans="1:4" x14ac:dyDescent="0.2">
      <c r="A4286" s="263" t="s">
        <v>13414</v>
      </c>
      <c r="B4286" s="263" t="s">
        <v>26113</v>
      </c>
      <c r="C4286" s="263" t="s">
        <v>20</v>
      </c>
      <c r="D4286" t="s">
        <v>0</v>
      </c>
    </row>
    <row r="4287" spans="1:4" x14ac:dyDescent="0.2">
      <c r="A4287" s="263" t="s">
        <v>1368</v>
      </c>
      <c r="B4287" s="263" t="s">
        <v>26114</v>
      </c>
      <c r="C4287" s="263" t="s">
        <v>20</v>
      </c>
      <c r="D4287" t="s">
        <v>0</v>
      </c>
    </row>
    <row r="4288" spans="1:4" x14ac:dyDescent="0.2">
      <c r="A4288" s="263" t="s">
        <v>13415</v>
      </c>
      <c r="B4288" s="263" t="s">
        <v>26114</v>
      </c>
      <c r="C4288" s="263" t="s">
        <v>20</v>
      </c>
      <c r="D4288" t="s">
        <v>0</v>
      </c>
    </row>
    <row r="4289" spans="1:4" x14ac:dyDescent="0.2">
      <c r="A4289" s="263" t="s">
        <v>1369</v>
      </c>
      <c r="B4289" s="263" t="s">
        <v>26115</v>
      </c>
      <c r="C4289" s="263" t="s">
        <v>20</v>
      </c>
      <c r="D4289" t="s">
        <v>0</v>
      </c>
    </row>
    <row r="4290" spans="1:4" x14ac:dyDescent="0.2">
      <c r="A4290" s="263" t="s">
        <v>13416</v>
      </c>
      <c r="B4290" s="263" t="s">
        <v>26115</v>
      </c>
      <c r="C4290" s="263" t="s">
        <v>20</v>
      </c>
      <c r="D4290" t="s">
        <v>0</v>
      </c>
    </row>
    <row r="4291" spans="1:4" x14ac:dyDescent="0.2">
      <c r="A4291" s="263" t="s">
        <v>1370</v>
      </c>
      <c r="B4291" s="263" t="s">
        <v>26116</v>
      </c>
      <c r="C4291" s="263" t="s">
        <v>20</v>
      </c>
      <c r="D4291" t="s">
        <v>0</v>
      </c>
    </row>
    <row r="4292" spans="1:4" x14ac:dyDescent="0.2">
      <c r="A4292" s="263" t="s">
        <v>13417</v>
      </c>
      <c r="B4292" s="263" t="s">
        <v>26116</v>
      </c>
      <c r="C4292" s="263" t="s">
        <v>20</v>
      </c>
      <c r="D4292" t="s">
        <v>0</v>
      </c>
    </row>
    <row r="4293" spans="1:4" x14ac:dyDescent="0.2">
      <c r="A4293" s="263" t="s">
        <v>1371</v>
      </c>
      <c r="B4293" s="263" t="s">
        <v>26117</v>
      </c>
      <c r="C4293" s="263" t="s">
        <v>20</v>
      </c>
      <c r="D4293" t="s">
        <v>0</v>
      </c>
    </row>
    <row r="4294" spans="1:4" x14ac:dyDescent="0.2">
      <c r="A4294" s="263" t="s">
        <v>13418</v>
      </c>
      <c r="B4294" s="263" t="s">
        <v>26117</v>
      </c>
      <c r="C4294" s="263" t="s">
        <v>20</v>
      </c>
      <c r="D4294" t="s">
        <v>0</v>
      </c>
    </row>
    <row r="4295" spans="1:4" x14ac:dyDescent="0.2">
      <c r="A4295" s="263" t="s">
        <v>1372</v>
      </c>
      <c r="B4295" s="263" t="s">
        <v>26118</v>
      </c>
      <c r="C4295" s="263" t="s">
        <v>20</v>
      </c>
      <c r="D4295" t="s">
        <v>0</v>
      </c>
    </row>
    <row r="4296" spans="1:4" x14ac:dyDescent="0.2">
      <c r="A4296" s="263" t="s">
        <v>13419</v>
      </c>
      <c r="B4296" s="263" t="s">
        <v>26118</v>
      </c>
      <c r="C4296" s="263" t="s">
        <v>20</v>
      </c>
      <c r="D4296" t="s">
        <v>0</v>
      </c>
    </row>
    <row r="4297" spans="1:4" x14ac:dyDescent="0.2">
      <c r="A4297" s="263" t="s">
        <v>1373</v>
      </c>
      <c r="B4297" s="263" t="s">
        <v>26119</v>
      </c>
      <c r="C4297" s="263" t="s">
        <v>20</v>
      </c>
      <c r="D4297" t="s">
        <v>0</v>
      </c>
    </row>
    <row r="4298" spans="1:4" x14ac:dyDescent="0.2">
      <c r="A4298" s="263" t="s">
        <v>13420</v>
      </c>
      <c r="B4298" s="263" t="s">
        <v>26119</v>
      </c>
      <c r="C4298" s="263" t="s">
        <v>20</v>
      </c>
      <c r="D4298" t="s">
        <v>0</v>
      </c>
    </row>
    <row r="4299" spans="1:4" x14ac:dyDescent="0.2">
      <c r="A4299" s="263" t="s">
        <v>7133</v>
      </c>
      <c r="B4299" s="263" t="s">
        <v>26120</v>
      </c>
      <c r="C4299" s="263" t="s">
        <v>20</v>
      </c>
      <c r="D4299" t="s">
        <v>0</v>
      </c>
    </row>
    <row r="4300" spans="1:4" x14ac:dyDescent="0.2">
      <c r="A4300" s="263" t="s">
        <v>13421</v>
      </c>
      <c r="B4300" s="263" t="s">
        <v>26120</v>
      </c>
      <c r="C4300" s="263" t="s">
        <v>20</v>
      </c>
      <c r="D4300" t="s">
        <v>0</v>
      </c>
    </row>
    <row r="4301" spans="1:4" x14ac:dyDescent="0.2">
      <c r="A4301" s="263" t="s">
        <v>7134</v>
      </c>
      <c r="B4301" s="263" t="s">
        <v>26121</v>
      </c>
      <c r="C4301" s="263" t="s">
        <v>20</v>
      </c>
      <c r="D4301" t="s">
        <v>0</v>
      </c>
    </row>
    <row r="4302" spans="1:4" x14ac:dyDescent="0.2">
      <c r="A4302" s="263" t="s">
        <v>13422</v>
      </c>
      <c r="B4302" s="263" t="s">
        <v>26121</v>
      </c>
      <c r="C4302" s="263" t="s">
        <v>20</v>
      </c>
      <c r="D4302" t="s">
        <v>0</v>
      </c>
    </row>
    <row r="4303" spans="1:4" x14ac:dyDescent="0.2">
      <c r="A4303" s="263" t="s">
        <v>1374</v>
      </c>
      <c r="B4303" s="263" t="s">
        <v>26122</v>
      </c>
      <c r="C4303" s="263" t="s">
        <v>12</v>
      </c>
      <c r="D4303" t="s">
        <v>2</v>
      </c>
    </row>
    <row r="4304" spans="1:4" x14ac:dyDescent="0.2">
      <c r="A4304" s="263" t="s">
        <v>13423</v>
      </c>
      <c r="B4304" s="263" t="s">
        <v>26122</v>
      </c>
      <c r="C4304" s="263" t="s">
        <v>12</v>
      </c>
      <c r="D4304" t="s">
        <v>2</v>
      </c>
    </row>
    <row r="4305" spans="1:4" x14ac:dyDescent="0.2">
      <c r="A4305" s="263" t="s">
        <v>1375</v>
      </c>
      <c r="B4305" s="263" t="s">
        <v>26123</v>
      </c>
      <c r="C4305" s="263" t="s">
        <v>12</v>
      </c>
      <c r="D4305" t="s">
        <v>2</v>
      </c>
    </row>
    <row r="4306" spans="1:4" x14ac:dyDescent="0.2">
      <c r="A4306" s="263" t="s">
        <v>13424</v>
      </c>
      <c r="B4306" s="263" t="s">
        <v>26123</v>
      </c>
      <c r="C4306" s="263" t="s">
        <v>12</v>
      </c>
      <c r="D4306" t="s">
        <v>2</v>
      </c>
    </row>
    <row r="4307" spans="1:4" x14ac:dyDescent="0.2">
      <c r="A4307" s="263" t="s">
        <v>1376</v>
      </c>
      <c r="B4307" s="263" t="s">
        <v>26124</v>
      </c>
      <c r="C4307" s="263" t="s">
        <v>12</v>
      </c>
      <c r="D4307" t="s">
        <v>2</v>
      </c>
    </row>
    <row r="4308" spans="1:4" x14ac:dyDescent="0.2">
      <c r="A4308" s="263" t="s">
        <v>13425</v>
      </c>
      <c r="B4308" s="263" t="s">
        <v>26124</v>
      </c>
      <c r="C4308" s="263" t="s">
        <v>12</v>
      </c>
      <c r="D4308" t="s">
        <v>2</v>
      </c>
    </row>
    <row r="4309" spans="1:4" x14ac:dyDescent="0.2">
      <c r="A4309" s="263" t="s">
        <v>1377</v>
      </c>
      <c r="B4309" s="263" t="s">
        <v>26125</v>
      </c>
      <c r="C4309" s="263" t="s">
        <v>12</v>
      </c>
      <c r="D4309" t="s">
        <v>2</v>
      </c>
    </row>
    <row r="4310" spans="1:4" x14ac:dyDescent="0.2">
      <c r="A4310" s="263" t="s">
        <v>13426</v>
      </c>
      <c r="B4310" s="263" t="s">
        <v>26125</v>
      </c>
      <c r="C4310" s="263" t="s">
        <v>12</v>
      </c>
      <c r="D4310" t="s">
        <v>2</v>
      </c>
    </row>
    <row r="4311" spans="1:4" x14ac:dyDescent="0.2">
      <c r="A4311" s="263" t="s">
        <v>1378</v>
      </c>
      <c r="B4311" s="263" t="s">
        <v>26126</v>
      </c>
      <c r="C4311" s="263" t="s">
        <v>12</v>
      </c>
      <c r="D4311" t="s">
        <v>2</v>
      </c>
    </row>
    <row r="4312" spans="1:4" x14ac:dyDescent="0.2">
      <c r="A4312" s="263" t="s">
        <v>13427</v>
      </c>
      <c r="B4312" s="263" t="s">
        <v>26126</v>
      </c>
      <c r="C4312" s="263" t="s">
        <v>12</v>
      </c>
      <c r="D4312" t="s">
        <v>2</v>
      </c>
    </row>
    <row r="4313" spans="1:4" x14ac:dyDescent="0.2">
      <c r="A4313" s="263" t="s">
        <v>1379</v>
      </c>
      <c r="B4313" s="263" t="s">
        <v>26127</v>
      </c>
      <c r="C4313" s="263" t="s">
        <v>12</v>
      </c>
      <c r="D4313" t="s">
        <v>2</v>
      </c>
    </row>
    <row r="4314" spans="1:4" x14ac:dyDescent="0.2">
      <c r="A4314" s="263" t="s">
        <v>13428</v>
      </c>
      <c r="B4314" s="263" t="s">
        <v>26127</v>
      </c>
      <c r="C4314" s="263" t="s">
        <v>12</v>
      </c>
      <c r="D4314" t="s">
        <v>2</v>
      </c>
    </row>
    <row r="4315" spans="1:4" x14ac:dyDescent="0.2">
      <c r="A4315" s="263" t="s">
        <v>1380</v>
      </c>
      <c r="B4315" s="263" t="s">
        <v>26128</v>
      </c>
      <c r="C4315" s="263" t="s">
        <v>12</v>
      </c>
      <c r="D4315" t="s">
        <v>2</v>
      </c>
    </row>
    <row r="4316" spans="1:4" x14ac:dyDescent="0.2">
      <c r="A4316" s="263" t="s">
        <v>13429</v>
      </c>
      <c r="B4316" s="263" t="s">
        <v>26128</v>
      </c>
      <c r="C4316" s="263" t="s">
        <v>12</v>
      </c>
      <c r="D4316" t="s">
        <v>2</v>
      </c>
    </row>
    <row r="4317" spans="1:4" x14ac:dyDescent="0.2">
      <c r="A4317" s="263" t="s">
        <v>7135</v>
      </c>
      <c r="B4317" s="263" t="s">
        <v>26129</v>
      </c>
      <c r="C4317" s="263" t="s">
        <v>12</v>
      </c>
      <c r="D4317" t="s">
        <v>2</v>
      </c>
    </row>
    <row r="4318" spans="1:4" x14ac:dyDescent="0.2">
      <c r="A4318" s="263" t="s">
        <v>13430</v>
      </c>
      <c r="B4318" s="263" t="s">
        <v>26129</v>
      </c>
      <c r="C4318" s="263" t="s">
        <v>12</v>
      </c>
      <c r="D4318" t="s">
        <v>2</v>
      </c>
    </row>
    <row r="4319" spans="1:4" x14ac:dyDescent="0.2">
      <c r="A4319" s="263" t="s">
        <v>7136</v>
      </c>
      <c r="B4319" s="263" t="s">
        <v>26130</v>
      </c>
      <c r="C4319" s="263" t="s">
        <v>12</v>
      </c>
      <c r="D4319" t="s">
        <v>2</v>
      </c>
    </row>
    <row r="4320" spans="1:4" x14ac:dyDescent="0.2">
      <c r="A4320" s="263" t="s">
        <v>13431</v>
      </c>
      <c r="B4320" s="263" t="s">
        <v>26130</v>
      </c>
      <c r="C4320" s="263" t="s">
        <v>12</v>
      </c>
      <c r="D4320" t="s">
        <v>2</v>
      </c>
    </row>
    <row r="4321" spans="1:4" x14ac:dyDescent="0.2">
      <c r="A4321" s="263" t="s">
        <v>7137</v>
      </c>
      <c r="B4321" s="263" t="s">
        <v>26131</v>
      </c>
      <c r="C4321" s="263" t="s">
        <v>12</v>
      </c>
      <c r="D4321" t="s">
        <v>2</v>
      </c>
    </row>
    <row r="4322" spans="1:4" x14ac:dyDescent="0.2">
      <c r="A4322" s="263" t="s">
        <v>13432</v>
      </c>
      <c r="B4322" s="263" t="s">
        <v>26131</v>
      </c>
      <c r="C4322" s="263" t="s">
        <v>12</v>
      </c>
      <c r="D4322" t="s">
        <v>2</v>
      </c>
    </row>
    <row r="4323" spans="1:4" x14ac:dyDescent="0.2">
      <c r="A4323" s="263" t="s">
        <v>1381</v>
      </c>
      <c r="B4323" s="263" t="s">
        <v>26132</v>
      </c>
      <c r="C4323" s="263" t="s">
        <v>20</v>
      </c>
      <c r="D4323" t="s">
        <v>0</v>
      </c>
    </row>
    <row r="4324" spans="1:4" x14ac:dyDescent="0.2">
      <c r="A4324" s="263" t="s">
        <v>13433</v>
      </c>
      <c r="B4324" s="263" t="s">
        <v>26132</v>
      </c>
      <c r="C4324" s="263" t="s">
        <v>20</v>
      </c>
      <c r="D4324" t="s">
        <v>0</v>
      </c>
    </row>
    <row r="4325" spans="1:4" x14ac:dyDescent="0.2">
      <c r="A4325" s="263" t="s">
        <v>1382</v>
      </c>
      <c r="B4325" s="263" t="s">
        <v>26133</v>
      </c>
      <c r="C4325" s="263" t="s">
        <v>20</v>
      </c>
      <c r="D4325" t="s">
        <v>0</v>
      </c>
    </row>
    <row r="4326" spans="1:4" x14ac:dyDescent="0.2">
      <c r="A4326" s="263" t="s">
        <v>13434</v>
      </c>
      <c r="B4326" s="263" t="s">
        <v>26133</v>
      </c>
      <c r="C4326" s="263" t="s">
        <v>20</v>
      </c>
      <c r="D4326" t="s">
        <v>0</v>
      </c>
    </row>
    <row r="4327" spans="1:4" x14ac:dyDescent="0.2">
      <c r="A4327" s="263" t="s">
        <v>1383</v>
      </c>
      <c r="B4327" s="263" t="s">
        <v>26134</v>
      </c>
      <c r="C4327" s="263" t="s">
        <v>20</v>
      </c>
      <c r="D4327" t="s">
        <v>0</v>
      </c>
    </row>
    <row r="4328" spans="1:4" x14ac:dyDescent="0.2">
      <c r="A4328" s="263" t="s">
        <v>13435</v>
      </c>
      <c r="B4328" s="263" t="s">
        <v>26134</v>
      </c>
      <c r="C4328" s="263" t="s">
        <v>20</v>
      </c>
      <c r="D4328" t="s">
        <v>0</v>
      </c>
    </row>
    <row r="4329" spans="1:4" x14ac:dyDescent="0.2">
      <c r="A4329" s="263" t="s">
        <v>1384</v>
      </c>
      <c r="B4329" s="263" t="s">
        <v>26135</v>
      </c>
      <c r="C4329" s="263" t="s">
        <v>20</v>
      </c>
      <c r="D4329" t="s">
        <v>0</v>
      </c>
    </row>
    <row r="4330" spans="1:4" x14ac:dyDescent="0.2">
      <c r="A4330" s="263" t="s">
        <v>13436</v>
      </c>
      <c r="B4330" s="263" t="s">
        <v>26135</v>
      </c>
      <c r="C4330" s="263" t="s">
        <v>20</v>
      </c>
      <c r="D4330" t="s">
        <v>0</v>
      </c>
    </row>
    <row r="4331" spans="1:4" x14ac:dyDescent="0.2">
      <c r="A4331" s="263" t="s">
        <v>1385</v>
      </c>
      <c r="B4331" s="263" t="s">
        <v>26136</v>
      </c>
      <c r="C4331" s="263" t="s">
        <v>20</v>
      </c>
      <c r="D4331" t="s">
        <v>0</v>
      </c>
    </row>
    <row r="4332" spans="1:4" x14ac:dyDescent="0.2">
      <c r="A4332" s="263" t="s">
        <v>13437</v>
      </c>
      <c r="B4332" s="263" t="s">
        <v>26136</v>
      </c>
      <c r="C4332" s="263" t="s">
        <v>20</v>
      </c>
      <c r="D4332" t="s">
        <v>0</v>
      </c>
    </row>
    <row r="4333" spans="1:4" x14ac:dyDescent="0.2">
      <c r="A4333" s="263" t="s">
        <v>1386</v>
      </c>
      <c r="B4333" s="263" t="s">
        <v>26137</v>
      </c>
      <c r="C4333" s="263" t="s">
        <v>20</v>
      </c>
      <c r="D4333" t="s">
        <v>0</v>
      </c>
    </row>
    <row r="4334" spans="1:4" x14ac:dyDescent="0.2">
      <c r="A4334" s="263" t="s">
        <v>13438</v>
      </c>
      <c r="B4334" s="263" t="s">
        <v>26137</v>
      </c>
      <c r="C4334" s="263" t="s">
        <v>20</v>
      </c>
      <c r="D4334" t="s">
        <v>0</v>
      </c>
    </row>
    <row r="4335" spans="1:4" x14ac:dyDescent="0.2">
      <c r="A4335" s="263" t="s">
        <v>1387</v>
      </c>
      <c r="B4335" s="263" t="s">
        <v>26138</v>
      </c>
      <c r="C4335" s="263" t="s">
        <v>20</v>
      </c>
      <c r="D4335" t="s">
        <v>0</v>
      </c>
    </row>
    <row r="4336" spans="1:4" x14ac:dyDescent="0.2">
      <c r="A4336" s="263" t="s">
        <v>13439</v>
      </c>
      <c r="B4336" s="263" t="s">
        <v>26138</v>
      </c>
      <c r="C4336" s="263" t="s">
        <v>20</v>
      </c>
      <c r="D4336" t="s">
        <v>0</v>
      </c>
    </row>
    <row r="4337" spans="1:4" x14ac:dyDescent="0.2">
      <c r="A4337" s="263" t="s">
        <v>1388</v>
      </c>
      <c r="B4337" s="263" t="s">
        <v>26139</v>
      </c>
      <c r="C4337" s="263" t="s">
        <v>12</v>
      </c>
      <c r="D4337" t="s">
        <v>2</v>
      </c>
    </row>
    <row r="4338" spans="1:4" x14ac:dyDescent="0.2">
      <c r="A4338" s="263" t="s">
        <v>13440</v>
      </c>
      <c r="B4338" s="263" t="s">
        <v>26139</v>
      </c>
      <c r="C4338" s="263" t="s">
        <v>12</v>
      </c>
      <c r="D4338" t="s">
        <v>2</v>
      </c>
    </row>
    <row r="4339" spans="1:4" x14ac:dyDescent="0.2">
      <c r="A4339" s="263" t="s">
        <v>1389</v>
      </c>
      <c r="B4339" s="263" t="s">
        <v>26140</v>
      </c>
      <c r="C4339" s="263" t="s">
        <v>12</v>
      </c>
      <c r="D4339" t="s">
        <v>2</v>
      </c>
    </row>
    <row r="4340" spans="1:4" x14ac:dyDescent="0.2">
      <c r="A4340" s="263" t="s">
        <v>13441</v>
      </c>
      <c r="B4340" s="263" t="s">
        <v>26140</v>
      </c>
      <c r="C4340" s="263" t="s">
        <v>12</v>
      </c>
      <c r="D4340" t="s">
        <v>2</v>
      </c>
    </row>
    <row r="4341" spans="1:4" x14ac:dyDescent="0.2">
      <c r="A4341" s="263" t="s">
        <v>1390</v>
      </c>
      <c r="B4341" s="263" t="s">
        <v>26141</v>
      </c>
      <c r="C4341" s="263" t="s">
        <v>12</v>
      </c>
      <c r="D4341" t="s">
        <v>2</v>
      </c>
    </row>
    <row r="4342" spans="1:4" x14ac:dyDescent="0.2">
      <c r="A4342" s="263" t="s">
        <v>13442</v>
      </c>
      <c r="B4342" s="263" t="s">
        <v>26141</v>
      </c>
      <c r="C4342" s="263" t="s">
        <v>12</v>
      </c>
      <c r="D4342" t="s">
        <v>2</v>
      </c>
    </row>
    <row r="4343" spans="1:4" x14ac:dyDescent="0.2">
      <c r="A4343" s="263" t="s">
        <v>7138</v>
      </c>
      <c r="B4343" s="263" t="s">
        <v>26142</v>
      </c>
      <c r="C4343" s="263" t="s">
        <v>12</v>
      </c>
      <c r="D4343" t="s">
        <v>2</v>
      </c>
    </row>
    <row r="4344" spans="1:4" x14ac:dyDescent="0.2">
      <c r="A4344" s="263" t="s">
        <v>13443</v>
      </c>
      <c r="B4344" s="263" t="s">
        <v>26142</v>
      </c>
      <c r="C4344" s="263" t="s">
        <v>12</v>
      </c>
      <c r="D4344" t="s">
        <v>2</v>
      </c>
    </row>
    <row r="4345" spans="1:4" x14ac:dyDescent="0.2">
      <c r="A4345" s="263" t="s">
        <v>7139</v>
      </c>
      <c r="B4345" s="263" t="s">
        <v>26143</v>
      </c>
      <c r="C4345" s="263" t="s">
        <v>12</v>
      </c>
      <c r="D4345" t="s">
        <v>2</v>
      </c>
    </row>
    <row r="4346" spans="1:4" x14ac:dyDescent="0.2">
      <c r="A4346" s="263" t="s">
        <v>13444</v>
      </c>
      <c r="B4346" s="263" t="s">
        <v>26143</v>
      </c>
      <c r="C4346" s="263" t="s">
        <v>12</v>
      </c>
      <c r="D4346" t="s">
        <v>2</v>
      </c>
    </row>
    <row r="4347" spans="1:4" x14ac:dyDescent="0.2">
      <c r="A4347" s="263" t="s">
        <v>7140</v>
      </c>
      <c r="B4347" s="263" t="s">
        <v>26144</v>
      </c>
      <c r="C4347" s="263" t="s">
        <v>12</v>
      </c>
      <c r="D4347" t="s">
        <v>2</v>
      </c>
    </row>
    <row r="4348" spans="1:4" x14ac:dyDescent="0.2">
      <c r="A4348" s="263" t="s">
        <v>13445</v>
      </c>
      <c r="B4348" s="263" t="s">
        <v>26144</v>
      </c>
      <c r="C4348" s="263" t="s">
        <v>12</v>
      </c>
      <c r="D4348" t="s">
        <v>2</v>
      </c>
    </row>
    <row r="4349" spans="1:4" x14ac:dyDescent="0.2">
      <c r="A4349" s="263" t="s">
        <v>7141</v>
      </c>
      <c r="B4349" s="263" t="s">
        <v>26145</v>
      </c>
      <c r="C4349" s="263" t="s">
        <v>12</v>
      </c>
      <c r="D4349" t="s">
        <v>2</v>
      </c>
    </row>
    <row r="4350" spans="1:4" x14ac:dyDescent="0.2">
      <c r="A4350" s="263" t="s">
        <v>13446</v>
      </c>
      <c r="B4350" s="263" t="s">
        <v>26145</v>
      </c>
      <c r="C4350" s="263" t="s">
        <v>12</v>
      </c>
      <c r="D4350" t="s">
        <v>2</v>
      </c>
    </row>
    <row r="4351" spans="1:4" x14ac:dyDescent="0.2">
      <c r="A4351" s="263" t="s">
        <v>7142</v>
      </c>
      <c r="B4351" s="263" t="s">
        <v>26146</v>
      </c>
      <c r="C4351" s="263" t="s">
        <v>12</v>
      </c>
      <c r="D4351" t="s">
        <v>2</v>
      </c>
    </row>
    <row r="4352" spans="1:4" x14ac:dyDescent="0.2">
      <c r="A4352" s="263" t="s">
        <v>13447</v>
      </c>
      <c r="B4352" s="263" t="s">
        <v>26146</v>
      </c>
      <c r="C4352" s="263" t="s">
        <v>12</v>
      </c>
      <c r="D4352" t="s">
        <v>2</v>
      </c>
    </row>
    <row r="4353" spans="1:4" x14ac:dyDescent="0.2">
      <c r="A4353" s="263" t="s">
        <v>7143</v>
      </c>
      <c r="B4353" s="263" t="s">
        <v>26147</v>
      </c>
      <c r="C4353" s="263" t="s">
        <v>12</v>
      </c>
      <c r="D4353" t="s">
        <v>2</v>
      </c>
    </row>
    <row r="4354" spans="1:4" x14ac:dyDescent="0.2">
      <c r="A4354" s="263" t="s">
        <v>13448</v>
      </c>
      <c r="B4354" s="263" t="s">
        <v>26147</v>
      </c>
      <c r="C4354" s="263" t="s">
        <v>12</v>
      </c>
      <c r="D4354" t="s">
        <v>2</v>
      </c>
    </row>
    <row r="4355" spans="1:4" x14ac:dyDescent="0.2">
      <c r="A4355" s="263" t="s">
        <v>7144</v>
      </c>
      <c r="B4355" s="263" t="s">
        <v>26148</v>
      </c>
      <c r="C4355" s="263" t="s">
        <v>12</v>
      </c>
      <c r="D4355" t="s">
        <v>2</v>
      </c>
    </row>
    <row r="4356" spans="1:4" x14ac:dyDescent="0.2">
      <c r="A4356" s="263" t="s">
        <v>13449</v>
      </c>
      <c r="B4356" s="263" t="s">
        <v>26148</v>
      </c>
      <c r="C4356" s="263" t="s">
        <v>12</v>
      </c>
      <c r="D4356" t="s">
        <v>2</v>
      </c>
    </row>
    <row r="4357" spans="1:4" x14ac:dyDescent="0.2">
      <c r="A4357" s="263" t="s">
        <v>7145</v>
      </c>
      <c r="B4357" s="263" t="s">
        <v>26149</v>
      </c>
      <c r="C4357" s="263" t="s">
        <v>12</v>
      </c>
      <c r="D4357" t="s">
        <v>2</v>
      </c>
    </row>
    <row r="4358" spans="1:4" x14ac:dyDescent="0.2">
      <c r="A4358" s="263" t="s">
        <v>13450</v>
      </c>
      <c r="B4358" s="263" t="s">
        <v>26149</v>
      </c>
      <c r="C4358" s="263" t="s">
        <v>12</v>
      </c>
      <c r="D4358" t="s">
        <v>2</v>
      </c>
    </row>
    <row r="4359" spans="1:4" x14ac:dyDescent="0.2">
      <c r="A4359" s="263" t="s">
        <v>7146</v>
      </c>
      <c r="B4359" s="263" t="s">
        <v>26150</v>
      </c>
      <c r="C4359" s="263" t="s">
        <v>12</v>
      </c>
      <c r="D4359" t="s">
        <v>2</v>
      </c>
    </row>
    <row r="4360" spans="1:4" x14ac:dyDescent="0.2">
      <c r="A4360" s="263" t="s">
        <v>13451</v>
      </c>
      <c r="B4360" s="263" t="s">
        <v>26150</v>
      </c>
      <c r="C4360" s="263" t="s">
        <v>12</v>
      </c>
      <c r="D4360" t="s">
        <v>2</v>
      </c>
    </row>
    <row r="4361" spans="1:4" x14ac:dyDescent="0.2">
      <c r="A4361" s="263" t="s">
        <v>7147</v>
      </c>
      <c r="B4361" s="263" t="s">
        <v>26151</v>
      </c>
      <c r="C4361" s="263" t="s">
        <v>12</v>
      </c>
      <c r="D4361" t="s">
        <v>2</v>
      </c>
    </row>
    <row r="4362" spans="1:4" x14ac:dyDescent="0.2">
      <c r="A4362" s="263" t="s">
        <v>13452</v>
      </c>
      <c r="B4362" s="263" t="s">
        <v>26151</v>
      </c>
      <c r="C4362" s="263" t="s">
        <v>12</v>
      </c>
      <c r="D4362" t="s">
        <v>2</v>
      </c>
    </row>
    <row r="4363" spans="1:4" x14ac:dyDescent="0.2">
      <c r="A4363" s="263" t="s">
        <v>7148</v>
      </c>
      <c r="B4363" s="263" t="s">
        <v>26152</v>
      </c>
      <c r="C4363" s="263" t="s">
        <v>12</v>
      </c>
      <c r="D4363" t="s">
        <v>2</v>
      </c>
    </row>
    <row r="4364" spans="1:4" x14ac:dyDescent="0.2">
      <c r="A4364" s="263" t="s">
        <v>13453</v>
      </c>
      <c r="B4364" s="263" t="s">
        <v>26152</v>
      </c>
      <c r="C4364" s="263" t="s">
        <v>12</v>
      </c>
      <c r="D4364" t="s">
        <v>2</v>
      </c>
    </row>
    <row r="4365" spans="1:4" x14ac:dyDescent="0.2">
      <c r="A4365" s="263" t="s">
        <v>7149</v>
      </c>
      <c r="B4365" s="263" t="s">
        <v>26153</v>
      </c>
      <c r="C4365" s="263" t="s">
        <v>12</v>
      </c>
      <c r="D4365" t="s">
        <v>2</v>
      </c>
    </row>
    <row r="4366" spans="1:4" x14ac:dyDescent="0.2">
      <c r="A4366" s="263" t="s">
        <v>13454</v>
      </c>
      <c r="B4366" s="263" t="s">
        <v>26153</v>
      </c>
      <c r="C4366" s="263" t="s">
        <v>12</v>
      </c>
      <c r="D4366" t="s">
        <v>2</v>
      </c>
    </row>
    <row r="4367" spans="1:4" x14ac:dyDescent="0.2">
      <c r="A4367" s="263" t="s">
        <v>7150</v>
      </c>
      <c r="B4367" s="263" t="s">
        <v>26154</v>
      </c>
      <c r="C4367" s="263" t="s">
        <v>12</v>
      </c>
      <c r="D4367" t="s">
        <v>2</v>
      </c>
    </row>
    <row r="4368" spans="1:4" x14ac:dyDescent="0.2">
      <c r="A4368" s="263" t="s">
        <v>13455</v>
      </c>
      <c r="B4368" s="263" t="s">
        <v>26154</v>
      </c>
      <c r="C4368" s="263" t="s">
        <v>12</v>
      </c>
      <c r="D4368" t="s">
        <v>2</v>
      </c>
    </row>
    <row r="4369" spans="1:4" x14ac:dyDescent="0.2">
      <c r="A4369" s="263" t="s">
        <v>1391</v>
      </c>
      <c r="B4369" s="263" t="s">
        <v>26155</v>
      </c>
      <c r="C4369" s="263" t="s">
        <v>12</v>
      </c>
      <c r="D4369" t="s">
        <v>2</v>
      </c>
    </row>
    <row r="4370" spans="1:4" x14ac:dyDescent="0.2">
      <c r="A4370" s="263" t="s">
        <v>13456</v>
      </c>
      <c r="B4370" s="263" t="s">
        <v>26155</v>
      </c>
      <c r="C4370" s="263" t="s">
        <v>12</v>
      </c>
      <c r="D4370" t="s">
        <v>2</v>
      </c>
    </row>
    <row r="4371" spans="1:4" x14ac:dyDescent="0.2">
      <c r="A4371" s="263" t="s">
        <v>1392</v>
      </c>
      <c r="B4371" s="263" t="s">
        <v>26156</v>
      </c>
      <c r="C4371" s="263" t="s">
        <v>12</v>
      </c>
      <c r="D4371" t="s">
        <v>2</v>
      </c>
    </row>
    <row r="4372" spans="1:4" x14ac:dyDescent="0.2">
      <c r="A4372" s="263" t="s">
        <v>13457</v>
      </c>
      <c r="B4372" s="263" t="s">
        <v>26156</v>
      </c>
      <c r="C4372" s="263" t="s">
        <v>12</v>
      </c>
      <c r="D4372" t="s">
        <v>2</v>
      </c>
    </row>
    <row r="4373" spans="1:4" x14ac:dyDescent="0.2">
      <c r="A4373" s="263" t="s">
        <v>1393</v>
      </c>
      <c r="B4373" s="263" t="s">
        <v>26157</v>
      </c>
      <c r="C4373" s="263" t="s">
        <v>12</v>
      </c>
      <c r="D4373" t="s">
        <v>2</v>
      </c>
    </row>
    <row r="4374" spans="1:4" x14ac:dyDescent="0.2">
      <c r="A4374" s="263" t="s">
        <v>13458</v>
      </c>
      <c r="B4374" s="263" t="s">
        <v>26157</v>
      </c>
      <c r="C4374" s="263" t="s">
        <v>12</v>
      </c>
      <c r="D4374" t="s">
        <v>2</v>
      </c>
    </row>
    <row r="4375" spans="1:4" x14ac:dyDescent="0.2">
      <c r="A4375" s="263" t="s">
        <v>1394</v>
      </c>
      <c r="B4375" s="263" t="s">
        <v>26158</v>
      </c>
      <c r="C4375" s="263" t="s">
        <v>12</v>
      </c>
      <c r="D4375" t="s">
        <v>2</v>
      </c>
    </row>
    <row r="4376" spans="1:4" x14ac:dyDescent="0.2">
      <c r="A4376" s="263" t="s">
        <v>13459</v>
      </c>
      <c r="B4376" s="263" t="s">
        <v>26158</v>
      </c>
      <c r="C4376" s="263" t="s">
        <v>12</v>
      </c>
      <c r="D4376" t="s">
        <v>2</v>
      </c>
    </row>
    <row r="4377" spans="1:4" x14ac:dyDescent="0.2">
      <c r="A4377" s="263" t="s">
        <v>1395</v>
      </c>
      <c r="B4377" s="263" t="s">
        <v>26159</v>
      </c>
      <c r="C4377" s="263" t="s">
        <v>12</v>
      </c>
      <c r="D4377" t="s">
        <v>2</v>
      </c>
    </row>
    <row r="4378" spans="1:4" x14ac:dyDescent="0.2">
      <c r="A4378" s="263" t="s">
        <v>13460</v>
      </c>
      <c r="B4378" s="263" t="s">
        <v>26159</v>
      </c>
      <c r="C4378" s="263" t="s">
        <v>12</v>
      </c>
      <c r="D4378" t="s">
        <v>2</v>
      </c>
    </row>
    <row r="4379" spans="1:4" x14ac:dyDescent="0.2">
      <c r="A4379" s="263" t="s">
        <v>1396</v>
      </c>
      <c r="B4379" s="263" t="s">
        <v>26160</v>
      </c>
      <c r="C4379" s="263" t="s">
        <v>12</v>
      </c>
      <c r="D4379" t="s">
        <v>2</v>
      </c>
    </row>
    <row r="4380" spans="1:4" x14ac:dyDescent="0.2">
      <c r="A4380" s="263" t="s">
        <v>13461</v>
      </c>
      <c r="B4380" s="263" t="s">
        <v>26160</v>
      </c>
      <c r="C4380" s="263" t="s">
        <v>12</v>
      </c>
      <c r="D4380" t="s">
        <v>2</v>
      </c>
    </row>
    <row r="4381" spans="1:4" x14ac:dyDescent="0.2">
      <c r="A4381" s="263" t="s">
        <v>1397</v>
      </c>
      <c r="B4381" s="263" t="s">
        <v>26161</v>
      </c>
      <c r="C4381" s="263" t="s">
        <v>12</v>
      </c>
      <c r="D4381" t="s">
        <v>2</v>
      </c>
    </row>
    <row r="4382" spans="1:4" x14ac:dyDescent="0.2">
      <c r="A4382" s="263" t="s">
        <v>13462</v>
      </c>
      <c r="B4382" s="263" t="s">
        <v>26161</v>
      </c>
      <c r="C4382" s="263" t="s">
        <v>12</v>
      </c>
      <c r="D4382" t="s">
        <v>2</v>
      </c>
    </row>
    <row r="4383" spans="1:4" x14ac:dyDescent="0.2">
      <c r="A4383" s="263" t="s">
        <v>1398</v>
      </c>
      <c r="B4383" s="263" t="s">
        <v>26162</v>
      </c>
      <c r="C4383" s="263" t="s">
        <v>12</v>
      </c>
      <c r="D4383" t="s">
        <v>2</v>
      </c>
    </row>
    <row r="4384" spans="1:4" x14ac:dyDescent="0.2">
      <c r="A4384" s="263" t="s">
        <v>13463</v>
      </c>
      <c r="B4384" s="263" t="s">
        <v>26162</v>
      </c>
      <c r="C4384" s="263" t="s">
        <v>12</v>
      </c>
      <c r="D4384" t="s">
        <v>2</v>
      </c>
    </row>
    <row r="4385" spans="1:4" x14ac:dyDescent="0.2">
      <c r="A4385" s="263" t="s">
        <v>1399</v>
      </c>
      <c r="B4385" s="263" t="s">
        <v>26163</v>
      </c>
      <c r="C4385" s="263" t="s">
        <v>12</v>
      </c>
      <c r="D4385" t="s">
        <v>2</v>
      </c>
    </row>
    <row r="4386" spans="1:4" x14ac:dyDescent="0.2">
      <c r="A4386" s="263" t="s">
        <v>13464</v>
      </c>
      <c r="B4386" s="263" t="s">
        <v>26163</v>
      </c>
      <c r="C4386" s="263" t="s">
        <v>12</v>
      </c>
      <c r="D4386" t="s">
        <v>2</v>
      </c>
    </row>
    <row r="4387" spans="1:4" x14ac:dyDescent="0.2">
      <c r="A4387" s="263" t="s">
        <v>1400</v>
      </c>
      <c r="B4387" s="263" t="s">
        <v>26164</v>
      </c>
      <c r="C4387" s="263" t="s">
        <v>12</v>
      </c>
      <c r="D4387" t="s">
        <v>2</v>
      </c>
    </row>
    <row r="4388" spans="1:4" x14ac:dyDescent="0.2">
      <c r="A4388" s="263" t="s">
        <v>13465</v>
      </c>
      <c r="B4388" s="263" t="s">
        <v>26164</v>
      </c>
      <c r="C4388" s="263" t="s">
        <v>12</v>
      </c>
      <c r="D4388" t="s">
        <v>2</v>
      </c>
    </row>
    <row r="4389" spans="1:4" x14ac:dyDescent="0.2">
      <c r="A4389" s="263" t="s">
        <v>1401</v>
      </c>
      <c r="B4389" s="263" t="s">
        <v>26165</v>
      </c>
      <c r="C4389" s="263" t="s">
        <v>20</v>
      </c>
      <c r="D4389" t="s">
        <v>0</v>
      </c>
    </row>
    <row r="4390" spans="1:4" x14ac:dyDescent="0.2">
      <c r="A4390" s="263" t="s">
        <v>13466</v>
      </c>
      <c r="B4390" s="263" t="s">
        <v>26165</v>
      </c>
      <c r="C4390" s="263" t="s">
        <v>20</v>
      </c>
      <c r="D4390" t="s">
        <v>0</v>
      </c>
    </row>
    <row r="4391" spans="1:4" x14ac:dyDescent="0.2">
      <c r="A4391" s="263" t="s">
        <v>1402</v>
      </c>
      <c r="B4391" s="263" t="s">
        <v>26166</v>
      </c>
      <c r="C4391" s="263" t="s">
        <v>20</v>
      </c>
      <c r="D4391" t="s">
        <v>0</v>
      </c>
    </row>
    <row r="4392" spans="1:4" x14ac:dyDescent="0.2">
      <c r="A4392" s="263" t="s">
        <v>13467</v>
      </c>
      <c r="B4392" s="263" t="s">
        <v>26166</v>
      </c>
      <c r="C4392" s="263" t="s">
        <v>20</v>
      </c>
      <c r="D4392" t="s">
        <v>0</v>
      </c>
    </row>
    <row r="4393" spans="1:4" x14ac:dyDescent="0.2">
      <c r="A4393" s="263" t="s">
        <v>1403</v>
      </c>
      <c r="B4393" s="263" t="s">
        <v>26167</v>
      </c>
      <c r="C4393" s="263" t="s">
        <v>20</v>
      </c>
      <c r="D4393" t="s">
        <v>0</v>
      </c>
    </row>
    <row r="4394" spans="1:4" x14ac:dyDescent="0.2">
      <c r="A4394" s="263" t="s">
        <v>13468</v>
      </c>
      <c r="B4394" s="263" t="s">
        <v>26167</v>
      </c>
      <c r="C4394" s="263" t="s">
        <v>20</v>
      </c>
      <c r="D4394" t="s">
        <v>0</v>
      </c>
    </row>
    <row r="4395" spans="1:4" x14ac:dyDescent="0.2">
      <c r="A4395" s="263" t="s">
        <v>1404</v>
      </c>
      <c r="B4395" s="263" t="s">
        <v>26168</v>
      </c>
      <c r="C4395" s="263" t="s">
        <v>20</v>
      </c>
      <c r="D4395" t="s">
        <v>0</v>
      </c>
    </row>
    <row r="4396" spans="1:4" x14ac:dyDescent="0.2">
      <c r="A4396" s="263" t="s">
        <v>13469</v>
      </c>
      <c r="B4396" s="263" t="s">
        <v>26168</v>
      </c>
      <c r="C4396" s="263" t="s">
        <v>20</v>
      </c>
      <c r="D4396" t="s">
        <v>0</v>
      </c>
    </row>
    <row r="4397" spans="1:4" x14ac:dyDescent="0.2">
      <c r="A4397" s="263" t="s">
        <v>1405</v>
      </c>
      <c r="B4397" s="263" t="s">
        <v>26169</v>
      </c>
      <c r="C4397" s="263" t="s">
        <v>20</v>
      </c>
      <c r="D4397" t="s">
        <v>0</v>
      </c>
    </row>
    <row r="4398" spans="1:4" x14ac:dyDescent="0.2">
      <c r="A4398" s="263" t="s">
        <v>13470</v>
      </c>
      <c r="B4398" s="263" t="s">
        <v>26169</v>
      </c>
      <c r="C4398" s="263" t="s">
        <v>20</v>
      </c>
      <c r="D4398" t="s">
        <v>0</v>
      </c>
    </row>
    <row r="4399" spans="1:4" x14ac:dyDescent="0.2">
      <c r="A4399" s="263" t="s">
        <v>1406</v>
      </c>
      <c r="B4399" s="263" t="s">
        <v>26170</v>
      </c>
      <c r="C4399" s="263" t="s">
        <v>20</v>
      </c>
      <c r="D4399" t="s">
        <v>0</v>
      </c>
    </row>
    <row r="4400" spans="1:4" x14ac:dyDescent="0.2">
      <c r="A4400" s="263" t="s">
        <v>13471</v>
      </c>
      <c r="B4400" s="263" t="s">
        <v>26170</v>
      </c>
      <c r="C4400" s="263" t="s">
        <v>20</v>
      </c>
      <c r="D4400" t="s">
        <v>0</v>
      </c>
    </row>
    <row r="4401" spans="1:4" x14ac:dyDescent="0.2">
      <c r="A4401" s="263" t="s">
        <v>1407</v>
      </c>
      <c r="B4401" s="263" t="s">
        <v>26171</v>
      </c>
      <c r="C4401" s="263" t="s">
        <v>20</v>
      </c>
      <c r="D4401" t="s">
        <v>0</v>
      </c>
    </row>
    <row r="4402" spans="1:4" x14ac:dyDescent="0.2">
      <c r="A4402" s="263" t="s">
        <v>13472</v>
      </c>
      <c r="B4402" s="263" t="s">
        <v>26171</v>
      </c>
      <c r="C4402" s="263" t="s">
        <v>20</v>
      </c>
      <c r="D4402" t="s">
        <v>0</v>
      </c>
    </row>
    <row r="4403" spans="1:4" x14ac:dyDescent="0.2">
      <c r="A4403" s="263" t="s">
        <v>1408</v>
      </c>
      <c r="B4403" s="263" t="s">
        <v>26172</v>
      </c>
      <c r="C4403" s="263" t="s">
        <v>20</v>
      </c>
      <c r="D4403" t="s">
        <v>0</v>
      </c>
    </row>
    <row r="4404" spans="1:4" x14ac:dyDescent="0.2">
      <c r="A4404" s="263" t="s">
        <v>13473</v>
      </c>
      <c r="B4404" s="263" t="s">
        <v>26172</v>
      </c>
      <c r="C4404" s="263" t="s">
        <v>20</v>
      </c>
      <c r="D4404" t="s">
        <v>0</v>
      </c>
    </row>
    <row r="4405" spans="1:4" x14ac:dyDescent="0.2">
      <c r="A4405" s="263" t="s">
        <v>1409</v>
      </c>
      <c r="B4405" s="263" t="s">
        <v>26173</v>
      </c>
      <c r="C4405" s="263" t="s">
        <v>20</v>
      </c>
      <c r="D4405" t="s">
        <v>0</v>
      </c>
    </row>
    <row r="4406" spans="1:4" x14ac:dyDescent="0.2">
      <c r="A4406" s="263" t="s">
        <v>13474</v>
      </c>
      <c r="B4406" s="263" t="s">
        <v>26173</v>
      </c>
      <c r="C4406" s="263" t="s">
        <v>20</v>
      </c>
      <c r="D4406" t="s">
        <v>0</v>
      </c>
    </row>
    <row r="4407" spans="1:4" x14ac:dyDescent="0.2">
      <c r="A4407" s="263" t="s">
        <v>7151</v>
      </c>
      <c r="B4407" s="263" t="s">
        <v>26174</v>
      </c>
      <c r="C4407" s="263" t="s">
        <v>20</v>
      </c>
      <c r="D4407" t="s">
        <v>0</v>
      </c>
    </row>
    <row r="4408" spans="1:4" x14ac:dyDescent="0.2">
      <c r="A4408" s="263" t="s">
        <v>13475</v>
      </c>
      <c r="B4408" s="263" t="s">
        <v>26174</v>
      </c>
      <c r="C4408" s="263" t="s">
        <v>20</v>
      </c>
      <c r="D4408" t="s">
        <v>0</v>
      </c>
    </row>
    <row r="4409" spans="1:4" x14ac:dyDescent="0.2">
      <c r="A4409" s="263" t="s">
        <v>1410</v>
      </c>
      <c r="B4409" s="263" t="s">
        <v>26175</v>
      </c>
      <c r="C4409" s="263" t="s">
        <v>20</v>
      </c>
      <c r="D4409" t="s">
        <v>0</v>
      </c>
    </row>
    <row r="4410" spans="1:4" x14ac:dyDescent="0.2">
      <c r="A4410" s="263" t="s">
        <v>13476</v>
      </c>
      <c r="B4410" s="263" t="s">
        <v>26175</v>
      </c>
      <c r="C4410" s="263" t="s">
        <v>20</v>
      </c>
      <c r="D4410" t="s">
        <v>0</v>
      </c>
    </row>
    <row r="4411" spans="1:4" x14ac:dyDescent="0.2">
      <c r="A4411" s="263" t="s">
        <v>1411</v>
      </c>
      <c r="B4411" s="263" t="s">
        <v>26176</v>
      </c>
      <c r="C4411" s="263" t="s">
        <v>20</v>
      </c>
      <c r="D4411" t="s">
        <v>0</v>
      </c>
    </row>
    <row r="4412" spans="1:4" x14ac:dyDescent="0.2">
      <c r="A4412" s="263" t="s">
        <v>13477</v>
      </c>
      <c r="B4412" s="263" t="s">
        <v>26176</v>
      </c>
      <c r="C4412" s="263" t="s">
        <v>20</v>
      </c>
      <c r="D4412" t="s">
        <v>0</v>
      </c>
    </row>
    <row r="4413" spans="1:4" x14ac:dyDescent="0.2">
      <c r="A4413" s="263" t="s">
        <v>1412</v>
      </c>
      <c r="B4413" s="263" t="s">
        <v>26177</v>
      </c>
      <c r="C4413" s="263" t="s">
        <v>20</v>
      </c>
      <c r="D4413" t="s">
        <v>0</v>
      </c>
    </row>
    <row r="4414" spans="1:4" x14ac:dyDescent="0.2">
      <c r="A4414" s="263" t="s">
        <v>13478</v>
      </c>
      <c r="B4414" s="263" t="s">
        <v>26177</v>
      </c>
      <c r="C4414" s="263" t="s">
        <v>20</v>
      </c>
      <c r="D4414" t="s">
        <v>0</v>
      </c>
    </row>
    <row r="4415" spans="1:4" x14ac:dyDescent="0.2">
      <c r="A4415" s="263" t="s">
        <v>1413</v>
      </c>
      <c r="B4415" s="263" t="s">
        <v>26178</v>
      </c>
      <c r="C4415" s="263" t="s">
        <v>20</v>
      </c>
      <c r="D4415" t="s">
        <v>0</v>
      </c>
    </row>
    <row r="4416" spans="1:4" x14ac:dyDescent="0.2">
      <c r="A4416" s="263" t="s">
        <v>13479</v>
      </c>
      <c r="B4416" s="263" t="s">
        <v>26178</v>
      </c>
      <c r="C4416" s="263" t="s">
        <v>20</v>
      </c>
      <c r="D4416" t="s">
        <v>0</v>
      </c>
    </row>
    <row r="4417" spans="1:4" x14ac:dyDescent="0.2">
      <c r="A4417" s="263" t="s">
        <v>1414</v>
      </c>
      <c r="B4417" s="263" t="s">
        <v>26179</v>
      </c>
      <c r="C4417" s="263" t="s">
        <v>20</v>
      </c>
      <c r="D4417" t="s">
        <v>0</v>
      </c>
    </row>
    <row r="4418" spans="1:4" x14ac:dyDescent="0.2">
      <c r="A4418" s="263" t="s">
        <v>13480</v>
      </c>
      <c r="B4418" s="263" t="s">
        <v>26179</v>
      </c>
      <c r="C4418" s="263" t="s">
        <v>20</v>
      </c>
      <c r="D4418" t="s">
        <v>0</v>
      </c>
    </row>
    <row r="4419" spans="1:4" x14ac:dyDescent="0.2">
      <c r="A4419" s="263" t="s">
        <v>1415</v>
      </c>
      <c r="B4419" s="263" t="s">
        <v>26180</v>
      </c>
      <c r="C4419" s="263" t="s">
        <v>20</v>
      </c>
      <c r="D4419" t="s">
        <v>0</v>
      </c>
    </row>
    <row r="4420" spans="1:4" x14ac:dyDescent="0.2">
      <c r="A4420" s="263" t="s">
        <v>13481</v>
      </c>
      <c r="B4420" s="263" t="s">
        <v>26180</v>
      </c>
      <c r="C4420" s="263" t="s">
        <v>20</v>
      </c>
      <c r="D4420" t="s">
        <v>0</v>
      </c>
    </row>
    <row r="4421" spans="1:4" x14ac:dyDescent="0.2">
      <c r="A4421" s="263" t="s">
        <v>1416</v>
      </c>
      <c r="B4421" s="263" t="s">
        <v>26181</v>
      </c>
      <c r="C4421" s="263" t="s">
        <v>20</v>
      </c>
      <c r="D4421" t="s">
        <v>0</v>
      </c>
    </row>
    <row r="4422" spans="1:4" x14ac:dyDescent="0.2">
      <c r="A4422" s="263" t="s">
        <v>13482</v>
      </c>
      <c r="B4422" s="263" t="s">
        <v>26181</v>
      </c>
      <c r="C4422" s="263" t="s">
        <v>20</v>
      </c>
      <c r="D4422" t="s">
        <v>0</v>
      </c>
    </row>
    <row r="4423" spans="1:4" x14ac:dyDescent="0.2">
      <c r="A4423" s="263" t="s">
        <v>7152</v>
      </c>
      <c r="B4423" s="263" t="s">
        <v>26182</v>
      </c>
      <c r="C4423" s="263" t="s">
        <v>20</v>
      </c>
      <c r="D4423" t="s">
        <v>0</v>
      </c>
    </row>
    <row r="4424" spans="1:4" x14ac:dyDescent="0.2">
      <c r="A4424" s="263" t="s">
        <v>13483</v>
      </c>
      <c r="B4424" s="263" t="s">
        <v>26182</v>
      </c>
      <c r="C4424" s="263" t="s">
        <v>20</v>
      </c>
      <c r="D4424" t="s">
        <v>0</v>
      </c>
    </row>
    <row r="4425" spans="1:4" x14ac:dyDescent="0.2">
      <c r="A4425" s="263" t="s">
        <v>7153</v>
      </c>
      <c r="B4425" s="263" t="s">
        <v>26183</v>
      </c>
      <c r="C4425" s="263" t="s">
        <v>20</v>
      </c>
      <c r="D4425" t="s">
        <v>0</v>
      </c>
    </row>
    <row r="4426" spans="1:4" x14ac:dyDescent="0.2">
      <c r="A4426" s="263" t="s">
        <v>13484</v>
      </c>
      <c r="B4426" s="263" t="s">
        <v>26183</v>
      </c>
      <c r="C4426" s="263" t="s">
        <v>20</v>
      </c>
      <c r="D4426" t="s">
        <v>0</v>
      </c>
    </row>
    <row r="4427" spans="1:4" x14ac:dyDescent="0.2">
      <c r="A4427" s="263" t="s">
        <v>7154</v>
      </c>
      <c r="B4427" s="263" t="s">
        <v>26184</v>
      </c>
      <c r="C4427" s="263" t="s">
        <v>20</v>
      </c>
      <c r="D4427" t="s">
        <v>0</v>
      </c>
    </row>
    <row r="4428" spans="1:4" x14ac:dyDescent="0.2">
      <c r="A4428" s="263" t="s">
        <v>13485</v>
      </c>
      <c r="B4428" s="263" t="s">
        <v>26184</v>
      </c>
      <c r="C4428" s="263" t="s">
        <v>20</v>
      </c>
      <c r="D4428" t="s">
        <v>0</v>
      </c>
    </row>
    <row r="4429" spans="1:4" x14ac:dyDescent="0.2">
      <c r="A4429" s="263" t="s">
        <v>7155</v>
      </c>
      <c r="B4429" s="263" t="s">
        <v>26185</v>
      </c>
      <c r="C4429" s="263" t="s">
        <v>20</v>
      </c>
      <c r="D4429" t="s">
        <v>0</v>
      </c>
    </row>
    <row r="4430" spans="1:4" x14ac:dyDescent="0.2">
      <c r="A4430" s="263" t="s">
        <v>13486</v>
      </c>
      <c r="B4430" s="263" t="s">
        <v>26185</v>
      </c>
      <c r="C4430" s="263" t="s">
        <v>20</v>
      </c>
      <c r="D4430" t="s">
        <v>0</v>
      </c>
    </row>
    <row r="4431" spans="1:4" x14ac:dyDescent="0.2">
      <c r="A4431" s="263" t="s">
        <v>7156</v>
      </c>
      <c r="B4431" s="263" t="s">
        <v>26186</v>
      </c>
      <c r="C4431" s="263" t="s">
        <v>20</v>
      </c>
      <c r="D4431" t="s">
        <v>0</v>
      </c>
    </row>
    <row r="4432" spans="1:4" x14ac:dyDescent="0.2">
      <c r="A4432" s="263" t="s">
        <v>13487</v>
      </c>
      <c r="B4432" s="263" t="s">
        <v>26186</v>
      </c>
      <c r="C4432" s="263" t="s">
        <v>20</v>
      </c>
      <c r="D4432" t="s">
        <v>0</v>
      </c>
    </row>
    <row r="4433" spans="1:4" x14ac:dyDescent="0.2">
      <c r="A4433" s="263" t="s">
        <v>7157</v>
      </c>
      <c r="B4433" s="263" t="s">
        <v>26187</v>
      </c>
      <c r="C4433" s="263" t="s">
        <v>20</v>
      </c>
      <c r="D4433" t="s">
        <v>0</v>
      </c>
    </row>
    <row r="4434" spans="1:4" x14ac:dyDescent="0.2">
      <c r="A4434" s="263" t="s">
        <v>13488</v>
      </c>
      <c r="B4434" s="263" t="s">
        <v>26187</v>
      </c>
      <c r="C4434" s="263" t="s">
        <v>20</v>
      </c>
      <c r="D4434" t="s">
        <v>0</v>
      </c>
    </row>
    <row r="4435" spans="1:4" x14ac:dyDescent="0.2">
      <c r="A4435" s="263" t="s">
        <v>7158</v>
      </c>
      <c r="B4435" s="263" t="s">
        <v>26188</v>
      </c>
      <c r="C4435" s="263" t="s">
        <v>20</v>
      </c>
      <c r="D4435" t="s">
        <v>0</v>
      </c>
    </row>
    <row r="4436" spans="1:4" x14ac:dyDescent="0.2">
      <c r="A4436" s="263" t="s">
        <v>13489</v>
      </c>
      <c r="B4436" s="263" t="s">
        <v>26188</v>
      </c>
      <c r="C4436" s="263" t="s">
        <v>20</v>
      </c>
      <c r="D4436" t="s">
        <v>0</v>
      </c>
    </row>
    <row r="4437" spans="1:4" x14ac:dyDescent="0.2">
      <c r="A4437" s="263" t="s">
        <v>7159</v>
      </c>
      <c r="B4437" s="263" t="s">
        <v>26189</v>
      </c>
      <c r="C4437" s="263" t="s">
        <v>20</v>
      </c>
      <c r="D4437" t="s">
        <v>0</v>
      </c>
    </row>
    <row r="4438" spans="1:4" x14ac:dyDescent="0.2">
      <c r="A4438" s="263" t="s">
        <v>13490</v>
      </c>
      <c r="B4438" s="263" t="s">
        <v>26189</v>
      </c>
      <c r="C4438" s="263" t="s">
        <v>20</v>
      </c>
      <c r="D4438" t="s">
        <v>0</v>
      </c>
    </row>
    <row r="4439" spans="1:4" x14ac:dyDescent="0.2">
      <c r="A4439" s="263" t="s">
        <v>7160</v>
      </c>
      <c r="B4439" s="263" t="s">
        <v>26190</v>
      </c>
      <c r="C4439" s="263" t="s">
        <v>20</v>
      </c>
      <c r="D4439" t="s">
        <v>0</v>
      </c>
    </row>
    <row r="4440" spans="1:4" x14ac:dyDescent="0.2">
      <c r="A4440" s="263" t="s">
        <v>13491</v>
      </c>
      <c r="B4440" s="263" t="s">
        <v>26190</v>
      </c>
      <c r="C4440" s="263" t="s">
        <v>20</v>
      </c>
      <c r="D4440" t="s">
        <v>0</v>
      </c>
    </row>
    <row r="4441" spans="1:4" x14ac:dyDescent="0.2">
      <c r="A4441" s="263" t="s">
        <v>7161</v>
      </c>
      <c r="B4441" s="263" t="s">
        <v>26191</v>
      </c>
      <c r="C4441" s="263" t="s">
        <v>20</v>
      </c>
      <c r="D4441" t="s">
        <v>0</v>
      </c>
    </row>
    <row r="4442" spans="1:4" x14ac:dyDescent="0.2">
      <c r="A4442" s="263" t="s">
        <v>13492</v>
      </c>
      <c r="B4442" s="263" t="s">
        <v>26191</v>
      </c>
      <c r="C4442" s="263" t="s">
        <v>20</v>
      </c>
      <c r="D4442" t="s">
        <v>0</v>
      </c>
    </row>
    <row r="4443" spans="1:4" x14ac:dyDescent="0.2">
      <c r="A4443" s="263" t="s">
        <v>7162</v>
      </c>
      <c r="B4443" s="263" t="s">
        <v>26192</v>
      </c>
      <c r="C4443" s="263" t="s">
        <v>20</v>
      </c>
      <c r="D4443" t="s">
        <v>0</v>
      </c>
    </row>
    <row r="4444" spans="1:4" x14ac:dyDescent="0.2">
      <c r="A4444" s="263" t="s">
        <v>13493</v>
      </c>
      <c r="B4444" s="263" t="s">
        <v>26192</v>
      </c>
      <c r="C4444" s="263" t="s">
        <v>20</v>
      </c>
      <c r="D4444" t="s">
        <v>0</v>
      </c>
    </row>
    <row r="4445" spans="1:4" x14ac:dyDescent="0.2">
      <c r="A4445" s="263" t="s">
        <v>7163</v>
      </c>
      <c r="B4445" s="263" t="s">
        <v>26193</v>
      </c>
      <c r="C4445" s="263" t="s">
        <v>20</v>
      </c>
      <c r="D4445" t="s">
        <v>0</v>
      </c>
    </row>
    <row r="4446" spans="1:4" x14ac:dyDescent="0.2">
      <c r="A4446" s="263" t="s">
        <v>13494</v>
      </c>
      <c r="B4446" s="263" t="s">
        <v>26193</v>
      </c>
      <c r="C4446" s="263" t="s">
        <v>20</v>
      </c>
      <c r="D4446" t="s">
        <v>0</v>
      </c>
    </row>
    <row r="4447" spans="1:4" x14ac:dyDescent="0.2">
      <c r="A4447" s="263" t="s">
        <v>7164</v>
      </c>
      <c r="B4447" s="263" t="s">
        <v>26194</v>
      </c>
      <c r="C4447" s="263" t="s">
        <v>20</v>
      </c>
      <c r="D4447" t="s">
        <v>0</v>
      </c>
    </row>
    <row r="4448" spans="1:4" x14ac:dyDescent="0.2">
      <c r="A4448" s="263" t="s">
        <v>13495</v>
      </c>
      <c r="B4448" s="263" t="s">
        <v>26194</v>
      </c>
      <c r="C4448" s="263" t="s">
        <v>20</v>
      </c>
      <c r="D4448" t="s">
        <v>0</v>
      </c>
    </row>
    <row r="4449" spans="1:4" x14ac:dyDescent="0.2">
      <c r="A4449" s="263" t="s">
        <v>7165</v>
      </c>
      <c r="B4449" s="263" t="s">
        <v>26195</v>
      </c>
      <c r="C4449" s="263" t="s">
        <v>20</v>
      </c>
      <c r="D4449" t="s">
        <v>0</v>
      </c>
    </row>
    <row r="4450" spans="1:4" x14ac:dyDescent="0.2">
      <c r="A4450" s="263" t="s">
        <v>13496</v>
      </c>
      <c r="B4450" s="263" t="s">
        <v>26195</v>
      </c>
      <c r="C4450" s="263" t="s">
        <v>20</v>
      </c>
      <c r="D4450" t="s">
        <v>0</v>
      </c>
    </row>
    <row r="4451" spans="1:4" x14ac:dyDescent="0.2">
      <c r="A4451" s="263" t="s">
        <v>7166</v>
      </c>
      <c r="B4451" s="263" t="s">
        <v>26196</v>
      </c>
      <c r="C4451" s="263" t="s">
        <v>20</v>
      </c>
      <c r="D4451" t="s">
        <v>0</v>
      </c>
    </row>
    <row r="4452" spans="1:4" x14ac:dyDescent="0.2">
      <c r="A4452" s="263" t="s">
        <v>13497</v>
      </c>
      <c r="B4452" s="263" t="s">
        <v>26196</v>
      </c>
      <c r="C4452" s="263" t="s">
        <v>20</v>
      </c>
      <c r="D4452" t="s">
        <v>0</v>
      </c>
    </row>
    <row r="4453" spans="1:4" x14ac:dyDescent="0.2">
      <c r="A4453" s="263" t="s">
        <v>7167</v>
      </c>
      <c r="B4453" s="263" t="s">
        <v>26197</v>
      </c>
      <c r="C4453" s="263" t="s">
        <v>20</v>
      </c>
      <c r="D4453" t="s">
        <v>0</v>
      </c>
    </row>
    <row r="4454" spans="1:4" x14ac:dyDescent="0.2">
      <c r="A4454" s="263" t="s">
        <v>13498</v>
      </c>
      <c r="B4454" s="263" t="s">
        <v>26197</v>
      </c>
      <c r="C4454" s="263" t="s">
        <v>20</v>
      </c>
      <c r="D4454" t="s">
        <v>0</v>
      </c>
    </row>
    <row r="4455" spans="1:4" x14ac:dyDescent="0.2">
      <c r="A4455" s="263" t="s">
        <v>7168</v>
      </c>
      <c r="B4455" s="263" t="s">
        <v>26198</v>
      </c>
      <c r="C4455" s="263" t="s">
        <v>20</v>
      </c>
      <c r="D4455" t="s">
        <v>0</v>
      </c>
    </row>
    <row r="4456" spans="1:4" x14ac:dyDescent="0.2">
      <c r="A4456" s="263" t="s">
        <v>13499</v>
      </c>
      <c r="B4456" s="263" t="s">
        <v>26198</v>
      </c>
      <c r="C4456" s="263" t="s">
        <v>20</v>
      </c>
      <c r="D4456" t="s">
        <v>0</v>
      </c>
    </row>
    <row r="4457" spans="1:4" x14ac:dyDescent="0.2">
      <c r="A4457" s="263" t="s">
        <v>1417</v>
      </c>
      <c r="B4457" s="263" t="s">
        <v>26199</v>
      </c>
      <c r="C4457" s="263" t="s">
        <v>20</v>
      </c>
      <c r="D4457" t="s">
        <v>0</v>
      </c>
    </row>
    <row r="4458" spans="1:4" x14ac:dyDescent="0.2">
      <c r="A4458" s="263" t="s">
        <v>13500</v>
      </c>
      <c r="B4458" s="263" t="s">
        <v>26199</v>
      </c>
      <c r="C4458" s="263" t="s">
        <v>20</v>
      </c>
      <c r="D4458" t="s">
        <v>0</v>
      </c>
    </row>
    <row r="4459" spans="1:4" x14ac:dyDescent="0.2">
      <c r="A4459" s="263" t="s">
        <v>1418</v>
      </c>
      <c r="B4459" s="263" t="s">
        <v>26200</v>
      </c>
      <c r="C4459" s="263" t="s">
        <v>20</v>
      </c>
      <c r="D4459" t="s">
        <v>0</v>
      </c>
    </row>
    <row r="4460" spans="1:4" x14ac:dyDescent="0.2">
      <c r="A4460" s="263" t="s">
        <v>13501</v>
      </c>
      <c r="B4460" s="263" t="s">
        <v>26200</v>
      </c>
      <c r="C4460" s="263" t="s">
        <v>20</v>
      </c>
      <c r="D4460" t="s">
        <v>0</v>
      </c>
    </row>
    <row r="4461" spans="1:4" x14ac:dyDescent="0.2">
      <c r="A4461" s="263" t="s">
        <v>1419</v>
      </c>
      <c r="B4461" s="263" t="s">
        <v>26201</v>
      </c>
      <c r="C4461" s="263" t="s">
        <v>20</v>
      </c>
      <c r="D4461" t="s">
        <v>0</v>
      </c>
    </row>
    <row r="4462" spans="1:4" x14ac:dyDescent="0.2">
      <c r="A4462" s="263" t="s">
        <v>13502</v>
      </c>
      <c r="B4462" s="263" t="s">
        <v>26201</v>
      </c>
      <c r="C4462" s="263" t="s">
        <v>20</v>
      </c>
      <c r="D4462" t="s">
        <v>0</v>
      </c>
    </row>
    <row r="4463" spans="1:4" x14ac:dyDescent="0.2">
      <c r="A4463" s="263" t="s">
        <v>1420</v>
      </c>
      <c r="B4463" s="263" t="s">
        <v>26202</v>
      </c>
      <c r="C4463" s="263" t="s">
        <v>20</v>
      </c>
      <c r="D4463" t="s">
        <v>0</v>
      </c>
    </row>
    <row r="4464" spans="1:4" x14ac:dyDescent="0.2">
      <c r="A4464" s="263" t="s">
        <v>13503</v>
      </c>
      <c r="B4464" s="263" t="s">
        <v>26202</v>
      </c>
      <c r="C4464" s="263" t="s">
        <v>20</v>
      </c>
      <c r="D4464" t="s">
        <v>0</v>
      </c>
    </row>
    <row r="4465" spans="1:4" x14ac:dyDescent="0.2">
      <c r="A4465" s="263" t="s">
        <v>1421</v>
      </c>
      <c r="B4465" s="263" t="s">
        <v>26203</v>
      </c>
      <c r="C4465" s="263" t="s">
        <v>20</v>
      </c>
      <c r="D4465" t="s">
        <v>0</v>
      </c>
    </row>
    <row r="4466" spans="1:4" x14ac:dyDescent="0.2">
      <c r="A4466" s="263" t="s">
        <v>13504</v>
      </c>
      <c r="B4466" s="263" t="s">
        <v>26203</v>
      </c>
      <c r="C4466" s="263" t="s">
        <v>20</v>
      </c>
      <c r="D4466" t="s">
        <v>0</v>
      </c>
    </row>
    <row r="4467" spans="1:4" x14ac:dyDescent="0.2">
      <c r="A4467" s="263" t="s">
        <v>1422</v>
      </c>
      <c r="B4467" s="263" t="s">
        <v>26204</v>
      </c>
      <c r="C4467" s="263" t="s">
        <v>12</v>
      </c>
      <c r="D4467" t="s">
        <v>2</v>
      </c>
    </row>
    <row r="4468" spans="1:4" x14ac:dyDescent="0.2">
      <c r="A4468" s="263" t="s">
        <v>13505</v>
      </c>
      <c r="B4468" s="263" t="s">
        <v>26204</v>
      </c>
      <c r="C4468" s="263" t="s">
        <v>12</v>
      </c>
      <c r="D4468" t="s">
        <v>2</v>
      </c>
    </row>
    <row r="4469" spans="1:4" x14ac:dyDescent="0.2">
      <c r="A4469" s="263" t="s">
        <v>1423</v>
      </c>
      <c r="B4469" s="263" t="s">
        <v>26205</v>
      </c>
      <c r="C4469" s="263" t="s">
        <v>12</v>
      </c>
      <c r="D4469" t="s">
        <v>2</v>
      </c>
    </row>
    <row r="4470" spans="1:4" x14ac:dyDescent="0.2">
      <c r="A4470" s="263" t="s">
        <v>13506</v>
      </c>
      <c r="B4470" s="263" t="s">
        <v>26205</v>
      </c>
      <c r="C4470" s="263" t="s">
        <v>12</v>
      </c>
      <c r="D4470" t="s">
        <v>2</v>
      </c>
    </row>
    <row r="4471" spans="1:4" x14ac:dyDescent="0.2">
      <c r="A4471" s="263" t="s">
        <v>1424</v>
      </c>
      <c r="B4471" s="263" t="s">
        <v>26206</v>
      </c>
      <c r="C4471" s="263" t="s">
        <v>12</v>
      </c>
      <c r="D4471" t="s">
        <v>2</v>
      </c>
    </row>
    <row r="4472" spans="1:4" x14ac:dyDescent="0.2">
      <c r="A4472" s="263" t="s">
        <v>13507</v>
      </c>
      <c r="B4472" s="263" t="s">
        <v>26206</v>
      </c>
      <c r="C4472" s="263" t="s">
        <v>12</v>
      </c>
      <c r="D4472" t="s">
        <v>2</v>
      </c>
    </row>
    <row r="4473" spans="1:4" x14ac:dyDescent="0.2">
      <c r="A4473" s="263" t="s">
        <v>1425</v>
      </c>
      <c r="B4473" s="263" t="s">
        <v>26207</v>
      </c>
      <c r="C4473" s="263" t="s">
        <v>12</v>
      </c>
      <c r="D4473" t="s">
        <v>2</v>
      </c>
    </row>
    <row r="4474" spans="1:4" x14ac:dyDescent="0.2">
      <c r="A4474" s="263" t="s">
        <v>13508</v>
      </c>
      <c r="B4474" s="263" t="s">
        <v>26207</v>
      </c>
      <c r="C4474" s="263" t="s">
        <v>12</v>
      </c>
      <c r="D4474" t="s">
        <v>2</v>
      </c>
    </row>
    <row r="4475" spans="1:4" x14ac:dyDescent="0.2">
      <c r="A4475" s="263" t="s">
        <v>1426</v>
      </c>
      <c r="B4475" s="263" t="s">
        <v>26208</v>
      </c>
      <c r="C4475" s="263" t="s">
        <v>12</v>
      </c>
      <c r="D4475" t="s">
        <v>2</v>
      </c>
    </row>
    <row r="4476" spans="1:4" x14ac:dyDescent="0.2">
      <c r="A4476" s="263" t="s">
        <v>13509</v>
      </c>
      <c r="B4476" s="263" t="s">
        <v>26208</v>
      </c>
      <c r="C4476" s="263" t="s">
        <v>12</v>
      </c>
      <c r="D4476" t="s">
        <v>2</v>
      </c>
    </row>
    <row r="4477" spans="1:4" x14ac:dyDescent="0.2">
      <c r="A4477" s="263" t="s">
        <v>1427</v>
      </c>
      <c r="B4477" s="263" t="s">
        <v>26209</v>
      </c>
      <c r="C4477" s="263" t="s">
        <v>12</v>
      </c>
      <c r="D4477" t="s">
        <v>2</v>
      </c>
    </row>
    <row r="4478" spans="1:4" x14ac:dyDescent="0.2">
      <c r="A4478" s="263" t="s">
        <v>13510</v>
      </c>
      <c r="B4478" s="263" t="s">
        <v>26209</v>
      </c>
      <c r="C4478" s="263" t="s">
        <v>12</v>
      </c>
      <c r="D4478" t="s">
        <v>2</v>
      </c>
    </row>
    <row r="4479" spans="1:4" x14ac:dyDescent="0.2">
      <c r="A4479" s="263" t="s">
        <v>1428</v>
      </c>
      <c r="B4479" s="263" t="s">
        <v>26210</v>
      </c>
      <c r="C4479" s="263" t="s">
        <v>12</v>
      </c>
      <c r="D4479" t="s">
        <v>2</v>
      </c>
    </row>
    <row r="4480" spans="1:4" x14ac:dyDescent="0.2">
      <c r="A4480" s="263" t="s">
        <v>13511</v>
      </c>
      <c r="B4480" s="263" t="s">
        <v>26210</v>
      </c>
      <c r="C4480" s="263" t="s">
        <v>12</v>
      </c>
      <c r="D4480" t="s">
        <v>2</v>
      </c>
    </row>
    <row r="4481" spans="1:4" x14ac:dyDescent="0.2">
      <c r="A4481" s="263" t="s">
        <v>1429</v>
      </c>
      <c r="B4481" s="263" t="s">
        <v>26211</v>
      </c>
      <c r="C4481" s="263" t="s">
        <v>12</v>
      </c>
      <c r="D4481" t="s">
        <v>2</v>
      </c>
    </row>
    <row r="4482" spans="1:4" x14ac:dyDescent="0.2">
      <c r="A4482" s="263" t="s">
        <v>13512</v>
      </c>
      <c r="B4482" s="263" t="s">
        <v>26211</v>
      </c>
      <c r="C4482" s="263" t="s">
        <v>12</v>
      </c>
      <c r="D4482" t="s">
        <v>2</v>
      </c>
    </row>
    <row r="4483" spans="1:4" x14ac:dyDescent="0.2">
      <c r="A4483" s="263" t="s">
        <v>1430</v>
      </c>
      <c r="B4483" s="263" t="s">
        <v>26212</v>
      </c>
      <c r="C4483" s="263" t="s">
        <v>12</v>
      </c>
      <c r="D4483" t="s">
        <v>2</v>
      </c>
    </row>
    <row r="4484" spans="1:4" x14ac:dyDescent="0.2">
      <c r="A4484" s="263" t="s">
        <v>13513</v>
      </c>
      <c r="B4484" s="263" t="s">
        <v>26212</v>
      </c>
      <c r="C4484" s="263" t="s">
        <v>12</v>
      </c>
      <c r="D4484" t="s">
        <v>2</v>
      </c>
    </row>
    <row r="4485" spans="1:4" x14ac:dyDescent="0.2">
      <c r="A4485" s="263" t="s">
        <v>1431</v>
      </c>
      <c r="B4485" s="263" t="s">
        <v>26213</v>
      </c>
      <c r="C4485" s="263" t="s">
        <v>12</v>
      </c>
      <c r="D4485" t="s">
        <v>2</v>
      </c>
    </row>
    <row r="4486" spans="1:4" x14ac:dyDescent="0.2">
      <c r="A4486" s="263" t="s">
        <v>13514</v>
      </c>
      <c r="B4486" s="263" t="s">
        <v>26213</v>
      </c>
      <c r="C4486" s="263" t="s">
        <v>12</v>
      </c>
      <c r="D4486" t="s">
        <v>2</v>
      </c>
    </row>
    <row r="4487" spans="1:4" x14ac:dyDescent="0.2">
      <c r="A4487" s="263" t="s">
        <v>1432</v>
      </c>
      <c r="B4487" s="263" t="s">
        <v>26214</v>
      </c>
      <c r="C4487" s="263" t="s">
        <v>12</v>
      </c>
      <c r="D4487" t="s">
        <v>2</v>
      </c>
    </row>
    <row r="4488" spans="1:4" x14ac:dyDescent="0.2">
      <c r="A4488" s="263" t="s">
        <v>13515</v>
      </c>
      <c r="B4488" s="263" t="s">
        <v>26214</v>
      </c>
      <c r="C4488" s="263" t="s">
        <v>12</v>
      </c>
      <c r="D4488" t="s">
        <v>2</v>
      </c>
    </row>
    <row r="4489" spans="1:4" x14ac:dyDescent="0.2">
      <c r="A4489" s="263" t="s">
        <v>1433</v>
      </c>
      <c r="B4489" s="263" t="s">
        <v>26215</v>
      </c>
      <c r="C4489" s="263" t="s">
        <v>12</v>
      </c>
      <c r="D4489" t="s">
        <v>2</v>
      </c>
    </row>
    <row r="4490" spans="1:4" x14ac:dyDescent="0.2">
      <c r="A4490" s="263" t="s">
        <v>13516</v>
      </c>
      <c r="B4490" s="263" t="s">
        <v>26215</v>
      </c>
      <c r="C4490" s="263" t="s">
        <v>12</v>
      </c>
      <c r="D4490" t="s">
        <v>2</v>
      </c>
    </row>
    <row r="4491" spans="1:4" x14ac:dyDescent="0.2">
      <c r="A4491" s="263" t="s">
        <v>7169</v>
      </c>
      <c r="B4491" s="263" t="s">
        <v>26216</v>
      </c>
      <c r="C4491" s="263" t="s">
        <v>12</v>
      </c>
      <c r="D4491" t="s">
        <v>2</v>
      </c>
    </row>
    <row r="4492" spans="1:4" x14ac:dyDescent="0.2">
      <c r="A4492" s="263" t="s">
        <v>13517</v>
      </c>
      <c r="B4492" s="263" t="s">
        <v>26216</v>
      </c>
      <c r="C4492" s="263" t="s">
        <v>12</v>
      </c>
      <c r="D4492" t="s">
        <v>2</v>
      </c>
    </row>
    <row r="4493" spans="1:4" x14ac:dyDescent="0.2">
      <c r="A4493" s="263" t="s">
        <v>7170</v>
      </c>
      <c r="B4493" s="263" t="s">
        <v>26217</v>
      </c>
      <c r="C4493" s="263" t="s">
        <v>12</v>
      </c>
      <c r="D4493" t="s">
        <v>2</v>
      </c>
    </row>
    <row r="4494" spans="1:4" x14ac:dyDescent="0.2">
      <c r="A4494" s="263" t="s">
        <v>13518</v>
      </c>
      <c r="B4494" s="263" t="s">
        <v>26217</v>
      </c>
      <c r="C4494" s="263" t="s">
        <v>12</v>
      </c>
      <c r="D4494" t="s">
        <v>2</v>
      </c>
    </row>
    <row r="4495" spans="1:4" x14ac:dyDescent="0.2">
      <c r="A4495" s="263" t="s">
        <v>7171</v>
      </c>
      <c r="B4495" s="263" t="s">
        <v>26218</v>
      </c>
      <c r="C4495" s="263" t="s">
        <v>12</v>
      </c>
      <c r="D4495" t="s">
        <v>2</v>
      </c>
    </row>
    <row r="4496" spans="1:4" x14ac:dyDescent="0.2">
      <c r="A4496" s="263" t="s">
        <v>13519</v>
      </c>
      <c r="B4496" s="263" t="s">
        <v>26218</v>
      </c>
      <c r="C4496" s="263" t="s">
        <v>12</v>
      </c>
      <c r="D4496" t="s">
        <v>2</v>
      </c>
    </row>
    <row r="4497" spans="1:4" x14ac:dyDescent="0.2">
      <c r="A4497" s="263" t="s">
        <v>7172</v>
      </c>
      <c r="B4497" s="263" t="s">
        <v>26219</v>
      </c>
      <c r="C4497" s="263" t="s">
        <v>12</v>
      </c>
      <c r="D4497" t="s">
        <v>2</v>
      </c>
    </row>
    <row r="4498" spans="1:4" x14ac:dyDescent="0.2">
      <c r="A4498" s="263" t="s">
        <v>13520</v>
      </c>
      <c r="B4498" s="263" t="s">
        <v>26219</v>
      </c>
      <c r="C4498" s="263" t="s">
        <v>12</v>
      </c>
      <c r="D4498" t="s">
        <v>2</v>
      </c>
    </row>
    <row r="4499" spans="1:4" x14ac:dyDescent="0.2">
      <c r="A4499" s="263" t="s">
        <v>7173</v>
      </c>
      <c r="B4499" s="263" t="s">
        <v>26220</v>
      </c>
      <c r="C4499" s="263" t="s">
        <v>12</v>
      </c>
      <c r="D4499" t="s">
        <v>2</v>
      </c>
    </row>
    <row r="4500" spans="1:4" x14ac:dyDescent="0.2">
      <c r="A4500" s="263" t="s">
        <v>13521</v>
      </c>
      <c r="B4500" s="263" t="s">
        <v>26220</v>
      </c>
      <c r="C4500" s="263" t="s">
        <v>12</v>
      </c>
      <c r="D4500" t="s">
        <v>2</v>
      </c>
    </row>
    <row r="4501" spans="1:4" x14ac:dyDescent="0.2">
      <c r="A4501" s="263" t="s">
        <v>1434</v>
      </c>
      <c r="B4501" s="263" t="s">
        <v>26221</v>
      </c>
      <c r="C4501" s="263" t="s">
        <v>12</v>
      </c>
      <c r="D4501" t="s">
        <v>2</v>
      </c>
    </row>
    <row r="4502" spans="1:4" x14ac:dyDescent="0.2">
      <c r="A4502" s="263" t="s">
        <v>13522</v>
      </c>
      <c r="B4502" s="263" t="s">
        <v>26221</v>
      </c>
      <c r="C4502" s="263" t="s">
        <v>12</v>
      </c>
      <c r="D4502" t="s">
        <v>2</v>
      </c>
    </row>
    <row r="4503" spans="1:4" x14ac:dyDescent="0.2">
      <c r="A4503" s="263" t="s">
        <v>1435</v>
      </c>
      <c r="B4503" s="263" t="s">
        <v>26222</v>
      </c>
      <c r="C4503" s="263" t="s">
        <v>12</v>
      </c>
      <c r="D4503" t="s">
        <v>2</v>
      </c>
    </row>
    <row r="4504" spans="1:4" x14ac:dyDescent="0.2">
      <c r="A4504" s="263" t="s">
        <v>13523</v>
      </c>
      <c r="B4504" s="263" t="s">
        <v>26222</v>
      </c>
      <c r="C4504" s="263" t="s">
        <v>12</v>
      </c>
      <c r="D4504" t="s">
        <v>2</v>
      </c>
    </row>
    <row r="4505" spans="1:4" x14ac:dyDescent="0.2">
      <c r="A4505" s="263" t="s">
        <v>1436</v>
      </c>
      <c r="B4505" s="263" t="s">
        <v>26223</v>
      </c>
      <c r="C4505" s="263" t="s">
        <v>12</v>
      </c>
      <c r="D4505" t="s">
        <v>2</v>
      </c>
    </row>
    <row r="4506" spans="1:4" x14ac:dyDescent="0.2">
      <c r="A4506" s="263" t="s">
        <v>13524</v>
      </c>
      <c r="B4506" s="263" t="s">
        <v>26223</v>
      </c>
      <c r="C4506" s="263" t="s">
        <v>12</v>
      </c>
      <c r="D4506" t="s">
        <v>2</v>
      </c>
    </row>
    <row r="4507" spans="1:4" x14ac:dyDescent="0.2">
      <c r="A4507" s="263" t="s">
        <v>1437</v>
      </c>
      <c r="B4507" s="263" t="s">
        <v>26224</v>
      </c>
      <c r="C4507" s="263" t="s">
        <v>12</v>
      </c>
      <c r="D4507" t="s">
        <v>2</v>
      </c>
    </row>
    <row r="4508" spans="1:4" x14ac:dyDescent="0.2">
      <c r="A4508" s="263" t="s">
        <v>13525</v>
      </c>
      <c r="B4508" s="263" t="s">
        <v>26224</v>
      </c>
      <c r="C4508" s="263" t="s">
        <v>12</v>
      </c>
      <c r="D4508" t="s">
        <v>2</v>
      </c>
    </row>
    <row r="4509" spans="1:4" x14ac:dyDescent="0.2">
      <c r="A4509" s="263" t="s">
        <v>1438</v>
      </c>
      <c r="B4509" s="263" t="s">
        <v>26225</v>
      </c>
      <c r="C4509" s="263" t="s">
        <v>12</v>
      </c>
      <c r="D4509" t="s">
        <v>2</v>
      </c>
    </row>
    <row r="4510" spans="1:4" x14ac:dyDescent="0.2">
      <c r="A4510" s="263" t="s">
        <v>13526</v>
      </c>
      <c r="B4510" s="263" t="s">
        <v>26225</v>
      </c>
      <c r="C4510" s="263" t="s">
        <v>12</v>
      </c>
      <c r="D4510" t="s">
        <v>2</v>
      </c>
    </row>
    <row r="4511" spans="1:4" x14ac:dyDescent="0.2">
      <c r="A4511" s="263" t="s">
        <v>1439</v>
      </c>
      <c r="B4511" s="263" t="s">
        <v>26226</v>
      </c>
      <c r="C4511" s="263" t="s">
        <v>12</v>
      </c>
      <c r="D4511" t="s">
        <v>2</v>
      </c>
    </row>
    <row r="4512" spans="1:4" x14ac:dyDescent="0.2">
      <c r="A4512" s="263" t="s">
        <v>13527</v>
      </c>
      <c r="B4512" s="263" t="s">
        <v>26226</v>
      </c>
      <c r="C4512" s="263" t="s">
        <v>12</v>
      </c>
      <c r="D4512" t="s">
        <v>2</v>
      </c>
    </row>
    <row r="4513" spans="1:4" x14ac:dyDescent="0.2">
      <c r="A4513" s="263" t="s">
        <v>1440</v>
      </c>
      <c r="B4513" s="263" t="s">
        <v>26227</v>
      </c>
      <c r="C4513" s="263" t="s">
        <v>12</v>
      </c>
      <c r="D4513" t="s">
        <v>2</v>
      </c>
    </row>
    <row r="4514" spans="1:4" x14ac:dyDescent="0.2">
      <c r="A4514" s="263" t="s">
        <v>13528</v>
      </c>
      <c r="B4514" s="263" t="s">
        <v>26227</v>
      </c>
      <c r="C4514" s="263" t="s">
        <v>12</v>
      </c>
      <c r="D4514" t="s">
        <v>2</v>
      </c>
    </row>
    <row r="4515" spans="1:4" x14ac:dyDescent="0.2">
      <c r="A4515" s="263" t="s">
        <v>1441</v>
      </c>
      <c r="B4515" s="263" t="s">
        <v>26228</v>
      </c>
      <c r="C4515" s="263" t="s">
        <v>12</v>
      </c>
      <c r="D4515" t="s">
        <v>2</v>
      </c>
    </row>
    <row r="4516" spans="1:4" x14ac:dyDescent="0.2">
      <c r="A4516" s="263" t="s">
        <v>13529</v>
      </c>
      <c r="B4516" s="263" t="s">
        <v>26228</v>
      </c>
      <c r="C4516" s="263" t="s">
        <v>12</v>
      </c>
      <c r="D4516" t="s">
        <v>2</v>
      </c>
    </row>
    <row r="4517" spans="1:4" x14ac:dyDescent="0.2">
      <c r="A4517" s="263" t="s">
        <v>1442</v>
      </c>
      <c r="B4517" s="263" t="s">
        <v>26229</v>
      </c>
      <c r="C4517" s="263" t="s">
        <v>12</v>
      </c>
      <c r="D4517" t="s">
        <v>2</v>
      </c>
    </row>
    <row r="4518" spans="1:4" x14ac:dyDescent="0.2">
      <c r="A4518" s="263" t="s">
        <v>13530</v>
      </c>
      <c r="B4518" s="263" t="s">
        <v>26229</v>
      </c>
      <c r="C4518" s="263" t="s">
        <v>12</v>
      </c>
      <c r="D4518" t="s">
        <v>2</v>
      </c>
    </row>
    <row r="4519" spans="1:4" x14ac:dyDescent="0.2">
      <c r="A4519" s="263" t="s">
        <v>1443</v>
      </c>
      <c r="B4519" s="263" t="s">
        <v>26230</v>
      </c>
      <c r="C4519" s="263" t="s">
        <v>12</v>
      </c>
      <c r="D4519" t="s">
        <v>2</v>
      </c>
    </row>
    <row r="4520" spans="1:4" x14ac:dyDescent="0.2">
      <c r="A4520" s="263" t="s">
        <v>13531</v>
      </c>
      <c r="B4520" s="263" t="s">
        <v>26230</v>
      </c>
      <c r="C4520" s="263" t="s">
        <v>12</v>
      </c>
      <c r="D4520" t="s">
        <v>2</v>
      </c>
    </row>
    <row r="4521" spans="1:4" x14ac:dyDescent="0.2">
      <c r="A4521" s="263" t="s">
        <v>1444</v>
      </c>
      <c r="B4521" s="263" t="s">
        <v>26231</v>
      </c>
      <c r="C4521" s="263" t="s">
        <v>12</v>
      </c>
      <c r="D4521" t="s">
        <v>2</v>
      </c>
    </row>
    <row r="4522" spans="1:4" x14ac:dyDescent="0.2">
      <c r="A4522" s="263" t="s">
        <v>13532</v>
      </c>
      <c r="B4522" s="263" t="s">
        <v>26231</v>
      </c>
      <c r="C4522" s="263" t="s">
        <v>12</v>
      </c>
      <c r="D4522" t="s">
        <v>2</v>
      </c>
    </row>
    <row r="4523" spans="1:4" x14ac:dyDescent="0.2">
      <c r="A4523" s="263" t="s">
        <v>1445</v>
      </c>
      <c r="B4523" s="263" t="s">
        <v>26232</v>
      </c>
      <c r="C4523" s="263" t="s">
        <v>12</v>
      </c>
      <c r="D4523" t="s">
        <v>2</v>
      </c>
    </row>
    <row r="4524" spans="1:4" x14ac:dyDescent="0.2">
      <c r="A4524" s="263" t="s">
        <v>13533</v>
      </c>
      <c r="B4524" s="263" t="s">
        <v>26232</v>
      </c>
      <c r="C4524" s="263" t="s">
        <v>12</v>
      </c>
      <c r="D4524" t="s">
        <v>2</v>
      </c>
    </row>
    <row r="4525" spans="1:4" x14ac:dyDescent="0.2">
      <c r="A4525" s="263" t="s">
        <v>1446</v>
      </c>
      <c r="B4525" s="263" t="s">
        <v>26233</v>
      </c>
      <c r="C4525" s="263" t="s">
        <v>12</v>
      </c>
      <c r="D4525" t="s">
        <v>2</v>
      </c>
    </row>
    <row r="4526" spans="1:4" x14ac:dyDescent="0.2">
      <c r="A4526" s="263" t="s">
        <v>13534</v>
      </c>
      <c r="B4526" s="263" t="s">
        <v>26233</v>
      </c>
      <c r="C4526" s="263" t="s">
        <v>12</v>
      </c>
      <c r="D4526" t="s">
        <v>2</v>
      </c>
    </row>
    <row r="4527" spans="1:4" x14ac:dyDescent="0.2">
      <c r="A4527" s="263" t="s">
        <v>1447</v>
      </c>
      <c r="B4527" s="263" t="s">
        <v>26234</v>
      </c>
      <c r="C4527" s="263" t="s">
        <v>12</v>
      </c>
      <c r="D4527" t="s">
        <v>2</v>
      </c>
    </row>
    <row r="4528" spans="1:4" x14ac:dyDescent="0.2">
      <c r="A4528" s="263" t="s">
        <v>13535</v>
      </c>
      <c r="B4528" s="263" t="s">
        <v>26234</v>
      </c>
      <c r="C4528" s="263" t="s">
        <v>12</v>
      </c>
      <c r="D4528" t="s">
        <v>2</v>
      </c>
    </row>
    <row r="4529" spans="1:4" x14ac:dyDescent="0.2">
      <c r="A4529" s="263" t="s">
        <v>1448</v>
      </c>
      <c r="B4529" s="263" t="s">
        <v>26235</v>
      </c>
      <c r="C4529" s="263" t="s">
        <v>12</v>
      </c>
      <c r="D4529" t="s">
        <v>2</v>
      </c>
    </row>
    <row r="4530" spans="1:4" x14ac:dyDescent="0.2">
      <c r="A4530" s="263" t="s">
        <v>13536</v>
      </c>
      <c r="B4530" s="263" t="s">
        <v>26235</v>
      </c>
      <c r="C4530" s="263" t="s">
        <v>12</v>
      </c>
      <c r="D4530" t="s">
        <v>2</v>
      </c>
    </row>
    <row r="4531" spans="1:4" x14ac:dyDescent="0.2">
      <c r="A4531" s="263" t="s">
        <v>1449</v>
      </c>
      <c r="B4531" s="263" t="s">
        <v>26236</v>
      </c>
      <c r="C4531" s="263" t="s">
        <v>12</v>
      </c>
      <c r="D4531" t="s">
        <v>2</v>
      </c>
    </row>
    <row r="4532" spans="1:4" x14ac:dyDescent="0.2">
      <c r="A4532" s="263" t="s">
        <v>13537</v>
      </c>
      <c r="B4532" s="263" t="s">
        <v>26236</v>
      </c>
      <c r="C4532" s="263" t="s">
        <v>12</v>
      </c>
      <c r="D4532" t="s">
        <v>2</v>
      </c>
    </row>
    <row r="4533" spans="1:4" x14ac:dyDescent="0.2">
      <c r="A4533" s="263" t="s">
        <v>1450</v>
      </c>
      <c r="B4533" s="263" t="s">
        <v>26237</v>
      </c>
      <c r="C4533" s="263" t="s">
        <v>12</v>
      </c>
      <c r="D4533" t="s">
        <v>2</v>
      </c>
    </row>
    <row r="4534" spans="1:4" x14ac:dyDescent="0.2">
      <c r="A4534" s="263" t="s">
        <v>13538</v>
      </c>
      <c r="B4534" s="263" t="s">
        <v>26237</v>
      </c>
      <c r="C4534" s="263" t="s">
        <v>12</v>
      </c>
      <c r="D4534" t="s">
        <v>2</v>
      </c>
    </row>
    <row r="4535" spans="1:4" x14ac:dyDescent="0.2">
      <c r="A4535" s="263" t="s">
        <v>7174</v>
      </c>
      <c r="B4535" s="263" t="s">
        <v>26238</v>
      </c>
      <c r="C4535" s="263" t="s">
        <v>12</v>
      </c>
      <c r="D4535" t="s">
        <v>2</v>
      </c>
    </row>
    <row r="4536" spans="1:4" x14ac:dyDescent="0.2">
      <c r="A4536" s="263" t="s">
        <v>13539</v>
      </c>
      <c r="B4536" s="263" t="s">
        <v>26238</v>
      </c>
      <c r="C4536" s="263" t="s">
        <v>12</v>
      </c>
      <c r="D4536" t="s">
        <v>2</v>
      </c>
    </row>
    <row r="4537" spans="1:4" x14ac:dyDescent="0.2">
      <c r="A4537" s="263" t="s">
        <v>7175</v>
      </c>
      <c r="B4537" s="263" t="s">
        <v>26239</v>
      </c>
      <c r="C4537" s="263" t="s">
        <v>12</v>
      </c>
      <c r="D4537" t="s">
        <v>2</v>
      </c>
    </row>
    <row r="4538" spans="1:4" x14ac:dyDescent="0.2">
      <c r="A4538" s="263" t="s">
        <v>13540</v>
      </c>
      <c r="B4538" s="263" t="s">
        <v>26239</v>
      </c>
      <c r="C4538" s="263" t="s">
        <v>12</v>
      </c>
      <c r="D4538" t="s">
        <v>2</v>
      </c>
    </row>
    <row r="4539" spans="1:4" x14ac:dyDescent="0.2">
      <c r="A4539" s="263" t="s">
        <v>7176</v>
      </c>
      <c r="B4539" s="263" t="s">
        <v>26240</v>
      </c>
      <c r="C4539" s="263" t="s">
        <v>12</v>
      </c>
      <c r="D4539" t="s">
        <v>2</v>
      </c>
    </row>
    <row r="4540" spans="1:4" x14ac:dyDescent="0.2">
      <c r="A4540" s="263" t="s">
        <v>13541</v>
      </c>
      <c r="B4540" s="263" t="s">
        <v>26240</v>
      </c>
      <c r="C4540" s="263" t="s">
        <v>12</v>
      </c>
      <c r="D4540" t="s">
        <v>2</v>
      </c>
    </row>
    <row r="4541" spans="1:4" x14ac:dyDescent="0.2">
      <c r="A4541" s="263" t="s">
        <v>7177</v>
      </c>
      <c r="B4541" s="263" t="s">
        <v>26241</v>
      </c>
      <c r="C4541" s="263" t="s">
        <v>12</v>
      </c>
      <c r="D4541" t="s">
        <v>2</v>
      </c>
    </row>
    <row r="4542" spans="1:4" x14ac:dyDescent="0.2">
      <c r="A4542" s="263" t="s">
        <v>13542</v>
      </c>
      <c r="B4542" s="263" t="s">
        <v>26241</v>
      </c>
      <c r="C4542" s="263" t="s">
        <v>12</v>
      </c>
      <c r="D4542" t="s">
        <v>2</v>
      </c>
    </row>
    <row r="4543" spans="1:4" x14ac:dyDescent="0.2">
      <c r="A4543" s="263" t="s">
        <v>7178</v>
      </c>
      <c r="B4543" s="263" t="s">
        <v>26242</v>
      </c>
      <c r="C4543" s="263" t="s">
        <v>12</v>
      </c>
      <c r="D4543" t="s">
        <v>2</v>
      </c>
    </row>
    <row r="4544" spans="1:4" x14ac:dyDescent="0.2">
      <c r="A4544" s="263" t="s">
        <v>13543</v>
      </c>
      <c r="B4544" s="263" t="s">
        <v>26242</v>
      </c>
      <c r="C4544" s="263" t="s">
        <v>12</v>
      </c>
      <c r="D4544" t="s">
        <v>2</v>
      </c>
    </row>
    <row r="4545" spans="1:4" x14ac:dyDescent="0.2">
      <c r="A4545" s="263" t="s">
        <v>7179</v>
      </c>
      <c r="B4545" s="263" t="s">
        <v>26243</v>
      </c>
      <c r="C4545" s="263" t="s">
        <v>12</v>
      </c>
      <c r="D4545" t="s">
        <v>2</v>
      </c>
    </row>
    <row r="4546" spans="1:4" x14ac:dyDescent="0.2">
      <c r="A4546" s="263" t="s">
        <v>13544</v>
      </c>
      <c r="B4546" s="263" t="s">
        <v>26243</v>
      </c>
      <c r="C4546" s="263" t="s">
        <v>12</v>
      </c>
      <c r="D4546" t="s">
        <v>2</v>
      </c>
    </row>
    <row r="4547" spans="1:4" x14ac:dyDescent="0.2">
      <c r="A4547" s="263" t="s">
        <v>7180</v>
      </c>
      <c r="B4547" s="263" t="s">
        <v>26244</v>
      </c>
      <c r="C4547" s="263" t="s">
        <v>12</v>
      </c>
      <c r="D4547" t="s">
        <v>2</v>
      </c>
    </row>
    <row r="4548" spans="1:4" x14ac:dyDescent="0.2">
      <c r="A4548" s="263" t="s">
        <v>13545</v>
      </c>
      <c r="B4548" s="263" t="s">
        <v>26244</v>
      </c>
      <c r="C4548" s="263" t="s">
        <v>12</v>
      </c>
      <c r="D4548" t="s">
        <v>2</v>
      </c>
    </row>
    <row r="4549" spans="1:4" x14ac:dyDescent="0.2">
      <c r="A4549" s="263" t="s">
        <v>7181</v>
      </c>
      <c r="B4549" s="263" t="s">
        <v>26245</v>
      </c>
      <c r="C4549" s="263" t="s">
        <v>12</v>
      </c>
      <c r="D4549" t="s">
        <v>2</v>
      </c>
    </row>
    <row r="4550" spans="1:4" x14ac:dyDescent="0.2">
      <c r="A4550" s="263" t="s">
        <v>13546</v>
      </c>
      <c r="B4550" s="263" t="s">
        <v>26245</v>
      </c>
      <c r="C4550" s="263" t="s">
        <v>12</v>
      </c>
      <c r="D4550" t="s">
        <v>2</v>
      </c>
    </row>
    <row r="4551" spans="1:4" x14ac:dyDescent="0.2">
      <c r="A4551" s="263" t="s">
        <v>7182</v>
      </c>
      <c r="B4551" s="263" t="s">
        <v>26246</v>
      </c>
      <c r="C4551" s="263" t="s">
        <v>12</v>
      </c>
      <c r="D4551" t="s">
        <v>2</v>
      </c>
    </row>
    <row r="4552" spans="1:4" x14ac:dyDescent="0.2">
      <c r="A4552" s="263" t="s">
        <v>13547</v>
      </c>
      <c r="B4552" s="263" t="s">
        <v>26246</v>
      </c>
      <c r="C4552" s="263" t="s">
        <v>12</v>
      </c>
      <c r="D4552" t="s">
        <v>2</v>
      </c>
    </row>
    <row r="4553" spans="1:4" x14ac:dyDescent="0.2">
      <c r="A4553" s="263" t="s">
        <v>7183</v>
      </c>
      <c r="B4553" s="263" t="s">
        <v>26247</v>
      </c>
      <c r="C4553" s="263" t="s">
        <v>12</v>
      </c>
      <c r="D4553" t="s">
        <v>2</v>
      </c>
    </row>
    <row r="4554" spans="1:4" x14ac:dyDescent="0.2">
      <c r="A4554" s="263" t="s">
        <v>13548</v>
      </c>
      <c r="B4554" s="263" t="s">
        <v>26247</v>
      </c>
      <c r="C4554" s="263" t="s">
        <v>12</v>
      </c>
      <c r="D4554" t="s">
        <v>2</v>
      </c>
    </row>
    <row r="4555" spans="1:4" x14ac:dyDescent="0.2">
      <c r="A4555" s="263" t="s">
        <v>7184</v>
      </c>
      <c r="B4555" s="263" t="s">
        <v>26248</v>
      </c>
      <c r="C4555" s="263" t="s">
        <v>12</v>
      </c>
      <c r="D4555" t="s">
        <v>2</v>
      </c>
    </row>
    <row r="4556" spans="1:4" x14ac:dyDescent="0.2">
      <c r="A4556" s="263" t="s">
        <v>13549</v>
      </c>
      <c r="B4556" s="263" t="s">
        <v>26248</v>
      </c>
      <c r="C4556" s="263" t="s">
        <v>12</v>
      </c>
      <c r="D4556" t="s">
        <v>2</v>
      </c>
    </row>
    <row r="4557" spans="1:4" x14ac:dyDescent="0.2">
      <c r="A4557" s="263" t="s">
        <v>7185</v>
      </c>
      <c r="B4557" s="263" t="s">
        <v>26249</v>
      </c>
      <c r="C4557" s="263" t="s">
        <v>12</v>
      </c>
      <c r="D4557" t="s">
        <v>2</v>
      </c>
    </row>
    <row r="4558" spans="1:4" x14ac:dyDescent="0.2">
      <c r="A4558" s="263" t="s">
        <v>13550</v>
      </c>
      <c r="B4558" s="263" t="s">
        <v>26249</v>
      </c>
      <c r="C4558" s="263" t="s">
        <v>12</v>
      </c>
      <c r="D4558" t="s">
        <v>2</v>
      </c>
    </row>
    <row r="4559" spans="1:4" x14ac:dyDescent="0.2">
      <c r="A4559" s="263" t="s">
        <v>7186</v>
      </c>
      <c r="B4559" s="263" t="s">
        <v>26250</v>
      </c>
      <c r="C4559" s="263" t="s">
        <v>12</v>
      </c>
      <c r="D4559" t="s">
        <v>2</v>
      </c>
    </row>
    <row r="4560" spans="1:4" x14ac:dyDescent="0.2">
      <c r="A4560" s="263" t="s">
        <v>13551</v>
      </c>
      <c r="B4560" s="263" t="s">
        <v>26250</v>
      </c>
      <c r="C4560" s="263" t="s">
        <v>12</v>
      </c>
      <c r="D4560" t="s">
        <v>2</v>
      </c>
    </row>
    <row r="4561" spans="1:4" x14ac:dyDescent="0.2">
      <c r="A4561" s="263" t="s">
        <v>7187</v>
      </c>
      <c r="B4561" s="263" t="s">
        <v>26251</v>
      </c>
      <c r="C4561" s="263" t="s">
        <v>12</v>
      </c>
      <c r="D4561" t="s">
        <v>2</v>
      </c>
    </row>
    <row r="4562" spans="1:4" x14ac:dyDescent="0.2">
      <c r="A4562" s="263" t="s">
        <v>13552</v>
      </c>
      <c r="B4562" s="263" t="s">
        <v>26251</v>
      </c>
      <c r="C4562" s="263" t="s">
        <v>12</v>
      </c>
      <c r="D4562" t="s">
        <v>2</v>
      </c>
    </row>
    <row r="4563" spans="1:4" x14ac:dyDescent="0.2">
      <c r="A4563" s="263" t="s">
        <v>7188</v>
      </c>
      <c r="B4563" s="263" t="s">
        <v>26252</v>
      </c>
      <c r="C4563" s="263" t="s">
        <v>12</v>
      </c>
      <c r="D4563" t="s">
        <v>2</v>
      </c>
    </row>
    <row r="4564" spans="1:4" x14ac:dyDescent="0.2">
      <c r="A4564" s="263" t="s">
        <v>13553</v>
      </c>
      <c r="B4564" s="263" t="s">
        <v>26252</v>
      </c>
      <c r="C4564" s="263" t="s">
        <v>12</v>
      </c>
      <c r="D4564" t="s">
        <v>2</v>
      </c>
    </row>
    <row r="4565" spans="1:4" x14ac:dyDescent="0.2">
      <c r="A4565" s="263" t="s">
        <v>7189</v>
      </c>
      <c r="B4565" s="263" t="s">
        <v>26253</v>
      </c>
      <c r="C4565" s="263" t="s">
        <v>12</v>
      </c>
      <c r="D4565" t="s">
        <v>2</v>
      </c>
    </row>
    <row r="4566" spans="1:4" x14ac:dyDescent="0.2">
      <c r="A4566" s="263" t="s">
        <v>13554</v>
      </c>
      <c r="B4566" s="263" t="s">
        <v>26253</v>
      </c>
      <c r="C4566" s="263" t="s">
        <v>12</v>
      </c>
      <c r="D4566" t="s">
        <v>2</v>
      </c>
    </row>
    <row r="4567" spans="1:4" x14ac:dyDescent="0.2">
      <c r="A4567" s="263" t="s">
        <v>7190</v>
      </c>
      <c r="B4567" s="263" t="s">
        <v>26254</v>
      </c>
      <c r="C4567" s="263" t="s">
        <v>12</v>
      </c>
      <c r="D4567" t="s">
        <v>2</v>
      </c>
    </row>
    <row r="4568" spans="1:4" x14ac:dyDescent="0.2">
      <c r="A4568" s="263" t="s">
        <v>13555</v>
      </c>
      <c r="B4568" s="263" t="s">
        <v>26254</v>
      </c>
      <c r="C4568" s="263" t="s">
        <v>12</v>
      </c>
      <c r="D4568" t="s">
        <v>2</v>
      </c>
    </row>
    <row r="4569" spans="1:4" x14ac:dyDescent="0.2">
      <c r="A4569" s="263" t="s">
        <v>7191</v>
      </c>
      <c r="B4569" s="263" t="s">
        <v>26255</v>
      </c>
      <c r="C4569" s="263" t="s">
        <v>12</v>
      </c>
      <c r="D4569" t="s">
        <v>2</v>
      </c>
    </row>
    <row r="4570" spans="1:4" x14ac:dyDescent="0.2">
      <c r="A4570" s="263" t="s">
        <v>13556</v>
      </c>
      <c r="B4570" s="263" t="s">
        <v>26255</v>
      </c>
      <c r="C4570" s="263" t="s">
        <v>12</v>
      </c>
      <c r="D4570" t="s">
        <v>2</v>
      </c>
    </row>
    <row r="4571" spans="1:4" x14ac:dyDescent="0.2">
      <c r="A4571" s="263" t="s">
        <v>7192</v>
      </c>
      <c r="B4571" s="263" t="s">
        <v>26256</v>
      </c>
      <c r="C4571" s="263" t="s">
        <v>12</v>
      </c>
      <c r="D4571" t="s">
        <v>2</v>
      </c>
    </row>
    <row r="4572" spans="1:4" x14ac:dyDescent="0.2">
      <c r="A4572" s="263" t="s">
        <v>13557</v>
      </c>
      <c r="B4572" s="263" t="s">
        <v>26256</v>
      </c>
      <c r="C4572" s="263" t="s">
        <v>12</v>
      </c>
      <c r="D4572" t="s">
        <v>2</v>
      </c>
    </row>
    <row r="4573" spans="1:4" x14ac:dyDescent="0.2">
      <c r="A4573" s="263" t="s">
        <v>7193</v>
      </c>
      <c r="B4573" s="263" t="s">
        <v>26257</v>
      </c>
      <c r="C4573" s="263" t="s">
        <v>12</v>
      </c>
      <c r="D4573" t="s">
        <v>2</v>
      </c>
    </row>
    <row r="4574" spans="1:4" x14ac:dyDescent="0.2">
      <c r="A4574" s="263" t="s">
        <v>13558</v>
      </c>
      <c r="B4574" s="263" t="s">
        <v>26257</v>
      </c>
      <c r="C4574" s="263" t="s">
        <v>12</v>
      </c>
      <c r="D4574" t="s">
        <v>2</v>
      </c>
    </row>
    <row r="4575" spans="1:4" x14ac:dyDescent="0.2">
      <c r="A4575" s="263" t="s">
        <v>7194</v>
      </c>
      <c r="B4575" s="263" t="s">
        <v>26258</v>
      </c>
      <c r="C4575" s="263" t="s">
        <v>12</v>
      </c>
      <c r="D4575" t="s">
        <v>2</v>
      </c>
    </row>
    <row r="4576" spans="1:4" x14ac:dyDescent="0.2">
      <c r="A4576" s="263" t="s">
        <v>13559</v>
      </c>
      <c r="B4576" s="263" t="s">
        <v>26258</v>
      </c>
      <c r="C4576" s="263" t="s">
        <v>12</v>
      </c>
      <c r="D4576" t="s">
        <v>2</v>
      </c>
    </row>
    <row r="4577" spans="1:4" x14ac:dyDescent="0.2">
      <c r="A4577" s="263" t="s">
        <v>7195</v>
      </c>
      <c r="B4577" s="263" t="s">
        <v>26259</v>
      </c>
      <c r="C4577" s="263" t="s">
        <v>12</v>
      </c>
      <c r="D4577" t="s">
        <v>2</v>
      </c>
    </row>
    <row r="4578" spans="1:4" x14ac:dyDescent="0.2">
      <c r="A4578" s="263" t="s">
        <v>13560</v>
      </c>
      <c r="B4578" s="263" t="s">
        <v>26259</v>
      </c>
      <c r="C4578" s="263" t="s">
        <v>12</v>
      </c>
      <c r="D4578" t="s">
        <v>2</v>
      </c>
    </row>
    <row r="4579" spans="1:4" x14ac:dyDescent="0.2">
      <c r="A4579" s="263" t="s">
        <v>7196</v>
      </c>
      <c r="B4579" s="263" t="s">
        <v>26260</v>
      </c>
      <c r="C4579" s="263" t="s">
        <v>12</v>
      </c>
      <c r="D4579" t="s">
        <v>2</v>
      </c>
    </row>
    <row r="4580" spans="1:4" x14ac:dyDescent="0.2">
      <c r="A4580" s="263" t="s">
        <v>13561</v>
      </c>
      <c r="B4580" s="263" t="s">
        <v>26260</v>
      </c>
      <c r="C4580" s="263" t="s">
        <v>12</v>
      </c>
      <c r="D4580" t="s">
        <v>2</v>
      </c>
    </row>
    <row r="4581" spans="1:4" x14ac:dyDescent="0.2">
      <c r="A4581" s="263" t="s">
        <v>7197</v>
      </c>
      <c r="B4581" s="263" t="s">
        <v>26261</v>
      </c>
      <c r="C4581" s="263" t="s">
        <v>12</v>
      </c>
      <c r="D4581" t="s">
        <v>2</v>
      </c>
    </row>
    <row r="4582" spans="1:4" x14ac:dyDescent="0.2">
      <c r="A4582" s="263" t="s">
        <v>13562</v>
      </c>
      <c r="B4582" s="263" t="s">
        <v>26261</v>
      </c>
      <c r="C4582" s="263" t="s">
        <v>12</v>
      </c>
      <c r="D4582" t="s">
        <v>2</v>
      </c>
    </row>
    <row r="4583" spans="1:4" x14ac:dyDescent="0.2">
      <c r="A4583" s="263" t="s">
        <v>7198</v>
      </c>
      <c r="B4583" s="263" t="s">
        <v>26262</v>
      </c>
      <c r="C4583" s="263" t="s">
        <v>12</v>
      </c>
      <c r="D4583" t="s">
        <v>2</v>
      </c>
    </row>
    <row r="4584" spans="1:4" x14ac:dyDescent="0.2">
      <c r="A4584" s="263" t="s">
        <v>13563</v>
      </c>
      <c r="B4584" s="263" t="s">
        <v>26262</v>
      </c>
      <c r="C4584" s="263" t="s">
        <v>12</v>
      </c>
      <c r="D4584" t="s">
        <v>2</v>
      </c>
    </row>
    <row r="4585" spans="1:4" x14ac:dyDescent="0.2">
      <c r="A4585" s="263" t="s">
        <v>7199</v>
      </c>
      <c r="B4585" s="263" t="s">
        <v>26263</v>
      </c>
      <c r="C4585" s="263" t="s">
        <v>12</v>
      </c>
      <c r="D4585" t="s">
        <v>2</v>
      </c>
    </row>
    <row r="4586" spans="1:4" x14ac:dyDescent="0.2">
      <c r="A4586" s="263" t="s">
        <v>13564</v>
      </c>
      <c r="B4586" s="263" t="s">
        <v>26263</v>
      </c>
      <c r="C4586" s="263" t="s">
        <v>12</v>
      </c>
      <c r="D4586" t="s">
        <v>2</v>
      </c>
    </row>
    <row r="4587" spans="1:4" x14ac:dyDescent="0.2">
      <c r="A4587" s="263" t="s">
        <v>7200</v>
      </c>
      <c r="B4587" s="263" t="s">
        <v>26264</v>
      </c>
      <c r="C4587" s="263" t="s">
        <v>12</v>
      </c>
      <c r="D4587" t="s">
        <v>2</v>
      </c>
    </row>
    <row r="4588" spans="1:4" x14ac:dyDescent="0.2">
      <c r="A4588" s="263" t="s">
        <v>13565</v>
      </c>
      <c r="B4588" s="263" t="s">
        <v>26264</v>
      </c>
      <c r="C4588" s="263" t="s">
        <v>12</v>
      </c>
      <c r="D4588" t="s">
        <v>2</v>
      </c>
    </row>
    <row r="4589" spans="1:4" x14ac:dyDescent="0.2">
      <c r="A4589" s="263" t="s">
        <v>7201</v>
      </c>
      <c r="B4589" s="263" t="s">
        <v>26265</v>
      </c>
      <c r="C4589" s="263" t="s">
        <v>12</v>
      </c>
      <c r="D4589" t="s">
        <v>2</v>
      </c>
    </row>
    <row r="4590" spans="1:4" x14ac:dyDescent="0.2">
      <c r="A4590" s="263" t="s">
        <v>13566</v>
      </c>
      <c r="B4590" s="263" t="s">
        <v>26265</v>
      </c>
      <c r="C4590" s="263" t="s">
        <v>12</v>
      </c>
      <c r="D4590" t="s">
        <v>2</v>
      </c>
    </row>
    <row r="4591" spans="1:4" x14ac:dyDescent="0.2">
      <c r="A4591" s="263" t="s">
        <v>7202</v>
      </c>
      <c r="B4591" s="263" t="s">
        <v>26266</v>
      </c>
      <c r="C4591" s="263" t="s">
        <v>12</v>
      </c>
      <c r="D4591" t="s">
        <v>2</v>
      </c>
    </row>
    <row r="4592" spans="1:4" x14ac:dyDescent="0.2">
      <c r="A4592" s="263" t="s">
        <v>13567</v>
      </c>
      <c r="B4592" s="263" t="s">
        <v>26266</v>
      </c>
      <c r="C4592" s="263" t="s">
        <v>12</v>
      </c>
      <c r="D4592" t="s">
        <v>2</v>
      </c>
    </row>
    <row r="4593" spans="1:4" x14ac:dyDescent="0.2">
      <c r="A4593" s="263" t="s">
        <v>7203</v>
      </c>
      <c r="B4593" s="263" t="s">
        <v>26267</v>
      </c>
      <c r="C4593" s="263" t="s">
        <v>12</v>
      </c>
      <c r="D4593" t="s">
        <v>2</v>
      </c>
    </row>
    <row r="4594" spans="1:4" x14ac:dyDescent="0.2">
      <c r="A4594" s="263" t="s">
        <v>13568</v>
      </c>
      <c r="B4594" s="263" t="s">
        <v>26267</v>
      </c>
      <c r="C4594" s="263" t="s">
        <v>12</v>
      </c>
      <c r="D4594" t="s">
        <v>2</v>
      </c>
    </row>
    <row r="4595" spans="1:4" x14ac:dyDescent="0.2">
      <c r="A4595" s="263" t="s">
        <v>7204</v>
      </c>
      <c r="B4595" s="263" t="s">
        <v>26268</v>
      </c>
      <c r="C4595" s="263" t="s">
        <v>12</v>
      </c>
      <c r="D4595" t="s">
        <v>2</v>
      </c>
    </row>
    <row r="4596" spans="1:4" x14ac:dyDescent="0.2">
      <c r="A4596" s="263" t="s">
        <v>13569</v>
      </c>
      <c r="B4596" s="263" t="s">
        <v>26268</v>
      </c>
      <c r="C4596" s="263" t="s">
        <v>12</v>
      </c>
      <c r="D4596" t="s">
        <v>2</v>
      </c>
    </row>
    <row r="4597" spans="1:4" x14ac:dyDescent="0.2">
      <c r="A4597" s="263" t="s">
        <v>7205</v>
      </c>
      <c r="B4597" s="263" t="s">
        <v>26269</v>
      </c>
      <c r="C4597" s="263" t="s">
        <v>12</v>
      </c>
      <c r="D4597" t="s">
        <v>2</v>
      </c>
    </row>
    <row r="4598" spans="1:4" x14ac:dyDescent="0.2">
      <c r="A4598" s="263" t="s">
        <v>13570</v>
      </c>
      <c r="B4598" s="263" t="s">
        <v>26269</v>
      </c>
      <c r="C4598" s="263" t="s">
        <v>12</v>
      </c>
      <c r="D4598" t="s">
        <v>2</v>
      </c>
    </row>
    <row r="4599" spans="1:4" x14ac:dyDescent="0.2">
      <c r="A4599" s="263" t="s">
        <v>7206</v>
      </c>
      <c r="B4599" s="263" t="s">
        <v>26270</v>
      </c>
      <c r="C4599" s="263" t="s">
        <v>12</v>
      </c>
      <c r="D4599" t="s">
        <v>2</v>
      </c>
    </row>
    <row r="4600" spans="1:4" x14ac:dyDescent="0.2">
      <c r="A4600" s="263" t="s">
        <v>13571</v>
      </c>
      <c r="B4600" s="263" t="s">
        <v>26270</v>
      </c>
      <c r="C4600" s="263" t="s">
        <v>12</v>
      </c>
      <c r="D4600" t="s">
        <v>2</v>
      </c>
    </row>
    <row r="4601" spans="1:4" x14ac:dyDescent="0.2">
      <c r="A4601" s="263" t="s">
        <v>7207</v>
      </c>
      <c r="B4601" s="263" t="s">
        <v>26271</v>
      </c>
      <c r="C4601" s="263" t="s">
        <v>12</v>
      </c>
      <c r="D4601" t="s">
        <v>2</v>
      </c>
    </row>
    <row r="4602" spans="1:4" x14ac:dyDescent="0.2">
      <c r="A4602" s="263" t="s">
        <v>13572</v>
      </c>
      <c r="B4602" s="263" t="s">
        <v>26271</v>
      </c>
      <c r="C4602" s="263" t="s">
        <v>12</v>
      </c>
      <c r="D4602" t="s">
        <v>2</v>
      </c>
    </row>
    <row r="4603" spans="1:4" x14ac:dyDescent="0.2">
      <c r="A4603" s="263" t="s">
        <v>7208</v>
      </c>
      <c r="B4603" s="263" t="s">
        <v>26272</v>
      </c>
      <c r="C4603" s="263" t="s">
        <v>12</v>
      </c>
      <c r="D4603" t="s">
        <v>2</v>
      </c>
    </row>
    <row r="4604" spans="1:4" x14ac:dyDescent="0.2">
      <c r="A4604" s="263" t="s">
        <v>13573</v>
      </c>
      <c r="B4604" s="263" t="s">
        <v>26272</v>
      </c>
      <c r="C4604" s="263" t="s">
        <v>12</v>
      </c>
      <c r="D4604" t="s">
        <v>2</v>
      </c>
    </row>
    <row r="4605" spans="1:4" x14ac:dyDescent="0.2">
      <c r="A4605" s="263" t="s">
        <v>7209</v>
      </c>
      <c r="B4605" s="263" t="s">
        <v>26273</v>
      </c>
      <c r="C4605" s="263" t="s">
        <v>12</v>
      </c>
      <c r="D4605" t="s">
        <v>2</v>
      </c>
    </row>
    <row r="4606" spans="1:4" x14ac:dyDescent="0.2">
      <c r="A4606" s="263" t="s">
        <v>13574</v>
      </c>
      <c r="B4606" s="263" t="s">
        <v>26273</v>
      </c>
      <c r="C4606" s="263" t="s">
        <v>12</v>
      </c>
      <c r="D4606" t="s">
        <v>2</v>
      </c>
    </row>
    <row r="4607" spans="1:4" x14ac:dyDescent="0.2">
      <c r="A4607" s="263" t="s">
        <v>7210</v>
      </c>
      <c r="B4607" s="263" t="s">
        <v>26274</v>
      </c>
      <c r="C4607" s="263" t="s">
        <v>12</v>
      </c>
      <c r="D4607" t="s">
        <v>2</v>
      </c>
    </row>
    <row r="4608" spans="1:4" x14ac:dyDescent="0.2">
      <c r="A4608" s="263" t="s">
        <v>13575</v>
      </c>
      <c r="B4608" s="263" t="s">
        <v>26274</v>
      </c>
      <c r="C4608" s="263" t="s">
        <v>12</v>
      </c>
      <c r="D4608" t="s">
        <v>2</v>
      </c>
    </row>
    <row r="4609" spans="1:4" x14ac:dyDescent="0.2">
      <c r="A4609" s="263" t="s">
        <v>7211</v>
      </c>
      <c r="B4609" s="263" t="s">
        <v>26275</v>
      </c>
      <c r="C4609" s="263" t="s">
        <v>12</v>
      </c>
      <c r="D4609" t="s">
        <v>2</v>
      </c>
    </row>
    <row r="4610" spans="1:4" x14ac:dyDescent="0.2">
      <c r="A4610" s="263" t="s">
        <v>13576</v>
      </c>
      <c r="B4610" s="263" t="s">
        <v>26275</v>
      </c>
      <c r="C4610" s="263" t="s">
        <v>12</v>
      </c>
      <c r="D4610" t="s">
        <v>2</v>
      </c>
    </row>
    <row r="4611" spans="1:4" x14ac:dyDescent="0.2">
      <c r="A4611" s="263" t="s">
        <v>7212</v>
      </c>
      <c r="B4611" s="263" t="s">
        <v>26276</v>
      </c>
      <c r="C4611" s="263" t="s">
        <v>12</v>
      </c>
      <c r="D4611" t="s">
        <v>2</v>
      </c>
    </row>
    <row r="4612" spans="1:4" x14ac:dyDescent="0.2">
      <c r="A4612" s="263" t="s">
        <v>13577</v>
      </c>
      <c r="B4612" s="263" t="s">
        <v>26276</v>
      </c>
      <c r="C4612" s="263" t="s">
        <v>12</v>
      </c>
      <c r="D4612" t="s">
        <v>2</v>
      </c>
    </row>
    <row r="4613" spans="1:4" x14ac:dyDescent="0.2">
      <c r="A4613" s="263" t="s">
        <v>7213</v>
      </c>
      <c r="B4613" s="263" t="s">
        <v>26277</v>
      </c>
      <c r="C4613" s="263" t="s">
        <v>12</v>
      </c>
      <c r="D4613" t="s">
        <v>2</v>
      </c>
    </row>
    <row r="4614" spans="1:4" x14ac:dyDescent="0.2">
      <c r="A4614" s="263" t="s">
        <v>13578</v>
      </c>
      <c r="B4614" s="263" t="s">
        <v>26277</v>
      </c>
      <c r="C4614" s="263" t="s">
        <v>12</v>
      </c>
      <c r="D4614" t="s">
        <v>2</v>
      </c>
    </row>
    <row r="4615" spans="1:4" x14ac:dyDescent="0.2">
      <c r="A4615" s="263" t="s">
        <v>7214</v>
      </c>
      <c r="B4615" s="263" t="s">
        <v>26278</v>
      </c>
      <c r="C4615" s="263" t="s">
        <v>12</v>
      </c>
      <c r="D4615" t="s">
        <v>2</v>
      </c>
    </row>
    <row r="4616" spans="1:4" x14ac:dyDescent="0.2">
      <c r="A4616" s="263" t="s">
        <v>13579</v>
      </c>
      <c r="B4616" s="263" t="s">
        <v>26278</v>
      </c>
      <c r="C4616" s="263" t="s">
        <v>12</v>
      </c>
      <c r="D4616" t="s">
        <v>2</v>
      </c>
    </row>
    <row r="4617" spans="1:4" x14ac:dyDescent="0.2">
      <c r="A4617" s="263" t="s">
        <v>7215</v>
      </c>
      <c r="B4617" s="263" t="s">
        <v>26279</v>
      </c>
      <c r="C4617" s="263" t="s">
        <v>12</v>
      </c>
      <c r="D4617" t="s">
        <v>2</v>
      </c>
    </row>
    <row r="4618" spans="1:4" x14ac:dyDescent="0.2">
      <c r="A4618" s="263" t="s">
        <v>13580</v>
      </c>
      <c r="B4618" s="263" t="s">
        <v>26279</v>
      </c>
      <c r="C4618" s="263" t="s">
        <v>12</v>
      </c>
      <c r="D4618" t="s">
        <v>2</v>
      </c>
    </row>
    <row r="4619" spans="1:4" x14ac:dyDescent="0.2">
      <c r="A4619" s="263" t="s">
        <v>7216</v>
      </c>
      <c r="B4619" s="263" t="s">
        <v>26280</v>
      </c>
      <c r="C4619" s="263" t="s">
        <v>12</v>
      </c>
      <c r="D4619" t="s">
        <v>2</v>
      </c>
    </row>
    <row r="4620" spans="1:4" x14ac:dyDescent="0.2">
      <c r="A4620" s="263" t="s">
        <v>13581</v>
      </c>
      <c r="B4620" s="263" t="s">
        <v>26280</v>
      </c>
      <c r="C4620" s="263" t="s">
        <v>12</v>
      </c>
      <c r="D4620" t="s">
        <v>2</v>
      </c>
    </row>
    <row r="4621" spans="1:4" x14ac:dyDescent="0.2">
      <c r="A4621" s="263" t="s">
        <v>7217</v>
      </c>
      <c r="B4621" s="263" t="s">
        <v>26281</v>
      </c>
      <c r="C4621" s="263" t="s">
        <v>20</v>
      </c>
      <c r="D4621" t="s">
        <v>0</v>
      </c>
    </row>
    <row r="4622" spans="1:4" x14ac:dyDescent="0.2">
      <c r="A4622" s="263" t="s">
        <v>13582</v>
      </c>
      <c r="B4622" s="263" t="s">
        <v>26281</v>
      </c>
      <c r="C4622" s="263" t="s">
        <v>20</v>
      </c>
      <c r="D4622" t="s">
        <v>0</v>
      </c>
    </row>
    <row r="4623" spans="1:4" x14ac:dyDescent="0.2">
      <c r="A4623" s="290" t="s">
        <v>7218</v>
      </c>
      <c r="B4623" s="263" t="s">
        <v>26282</v>
      </c>
      <c r="C4623" s="263" t="s">
        <v>20</v>
      </c>
      <c r="D4623" t="s">
        <v>0</v>
      </c>
    </row>
    <row r="4624" spans="1:4" x14ac:dyDescent="0.2">
      <c r="A4624" s="263" t="s">
        <v>13583</v>
      </c>
      <c r="B4624" s="263" t="s">
        <v>26282</v>
      </c>
      <c r="C4624" s="263" t="s">
        <v>20</v>
      </c>
      <c r="D4624" t="s">
        <v>0</v>
      </c>
    </row>
    <row r="4625" spans="1:4" x14ac:dyDescent="0.2">
      <c r="A4625" s="263" t="s">
        <v>7219</v>
      </c>
      <c r="B4625" s="263" t="s">
        <v>26283</v>
      </c>
      <c r="C4625" s="263" t="s">
        <v>20</v>
      </c>
      <c r="D4625" t="s">
        <v>0</v>
      </c>
    </row>
    <row r="4626" spans="1:4" x14ac:dyDescent="0.2">
      <c r="A4626" s="263" t="s">
        <v>13584</v>
      </c>
      <c r="B4626" s="263" t="s">
        <v>26283</v>
      </c>
      <c r="C4626" s="263" t="s">
        <v>20</v>
      </c>
      <c r="D4626" t="s">
        <v>0</v>
      </c>
    </row>
    <row r="4627" spans="1:4" x14ac:dyDescent="0.2">
      <c r="A4627" s="263" t="s">
        <v>7220</v>
      </c>
      <c r="B4627" s="263" t="s">
        <v>26284</v>
      </c>
      <c r="C4627" s="263" t="s">
        <v>20</v>
      </c>
      <c r="D4627" t="s">
        <v>0</v>
      </c>
    </row>
    <row r="4628" spans="1:4" x14ac:dyDescent="0.2">
      <c r="A4628" s="263" t="s">
        <v>13585</v>
      </c>
      <c r="B4628" s="263" t="s">
        <v>26284</v>
      </c>
      <c r="C4628" s="263" t="s">
        <v>20</v>
      </c>
      <c r="D4628" t="s">
        <v>0</v>
      </c>
    </row>
    <row r="4629" spans="1:4" x14ac:dyDescent="0.2">
      <c r="A4629" s="263" t="s">
        <v>7221</v>
      </c>
      <c r="B4629" s="263" t="s">
        <v>26285</v>
      </c>
      <c r="C4629" s="263" t="s">
        <v>20</v>
      </c>
      <c r="D4629" t="s">
        <v>0</v>
      </c>
    </row>
    <row r="4630" spans="1:4" x14ac:dyDescent="0.2">
      <c r="A4630" s="263" t="s">
        <v>13586</v>
      </c>
      <c r="B4630" s="263" t="s">
        <v>26285</v>
      </c>
      <c r="C4630" s="263" t="s">
        <v>20</v>
      </c>
      <c r="D4630" t="s">
        <v>0</v>
      </c>
    </row>
    <row r="4631" spans="1:4" x14ac:dyDescent="0.2">
      <c r="A4631" s="263" t="s">
        <v>7222</v>
      </c>
      <c r="B4631" s="263" t="s">
        <v>26286</v>
      </c>
      <c r="C4631" s="263" t="s">
        <v>20</v>
      </c>
      <c r="D4631" t="s">
        <v>0</v>
      </c>
    </row>
    <row r="4632" spans="1:4" x14ac:dyDescent="0.2">
      <c r="A4632" s="263" t="s">
        <v>13587</v>
      </c>
      <c r="B4632" s="263" t="s">
        <v>26286</v>
      </c>
      <c r="C4632" s="263" t="s">
        <v>20</v>
      </c>
      <c r="D4632" t="s">
        <v>0</v>
      </c>
    </row>
    <row r="4633" spans="1:4" x14ac:dyDescent="0.2">
      <c r="A4633" s="263" t="s">
        <v>7223</v>
      </c>
      <c r="B4633" s="263" t="s">
        <v>26287</v>
      </c>
      <c r="C4633" s="263" t="s">
        <v>20</v>
      </c>
      <c r="D4633" t="s">
        <v>0</v>
      </c>
    </row>
    <row r="4634" spans="1:4" x14ac:dyDescent="0.2">
      <c r="A4634" s="263" t="s">
        <v>13588</v>
      </c>
      <c r="B4634" s="263" t="s">
        <v>26287</v>
      </c>
      <c r="C4634" s="263" t="s">
        <v>20</v>
      </c>
      <c r="D4634" t="s">
        <v>0</v>
      </c>
    </row>
    <row r="4635" spans="1:4" x14ac:dyDescent="0.2">
      <c r="A4635" s="263" t="s">
        <v>7224</v>
      </c>
      <c r="B4635" s="263" t="s">
        <v>26288</v>
      </c>
      <c r="C4635" s="263" t="s">
        <v>20</v>
      </c>
      <c r="D4635" t="s">
        <v>0</v>
      </c>
    </row>
    <row r="4636" spans="1:4" x14ac:dyDescent="0.2">
      <c r="A4636" s="290" t="s">
        <v>13589</v>
      </c>
      <c r="B4636" s="263" t="s">
        <v>26288</v>
      </c>
      <c r="C4636" s="263" t="s">
        <v>20</v>
      </c>
      <c r="D4636" t="s">
        <v>0</v>
      </c>
    </row>
    <row r="4637" spans="1:4" x14ac:dyDescent="0.2">
      <c r="A4637" s="263" t="s">
        <v>7225</v>
      </c>
      <c r="B4637" s="263" t="s">
        <v>26289</v>
      </c>
      <c r="C4637" s="263" t="s">
        <v>20</v>
      </c>
      <c r="D4637" t="s">
        <v>0</v>
      </c>
    </row>
    <row r="4638" spans="1:4" x14ac:dyDescent="0.2">
      <c r="A4638" s="290" t="s">
        <v>13590</v>
      </c>
      <c r="B4638" s="263" t="s">
        <v>26289</v>
      </c>
      <c r="C4638" s="263" t="s">
        <v>20</v>
      </c>
      <c r="D4638" t="s">
        <v>0</v>
      </c>
    </row>
    <row r="4639" spans="1:4" x14ac:dyDescent="0.2">
      <c r="A4639" s="263" t="s">
        <v>7226</v>
      </c>
      <c r="B4639" s="263" t="s">
        <v>26290</v>
      </c>
      <c r="C4639" s="263" t="s">
        <v>20</v>
      </c>
      <c r="D4639" t="s">
        <v>0</v>
      </c>
    </row>
    <row r="4640" spans="1:4" x14ac:dyDescent="0.2">
      <c r="A4640" s="263" t="s">
        <v>13591</v>
      </c>
      <c r="B4640" s="263" t="s">
        <v>26290</v>
      </c>
      <c r="C4640" s="263" t="s">
        <v>20</v>
      </c>
      <c r="D4640" t="s">
        <v>0</v>
      </c>
    </row>
    <row r="4641" spans="1:4" x14ac:dyDescent="0.2">
      <c r="A4641" s="263" t="s">
        <v>7227</v>
      </c>
      <c r="B4641" s="263" t="s">
        <v>26291</v>
      </c>
      <c r="C4641" s="263" t="s">
        <v>20</v>
      </c>
      <c r="D4641" t="s">
        <v>0</v>
      </c>
    </row>
    <row r="4642" spans="1:4" x14ac:dyDescent="0.2">
      <c r="A4642" s="263" t="s">
        <v>13592</v>
      </c>
      <c r="B4642" s="263" t="s">
        <v>26291</v>
      </c>
      <c r="C4642" s="263" t="s">
        <v>20</v>
      </c>
      <c r="D4642" t="s">
        <v>0</v>
      </c>
    </row>
    <row r="4643" spans="1:4" x14ac:dyDescent="0.2">
      <c r="A4643" s="263" t="s">
        <v>7228</v>
      </c>
      <c r="B4643" s="263" t="s">
        <v>26292</v>
      </c>
      <c r="C4643" s="263" t="s">
        <v>20</v>
      </c>
      <c r="D4643" t="s">
        <v>0</v>
      </c>
    </row>
    <row r="4644" spans="1:4" x14ac:dyDescent="0.2">
      <c r="A4644" s="263" t="s">
        <v>13593</v>
      </c>
      <c r="B4644" s="263" t="s">
        <v>26292</v>
      </c>
      <c r="C4644" s="263" t="s">
        <v>20</v>
      </c>
      <c r="D4644" t="s">
        <v>0</v>
      </c>
    </row>
    <row r="4645" spans="1:4" x14ac:dyDescent="0.2">
      <c r="A4645" s="263" t="s">
        <v>1451</v>
      </c>
      <c r="B4645" s="263" t="s">
        <v>26293</v>
      </c>
      <c r="C4645" s="263" t="s">
        <v>20</v>
      </c>
      <c r="D4645" t="s">
        <v>0</v>
      </c>
    </row>
    <row r="4646" spans="1:4" x14ac:dyDescent="0.2">
      <c r="A4646" s="263" t="s">
        <v>13594</v>
      </c>
      <c r="B4646" s="263" t="s">
        <v>26293</v>
      </c>
      <c r="C4646" s="263" t="s">
        <v>20</v>
      </c>
      <c r="D4646" t="s">
        <v>0</v>
      </c>
    </row>
    <row r="4647" spans="1:4" x14ac:dyDescent="0.2">
      <c r="A4647" s="263" t="s">
        <v>1452</v>
      </c>
      <c r="B4647" s="263" t="s">
        <v>26294</v>
      </c>
      <c r="C4647" s="263" t="s">
        <v>20</v>
      </c>
      <c r="D4647" t="s">
        <v>0</v>
      </c>
    </row>
    <row r="4648" spans="1:4" x14ac:dyDescent="0.2">
      <c r="A4648" s="263" t="s">
        <v>13595</v>
      </c>
      <c r="B4648" s="263" t="s">
        <v>26294</v>
      </c>
      <c r="C4648" s="263" t="s">
        <v>20</v>
      </c>
      <c r="D4648" t="s">
        <v>0</v>
      </c>
    </row>
    <row r="4649" spans="1:4" x14ac:dyDescent="0.2">
      <c r="A4649" s="263" t="s">
        <v>1453</v>
      </c>
      <c r="B4649" s="263" t="s">
        <v>26295</v>
      </c>
      <c r="C4649" s="263" t="s">
        <v>20</v>
      </c>
      <c r="D4649" t="s">
        <v>0</v>
      </c>
    </row>
    <row r="4650" spans="1:4" x14ac:dyDescent="0.2">
      <c r="A4650" s="263" t="s">
        <v>13596</v>
      </c>
      <c r="B4650" s="263" t="s">
        <v>26295</v>
      </c>
      <c r="C4650" s="263" t="s">
        <v>20</v>
      </c>
      <c r="D4650" t="s">
        <v>0</v>
      </c>
    </row>
    <row r="4651" spans="1:4" x14ac:dyDescent="0.2">
      <c r="A4651" s="263" t="s">
        <v>1454</v>
      </c>
      <c r="B4651" s="263" t="s">
        <v>26296</v>
      </c>
      <c r="C4651" s="263" t="s">
        <v>20</v>
      </c>
      <c r="D4651" t="s">
        <v>0</v>
      </c>
    </row>
    <row r="4652" spans="1:4" x14ac:dyDescent="0.2">
      <c r="A4652" s="263" t="s">
        <v>13597</v>
      </c>
      <c r="B4652" s="263" t="s">
        <v>26296</v>
      </c>
      <c r="C4652" s="263" t="s">
        <v>20</v>
      </c>
      <c r="D4652" t="s">
        <v>0</v>
      </c>
    </row>
    <row r="4653" spans="1:4" x14ac:dyDescent="0.2">
      <c r="A4653" s="263" t="s">
        <v>1455</v>
      </c>
      <c r="B4653" s="263" t="s">
        <v>26297</v>
      </c>
      <c r="C4653" s="263" t="s">
        <v>20</v>
      </c>
      <c r="D4653" t="s">
        <v>0</v>
      </c>
    </row>
    <row r="4654" spans="1:4" x14ac:dyDescent="0.2">
      <c r="A4654" s="263" t="s">
        <v>13598</v>
      </c>
      <c r="B4654" s="263" t="s">
        <v>26297</v>
      </c>
      <c r="C4654" s="263" t="s">
        <v>20</v>
      </c>
      <c r="D4654" t="s">
        <v>0</v>
      </c>
    </row>
    <row r="4655" spans="1:4" x14ac:dyDescent="0.2">
      <c r="A4655" s="263" t="s">
        <v>1456</v>
      </c>
      <c r="B4655" s="263" t="s">
        <v>26298</v>
      </c>
      <c r="C4655" s="263" t="s">
        <v>20</v>
      </c>
      <c r="D4655" t="s">
        <v>0</v>
      </c>
    </row>
    <row r="4656" spans="1:4" x14ac:dyDescent="0.2">
      <c r="A4656" s="263" t="s">
        <v>13599</v>
      </c>
      <c r="B4656" s="263" t="s">
        <v>26298</v>
      </c>
      <c r="C4656" s="263" t="s">
        <v>20</v>
      </c>
      <c r="D4656" t="s">
        <v>0</v>
      </c>
    </row>
    <row r="4657" spans="1:4" x14ac:dyDescent="0.2">
      <c r="A4657" s="263" t="s">
        <v>1457</v>
      </c>
      <c r="B4657" s="263" t="s">
        <v>26299</v>
      </c>
      <c r="C4657" s="263" t="s">
        <v>20</v>
      </c>
      <c r="D4657" t="s">
        <v>0</v>
      </c>
    </row>
    <row r="4658" spans="1:4" x14ac:dyDescent="0.2">
      <c r="A4658" s="263" t="s">
        <v>13600</v>
      </c>
      <c r="B4658" s="263" t="s">
        <v>26299</v>
      </c>
      <c r="C4658" s="263" t="s">
        <v>20</v>
      </c>
      <c r="D4658" t="s">
        <v>0</v>
      </c>
    </row>
    <row r="4659" spans="1:4" x14ac:dyDescent="0.2">
      <c r="A4659" s="263" t="s">
        <v>1458</v>
      </c>
      <c r="B4659" s="263" t="s">
        <v>26300</v>
      </c>
      <c r="C4659" s="263" t="s">
        <v>20</v>
      </c>
      <c r="D4659" t="s">
        <v>0</v>
      </c>
    </row>
    <row r="4660" spans="1:4" x14ac:dyDescent="0.2">
      <c r="A4660" s="263" t="s">
        <v>13601</v>
      </c>
      <c r="B4660" s="263" t="s">
        <v>26300</v>
      </c>
      <c r="C4660" s="263" t="s">
        <v>20</v>
      </c>
      <c r="D4660" t="s">
        <v>0</v>
      </c>
    </row>
    <row r="4661" spans="1:4" x14ac:dyDescent="0.2">
      <c r="A4661" s="263" t="s">
        <v>1459</v>
      </c>
      <c r="B4661" s="263" t="s">
        <v>26301</v>
      </c>
      <c r="C4661" s="263" t="s">
        <v>20</v>
      </c>
      <c r="D4661" t="s">
        <v>0</v>
      </c>
    </row>
    <row r="4662" spans="1:4" x14ac:dyDescent="0.2">
      <c r="A4662" s="263" t="s">
        <v>13602</v>
      </c>
      <c r="B4662" s="263" t="s">
        <v>26301</v>
      </c>
      <c r="C4662" s="263" t="s">
        <v>20</v>
      </c>
      <c r="D4662" t="s">
        <v>0</v>
      </c>
    </row>
    <row r="4663" spans="1:4" x14ac:dyDescent="0.2">
      <c r="A4663" s="263" t="s">
        <v>7229</v>
      </c>
      <c r="B4663" s="263" t="s">
        <v>26302</v>
      </c>
      <c r="C4663" s="263" t="s">
        <v>20</v>
      </c>
      <c r="D4663" t="s">
        <v>0</v>
      </c>
    </row>
    <row r="4664" spans="1:4" x14ac:dyDescent="0.2">
      <c r="A4664" s="263" t="s">
        <v>13603</v>
      </c>
      <c r="B4664" s="263" t="s">
        <v>26302</v>
      </c>
      <c r="C4664" s="263" t="s">
        <v>20</v>
      </c>
      <c r="D4664" t="s">
        <v>0</v>
      </c>
    </row>
    <row r="4665" spans="1:4" x14ac:dyDescent="0.2">
      <c r="A4665" s="263" t="s">
        <v>7230</v>
      </c>
      <c r="B4665" s="263" t="s">
        <v>26303</v>
      </c>
      <c r="C4665" s="263" t="s">
        <v>20</v>
      </c>
      <c r="D4665" t="s">
        <v>0</v>
      </c>
    </row>
    <row r="4666" spans="1:4" x14ac:dyDescent="0.2">
      <c r="A4666" s="263" t="s">
        <v>13604</v>
      </c>
      <c r="B4666" s="263" t="s">
        <v>26303</v>
      </c>
      <c r="C4666" s="263" t="s">
        <v>20</v>
      </c>
      <c r="D4666" t="s">
        <v>0</v>
      </c>
    </row>
    <row r="4667" spans="1:4" x14ac:dyDescent="0.2">
      <c r="A4667" s="263" t="s">
        <v>7231</v>
      </c>
      <c r="B4667" s="263" t="s">
        <v>26304</v>
      </c>
      <c r="C4667" s="263" t="s">
        <v>20</v>
      </c>
      <c r="D4667" t="s">
        <v>0</v>
      </c>
    </row>
    <row r="4668" spans="1:4" x14ac:dyDescent="0.2">
      <c r="A4668" s="263" t="s">
        <v>13605</v>
      </c>
      <c r="B4668" s="263" t="s">
        <v>26304</v>
      </c>
      <c r="C4668" s="263" t="s">
        <v>20</v>
      </c>
      <c r="D4668" t="s">
        <v>0</v>
      </c>
    </row>
    <row r="4669" spans="1:4" x14ac:dyDescent="0.2">
      <c r="A4669" s="263" t="s">
        <v>7232</v>
      </c>
      <c r="B4669" s="263" t="s">
        <v>26305</v>
      </c>
      <c r="C4669" s="263" t="s">
        <v>20</v>
      </c>
      <c r="D4669" t="s">
        <v>0</v>
      </c>
    </row>
    <row r="4670" spans="1:4" x14ac:dyDescent="0.2">
      <c r="A4670" s="263" t="s">
        <v>13606</v>
      </c>
      <c r="B4670" s="263" t="s">
        <v>26305</v>
      </c>
      <c r="C4670" s="263" t="s">
        <v>20</v>
      </c>
      <c r="D4670" t="s">
        <v>0</v>
      </c>
    </row>
    <row r="4671" spans="1:4" x14ac:dyDescent="0.2">
      <c r="A4671" s="263" t="s">
        <v>7233</v>
      </c>
      <c r="B4671" s="263" t="s">
        <v>26306</v>
      </c>
      <c r="C4671" s="263" t="s">
        <v>20</v>
      </c>
      <c r="D4671" t="s">
        <v>0</v>
      </c>
    </row>
    <row r="4672" spans="1:4" x14ac:dyDescent="0.2">
      <c r="A4672" s="263" t="s">
        <v>13607</v>
      </c>
      <c r="B4672" s="263" t="s">
        <v>26306</v>
      </c>
      <c r="C4672" s="263" t="s">
        <v>20</v>
      </c>
      <c r="D4672" t="s">
        <v>0</v>
      </c>
    </row>
    <row r="4673" spans="1:4" x14ac:dyDescent="0.2">
      <c r="A4673" s="263" t="s">
        <v>7234</v>
      </c>
      <c r="B4673" s="263" t="s">
        <v>26307</v>
      </c>
      <c r="C4673" s="263" t="s">
        <v>20</v>
      </c>
      <c r="D4673" t="s">
        <v>0</v>
      </c>
    </row>
    <row r="4674" spans="1:4" x14ac:dyDescent="0.2">
      <c r="A4674" s="263" t="s">
        <v>13608</v>
      </c>
      <c r="B4674" s="263" t="s">
        <v>26307</v>
      </c>
      <c r="C4674" s="263" t="s">
        <v>20</v>
      </c>
      <c r="D4674" t="s">
        <v>0</v>
      </c>
    </row>
    <row r="4675" spans="1:4" x14ac:dyDescent="0.2">
      <c r="A4675" s="263" t="s">
        <v>7235</v>
      </c>
      <c r="B4675" s="263" t="s">
        <v>26308</v>
      </c>
      <c r="C4675" s="263" t="s">
        <v>20</v>
      </c>
      <c r="D4675" t="s">
        <v>0</v>
      </c>
    </row>
    <row r="4676" spans="1:4" x14ac:dyDescent="0.2">
      <c r="A4676" s="263" t="s">
        <v>13609</v>
      </c>
      <c r="B4676" s="263" t="s">
        <v>26308</v>
      </c>
      <c r="C4676" s="263" t="s">
        <v>20</v>
      </c>
      <c r="D4676" t="s">
        <v>0</v>
      </c>
    </row>
    <row r="4677" spans="1:4" x14ac:dyDescent="0.2">
      <c r="A4677" s="263" t="s">
        <v>7236</v>
      </c>
      <c r="B4677" s="263" t="s">
        <v>26309</v>
      </c>
      <c r="C4677" s="263" t="s">
        <v>20</v>
      </c>
      <c r="D4677" t="s">
        <v>0</v>
      </c>
    </row>
    <row r="4678" spans="1:4" x14ac:dyDescent="0.2">
      <c r="A4678" s="263" t="s">
        <v>13610</v>
      </c>
      <c r="B4678" s="263" t="s">
        <v>26309</v>
      </c>
      <c r="C4678" s="263" t="s">
        <v>20</v>
      </c>
      <c r="D4678" t="s">
        <v>0</v>
      </c>
    </row>
    <row r="4679" spans="1:4" x14ac:dyDescent="0.2">
      <c r="A4679" s="263" t="s">
        <v>7237</v>
      </c>
      <c r="B4679" s="263" t="s">
        <v>26310</v>
      </c>
      <c r="C4679" s="263" t="s">
        <v>20</v>
      </c>
      <c r="D4679" t="s">
        <v>0</v>
      </c>
    </row>
    <row r="4680" spans="1:4" x14ac:dyDescent="0.2">
      <c r="A4680" s="263" t="s">
        <v>13611</v>
      </c>
      <c r="B4680" s="263" t="s">
        <v>26310</v>
      </c>
      <c r="C4680" s="263" t="s">
        <v>20</v>
      </c>
      <c r="D4680" t="s">
        <v>0</v>
      </c>
    </row>
    <row r="4681" spans="1:4" x14ac:dyDescent="0.2">
      <c r="A4681" s="263" t="s">
        <v>7238</v>
      </c>
      <c r="B4681" s="263" t="s">
        <v>26311</v>
      </c>
      <c r="C4681" s="263" t="s">
        <v>20</v>
      </c>
      <c r="D4681" t="s">
        <v>0</v>
      </c>
    </row>
    <row r="4682" spans="1:4" x14ac:dyDescent="0.2">
      <c r="A4682" s="263" t="s">
        <v>13612</v>
      </c>
      <c r="B4682" s="263" t="s">
        <v>26311</v>
      </c>
      <c r="C4682" s="263" t="s">
        <v>20</v>
      </c>
      <c r="D4682" t="s">
        <v>0</v>
      </c>
    </row>
    <row r="4683" spans="1:4" x14ac:dyDescent="0.2">
      <c r="A4683" s="263" t="s">
        <v>7239</v>
      </c>
      <c r="B4683" s="263" t="s">
        <v>26312</v>
      </c>
      <c r="C4683" s="263" t="s">
        <v>20</v>
      </c>
      <c r="D4683" t="s">
        <v>0</v>
      </c>
    </row>
    <row r="4684" spans="1:4" x14ac:dyDescent="0.2">
      <c r="A4684" s="263" t="s">
        <v>13613</v>
      </c>
      <c r="B4684" s="263" t="s">
        <v>26312</v>
      </c>
      <c r="C4684" s="263" t="s">
        <v>20</v>
      </c>
      <c r="D4684" t="s">
        <v>0</v>
      </c>
    </row>
    <row r="4685" spans="1:4" x14ac:dyDescent="0.2">
      <c r="A4685" s="263" t="s">
        <v>7240</v>
      </c>
      <c r="B4685" s="263" t="s">
        <v>26313</v>
      </c>
      <c r="C4685" s="263" t="s">
        <v>20</v>
      </c>
      <c r="D4685" t="s">
        <v>0</v>
      </c>
    </row>
    <row r="4686" spans="1:4" x14ac:dyDescent="0.2">
      <c r="A4686" s="263" t="s">
        <v>13614</v>
      </c>
      <c r="B4686" s="263" t="s">
        <v>26313</v>
      </c>
      <c r="C4686" s="263" t="s">
        <v>20</v>
      </c>
      <c r="D4686" t="s">
        <v>0</v>
      </c>
    </row>
    <row r="4687" spans="1:4" x14ac:dyDescent="0.2">
      <c r="A4687" s="263" t="s">
        <v>7241</v>
      </c>
      <c r="B4687" s="263" t="s">
        <v>26314</v>
      </c>
      <c r="C4687" s="263" t="s">
        <v>20</v>
      </c>
      <c r="D4687" t="s">
        <v>0</v>
      </c>
    </row>
    <row r="4688" spans="1:4" x14ac:dyDescent="0.2">
      <c r="A4688" s="263" t="s">
        <v>13615</v>
      </c>
      <c r="B4688" s="263" t="s">
        <v>26314</v>
      </c>
      <c r="C4688" s="263" t="s">
        <v>20</v>
      </c>
      <c r="D4688" t="s">
        <v>0</v>
      </c>
    </row>
    <row r="4689" spans="1:4" x14ac:dyDescent="0.2">
      <c r="A4689" s="263" t="s">
        <v>7242</v>
      </c>
      <c r="B4689" s="263" t="s">
        <v>26315</v>
      </c>
      <c r="C4689" s="263" t="s">
        <v>20</v>
      </c>
      <c r="D4689" t="s">
        <v>0</v>
      </c>
    </row>
    <row r="4690" spans="1:4" x14ac:dyDescent="0.2">
      <c r="A4690" s="263" t="s">
        <v>13616</v>
      </c>
      <c r="B4690" s="263" t="s">
        <v>26315</v>
      </c>
      <c r="C4690" s="263" t="s">
        <v>20</v>
      </c>
      <c r="D4690" t="s">
        <v>0</v>
      </c>
    </row>
    <row r="4691" spans="1:4" x14ac:dyDescent="0.2">
      <c r="A4691" s="263" t="s">
        <v>7243</v>
      </c>
      <c r="B4691" s="263" t="s">
        <v>26316</v>
      </c>
      <c r="C4691" s="263" t="s">
        <v>20</v>
      </c>
      <c r="D4691" t="s">
        <v>0</v>
      </c>
    </row>
    <row r="4692" spans="1:4" x14ac:dyDescent="0.2">
      <c r="A4692" s="263" t="s">
        <v>13617</v>
      </c>
      <c r="B4692" s="263" t="s">
        <v>26316</v>
      </c>
      <c r="C4692" s="263" t="s">
        <v>20</v>
      </c>
      <c r="D4692" t="s">
        <v>0</v>
      </c>
    </row>
    <row r="4693" spans="1:4" x14ac:dyDescent="0.2">
      <c r="A4693" s="263" t="s">
        <v>7244</v>
      </c>
      <c r="B4693" s="263" t="s">
        <v>26317</v>
      </c>
      <c r="C4693" s="263" t="s">
        <v>20</v>
      </c>
      <c r="D4693" t="s">
        <v>0</v>
      </c>
    </row>
    <row r="4694" spans="1:4" x14ac:dyDescent="0.2">
      <c r="A4694" s="263" t="s">
        <v>13618</v>
      </c>
      <c r="B4694" s="263" t="s">
        <v>26317</v>
      </c>
      <c r="C4694" s="263" t="s">
        <v>20</v>
      </c>
      <c r="D4694" t="s">
        <v>0</v>
      </c>
    </row>
    <row r="4695" spans="1:4" x14ac:dyDescent="0.2">
      <c r="A4695" s="263" t="s">
        <v>7245</v>
      </c>
      <c r="B4695" s="263" t="s">
        <v>26318</v>
      </c>
      <c r="C4695" s="263" t="s">
        <v>20</v>
      </c>
      <c r="D4695" t="s">
        <v>0</v>
      </c>
    </row>
    <row r="4696" spans="1:4" x14ac:dyDescent="0.2">
      <c r="A4696" s="263" t="s">
        <v>13619</v>
      </c>
      <c r="B4696" s="263" t="s">
        <v>26318</v>
      </c>
      <c r="C4696" s="263" t="s">
        <v>20</v>
      </c>
      <c r="D4696" t="s">
        <v>0</v>
      </c>
    </row>
    <row r="4697" spans="1:4" x14ac:dyDescent="0.2">
      <c r="A4697" s="263" t="s">
        <v>7246</v>
      </c>
      <c r="B4697" s="263" t="s">
        <v>26319</v>
      </c>
      <c r="C4697" s="263" t="s">
        <v>20</v>
      </c>
      <c r="D4697" t="s">
        <v>0</v>
      </c>
    </row>
    <row r="4698" spans="1:4" x14ac:dyDescent="0.2">
      <c r="A4698" s="263" t="s">
        <v>13620</v>
      </c>
      <c r="B4698" s="263" t="s">
        <v>26319</v>
      </c>
      <c r="C4698" s="263" t="s">
        <v>20</v>
      </c>
      <c r="D4698" t="s">
        <v>0</v>
      </c>
    </row>
    <row r="4699" spans="1:4" x14ac:dyDescent="0.2">
      <c r="A4699" s="263" t="s">
        <v>7247</v>
      </c>
      <c r="B4699" s="263" t="s">
        <v>26320</v>
      </c>
      <c r="C4699" s="263" t="s">
        <v>20</v>
      </c>
      <c r="D4699" t="s">
        <v>0</v>
      </c>
    </row>
    <row r="4700" spans="1:4" x14ac:dyDescent="0.2">
      <c r="A4700" s="263" t="s">
        <v>13621</v>
      </c>
      <c r="B4700" s="263" t="s">
        <v>26320</v>
      </c>
      <c r="C4700" s="263" t="s">
        <v>20</v>
      </c>
      <c r="D4700" t="s">
        <v>0</v>
      </c>
    </row>
    <row r="4701" spans="1:4" x14ac:dyDescent="0.2">
      <c r="A4701" s="263" t="s">
        <v>7248</v>
      </c>
      <c r="B4701" s="263" t="s">
        <v>26321</v>
      </c>
      <c r="C4701" s="263" t="s">
        <v>20</v>
      </c>
      <c r="D4701" t="s">
        <v>0</v>
      </c>
    </row>
    <row r="4702" spans="1:4" x14ac:dyDescent="0.2">
      <c r="A4702" s="263" t="s">
        <v>13622</v>
      </c>
      <c r="B4702" s="263" t="s">
        <v>26321</v>
      </c>
      <c r="C4702" s="263" t="s">
        <v>20</v>
      </c>
      <c r="D4702" t="s">
        <v>0</v>
      </c>
    </row>
    <row r="4703" spans="1:4" x14ac:dyDescent="0.2">
      <c r="A4703" s="263" t="s">
        <v>1460</v>
      </c>
      <c r="B4703" s="263" t="s">
        <v>26322</v>
      </c>
      <c r="C4703" s="263" t="s">
        <v>20</v>
      </c>
      <c r="D4703" t="s">
        <v>0</v>
      </c>
    </row>
    <row r="4704" spans="1:4" x14ac:dyDescent="0.2">
      <c r="A4704" s="263" t="s">
        <v>13623</v>
      </c>
      <c r="B4704" s="263" t="s">
        <v>26322</v>
      </c>
      <c r="C4704" s="263" t="s">
        <v>20</v>
      </c>
      <c r="D4704" t="s">
        <v>0</v>
      </c>
    </row>
    <row r="4705" spans="1:4" x14ac:dyDescent="0.2">
      <c r="A4705" s="263" t="s">
        <v>1461</v>
      </c>
      <c r="B4705" s="263" t="s">
        <v>26323</v>
      </c>
      <c r="C4705" s="263" t="s">
        <v>20</v>
      </c>
      <c r="D4705" t="s">
        <v>0</v>
      </c>
    </row>
    <row r="4706" spans="1:4" x14ac:dyDescent="0.2">
      <c r="A4706" s="263" t="s">
        <v>13624</v>
      </c>
      <c r="B4706" s="263" t="s">
        <v>26323</v>
      </c>
      <c r="C4706" s="263" t="s">
        <v>20</v>
      </c>
      <c r="D4706" t="s">
        <v>0</v>
      </c>
    </row>
    <row r="4707" spans="1:4" x14ac:dyDescent="0.2">
      <c r="A4707" s="263" t="s">
        <v>1462</v>
      </c>
      <c r="B4707" s="263" t="s">
        <v>26324</v>
      </c>
      <c r="C4707" s="263" t="s">
        <v>20</v>
      </c>
      <c r="D4707" t="s">
        <v>0</v>
      </c>
    </row>
    <row r="4708" spans="1:4" x14ac:dyDescent="0.2">
      <c r="A4708" s="263" t="s">
        <v>13625</v>
      </c>
      <c r="B4708" s="263" t="s">
        <v>26324</v>
      </c>
      <c r="C4708" s="263" t="s">
        <v>20</v>
      </c>
      <c r="D4708" t="s">
        <v>0</v>
      </c>
    </row>
    <row r="4709" spans="1:4" x14ac:dyDescent="0.2">
      <c r="A4709" s="263" t="s">
        <v>1463</v>
      </c>
      <c r="B4709" s="263" t="s">
        <v>26325</v>
      </c>
      <c r="C4709" s="263" t="s">
        <v>20</v>
      </c>
      <c r="D4709" t="s">
        <v>0</v>
      </c>
    </row>
    <row r="4710" spans="1:4" x14ac:dyDescent="0.2">
      <c r="A4710" s="263" t="s">
        <v>13626</v>
      </c>
      <c r="B4710" s="263" t="s">
        <v>26325</v>
      </c>
      <c r="C4710" s="263" t="s">
        <v>20</v>
      </c>
      <c r="D4710" t="s">
        <v>0</v>
      </c>
    </row>
    <row r="4711" spans="1:4" x14ac:dyDescent="0.2">
      <c r="A4711" s="263" t="s">
        <v>1464</v>
      </c>
      <c r="B4711" s="263" t="s">
        <v>26326</v>
      </c>
      <c r="C4711" s="263" t="s">
        <v>20</v>
      </c>
      <c r="D4711" t="s">
        <v>0</v>
      </c>
    </row>
    <row r="4712" spans="1:4" x14ac:dyDescent="0.2">
      <c r="A4712" s="263" t="s">
        <v>13627</v>
      </c>
      <c r="B4712" s="263" t="s">
        <v>26326</v>
      </c>
      <c r="C4712" s="263" t="s">
        <v>20</v>
      </c>
      <c r="D4712" t="s">
        <v>0</v>
      </c>
    </row>
    <row r="4713" spans="1:4" x14ac:dyDescent="0.2">
      <c r="A4713" s="263" t="s">
        <v>1465</v>
      </c>
      <c r="B4713" s="263" t="s">
        <v>26327</v>
      </c>
      <c r="C4713" s="263" t="s">
        <v>20</v>
      </c>
      <c r="D4713" t="s">
        <v>0</v>
      </c>
    </row>
    <row r="4714" spans="1:4" x14ac:dyDescent="0.2">
      <c r="A4714" s="263" t="s">
        <v>13628</v>
      </c>
      <c r="B4714" s="263" t="s">
        <v>26327</v>
      </c>
      <c r="C4714" s="263" t="s">
        <v>20</v>
      </c>
      <c r="D4714" t="s">
        <v>0</v>
      </c>
    </row>
    <row r="4715" spans="1:4" x14ac:dyDescent="0.2">
      <c r="A4715" s="263" t="s">
        <v>1466</v>
      </c>
      <c r="B4715" s="263" t="s">
        <v>26328</v>
      </c>
      <c r="C4715" s="263" t="s">
        <v>20</v>
      </c>
      <c r="D4715" t="s">
        <v>0</v>
      </c>
    </row>
    <row r="4716" spans="1:4" x14ac:dyDescent="0.2">
      <c r="A4716" s="263" t="s">
        <v>13629</v>
      </c>
      <c r="B4716" s="263" t="s">
        <v>26328</v>
      </c>
      <c r="C4716" s="263" t="s">
        <v>20</v>
      </c>
      <c r="D4716" t="s">
        <v>0</v>
      </c>
    </row>
    <row r="4717" spans="1:4" x14ac:dyDescent="0.2">
      <c r="A4717" s="263" t="s">
        <v>1467</v>
      </c>
      <c r="B4717" s="263" t="s">
        <v>26329</v>
      </c>
      <c r="C4717" s="263" t="s">
        <v>20</v>
      </c>
      <c r="D4717" t="s">
        <v>0</v>
      </c>
    </row>
    <row r="4718" spans="1:4" x14ac:dyDescent="0.2">
      <c r="A4718" s="263" t="s">
        <v>13630</v>
      </c>
      <c r="B4718" s="263" t="s">
        <v>26329</v>
      </c>
      <c r="C4718" s="263" t="s">
        <v>20</v>
      </c>
      <c r="D4718" t="s">
        <v>0</v>
      </c>
    </row>
    <row r="4719" spans="1:4" x14ac:dyDescent="0.2">
      <c r="A4719" s="263" t="s">
        <v>1468</v>
      </c>
      <c r="B4719" s="263" t="s">
        <v>26330</v>
      </c>
      <c r="C4719" s="263" t="s">
        <v>20</v>
      </c>
      <c r="D4719" t="s">
        <v>0</v>
      </c>
    </row>
    <row r="4720" spans="1:4" x14ac:dyDescent="0.2">
      <c r="A4720" s="263" t="s">
        <v>13631</v>
      </c>
      <c r="B4720" s="263" t="s">
        <v>26330</v>
      </c>
      <c r="C4720" s="263" t="s">
        <v>20</v>
      </c>
      <c r="D4720" t="s">
        <v>0</v>
      </c>
    </row>
    <row r="4721" spans="1:4" x14ac:dyDescent="0.2">
      <c r="A4721" s="263" t="s">
        <v>1469</v>
      </c>
      <c r="B4721" s="263" t="s">
        <v>26331</v>
      </c>
      <c r="C4721" s="263" t="s">
        <v>20</v>
      </c>
      <c r="D4721" t="s">
        <v>0</v>
      </c>
    </row>
    <row r="4722" spans="1:4" x14ac:dyDescent="0.2">
      <c r="A4722" s="263" t="s">
        <v>13632</v>
      </c>
      <c r="B4722" s="263" t="s">
        <v>26331</v>
      </c>
      <c r="C4722" s="263" t="s">
        <v>20</v>
      </c>
      <c r="D4722" t="s">
        <v>0</v>
      </c>
    </row>
    <row r="4723" spans="1:4" x14ac:dyDescent="0.2">
      <c r="A4723" s="263" t="s">
        <v>1470</v>
      </c>
      <c r="B4723" s="263" t="s">
        <v>26332</v>
      </c>
      <c r="C4723" s="263" t="s">
        <v>20</v>
      </c>
      <c r="D4723" t="s">
        <v>0</v>
      </c>
    </row>
    <row r="4724" spans="1:4" x14ac:dyDescent="0.2">
      <c r="A4724" s="263" t="s">
        <v>13633</v>
      </c>
      <c r="B4724" s="263" t="s">
        <v>26332</v>
      </c>
      <c r="C4724" s="263" t="s">
        <v>20</v>
      </c>
      <c r="D4724" t="s">
        <v>0</v>
      </c>
    </row>
    <row r="4725" spans="1:4" x14ac:dyDescent="0.2">
      <c r="A4725" s="263" t="s">
        <v>7249</v>
      </c>
      <c r="B4725" s="263" t="s">
        <v>26333</v>
      </c>
      <c r="C4725" s="263" t="s">
        <v>20</v>
      </c>
      <c r="D4725" t="s">
        <v>0</v>
      </c>
    </row>
    <row r="4726" spans="1:4" x14ac:dyDescent="0.2">
      <c r="A4726" s="263" t="s">
        <v>13634</v>
      </c>
      <c r="B4726" s="263" t="s">
        <v>26333</v>
      </c>
      <c r="C4726" s="263" t="s">
        <v>20</v>
      </c>
      <c r="D4726" t="s">
        <v>0</v>
      </c>
    </row>
    <row r="4727" spans="1:4" x14ac:dyDescent="0.2">
      <c r="A4727" s="263" t="s">
        <v>7250</v>
      </c>
      <c r="B4727" s="263" t="s">
        <v>26334</v>
      </c>
      <c r="C4727" s="263" t="s">
        <v>20</v>
      </c>
      <c r="D4727" t="s">
        <v>0</v>
      </c>
    </row>
    <row r="4728" spans="1:4" x14ac:dyDescent="0.2">
      <c r="A4728" s="263" t="s">
        <v>13635</v>
      </c>
      <c r="B4728" s="263" t="s">
        <v>26334</v>
      </c>
      <c r="C4728" s="263" t="s">
        <v>20</v>
      </c>
      <c r="D4728" t="s">
        <v>0</v>
      </c>
    </row>
    <row r="4729" spans="1:4" x14ac:dyDescent="0.2">
      <c r="A4729" s="263" t="s">
        <v>7251</v>
      </c>
      <c r="B4729" s="263" t="s">
        <v>26335</v>
      </c>
      <c r="C4729" s="263" t="s">
        <v>20</v>
      </c>
      <c r="D4729" t="s">
        <v>0</v>
      </c>
    </row>
    <row r="4730" spans="1:4" x14ac:dyDescent="0.2">
      <c r="A4730" s="263" t="s">
        <v>13636</v>
      </c>
      <c r="B4730" s="263" t="s">
        <v>26335</v>
      </c>
      <c r="C4730" s="263" t="s">
        <v>20</v>
      </c>
      <c r="D4730" t="s">
        <v>0</v>
      </c>
    </row>
    <row r="4731" spans="1:4" x14ac:dyDescent="0.2">
      <c r="A4731" s="263" t="s">
        <v>7252</v>
      </c>
      <c r="B4731" s="263" t="s">
        <v>26336</v>
      </c>
      <c r="C4731" s="263" t="s">
        <v>20</v>
      </c>
      <c r="D4731" t="s">
        <v>0</v>
      </c>
    </row>
    <row r="4732" spans="1:4" x14ac:dyDescent="0.2">
      <c r="A4732" s="263" t="s">
        <v>13637</v>
      </c>
      <c r="B4732" s="263" t="s">
        <v>26336</v>
      </c>
      <c r="C4732" s="263" t="s">
        <v>20</v>
      </c>
      <c r="D4732" t="s">
        <v>0</v>
      </c>
    </row>
    <row r="4733" spans="1:4" x14ac:dyDescent="0.2">
      <c r="A4733" s="263" t="s">
        <v>7253</v>
      </c>
      <c r="B4733" s="263" t="s">
        <v>26337</v>
      </c>
      <c r="C4733" s="263" t="s">
        <v>20</v>
      </c>
      <c r="D4733" t="s">
        <v>0</v>
      </c>
    </row>
    <row r="4734" spans="1:4" x14ac:dyDescent="0.2">
      <c r="A4734" s="263" t="s">
        <v>13638</v>
      </c>
      <c r="B4734" s="263" t="s">
        <v>26337</v>
      </c>
      <c r="C4734" s="263" t="s">
        <v>20</v>
      </c>
      <c r="D4734" t="s">
        <v>0</v>
      </c>
    </row>
    <row r="4735" spans="1:4" x14ac:dyDescent="0.2">
      <c r="A4735" s="263" t="s">
        <v>7254</v>
      </c>
      <c r="B4735" s="263" t="s">
        <v>26338</v>
      </c>
      <c r="C4735" s="263" t="s">
        <v>20</v>
      </c>
      <c r="D4735" t="s">
        <v>0</v>
      </c>
    </row>
    <row r="4736" spans="1:4" x14ac:dyDescent="0.2">
      <c r="A4736" s="263" t="s">
        <v>13639</v>
      </c>
      <c r="B4736" s="263" t="s">
        <v>26338</v>
      </c>
      <c r="C4736" s="263" t="s">
        <v>20</v>
      </c>
      <c r="D4736" t="s">
        <v>0</v>
      </c>
    </row>
    <row r="4737" spans="1:4" x14ac:dyDescent="0.2">
      <c r="A4737" s="263" t="s">
        <v>1471</v>
      </c>
      <c r="B4737" s="263" t="s">
        <v>26339</v>
      </c>
      <c r="C4737" s="263" t="s">
        <v>20</v>
      </c>
      <c r="D4737" t="s">
        <v>0</v>
      </c>
    </row>
    <row r="4738" spans="1:4" x14ac:dyDescent="0.2">
      <c r="A4738" s="263" t="s">
        <v>13640</v>
      </c>
      <c r="B4738" s="263" t="s">
        <v>26339</v>
      </c>
      <c r="C4738" s="263" t="s">
        <v>20</v>
      </c>
      <c r="D4738" t="s">
        <v>0</v>
      </c>
    </row>
    <row r="4739" spans="1:4" x14ac:dyDescent="0.2">
      <c r="A4739" s="263" t="s">
        <v>1472</v>
      </c>
      <c r="B4739" s="263" t="s">
        <v>26340</v>
      </c>
      <c r="C4739" s="263" t="s">
        <v>20</v>
      </c>
      <c r="D4739" t="s">
        <v>0</v>
      </c>
    </row>
    <row r="4740" spans="1:4" x14ac:dyDescent="0.2">
      <c r="A4740" s="263" t="s">
        <v>13641</v>
      </c>
      <c r="B4740" s="263" t="s">
        <v>26340</v>
      </c>
      <c r="C4740" s="263" t="s">
        <v>20</v>
      </c>
      <c r="D4740" t="s">
        <v>0</v>
      </c>
    </row>
    <row r="4741" spans="1:4" x14ac:dyDescent="0.2">
      <c r="A4741" s="263" t="s">
        <v>1473</v>
      </c>
      <c r="B4741" s="263" t="s">
        <v>26341</v>
      </c>
      <c r="C4741" s="263" t="s">
        <v>20</v>
      </c>
      <c r="D4741" t="s">
        <v>0</v>
      </c>
    </row>
    <row r="4742" spans="1:4" x14ac:dyDescent="0.2">
      <c r="A4742" s="263" t="s">
        <v>13642</v>
      </c>
      <c r="B4742" s="263" t="s">
        <v>26341</v>
      </c>
      <c r="C4742" s="263" t="s">
        <v>20</v>
      </c>
      <c r="D4742" t="s">
        <v>0</v>
      </c>
    </row>
    <row r="4743" spans="1:4" x14ac:dyDescent="0.2">
      <c r="A4743" s="263" t="s">
        <v>1474</v>
      </c>
      <c r="B4743" s="263" t="s">
        <v>26342</v>
      </c>
      <c r="C4743" s="263" t="s">
        <v>20</v>
      </c>
      <c r="D4743" t="s">
        <v>0</v>
      </c>
    </row>
    <row r="4744" spans="1:4" x14ac:dyDescent="0.2">
      <c r="A4744" s="263" t="s">
        <v>13643</v>
      </c>
      <c r="B4744" s="263" t="s">
        <v>26342</v>
      </c>
      <c r="C4744" s="263" t="s">
        <v>20</v>
      </c>
      <c r="D4744" t="s">
        <v>0</v>
      </c>
    </row>
    <row r="4745" spans="1:4" x14ac:dyDescent="0.2">
      <c r="A4745" s="263" t="s">
        <v>1475</v>
      </c>
      <c r="B4745" s="263" t="s">
        <v>26343</v>
      </c>
      <c r="C4745" s="263" t="s">
        <v>20</v>
      </c>
      <c r="D4745" t="s">
        <v>0</v>
      </c>
    </row>
    <row r="4746" spans="1:4" x14ac:dyDescent="0.2">
      <c r="A4746" s="263" t="s">
        <v>13644</v>
      </c>
      <c r="B4746" s="263" t="s">
        <v>26343</v>
      </c>
      <c r="C4746" s="263" t="s">
        <v>20</v>
      </c>
      <c r="D4746" t="s">
        <v>0</v>
      </c>
    </row>
    <row r="4747" spans="1:4" x14ac:dyDescent="0.2">
      <c r="A4747" s="263" t="s">
        <v>1476</v>
      </c>
      <c r="B4747" s="263" t="s">
        <v>26344</v>
      </c>
      <c r="C4747" s="263" t="s">
        <v>20</v>
      </c>
      <c r="D4747" t="s">
        <v>0</v>
      </c>
    </row>
    <row r="4748" spans="1:4" x14ac:dyDescent="0.2">
      <c r="A4748" s="263" t="s">
        <v>13645</v>
      </c>
      <c r="B4748" s="263" t="s">
        <v>26344</v>
      </c>
      <c r="C4748" s="263" t="s">
        <v>20</v>
      </c>
      <c r="D4748" t="s">
        <v>0</v>
      </c>
    </row>
    <row r="4749" spans="1:4" x14ac:dyDescent="0.2">
      <c r="A4749" s="263" t="s">
        <v>1477</v>
      </c>
      <c r="B4749" s="263" t="s">
        <v>26345</v>
      </c>
      <c r="C4749" s="263" t="s">
        <v>20</v>
      </c>
      <c r="D4749" t="s">
        <v>0</v>
      </c>
    </row>
    <row r="4750" spans="1:4" x14ac:dyDescent="0.2">
      <c r="A4750" s="263" t="s">
        <v>13646</v>
      </c>
      <c r="B4750" s="263" t="s">
        <v>26345</v>
      </c>
      <c r="C4750" s="263" t="s">
        <v>20</v>
      </c>
      <c r="D4750" t="s">
        <v>0</v>
      </c>
    </row>
    <row r="4751" spans="1:4" x14ac:dyDescent="0.2">
      <c r="A4751" s="263" t="s">
        <v>1478</v>
      </c>
      <c r="B4751" s="263" t="s">
        <v>26346</v>
      </c>
      <c r="C4751" s="263" t="s">
        <v>20</v>
      </c>
      <c r="D4751" t="s">
        <v>0</v>
      </c>
    </row>
    <row r="4752" spans="1:4" x14ac:dyDescent="0.2">
      <c r="A4752" s="263" t="s">
        <v>13647</v>
      </c>
      <c r="B4752" s="263" t="s">
        <v>26346</v>
      </c>
      <c r="C4752" s="263" t="s">
        <v>20</v>
      </c>
      <c r="D4752" t="s">
        <v>0</v>
      </c>
    </row>
    <row r="4753" spans="1:4" x14ac:dyDescent="0.2">
      <c r="A4753" s="263" t="s">
        <v>1479</v>
      </c>
      <c r="B4753" s="263" t="s">
        <v>26347</v>
      </c>
      <c r="C4753" s="263" t="s">
        <v>20</v>
      </c>
      <c r="D4753" t="s">
        <v>0</v>
      </c>
    </row>
    <row r="4754" spans="1:4" x14ac:dyDescent="0.2">
      <c r="A4754" s="263" t="s">
        <v>13648</v>
      </c>
      <c r="B4754" s="263" t="s">
        <v>26347</v>
      </c>
      <c r="C4754" s="263" t="s">
        <v>20</v>
      </c>
      <c r="D4754" t="s">
        <v>0</v>
      </c>
    </row>
    <row r="4755" spans="1:4" x14ac:dyDescent="0.2">
      <c r="A4755" s="263" t="s">
        <v>1480</v>
      </c>
      <c r="B4755" s="263" t="s">
        <v>26348</v>
      </c>
      <c r="C4755" s="263" t="s">
        <v>20</v>
      </c>
      <c r="D4755" t="s">
        <v>0</v>
      </c>
    </row>
    <row r="4756" spans="1:4" x14ac:dyDescent="0.2">
      <c r="A4756" s="263" t="s">
        <v>13649</v>
      </c>
      <c r="B4756" s="263" t="s">
        <v>26348</v>
      </c>
      <c r="C4756" s="263" t="s">
        <v>20</v>
      </c>
      <c r="D4756" t="s">
        <v>0</v>
      </c>
    </row>
    <row r="4757" spans="1:4" x14ac:dyDescent="0.2">
      <c r="A4757" s="263" t="s">
        <v>7255</v>
      </c>
      <c r="B4757" s="263" t="s">
        <v>26349</v>
      </c>
      <c r="C4757" s="263" t="s">
        <v>20</v>
      </c>
      <c r="D4757" t="s">
        <v>0</v>
      </c>
    </row>
    <row r="4758" spans="1:4" x14ac:dyDescent="0.2">
      <c r="A4758" s="263" t="s">
        <v>13650</v>
      </c>
      <c r="B4758" s="263" t="s">
        <v>26349</v>
      </c>
      <c r="C4758" s="263" t="s">
        <v>20</v>
      </c>
      <c r="D4758" t="s">
        <v>0</v>
      </c>
    </row>
    <row r="4759" spans="1:4" x14ac:dyDescent="0.2">
      <c r="A4759" s="263" t="s">
        <v>7256</v>
      </c>
      <c r="B4759" s="263" t="s">
        <v>26350</v>
      </c>
      <c r="C4759" s="263" t="s">
        <v>20</v>
      </c>
      <c r="D4759" t="s">
        <v>0</v>
      </c>
    </row>
    <row r="4760" spans="1:4" x14ac:dyDescent="0.2">
      <c r="A4760" s="263" t="s">
        <v>13651</v>
      </c>
      <c r="B4760" s="263" t="s">
        <v>26350</v>
      </c>
      <c r="C4760" s="263" t="s">
        <v>20</v>
      </c>
      <c r="D4760" t="s">
        <v>0</v>
      </c>
    </row>
    <row r="4761" spans="1:4" x14ac:dyDescent="0.2">
      <c r="A4761" s="263" t="s">
        <v>7257</v>
      </c>
      <c r="B4761" s="263" t="s">
        <v>26351</v>
      </c>
      <c r="C4761" s="263" t="s">
        <v>20</v>
      </c>
      <c r="D4761" t="s">
        <v>0</v>
      </c>
    </row>
    <row r="4762" spans="1:4" x14ac:dyDescent="0.2">
      <c r="A4762" s="263" t="s">
        <v>13652</v>
      </c>
      <c r="B4762" s="263" t="s">
        <v>26351</v>
      </c>
      <c r="C4762" s="263" t="s">
        <v>20</v>
      </c>
      <c r="D4762" t="s">
        <v>0</v>
      </c>
    </row>
    <row r="4763" spans="1:4" x14ac:dyDescent="0.2">
      <c r="A4763" s="263" t="s">
        <v>1481</v>
      </c>
      <c r="B4763" s="263" t="s">
        <v>26352</v>
      </c>
      <c r="C4763" s="263" t="s">
        <v>20</v>
      </c>
      <c r="D4763" t="s">
        <v>0</v>
      </c>
    </row>
    <row r="4764" spans="1:4" x14ac:dyDescent="0.2">
      <c r="A4764" s="263" t="s">
        <v>13653</v>
      </c>
      <c r="B4764" s="263" t="s">
        <v>26352</v>
      </c>
      <c r="C4764" s="263" t="s">
        <v>20</v>
      </c>
      <c r="D4764" t="s">
        <v>0</v>
      </c>
    </row>
    <row r="4765" spans="1:4" x14ac:dyDescent="0.2">
      <c r="A4765" s="263" t="s">
        <v>1482</v>
      </c>
      <c r="B4765" s="263" t="s">
        <v>26353</v>
      </c>
      <c r="C4765" s="263" t="s">
        <v>20</v>
      </c>
      <c r="D4765" t="s">
        <v>0</v>
      </c>
    </row>
    <row r="4766" spans="1:4" x14ac:dyDescent="0.2">
      <c r="A4766" s="263" t="s">
        <v>13654</v>
      </c>
      <c r="B4766" s="263" t="s">
        <v>26353</v>
      </c>
      <c r="C4766" s="263" t="s">
        <v>20</v>
      </c>
      <c r="D4766" t="s">
        <v>0</v>
      </c>
    </row>
    <row r="4767" spans="1:4" x14ac:dyDescent="0.2">
      <c r="A4767" s="263" t="s">
        <v>1483</v>
      </c>
      <c r="B4767" s="263" t="s">
        <v>26354</v>
      </c>
      <c r="C4767" s="263" t="s">
        <v>20</v>
      </c>
      <c r="D4767" t="s">
        <v>0</v>
      </c>
    </row>
    <row r="4768" spans="1:4" x14ac:dyDescent="0.2">
      <c r="A4768" s="263" t="s">
        <v>13655</v>
      </c>
      <c r="B4768" s="263" t="s">
        <v>26354</v>
      </c>
      <c r="C4768" s="263" t="s">
        <v>20</v>
      </c>
      <c r="D4768" t="s">
        <v>0</v>
      </c>
    </row>
    <row r="4769" spans="1:4" x14ac:dyDescent="0.2">
      <c r="A4769" s="263" t="s">
        <v>1484</v>
      </c>
      <c r="B4769" s="263" t="s">
        <v>26355</v>
      </c>
      <c r="C4769" s="263" t="s">
        <v>20</v>
      </c>
      <c r="D4769" t="s">
        <v>0</v>
      </c>
    </row>
    <row r="4770" spans="1:4" x14ac:dyDescent="0.2">
      <c r="A4770" s="263" t="s">
        <v>13656</v>
      </c>
      <c r="B4770" s="263" t="s">
        <v>26355</v>
      </c>
      <c r="C4770" s="263" t="s">
        <v>20</v>
      </c>
      <c r="D4770" t="s">
        <v>0</v>
      </c>
    </row>
    <row r="4771" spans="1:4" x14ac:dyDescent="0.2">
      <c r="A4771" s="263" t="s">
        <v>1485</v>
      </c>
      <c r="B4771" s="263" t="s">
        <v>26356</v>
      </c>
      <c r="C4771" s="263" t="s">
        <v>20</v>
      </c>
      <c r="D4771" t="s">
        <v>0</v>
      </c>
    </row>
    <row r="4772" spans="1:4" x14ac:dyDescent="0.2">
      <c r="A4772" s="263" t="s">
        <v>13657</v>
      </c>
      <c r="B4772" s="263" t="s">
        <v>26356</v>
      </c>
      <c r="C4772" s="263" t="s">
        <v>20</v>
      </c>
      <c r="D4772" t="s">
        <v>0</v>
      </c>
    </row>
    <row r="4773" spans="1:4" x14ac:dyDescent="0.2">
      <c r="A4773" s="263" t="s">
        <v>1486</v>
      </c>
      <c r="B4773" s="263" t="s">
        <v>26357</v>
      </c>
      <c r="C4773" s="263" t="s">
        <v>20</v>
      </c>
      <c r="D4773" t="s">
        <v>0</v>
      </c>
    </row>
    <row r="4774" spans="1:4" x14ac:dyDescent="0.2">
      <c r="A4774" s="263" t="s">
        <v>13658</v>
      </c>
      <c r="B4774" s="263" t="s">
        <v>26357</v>
      </c>
      <c r="C4774" s="263" t="s">
        <v>20</v>
      </c>
      <c r="D4774" t="s">
        <v>0</v>
      </c>
    </row>
    <row r="4775" spans="1:4" x14ac:dyDescent="0.2">
      <c r="A4775" s="263" t="s">
        <v>1487</v>
      </c>
      <c r="B4775" s="263" t="s">
        <v>26358</v>
      </c>
      <c r="C4775" s="263" t="s">
        <v>20</v>
      </c>
      <c r="D4775" t="s">
        <v>0</v>
      </c>
    </row>
    <row r="4776" spans="1:4" x14ac:dyDescent="0.2">
      <c r="A4776" s="263" t="s">
        <v>13659</v>
      </c>
      <c r="B4776" s="263" t="s">
        <v>26358</v>
      </c>
      <c r="C4776" s="263" t="s">
        <v>20</v>
      </c>
      <c r="D4776" t="s">
        <v>0</v>
      </c>
    </row>
    <row r="4777" spans="1:4" x14ac:dyDescent="0.2">
      <c r="A4777" s="263" t="s">
        <v>1488</v>
      </c>
      <c r="B4777" s="263" t="s">
        <v>26359</v>
      </c>
      <c r="C4777" s="263" t="s">
        <v>20</v>
      </c>
      <c r="D4777" t="s">
        <v>0</v>
      </c>
    </row>
    <row r="4778" spans="1:4" x14ac:dyDescent="0.2">
      <c r="A4778" s="263" t="s">
        <v>13660</v>
      </c>
      <c r="B4778" s="263" t="s">
        <v>26359</v>
      </c>
      <c r="C4778" s="263" t="s">
        <v>20</v>
      </c>
      <c r="D4778" t="s">
        <v>0</v>
      </c>
    </row>
    <row r="4779" spans="1:4" x14ac:dyDescent="0.2">
      <c r="A4779" s="263" t="s">
        <v>1489</v>
      </c>
      <c r="B4779" s="263" t="s">
        <v>26360</v>
      </c>
      <c r="C4779" s="263" t="s">
        <v>20</v>
      </c>
      <c r="D4779" t="s">
        <v>0</v>
      </c>
    </row>
    <row r="4780" spans="1:4" x14ac:dyDescent="0.2">
      <c r="A4780" s="263" t="s">
        <v>13661</v>
      </c>
      <c r="B4780" s="263" t="s">
        <v>26360</v>
      </c>
      <c r="C4780" s="263" t="s">
        <v>20</v>
      </c>
      <c r="D4780" t="s">
        <v>0</v>
      </c>
    </row>
    <row r="4781" spans="1:4" x14ac:dyDescent="0.2">
      <c r="A4781" s="263" t="s">
        <v>1490</v>
      </c>
      <c r="B4781" s="263" t="s">
        <v>26361</v>
      </c>
      <c r="C4781" s="263" t="s">
        <v>20</v>
      </c>
      <c r="D4781" t="s">
        <v>0</v>
      </c>
    </row>
    <row r="4782" spans="1:4" x14ac:dyDescent="0.2">
      <c r="A4782" s="263" t="s">
        <v>13662</v>
      </c>
      <c r="B4782" s="263" t="s">
        <v>26361</v>
      </c>
      <c r="C4782" s="263" t="s">
        <v>20</v>
      </c>
      <c r="D4782" t="s">
        <v>0</v>
      </c>
    </row>
    <row r="4783" spans="1:4" x14ac:dyDescent="0.2">
      <c r="A4783" s="263" t="s">
        <v>7258</v>
      </c>
      <c r="B4783" s="263" t="s">
        <v>26362</v>
      </c>
      <c r="C4783" s="263" t="s">
        <v>20</v>
      </c>
      <c r="D4783" t="s">
        <v>0</v>
      </c>
    </row>
    <row r="4784" spans="1:4" x14ac:dyDescent="0.2">
      <c r="A4784" s="263" t="s">
        <v>13663</v>
      </c>
      <c r="B4784" s="263" t="s">
        <v>26362</v>
      </c>
      <c r="C4784" s="263" t="s">
        <v>20</v>
      </c>
      <c r="D4784" t="s">
        <v>0</v>
      </c>
    </row>
    <row r="4785" spans="1:4" x14ac:dyDescent="0.2">
      <c r="A4785" s="263" t="s">
        <v>7259</v>
      </c>
      <c r="B4785" s="263" t="s">
        <v>26363</v>
      </c>
      <c r="C4785" s="263" t="s">
        <v>20</v>
      </c>
      <c r="D4785" t="s">
        <v>0</v>
      </c>
    </row>
    <row r="4786" spans="1:4" x14ac:dyDescent="0.2">
      <c r="A4786" s="263" t="s">
        <v>13664</v>
      </c>
      <c r="B4786" s="263" t="s">
        <v>26363</v>
      </c>
      <c r="C4786" s="263" t="s">
        <v>20</v>
      </c>
      <c r="D4786" t="s">
        <v>0</v>
      </c>
    </row>
    <row r="4787" spans="1:4" x14ac:dyDescent="0.2">
      <c r="A4787" s="263" t="s">
        <v>7260</v>
      </c>
      <c r="B4787" s="263" t="s">
        <v>26364</v>
      </c>
      <c r="C4787" s="263" t="s">
        <v>20</v>
      </c>
      <c r="D4787" t="s">
        <v>0</v>
      </c>
    </row>
    <row r="4788" spans="1:4" x14ac:dyDescent="0.2">
      <c r="A4788" s="263" t="s">
        <v>13665</v>
      </c>
      <c r="B4788" s="263" t="s">
        <v>26364</v>
      </c>
      <c r="C4788" s="263" t="s">
        <v>20</v>
      </c>
      <c r="D4788" t="s">
        <v>0</v>
      </c>
    </row>
    <row r="4789" spans="1:4" x14ac:dyDescent="0.2">
      <c r="A4789" s="263" t="s">
        <v>1491</v>
      </c>
      <c r="B4789" s="263" t="s">
        <v>26365</v>
      </c>
      <c r="C4789" s="263" t="s">
        <v>20</v>
      </c>
      <c r="D4789" t="s">
        <v>0</v>
      </c>
    </row>
    <row r="4790" spans="1:4" x14ac:dyDescent="0.2">
      <c r="A4790" s="263" t="s">
        <v>13666</v>
      </c>
      <c r="B4790" s="263" t="s">
        <v>26365</v>
      </c>
      <c r="C4790" s="263" t="s">
        <v>20</v>
      </c>
      <c r="D4790" t="s">
        <v>0</v>
      </c>
    </row>
    <row r="4791" spans="1:4" x14ac:dyDescent="0.2">
      <c r="A4791" s="263" t="s">
        <v>1492</v>
      </c>
      <c r="B4791" s="263" t="s">
        <v>26366</v>
      </c>
      <c r="C4791" s="263" t="s">
        <v>20</v>
      </c>
      <c r="D4791" t="s">
        <v>0</v>
      </c>
    </row>
    <row r="4792" spans="1:4" x14ac:dyDescent="0.2">
      <c r="A4792" s="263" t="s">
        <v>13667</v>
      </c>
      <c r="B4792" s="263" t="s">
        <v>26366</v>
      </c>
      <c r="C4792" s="263" t="s">
        <v>20</v>
      </c>
      <c r="D4792" t="s">
        <v>0</v>
      </c>
    </row>
    <row r="4793" spans="1:4" x14ac:dyDescent="0.2">
      <c r="A4793" s="263" t="s">
        <v>1493</v>
      </c>
      <c r="B4793" s="263" t="s">
        <v>26367</v>
      </c>
      <c r="C4793" s="263" t="s">
        <v>20</v>
      </c>
      <c r="D4793" t="s">
        <v>0</v>
      </c>
    </row>
    <row r="4794" spans="1:4" x14ac:dyDescent="0.2">
      <c r="A4794" s="263" t="s">
        <v>13668</v>
      </c>
      <c r="B4794" s="263" t="s">
        <v>26367</v>
      </c>
      <c r="C4794" s="263" t="s">
        <v>20</v>
      </c>
      <c r="D4794" t="s">
        <v>0</v>
      </c>
    </row>
    <row r="4795" spans="1:4" x14ac:dyDescent="0.2">
      <c r="A4795" s="263" t="s">
        <v>1494</v>
      </c>
      <c r="B4795" s="263" t="s">
        <v>26368</v>
      </c>
      <c r="C4795" s="263" t="s">
        <v>20</v>
      </c>
      <c r="D4795" t="s">
        <v>0</v>
      </c>
    </row>
    <row r="4796" spans="1:4" x14ac:dyDescent="0.2">
      <c r="A4796" s="263" t="s">
        <v>13669</v>
      </c>
      <c r="B4796" s="263" t="s">
        <v>26368</v>
      </c>
      <c r="C4796" s="263" t="s">
        <v>20</v>
      </c>
      <c r="D4796" t="s">
        <v>0</v>
      </c>
    </row>
    <row r="4797" spans="1:4" x14ac:dyDescent="0.2">
      <c r="A4797" s="263" t="s">
        <v>1495</v>
      </c>
      <c r="B4797" s="263" t="s">
        <v>26369</v>
      </c>
      <c r="C4797" s="263" t="s">
        <v>20</v>
      </c>
      <c r="D4797" t="s">
        <v>0</v>
      </c>
    </row>
    <row r="4798" spans="1:4" x14ac:dyDescent="0.2">
      <c r="A4798" s="263" t="s">
        <v>13670</v>
      </c>
      <c r="B4798" s="263" t="s">
        <v>26369</v>
      </c>
      <c r="C4798" s="263" t="s">
        <v>20</v>
      </c>
      <c r="D4798" t="s">
        <v>0</v>
      </c>
    </row>
    <row r="4799" spans="1:4" x14ac:dyDescent="0.2">
      <c r="A4799" s="263" t="s">
        <v>1496</v>
      </c>
      <c r="B4799" s="263" t="s">
        <v>26370</v>
      </c>
      <c r="C4799" s="263" t="s">
        <v>20</v>
      </c>
      <c r="D4799" t="s">
        <v>0</v>
      </c>
    </row>
    <row r="4800" spans="1:4" x14ac:dyDescent="0.2">
      <c r="A4800" s="263" t="s">
        <v>13671</v>
      </c>
      <c r="B4800" s="263" t="s">
        <v>26370</v>
      </c>
      <c r="C4800" s="263" t="s">
        <v>20</v>
      </c>
      <c r="D4800" t="s">
        <v>0</v>
      </c>
    </row>
    <row r="4801" spans="1:4" x14ac:dyDescent="0.2">
      <c r="A4801" s="263" t="s">
        <v>1497</v>
      </c>
      <c r="B4801" s="263" t="s">
        <v>26371</v>
      </c>
      <c r="C4801" s="263" t="s">
        <v>20</v>
      </c>
      <c r="D4801" t="s">
        <v>0</v>
      </c>
    </row>
    <row r="4802" spans="1:4" x14ac:dyDescent="0.2">
      <c r="A4802" s="263" t="s">
        <v>13672</v>
      </c>
      <c r="B4802" s="263" t="s">
        <v>26371</v>
      </c>
      <c r="C4802" s="263" t="s">
        <v>20</v>
      </c>
      <c r="D4802" t="s">
        <v>0</v>
      </c>
    </row>
    <row r="4803" spans="1:4" x14ac:dyDescent="0.2">
      <c r="A4803" s="263" t="s">
        <v>1498</v>
      </c>
      <c r="B4803" s="263" t="s">
        <v>26372</v>
      </c>
      <c r="C4803" s="263" t="s">
        <v>20</v>
      </c>
      <c r="D4803" t="s">
        <v>0</v>
      </c>
    </row>
    <row r="4804" spans="1:4" x14ac:dyDescent="0.2">
      <c r="A4804" s="263" t="s">
        <v>13673</v>
      </c>
      <c r="B4804" s="263" t="s">
        <v>26372</v>
      </c>
      <c r="C4804" s="263" t="s">
        <v>20</v>
      </c>
      <c r="D4804" t="s">
        <v>0</v>
      </c>
    </row>
    <row r="4805" spans="1:4" x14ac:dyDescent="0.2">
      <c r="A4805" s="263" t="s">
        <v>1499</v>
      </c>
      <c r="B4805" s="263" t="s">
        <v>26373</v>
      </c>
      <c r="C4805" s="263" t="s">
        <v>20</v>
      </c>
      <c r="D4805" t="s">
        <v>0</v>
      </c>
    </row>
    <row r="4806" spans="1:4" x14ac:dyDescent="0.2">
      <c r="A4806" s="263" t="s">
        <v>13674</v>
      </c>
      <c r="B4806" s="263" t="s">
        <v>26373</v>
      </c>
      <c r="C4806" s="263" t="s">
        <v>20</v>
      </c>
      <c r="D4806" t="s">
        <v>0</v>
      </c>
    </row>
    <row r="4807" spans="1:4" x14ac:dyDescent="0.2">
      <c r="A4807" s="263" t="s">
        <v>1500</v>
      </c>
      <c r="B4807" s="263" t="s">
        <v>26374</v>
      </c>
      <c r="C4807" s="263" t="s">
        <v>20</v>
      </c>
      <c r="D4807" t="s">
        <v>0</v>
      </c>
    </row>
    <row r="4808" spans="1:4" x14ac:dyDescent="0.2">
      <c r="A4808" s="263" t="s">
        <v>13675</v>
      </c>
      <c r="B4808" s="263" t="s">
        <v>26374</v>
      </c>
      <c r="C4808" s="263" t="s">
        <v>20</v>
      </c>
      <c r="D4808" t="s">
        <v>0</v>
      </c>
    </row>
    <row r="4809" spans="1:4" x14ac:dyDescent="0.2">
      <c r="A4809" s="263" t="s">
        <v>7261</v>
      </c>
      <c r="B4809" s="263" t="s">
        <v>26375</v>
      </c>
      <c r="C4809" s="263" t="s">
        <v>20</v>
      </c>
      <c r="D4809" t="s">
        <v>0</v>
      </c>
    </row>
    <row r="4810" spans="1:4" x14ac:dyDescent="0.2">
      <c r="A4810" s="263" t="s">
        <v>13676</v>
      </c>
      <c r="B4810" s="263" t="s">
        <v>26375</v>
      </c>
      <c r="C4810" s="263" t="s">
        <v>20</v>
      </c>
      <c r="D4810" t="s">
        <v>0</v>
      </c>
    </row>
    <row r="4811" spans="1:4" x14ac:dyDescent="0.2">
      <c r="A4811" s="263" t="s">
        <v>7262</v>
      </c>
      <c r="B4811" s="263" t="s">
        <v>26376</v>
      </c>
      <c r="C4811" s="263" t="s">
        <v>20</v>
      </c>
      <c r="D4811" t="s">
        <v>0</v>
      </c>
    </row>
    <row r="4812" spans="1:4" x14ac:dyDescent="0.2">
      <c r="A4812" s="263" t="s">
        <v>13677</v>
      </c>
      <c r="B4812" s="263" t="s">
        <v>26376</v>
      </c>
      <c r="C4812" s="263" t="s">
        <v>20</v>
      </c>
      <c r="D4812" t="s">
        <v>0</v>
      </c>
    </row>
    <row r="4813" spans="1:4" x14ac:dyDescent="0.2">
      <c r="A4813" s="263" t="s">
        <v>7263</v>
      </c>
      <c r="B4813" s="263" t="s">
        <v>26377</v>
      </c>
      <c r="C4813" s="263" t="s">
        <v>20</v>
      </c>
      <c r="D4813" t="s">
        <v>0</v>
      </c>
    </row>
    <row r="4814" spans="1:4" x14ac:dyDescent="0.2">
      <c r="A4814" s="263" t="s">
        <v>13678</v>
      </c>
      <c r="B4814" s="263" t="s">
        <v>26377</v>
      </c>
      <c r="C4814" s="263" t="s">
        <v>20</v>
      </c>
      <c r="D4814" t="s">
        <v>0</v>
      </c>
    </row>
    <row r="4815" spans="1:4" x14ac:dyDescent="0.2">
      <c r="A4815" s="263" t="s">
        <v>7264</v>
      </c>
      <c r="B4815" s="263" t="s">
        <v>26378</v>
      </c>
      <c r="C4815" s="263" t="s">
        <v>20</v>
      </c>
      <c r="D4815" t="s">
        <v>0</v>
      </c>
    </row>
    <row r="4816" spans="1:4" x14ac:dyDescent="0.2">
      <c r="A4816" s="263" t="s">
        <v>13679</v>
      </c>
      <c r="B4816" s="263" t="s">
        <v>26378</v>
      </c>
      <c r="C4816" s="263" t="s">
        <v>20</v>
      </c>
      <c r="D4816" t="s">
        <v>0</v>
      </c>
    </row>
    <row r="4817" spans="1:4" x14ac:dyDescent="0.2">
      <c r="A4817" s="263" t="s">
        <v>7265</v>
      </c>
      <c r="B4817" s="263" t="s">
        <v>26379</v>
      </c>
      <c r="C4817" s="263" t="s">
        <v>20</v>
      </c>
      <c r="D4817" t="s">
        <v>0</v>
      </c>
    </row>
    <row r="4818" spans="1:4" x14ac:dyDescent="0.2">
      <c r="A4818" s="263" t="s">
        <v>13680</v>
      </c>
      <c r="B4818" s="263" t="s">
        <v>26379</v>
      </c>
      <c r="C4818" s="263" t="s">
        <v>20</v>
      </c>
      <c r="D4818" t="s">
        <v>0</v>
      </c>
    </row>
    <row r="4819" spans="1:4" x14ac:dyDescent="0.2">
      <c r="A4819" s="263" t="s">
        <v>7266</v>
      </c>
      <c r="B4819" s="263" t="s">
        <v>26380</v>
      </c>
      <c r="C4819" s="263" t="s">
        <v>20</v>
      </c>
      <c r="D4819" t="s">
        <v>0</v>
      </c>
    </row>
    <row r="4820" spans="1:4" x14ac:dyDescent="0.2">
      <c r="A4820" s="263" t="s">
        <v>13681</v>
      </c>
      <c r="B4820" s="263" t="s">
        <v>26380</v>
      </c>
      <c r="C4820" s="263" t="s">
        <v>20</v>
      </c>
      <c r="D4820" t="s">
        <v>0</v>
      </c>
    </row>
    <row r="4821" spans="1:4" x14ac:dyDescent="0.2">
      <c r="A4821" s="263" t="s">
        <v>7267</v>
      </c>
      <c r="B4821" s="263" t="s">
        <v>26381</v>
      </c>
      <c r="C4821" s="263" t="s">
        <v>20</v>
      </c>
      <c r="D4821" t="s">
        <v>0</v>
      </c>
    </row>
    <row r="4822" spans="1:4" x14ac:dyDescent="0.2">
      <c r="A4822" s="263" t="s">
        <v>13682</v>
      </c>
      <c r="B4822" s="263" t="s">
        <v>26381</v>
      </c>
      <c r="C4822" s="263" t="s">
        <v>20</v>
      </c>
      <c r="D4822" t="s">
        <v>0</v>
      </c>
    </row>
    <row r="4823" spans="1:4" x14ac:dyDescent="0.2">
      <c r="A4823" s="263" t="s">
        <v>7268</v>
      </c>
      <c r="B4823" s="263" t="s">
        <v>26382</v>
      </c>
      <c r="C4823" s="263" t="s">
        <v>20</v>
      </c>
      <c r="D4823" t="s">
        <v>0</v>
      </c>
    </row>
    <row r="4824" spans="1:4" x14ac:dyDescent="0.2">
      <c r="A4824" s="263" t="s">
        <v>13683</v>
      </c>
      <c r="B4824" s="263" t="s">
        <v>26382</v>
      </c>
      <c r="C4824" s="263" t="s">
        <v>20</v>
      </c>
      <c r="D4824" t="s">
        <v>0</v>
      </c>
    </row>
    <row r="4825" spans="1:4" x14ac:dyDescent="0.2">
      <c r="A4825" s="263" t="s">
        <v>7269</v>
      </c>
      <c r="B4825" s="263" t="s">
        <v>26383</v>
      </c>
      <c r="C4825" s="263" t="s">
        <v>20</v>
      </c>
      <c r="D4825" t="s">
        <v>0</v>
      </c>
    </row>
    <row r="4826" spans="1:4" x14ac:dyDescent="0.2">
      <c r="A4826" s="263" t="s">
        <v>13684</v>
      </c>
      <c r="B4826" s="263" t="s">
        <v>26383</v>
      </c>
      <c r="C4826" s="263" t="s">
        <v>20</v>
      </c>
      <c r="D4826" t="s">
        <v>0</v>
      </c>
    </row>
    <row r="4827" spans="1:4" x14ac:dyDescent="0.2">
      <c r="A4827" s="263" t="s">
        <v>7270</v>
      </c>
      <c r="B4827" s="263" t="s">
        <v>26384</v>
      </c>
      <c r="C4827" s="263" t="s">
        <v>20</v>
      </c>
      <c r="D4827" t="s">
        <v>0</v>
      </c>
    </row>
    <row r="4828" spans="1:4" x14ac:dyDescent="0.2">
      <c r="A4828" s="263" t="s">
        <v>13685</v>
      </c>
      <c r="B4828" s="263" t="s">
        <v>26384</v>
      </c>
      <c r="C4828" s="263" t="s">
        <v>20</v>
      </c>
      <c r="D4828" t="s">
        <v>0</v>
      </c>
    </row>
    <row r="4829" spans="1:4" x14ac:dyDescent="0.2">
      <c r="A4829" s="263" t="s">
        <v>7271</v>
      </c>
      <c r="B4829" s="263" t="s">
        <v>26385</v>
      </c>
      <c r="C4829" s="263" t="s">
        <v>20</v>
      </c>
      <c r="D4829" t="s">
        <v>0</v>
      </c>
    </row>
    <row r="4830" spans="1:4" x14ac:dyDescent="0.2">
      <c r="A4830" s="263" t="s">
        <v>13686</v>
      </c>
      <c r="B4830" s="263" t="s">
        <v>26385</v>
      </c>
      <c r="C4830" s="263" t="s">
        <v>20</v>
      </c>
      <c r="D4830" t="s">
        <v>0</v>
      </c>
    </row>
    <row r="4831" spans="1:4" x14ac:dyDescent="0.2">
      <c r="A4831" s="263" t="s">
        <v>7272</v>
      </c>
      <c r="B4831" s="263" t="s">
        <v>26386</v>
      </c>
      <c r="C4831" s="263" t="s">
        <v>20</v>
      </c>
      <c r="D4831" t="s">
        <v>0</v>
      </c>
    </row>
    <row r="4832" spans="1:4" x14ac:dyDescent="0.2">
      <c r="A4832" s="263" t="s">
        <v>13687</v>
      </c>
      <c r="B4832" s="263" t="s">
        <v>26386</v>
      </c>
      <c r="C4832" s="263" t="s">
        <v>20</v>
      </c>
      <c r="D4832" t="s">
        <v>0</v>
      </c>
    </row>
    <row r="4833" spans="1:4" x14ac:dyDescent="0.2">
      <c r="A4833" s="263" t="s">
        <v>7273</v>
      </c>
      <c r="B4833" s="263" t="s">
        <v>26387</v>
      </c>
      <c r="C4833" s="263" t="s">
        <v>20</v>
      </c>
      <c r="D4833" t="s">
        <v>0</v>
      </c>
    </row>
    <row r="4834" spans="1:4" x14ac:dyDescent="0.2">
      <c r="A4834" s="263" t="s">
        <v>13688</v>
      </c>
      <c r="B4834" s="263" t="s">
        <v>26387</v>
      </c>
      <c r="C4834" s="263" t="s">
        <v>20</v>
      </c>
      <c r="D4834" t="s">
        <v>0</v>
      </c>
    </row>
    <row r="4835" spans="1:4" x14ac:dyDescent="0.2">
      <c r="A4835" s="263" t="s">
        <v>7274</v>
      </c>
      <c r="B4835" s="263" t="s">
        <v>26388</v>
      </c>
      <c r="C4835" s="263" t="s">
        <v>20</v>
      </c>
      <c r="D4835" t="s">
        <v>0</v>
      </c>
    </row>
    <row r="4836" spans="1:4" x14ac:dyDescent="0.2">
      <c r="A4836" s="263" t="s">
        <v>13689</v>
      </c>
      <c r="B4836" s="263" t="s">
        <v>26388</v>
      </c>
      <c r="C4836" s="263" t="s">
        <v>20</v>
      </c>
      <c r="D4836" t="s">
        <v>0</v>
      </c>
    </row>
    <row r="4837" spans="1:4" x14ac:dyDescent="0.2">
      <c r="A4837" s="263" t="s">
        <v>7275</v>
      </c>
      <c r="B4837" s="263" t="s">
        <v>26389</v>
      </c>
      <c r="C4837" s="263" t="s">
        <v>20</v>
      </c>
      <c r="D4837" t="s">
        <v>0</v>
      </c>
    </row>
    <row r="4838" spans="1:4" x14ac:dyDescent="0.2">
      <c r="A4838" s="263" t="s">
        <v>13690</v>
      </c>
      <c r="B4838" s="263" t="s">
        <v>26389</v>
      </c>
      <c r="C4838" s="263" t="s">
        <v>20</v>
      </c>
      <c r="D4838" t="s">
        <v>0</v>
      </c>
    </row>
    <row r="4839" spans="1:4" x14ac:dyDescent="0.2">
      <c r="A4839" s="263" t="s">
        <v>7276</v>
      </c>
      <c r="B4839" s="263" t="s">
        <v>26390</v>
      </c>
      <c r="C4839" s="263" t="s">
        <v>23567</v>
      </c>
      <c r="D4839" t="s">
        <v>34973</v>
      </c>
    </row>
    <row r="4840" spans="1:4" x14ac:dyDescent="0.2">
      <c r="A4840" s="263" t="s">
        <v>13691</v>
      </c>
      <c r="B4840" s="263" t="s">
        <v>26390</v>
      </c>
      <c r="C4840" s="263" t="s">
        <v>23567</v>
      </c>
      <c r="D4840" t="s">
        <v>34973</v>
      </c>
    </row>
    <row r="4841" spans="1:4" x14ac:dyDescent="0.2">
      <c r="A4841" s="263" t="s">
        <v>7277</v>
      </c>
      <c r="B4841" s="263" t="s">
        <v>26391</v>
      </c>
      <c r="C4841" s="263" t="s">
        <v>23567</v>
      </c>
      <c r="D4841" t="s">
        <v>34973</v>
      </c>
    </row>
    <row r="4842" spans="1:4" x14ac:dyDescent="0.2">
      <c r="A4842" s="263" t="s">
        <v>13692</v>
      </c>
      <c r="B4842" s="263" t="s">
        <v>26391</v>
      </c>
      <c r="C4842" s="263" t="s">
        <v>23567</v>
      </c>
      <c r="D4842" t="s">
        <v>34973</v>
      </c>
    </row>
    <row r="4843" spans="1:4" x14ac:dyDescent="0.2">
      <c r="A4843" s="263" t="s">
        <v>7278</v>
      </c>
      <c r="B4843" s="263" t="s">
        <v>26392</v>
      </c>
      <c r="C4843" s="263" t="s">
        <v>20</v>
      </c>
      <c r="D4843" t="s">
        <v>0</v>
      </c>
    </row>
    <row r="4844" spans="1:4" x14ac:dyDescent="0.2">
      <c r="A4844" s="263" t="s">
        <v>13693</v>
      </c>
      <c r="B4844" s="263" t="s">
        <v>26392</v>
      </c>
      <c r="C4844" s="263" t="s">
        <v>20</v>
      </c>
      <c r="D4844" t="s">
        <v>0</v>
      </c>
    </row>
    <row r="4845" spans="1:4" x14ac:dyDescent="0.2">
      <c r="A4845" s="263" t="s">
        <v>7279</v>
      </c>
      <c r="B4845" s="263" t="s">
        <v>26393</v>
      </c>
      <c r="C4845" s="263" t="s">
        <v>20</v>
      </c>
      <c r="D4845" t="s">
        <v>0</v>
      </c>
    </row>
    <row r="4846" spans="1:4" x14ac:dyDescent="0.2">
      <c r="A4846" s="263" t="s">
        <v>13694</v>
      </c>
      <c r="B4846" s="263" t="s">
        <v>26393</v>
      </c>
      <c r="C4846" s="263" t="s">
        <v>20</v>
      </c>
      <c r="D4846" t="s">
        <v>0</v>
      </c>
    </row>
    <row r="4847" spans="1:4" x14ac:dyDescent="0.2">
      <c r="A4847" s="263" t="s">
        <v>7280</v>
      </c>
      <c r="B4847" s="263" t="s">
        <v>26394</v>
      </c>
      <c r="C4847" s="263" t="s">
        <v>20</v>
      </c>
      <c r="D4847" t="s">
        <v>0</v>
      </c>
    </row>
    <row r="4848" spans="1:4" x14ac:dyDescent="0.2">
      <c r="A4848" s="263" t="s">
        <v>13695</v>
      </c>
      <c r="B4848" s="263" t="s">
        <v>26394</v>
      </c>
      <c r="C4848" s="263" t="s">
        <v>20</v>
      </c>
      <c r="D4848" t="s">
        <v>0</v>
      </c>
    </row>
    <row r="4849" spans="1:4" x14ac:dyDescent="0.2">
      <c r="A4849" s="263" t="s">
        <v>7281</v>
      </c>
      <c r="B4849" s="263" t="s">
        <v>26395</v>
      </c>
      <c r="C4849" s="263" t="s">
        <v>20</v>
      </c>
      <c r="D4849" t="s">
        <v>0</v>
      </c>
    </row>
    <row r="4850" spans="1:4" x14ac:dyDescent="0.2">
      <c r="A4850" s="263" t="s">
        <v>13696</v>
      </c>
      <c r="B4850" s="263" t="s">
        <v>26395</v>
      </c>
      <c r="C4850" s="263" t="s">
        <v>20</v>
      </c>
      <c r="D4850" t="s">
        <v>0</v>
      </c>
    </row>
    <row r="4851" spans="1:4" x14ac:dyDescent="0.2">
      <c r="A4851" s="263" t="s">
        <v>7282</v>
      </c>
      <c r="B4851" s="263" t="s">
        <v>26396</v>
      </c>
      <c r="C4851" s="263" t="s">
        <v>20</v>
      </c>
      <c r="D4851" t="s">
        <v>0</v>
      </c>
    </row>
    <row r="4852" spans="1:4" x14ac:dyDescent="0.2">
      <c r="A4852" s="263" t="s">
        <v>13697</v>
      </c>
      <c r="B4852" s="263" t="s">
        <v>26396</v>
      </c>
      <c r="C4852" s="263" t="s">
        <v>20</v>
      </c>
      <c r="D4852" t="s">
        <v>0</v>
      </c>
    </row>
    <row r="4853" spans="1:4" x14ac:dyDescent="0.2">
      <c r="A4853" s="263" t="s">
        <v>7283</v>
      </c>
      <c r="B4853" s="263" t="s">
        <v>26397</v>
      </c>
      <c r="C4853" s="263" t="s">
        <v>20</v>
      </c>
      <c r="D4853" t="s">
        <v>0</v>
      </c>
    </row>
    <row r="4854" spans="1:4" x14ac:dyDescent="0.2">
      <c r="A4854" s="263" t="s">
        <v>13698</v>
      </c>
      <c r="B4854" s="263" t="s">
        <v>26397</v>
      </c>
      <c r="C4854" s="263" t="s">
        <v>20</v>
      </c>
      <c r="D4854" t="s">
        <v>0</v>
      </c>
    </row>
    <row r="4855" spans="1:4" x14ac:dyDescent="0.2">
      <c r="A4855" s="263" t="s">
        <v>7284</v>
      </c>
      <c r="B4855" s="263" t="s">
        <v>26398</v>
      </c>
      <c r="C4855" s="263" t="s">
        <v>20</v>
      </c>
      <c r="D4855" t="s">
        <v>0</v>
      </c>
    </row>
    <row r="4856" spans="1:4" x14ac:dyDescent="0.2">
      <c r="A4856" s="263" t="s">
        <v>13699</v>
      </c>
      <c r="B4856" s="263" t="s">
        <v>26398</v>
      </c>
      <c r="C4856" s="263" t="s">
        <v>20</v>
      </c>
      <c r="D4856" t="s">
        <v>0</v>
      </c>
    </row>
    <row r="4857" spans="1:4" x14ac:dyDescent="0.2">
      <c r="A4857" s="263" t="s">
        <v>7285</v>
      </c>
      <c r="B4857" s="263" t="s">
        <v>26399</v>
      </c>
      <c r="C4857" s="263" t="s">
        <v>20</v>
      </c>
      <c r="D4857" t="s">
        <v>0</v>
      </c>
    </row>
    <row r="4858" spans="1:4" x14ac:dyDescent="0.2">
      <c r="A4858" s="263" t="s">
        <v>13700</v>
      </c>
      <c r="B4858" s="263" t="s">
        <v>26399</v>
      </c>
      <c r="C4858" s="263" t="s">
        <v>20</v>
      </c>
      <c r="D4858" t="s">
        <v>0</v>
      </c>
    </row>
    <row r="4859" spans="1:4" x14ac:dyDescent="0.2">
      <c r="A4859" s="263" t="s">
        <v>7286</v>
      </c>
      <c r="B4859" s="263" t="s">
        <v>26400</v>
      </c>
      <c r="C4859" s="263" t="s">
        <v>20</v>
      </c>
      <c r="D4859" t="s">
        <v>0</v>
      </c>
    </row>
    <row r="4860" spans="1:4" x14ac:dyDescent="0.2">
      <c r="A4860" s="263" t="s">
        <v>13701</v>
      </c>
      <c r="B4860" s="263" t="s">
        <v>26400</v>
      </c>
      <c r="C4860" s="263" t="s">
        <v>20</v>
      </c>
      <c r="D4860" t="s">
        <v>0</v>
      </c>
    </row>
    <row r="4861" spans="1:4" x14ac:dyDescent="0.2">
      <c r="A4861" s="263" t="s">
        <v>7287</v>
      </c>
      <c r="B4861" s="263" t="s">
        <v>26401</v>
      </c>
      <c r="C4861" s="263" t="s">
        <v>20</v>
      </c>
      <c r="D4861" t="s">
        <v>0</v>
      </c>
    </row>
    <row r="4862" spans="1:4" x14ac:dyDescent="0.2">
      <c r="A4862" s="263" t="s">
        <v>13702</v>
      </c>
      <c r="B4862" s="263" t="s">
        <v>26401</v>
      </c>
      <c r="C4862" s="263" t="s">
        <v>20</v>
      </c>
      <c r="D4862" t="s">
        <v>0</v>
      </c>
    </row>
    <row r="4863" spans="1:4" x14ac:dyDescent="0.2">
      <c r="A4863" s="263" t="s">
        <v>7288</v>
      </c>
      <c r="B4863" s="263" t="s">
        <v>26402</v>
      </c>
      <c r="C4863" s="263" t="s">
        <v>20</v>
      </c>
      <c r="D4863" t="s">
        <v>0</v>
      </c>
    </row>
    <row r="4864" spans="1:4" x14ac:dyDescent="0.2">
      <c r="A4864" s="263" t="s">
        <v>13703</v>
      </c>
      <c r="B4864" s="263" t="s">
        <v>26402</v>
      </c>
      <c r="C4864" s="263" t="s">
        <v>20</v>
      </c>
      <c r="D4864" t="s">
        <v>0</v>
      </c>
    </row>
    <row r="4865" spans="1:4" x14ac:dyDescent="0.2">
      <c r="A4865" s="263" t="s">
        <v>7289</v>
      </c>
      <c r="B4865" s="263" t="s">
        <v>26403</v>
      </c>
      <c r="C4865" s="263" t="s">
        <v>20</v>
      </c>
      <c r="D4865" t="s">
        <v>0</v>
      </c>
    </row>
    <row r="4866" spans="1:4" x14ac:dyDescent="0.2">
      <c r="A4866" s="263" t="s">
        <v>13704</v>
      </c>
      <c r="B4866" s="263" t="s">
        <v>26403</v>
      </c>
      <c r="C4866" s="263" t="s">
        <v>20</v>
      </c>
      <c r="D4866" t="s">
        <v>0</v>
      </c>
    </row>
    <row r="4867" spans="1:4" x14ac:dyDescent="0.2">
      <c r="A4867" s="263" t="s">
        <v>7290</v>
      </c>
      <c r="B4867" s="263" t="s">
        <v>26404</v>
      </c>
      <c r="C4867" s="263" t="s">
        <v>20</v>
      </c>
      <c r="D4867" t="s">
        <v>0</v>
      </c>
    </row>
    <row r="4868" spans="1:4" x14ac:dyDescent="0.2">
      <c r="A4868" s="263" t="s">
        <v>13705</v>
      </c>
      <c r="B4868" s="263" t="s">
        <v>26404</v>
      </c>
      <c r="C4868" s="263" t="s">
        <v>20</v>
      </c>
      <c r="D4868" t="s">
        <v>0</v>
      </c>
    </row>
    <row r="4869" spans="1:4" x14ac:dyDescent="0.2">
      <c r="A4869" s="263" t="s">
        <v>7291</v>
      </c>
      <c r="B4869" s="263" t="s">
        <v>26405</v>
      </c>
      <c r="C4869" s="263" t="s">
        <v>20</v>
      </c>
      <c r="D4869" t="s">
        <v>0</v>
      </c>
    </row>
    <row r="4870" spans="1:4" x14ac:dyDescent="0.2">
      <c r="A4870" s="263" t="s">
        <v>13706</v>
      </c>
      <c r="B4870" s="263" t="s">
        <v>26405</v>
      </c>
      <c r="C4870" s="263" t="s">
        <v>20</v>
      </c>
      <c r="D4870" t="s">
        <v>0</v>
      </c>
    </row>
    <row r="4871" spans="1:4" x14ac:dyDescent="0.2">
      <c r="A4871" s="263" t="s">
        <v>7292</v>
      </c>
      <c r="B4871" s="263" t="s">
        <v>26406</v>
      </c>
      <c r="C4871" s="263" t="s">
        <v>20</v>
      </c>
      <c r="D4871" t="s">
        <v>0</v>
      </c>
    </row>
    <row r="4872" spans="1:4" x14ac:dyDescent="0.2">
      <c r="A4872" s="263" t="s">
        <v>13707</v>
      </c>
      <c r="B4872" s="263" t="s">
        <v>26406</v>
      </c>
      <c r="C4872" s="263" t="s">
        <v>20</v>
      </c>
      <c r="D4872" t="s">
        <v>0</v>
      </c>
    </row>
    <row r="4873" spans="1:4" x14ac:dyDescent="0.2">
      <c r="A4873" s="263" t="s">
        <v>7293</v>
      </c>
      <c r="B4873" s="263" t="s">
        <v>26407</v>
      </c>
      <c r="C4873" s="263" t="s">
        <v>20</v>
      </c>
      <c r="D4873" t="s">
        <v>0</v>
      </c>
    </row>
    <row r="4874" spans="1:4" x14ac:dyDescent="0.2">
      <c r="A4874" s="263" t="s">
        <v>13708</v>
      </c>
      <c r="B4874" s="263" t="s">
        <v>26407</v>
      </c>
      <c r="C4874" s="263" t="s">
        <v>20</v>
      </c>
      <c r="D4874" t="s">
        <v>0</v>
      </c>
    </row>
    <row r="4875" spans="1:4" x14ac:dyDescent="0.2">
      <c r="A4875" s="263" t="s">
        <v>7294</v>
      </c>
      <c r="B4875" s="263" t="s">
        <v>26408</v>
      </c>
      <c r="C4875" s="263" t="s">
        <v>20</v>
      </c>
      <c r="D4875" t="s">
        <v>0</v>
      </c>
    </row>
    <row r="4876" spans="1:4" x14ac:dyDescent="0.2">
      <c r="A4876" s="263" t="s">
        <v>13709</v>
      </c>
      <c r="B4876" s="263" t="s">
        <v>26408</v>
      </c>
      <c r="C4876" s="263" t="s">
        <v>20</v>
      </c>
      <c r="D4876" t="s">
        <v>0</v>
      </c>
    </row>
    <row r="4877" spans="1:4" x14ac:dyDescent="0.2">
      <c r="A4877" s="263" t="s">
        <v>7295</v>
      </c>
      <c r="B4877" s="263" t="s">
        <v>26409</v>
      </c>
      <c r="C4877" s="263" t="s">
        <v>20</v>
      </c>
      <c r="D4877" t="s">
        <v>0</v>
      </c>
    </row>
    <row r="4878" spans="1:4" x14ac:dyDescent="0.2">
      <c r="A4878" s="263" t="s">
        <v>13710</v>
      </c>
      <c r="B4878" s="263" t="s">
        <v>26409</v>
      </c>
      <c r="C4878" s="263" t="s">
        <v>20</v>
      </c>
      <c r="D4878" t="s">
        <v>0</v>
      </c>
    </row>
    <row r="4879" spans="1:4" x14ac:dyDescent="0.2">
      <c r="A4879" s="263" t="s">
        <v>7296</v>
      </c>
      <c r="B4879" s="263" t="s">
        <v>26410</v>
      </c>
      <c r="C4879" s="263" t="s">
        <v>20</v>
      </c>
      <c r="D4879" t="s">
        <v>0</v>
      </c>
    </row>
    <row r="4880" spans="1:4" x14ac:dyDescent="0.2">
      <c r="A4880" s="263" t="s">
        <v>13711</v>
      </c>
      <c r="B4880" s="263" t="s">
        <v>26410</v>
      </c>
      <c r="C4880" s="263" t="s">
        <v>20</v>
      </c>
      <c r="D4880" t="s">
        <v>0</v>
      </c>
    </row>
    <row r="4881" spans="1:4" x14ac:dyDescent="0.2">
      <c r="A4881" s="263" t="s">
        <v>7297</v>
      </c>
      <c r="B4881" s="263" t="s">
        <v>26411</v>
      </c>
      <c r="C4881" s="263" t="s">
        <v>20</v>
      </c>
      <c r="D4881" t="s">
        <v>0</v>
      </c>
    </row>
    <row r="4882" spans="1:4" x14ac:dyDescent="0.2">
      <c r="A4882" s="263" t="s">
        <v>13712</v>
      </c>
      <c r="B4882" s="263" t="s">
        <v>26411</v>
      </c>
      <c r="C4882" s="263" t="s">
        <v>20</v>
      </c>
      <c r="D4882" t="s">
        <v>0</v>
      </c>
    </row>
    <row r="4883" spans="1:4" x14ac:dyDescent="0.2">
      <c r="A4883" s="263" t="s">
        <v>1501</v>
      </c>
      <c r="B4883" s="263" t="s">
        <v>26412</v>
      </c>
      <c r="C4883" s="263" t="s">
        <v>20</v>
      </c>
      <c r="D4883" t="s">
        <v>0</v>
      </c>
    </row>
    <row r="4884" spans="1:4" x14ac:dyDescent="0.2">
      <c r="A4884" s="263" t="s">
        <v>13713</v>
      </c>
      <c r="B4884" s="263" t="s">
        <v>26412</v>
      </c>
      <c r="C4884" s="263" t="s">
        <v>20</v>
      </c>
      <c r="D4884" t="s">
        <v>0</v>
      </c>
    </row>
    <row r="4885" spans="1:4" x14ac:dyDescent="0.2">
      <c r="A4885" s="263" t="s">
        <v>1502</v>
      </c>
      <c r="B4885" s="263" t="s">
        <v>26413</v>
      </c>
      <c r="C4885" s="263" t="s">
        <v>20</v>
      </c>
      <c r="D4885" t="s">
        <v>0</v>
      </c>
    </row>
    <row r="4886" spans="1:4" x14ac:dyDescent="0.2">
      <c r="A4886" s="263" t="s">
        <v>13714</v>
      </c>
      <c r="B4886" s="263" t="s">
        <v>26413</v>
      </c>
      <c r="C4886" s="263" t="s">
        <v>20</v>
      </c>
      <c r="D4886" t="s">
        <v>0</v>
      </c>
    </row>
    <row r="4887" spans="1:4" x14ac:dyDescent="0.2">
      <c r="A4887" s="263" t="s">
        <v>1503</v>
      </c>
      <c r="B4887" s="263" t="s">
        <v>26414</v>
      </c>
      <c r="C4887" s="263" t="s">
        <v>20</v>
      </c>
      <c r="D4887" t="s">
        <v>0</v>
      </c>
    </row>
    <row r="4888" spans="1:4" x14ac:dyDescent="0.2">
      <c r="A4888" s="263" t="s">
        <v>13715</v>
      </c>
      <c r="B4888" s="263" t="s">
        <v>26414</v>
      </c>
      <c r="C4888" s="263" t="s">
        <v>20</v>
      </c>
      <c r="D4888" t="s">
        <v>0</v>
      </c>
    </row>
    <row r="4889" spans="1:4" x14ac:dyDescent="0.2">
      <c r="A4889" s="263" t="s">
        <v>1504</v>
      </c>
      <c r="B4889" s="263" t="s">
        <v>26415</v>
      </c>
      <c r="C4889" s="263" t="s">
        <v>20</v>
      </c>
      <c r="D4889" t="s">
        <v>0</v>
      </c>
    </row>
    <row r="4890" spans="1:4" x14ac:dyDescent="0.2">
      <c r="A4890" s="263" t="s">
        <v>13716</v>
      </c>
      <c r="B4890" s="263" t="s">
        <v>26415</v>
      </c>
      <c r="C4890" s="263" t="s">
        <v>20</v>
      </c>
      <c r="D4890" t="s">
        <v>0</v>
      </c>
    </row>
    <row r="4891" spans="1:4" x14ac:dyDescent="0.2">
      <c r="A4891" s="263" t="s">
        <v>1505</v>
      </c>
      <c r="B4891" s="263" t="s">
        <v>26416</v>
      </c>
      <c r="C4891" s="263" t="s">
        <v>20</v>
      </c>
      <c r="D4891" t="s">
        <v>0</v>
      </c>
    </row>
    <row r="4892" spans="1:4" x14ac:dyDescent="0.2">
      <c r="A4892" s="263" t="s">
        <v>13717</v>
      </c>
      <c r="B4892" s="263" t="s">
        <v>26416</v>
      </c>
      <c r="C4892" s="263" t="s">
        <v>20</v>
      </c>
      <c r="D4892" t="s">
        <v>0</v>
      </c>
    </row>
    <row r="4893" spans="1:4" x14ac:dyDescent="0.2">
      <c r="A4893" s="263" t="s">
        <v>1506</v>
      </c>
      <c r="B4893" s="263" t="s">
        <v>26417</v>
      </c>
      <c r="C4893" s="263" t="s">
        <v>12</v>
      </c>
      <c r="D4893" t="s">
        <v>2</v>
      </c>
    </row>
    <row r="4894" spans="1:4" x14ac:dyDescent="0.2">
      <c r="A4894" s="263" t="s">
        <v>13718</v>
      </c>
      <c r="B4894" s="263" t="s">
        <v>26417</v>
      </c>
      <c r="C4894" s="263" t="s">
        <v>12</v>
      </c>
      <c r="D4894" t="s">
        <v>2</v>
      </c>
    </row>
    <row r="4895" spans="1:4" x14ac:dyDescent="0.2">
      <c r="A4895" s="263" t="s">
        <v>1507</v>
      </c>
      <c r="B4895" s="263" t="s">
        <v>26418</v>
      </c>
      <c r="C4895" s="263" t="s">
        <v>20</v>
      </c>
      <c r="D4895" t="s">
        <v>0</v>
      </c>
    </row>
    <row r="4896" spans="1:4" x14ac:dyDescent="0.2">
      <c r="A4896" s="263" t="s">
        <v>13719</v>
      </c>
      <c r="B4896" s="263" t="s">
        <v>26418</v>
      </c>
      <c r="C4896" s="263" t="s">
        <v>20</v>
      </c>
      <c r="D4896" t="s">
        <v>0</v>
      </c>
    </row>
    <row r="4897" spans="1:4" x14ac:dyDescent="0.2">
      <c r="A4897" s="263" t="s">
        <v>1508</v>
      </c>
      <c r="B4897" s="263" t="s">
        <v>26419</v>
      </c>
      <c r="C4897" s="263" t="s">
        <v>12</v>
      </c>
      <c r="D4897" t="s">
        <v>2</v>
      </c>
    </row>
    <row r="4898" spans="1:4" x14ac:dyDescent="0.2">
      <c r="A4898" s="263" t="s">
        <v>13720</v>
      </c>
      <c r="B4898" s="263" t="s">
        <v>26419</v>
      </c>
      <c r="C4898" s="263" t="s">
        <v>12</v>
      </c>
      <c r="D4898" t="s">
        <v>2</v>
      </c>
    </row>
    <row r="4899" spans="1:4" x14ac:dyDescent="0.2">
      <c r="A4899" s="263" t="s">
        <v>1509</v>
      </c>
      <c r="B4899" s="263" t="s">
        <v>26420</v>
      </c>
      <c r="C4899" s="263" t="s">
        <v>20</v>
      </c>
      <c r="D4899" t="s">
        <v>0</v>
      </c>
    </row>
    <row r="4900" spans="1:4" x14ac:dyDescent="0.2">
      <c r="A4900" s="263" t="s">
        <v>13721</v>
      </c>
      <c r="B4900" s="263" t="s">
        <v>26420</v>
      </c>
      <c r="C4900" s="263" t="s">
        <v>20</v>
      </c>
      <c r="D4900" t="s">
        <v>0</v>
      </c>
    </row>
    <row r="4901" spans="1:4" x14ac:dyDescent="0.2">
      <c r="A4901" s="263" t="s">
        <v>1510</v>
      </c>
      <c r="B4901" s="263" t="s">
        <v>26421</v>
      </c>
      <c r="C4901" s="263" t="s">
        <v>12</v>
      </c>
      <c r="D4901" t="s">
        <v>2</v>
      </c>
    </row>
    <row r="4902" spans="1:4" x14ac:dyDescent="0.2">
      <c r="A4902" s="263" t="s">
        <v>13722</v>
      </c>
      <c r="B4902" s="263" t="s">
        <v>26421</v>
      </c>
      <c r="C4902" s="263" t="s">
        <v>12</v>
      </c>
      <c r="D4902" t="s">
        <v>2</v>
      </c>
    </row>
    <row r="4903" spans="1:4" x14ac:dyDescent="0.2">
      <c r="A4903" s="263" t="s">
        <v>1511</v>
      </c>
      <c r="B4903" s="263" t="s">
        <v>26422</v>
      </c>
      <c r="C4903" s="263" t="s">
        <v>12</v>
      </c>
      <c r="D4903" t="s">
        <v>2</v>
      </c>
    </row>
    <row r="4904" spans="1:4" x14ac:dyDescent="0.2">
      <c r="A4904" s="263" t="s">
        <v>13723</v>
      </c>
      <c r="B4904" s="263" t="s">
        <v>26422</v>
      </c>
      <c r="C4904" s="263" t="s">
        <v>12</v>
      </c>
      <c r="D4904" t="s">
        <v>2</v>
      </c>
    </row>
    <row r="4905" spans="1:4" x14ac:dyDescent="0.2">
      <c r="A4905" s="263" t="s">
        <v>1512</v>
      </c>
      <c r="B4905" s="263" t="s">
        <v>26423</v>
      </c>
      <c r="C4905" s="263" t="s">
        <v>20</v>
      </c>
      <c r="D4905" t="s">
        <v>0</v>
      </c>
    </row>
    <row r="4906" spans="1:4" x14ac:dyDescent="0.2">
      <c r="A4906" s="263" t="s">
        <v>13724</v>
      </c>
      <c r="B4906" s="263" t="s">
        <v>26423</v>
      </c>
      <c r="C4906" s="263" t="s">
        <v>20</v>
      </c>
      <c r="D4906" t="s">
        <v>0</v>
      </c>
    </row>
    <row r="4907" spans="1:4" x14ac:dyDescent="0.2">
      <c r="A4907" s="263" t="s">
        <v>1513</v>
      </c>
      <c r="B4907" s="263" t="s">
        <v>26424</v>
      </c>
      <c r="C4907" s="263" t="s">
        <v>12</v>
      </c>
      <c r="D4907" t="s">
        <v>2</v>
      </c>
    </row>
    <row r="4908" spans="1:4" x14ac:dyDescent="0.2">
      <c r="A4908" s="263" t="s">
        <v>13725</v>
      </c>
      <c r="B4908" s="263" t="s">
        <v>26424</v>
      </c>
      <c r="C4908" s="263" t="s">
        <v>12</v>
      </c>
      <c r="D4908" t="s">
        <v>2</v>
      </c>
    </row>
    <row r="4909" spans="1:4" x14ac:dyDescent="0.2">
      <c r="A4909" s="263" t="s">
        <v>1514</v>
      </c>
      <c r="B4909" s="263" t="s">
        <v>26425</v>
      </c>
      <c r="C4909" s="263" t="s">
        <v>20</v>
      </c>
      <c r="D4909" t="s">
        <v>0</v>
      </c>
    </row>
    <row r="4910" spans="1:4" x14ac:dyDescent="0.2">
      <c r="A4910" s="263" t="s">
        <v>13726</v>
      </c>
      <c r="B4910" s="263" t="s">
        <v>26425</v>
      </c>
      <c r="C4910" s="263" t="s">
        <v>20</v>
      </c>
      <c r="D4910" t="s">
        <v>0</v>
      </c>
    </row>
    <row r="4911" spans="1:4" x14ac:dyDescent="0.2">
      <c r="A4911" s="263" t="s">
        <v>1515</v>
      </c>
      <c r="B4911" s="263" t="s">
        <v>26426</v>
      </c>
      <c r="C4911" s="263" t="s">
        <v>12</v>
      </c>
      <c r="D4911" t="s">
        <v>2</v>
      </c>
    </row>
    <row r="4912" spans="1:4" x14ac:dyDescent="0.2">
      <c r="A4912" s="263" t="s">
        <v>13727</v>
      </c>
      <c r="B4912" s="263" t="s">
        <v>26426</v>
      </c>
      <c r="C4912" s="263" t="s">
        <v>12</v>
      </c>
      <c r="D4912" t="s">
        <v>2</v>
      </c>
    </row>
    <row r="4913" spans="1:4" x14ac:dyDescent="0.2">
      <c r="A4913" s="263" t="s">
        <v>1516</v>
      </c>
      <c r="B4913" s="263" t="s">
        <v>26427</v>
      </c>
      <c r="C4913" s="263" t="s">
        <v>20</v>
      </c>
      <c r="D4913" t="s">
        <v>0</v>
      </c>
    </row>
    <row r="4914" spans="1:4" x14ac:dyDescent="0.2">
      <c r="A4914" s="263" t="s">
        <v>13728</v>
      </c>
      <c r="B4914" s="263" t="s">
        <v>26427</v>
      </c>
      <c r="C4914" s="263" t="s">
        <v>20</v>
      </c>
      <c r="D4914" t="s">
        <v>0</v>
      </c>
    </row>
    <row r="4915" spans="1:4" x14ac:dyDescent="0.2">
      <c r="A4915" s="263" t="s">
        <v>1517</v>
      </c>
      <c r="B4915" s="263" t="s">
        <v>26428</v>
      </c>
      <c r="C4915" s="263" t="s">
        <v>12</v>
      </c>
      <c r="D4915" t="s">
        <v>2</v>
      </c>
    </row>
    <row r="4916" spans="1:4" x14ac:dyDescent="0.2">
      <c r="A4916" s="263" t="s">
        <v>13729</v>
      </c>
      <c r="B4916" s="263" t="s">
        <v>26428</v>
      </c>
      <c r="C4916" s="263" t="s">
        <v>12</v>
      </c>
      <c r="D4916" t="s">
        <v>2</v>
      </c>
    </row>
    <row r="4917" spans="1:4" x14ac:dyDescent="0.2">
      <c r="A4917" s="263" t="s">
        <v>1518</v>
      </c>
      <c r="B4917" s="263" t="s">
        <v>26429</v>
      </c>
      <c r="C4917" s="263" t="s">
        <v>20</v>
      </c>
      <c r="D4917" t="s">
        <v>0</v>
      </c>
    </row>
    <row r="4918" spans="1:4" x14ac:dyDescent="0.2">
      <c r="A4918" s="263" t="s">
        <v>13730</v>
      </c>
      <c r="B4918" s="263" t="s">
        <v>26429</v>
      </c>
      <c r="C4918" s="263" t="s">
        <v>20</v>
      </c>
      <c r="D4918" t="s">
        <v>0</v>
      </c>
    </row>
    <row r="4919" spans="1:4" x14ac:dyDescent="0.2">
      <c r="A4919" s="263" t="s">
        <v>1519</v>
      </c>
      <c r="B4919" s="263" t="s">
        <v>26430</v>
      </c>
      <c r="C4919" s="263" t="s">
        <v>12</v>
      </c>
      <c r="D4919" t="s">
        <v>2</v>
      </c>
    </row>
    <row r="4920" spans="1:4" x14ac:dyDescent="0.2">
      <c r="A4920" s="263" t="s">
        <v>13731</v>
      </c>
      <c r="B4920" s="263" t="s">
        <v>26430</v>
      </c>
      <c r="C4920" s="263" t="s">
        <v>12</v>
      </c>
      <c r="D4920" t="s">
        <v>2</v>
      </c>
    </row>
    <row r="4921" spans="1:4" x14ac:dyDescent="0.2">
      <c r="A4921" s="263" t="s">
        <v>1520</v>
      </c>
      <c r="B4921" s="263" t="s">
        <v>26431</v>
      </c>
      <c r="C4921" s="263" t="s">
        <v>20</v>
      </c>
      <c r="D4921" t="s">
        <v>0</v>
      </c>
    </row>
    <row r="4922" spans="1:4" x14ac:dyDescent="0.2">
      <c r="A4922" s="263" t="s">
        <v>13732</v>
      </c>
      <c r="B4922" s="263" t="s">
        <v>26431</v>
      </c>
      <c r="C4922" s="263" t="s">
        <v>20</v>
      </c>
      <c r="D4922" t="s">
        <v>0</v>
      </c>
    </row>
    <row r="4923" spans="1:4" x14ac:dyDescent="0.2">
      <c r="A4923" s="263" t="s">
        <v>1521</v>
      </c>
      <c r="B4923" s="263" t="s">
        <v>26432</v>
      </c>
      <c r="C4923" s="263" t="s">
        <v>12</v>
      </c>
      <c r="D4923" t="s">
        <v>2</v>
      </c>
    </row>
    <row r="4924" spans="1:4" x14ac:dyDescent="0.2">
      <c r="A4924" s="263" t="s">
        <v>13733</v>
      </c>
      <c r="B4924" s="263" t="s">
        <v>26432</v>
      </c>
      <c r="C4924" s="263" t="s">
        <v>12</v>
      </c>
      <c r="D4924" t="s">
        <v>2</v>
      </c>
    </row>
    <row r="4925" spans="1:4" x14ac:dyDescent="0.2">
      <c r="A4925" s="263" t="s">
        <v>7298</v>
      </c>
      <c r="B4925" s="263" t="s">
        <v>26433</v>
      </c>
      <c r="C4925" s="263" t="s">
        <v>12</v>
      </c>
      <c r="D4925" t="s">
        <v>2</v>
      </c>
    </row>
    <row r="4926" spans="1:4" x14ac:dyDescent="0.2">
      <c r="A4926" s="263" t="s">
        <v>13734</v>
      </c>
      <c r="B4926" s="263" t="s">
        <v>26433</v>
      </c>
      <c r="C4926" s="263" t="s">
        <v>12</v>
      </c>
      <c r="D4926" t="s">
        <v>2</v>
      </c>
    </row>
    <row r="4927" spans="1:4" x14ac:dyDescent="0.2">
      <c r="A4927" s="263" t="s">
        <v>1522</v>
      </c>
      <c r="B4927" s="263" t="s">
        <v>26434</v>
      </c>
      <c r="C4927" s="263" t="s">
        <v>20</v>
      </c>
      <c r="D4927" t="s">
        <v>0</v>
      </c>
    </row>
    <row r="4928" spans="1:4" x14ac:dyDescent="0.2">
      <c r="A4928" s="263" t="s">
        <v>13735</v>
      </c>
      <c r="B4928" s="263" t="s">
        <v>26434</v>
      </c>
      <c r="C4928" s="263" t="s">
        <v>20</v>
      </c>
      <c r="D4928" t="s">
        <v>0</v>
      </c>
    </row>
    <row r="4929" spans="1:4" x14ac:dyDescent="0.2">
      <c r="A4929" s="263" t="s">
        <v>1523</v>
      </c>
      <c r="B4929" s="263" t="s">
        <v>26435</v>
      </c>
      <c r="C4929" s="263" t="s">
        <v>20</v>
      </c>
      <c r="D4929" t="s">
        <v>0</v>
      </c>
    </row>
    <row r="4930" spans="1:4" x14ac:dyDescent="0.2">
      <c r="A4930" s="263" t="s">
        <v>13736</v>
      </c>
      <c r="B4930" s="263" t="s">
        <v>26435</v>
      </c>
      <c r="C4930" s="263" t="s">
        <v>20</v>
      </c>
      <c r="D4930" t="s">
        <v>0</v>
      </c>
    </row>
    <row r="4931" spans="1:4" x14ac:dyDescent="0.2">
      <c r="A4931" s="263" t="s">
        <v>1524</v>
      </c>
      <c r="B4931" s="263" t="s">
        <v>26436</v>
      </c>
      <c r="C4931" s="263" t="s">
        <v>20</v>
      </c>
      <c r="D4931" t="s">
        <v>0</v>
      </c>
    </row>
    <row r="4932" spans="1:4" x14ac:dyDescent="0.2">
      <c r="A4932" s="263" t="s">
        <v>13737</v>
      </c>
      <c r="B4932" s="263" t="s">
        <v>26436</v>
      </c>
      <c r="C4932" s="263" t="s">
        <v>20</v>
      </c>
      <c r="D4932" t="s">
        <v>0</v>
      </c>
    </row>
    <row r="4933" spans="1:4" x14ac:dyDescent="0.2">
      <c r="A4933" s="263" t="s">
        <v>1525</v>
      </c>
      <c r="B4933" s="263" t="s">
        <v>26437</v>
      </c>
      <c r="C4933" s="263" t="s">
        <v>20</v>
      </c>
      <c r="D4933" t="s">
        <v>0</v>
      </c>
    </row>
    <row r="4934" spans="1:4" x14ac:dyDescent="0.2">
      <c r="A4934" s="263" t="s">
        <v>13738</v>
      </c>
      <c r="B4934" s="263" t="s">
        <v>26437</v>
      </c>
      <c r="C4934" s="263" t="s">
        <v>20</v>
      </c>
      <c r="D4934" t="s">
        <v>0</v>
      </c>
    </row>
    <row r="4935" spans="1:4" x14ac:dyDescent="0.2">
      <c r="A4935" s="263" t="s">
        <v>1526</v>
      </c>
      <c r="B4935" s="263" t="s">
        <v>26438</v>
      </c>
      <c r="C4935" s="263" t="s">
        <v>20</v>
      </c>
      <c r="D4935" t="s">
        <v>0</v>
      </c>
    </row>
    <row r="4936" spans="1:4" x14ac:dyDescent="0.2">
      <c r="A4936" s="263" t="s">
        <v>13739</v>
      </c>
      <c r="B4936" s="263" t="s">
        <v>26438</v>
      </c>
      <c r="C4936" s="263" t="s">
        <v>20</v>
      </c>
      <c r="D4936" t="s">
        <v>0</v>
      </c>
    </row>
    <row r="4937" spans="1:4" x14ac:dyDescent="0.2">
      <c r="A4937" s="263" t="s">
        <v>1527</v>
      </c>
      <c r="B4937" s="263" t="s">
        <v>26439</v>
      </c>
      <c r="C4937" s="263" t="s">
        <v>20</v>
      </c>
      <c r="D4937" t="s">
        <v>0</v>
      </c>
    </row>
    <row r="4938" spans="1:4" x14ac:dyDescent="0.2">
      <c r="A4938" s="263" t="s">
        <v>13740</v>
      </c>
      <c r="B4938" s="263" t="s">
        <v>26439</v>
      </c>
      <c r="C4938" s="263" t="s">
        <v>20</v>
      </c>
      <c r="D4938" t="s">
        <v>0</v>
      </c>
    </row>
    <row r="4939" spans="1:4" x14ac:dyDescent="0.2">
      <c r="A4939" s="263" t="s">
        <v>1528</v>
      </c>
      <c r="B4939" s="263" t="s">
        <v>26440</v>
      </c>
      <c r="C4939" s="263" t="s">
        <v>20</v>
      </c>
      <c r="D4939" t="s">
        <v>0</v>
      </c>
    </row>
    <row r="4940" spans="1:4" x14ac:dyDescent="0.2">
      <c r="A4940" s="263" t="s">
        <v>13741</v>
      </c>
      <c r="B4940" s="263" t="s">
        <v>26440</v>
      </c>
      <c r="C4940" s="263" t="s">
        <v>20</v>
      </c>
      <c r="D4940" t="s">
        <v>0</v>
      </c>
    </row>
    <row r="4941" spans="1:4" x14ac:dyDescent="0.2">
      <c r="A4941" s="263" t="s">
        <v>1529</v>
      </c>
      <c r="B4941" s="263" t="s">
        <v>26441</v>
      </c>
      <c r="C4941" s="263" t="s">
        <v>12</v>
      </c>
      <c r="D4941" t="s">
        <v>2</v>
      </c>
    </row>
    <row r="4942" spans="1:4" x14ac:dyDescent="0.2">
      <c r="A4942" s="263" t="s">
        <v>13742</v>
      </c>
      <c r="B4942" s="263" t="s">
        <v>26441</v>
      </c>
      <c r="C4942" s="263" t="s">
        <v>12</v>
      </c>
      <c r="D4942" t="s">
        <v>2</v>
      </c>
    </row>
    <row r="4943" spans="1:4" x14ac:dyDescent="0.2">
      <c r="A4943" s="263" t="s">
        <v>1530</v>
      </c>
      <c r="B4943" s="263" t="s">
        <v>26442</v>
      </c>
      <c r="C4943" s="263" t="s">
        <v>12</v>
      </c>
      <c r="D4943" t="s">
        <v>2</v>
      </c>
    </row>
    <row r="4944" spans="1:4" x14ac:dyDescent="0.2">
      <c r="A4944" s="263" t="s">
        <v>13743</v>
      </c>
      <c r="B4944" s="263" t="s">
        <v>26442</v>
      </c>
      <c r="C4944" s="263" t="s">
        <v>12</v>
      </c>
      <c r="D4944" t="s">
        <v>2</v>
      </c>
    </row>
    <row r="4945" spans="1:4" x14ac:dyDescent="0.2">
      <c r="A4945" s="263" t="s">
        <v>1531</v>
      </c>
      <c r="B4945" s="263" t="s">
        <v>26443</v>
      </c>
      <c r="C4945" s="263" t="s">
        <v>12</v>
      </c>
      <c r="D4945" t="s">
        <v>2</v>
      </c>
    </row>
    <row r="4946" spans="1:4" x14ac:dyDescent="0.2">
      <c r="A4946" s="263" t="s">
        <v>13744</v>
      </c>
      <c r="B4946" s="263" t="s">
        <v>26443</v>
      </c>
      <c r="C4946" s="263" t="s">
        <v>12</v>
      </c>
      <c r="D4946" t="s">
        <v>2</v>
      </c>
    </row>
    <row r="4947" spans="1:4" x14ac:dyDescent="0.2">
      <c r="A4947" s="263" t="s">
        <v>1532</v>
      </c>
      <c r="B4947" s="263" t="s">
        <v>26444</v>
      </c>
      <c r="C4947" s="263" t="s">
        <v>12</v>
      </c>
      <c r="D4947" t="s">
        <v>2</v>
      </c>
    </row>
    <row r="4948" spans="1:4" x14ac:dyDescent="0.2">
      <c r="A4948" s="263" t="s">
        <v>13745</v>
      </c>
      <c r="B4948" s="263" t="s">
        <v>26444</v>
      </c>
      <c r="C4948" s="263" t="s">
        <v>12</v>
      </c>
      <c r="D4948" t="s">
        <v>2</v>
      </c>
    </row>
    <row r="4949" spans="1:4" x14ac:dyDescent="0.2">
      <c r="A4949" s="263" t="s">
        <v>1533</v>
      </c>
      <c r="B4949" s="263" t="s">
        <v>26445</v>
      </c>
      <c r="C4949" s="263" t="s">
        <v>12</v>
      </c>
      <c r="D4949" t="s">
        <v>2</v>
      </c>
    </row>
    <row r="4950" spans="1:4" x14ac:dyDescent="0.2">
      <c r="A4950" s="263" t="s">
        <v>13746</v>
      </c>
      <c r="B4950" s="263" t="s">
        <v>26445</v>
      </c>
      <c r="C4950" s="263" t="s">
        <v>12</v>
      </c>
      <c r="D4950" t="s">
        <v>2</v>
      </c>
    </row>
    <row r="4951" spans="1:4" x14ac:dyDescent="0.2">
      <c r="A4951" s="263" t="s">
        <v>1534</v>
      </c>
      <c r="B4951" s="263" t="s">
        <v>26446</v>
      </c>
      <c r="C4951" s="263" t="s">
        <v>12</v>
      </c>
      <c r="D4951" t="s">
        <v>2</v>
      </c>
    </row>
    <row r="4952" spans="1:4" x14ac:dyDescent="0.2">
      <c r="A4952" s="263" t="s">
        <v>13747</v>
      </c>
      <c r="B4952" s="263" t="s">
        <v>26446</v>
      </c>
      <c r="C4952" s="263" t="s">
        <v>12</v>
      </c>
      <c r="D4952" t="s">
        <v>2</v>
      </c>
    </row>
    <row r="4953" spans="1:4" x14ac:dyDescent="0.2">
      <c r="A4953" s="263" t="s">
        <v>1535</v>
      </c>
      <c r="B4953" s="263" t="s">
        <v>26447</v>
      </c>
      <c r="C4953" s="263" t="s">
        <v>12</v>
      </c>
      <c r="D4953" t="s">
        <v>2</v>
      </c>
    </row>
    <row r="4954" spans="1:4" x14ac:dyDescent="0.2">
      <c r="A4954" s="263" t="s">
        <v>13748</v>
      </c>
      <c r="B4954" s="263" t="s">
        <v>26447</v>
      </c>
      <c r="C4954" s="263" t="s">
        <v>12</v>
      </c>
      <c r="D4954" t="s">
        <v>2</v>
      </c>
    </row>
    <row r="4955" spans="1:4" x14ac:dyDescent="0.2">
      <c r="A4955" s="263" t="s">
        <v>1536</v>
      </c>
      <c r="B4955" s="263" t="s">
        <v>26448</v>
      </c>
      <c r="C4955" s="263" t="s">
        <v>12</v>
      </c>
      <c r="D4955" t="s">
        <v>2</v>
      </c>
    </row>
    <row r="4956" spans="1:4" x14ac:dyDescent="0.2">
      <c r="A4956" s="263" t="s">
        <v>13749</v>
      </c>
      <c r="B4956" s="263" t="s">
        <v>26448</v>
      </c>
      <c r="C4956" s="263" t="s">
        <v>12</v>
      </c>
      <c r="D4956" t="s">
        <v>2</v>
      </c>
    </row>
    <row r="4957" spans="1:4" x14ac:dyDescent="0.2">
      <c r="A4957" s="263" t="s">
        <v>1537</v>
      </c>
      <c r="B4957" s="263" t="s">
        <v>26449</v>
      </c>
      <c r="C4957" s="263" t="s">
        <v>12</v>
      </c>
      <c r="D4957" t="s">
        <v>2</v>
      </c>
    </row>
    <row r="4958" spans="1:4" x14ac:dyDescent="0.2">
      <c r="A4958" s="263" t="s">
        <v>13750</v>
      </c>
      <c r="B4958" s="263" t="s">
        <v>26449</v>
      </c>
      <c r="C4958" s="263" t="s">
        <v>12</v>
      </c>
      <c r="D4958" t="s">
        <v>2</v>
      </c>
    </row>
    <row r="4959" spans="1:4" x14ac:dyDescent="0.2">
      <c r="A4959" s="263" t="s">
        <v>1538</v>
      </c>
      <c r="B4959" s="263" t="s">
        <v>26450</v>
      </c>
      <c r="C4959" s="263" t="s">
        <v>12</v>
      </c>
      <c r="D4959" t="s">
        <v>2</v>
      </c>
    </row>
    <row r="4960" spans="1:4" x14ac:dyDescent="0.2">
      <c r="A4960" s="263" t="s">
        <v>13751</v>
      </c>
      <c r="B4960" s="263" t="s">
        <v>26450</v>
      </c>
      <c r="C4960" s="263" t="s">
        <v>12</v>
      </c>
      <c r="D4960" t="s">
        <v>2</v>
      </c>
    </row>
    <row r="4961" spans="1:4" x14ac:dyDescent="0.2">
      <c r="A4961" s="263" t="s">
        <v>1539</v>
      </c>
      <c r="B4961" s="263" t="s">
        <v>26451</v>
      </c>
      <c r="C4961" s="263" t="s">
        <v>12</v>
      </c>
      <c r="D4961" t="s">
        <v>2</v>
      </c>
    </row>
    <row r="4962" spans="1:4" x14ac:dyDescent="0.2">
      <c r="A4962" s="263" t="s">
        <v>13752</v>
      </c>
      <c r="B4962" s="263" t="s">
        <v>26451</v>
      </c>
      <c r="C4962" s="263" t="s">
        <v>12</v>
      </c>
      <c r="D4962" t="s">
        <v>2</v>
      </c>
    </row>
    <row r="4963" spans="1:4" x14ac:dyDescent="0.2">
      <c r="A4963" s="263" t="s">
        <v>1540</v>
      </c>
      <c r="B4963" s="263" t="s">
        <v>26452</v>
      </c>
      <c r="C4963" s="263" t="s">
        <v>12</v>
      </c>
      <c r="D4963" t="s">
        <v>2</v>
      </c>
    </row>
    <row r="4964" spans="1:4" x14ac:dyDescent="0.2">
      <c r="A4964" s="263" t="s">
        <v>13753</v>
      </c>
      <c r="B4964" s="263" t="s">
        <v>26452</v>
      </c>
      <c r="C4964" s="263" t="s">
        <v>12</v>
      </c>
      <c r="D4964" t="s">
        <v>2</v>
      </c>
    </row>
    <row r="4965" spans="1:4" x14ac:dyDescent="0.2">
      <c r="A4965" s="263" t="s">
        <v>1541</v>
      </c>
      <c r="B4965" s="263" t="s">
        <v>26453</v>
      </c>
      <c r="C4965" s="263" t="s">
        <v>12</v>
      </c>
      <c r="D4965" t="s">
        <v>2</v>
      </c>
    </row>
    <row r="4966" spans="1:4" x14ac:dyDescent="0.2">
      <c r="A4966" s="263" t="s">
        <v>13754</v>
      </c>
      <c r="B4966" s="263" t="s">
        <v>26453</v>
      </c>
      <c r="C4966" s="263" t="s">
        <v>12</v>
      </c>
      <c r="D4966" t="s">
        <v>2</v>
      </c>
    </row>
    <row r="4967" spans="1:4" x14ac:dyDescent="0.2">
      <c r="A4967" s="263" t="s">
        <v>1542</v>
      </c>
      <c r="B4967" s="263" t="s">
        <v>26454</v>
      </c>
      <c r="C4967" s="263" t="s">
        <v>12</v>
      </c>
      <c r="D4967" t="s">
        <v>2</v>
      </c>
    </row>
    <row r="4968" spans="1:4" x14ac:dyDescent="0.2">
      <c r="A4968" s="263" t="s">
        <v>13755</v>
      </c>
      <c r="B4968" s="263" t="s">
        <v>26454</v>
      </c>
      <c r="C4968" s="263" t="s">
        <v>12</v>
      </c>
      <c r="D4968" t="s">
        <v>2</v>
      </c>
    </row>
    <row r="4969" spans="1:4" x14ac:dyDescent="0.2">
      <c r="A4969" s="263" t="s">
        <v>1543</v>
      </c>
      <c r="B4969" s="263" t="s">
        <v>26455</v>
      </c>
      <c r="C4969" s="263" t="s">
        <v>12</v>
      </c>
      <c r="D4969" t="s">
        <v>2</v>
      </c>
    </row>
    <row r="4970" spans="1:4" x14ac:dyDescent="0.2">
      <c r="A4970" s="263" t="s">
        <v>13756</v>
      </c>
      <c r="B4970" s="263" t="s">
        <v>26455</v>
      </c>
      <c r="C4970" s="263" t="s">
        <v>12</v>
      </c>
      <c r="D4970" t="s">
        <v>2</v>
      </c>
    </row>
    <row r="4971" spans="1:4" x14ac:dyDescent="0.2">
      <c r="A4971" s="263" t="s">
        <v>1544</v>
      </c>
      <c r="B4971" s="263" t="s">
        <v>26456</v>
      </c>
      <c r="C4971" s="263" t="s">
        <v>12</v>
      </c>
      <c r="D4971" t="s">
        <v>2</v>
      </c>
    </row>
    <row r="4972" spans="1:4" x14ac:dyDescent="0.2">
      <c r="A4972" s="263" t="s">
        <v>13757</v>
      </c>
      <c r="B4972" s="263" t="s">
        <v>26456</v>
      </c>
      <c r="C4972" s="263" t="s">
        <v>12</v>
      </c>
      <c r="D4972" t="s">
        <v>2</v>
      </c>
    </row>
    <row r="4973" spans="1:4" x14ac:dyDescent="0.2">
      <c r="A4973" s="263" t="s">
        <v>1545</v>
      </c>
      <c r="B4973" s="263" t="s">
        <v>26457</v>
      </c>
      <c r="C4973" s="263" t="s">
        <v>12</v>
      </c>
      <c r="D4973" t="s">
        <v>2</v>
      </c>
    </row>
    <row r="4974" spans="1:4" x14ac:dyDescent="0.2">
      <c r="A4974" s="263" t="s">
        <v>13758</v>
      </c>
      <c r="B4974" s="263" t="s">
        <v>26457</v>
      </c>
      <c r="C4974" s="263" t="s">
        <v>12</v>
      </c>
      <c r="D4974" t="s">
        <v>2</v>
      </c>
    </row>
    <row r="4975" spans="1:4" x14ac:dyDescent="0.2">
      <c r="A4975" s="263" t="s">
        <v>1546</v>
      </c>
      <c r="B4975" s="263" t="s">
        <v>26458</v>
      </c>
      <c r="C4975" s="263" t="s">
        <v>12</v>
      </c>
      <c r="D4975" t="s">
        <v>2</v>
      </c>
    </row>
    <row r="4976" spans="1:4" x14ac:dyDescent="0.2">
      <c r="A4976" s="263" t="s">
        <v>13759</v>
      </c>
      <c r="B4976" s="263" t="s">
        <v>26458</v>
      </c>
      <c r="C4976" s="263" t="s">
        <v>12</v>
      </c>
      <c r="D4976" t="s">
        <v>2</v>
      </c>
    </row>
    <row r="4977" spans="1:4" x14ac:dyDescent="0.2">
      <c r="A4977" s="263" t="s">
        <v>1547</v>
      </c>
      <c r="B4977" s="263" t="s">
        <v>26459</v>
      </c>
      <c r="C4977" s="263" t="s">
        <v>12</v>
      </c>
      <c r="D4977" t="s">
        <v>2</v>
      </c>
    </row>
    <row r="4978" spans="1:4" x14ac:dyDescent="0.2">
      <c r="A4978" s="263" t="s">
        <v>13760</v>
      </c>
      <c r="B4978" s="263" t="s">
        <v>26459</v>
      </c>
      <c r="C4978" s="263" t="s">
        <v>12</v>
      </c>
      <c r="D4978" t="s">
        <v>2</v>
      </c>
    </row>
    <row r="4979" spans="1:4" x14ac:dyDescent="0.2">
      <c r="A4979" s="263" t="s">
        <v>1548</v>
      </c>
      <c r="B4979" s="263" t="s">
        <v>26460</v>
      </c>
      <c r="C4979" s="263" t="s">
        <v>12</v>
      </c>
      <c r="D4979" t="s">
        <v>2</v>
      </c>
    </row>
    <row r="4980" spans="1:4" x14ac:dyDescent="0.2">
      <c r="A4980" s="263" t="s">
        <v>13761</v>
      </c>
      <c r="B4980" s="263" t="s">
        <v>26460</v>
      </c>
      <c r="C4980" s="263" t="s">
        <v>12</v>
      </c>
      <c r="D4980" t="s">
        <v>2</v>
      </c>
    </row>
    <row r="4981" spans="1:4" x14ac:dyDescent="0.2">
      <c r="A4981" s="263" t="s">
        <v>1549</v>
      </c>
      <c r="B4981" s="263" t="s">
        <v>26461</v>
      </c>
      <c r="C4981" s="263" t="s">
        <v>12</v>
      </c>
      <c r="D4981" t="s">
        <v>2</v>
      </c>
    </row>
    <row r="4982" spans="1:4" x14ac:dyDescent="0.2">
      <c r="A4982" s="263" t="s">
        <v>13762</v>
      </c>
      <c r="B4982" s="263" t="s">
        <v>26461</v>
      </c>
      <c r="C4982" s="263" t="s">
        <v>12</v>
      </c>
      <c r="D4982" t="s">
        <v>2</v>
      </c>
    </row>
    <row r="4983" spans="1:4" x14ac:dyDescent="0.2">
      <c r="A4983" s="263" t="s">
        <v>7299</v>
      </c>
      <c r="B4983" s="263" t="s">
        <v>26462</v>
      </c>
      <c r="C4983" s="263" t="s">
        <v>20</v>
      </c>
      <c r="D4983" t="s">
        <v>0</v>
      </c>
    </row>
    <row r="4984" spans="1:4" x14ac:dyDescent="0.2">
      <c r="A4984" s="263" t="s">
        <v>13763</v>
      </c>
      <c r="B4984" s="263" t="s">
        <v>26462</v>
      </c>
      <c r="C4984" s="263" t="s">
        <v>20</v>
      </c>
      <c r="D4984" t="s">
        <v>0</v>
      </c>
    </row>
    <row r="4985" spans="1:4" x14ac:dyDescent="0.2">
      <c r="A4985" s="263" t="s">
        <v>7300</v>
      </c>
      <c r="B4985" s="263" t="s">
        <v>26463</v>
      </c>
      <c r="C4985" s="263" t="s">
        <v>20</v>
      </c>
      <c r="D4985" t="s">
        <v>0</v>
      </c>
    </row>
    <row r="4986" spans="1:4" x14ac:dyDescent="0.2">
      <c r="A4986" s="263" t="s">
        <v>13764</v>
      </c>
      <c r="B4986" s="263" t="s">
        <v>26463</v>
      </c>
      <c r="C4986" s="263" t="s">
        <v>20</v>
      </c>
      <c r="D4986" t="s">
        <v>0</v>
      </c>
    </row>
    <row r="4987" spans="1:4" x14ac:dyDescent="0.2">
      <c r="A4987" s="263" t="s">
        <v>7301</v>
      </c>
      <c r="B4987" s="263" t="s">
        <v>26464</v>
      </c>
      <c r="C4987" s="263" t="s">
        <v>20</v>
      </c>
      <c r="D4987" t="s">
        <v>0</v>
      </c>
    </row>
    <row r="4988" spans="1:4" x14ac:dyDescent="0.2">
      <c r="A4988" s="263" t="s">
        <v>13765</v>
      </c>
      <c r="B4988" s="263" t="s">
        <v>26464</v>
      </c>
      <c r="C4988" s="263" t="s">
        <v>20</v>
      </c>
      <c r="D4988" t="s">
        <v>0</v>
      </c>
    </row>
    <row r="4989" spans="1:4" x14ac:dyDescent="0.2">
      <c r="A4989" s="263" t="s">
        <v>7302</v>
      </c>
      <c r="B4989" s="263" t="s">
        <v>26465</v>
      </c>
      <c r="C4989" s="263" t="s">
        <v>20</v>
      </c>
      <c r="D4989" t="s">
        <v>0</v>
      </c>
    </row>
    <row r="4990" spans="1:4" x14ac:dyDescent="0.2">
      <c r="A4990" s="263" t="s">
        <v>13766</v>
      </c>
      <c r="B4990" s="263" t="s">
        <v>26465</v>
      </c>
      <c r="C4990" s="263" t="s">
        <v>20</v>
      </c>
      <c r="D4990" t="s">
        <v>0</v>
      </c>
    </row>
    <row r="4991" spans="1:4" x14ac:dyDescent="0.2">
      <c r="A4991" s="263" t="s">
        <v>7303</v>
      </c>
      <c r="B4991" s="263" t="s">
        <v>26466</v>
      </c>
      <c r="C4991" s="263" t="s">
        <v>20</v>
      </c>
      <c r="D4991" t="s">
        <v>0</v>
      </c>
    </row>
    <row r="4992" spans="1:4" x14ac:dyDescent="0.2">
      <c r="A4992" s="263" t="s">
        <v>13767</v>
      </c>
      <c r="B4992" s="263" t="s">
        <v>26466</v>
      </c>
      <c r="C4992" s="263" t="s">
        <v>20</v>
      </c>
      <c r="D4992" t="s">
        <v>0</v>
      </c>
    </row>
    <row r="4993" spans="1:4" x14ac:dyDescent="0.2">
      <c r="A4993" s="263" t="s">
        <v>7304</v>
      </c>
      <c r="B4993" s="263" t="s">
        <v>26467</v>
      </c>
      <c r="C4993" s="263" t="s">
        <v>20</v>
      </c>
      <c r="D4993" t="s">
        <v>0</v>
      </c>
    </row>
    <row r="4994" spans="1:4" x14ac:dyDescent="0.2">
      <c r="A4994" s="263" t="s">
        <v>13768</v>
      </c>
      <c r="B4994" s="263" t="s">
        <v>26467</v>
      </c>
      <c r="C4994" s="263" t="s">
        <v>20</v>
      </c>
      <c r="D4994" t="s">
        <v>0</v>
      </c>
    </row>
    <row r="4995" spans="1:4" x14ac:dyDescent="0.2">
      <c r="A4995" s="263" t="s">
        <v>7305</v>
      </c>
      <c r="B4995" s="263" t="s">
        <v>26468</v>
      </c>
      <c r="C4995" s="263" t="s">
        <v>20</v>
      </c>
      <c r="D4995" t="s">
        <v>0</v>
      </c>
    </row>
    <row r="4996" spans="1:4" x14ac:dyDescent="0.2">
      <c r="A4996" s="263" t="s">
        <v>13769</v>
      </c>
      <c r="B4996" s="263" t="s">
        <v>26468</v>
      </c>
      <c r="C4996" s="263" t="s">
        <v>20</v>
      </c>
      <c r="D4996" t="s">
        <v>0</v>
      </c>
    </row>
    <row r="4997" spans="1:4" x14ac:dyDescent="0.2">
      <c r="A4997" s="263" t="s">
        <v>7306</v>
      </c>
      <c r="B4997" s="263" t="s">
        <v>26469</v>
      </c>
      <c r="C4997" s="263" t="s">
        <v>20</v>
      </c>
      <c r="D4997" t="s">
        <v>0</v>
      </c>
    </row>
    <row r="4998" spans="1:4" x14ac:dyDescent="0.2">
      <c r="A4998" s="263" t="s">
        <v>13770</v>
      </c>
      <c r="B4998" s="263" t="s">
        <v>26469</v>
      </c>
      <c r="C4998" s="263" t="s">
        <v>20</v>
      </c>
      <c r="D4998" t="s">
        <v>0</v>
      </c>
    </row>
    <row r="4999" spans="1:4" x14ac:dyDescent="0.2">
      <c r="A4999" s="263" t="s">
        <v>7307</v>
      </c>
      <c r="B4999" s="263" t="s">
        <v>26470</v>
      </c>
      <c r="C4999" s="263" t="s">
        <v>20</v>
      </c>
      <c r="D4999" t="s">
        <v>0</v>
      </c>
    </row>
    <row r="5000" spans="1:4" x14ac:dyDescent="0.2">
      <c r="A5000" s="263" t="s">
        <v>13771</v>
      </c>
      <c r="B5000" s="263" t="s">
        <v>26470</v>
      </c>
      <c r="C5000" s="263" t="s">
        <v>20</v>
      </c>
      <c r="D5000" t="s">
        <v>0</v>
      </c>
    </row>
    <row r="5001" spans="1:4" x14ac:dyDescent="0.2">
      <c r="A5001" s="263" t="s">
        <v>7308</v>
      </c>
      <c r="B5001" s="263" t="s">
        <v>26471</v>
      </c>
      <c r="C5001" s="263" t="s">
        <v>20</v>
      </c>
      <c r="D5001" t="s">
        <v>0</v>
      </c>
    </row>
    <row r="5002" spans="1:4" x14ac:dyDescent="0.2">
      <c r="A5002" s="263" t="s">
        <v>13772</v>
      </c>
      <c r="B5002" s="263" t="s">
        <v>26471</v>
      </c>
      <c r="C5002" s="263" t="s">
        <v>20</v>
      </c>
      <c r="D5002" t="s">
        <v>0</v>
      </c>
    </row>
    <row r="5003" spans="1:4" x14ac:dyDescent="0.2">
      <c r="A5003" s="263" t="s">
        <v>7309</v>
      </c>
      <c r="B5003" s="263" t="s">
        <v>26472</v>
      </c>
      <c r="C5003" s="263" t="s">
        <v>20</v>
      </c>
      <c r="D5003" t="s">
        <v>0</v>
      </c>
    </row>
    <row r="5004" spans="1:4" x14ac:dyDescent="0.2">
      <c r="A5004" s="263" t="s">
        <v>13773</v>
      </c>
      <c r="B5004" s="263" t="s">
        <v>26472</v>
      </c>
      <c r="C5004" s="263" t="s">
        <v>20</v>
      </c>
      <c r="D5004" t="s">
        <v>0</v>
      </c>
    </row>
    <row r="5005" spans="1:4" x14ac:dyDescent="0.2">
      <c r="A5005" s="263" t="s">
        <v>7310</v>
      </c>
      <c r="B5005" s="263" t="s">
        <v>26473</v>
      </c>
      <c r="C5005" s="263" t="s">
        <v>20</v>
      </c>
      <c r="D5005" t="s">
        <v>0</v>
      </c>
    </row>
    <row r="5006" spans="1:4" x14ac:dyDescent="0.2">
      <c r="A5006" s="263" t="s">
        <v>13774</v>
      </c>
      <c r="B5006" s="263" t="s">
        <v>26473</v>
      </c>
      <c r="C5006" s="263" t="s">
        <v>20</v>
      </c>
      <c r="D5006" t="s">
        <v>0</v>
      </c>
    </row>
    <row r="5007" spans="1:4" x14ac:dyDescent="0.2">
      <c r="A5007" s="263" t="s">
        <v>7311</v>
      </c>
      <c r="B5007" s="263" t="s">
        <v>26474</v>
      </c>
      <c r="C5007" s="263" t="s">
        <v>20</v>
      </c>
      <c r="D5007" t="s">
        <v>0</v>
      </c>
    </row>
    <row r="5008" spans="1:4" x14ac:dyDescent="0.2">
      <c r="A5008" s="263" t="s">
        <v>13775</v>
      </c>
      <c r="B5008" s="263" t="s">
        <v>26474</v>
      </c>
      <c r="C5008" s="263" t="s">
        <v>20</v>
      </c>
      <c r="D5008" t="s">
        <v>0</v>
      </c>
    </row>
    <row r="5009" spans="1:4" x14ac:dyDescent="0.2">
      <c r="A5009" s="263" t="s">
        <v>7312</v>
      </c>
      <c r="B5009" s="263" t="s">
        <v>26475</v>
      </c>
      <c r="C5009" s="263" t="s">
        <v>20</v>
      </c>
      <c r="D5009" t="s">
        <v>0</v>
      </c>
    </row>
    <row r="5010" spans="1:4" x14ac:dyDescent="0.2">
      <c r="A5010" s="263" t="s">
        <v>13776</v>
      </c>
      <c r="B5010" s="263" t="s">
        <v>26475</v>
      </c>
      <c r="C5010" s="263" t="s">
        <v>20</v>
      </c>
      <c r="D5010" t="s">
        <v>0</v>
      </c>
    </row>
    <row r="5011" spans="1:4" x14ac:dyDescent="0.2">
      <c r="A5011" s="263" t="s">
        <v>7313</v>
      </c>
      <c r="B5011" s="263" t="s">
        <v>26476</v>
      </c>
      <c r="C5011" s="263" t="s">
        <v>20</v>
      </c>
      <c r="D5011" t="s">
        <v>0</v>
      </c>
    </row>
    <row r="5012" spans="1:4" x14ac:dyDescent="0.2">
      <c r="A5012" s="263" t="s">
        <v>13777</v>
      </c>
      <c r="B5012" s="263" t="s">
        <v>26476</v>
      </c>
      <c r="C5012" s="263" t="s">
        <v>20</v>
      </c>
      <c r="D5012" t="s">
        <v>0</v>
      </c>
    </row>
    <row r="5013" spans="1:4" x14ac:dyDescent="0.2">
      <c r="A5013" s="263" t="s">
        <v>7314</v>
      </c>
      <c r="B5013" s="263" t="s">
        <v>26477</v>
      </c>
      <c r="C5013" s="263" t="s">
        <v>20</v>
      </c>
      <c r="D5013" t="s">
        <v>0</v>
      </c>
    </row>
    <row r="5014" spans="1:4" x14ac:dyDescent="0.2">
      <c r="A5014" s="263" t="s">
        <v>13778</v>
      </c>
      <c r="B5014" s="263" t="s">
        <v>26477</v>
      </c>
      <c r="C5014" s="263" t="s">
        <v>20</v>
      </c>
      <c r="D5014" t="s">
        <v>0</v>
      </c>
    </row>
    <row r="5015" spans="1:4" x14ac:dyDescent="0.2">
      <c r="A5015" s="263" t="s">
        <v>1550</v>
      </c>
      <c r="B5015" s="263" t="s">
        <v>26478</v>
      </c>
      <c r="C5015" s="263" t="s">
        <v>20</v>
      </c>
      <c r="D5015" t="s">
        <v>0</v>
      </c>
    </row>
    <row r="5016" spans="1:4" x14ac:dyDescent="0.2">
      <c r="A5016" s="263" t="s">
        <v>13779</v>
      </c>
      <c r="B5016" s="263" t="s">
        <v>26478</v>
      </c>
      <c r="C5016" s="263" t="s">
        <v>20</v>
      </c>
      <c r="D5016" t="s">
        <v>0</v>
      </c>
    </row>
    <row r="5017" spans="1:4" x14ac:dyDescent="0.2">
      <c r="A5017" s="263" t="s">
        <v>1551</v>
      </c>
      <c r="B5017" s="263" t="s">
        <v>26479</v>
      </c>
      <c r="C5017" s="263" t="s">
        <v>20</v>
      </c>
      <c r="D5017" t="s">
        <v>0</v>
      </c>
    </row>
    <row r="5018" spans="1:4" x14ac:dyDescent="0.2">
      <c r="A5018" s="263" t="s">
        <v>13780</v>
      </c>
      <c r="B5018" s="263" t="s">
        <v>26479</v>
      </c>
      <c r="C5018" s="263" t="s">
        <v>20</v>
      </c>
      <c r="D5018" t="s">
        <v>0</v>
      </c>
    </row>
    <row r="5019" spans="1:4" x14ac:dyDescent="0.2">
      <c r="A5019" s="263" t="s">
        <v>1552</v>
      </c>
      <c r="B5019" s="263" t="s">
        <v>26480</v>
      </c>
      <c r="C5019" s="263" t="s">
        <v>20</v>
      </c>
      <c r="D5019" t="s">
        <v>0</v>
      </c>
    </row>
    <row r="5020" spans="1:4" x14ac:dyDescent="0.2">
      <c r="A5020" s="263" t="s">
        <v>13781</v>
      </c>
      <c r="B5020" s="263" t="s">
        <v>26480</v>
      </c>
      <c r="C5020" s="263" t="s">
        <v>20</v>
      </c>
      <c r="D5020" t="s">
        <v>0</v>
      </c>
    </row>
    <row r="5021" spans="1:4" x14ac:dyDescent="0.2">
      <c r="A5021" s="263" t="s">
        <v>1553</v>
      </c>
      <c r="B5021" s="263" t="s">
        <v>26481</v>
      </c>
      <c r="C5021" s="263" t="s">
        <v>20</v>
      </c>
      <c r="D5021" t="s">
        <v>0</v>
      </c>
    </row>
    <row r="5022" spans="1:4" x14ac:dyDescent="0.2">
      <c r="A5022" s="263" t="s">
        <v>13782</v>
      </c>
      <c r="B5022" s="263" t="s">
        <v>26481</v>
      </c>
      <c r="C5022" s="263" t="s">
        <v>20</v>
      </c>
      <c r="D5022" t="s">
        <v>0</v>
      </c>
    </row>
    <row r="5023" spans="1:4" x14ac:dyDescent="0.2">
      <c r="A5023" s="263" t="s">
        <v>1554</v>
      </c>
      <c r="B5023" s="263" t="s">
        <v>26482</v>
      </c>
      <c r="C5023" s="263" t="s">
        <v>20</v>
      </c>
      <c r="D5023" t="s">
        <v>0</v>
      </c>
    </row>
    <row r="5024" spans="1:4" x14ac:dyDescent="0.2">
      <c r="A5024" s="263" t="s">
        <v>13783</v>
      </c>
      <c r="B5024" s="263" t="s">
        <v>26482</v>
      </c>
      <c r="C5024" s="263" t="s">
        <v>20</v>
      </c>
      <c r="D5024" t="s">
        <v>0</v>
      </c>
    </row>
    <row r="5025" spans="1:4" x14ac:dyDescent="0.2">
      <c r="A5025" s="263" t="s">
        <v>1555</v>
      </c>
      <c r="B5025" s="263" t="s">
        <v>26483</v>
      </c>
      <c r="C5025" s="263" t="s">
        <v>20</v>
      </c>
      <c r="D5025" t="s">
        <v>0</v>
      </c>
    </row>
    <row r="5026" spans="1:4" x14ac:dyDescent="0.2">
      <c r="A5026" s="263" t="s">
        <v>13784</v>
      </c>
      <c r="B5026" s="263" t="s">
        <v>26483</v>
      </c>
      <c r="C5026" s="263" t="s">
        <v>20</v>
      </c>
      <c r="D5026" t="s">
        <v>0</v>
      </c>
    </row>
    <row r="5027" spans="1:4" x14ac:dyDescent="0.2">
      <c r="A5027" s="263" t="s">
        <v>1556</v>
      </c>
      <c r="B5027" s="263" t="s">
        <v>26484</v>
      </c>
      <c r="C5027" s="263" t="s">
        <v>20</v>
      </c>
      <c r="D5027" t="s">
        <v>0</v>
      </c>
    </row>
    <row r="5028" spans="1:4" x14ac:dyDescent="0.2">
      <c r="A5028" s="263" t="s">
        <v>13785</v>
      </c>
      <c r="B5028" s="263" t="s">
        <v>26484</v>
      </c>
      <c r="C5028" s="263" t="s">
        <v>20</v>
      </c>
      <c r="D5028" t="s">
        <v>0</v>
      </c>
    </row>
    <row r="5029" spans="1:4" x14ac:dyDescent="0.2">
      <c r="A5029" s="263" t="s">
        <v>1557</v>
      </c>
      <c r="B5029" s="263" t="s">
        <v>26485</v>
      </c>
      <c r="C5029" s="263" t="s">
        <v>20</v>
      </c>
      <c r="D5029" t="s">
        <v>0</v>
      </c>
    </row>
    <row r="5030" spans="1:4" x14ac:dyDescent="0.2">
      <c r="A5030" s="263" t="s">
        <v>13786</v>
      </c>
      <c r="B5030" s="263" t="s">
        <v>26485</v>
      </c>
      <c r="C5030" s="263" t="s">
        <v>20</v>
      </c>
      <c r="D5030" t="s">
        <v>0</v>
      </c>
    </row>
    <row r="5031" spans="1:4" x14ac:dyDescent="0.2">
      <c r="A5031" s="263" t="s">
        <v>1558</v>
      </c>
      <c r="B5031" s="263" t="s">
        <v>26486</v>
      </c>
      <c r="C5031" s="263" t="s">
        <v>20</v>
      </c>
      <c r="D5031" t="s">
        <v>0</v>
      </c>
    </row>
    <row r="5032" spans="1:4" x14ac:dyDescent="0.2">
      <c r="A5032" s="263" t="s">
        <v>13787</v>
      </c>
      <c r="B5032" s="263" t="s">
        <v>26486</v>
      </c>
      <c r="C5032" s="263" t="s">
        <v>20</v>
      </c>
      <c r="D5032" t="s">
        <v>0</v>
      </c>
    </row>
    <row r="5033" spans="1:4" x14ac:dyDescent="0.2">
      <c r="A5033" s="263" t="s">
        <v>1559</v>
      </c>
      <c r="B5033" s="263" t="s">
        <v>26487</v>
      </c>
      <c r="C5033" s="263" t="s">
        <v>20</v>
      </c>
      <c r="D5033" t="s">
        <v>0</v>
      </c>
    </row>
    <row r="5034" spans="1:4" x14ac:dyDescent="0.2">
      <c r="A5034" s="263" t="s">
        <v>13788</v>
      </c>
      <c r="B5034" s="263" t="s">
        <v>26487</v>
      </c>
      <c r="C5034" s="263" t="s">
        <v>20</v>
      </c>
      <c r="D5034" t="s">
        <v>0</v>
      </c>
    </row>
    <row r="5035" spans="1:4" x14ac:dyDescent="0.2">
      <c r="A5035" s="263" t="s">
        <v>1560</v>
      </c>
      <c r="B5035" s="263" t="s">
        <v>26488</v>
      </c>
      <c r="C5035" s="263" t="s">
        <v>20</v>
      </c>
      <c r="D5035" t="s">
        <v>0</v>
      </c>
    </row>
    <row r="5036" spans="1:4" x14ac:dyDescent="0.2">
      <c r="A5036" s="263" t="s">
        <v>13789</v>
      </c>
      <c r="B5036" s="263" t="s">
        <v>26488</v>
      </c>
      <c r="C5036" s="263" t="s">
        <v>20</v>
      </c>
      <c r="D5036" t="s">
        <v>0</v>
      </c>
    </row>
    <row r="5037" spans="1:4" x14ac:dyDescent="0.2">
      <c r="A5037" s="263" t="s">
        <v>1561</v>
      </c>
      <c r="B5037" s="263" t="s">
        <v>26489</v>
      </c>
      <c r="C5037" s="263" t="s">
        <v>20</v>
      </c>
      <c r="D5037" t="s">
        <v>0</v>
      </c>
    </row>
    <row r="5038" spans="1:4" x14ac:dyDescent="0.2">
      <c r="A5038" s="263" t="s">
        <v>13790</v>
      </c>
      <c r="B5038" s="263" t="s">
        <v>26489</v>
      </c>
      <c r="C5038" s="263" t="s">
        <v>20</v>
      </c>
      <c r="D5038" t="s">
        <v>0</v>
      </c>
    </row>
    <row r="5039" spans="1:4" x14ac:dyDescent="0.2">
      <c r="A5039" s="263" t="s">
        <v>1562</v>
      </c>
      <c r="B5039" s="263" t="s">
        <v>26490</v>
      </c>
      <c r="C5039" s="263" t="s">
        <v>20</v>
      </c>
      <c r="D5039" t="s">
        <v>0</v>
      </c>
    </row>
    <row r="5040" spans="1:4" x14ac:dyDescent="0.2">
      <c r="A5040" s="263" t="s">
        <v>13791</v>
      </c>
      <c r="B5040" s="263" t="s">
        <v>26490</v>
      </c>
      <c r="C5040" s="263" t="s">
        <v>20</v>
      </c>
      <c r="D5040" t="s">
        <v>0</v>
      </c>
    </row>
    <row r="5041" spans="1:4" x14ac:dyDescent="0.2">
      <c r="A5041" s="263" t="s">
        <v>1563</v>
      </c>
      <c r="B5041" s="263" t="s">
        <v>26491</v>
      </c>
      <c r="C5041" s="263" t="s">
        <v>20</v>
      </c>
      <c r="D5041" t="s">
        <v>0</v>
      </c>
    </row>
    <row r="5042" spans="1:4" x14ac:dyDescent="0.2">
      <c r="A5042" s="263" t="s">
        <v>13792</v>
      </c>
      <c r="B5042" s="263" t="s">
        <v>26491</v>
      </c>
      <c r="C5042" s="263" t="s">
        <v>20</v>
      </c>
      <c r="D5042" t="s">
        <v>0</v>
      </c>
    </row>
    <row r="5043" spans="1:4" x14ac:dyDescent="0.2">
      <c r="A5043" s="263" t="s">
        <v>1564</v>
      </c>
      <c r="B5043" s="263" t="s">
        <v>26492</v>
      </c>
      <c r="C5043" s="263" t="s">
        <v>20</v>
      </c>
      <c r="D5043" t="s">
        <v>0</v>
      </c>
    </row>
    <row r="5044" spans="1:4" x14ac:dyDescent="0.2">
      <c r="A5044" s="263" t="s">
        <v>13793</v>
      </c>
      <c r="B5044" s="263" t="s">
        <v>26492</v>
      </c>
      <c r="C5044" s="263" t="s">
        <v>20</v>
      </c>
      <c r="D5044" t="s">
        <v>0</v>
      </c>
    </row>
    <row r="5045" spans="1:4" x14ac:dyDescent="0.2">
      <c r="A5045" s="263" t="s">
        <v>1565</v>
      </c>
      <c r="B5045" s="263" t="s">
        <v>26493</v>
      </c>
      <c r="C5045" s="263" t="s">
        <v>20</v>
      </c>
      <c r="D5045" t="s">
        <v>0</v>
      </c>
    </row>
    <row r="5046" spans="1:4" x14ac:dyDescent="0.2">
      <c r="A5046" s="263" t="s">
        <v>13794</v>
      </c>
      <c r="B5046" s="263" t="s">
        <v>26493</v>
      </c>
      <c r="C5046" s="263" t="s">
        <v>20</v>
      </c>
      <c r="D5046" t="s">
        <v>0</v>
      </c>
    </row>
    <row r="5047" spans="1:4" x14ac:dyDescent="0.2">
      <c r="A5047" s="263" t="s">
        <v>1566</v>
      </c>
      <c r="B5047" s="263" t="s">
        <v>26494</v>
      </c>
      <c r="C5047" s="263" t="s">
        <v>20</v>
      </c>
      <c r="D5047" t="s">
        <v>0</v>
      </c>
    </row>
    <row r="5048" spans="1:4" x14ac:dyDescent="0.2">
      <c r="A5048" s="263" t="s">
        <v>13795</v>
      </c>
      <c r="B5048" s="263" t="s">
        <v>26494</v>
      </c>
      <c r="C5048" s="263" t="s">
        <v>20</v>
      </c>
      <c r="D5048" t="s">
        <v>0</v>
      </c>
    </row>
    <row r="5049" spans="1:4" x14ac:dyDescent="0.2">
      <c r="A5049" s="263" t="s">
        <v>1567</v>
      </c>
      <c r="B5049" s="263" t="s">
        <v>26495</v>
      </c>
      <c r="C5049" s="263" t="s">
        <v>20</v>
      </c>
      <c r="D5049" t="s">
        <v>0</v>
      </c>
    </row>
    <row r="5050" spans="1:4" x14ac:dyDescent="0.2">
      <c r="A5050" s="263" t="s">
        <v>13796</v>
      </c>
      <c r="B5050" s="263" t="s">
        <v>26495</v>
      </c>
      <c r="C5050" s="263" t="s">
        <v>20</v>
      </c>
      <c r="D5050" t="s">
        <v>0</v>
      </c>
    </row>
    <row r="5051" spans="1:4" x14ac:dyDescent="0.2">
      <c r="A5051" s="263" t="s">
        <v>1568</v>
      </c>
      <c r="B5051" s="263" t="s">
        <v>26496</v>
      </c>
      <c r="C5051" s="263" t="s">
        <v>20</v>
      </c>
      <c r="D5051" t="s">
        <v>0</v>
      </c>
    </row>
    <row r="5052" spans="1:4" x14ac:dyDescent="0.2">
      <c r="A5052" s="263" t="s">
        <v>13797</v>
      </c>
      <c r="B5052" s="263" t="s">
        <v>26496</v>
      </c>
      <c r="C5052" s="263" t="s">
        <v>20</v>
      </c>
      <c r="D5052" t="s">
        <v>0</v>
      </c>
    </row>
    <row r="5053" spans="1:4" x14ac:dyDescent="0.2">
      <c r="A5053" s="263" t="s">
        <v>1569</v>
      </c>
      <c r="B5053" s="263" t="s">
        <v>26497</v>
      </c>
      <c r="C5053" s="263" t="s">
        <v>20</v>
      </c>
      <c r="D5053" t="s">
        <v>0</v>
      </c>
    </row>
    <row r="5054" spans="1:4" x14ac:dyDescent="0.2">
      <c r="A5054" s="263" t="s">
        <v>13798</v>
      </c>
      <c r="B5054" s="263" t="s">
        <v>26497</v>
      </c>
      <c r="C5054" s="263" t="s">
        <v>20</v>
      </c>
      <c r="D5054" t="s">
        <v>0</v>
      </c>
    </row>
    <row r="5055" spans="1:4" x14ac:dyDescent="0.2">
      <c r="A5055" s="263" t="s">
        <v>1570</v>
      </c>
      <c r="B5055" s="263" t="s">
        <v>26498</v>
      </c>
      <c r="C5055" s="263" t="s">
        <v>20</v>
      </c>
      <c r="D5055" t="s">
        <v>0</v>
      </c>
    </row>
    <row r="5056" spans="1:4" x14ac:dyDescent="0.2">
      <c r="A5056" s="263" t="s">
        <v>13799</v>
      </c>
      <c r="B5056" s="263" t="s">
        <v>26498</v>
      </c>
      <c r="C5056" s="263" t="s">
        <v>20</v>
      </c>
      <c r="D5056" t="s">
        <v>0</v>
      </c>
    </row>
    <row r="5057" spans="1:4" x14ac:dyDescent="0.2">
      <c r="A5057" s="263" t="s">
        <v>1571</v>
      </c>
      <c r="B5057" s="263" t="s">
        <v>26499</v>
      </c>
      <c r="C5057" s="263" t="s">
        <v>20</v>
      </c>
      <c r="D5057" t="s">
        <v>0</v>
      </c>
    </row>
    <row r="5058" spans="1:4" x14ac:dyDescent="0.2">
      <c r="A5058" s="263" t="s">
        <v>13800</v>
      </c>
      <c r="B5058" s="263" t="s">
        <v>26499</v>
      </c>
      <c r="C5058" s="263" t="s">
        <v>20</v>
      </c>
      <c r="D5058" t="s">
        <v>0</v>
      </c>
    </row>
    <row r="5059" spans="1:4" x14ac:dyDescent="0.2">
      <c r="A5059" s="263" t="s">
        <v>1572</v>
      </c>
      <c r="B5059" s="263" t="s">
        <v>26500</v>
      </c>
      <c r="C5059" s="263" t="s">
        <v>20</v>
      </c>
      <c r="D5059" t="s">
        <v>0</v>
      </c>
    </row>
    <row r="5060" spans="1:4" x14ac:dyDescent="0.2">
      <c r="A5060" s="263" t="s">
        <v>13801</v>
      </c>
      <c r="B5060" s="263" t="s">
        <v>26500</v>
      </c>
      <c r="C5060" s="263" t="s">
        <v>20</v>
      </c>
      <c r="D5060" t="s">
        <v>0</v>
      </c>
    </row>
    <row r="5061" spans="1:4" x14ac:dyDescent="0.2">
      <c r="A5061" s="263" t="s">
        <v>1573</v>
      </c>
      <c r="B5061" s="263" t="s">
        <v>26501</v>
      </c>
      <c r="C5061" s="263" t="s">
        <v>20</v>
      </c>
      <c r="D5061" t="s">
        <v>0</v>
      </c>
    </row>
    <row r="5062" spans="1:4" x14ac:dyDescent="0.2">
      <c r="A5062" s="263" t="s">
        <v>13802</v>
      </c>
      <c r="B5062" s="263" t="s">
        <v>26501</v>
      </c>
      <c r="C5062" s="263" t="s">
        <v>20</v>
      </c>
      <c r="D5062" t="s">
        <v>0</v>
      </c>
    </row>
    <row r="5063" spans="1:4" x14ac:dyDescent="0.2">
      <c r="A5063" s="263" t="s">
        <v>1574</v>
      </c>
      <c r="B5063" s="263" t="s">
        <v>26502</v>
      </c>
      <c r="C5063" s="263" t="s">
        <v>20</v>
      </c>
      <c r="D5063" t="s">
        <v>0</v>
      </c>
    </row>
    <row r="5064" spans="1:4" x14ac:dyDescent="0.2">
      <c r="A5064" s="263" t="s">
        <v>13803</v>
      </c>
      <c r="B5064" s="263" t="s">
        <v>26502</v>
      </c>
      <c r="C5064" s="263" t="s">
        <v>20</v>
      </c>
      <c r="D5064" t="s">
        <v>0</v>
      </c>
    </row>
    <row r="5065" spans="1:4" x14ac:dyDescent="0.2">
      <c r="A5065" s="263" t="s">
        <v>1575</v>
      </c>
      <c r="B5065" s="263" t="s">
        <v>26503</v>
      </c>
      <c r="C5065" s="263" t="s">
        <v>20</v>
      </c>
      <c r="D5065" t="s">
        <v>0</v>
      </c>
    </row>
    <row r="5066" spans="1:4" x14ac:dyDescent="0.2">
      <c r="A5066" s="263" t="s">
        <v>13804</v>
      </c>
      <c r="B5066" s="263" t="s">
        <v>26503</v>
      </c>
      <c r="C5066" s="263" t="s">
        <v>20</v>
      </c>
      <c r="D5066" t="s">
        <v>0</v>
      </c>
    </row>
    <row r="5067" spans="1:4" x14ac:dyDescent="0.2">
      <c r="A5067" s="263" t="s">
        <v>7315</v>
      </c>
      <c r="B5067" s="263" t="s">
        <v>26504</v>
      </c>
      <c r="C5067" s="263" t="s">
        <v>12</v>
      </c>
      <c r="D5067" t="s">
        <v>2</v>
      </c>
    </row>
    <row r="5068" spans="1:4" x14ac:dyDescent="0.2">
      <c r="A5068" s="263" t="s">
        <v>13805</v>
      </c>
      <c r="B5068" s="263" t="s">
        <v>26504</v>
      </c>
      <c r="C5068" s="263" t="s">
        <v>12</v>
      </c>
      <c r="D5068" t="s">
        <v>2</v>
      </c>
    </row>
    <row r="5069" spans="1:4" x14ac:dyDescent="0.2">
      <c r="A5069" s="263" t="s">
        <v>7316</v>
      </c>
      <c r="B5069" s="263" t="s">
        <v>26505</v>
      </c>
      <c r="C5069" s="263" t="s">
        <v>20</v>
      </c>
      <c r="D5069" t="s">
        <v>0</v>
      </c>
    </row>
    <row r="5070" spans="1:4" x14ac:dyDescent="0.2">
      <c r="A5070" s="263" t="s">
        <v>13806</v>
      </c>
      <c r="B5070" s="263" t="s">
        <v>26505</v>
      </c>
      <c r="C5070" s="263" t="s">
        <v>20</v>
      </c>
      <c r="D5070" t="s">
        <v>0</v>
      </c>
    </row>
    <row r="5071" spans="1:4" x14ac:dyDescent="0.2">
      <c r="A5071" s="263" t="s">
        <v>7317</v>
      </c>
      <c r="B5071" s="263" t="s">
        <v>26506</v>
      </c>
      <c r="C5071" s="263" t="s">
        <v>12</v>
      </c>
      <c r="D5071" t="s">
        <v>2</v>
      </c>
    </row>
    <row r="5072" spans="1:4" x14ac:dyDescent="0.2">
      <c r="A5072" s="263" t="s">
        <v>13807</v>
      </c>
      <c r="B5072" s="263" t="s">
        <v>26506</v>
      </c>
      <c r="C5072" s="263" t="s">
        <v>12</v>
      </c>
      <c r="D5072" t="s">
        <v>2</v>
      </c>
    </row>
    <row r="5073" spans="1:4" x14ac:dyDescent="0.2">
      <c r="A5073" s="263" t="s">
        <v>7318</v>
      </c>
      <c r="B5073" s="263" t="s">
        <v>26507</v>
      </c>
      <c r="C5073" s="263" t="s">
        <v>20</v>
      </c>
      <c r="D5073" t="s">
        <v>0</v>
      </c>
    </row>
    <row r="5074" spans="1:4" x14ac:dyDescent="0.2">
      <c r="A5074" s="263" t="s">
        <v>13808</v>
      </c>
      <c r="B5074" s="263" t="s">
        <v>26507</v>
      </c>
      <c r="C5074" s="263" t="s">
        <v>20</v>
      </c>
      <c r="D5074" t="s">
        <v>0</v>
      </c>
    </row>
    <row r="5075" spans="1:4" x14ac:dyDescent="0.2">
      <c r="A5075" s="263" t="s">
        <v>7319</v>
      </c>
      <c r="B5075" s="263" t="s">
        <v>26508</v>
      </c>
      <c r="C5075" s="263" t="s">
        <v>12</v>
      </c>
      <c r="D5075" t="s">
        <v>2</v>
      </c>
    </row>
    <row r="5076" spans="1:4" x14ac:dyDescent="0.2">
      <c r="A5076" s="263" t="s">
        <v>13809</v>
      </c>
      <c r="B5076" s="263" t="s">
        <v>26508</v>
      </c>
      <c r="C5076" s="263" t="s">
        <v>12</v>
      </c>
      <c r="D5076" t="s">
        <v>2</v>
      </c>
    </row>
    <row r="5077" spans="1:4" x14ac:dyDescent="0.2">
      <c r="A5077" s="263" t="s">
        <v>7320</v>
      </c>
      <c r="B5077" s="263" t="s">
        <v>26509</v>
      </c>
      <c r="C5077" s="263" t="s">
        <v>20</v>
      </c>
      <c r="D5077" t="s">
        <v>0</v>
      </c>
    </row>
    <row r="5078" spans="1:4" x14ac:dyDescent="0.2">
      <c r="A5078" s="263" t="s">
        <v>13810</v>
      </c>
      <c r="B5078" s="263" t="s">
        <v>26509</v>
      </c>
      <c r="C5078" s="263" t="s">
        <v>20</v>
      </c>
      <c r="D5078" t="s">
        <v>0</v>
      </c>
    </row>
    <row r="5079" spans="1:4" x14ac:dyDescent="0.2">
      <c r="A5079" s="263" t="s">
        <v>7321</v>
      </c>
      <c r="B5079" s="263" t="s">
        <v>26510</v>
      </c>
      <c r="C5079" s="263" t="s">
        <v>12</v>
      </c>
      <c r="D5079" t="s">
        <v>2</v>
      </c>
    </row>
    <row r="5080" spans="1:4" x14ac:dyDescent="0.2">
      <c r="A5080" s="263" t="s">
        <v>13811</v>
      </c>
      <c r="B5080" s="263" t="s">
        <v>26510</v>
      </c>
      <c r="C5080" s="263" t="s">
        <v>12</v>
      </c>
      <c r="D5080" t="s">
        <v>2</v>
      </c>
    </row>
    <row r="5081" spans="1:4" x14ac:dyDescent="0.2">
      <c r="A5081" s="263" t="s">
        <v>7322</v>
      </c>
      <c r="B5081" s="263" t="s">
        <v>26511</v>
      </c>
      <c r="C5081" s="263" t="s">
        <v>20</v>
      </c>
      <c r="D5081" t="s">
        <v>0</v>
      </c>
    </row>
    <row r="5082" spans="1:4" x14ac:dyDescent="0.2">
      <c r="A5082" s="263" t="s">
        <v>13812</v>
      </c>
      <c r="B5082" s="263" t="s">
        <v>26511</v>
      </c>
      <c r="C5082" s="263" t="s">
        <v>20</v>
      </c>
      <c r="D5082" t="s">
        <v>0</v>
      </c>
    </row>
    <row r="5083" spans="1:4" x14ac:dyDescent="0.2">
      <c r="A5083" s="263" t="s">
        <v>7323</v>
      </c>
      <c r="B5083" s="263" t="s">
        <v>26512</v>
      </c>
      <c r="C5083" s="263" t="s">
        <v>12</v>
      </c>
      <c r="D5083" t="s">
        <v>2</v>
      </c>
    </row>
    <row r="5084" spans="1:4" x14ac:dyDescent="0.2">
      <c r="A5084" s="263" t="s">
        <v>13813</v>
      </c>
      <c r="B5084" s="263" t="s">
        <v>26512</v>
      </c>
      <c r="C5084" s="263" t="s">
        <v>12</v>
      </c>
      <c r="D5084" t="s">
        <v>2</v>
      </c>
    </row>
    <row r="5085" spans="1:4" x14ac:dyDescent="0.2">
      <c r="A5085" s="263" t="s">
        <v>7324</v>
      </c>
      <c r="B5085" s="263" t="s">
        <v>26513</v>
      </c>
      <c r="C5085" s="263" t="s">
        <v>20</v>
      </c>
      <c r="D5085" t="s">
        <v>0</v>
      </c>
    </row>
    <row r="5086" spans="1:4" x14ac:dyDescent="0.2">
      <c r="A5086" s="263" t="s">
        <v>13814</v>
      </c>
      <c r="B5086" s="263" t="s">
        <v>26513</v>
      </c>
      <c r="C5086" s="263" t="s">
        <v>20</v>
      </c>
      <c r="D5086" t="s">
        <v>0</v>
      </c>
    </row>
    <row r="5087" spans="1:4" x14ac:dyDescent="0.2">
      <c r="A5087" s="263" t="s">
        <v>1576</v>
      </c>
      <c r="B5087" s="263" t="s">
        <v>26514</v>
      </c>
      <c r="C5087" s="263" t="s">
        <v>12</v>
      </c>
      <c r="D5087" t="s">
        <v>2</v>
      </c>
    </row>
    <row r="5088" spans="1:4" x14ac:dyDescent="0.2">
      <c r="A5088" s="263" t="s">
        <v>13815</v>
      </c>
      <c r="B5088" s="263" t="s">
        <v>26514</v>
      </c>
      <c r="C5088" s="263" t="s">
        <v>12</v>
      </c>
      <c r="D5088" t="s">
        <v>2</v>
      </c>
    </row>
    <row r="5089" spans="1:4" x14ac:dyDescent="0.2">
      <c r="A5089" s="263" t="s">
        <v>1577</v>
      </c>
      <c r="B5089" s="263" t="s">
        <v>26515</v>
      </c>
      <c r="C5089" s="263" t="s">
        <v>12</v>
      </c>
      <c r="D5089" t="s">
        <v>2</v>
      </c>
    </row>
    <row r="5090" spans="1:4" x14ac:dyDescent="0.2">
      <c r="A5090" s="263" t="s">
        <v>13816</v>
      </c>
      <c r="B5090" s="263" t="s">
        <v>26515</v>
      </c>
      <c r="C5090" s="263" t="s">
        <v>12</v>
      </c>
      <c r="D5090" t="s">
        <v>2</v>
      </c>
    </row>
    <row r="5091" spans="1:4" x14ac:dyDescent="0.2">
      <c r="A5091" s="263" t="s">
        <v>1578</v>
      </c>
      <c r="B5091" s="263" t="s">
        <v>26516</v>
      </c>
      <c r="C5091" s="263" t="s">
        <v>12</v>
      </c>
      <c r="D5091" t="s">
        <v>2</v>
      </c>
    </row>
    <row r="5092" spans="1:4" x14ac:dyDescent="0.2">
      <c r="A5092" s="263" t="s">
        <v>13817</v>
      </c>
      <c r="B5092" s="263" t="s">
        <v>26516</v>
      </c>
      <c r="C5092" s="263" t="s">
        <v>12</v>
      </c>
      <c r="D5092" t="s">
        <v>2</v>
      </c>
    </row>
    <row r="5093" spans="1:4" x14ac:dyDescent="0.2">
      <c r="A5093" s="263" t="s">
        <v>1579</v>
      </c>
      <c r="B5093" s="263" t="s">
        <v>26517</v>
      </c>
      <c r="C5093" s="263" t="s">
        <v>12</v>
      </c>
      <c r="D5093" t="s">
        <v>2</v>
      </c>
    </row>
    <row r="5094" spans="1:4" x14ac:dyDescent="0.2">
      <c r="A5094" s="263" t="s">
        <v>13818</v>
      </c>
      <c r="B5094" s="263" t="s">
        <v>26517</v>
      </c>
      <c r="C5094" s="263" t="s">
        <v>12</v>
      </c>
      <c r="D5094" t="s">
        <v>2</v>
      </c>
    </row>
    <row r="5095" spans="1:4" x14ac:dyDescent="0.2">
      <c r="A5095" s="263" t="s">
        <v>1580</v>
      </c>
      <c r="B5095" s="263" t="s">
        <v>26518</v>
      </c>
      <c r="C5095" s="263" t="s">
        <v>12</v>
      </c>
      <c r="D5095" t="s">
        <v>2</v>
      </c>
    </row>
    <row r="5096" spans="1:4" x14ac:dyDescent="0.2">
      <c r="A5096" s="263" t="s">
        <v>13819</v>
      </c>
      <c r="B5096" s="263" t="s">
        <v>26518</v>
      </c>
      <c r="C5096" s="263" t="s">
        <v>12</v>
      </c>
      <c r="D5096" t="s">
        <v>2</v>
      </c>
    </row>
    <row r="5097" spans="1:4" x14ac:dyDescent="0.2">
      <c r="A5097" s="263" t="s">
        <v>1581</v>
      </c>
      <c r="B5097" s="263" t="s">
        <v>26519</v>
      </c>
      <c r="C5097" s="263" t="s">
        <v>12</v>
      </c>
      <c r="D5097" t="s">
        <v>2</v>
      </c>
    </row>
    <row r="5098" spans="1:4" x14ac:dyDescent="0.2">
      <c r="A5098" s="263" t="s">
        <v>13820</v>
      </c>
      <c r="B5098" s="263" t="s">
        <v>26519</v>
      </c>
      <c r="C5098" s="263" t="s">
        <v>12</v>
      </c>
      <c r="D5098" t="s">
        <v>2</v>
      </c>
    </row>
    <row r="5099" spans="1:4" x14ac:dyDescent="0.2">
      <c r="A5099" s="263" t="s">
        <v>1582</v>
      </c>
      <c r="B5099" s="263" t="s">
        <v>26520</v>
      </c>
      <c r="C5099" s="263" t="s">
        <v>12</v>
      </c>
      <c r="D5099" t="s">
        <v>2</v>
      </c>
    </row>
    <row r="5100" spans="1:4" x14ac:dyDescent="0.2">
      <c r="A5100" s="263" t="s">
        <v>13821</v>
      </c>
      <c r="B5100" s="263" t="s">
        <v>26520</v>
      </c>
      <c r="C5100" s="263" t="s">
        <v>12</v>
      </c>
      <c r="D5100" t="s">
        <v>2</v>
      </c>
    </row>
    <row r="5101" spans="1:4" x14ac:dyDescent="0.2">
      <c r="A5101" s="263" t="s">
        <v>1583</v>
      </c>
      <c r="B5101" s="263" t="s">
        <v>26521</v>
      </c>
      <c r="C5101" s="263" t="s">
        <v>12</v>
      </c>
      <c r="D5101" t="s">
        <v>2</v>
      </c>
    </row>
    <row r="5102" spans="1:4" x14ac:dyDescent="0.2">
      <c r="A5102" s="263" t="s">
        <v>13822</v>
      </c>
      <c r="B5102" s="263" t="s">
        <v>26521</v>
      </c>
      <c r="C5102" s="263" t="s">
        <v>12</v>
      </c>
      <c r="D5102" t="s">
        <v>2</v>
      </c>
    </row>
    <row r="5103" spans="1:4" x14ac:dyDescent="0.2">
      <c r="A5103" s="263" t="s">
        <v>1584</v>
      </c>
      <c r="B5103" s="263" t="s">
        <v>26522</v>
      </c>
      <c r="C5103" s="263" t="s">
        <v>12</v>
      </c>
      <c r="D5103" t="s">
        <v>2</v>
      </c>
    </row>
    <row r="5104" spans="1:4" x14ac:dyDescent="0.2">
      <c r="A5104" s="263" t="s">
        <v>13823</v>
      </c>
      <c r="B5104" s="263" t="s">
        <v>26522</v>
      </c>
      <c r="C5104" s="263" t="s">
        <v>12</v>
      </c>
      <c r="D5104" t="s">
        <v>2</v>
      </c>
    </row>
    <row r="5105" spans="1:4" x14ac:dyDescent="0.2">
      <c r="A5105" s="263" t="s">
        <v>7325</v>
      </c>
      <c r="B5105" s="263" t="s">
        <v>26523</v>
      </c>
      <c r="C5105" s="263" t="s">
        <v>12</v>
      </c>
      <c r="D5105" t="s">
        <v>2</v>
      </c>
    </row>
    <row r="5106" spans="1:4" x14ac:dyDescent="0.2">
      <c r="A5106" s="263" t="s">
        <v>13824</v>
      </c>
      <c r="B5106" s="263" t="s">
        <v>26523</v>
      </c>
      <c r="C5106" s="263" t="s">
        <v>12</v>
      </c>
      <c r="D5106" t="s">
        <v>2</v>
      </c>
    </row>
    <row r="5107" spans="1:4" x14ac:dyDescent="0.2">
      <c r="A5107" s="263" t="s">
        <v>1585</v>
      </c>
      <c r="B5107" s="263" t="s">
        <v>26524</v>
      </c>
      <c r="C5107" s="263" t="s">
        <v>12</v>
      </c>
      <c r="D5107" t="s">
        <v>2</v>
      </c>
    </row>
    <row r="5108" spans="1:4" x14ac:dyDescent="0.2">
      <c r="A5108" s="263" t="s">
        <v>13825</v>
      </c>
      <c r="B5108" s="263" t="s">
        <v>26524</v>
      </c>
      <c r="C5108" s="263" t="s">
        <v>12</v>
      </c>
      <c r="D5108" t="s">
        <v>2</v>
      </c>
    </row>
    <row r="5109" spans="1:4" x14ac:dyDescent="0.2">
      <c r="A5109" s="263" t="s">
        <v>1586</v>
      </c>
      <c r="B5109" s="263" t="s">
        <v>26525</v>
      </c>
      <c r="C5109" s="263" t="s">
        <v>12</v>
      </c>
      <c r="D5109" t="s">
        <v>2</v>
      </c>
    </row>
    <row r="5110" spans="1:4" x14ac:dyDescent="0.2">
      <c r="A5110" s="263" t="s">
        <v>13826</v>
      </c>
      <c r="B5110" s="263" t="s">
        <v>26525</v>
      </c>
      <c r="C5110" s="263" t="s">
        <v>12</v>
      </c>
      <c r="D5110" t="s">
        <v>2</v>
      </c>
    </row>
    <row r="5111" spans="1:4" x14ac:dyDescent="0.2">
      <c r="A5111" s="263" t="s">
        <v>1587</v>
      </c>
      <c r="B5111" s="263" t="s">
        <v>26526</v>
      </c>
      <c r="C5111" s="263" t="s">
        <v>12</v>
      </c>
      <c r="D5111" t="s">
        <v>2</v>
      </c>
    </row>
    <row r="5112" spans="1:4" x14ac:dyDescent="0.2">
      <c r="A5112" s="263" t="s">
        <v>13827</v>
      </c>
      <c r="B5112" s="263" t="s">
        <v>26526</v>
      </c>
      <c r="C5112" s="263" t="s">
        <v>12</v>
      </c>
      <c r="D5112" t="s">
        <v>2</v>
      </c>
    </row>
    <row r="5113" spans="1:4" x14ac:dyDescent="0.2">
      <c r="A5113" s="263" t="s">
        <v>1588</v>
      </c>
      <c r="B5113" s="263" t="s">
        <v>26527</v>
      </c>
      <c r="C5113" s="263" t="s">
        <v>12</v>
      </c>
      <c r="D5113" t="s">
        <v>2</v>
      </c>
    </row>
    <row r="5114" spans="1:4" x14ac:dyDescent="0.2">
      <c r="A5114" s="263" t="s">
        <v>13828</v>
      </c>
      <c r="B5114" s="263" t="s">
        <v>26527</v>
      </c>
      <c r="C5114" s="263" t="s">
        <v>12</v>
      </c>
      <c r="D5114" t="s">
        <v>2</v>
      </c>
    </row>
    <row r="5115" spans="1:4" x14ac:dyDescent="0.2">
      <c r="A5115" s="263" t="s">
        <v>1589</v>
      </c>
      <c r="B5115" s="263" t="s">
        <v>26528</v>
      </c>
      <c r="C5115" s="263" t="s">
        <v>12</v>
      </c>
      <c r="D5115" t="s">
        <v>2</v>
      </c>
    </row>
    <row r="5116" spans="1:4" x14ac:dyDescent="0.2">
      <c r="A5116" s="263" t="s">
        <v>13829</v>
      </c>
      <c r="B5116" s="263" t="s">
        <v>26528</v>
      </c>
      <c r="C5116" s="263" t="s">
        <v>12</v>
      </c>
      <c r="D5116" t="s">
        <v>2</v>
      </c>
    </row>
    <row r="5117" spans="1:4" x14ac:dyDescent="0.2">
      <c r="A5117" s="263" t="s">
        <v>1590</v>
      </c>
      <c r="B5117" s="263" t="s">
        <v>26529</v>
      </c>
      <c r="C5117" s="263" t="s">
        <v>12</v>
      </c>
      <c r="D5117" t="s">
        <v>2</v>
      </c>
    </row>
    <row r="5118" spans="1:4" x14ac:dyDescent="0.2">
      <c r="A5118" s="263" t="s">
        <v>13830</v>
      </c>
      <c r="B5118" s="263" t="s">
        <v>26529</v>
      </c>
      <c r="C5118" s="263" t="s">
        <v>12</v>
      </c>
      <c r="D5118" t="s">
        <v>2</v>
      </c>
    </row>
    <row r="5119" spans="1:4" x14ac:dyDescent="0.2">
      <c r="A5119" s="263" t="s">
        <v>1591</v>
      </c>
      <c r="B5119" s="263" t="s">
        <v>26530</v>
      </c>
      <c r="C5119" s="263" t="s">
        <v>12</v>
      </c>
      <c r="D5119" t="s">
        <v>2</v>
      </c>
    </row>
    <row r="5120" spans="1:4" x14ac:dyDescent="0.2">
      <c r="A5120" s="263" t="s">
        <v>13831</v>
      </c>
      <c r="B5120" s="263" t="s">
        <v>26530</v>
      </c>
      <c r="C5120" s="263" t="s">
        <v>12</v>
      </c>
      <c r="D5120" t="s">
        <v>2</v>
      </c>
    </row>
    <row r="5121" spans="1:4" x14ac:dyDescent="0.2">
      <c r="A5121" s="263" t="s">
        <v>1592</v>
      </c>
      <c r="B5121" s="263" t="s">
        <v>26531</v>
      </c>
      <c r="C5121" s="263" t="s">
        <v>12</v>
      </c>
      <c r="D5121" t="s">
        <v>2</v>
      </c>
    </row>
    <row r="5122" spans="1:4" x14ac:dyDescent="0.2">
      <c r="A5122" s="263" t="s">
        <v>13832</v>
      </c>
      <c r="B5122" s="263" t="s">
        <v>26531</v>
      </c>
      <c r="C5122" s="263" t="s">
        <v>12</v>
      </c>
      <c r="D5122" t="s">
        <v>2</v>
      </c>
    </row>
    <row r="5123" spans="1:4" x14ac:dyDescent="0.2">
      <c r="A5123" s="263" t="s">
        <v>1593</v>
      </c>
      <c r="B5123" s="263" t="s">
        <v>26532</v>
      </c>
      <c r="C5123" s="263" t="s">
        <v>12</v>
      </c>
      <c r="D5123" t="s">
        <v>2</v>
      </c>
    </row>
    <row r="5124" spans="1:4" x14ac:dyDescent="0.2">
      <c r="A5124" s="263" t="s">
        <v>13833</v>
      </c>
      <c r="B5124" s="263" t="s">
        <v>26532</v>
      </c>
      <c r="C5124" s="263" t="s">
        <v>12</v>
      </c>
      <c r="D5124" t="s">
        <v>2</v>
      </c>
    </row>
    <row r="5125" spans="1:4" x14ac:dyDescent="0.2">
      <c r="A5125" s="263" t="s">
        <v>1594</v>
      </c>
      <c r="B5125" s="263" t="s">
        <v>26533</v>
      </c>
      <c r="C5125" s="263" t="s">
        <v>12</v>
      </c>
      <c r="D5125" t="s">
        <v>2</v>
      </c>
    </row>
    <row r="5126" spans="1:4" x14ac:dyDescent="0.2">
      <c r="A5126" s="263" t="s">
        <v>13834</v>
      </c>
      <c r="B5126" s="263" t="s">
        <v>26533</v>
      </c>
      <c r="C5126" s="263" t="s">
        <v>12</v>
      </c>
      <c r="D5126" t="s">
        <v>2</v>
      </c>
    </row>
    <row r="5127" spans="1:4" x14ac:dyDescent="0.2">
      <c r="A5127" s="263" t="s">
        <v>1595</v>
      </c>
      <c r="B5127" s="263" t="s">
        <v>26534</v>
      </c>
      <c r="C5127" s="263" t="s">
        <v>12</v>
      </c>
      <c r="D5127" t="s">
        <v>2</v>
      </c>
    </row>
    <row r="5128" spans="1:4" x14ac:dyDescent="0.2">
      <c r="A5128" s="263" t="s">
        <v>13835</v>
      </c>
      <c r="B5128" s="263" t="s">
        <v>26534</v>
      </c>
      <c r="C5128" s="263" t="s">
        <v>12</v>
      </c>
      <c r="D5128" t="s">
        <v>2</v>
      </c>
    </row>
    <row r="5129" spans="1:4" x14ac:dyDescent="0.2">
      <c r="A5129" s="263" t="s">
        <v>1596</v>
      </c>
      <c r="B5129" s="263" t="s">
        <v>26535</v>
      </c>
      <c r="C5129" s="263" t="s">
        <v>12</v>
      </c>
      <c r="D5129" t="s">
        <v>2</v>
      </c>
    </row>
    <row r="5130" spans="1:4" x14ac:dyDescent="0.2">
      <c r="A5130" s="263" t="s">
        <v>13836</v>
      </c>
      <c r="B5130" s="263" t="s">
        <v>26535</v>
      </c>
      <c r="C5130" s="263" t="s">
        <v>12</v>
      </c>
      <c r="D5130" t="s">
        <v>2</v>
      </c>
    </row>
    <row r="5131" spans="1:4" x14ac:dyDescent="0.2">
      <c r="A5131" s="263" t="s">
        <v>1597</v>
      </c>
      <c r="B5131" s="263" t="s">
        <v>26536</v>
      </c>
      <c r="C5131" s="263" t="s">
        <v>12</v>
      </c>
      <c r="D5131" t="s">
        <v>2</v>
      </c>
    </row>
    <row r="5132" spans="1:4" x14ac:dyDescent="0.2">
      <c r="A5132" s="263" t="s">
        <v>13837</v>
      </c>
      <c r="B5132" s="263" t="s">
        <v>26536</v>
      </c>
      <c r="C5132" s="263" t="s">
        <v>12</v>
      </c>
      <c r="D5132" t="s">
        <v>2</v>
      </c>
    </row>
    <row r="5133" spans="1:4" x14ac:dyDescent="0.2">
      <c r="A5133" s="263" t="s">
        <v>1598</v>
      </c>
      <c r="B5133" s="263" t="s">
        <v>26537</v>
      </c>
      <c r="C5133" s="263" t="s">
        <v>12</v>
      </c>
      <c r="D5133" t="s">
        <v>2</v>
      </c>
    </row>
    <row r="5134" spans="1:4" x14ac:dyDescent="0.2">
      <c r="A5134" s="263" t="s">
        <v>13838</v>
      </c>
      <c r="B5134" s="263" t="s">
        <v>26537</v>
      </c>
      <c r="C5134" s="263" t="s">
        <v>12</v>
      </c>
      <c r="D5134" t="s">
        <v>2</v>
      </c>
    </row>
    <row r="5135" spans="1:4" x14ac:dyDescent="0.2">
      <c r="A5135" s="263" t="s">
        <v>1599</v>
      </c>
      <c r="B5135" s="263" t="s">
        <v>26538</v>
      </c>
      <c r="C5135" s="263" t="s">
        <v>12</v>
      </c>
      <c r="D5135" t="s">
        <v>2</v>
      </c>
    </row>
    <row r="5136" spans="1:4" x14ac:dyDescent="0.2">
      <c r="A5136" s="263" t="s">
        <v>13839</v>
      </c>
      <c r="B5136" s="263" t="s">
        <v>26538</v>
      </c>
      <c r="C5136" s="263" t="s">
        <v>12</v>
      </c>
      <c r="D5136" t="s">
        <v>2</v>
      </c>
    </row>
    <row r="5137" spans="1:4" x14ac:dyDescent="0.2">
      <c r="A5137" s="263" t="s">
        <v>7326</v>
      </c>
      <c r="B5137" s="263" t="s">
        <v>26539</v>
      </c>
      <c r="C5137" s="263" t="s">
        <v>12</v>
      </c>
      <c r="D5137" t="s">
        <v>2</v>
      </c>
    </row>
    <row r="5138" spans="1:4" x14ac:dyDescent="0.2">
      <c r="A5138" s="263" t="s">
        <v>13840</v>
      </c>
      <c r="B5138" s="263" t="s">
        <v>26539</v>
      </c>
      <c r="C5138" s="263" t="s">
        <v>12</v>
      </c>
      <c r="D5138" t="s">
        <v>2</v>
      </c>
    </row>
    <row r="5139" spans="1:4" x14ac:dyDescent="0.2">
      <c r="A5139" s="263" t="s">
        <v>1600</v>
      </c>
      <c r="B5139" s="263" t="s">
        <v>26540</v>
      </c>
      <c r="C5139" s="263" t="s">
        <v>12</v>
      </c>
      <c r="D5139" t="s">
        <v>2</v>
      </c>
    </row>
    <row r="5140" spans="1:4" x14ac:dyDescent="0.2">
      <c r="A5140" s="263" t="s">
        <v>13841</v>
      </c>
      <c r="B5140" s="263" t="s">
        <v>26540</v>
      </c>
      <c r="C5140" s="263" t="s">
        <v>12</v>
      </c>
      <c r="D5140" t="s">
        <v>2</v>
      </c>
    </row>
    <row r="5141" spans="1:4" x14ac:dyDescent="0.2">
      <c r="A5141" s="263" t="s">
        <v>1601</v>
      </c>
      <c r="B5141" s="263" t="s">
        <v>26541</v>
      </c>
      <c r="C5141" s="263" t="s">
        <v>12</v>
      </c>
      <c r="D5141" t="s">
        <v>2</v>
      </c>
    </row>
    <row r="5142" spans="1:4" x14ac:dyDescent="0.2">
      <c r="A5142" s="263" t="s">
        <v>13842</v>
      </c>
      <c r="B5142" s="263" t="s">
        <v>26541</v>
      </c>
      <c r="C5142" s="263" t="s">
        <v>12</v>
      </c>
      <c r="D5142" t="s">
        <v>2</v>
      </c>
    </row>
    <row r="5143" spans="1:4" x14ac:dyDescent="0.2">
      <c r="A5143" s="263" t="s">
        <v>1602</v>
      </c>
      <c r="B5143" s="263" t="s">
        <v>26542</v>
      </c>
      <c r="C5143" s="263" t="s">
        <v>12</v>
      </c>
      <c r="D5143" t="s">
        <v>2</v>
      </c>
    </row>
    <row r="5144" spans="1:4" x14ac:dyDescent="0.2">
      <c r="A5144" s="263" t="s">
        <v>13843</v>
      </c>
      <c r="B5144" s="263" t="s">
        <v>26542</v>
      </c>
      <c r="C5144" s="263" t="s">
        <v>12</v>
      </c>
      <c r="D5144" t="s">
        <v>2</v>
      </c>
    </row>
    <row r="5145" spans="1:4" x14ac:dyDescent="0.2">
      <c r="A5145" s="263" t="s">
        <v>1603</v>
      </c>
      <c r="B5145" s="263" t="s">
        <v>26543</v>
      </c>
      <c r="C5145" s="263" t="s">
        <v>12</v>
      </c>
      <c r="D5145" t="s">
        <v>2</v>
      </c>
    </row>
    <row r="5146" spans="1:4" x14ac:dyDescent="0.2">
      <c r="A5146" s="263" t="s">
        <v>13844</v>
      </c>
      <c r="B5146" s="263" t="s">
        <v>26543</v>
      </c>
      <c r="C5146" s="263" t="s">
        <v>12</v>
      </c>
      <c r="D5146" t="s">
        <v>2</v>
      </c>
    </row>
    <row r="5147" spans="1:4" x14ac:dyDescent="0.2">
      <c r="A5147" s="263" t="s">
        <v>1604</v>
      </c>
      <c r="B5147" s="263" t="s">
        <v>26544</v>
      </c>
      <c r="C5147" s="263" t="s">
        <v>12</v>
      </c>
      <c r="D5147" t="s">
        <v>2</v>
      </c>
    </row>
    <row r="5148" spans="1:4" x14ac:dyDescent="0.2">
      <c r="A5148" s="263" t="s">
        <v>13845</v>
      </c>
      <c r="B5148" s="263" t="s">
        <v>26544</v>
      </c>
      <c r="C5148" s="263" t="s">
        <v>12</v>
      </c>
      <c r="D5148" t="s">
        <v>2</v>
      </c>
    </row>
    <row r="5149" spans="1:4" x14ac:dyDescent="0.2">
      <c r="A5149" s="263" t="s">
        <v>1605</v>
      </c>
      <c r="B5149" s="263" t="s">
        <v>26545</v>
      </c>
      <c r="C5149" s="263" t="s">
        <v>12</v>
      </c>
      <c r="D5149" t="s">
        <v>2</v>
      </c>
    </row>
    <row r="5150" spans="1:4" x14ac:dyDescent="0.2">
      <c r="A5150" s="263" t="s">
        <v>13846</v>
      </c>
      <c r="B5150" s="263" t="s">
        <v>26545</v>
      </c>
      <c r="C5150" s="263" t="s">
        <v>12</v>
      </c>
      <c r="D5150" t="s">
        <v>2</v>
      </c>
    </row>
    <row r="5151" spans="1:4" x14ac:dyDescent="0.2">
      <c r="A5151" s="263" t="s">
        <v>1606</v>
      </c>
      <c r="B5151" s="263" t="s">
        <v>26546</v>
      </c>
      <c r="C5151" s="263" t="s">
        <v>12</v>
      </c>
      <c r="D5151" t="s">
        <v>2</v>
      </c>
    </row>
    <row r="5152" spans="1:4" x14ac:dyDescent="0.2">
      <c r="A5152" s="263" t="s">
        <v>13847</v>
      </c>
      <c r="B5152" s="263" t="s">
        <v>26546</v>
      </c>
      <c r="C5152" s="263" t="s">
        <v>12</v>
      </c>
      <c r="D5152" t="s">
        <v>2</v>
      </c>
    </row>
    <row r="5153" spans="1:4" x14ac:dyDescent="0.2">
      <c r="A5153" s="263" t="s">
        <v>1607</v>
      </c>
      <c r="B5153" s="263" t="s">
        <v>26547</v>
      </c>
      <c r="C5153" s="263" t="s">
        <v>20</v>
      </c>
      <c r="D5153" t="s">
        <v>0</v>
      </c>
    </row>
    <row r="5154" spans="1:4" x14ac:dyDescent="0.2">
      <c r="A5154" s="263" t="s">
        <v>13848</v>
      </c>
      <c r="B5154" s="263" t="s">
        <v>26547</v>
      </c>
      <c r="C5154" s="263" t="s">
        <v>20</v>
      </c>
      <c r="D5154" t="s">
        <v>0</v>
      </c>
    </row>
    <row r="5155" spans="1:4" x14ac:dyDescent="0.2">
      <c r="A5155" s="263" t="s">
        <v>1608</v>
      </c>
      <c r="B5155" s="263" t="s">
        <v>26548</v>
      </c>
      <c r="C5155" s="263" t="s">
        <v>20</v>
      </c>
      <c r="D5155" t="s">
        <v>0</v>
      </c>
    </row>
    <row r="5156" spans="1:4" x14ac:dyDescent="0.2">
      <c r="A5156" s="263" t="s">
        <v>13849</v>
      </c>
      <c r="B5156" s="263" t="s">
        <v>26548</v>
      </c>
      <c r="C5156" s="263" t="s">
        <v>20</v>
      </c>
      <c r="D5156" t="s">
        <v>0</v>
      </c>
    </row>
    <row r="5157" spans="1:4" x14ac:dyDescent="0.2">
      <c r="A5157" s="263" t="s">
        <v>1609</v>
      </c>
      <c r="B5157" s="263" t="s">
        <v>26549</v>
      </c>
      <c r="C5157" s="263" t="s">
        <v>20</v>
      </c>
      <c r="D5157" t="s">
        <v>0</v>
      </c>
    </row>
    <row r="5158" spans="1:4" x14ac:dyDescent="0.2">
      <c r="A5158" s="263" t="s">
        <v>13850</v>
      </c>
      <c r="B5158" s="263" t="s">
        <v>26549</v>
      </c>
      <c r="C5158" s="263" t="s">
        <v>20</v>
      </c>
      <c r="D5158" t="s">
        <v>0</v>
      </c>
    </row>
    <row r="5159" spans="1:4" x14ac:dyDescent="0.2">
      <c r="A5159" s="263" t="s">
        <v>1610</v>
      </c>
      <c r="B5159" s="263" t="s">
        <v>26550</v>
      </c>
      <c r="C5159" s="263" t="s">
        <v>20</v>
      </c>
      <c r="D5159" t="s">
        <v>0</v>
      </c>
    </row>
    <row r="5160" spans="1:4" x14ac:dyDescent="0.2">
      <c r="A5160" s="263" t="s">
        <v>13851</v>
      </c>
      <c r="B5160" s="263" t="s">
        <v>26550</v>
      </c>
      <c r="C5160" s="263" t="s">
        <v>20</v>
      </c>
      <c r="D5160" t="s">
        <v>0</v>
      </c>
    </row>
    <row r="5161" spans="1:4" x14ac:dyDescent="0.2">
      <c r="A5161" s="263" t="s">
        <v>1611</v>
      </c>
      <c r="B5161" s="263" t="s">
        <v>26551</v>
      </c>
      <c r="C5161" s="263" t="s">
        <v>20</v>
      </c>
      <c r="D5161" t="s">
        <v>0</v>
      </c>
    </row>
    <row r="5162" spans="1:4" x14ac:dyDescent="0.2">
      <c r="A5162" s="263" t="s">
        <v>13852</v>
      </c>
      <c r="B5162" s="263" t="s">
        <v>26551</v>
      </c>
      <c r="C5162" s="263" t="s">
        <v>20</v>
      </c>
      <c r="D5162" t="s">
        <v>0</v>
      </c>
    </row>
    <row r="5163" spans="1:4" x14ac:dyDescent="0.2">
      <c r="A5163" s="263" t="s">
        <v>1612</v>
      </c>
      <c r="B5163" s="263" t="s">
        <v>26552</v>
      </c>
      <c r="C5163" s="263" t="s">
        <v>20</v>
      </c>
      <c r="D5163" t="s">
        <v>0</v>
      </c>
    </row>
    <row r="5164" spans="1:4" x14ac:dyDescent="0.2">
      <c r="A5164" s="263" t="s">
        <v>13853</v>
      </c>
      <c r="B5164" s="263" t="s">
        <v>26552</v>
      </c>
      <c r="C5164" s="263" t="s">
        <v>20</v>
      </c>
      <c r="D5164" t="s">
        <v>0</v>
      </c>
    </row>
    <row r="5165" spans="1:4" x14ac:dyDescent="0.2">
      <c r="A5165" s="263" t="s">
        <v>1613</v>
      </c>
      <c r="B5165" s="263" t="s">
        <v>26553</v>
      </c>
      <c r="C5165" s="263" t="s">
        <v>20</v>
      </c>
      <c r="D5165" t="s">
        <v>0</v>
      </c>
    </row>
    <row r="5166" spans="1:4" x14ac:dyDescent="0.2">
      <c r="A5166" s="263" t="s">
        <v>13854</v>
      </c>
      <c r="B5166" s="263" t="s">
        <v>26553</v>
      </c>
      <c r="C5166" s="263" t="s">
        <v>20</v>
      </c>
      <c r="D5166" t="s">
        <v>0</v>
      </c>
    </row>
    <row r="5167" spans="1:4" x14ac:dyDescent="0.2">
      <c r="A5167" s="263" t="s">
        <v>1614</v>
      </c>
      <c r="B5167" s="263" t="s">
        <v>26554</v>
      </c>
      <c r="C5167" s="263" t="s">
        <v>20</v>
      </c>
      <c r="D5167" t="s">
        <v>0</v>
      </c>
    </row>
    <row r="5168" spans="1:4" x14ac:dyDescent="0.2">
      <c r="A5168" s="263" t="s">
        <v>13855</v>
      </c>
      <c r="B5168" s="263" t="s">
        <v>26554</v>
      </c>
      <c r="C5168" s="263" t="s">
        <v>20</v>
      </c>
      <c r="D5168" t="s">
        <v>0</v>
      </c>
    </row>
    <row r="5169" spans="1:4" x14ac:dyDescent="0.2">
      <c r="A5169" s="263" t="s">
        <v>1615</v>
      </c>
      <c r="B5169" s="263" t="s">
        <v>26555</v>
      </c>
      <c r="C5169" s="263" t="s">
        <v>20</v>
      </c>
      <c r="D5169" t="s">
        <v>0</v>
      </c>
    </row>
    <row r="5170" spans="1:4" x14ac:dyDescent="0.2">
      <c r="A5170" s="263" t="s">
        <v>13856</v>
      </c>
      <c r="B5170" s="263" t="s">
        <v>26555</v>
      </c>
      <c r="C5170" s="263" t="s">
        <v>20</v>
      </c>
      <c r="D5170" t="s">
        <v>0</v>
      </c>
    </row>
    <row r="5171" spans="1:4" x14ac:dyDescent="0.2">
      <c r="A5171" s="263" t="s">
        <v>7327</v>
      </c>
      <c r="B5171" s="263" t="s">
        <v>26556</v>
      </c>
      <c r="C5171" s="263" t="s">
        <v>20</v>
      </c>
      <c r="D5171" t="s">
        <v>0</v>
      </c>
    </row>
    <row r="5172" spans="1:4" x14ac:dyDescent="0.2">
      <c r="A5172" s="263" t="s">
        <v>13857</v>
      </c>
      <c r="B5172" s="263" t="s">
        <v>26556</v>
      </c>
      <c r="C5172" s="263" t="s">
        <v>20</v>
      </c>
      <c r="D5172" t="s">
        <v>0</v>
      </c>
    </row>
    <row r="5173" spans="1:4" x14ac:dyDescent="0.2">
      <c r="A5173" s="263" t="s">
        <v>1616</v>
      </c>
      <c r="B5173" s="263" t="s">
        <v>26557</v>
      </c>
      <c r="C5173" s="263" t="s">
        <v>20</v>
      </c>
      <c r="D5173" t="s">
        <v>0</v>
      </c>
    </row>
    <row r="5174" spans="1:4" x14ac:dyDescent="0.2">
      <c r="A5174" s="263" t="s">
        <v>13858</v>
      </c>
      <c r="B5174" s="263" t="s">
        <v>26557</v>
      </c>
      <c r="C5174" s="263" t="s">
        <v>20</v>
      </c>
      <c r="D5174" t="s">
        <v>0</v>
      </c>
    </row>
    <row r="5175" spans="1:4" x14ac:dyDescent="0.2">
      <c r="A5175" s="263" t="s">
        <v>1617</v>
      </c>
      <c r="B5175" s="263" t="s">
        <v>26558</v>
      </c>
      <c r="C5175" s="263" t="s">
        <v>20</v>
      </c>
      <c r="D5175" t="s">
        <v>0</v>
      </c>
    </row>
    <row r="5176" spans="1:4" x14ac:dyDescent="0.2">
      <c r="A5176" s="263" t="s">
        <v>13859</v>
      </c>
      <c r="B5176" s="263" t="s">
        <v>26558</v>
      </c>
      <c r="C5176" s="263" t="s">
        <v>20</v>
      </c>
      <c r="D5176" t="s">
        <v>0</v>
      </c>
    </row>
    <row r="5177" spans="1:4" x14ac:dyDescent="0.2">
      <c r="A5177" s="263" t="s">
        <v>1618</v>
      </c>
      <c r="B5177" s="263" t="s">
        <v>26559</v>
      </c>
      <c r="C5177" s="263" t="s">
        <v>20</v>
      </c>
      <c r="D5177" t="s">
        <v>0</v>
      </c>
    </row>
    <row r="5178" spans="1:4" x14ac:dyDescent="0.2">
      <c r="A5178" s="263" t="s">
        <v>13860</v>
      </c>
      <c r="B5178" s="263" t="s">
        <v>26559</v>
      </c>
      <c r="C5178" s="263" t="s">
        <v>20</v>
      </c>
      <c r="D5178" t="s">
        <v>0</v>
      </c>
    </row>
    <row r="5179" spans="1:4" x14ac:dyDescent="0.2">
      <c r="A5179" s="263" t="s">
        <v>1619</v>
      </c>
      <c r="B5179" s="263" t="s">
        <v>26560</v>
      </c>
      <c r="C5179" s="263" t="s">
        <v>20</v>
      </c>
      <c r="D5179" t="s">
        <v>0</v>
      </c>
    </row>
    <row r="5180" spans="1:4" x14ac:dyDescent="0.2">
      <c r="A5180" s="263" t="s">
        <v>13861</v>
      </c>
      <c r="B5180" s="263" t="s">
        <v>26560</v>
      </c>
      <c r="C5180" s="263" t="s">
        <v>20</v>
      </c>
      <c r="D5180" t="s">
        <v>0</v>
      </c>
    </row>
    <row r="5181" spans="1:4" x14ac:dyDescent="0.2">
      <c r="A5181" s="263" t="s">
        <v>1620</v>
      </c>
      <c r="B5181" s="263" t="s">
        <v>26561</v>
      </c>
      <c r="C5181" s="263" t="s">
        <v>20</v>
      </c>
      <c r="D5181" t="s">
        <v>0</v>
      </c>
    </row>
    <row r="5182" spans="1:4" x14ac:dyDescent="0.2">
      <c r="A5182" s="263" t="s">
        <v>13862</v>
      </c>
      <c r="B5182" s="263" t="s">
        <v>26561</v>
      </c>
      <c r="C5182" s="263" t="s">
        <v>20</v>
      </c>
      <c r="D5182" t="s">
        <v>0</v>
      </c>
    </row>
    <row r="5183" spans="1:4" x14ac:dyDescent="0.2">
      <c r="A5183" s="263" t="s">
        <v>1621</v>
      </c>
      <c r="B5183" s="263" t="s">
        <v>26562</v>
      </c>
      <c r="C5183" s="263" t="s">
        <v>20</v>
      </c>
      <c r="D5183" t="s">
        <v>0</v>
      </c>
    </row>
    <row r="5184" spans="1:4" x14ac:dyDescent="0.2">
      <c r="A5184" s="263" t="s">
        <v>13863</v>
      </c>
      <c r="B5184" s="263" t="s">
        <v>26562</v>
      </c>
      <c r="C5184" s="263" t="s">
        <v>20</v>
      </c>
      <c r="D5184" t="s">
        <v>0</v>
      </c>
    </row>
    <row r="5185" spans="1:4" x14ac:dyDescent="0.2">
      <c r="A5185" s="263" t="s">
        <v>1622</v>
      </c>
      <c r="B5185" s="263" t="s">
        <v>26563</v>
      </c>
      <c r="C5185" s="263" t="s">
        <v>20</v>
      </c>
      <c r="D5185" t="s">
        <v>0</v>
      </c>
    </row>
    <row r="5186" spans="1:4" x14ac:dyDescent="0.2">
      <c r="A5186" s="263" t="s">
        <v>13864</v>
      </c>
      <c r="B5186" s="263" t="s">
        <v>26563</v>
      </c>
      <c r="C5186" s="263" t="s">
        <v>20</v>
      </c>
      <c r="D5186" t="s">
        <v>0</v>
      </c>
    </row>
    <row r="5187" spans="1:4" x14ac:dyDescent="0.2">
      <c r="A5187" s="263" t="s">
        <v>1623</v>
      </c>
      <c r="B5187" s="263" t="s">
        <v>26564</v>
      </c>
      <c r="C5187" s="263" t="s">
        <v>12</v>
      </c>
      <c r="D5187" t="s">
        <v>2</v>
      </c>
    </row>
    <row r="5188" spans="1:4" x14ac:dyDescent="0.2">
      <c r="A5188" s="263" t="s">
        <v>13865</v>
      </c>
      <c r="B5188" s="263" t="s">
        <v>26564</v>
      </c>
      <c r="C5188" s="263" t="s">
        <v>12</v>
      </c>
      <c r="D5188" t="s">
        <v>2</v>
      </c>
    </row>
    <row r="5189" spans="1:4" x14ac:dyDescent="0.2">
      <c r="A5189" s="263" t="s">
        <v>1624</v>
      </c>
      <c r="B5189" s="263" t="s">
        <v>26565</v>
      </c>
      <c r="C5189" s="263" t="s">
        <v>12</v>
      </c>
      <c r="D5189" t="s">
        <v>2</v>
      </c>
    </row>
    <row r="5190" spans="1:4" x14ac:dyDescent="0.2">
      <c r="A5190" s="263" t="s">
        <v>13866</v>
      </c>
      <c r="B5190" s="263" t="s">
        <v>26565</v>
      </c>
      <c r="C5190" s="263" t="s">
        <v>12</v>
      </c>
      <c r="D5190" t="s">
        <v>2</v>
      </c>
    </row>
    <row r="5191" spans="1:4" x14ac:dyDescent="0.2">
      <c r="A5191" s="263" t="s">
        <v>1625</v>
      </c>
      <c r="B5191" s="263" t="s">
        <v>26566</v>
      </c>
      <c r="C5191" s="263" t="s">
        <v>12</v>
      </c>
      <c r="D5191" t="s">
        <v>2</v>
      </c>
    </row>
    <row r="5192" spans="1:4" x14ac:dyDescent="0.2">
      <c r="A5192" s="263" t="s">
        <v>13867</v>
      </c>
      <c r="B5192" s="263" t="s">
        <v>26566</v>
      </c>
      <c r="C5192" s="263" t="s">
        <v>12</v>
      </c>
      <c r="D5192" t="s">
        <v>2</v>
      </c>
    </row>
    <row r="5193" spans="1:4" x14ac:dyDescent="0.2">
      <c r="A5193" s="263" t="s">
        <v>1626</v>
      </c>
      <c r="B5193" s="263" t="s">
        <v>26567</v>
      </c>
      <c r="C5193" s="263" t="s">
        <v>12</v>
      </c>
      <c r="D5193" t="s">
        <v>2</v>
      </c>
    </row>
    <row r="5194" spans="1:4" x14ac:dyDescent="0.2">
      <c r="A5194" s="263" t="s">
        <v>13868</v>
      </c>
      <c r="B5194" s="263" t="s">
        <v>26567</v>
      </c>
      <c r="C5194" s="263" t="s">
        <v>12</v>
      </c>
      <c r="D5194" t="s">
        <v>2</v>
      </c>
    </row>
    <row r="5195" spans="1:4" x14ac:dyDescent="0.2">
      <c r="A5195" s="263" t="s">
        <v>1627</v>
      </c>
      <c r="B5195" s="263" t="s">
        <v>26568</v>
      </c>
      <c r="C5195" s="263" t="s">
        <v>12</v>
      </c>
      <c r="D5195" t="s">
        <v>2</v>
      </c>
    </row>
    <row r="5196" spans="1:4" x14ac:dyDescent="0.2">
      <c r="A5196" s="263" t="s">
        <v>13869</v>
      </c>
      <c r="B5196" s="263" t="s">
        <v>26568</v>
      </c>
      <c r="C5196" s="263" t="s">
        <v>12</v>
      </c>
      <c r="D5196" t="s">
        <v>2</v>
      </c>
    </row>
    <row r="5197" spans="1:4" x14ac:dyDescent="0.2">
      <c r="A5197" s="263" t="s">
        <v>1628</v>
      </c>
      <c r="B5197" s="263" t="s">
        <v>26569</v>
      </c>
      <c r="C5197" s="263" t="s">
        <v>12</v>
      </c>
      <c r="D5197" t="s">
        <v>2</v>
      </c>
    </row>
    <row r="5198" spans="1:4" x14ac:dyDescent="0.2">
      <c r="A5198" s="263" t="s">
        <v>13870</v>
      </c>
      <c r="B5198" s="263" t="s">
        <v>26569</v>
      </c>
      <c r="C5198" s="263" t="s">
        <v>12</v>
      </c>
      <c r="D5198" t="s">
        <v>2</v>
      </c>
    </row>
    <row r="5199" spans="1:4" x14ac:dyDescent="0.2">
      <c r="A5199" s="263" t="s">
        <v>1629</v>
      </c>
      <c r="B5199" s="263" t="s">
        <v>26570</v>
      </c>
      <c r="C5199" s="263" t="s">
        <v>12</v>
      </c>
      <c r="D5199" t="s">
        <v>2</v>
      </c>
    </row>
    <row r="5200" spans="1:4" x14ac:dyDescent="0.2">
      <c r="A5200" s="263" t="s">
        <v>13871</v>
      </c>
      <c r="B5200" s="263" t="s">
        <v>26570</v>
      </c>
      <c r="C5200" s="263" t="s">
        <v>12</v>
      </c>
      <c r="D5200" t="s">
        <v>2</v>
      </c>
    </row>
    <row r="5201" spans="1:4" x14ac:dyDescent="0.2">
      <c r="A5201" s="263" t="s">
        <v>1630</v>
      </c>
      <c r="B5201" s="263" t="s">
        <v>26571</v>
      </c>
      <c r="C5201" s="263" t="s">
        <v>12</v>
      </c>
      <c r="D5201" t="s">
        <v>2</v>
      </c>
    </row>
    <row r="5202" spans="1:4" x14ac:dyDescent="0.2">
      <c r="A5202" s="263" t="s">
        <v>13872</v>
      </c>
      <c r="B5202" s="263" t="s">
        <v>26571</v>
      </c>
      <c r="C5202" s="263" t="s">
        <v>12</v>
      </c>
      <c r="D5202" t="s">
        <v>2</v>
      </c>
    </row>
    <row r="5203" spans="1:4" x14ac:dyDescent="0.2">
      <c r="A5203" s="263" t="s">
        <v>1631</v>
      </c>
      <c r="B5203" s="263" t="s">
        <v>26572</v>
      </c>
      <c r="C5203" s="263" t="s">
        <v>12</v>
      </c>
      <c r="D5203" t="s">
        <v>2</v>
      </c>
    </row>
    <row r="5204" spans="1:4" x14ac:dyDescent="0.2">
      <c r="A5204" s="263" t="s">
        <v>13873</v>
      </c>
      <c r="B5204" s="263" t="s">
        <v>26572</v>
      </c>
      <c r="C5204" s="263" t="s">
        <v>12</v>
      </c>
      <c r="D5204" t="s">
        <v>2</v>
      </c>
    </row>
    <row r="5205" spans="1:4" x14ac:dyDescent="0.2">
      <c r="A5205" s="263" t="s">
        <v>7328</v>
      </c>
      <c r="B5205" s="263" t="s">
        <v>26573</v>
      </c>
      <c r="C5205" s="263" t="s">
        <v>12</v>
      </c>
      <c r="D5205" t="s">
        <v>2</v>
      </c>
    </row>
    <row r="5206" spans="1:4" x14ac:dyDescent="0.2">
      <c r="A5206" s="263" t="s">
        <v>13874</v>
      </c>
      <c r="B5206" s="263" t="s">
        <v>26573</v>
      </c>
      <c r="C5206" s="263" t="s">
        <v>12</v>
      </c>
      <c r="D5206" t="s">
        <v>2</v>
      </c>
    </row>
    <row r="5207" spans="1:4" x14ac:dyDescent="0.2">
      <c r="A5207" s="263" t="s">
        <v>1632</v>
      </c>
      <c r="B5207" s="263" t="s">
        <v>26574</v>
      </c>
      <c r="C5207" s="263" t="s">
        <v>12</v>
      </c>
      <c r="D5207" t="s">
        <v>2</v>
      </c>
    </row>
    <row r="5208" spans="1:4" x14ac:dyDescent="0.2">
      <c r="A5208" s="263" t="s">
        <v>13875</v>
      </c>
      <c r="B5208" s="263" t="s">
        <v>26574</v>
      </c>
      <c r="C5208" s="263" t="s">
        <v>12</v>
      </c>
      <c r="D5208" t="s">
        <v>2</v>
      </c>
    </row>
    <row r="5209" spans="1:4" x14ac:dyDescent="0.2">
      <c r="A5209" s="263" t="s">
        <v>1633</v>
      </c>
      <c r="B5209" s="263" t="s">
        <v>26575</v>
      </c>
      <c r="C5209" s="263" t="s">
        <v>12</v>
      </c>
      <c r="D5209" t="s">
        <v>2</v>
      </c>
    </row>
    <row r="5210" spans="1:4" x14ac:dyDescent="0.2">
      <c r="A5210" s="263" t="s">
        <v>13876</v>
      </c>
      <c r="B5210" s="263" t="s">
        <v>26575</v>
      </c>
      <c r="C5210" s="263" t="s">
        <v>12</v>
      </c>
      <c r="D5210" t="s">
        <v>2</v>
      </c>
    </row>
    <row r="5211" spans="1:4" x14ac:dyDescent="0.2">
      <c r="A5211" s="263" t="s">
        <v>1634</v>
      </c>
      <c r="B5211" s="263" t="s">
        <v>26576</v>
      </c>
      <c r="C5211" s="263" t="s">
        <v>12</v>
      </c>
      <c r="D5211" t="s">
        <v>2</v>
      </c>
    </row>
    <row r="5212" spans="1:4" x14ac:dyDescent="0.2">
      <c r="A5212" s="263" t="s">
        <v>13877</v>
      </c>
      <c r="B5212" s="263" t="s">
        <v>26576</v>
      </c>
      <c r="C5212" s="263" t="s">
        <v>12</v>
      </c>
      <c r="D5212" t="s">
        <v>2</v>
      </c>
    </row>
    <row r="5213" spans="1:4" x14ac:dyDescent="0.2">
      <c r="A5213" s="263" t="s">
        <v>1635</v>
      </c>
      <c r="B5213" s="263" t="s">
        <v>26577</v>
      </c>
      <c r="C5213" s="263" t="s">
        <v>12</v>
      </c>
      <c r="D5213" t="s">
        <v>2</v>
      </c>
    </row>
    <row r="5214" spans="1:4" x14ac:dyDescent="0.2">
      <c r="A5214" s="263" t="s">
        <v>13878</v>
      </c>
      <c r="B5214" s="263" t="s">
        <v>26577</v>
      </c>
      <c r="C5214" s="263" t="s">
        <v>12</v>
      </c>
      <c r="D5214" t="s">
        <v>2</v>
      </c>
    </row>
    <row r="5215" spans="1:4" x14ac:dyDescent="0.2">
      <c r="A5215" s="263" t="s">
        <v>1636</v>
      </c>
      <c r="B5215" s="263" t="s">
        <v>26578</v>
      </c>
      <c r="C5215" s="263" t="s">
        <v>12</v>
      </c>
      <c r="D5215" t="s">
        <v>2</v>
      </c>
    </row>
    <row r="5216" spans="1:4" x14ac:dyDescent="0.2">
      <c r="A5216" s="263" t="s">
        <v>13879</v>
      </c>
      <c r="B5216" s="263" t="s">
        <v>26578</v>
      </c>
      <c r="C5216" s="263" t="s">
        <v>12</v>
      </c>
      <c r="D5216" t="s">
        <v>2</v>
      </c>
    </row>
    <row r="5217" spans="1:4" x14ac:dyDescent="0.2">
      <c r="A5217" s="263" t="s">
        <v>1637</v>
      </c>
      <c r="B5217" s="263" t="s">
        <v>26579</v>
      </c>
      <c r="C5217" s="263" t="s">
        <v>12</v>
      </c>
      <c r="D5217" t="s">
        <v>2</v>
      </c>
    </row>
    <row r="5218" spans="1:4" x14ac:dyDescent="0.2">
      <c r="A5218" s="263" t="s">
        <v>13880</v>
      </c>
      <c r="B5218" s="263" t="s">
        <v>26579</v>
      </c>
      <c r="C5218" s="263" t="s">
        <v>12</v>
      </c>
      <c r="D5218" t="s">
        <v>2</v>
      </c>
    </row>
    <row r="5219" spans="1:4" x14ac:dyDescent="0.2">
      <c r="A5219" s="263" t="s">
        <v>1638</v>
      </c>
      <c r="B5219" s="263" t="s">
        <v>26580</v>
      </c>
      <c r="C5219" s="263" t="s">
        <v>12</v>
      </c>
      <c r="D5219" t="s">
        <v>2</v>
      </c>
    </row>
    <row r="5220" spans="1:4" x14ac:dyDescent="0.2">
      <c r="A5220" s="263" t="s">
        <v>13881</v>
      </c>
      <c r="B5220" s="263" t="s">
        <v>26580</v>
      </c>
      <c r="C5220" s="263" t="s">
        <v>12</v>
      </c>
      <c r="D5220" t="s">
        <v>2</v>
      </c>
    </row>
    <row r="5221" spans="1:4" x14ac:dyDescent="0.2">
      <c r="A5221" s="263" t="s">
        <v>1639</v>
      </c>
      <c r="B5221" s="263" t="s">
        <v>26581</v>
      </c>
      <c r="C5221" s="263" t="s">
        <v>12</v>
      </c>
      <c r="D5221" t="s">
        <v>2</v>
      </c>
    </row>
    <row r="5222" spans="1:4" x14ac:dyDescent="0.2">
      <c r="A5222" s="263" t="s">
        <v>13882</v>
      </c>
      <c r="B5222" s="263" t="s">
        <v>26581</v>
      </c>
      <c r="C5222" s="263" t="s">
        <v>12</v>
      </c>
      <c r="D5222" t="s">
        <v>2</v>
      </c>
    </row>
    <row r="5223" spans="1:4" x14ac:dyDescent="0.2">
      <c r="A5223" s="263" t="s">
        <v>1640</v>
      </c>
      <c r="B5223" s="263" t="s">
        <v>26582</v>
      </c>
      <c r="C5223" s="263" t="s">
        <v>12</v>
      </c>
      <c r="D5223" t="s">
        <v>2</v>
      </c>
    </row>
    <row r="5224" spans="1:4" x14ac:dyDescent="0.2">
      <c r="A5224" s="263" t="s">
        <v>13883</v>
      </c>
      <c r="B5224" s="263" t="s">
        <v>26582</v>
      </c>
      <c r="C5224" s="263" t="s">
        <v>12</v>
      </c>
      <c r="D5224" t="s">
        <v>2</v>
      </c>
    </row>
    <row r="5225" spans="1:4" x14ac:dyDescent="0.2">
      <c r="A5225" s="263" t="s">
        <v>1641</v>
      </c>
      <c r="B5225" s="263" t="s">
        <v>26583</v>
      </c>
      <c r="C5225" s="263" t="s">
        <v>12</v>
      </c>
      <c r="D5225" t="s">
        <v>2</v>
      </c>
    </row>
    <row r="5226" spans="1:4" x14ac:dyDescent="0.2">
      <c r="A5226" s="263" t="s">
        <v>13884</v>
      </c>
      <c r="B5226" s="263" t="s">
        <v>26583</v>
      </c>
      <c r="C5226" s="263" t="s">
        <v>12</v>
      </c>
      <c r="D5226" t="s">
        <v>2</v>
      </c>
    </row>
    <row r="5227" spans="1:4" x14ac:dyDescent="0.2">
      <c r="A5227" s="263" t="s">
        <v>1642</v>
      </c>
      <c r="B5227" s="263" t="s">
        <v>26584</v>
      </c>
      <c r="C5227" s="263" t="s">
        <v>12</v>
      </c>
      <c r="D5227" t="s">
        <v>2</v>
      </c>
    </row>
    <row r="5228" spans="1:4" x14ac:dyDescent="0.2">
      <c r="A5228" s="263" t="s">
        <v>13885</v>
      </c>
      <c r="B5228" s="263" t="s">
        <v>26584</v>
      </c>
      <c r="C5228" s="263" t="s">
        <v>12</v>
      </c>
      <c r="D5228" t="s">
        <v>2</v>
      </c>
    </row>
    <row r="5229" spans="1:4" x14ac:dyDescent="0.2">
      <c r="A5229" s="263" t="s">
        <v>1643</v>
      </c>
      <c r="B5229" s="263" t="s">
        <v>26585</v>
      </c>
      <c r="C5229" s="263" t="s">
        <v>12</v>
      </c>
      <c r="D5229" t="s">
        <v>2</v>
      </c>
    </row>
    <row r="5230" spans="1:4" x14ac:dyDescent="0.2">
      <c r="A5230" s="263" t="s">
        <v>13886</v>
      </c>
      <c r="B5230" s="263" t="s">
        <v>26585</v>
      </c>
      <c r="C5230" s="263" t="s">
        <v>12</v>
      </c>
      <c r="D5230" t="s">
        <v>2</v>
      </c>
    </row>
    <row r="5231" spans="1:4" x14ac:dyDescent="0.2">
      <c r="A5231" s="263" t="s">
        <v>1644</v>
      </c>
      <c r="B5231" s="263" t="s">
        <v>26586</v>
      </c>
      <c r="C5231" s="263" t="s">
        <v>12</v>
      </c>
      <c r="D5231" t="s">
        <v>2</v>
      </c>
    </row>
    <row r="5232" spans="1:4" x14ac:dyDescent="0.2">
      <c r="A5232" s="263" t="s">
        <v>13887</v>
      </c>
      <c r="B5232" s="263" t="s">
        <v>26586</v>
      </c>
      <c r="C5232" s="263" t="s">
        <v>12</v>
      </c>
      <c r="D5232" t="s">
        <v>2</v>
      </c>
    </row>
    <row r="5233" spans="1:4" x14ac:dyDescent="0.2">
      <c r="A5233" s="263" t="s">
        <v>1645</v>
      </c>
      <c r="B5233" s="263" t="s">
        <v>26587</v>
      </c>
      <c r="C5233" s="263" t="s">
        <v>12</v>
      </c>
      <c r="D5233" t="s">
        <v>2</v>
      </c>
    </row>
    <row r="5234" spans="1:4" x14ac:dyDescent="0.2">
      <c r="A5234" s="263" t="s">
        <v>13888</v>
      </c>
      <c r="B5234" s="263" t="s">
        <v>26587</v>
      </c>
      <c r="C5234" s="263" t="s">
        <v>12</v>
      </c>
      <c r="D5234" t="s">
        <v>2</v>
      </c>
    </row>
    <row r="5235" spans="1:4" x14ac:dyDescent="0.2">
      <c r="A5235" s="263" t="s">
        <v>7329</v>
      </c>
      <c r="B5235" s="263" t="s">
        <v>26588</v>
      </c>
      <c r="C5235" s="263" t="s">
        <v>12</v>
      </c>
      <c r="D5235" t="s">
        <v>2</v>
      </c>
    </row>
    <row r="5236" spans="1:4" x14ac:dyDescent="0.2">
      <c r="A5236" s="263" t="s">
        <v>13889</v>
      </c>
      <c r="B5236" s="263" t="s">
        <v>26588</v>
      </c>
      <c r="C5236" s="263" t="s">
        <v>12</v>
      </c>
      <c r="D5236" t="s">
        <v>2</v>
      </c>
    </row>
    <row r="5237" spans="1:4" x14ac:dyDescent="0.2">
      <c r="A5237" s="263" t="s">
        <v>1646</v>
      </c>
      <c r="B5237" s="263" t="s">
        <v>26589</v>
      </c>
      <c r="C5237" s="263" t="s">
        <v>12</v>
      </c>
      <c r="D5237" t="s">
        <v>2</v>
      </c>
    </row>
    <row r="5238" spans="1:4" x14ac:dyDescent="0.2">
      <c r="A5238" s="263" t="s">
        <v>13890</v>
      </c>
      <c r="B5238" s="263" t="s">
        <v>26589</v>
      </c>
      <c r="C5238" s="263" t="s">
        <v>12</v>
      </c>
      <c r="D5238" t="s">
        <v>2</v>
      </c>
    </row>
    <row r="5239" spans="1:4" x14ac:dyDescent="0.2">
      <c r="A5239" s="263" t="s">
        <v>7330</v>
      </c>
      <c r="B5239" s="263" t="s">
        <v>26590</v>
      </c>
      <c r="C5239" s="263" t="s">
        <v>12</v>
      </c>
      <c r="D5239" t="s">
        <v>2</v>
      </c>
    </row>
    <row r="5240" spans="1:4" x14ac:dyDescent="0.2">
      <c r="A5240" s="263" t="s">
        <v>13891</v>
      </c>
      <c r="B5240" s="263" t="s">
        <v>26590</v>
      </c>
      <c r="C5240" s="263" t="s">
        <v>12</v>
      </c>
      <c r="D5240" t="s">
        <v>2</v>
      </c>
    </row>
    <row r="5241" spans="1:4" x14ac:dyDescent="0.2">
      <c r="A5241" s="263" t="s">
        <v>1647</v>
      </c>
      <c r="B5241" s="263" t="s">
        <v>26591</v>
      </c>
      <c r="C5241" s="263" t="s">
        <v>12</v>
      </c>
      <c r="D5241" t="s">
        <v>2</v>
      </c>
    </row>
    <row r="5242" spans="1:4" x14ac:dyDescent="0.2">
      <c r="A5242" s="263" t="s">
        <v>13892</v>
      </c>
      <c r="B5242" s="263" t="s">
        <v>26591</v>
      </c>
      <c r="C5242" s="263" t="s">
        <v>12</v>
      </c>
      <c r="D5242" t="s">
        <v>2</v>
      </c>
    </row>
    <row r="5243" spans="1:4" x14ac:dyDescent="0.2">
      <c r="A5243" s="263" t="s">
        <v>1648</v>
      </c>
      <c r="B5243" s="263" t="s">
        <v>26592</v>
      </c>
      <c r="C5243" s="263" t="s">
        <v>12</v>
      </c>
      <c r="D5243" t="s">
        <v>2</v>
      </c>
    </row>
    <row r="5244" spans="1:4" x14ac:dyDescent="0.2">
      <c r="A5244" s="263" t="s">
        <v>13893</v>
      </c>
      <c r="B5244" s="263" t="s">
        <v>26592</v>
      </c>
      <c r="C5244" s="263" t="s">
        <v>12</v>
      </c>
      <c r="D5244" t="s">
        <v>2</v>
      </c>
    </row>
    <row r="5245" spans="1:4" x14ac:dyDescent="0.2">
      <c r="A5245" s="263" t="s">
        <v>1649</v>
      </c>
      <c r="B5245" s="263" t="s">
        <v>26593</v>
      </c>
      <c r="C5245" s="263" t="s">
        <v>12</v>
      </c>
      <c r="D5245" t="s">
        <v>2</v>
      </c>
    </row>
    <row r="5246" spans="1:4" x14ac:dyDescent="0.2">
      <c r="A5246" s="263" t="s">
        <v>13894</v>
      </c>
      <c r="B5246" s="263" t="s">
        <v>26593</v>
      </c>
      <c r="C5246" s="263" t="s">
        <v>12</v>
      </c>
      <c r="D5246" t="s">
        <v>2</v>
      </c>
    </row>
    <row r="5247" spans="1:4" x14ac:dyDescent="0.2">
      <c r="A5247" s="263" t="s">
        <v>1650</v>
      </c>
      <c r="B5247" s="263" t="s">
        <v>26594</v>
      </c>
      <c r="C5247" s="263" t="s">
        <v>12</v>
      </c>
      <c r="D5247" t="s">
        <v>2</v>
      </c>
    </row>
    <row r="5248" spans="1:4" x14ac:dyDescent="0.2">
      <c r="A5248" s="263" t="s">
        <v>13895</v>
      </c>
      <c r="B5248" s="263" t="s">
        <v>26594</v>
      </c>
      <c r="C5248" s="263" t="s">
        <v>12</v>
      </c>
      <c r="D5248" t="s">
        <v>2</v>
      </c>
    </row>
    <row r="5249" spans="1:4" x14ac:dyDescent="0.2">
      <c r="A5249" s="263" t="s">
        <v>1651</v>
      </c>
      <c r="B5249" s="263" t="s">
        <v>26595</v>
      </c>
      <c r="C5249" s="263" t="s">
        <v>12</v>
      </c>
      <c r="D5249" t="s">
        <v>2</v>
      </c>
    </row>
    <row r="5250" spans="1:4" x14ac:dyDescent="0.2">
      <c r="A5250" s="263" t="s">
        <v>13896</v>
      </c>
      <c r="B5250" s="263" t="s">
        <v>26595</v>
      </c>
      <c r="C5250" s="263" t="s">
        <v>12</v>
      </c>
      <c r="D5250" t="s">
        <v>2</v>
      </c>
    </row>
    <row r="5251" spans="1:4" x14ac:dyDescent="0.2">
      <c r="A5251" s="263" t="s">
        <v>1652</v>
      </c>
      <c r="B5251" s="263" t="s">
        <v>26596</v>
      </c>
      <c r="C5251" s="263" t="s">
        <v>12</v>
      </c>
      <c r="D5251" t="s">
        <v>2</v>
      </c>
    </row>
    <row r="5252" spans="1:4" x14ac:dyDescent="0.2">
      <c r="A5252" s="263" t="s">
        <v>13897</v>
      </c>
      <c r="B5252" s="263" t="s">
        <v>26596</v>
      </c>
      <c r="C5252" s="263" t="s">
        <v>12</v>
      </c>
      <c r="D5252" t="s">
        <v>2</v>
      </c>
    </row>
    <row r="5253" spans="1:4" x14ac:dyDescent="0.2">
      <c r="A5253" s="263" t="s">
        <v>1653</v>
      </c>
      <c r="B5253" s="263" t="s">
        <v>26597</v>
      </c>
      <c r="C5253" s="263" t="s">
        <v>12</v>
      </c>
      <c r="D5253" t="s">
        <v>2</v>
      </c>
    </row>
    <row r="5254" spans="1:4" x14ac:dyDescent="0.2">
      <c r="A5254" s="263" t="s">
        <v>13898</v>
      </c>
      <c r="B5254" s="263" t="s">
        <v>26597</v>
      </c>
      <c r="C5254" s="263" t="s">
        <v>12</v>
      </c>
      <c r="D5254" t="s">
        <v>2</v>
      </c>
    </row>
    <row r="5255" spans="1:4" x14ac:dyDescent="0.2">
      <c r="A5255" s="263" t="s">
        <v>1654</v>
      </c>
      <c r="B5255" s="263" t="s">
        <v>26598</v>
      </c>
      <c r="C5255" s="263" t="s">
        <v>12</v>
      </c>
      <c r="D5255" t="s">
        <v>2</v>
      </c>
    </row>
    <row r="5256" spans="1:4" x14ac:dyDescent="0.2">
      <c r="A5256" s="263" t="s">
        <v>13899</v>
      </c>
      <c r="B5256" s="263" t="s">
        <v>26598</v>
      </c>
      <c r="C5256" s="263" t="s">
        <v>12</v>
      </c>
      <c r="D5256" t="s">
        <v>2</v>
      </c>
    </row>
    <row r="5257" spans="1:4" x14ac:dyDescent="0.2">
      <c r="A5257" s="263" t="s">
        <v>1655</v>
      </c>
      <c r="B5257" s="263" t="s">
        <v>26599</v>
      </c>
      <c r="C5257" s="263" t="s">
        <v>12</v>
      </c>
      <c r="D5257" t="s">
        <v>2</v>
      </c>
    </row>
    <row r="5258" spans="1:4" x14ac:dyDescent="0.2">
      <c r="A5258" s="263" t="s">
        <v>13900</v>
      </c>
      <c r="B5258" s="263" t="s">
        <v>26599</v>
      </c>
      <c r="C5258" s="263" t="s">
        <v>12</v>
      </c>
      <c r="D5258" t="s">
        <v>2</v>
      </c>
    </row>
    <row r="5259" spans="1:4" x14ac:dyDescent="0.2">
      <c r="A5259" s="263" t="s">
        <v>1656</v>
      </c>
      <c r="B5259" s="263" t="s">
        <v>26600</v>
      </c>
      <c r="C5259" s="263" t="s">
        <v>12</v>
      </c>
      <c r="D5259" t="s">
        <v>2</v>
      </c>
    </row>
    <row r="5260" spans="1:4" x14ac:dyDescent="0.2">
      <c r="A5260" s="263" t="s">
        <v>13901</v>
      </c>
      <c r="B5260" s="263" t="s">
        <v>26600</v>
      </c>
      <c r="C5260" s="263" t="s">
        <v>12</v>
      </c>
      <c r="D5260" t="s">
        <v>2</v>
      </c>
    </row>
    <row r="5261" spans="1:4" x14ac:dyDescent="0.2">
      <c r="A5261" s="263" t="s">
        <v>1657</v>
      </c>
      <c r="B5261" s="263" t="s">
        <v>26601</v>
      </c>
      <c r="C5261" s="263" t="s">
        <v>12</v>
      </c>
      <c r="D5261" t="s">
        <v>2</v>
      </c>
    </row>
    <row r="5262" spans="1:4" x14ac:dyDescent="0.2">
      <c r="A5262" s="263" t="s">
        <v>13902</v>
      </c>
      <c r="B5262" s="263" t="s">
        <v>26601</v>
      </c>
      <c r="C5262" s="263" t="s">
        <v>12</v>
      </c>
      <c r="D5262" t="s">
        <v>2</v>
      </c>
    </row>
    <row r="5263" spans="1:4" x14ac:dyDescent="0.2">
      <c r="A5263" s="263" t="s">
        <v>1658</v>
      </c>
      <c r="B5263" s="263" t="s">
        <v>26602</v>
      </c>
      <c r="C5263" s="263" t="s">
        <v>12</v>
      </c>
      <c r="D5263" t="s">
        <v>2</v>
      </c>
    </row>
    <row r="5264" spans="1:4" x14ac:dyDescent="0.2">
      <c r="A5264" s="263" t="s">
        <v>13903</v>
      </c>
      <c r="B5264" s="263" t="s">
        <v>26602</v>
      </c>
      <c r="C5264" s="263" t="s">
        <v>12</v>
      </c>
      <c r="D5264" t="s">
        <v>2</v>
      </c>
    </row>
    <row r="5265" spans="1:4" x14ac:dyDescent="0.2">
      <c r="A5265" s="263" t="s">
        <v>1659</v>
      </c>
      <c r="B5265" s="263" t="s">
        <v>26603</v>
      </c>
      <c r="C5265" s="263" t="s">
        <v>12</v>
      </c>
      <c r="D5265" t="s">
        <v>2</v>
      </c>
    </row>
    <row r="5266" spans="1:4" x14ac:dyDescent="0.2">
      <c r="A5266" s="263" t="s">
        <v>13904</v>
      </c>
      <c r="B5266" s="263" t="s">
        <v>26603</v>
      </c>
      <c r="C5266" s="263" t="s">
        <v>12</v>
      </c>
      <c r="D5266" t="s">
        <v>2</v>
      </c>
    </row>
    <row r="5267" spans="1:4" x14ac:dyDescent="0.2">
      <c r="A5267" s="263" t="s">
        <v>1660</v>
      </c>
      <c r="B5267" s="263" t="s">
        <v>26604</v>
      </c>
      <c r="C5267" s="263" t="s">
        <v>12</v>
      </c>
      <c r="D5267" t="s">
        <v>2</v>
      </c>
    </row>
    <row r="5268" spans="1:4" x14ac:dyDescent="0.2">
      <c r="A5268" s="263" t="s">
        <v>13905</v>
      </c>
      <c r="B5268" s="263" t="s">
        <v>26604</v>
      </c>
      <c r="C5268" s="263" t="s">
        <v>12</v>
      </c>
      <c r="D5268" t="s">
        <v>2</v>
      </c>
    </row>
    <row r="5269" spans="1:4" x14ac:dyDescent="0.2">
      <c r="A5269" s="263" t="s">
        <v>1661</v>
      </c>
      <c r="B5269" s="263" t="s">
        <v>26605</v>
      </c>
      <c r="C5269" s="263" t="s">
        <v>12</v>
      </c>
      <c r="D5269" t="s">
        <v>2</v>
      </c>
    </row>
    <row r="5270" spans="1:4" x14ac:dyDescent="0.2">
      <c r="A5270" s="263" t="s">
        <v>13906</v>
      </c>
      <c r="B5270" s="263" t="s">
        <v>26605</v>
      </c>
      <c r="C5270" s="263" t="s">
        <v>12</v>
      </c>
      <c r="D5270" t="s">
        <v>2</v>
      </c>
    </row>
    <row r="5271" spans="1:4" x14ac:dyDescent="0.2">
      <c r="A5271" s="263" t="s">
        <v>7331</v>
      </c>
      <c r="B5271" s="263" t="s">
        <v>26606</v>
      </c>
      <c r="C5271" s="263" t="s">
        <v>12</v>
      </c>
      <c r="D5271" t="s">
        <v>2</v>
      </c>
    </row>
    <row r="5272" spans="1:4" x14ac:dyDescent="0.2">
      <c r="A5272" s="263" t="s">
        <v>13907</v>
      </c>
      <c r="B5272" s="263" t="s">
        <v>26606</v>
      </c>
      <c r="C5272" s="263" t="s">
        <v>12</v>
      </c>
      <c r="D5272" t="s">
        <v>2</v>
      </c>
    </row>
    <row r="5273" spans="1:4" x14ac:dyDescent="0.2">
      <c r="A5273" s="263" t="s">
        <v>1662</v>
      </c>
      <c r="B5273" s="263" t="s">
        <v>26607</v>
      </c>
      <c r="C5273" s="263" t="s">
        <v>12</v>
      </c>
      <c r="D5273" t="s">
        <v>2</v>
      </c>
    </row>
    <row r="5274" spans="1:4" x14ac:dyDescent="0.2">
      <c r="A5274" s="263" t="s">
        <v>13908</v>
      </c>
      <c r="B5274" s="263" t="s">
        <v>26607</v>
      </c>
      <c r="C5274" s="263" t="s">
        <v>12</v>
      </c>
      <c r="D5274" t="s">
        <v>2</v>
      </c>
    </row>
    <row r="5275" spans="1:4" x14ac:dyDescent="0.2">
      <c r="A5275" s="263" t="s">
        <v>1663</v>
      </c>
      <c r="B5275" s="263" t="s">
        <v>26608</v>
      </c>
      <c r="C5275" s="263" t="s">
        <v>12</v>
      </c>
      <c r="D5275" t="s">
        <v>2</v>
      </c>
    </row>
    <row r="5276" spans="1:4" x14ac:dyDescent="0.2">
      <c r="A5276" s="263" t="s">
        <v>13909</v>
      </c>
      <c r="B5276" s="263" t="s">
        <v>26608</v>
      </c>
      <c r="C5276" s="263" t="s">
        <v>12</v>
      </c>
      <c r="D5276" t="s">
        <v>2</v>
      </c>
    </row>
    <row r="5277" spans="1:4" x14ac:dyDescent="0.2">
      <c r="A5277" s="263" t="s">
        <v>1664</v>
      </c>
      <c r="B5277" s="263" t="s">
        <v>26609</v>
      </c>
      <c r="C5277" s="263" t="s">
        <v>12</v>
      </c>
      <c r="D5277" t="s">
        <v>2</v>
      </c>
    </row>
    <row r="5278" spans="1:4" x14ac:dyDescent="0.2">
      <c r="A5278" s="263" t="s">
        <v>13910</v>
      </c>
      <c r="B5278" s="263" t="s">
        <v>26609</v>
      </c>
      <c r="C5278" s="263" t="s">
        <v>12</v>
      </c>
      <c r="D5278" t="s">
        <v>2</v>
      </c>
    </row>
    <row r="5279" spans="1:4" x14ac:dyDescent="0.2">
      <c r="A5279" s="263" t="s">
        <v>1665</v>
      </c>
      <c r="B5279" s="263" t="s">
        <v>26610</v>
      </c>
      <c r="C5279" s="263" t="s">
        <v>12</v>
      </c>
      <c r="D5279" t="s">
        <v>2</v>
      </c>
    </row>
    <row r="5280" spans="1:4" x14ac:dyDescent="0.2">
      <c r="A5280" s="263" t="s">
        <v>13911</v>
      </c>
      <c r="B5280" s="263" t="s">
        <v>26610</v>
      </c>
      <c r="C5280" s="263" t="s">
        <v>12</v>
      </c>
      <c r="D5280" t="s">
        <v>2</v>
      </c>
    </row>
    <row r="5281" spans="1:4" x14ac:dyDescent="0.2">
      <c r="A5281" s="263" t="s">
        <v>1666</v>
      </c>
      <c r="B5281" s="263" t="s">
        <v>26611</v>
      </c>
      <c r="C5281" s="263" t="s">
        <v>12</v>
      </c>
      <c r="D5281" t="s">
        <v>2</v>
      </c>
    </row>
    <row r="5282" spans="1:4" x14ac:dyDescent="0.2">
      <c r="A5282" s="263" t="s">
        <v>13912</v>
      </c>
      <c r="B5282" s="263" t="s">
        <v>26611</v>
      </c>
      <c r="C5282" s="263" t="s">
        <v>12</v>
      </c>
      <c r="D5282" t="s">
        <v>2</v>
      </c>
    </row>
    <row r="5283" spans="1:4" x14ac:dyDescent="0.2">
      <c r="A5283" s="263" t="s">
        <v>1667</v>
      </c>
      <c r="B5283" s="263" t="s">
        <v>26612</v>
      </c>
      <c r="C5283" s="263" t="s">
        <v>12</v>
      </c>
      <c r="D5283" t="s">
        <v>2</v>
      </c>
    </row>
    <row r="5284" spans="1:4" x14ac:dyDescent="0.2">
      <c r="A5284" s="263" t="s">
        <v>13913</v>
      </c>
      <c r="B5284" s="263" t="s">
        <v>26612</v>
      </c>
      <c r="C5284" s="263" t="s">
        <v>12</v>
      </c>
      <c r="D5284" t="s">
        <v>2</v>
      </c>
    </row>
    <row r="5285" spans="1:4" x14ac:dyDescent="0.2">
      <c r="A5285" s="263" t="s">
        <v>1668</v>
      </c>
      <c r="B5285" s="263" t="s">
        <v>26613</v>
      </c>
      <c r="C5285" s="263" t="s">
        <v>12</v>
      </c>
      <c r="D5285" t="s">
        <v>2</v>
      </c>
    </row>
    <row r="5286" spans="1:4" x14ac:dyDescent="0.2">
      <c r="A5286" s="263" t="s">
        <v>13914</v>
      </c>
      <c r="B5286" s="263" t="s">
        <v>26613</v>
      </c>
      <c r="C5286" s="263" t="s">
        <v>12</v>
      </c>
      <c r="D5286" t="s">
        <v>2</v>
      </c>
    </row>
    <row r="5287" spans="1:4" x14ac:dyDescent="0.2">
      <c r="A5287" s="263" t="s">
        <v>1669</v>
      </c>
      <c r="B5287" s="263" t="s">
        <v>26614</v>
      </c>
      <c r="C5287" s="263" t="s">
        <v>12</v>
      </c>
      <c r="D5287" t="s">
        <v>2</v>
      </c>
    </row>
    <row r="5288" spans="1:4" x14ac:dyDescent="0.2">
      <c r="A5288" s="263" t="s">
        <v>13915</v>
      </c>
      <c r="B5288" s="263" t="s">
        <v>26614</v>
      </c>
      <c r="C5288" s="263" t="s">
        <v>12</v>
      </c>
      <c r="D5288" t="s">
        <v>2</v>
      </c>
    </row>
    <row r="5289" spans="1:4" x14ac:dyDescent="0.2">
      <c r="A5289" s="263" t="s">
        <v>1670</v>
      </c>
      <c r="B5289" s="263" t="s">
        <v>26615</v>
      </c>
      <c r="C5289" s="263" t="s">
        <v>12</v>
      </c>
      <c r="D5289" t="s">
        <v>2</v>
      </c>
    </row>
    <row r="5290" spans="1:4" x14ac:dyDescent="0.2">
      <c r="A5290" s="263" t="s">
        <v>13916</v>
      </c>
      <c r="B5290" s="263" t="s">
        <v>26615</v>
      </c>
      <c r="C5290" s="263" t="s">
        <v>12</v>
      </c>
      <c r="D5290" t="s">
        <v>2</v>
      </c>
    </row>
    <row r="5291" spans="1:4" x14ac:dyDescent="0.2">
      <c r="A5291" s="263" t="s">
        <v>1671</v>
      </c>
      <c r="B5291" s="263" t="s">
        <v>26616</v>
      </c>
      <c r="C5291" s="263" t="s">
        <v>12</v>
      </c>
      <c r="D5291" t="s">
        <v>2</v>
      </c>
    </row>
    <row r="5292" spans="1:4" x14ac:dyDescent="0.2">
      <c r="A5292" s="263" t="s">
        <v>13917</v>
      </c>
      <c r="B5292" s="263" t="s">
        <v>26616</v>
      </c>
      <c r="C5292" s="263" t="s">
        <v>12</v>
      </c>
      <c r="D5292" t="s">
        <v>2</v>
      </c>
    </row>
    <row r="5293" spans="1:4" x14ac:dyDescent="0.2">
      <c r="A5293" s="263" t="s">
        <v>1672</v>
      </c>
      <c r="B5293" s="263" t="s">
        <v>26617</v>
      </c>
      <c r="C5293" s="263" t="s">
        <v>12</v>
      </c>
      <c r="D5293" t="s">
        <v>2</v>
      </c>
    </row>
    <row r="5294" spans="1:4" x14ac:dyDescent="0.2">
      <c r="A5294" s="263" t="s">
        <v>13918</v>
      </c>
      <c r="B5294" s="263" t="s">
        <v>26617</v>
      </c>
      <c r="C5294" s="263" t="s">
        <v>12</v>
      </c>
      <c r="D5294" t="s">
        <v>2</v>
      </c>
    </row>
    <row r="5295" spans="1:4" x14ac:dyDescent="0.2">
      <c r="A5295" s="263" t="s">
        <v>1673</v>
      </c>
      <c r="B5295" s="263" t="s">
        <v>26618</v>
      </c>
      <c r="C5295" s="263" t="s">
        <v>12</v>
      </c>
      <c r="D5295" t="s">
        <v>2</v>
      </c>
    </row>
    <row r="5296" spans="1:4" x14ac:dyDescent="0.2">
      <c r="A5296" s="263" t="s">
        <v>13919</v>
      </c>
      <c r="B5296" s="263" t="s">
        <v>26618</v>
      </c>
      <c r="C5296" s="263" t="s">
        <v>12</v>
      </c>
      <c r="D5296" t="s">
        <v>2</v>
      </c>
    </row>
    <row r="5297" spans="1:4" x14ac:dyDescent="0.2">
      <c r="A5297" s="263" t="s">
        <v>1674</v>
      </c>
      <c r="B5297" s="263" t="s">
        <v>26619</v>
      </c>
      <c r="C5297" s="263" t="s">
        <v>12</v>
      </c>
      <c r="D5297" t="s">
        <v>2</v>
      </c>
    </row>
    <row r="5298" spans="1:4" x14ac:dyDescent="0.2">
      <c r="A5298" s="263" t="s">
        <v>13920</v>
      </c>
      <c r="B5298" s="263" t="s">
        <v>26619</v>
      </c>
      <c r="C5298" s="263" t="s">
        <v>12</v>
      </c>
      <c r="D5298" t="s">
        <v>2</v>
      </c>
    </row>
    <row r="5299" spans="1:4" x14ac:dyDescent="0.2">
      <c r="A5299" s="263" t="s">
        <v>7332</v>
      </c>
      <c r="B5299" s="263" t="s">
        <v>26620</v>
      </c>
      <c r="C5299" s="263" t="s">
        <v>12</v>
      </c>
      <c r="D5299" t="s">
        <v>2</v>
      </c>
    </row>
    <row r="5300" spans="1:4" x14ac:dyDescent="0.2">
      <c r="A5300" s="263" t="s">
        <v>13921</v>
      </c>
      <c r="B5300" s="263" t="s">
        <v>26620</v>
      </c>
      <c r="C5300" s="263" t="s">
        <v>12</v>
      </c>
      <c r="D5300" t="s">
        <v>2</v>
      </c>
    </row>
    <row r="5301" spans="1:4" x14ac:dyDescent="0.2">
      <c r="A5301" s="263" t="s">
        <v>1675</v>
      </c>
      <c r="B5301" s="263" t="s">
        <v>26621</v>
      </c>
      <c r="C5301" s="263" t="s">
        <v>12</v>
      </c>
      <c r="D5301" t="s">
        <v>2</v>
      </c>
    </row>
    <row r="5302" spans="1:4" x14ac:dyDescent="0.2">
      <c r="A5302" s="263" t="s">
        <v>13922</v>
      </c>
      <c r="B5302" s="263" t="s">
        <v>26621</v>
      </c>
      <c r="C5302" s="263" t="s">
        <v>12</v>
      </c>
      <c r="D5302" t="s">
        <v>2</v>
      </c>
    </row>
    <row r="5303" spans="1:4" x14ac:dyDescent="0.2">
      <c r="A5303" s="263" t="s">
        <v>7333</v>
      </c>
      <c r="B5303" s="263" t="s">
        <v>26622</v>
      </c>
      <c r="C5303" s="263" t="s">
        <v>12</v>
      </c>
      <c r="D5303" t="s">
        <v>2</v>
      </c>
    </row>
    <row r="5304" spans="1:4" x14ac:dyDescent="0.2">
      <c r="A5304" s="263" t="s">
        <v>13923</v>
      </c>
      <c r="B5304" s="263" t="s">
        <v>26622</v>
      </c>
      <c r="C5304" s="263" t="s">
        <v>12</v>
      </c>
      <c r="D5304" t="s">
        <v>2</v>
      </c>
    </row>
    <row r="5305" spans="1:4" x14ac:dyDescent="0.2">
      <c r="A5305" s="263" t="s">
        <v>1676</v>
      </c>
      <c r="B5305" s="263" t="s">
        <v>26623</v>
      </c>
      <c r="C5305" s="263" t="s">
        <v>12</v>
      </c>
      <c r="D5305" t="s">
        <v>2</v>
      </c>
    </row>
    <row r="5306" spans="1:4" x14ac:dyDescent="0.2">
      <c r="A5306" s="263" t="s">
        <v>13924</v>
      </c>
      <c r="B5306" s="263" t="s">
        <v>26623</v>
      </c>
      <c r="C5306" s="263" t="s">
        <v>12</v>
      </c>
      <c r="D5306" t="s">
        <v>2</v>
      </c>
    </row>
    <row r="5307" spans="1:4" x14ac:dyDescent="0.2">
      <c r="A5307" s="263" t="s">
        <v>1677</v>
      </c>
      <c r="B5307" s="263" t="s">
        <v>26624</v>
      </c>
      <c r="C5307" s="263" t="s">
        <v>12</v>
      </c>
      <c r="D5307" t="s">
        <v>2</v>
      </c>
    </row>
    <row r="5308" spans="1:4" x14ac:dyDescent="0.2">
      <c r="A5308" s="263" t="s">
        <v>13925</v>
      </c>
      <c r="B5308" s="263" t="s">
        <v>26624</v>
      </c>
      <c r="C5308" s="263" t="s">
        <v>12</v>
      </c>
      <c r="D5308" t="s">
        <v>2</v>
      </c>
    </row>
    <row r="5309" spans="1:4" x14ac:dyDescent="0.2">
      <c r="A5309" s="263" t="s">
        <v>1678</v>
      </c>
      <c r="B5309" s="263" t="s">
        <v>26625</v>
      </c>
      <c r="C5309" s="263" t="s">
        <v>12</v>
      </c>
      <c r="D5309" t="s">
        <v>2</v>
      </c>
    </row>
    <row r="5310" spans="1:4" x14ac:dyDescent="0.2">
      <c r="A5310" s="263" t="s">
        <v>13926</v>
      </c>
      <c r="B5310" s="263" t="s">
        <v>26625</v>
      </c>
      <c r="C5310" s="263" t="s">
        <v>12</v>
      </c>
      <c r="D5310" t="s">
        <v>2</v>
      </c>
    </row>
    <row r="5311" spans="1:4" x14ac:dyDescent="0.2">
      <c r="A5311" s="263" t="s">
        <v>1679</v>
      </c>
      <c r="B5311" s="263" t="s">
        <v>26626</v>
      </c>
      <c r="C5311" s="263" t="s">
        <v>12</v>
      </c>
      <c r="D5311" t="s">
        <v>2</v>
      </c>
    </row>
    <row r="5312" spans="1:4" x14ac:dyDescent="0.2">
      <c r="A5312" s="263" t="s">
        <v>13927</v>
      </c>
      <c r="B5312" s="263" t="s">
        <v>26626</v>
      </c>
      <c r="C5312" s="263" t="s">
        <v>12</v>
      </c>
      <c r="D5312" t="s">
        <v>2</v>
      </c>
    </row>
    <row r="5313" spans="1:4" x14ac:dyDescent="0.2">
      <c r="A5313" s="263" t="s">
        <v>1680</v>
      </c>
      <c r="B5313" s="263" t="s">
        <v>26627</v>
      </c>
      <c r="C5313" s="263" t="s">
        <v>12</v>
      </c>
      <c r="D5313" t="s">
        <v>2</v>
      </c>
    </row>
    <row r="5314" spans="1:4" x14ac:dyDescent="0.2">
      <c r="A5314" s="263" t="s">
        <v>13928</v>
      </c>
      <c r="B5314" s="263" t="s">
        <v>26627</v>
      </c>
      <c r="C5314" s="263" t="s">
        <v>12</v>
      </c>
      <c r="D5314" t="s">
        <v>2</v>
      </c>
    </row>
    <row r="5315" spans="1:4" x14ac:dyDescent="0.2">
      <c r="A5315" s="263" t="s">
        <v>1681</v>
      </c>
      <c r="B5315" s="263" t="s">
        <v>26628</v>
      </c>
      <c r="C5315" s="263" t="s">
        <v>12</v>
      </c>
      <c r="D5315" t="s">
        <v>2</v>
      </c>
    </row>
    <row r="5316" spans="1:4" x14ac:dyDescent="0.2">
      <c r="A5316" s="263" t="s">
        <v>13929</v>
      </c>
      <c r="B5316" s="263" t="s">
        <v>26628</v>
      </c>
      <c r="C5316" s="263" t="s">
        <v>12</v>
      </c>
      <c r="D5316" t="s">
        <v>2</v>
      </c>
    </row>
    <row r="5317" spans="1:4" x14ac:dyDescent="0.2">
      <c r="A5317" s="263" t="s">
        <v>1682</v>
      </c>
      <c r="B5317" s="263" t="s">
        <v>26629</v>
      </c>
      <c r="C5317" s="263" t="s">
        <v>12</v>
      </c>
      <c r="D5317" t="s">
        <v>2</v>
      </c>
    </row>
    <row r="5318" spans="1:4" x14ac:dyDescent="0.2">
      <c r="A5318" s="263" t="s">
        <v>13930</v>
      </c>
      <c r="B5318" s="263" t="s">
        <v>26629</v>
      </c>
      <c r="C5318" s="263" t="s">
        <v>12</v>
      </c>
      <c r="D5318" t="s">
        <v>2</v>
      </c>
    </row>
    <row r="5319" spans="1:4" x14ac:dyDescent="0.2">
      <c r="A5319" s="263" t="s">
        <v>7334</v>
      </c>
      <c r="B5319" s="263" t="s">
        <v>26630</v>
      </c>
      <c r="C5319" s="263" t="s">
        <v>12</v>
      </c>
      <c r="D5319" t="s">
        <v>2</v>
      </c>
    </row>
    <row r="5320" spans="1:4" x14ac:dyDescent="0.2">
      <c r="A5320" s="263" t="s">
        <v>13931</v>
      </c>
      <c r="B5320" s="263" t="s">
        <v>26630</v>
      </c>
      <c r="C5320" s="263" t="s">
        <v>12</v>
      </c>
      <c r="D5320" t="s">
        <v>2</v>
      </c>
    </row>
    <row r="5321" spans="1:4" x14ac:dyDescent="0.2">
      <c r="A5321" s="263" t="s">
        <v>7335</v>
      </c>
      <c r="B5321" s="263" t="s">
        <v>26631</v>
      </c>
      <c r="C5321" s="263" t="s">
        <v>12</v>
      </c>
      <c r="D5321" t="s">
        <v>2</v>
      </c>
    </row>
    <row r="5322" spans="1:4" x14ac:dyDescent="0.2">
      <c r="A5322" s="263" t="s">
        <v>13932</v>
      </c>
      <c r="B5322" s="263" t="s">
        <v>26631</v>
      </c>
      <c r="C5322" s="263" t="s">
        <v>12</v>
      </c>
      <c r="D5322" t="s">
        <v>2</v>
      </c>
    </row>
    <row r="5323" spans="1:4" x14ac:dyDescent="0.2">
      <c r="A5323" s="263" t="s">
        <v>7336</v>
      </c>
      <c r="B5323" s="263" t="s">
        <v>26632</v>
      </c>
      <c r="C5323" s="263" t="s">
        <v>12</v>
      </c>
      <c r="D5323" t="s">
        <v>2</v>
      </c>
    </row>
    <row r="5324" spans="1:4" x14ac:dyDescent="0.2">
      <c r="A5324" s="263" t="s">
        <v>13933</v>
      </c>
      <c r="B5324" s="263" t="s">
        <v>26632</v>
      </c>
      <c r="C5324" s="263" t="s">
        <v>12</v>
      </c>
      <c r="D5324" t="s">
        <v>2</v>
      </c>
    </row>
    <row r="5325" spans="1:4" x14ac:dyDescent="0.2">
      <c r="A5325" s="263" t="s">
        <v>7337</v>
      </c>
      <c r="B5325" s="263" t="s">
        <v>26633</v>
      </c>
      <c r="C5325" s="263" t="s">
        <v>12</v>
      </c>
      <c r="D5325" t="s">
        <v>2</v>
      </c>
    </row>
    <row r="5326" spans="1:4" x14ac:dyDescent="0.2">
      <c r="A5326" s="263" t="s">
        <v>13934</v>
      </c>
      <c r="B5326" s="263" t="s">
        <v>26633</v>
      </c>
      <c r="C5326" s="263" t="s">
        <v>12</v>
      </c>
      <c r="D5326" t="s">
        <v>2</v>
      </c>
    </row>
    <row r="5327" spans="1:4" x14ac:dyDescent="0.2">
      <c r="A5327" s="263" t="s">
        <v>7338</v>
      </c>
      <c r="B5327" s="263" t="s">
        <v>26634</v>
      </c>
      <c r="C5327" s="263" t="s">
        <v>12</v>
      </c>
      <c r="D5327" t="s">
        <v>2</v>
      </c>
    </row>
    <row r="5328" spans="1:4" x14ac:dyDescent="0.2">
      <c r="A5328" s="263" t="s">
        <v>13935</v>
      </c>
      <c r="B5328" s="263" t="s">
        <v>26634</v>
      </c>
      <c r="C5328" s="263" t="s">
        <v>12</v>
      </c>
      <c r="D5328" t="s">
        <v>2</v>
      </c>
    </row>
    <row r="5329" spans="1:4" x14ac:dyDescent="0.2">
      <c r="A5329" s="263" t="s">
        <v>7339</v>
      </c>
      <c r="B5329" s="263" t="s">
        <v>26635</v>
      </c>
      <c r="C5329" s="263" t="s">
        <v>12</v>
      </c>
      <c r="D5329" t="s">
        <v>2</v>
      </c>
    </row>
    <row r="5330" spans="1:4" x14ac:dyDescent="0.2">
      <c r="A5330" s="263" t="s">
        <v>13936</v>
      </c>
      <c r="B5330" s="263" t="s">
        <v>26635</v>
      </c>
      <c r="C5330" s="263" t="s">
        <v>12</v>
      </c>
      <c r="D5330" t="s">
        <v>2</v>
      </c>
    </row>
    <row r="5331" spans="1:4" x14ac:dyDescent="0.2">
      <c r="A5331" s="263" t="s">
        <v>7340</v>
      </c>
      <c r="B5331" s="263" t="s">
        <v>26636</v>
      </c>
      <c r="C5331" s="263" t="s">
        <v>12</v>
      </c>
      <c r="D5331" t="s">
        <v>2</v>
      </c>
    </row>
    <row r="5332" spans="1:4" x14ac:dyDescent="0.2">
      <c r="A5332" s="263" t="s">
        <v>13937</v>
      </c>
      <c r="B5332" s="263" t="s">
        <v>26636</v>
      </c>
      <c r="C5332" s="263" t="s">
        <v>12</v>
      </c>
      <c r="D5332" t="s">
        <v>2</v>
      </c>
    </row>
    <row r="5333" spans="1:4" x14ac:dyDescent="0.2">
      <c r="A5333" s="263" t="s">
        <v>7341</v>
      </c>
      <c r="B5333" s="263" t="s">
        <v>26637</v>
      </c>
      <c r="C5333" s="263" t="s">
        <v>12</v>
      </c>
      <c r="D5333" t="s">
        <v>2</v>
      </c>
    </row>
    <row r="5334" spans="1:4" x14ac:dyDescent="0.2">
      <c r="A5334" s="263" t="s">
        <v>13938</v>
      </c>
      <c r="B5334" s="263" t="s">
        <v>26637</v>
      </c>
      <c r="C5334" s="263" t="s">
        <v>12</v>
      </c>
      <c r="D5334" t="s">
        <v>2</v>
      </c>
    </row>
    <row r="5335" spans="1:4" x14ac:dyDescent="0.2">
      <c r="A5335" s="263" t="s">
        <v>7342</v>
      </c>
      <c r="B5335" s="263" t="s">
        <v>26638</v>
      </c>
      <c r="C5335" s="263" t="s">
        <v>12</v>
      </c>
      <c r="D5335" t="s">
        <v>2</v>
      </c>
    </row>
    <row r="5336" spans="1:4" x14ac:dyDescent="0.2">
      <c r="A5336" s="263" t="s">
        <v>13939</v>
      </c>
      <c r="B5336" s="263" t="s">
        <v>26638</v>
      </c>
      <c r="C5336" s="263" t="s">
        <v>12</v>
      </c>
      <c r="D5336" t="s">
        <v>2</v>
      </c>
    </row>
    <row r="5337" spans="1:4" x14ac:dyDescent="0.2">
      <c r="A5337" s="263" t="s">
        <v>7343</v>
      </c>
      <c r="B5337" s="263" t="s">
        <v>26639</v>
      </c>
      <c r="C5337" s="263" t="s">
        <v>12</v>
      </c>
      <c r="D5337" t="s">
        <v>2</v>
      </c>
    </row>
    <row r="5338" spans="1:4" x14ac:dyDescent="0.2">
      <c r="A5338" s="263" t="s">
        <v>13940</v>
      </c>
      <c r="B5338" s="263" t="s">
        <v>26639</v>
      </c>
      <c r="C5338" s="263" t="s">
        <v>12</v>
      </c>
      <c r="D5338" t="s">
        <v>2</v>
      </c>
    </row>
    <row r="5339" spans="1:4" x14ac:dyDescent="0.2">
      <c r="A5339" s="263" t="s">
        <v>7344</v>
      </c>
      <c r="B5339" s="263" t="s">
        <v>26640</v>
      </c>
      <c r="C5339" s="263" t="s">
        <v>12</v>
      </c>
      <c r="D5339" t="s">
        <v>2</v>
      </c>
    </row>
    <row r="5340" spans="1:4" x14ac:dyDescent="0.2">
      <c r="A5340" s="263" t="s">
        <v>13941</v>
      </c>
      <c r="B5340" s="263" t="s">
        <v>26640</v>
      </c>
      <c r="C5340" s="263" t="s">
        <v>12</v>
      </c>
      <c r="D5340" t="s">
        <v>2</v>
      </c>
    </row>
    <row r="5341" spans="1:4" x14ac:dyDescent="0.2">
      <c r="A5341" s="263" t="s">
        <v>7345</v>
      </c>
      <c r="B5341" s="263" t="s">
        <v>26641</v>
      </c>
      <c r="C5341" s="263" t="s">
        <v>12</v>
      </c>
      <c r="D5341" t="s">
        <v>2</v>
      </c>
    </row>
    <row r="5342" spans="1:4" x14ac:dyDescent="0.2">
      <c r="A5342" s="263" t="s">
        <v>13942</v>
      </c>
      <c r="B5342" s="263" t="s">
        <v>26641</v>
      </c>
      <c r="C5342" s="263" t="s">
        <v>12</v>
      </c>
      <c r="D5342" t="s">
        <v>2</v>
      </c>
    </row>
    <row r="5343" spans="1:4" x14ac:dyDescent="0.2">
      <c r="A5343" s="263" t="s">
        <v>7346</v>
      </c>
      <c r="B5343" s="263" t="s">
        <v>26642</v>
      </c>
      <c r="C5343" s="263" t="s">
        <v>12</v>
      </c>
      <c r="D5343" t="s">
        <v>2</v>
      </c>
    </row>
    <row r="5344" spans="1:4" x14ac:dyDescent="0.2">
      <c r="A5344" s="263" t="s">
        <v>13943</v>
      </c>
      <c r="B5344" s="263" t="s">
        <v>26642</v>
      </c>
      <c r="C5344" s="263" t="s">
        <v>12</v>
      </c>
      <c r="D5344" t="s">
        <v>2</v>
      </c>
    </row>
    <row r="5345" spans="1:4" x14ac:dyDescent="0.2">
      <c r="A5345" s="263" t="s">
        <v>7347</v>
      </c>
      <c r="B5345" s="263" t="s">
        <v>26643</v>
      </c>
      <c r="C5345" s="263" t="s">
        <v>12</v>
      </c>
      <c r="D5345" t="s">
        <v>2</v>
      </c>
    </row>
    <row r="5346" spans="1:4" x14ac:dyDescent="0.2">
      <c r="A5346" s="263" t="s">
        <v>13944</v>
      </c>
      <c r="B5346" s="263" t="s">
        <v>26643</v>
      </c>
      <c r="C5346" s="263" t="s">
        <v>12</v>
      </c>
      <c r="D5346" t="s">
        <v>2</v>
      </c>
    </row>
    <row r="5347" spans="1:4" x14ac:dyDescent="0.2">
      <c r="A5347" s="263" t="s">
        <v>7348</v>
      </c>
      <c r="B5347" s="263" t="s">
        <v>26644</v>
      </c>
      <c r="C5347" s="263" t="s">
        <v>12</v>
      </c>
      <c r="D5347" t="s">
        <v>2</v>
      </c>
    </row>
    <row r="5348" spans="1:4" x14ac:dyDescent="0.2">
      <c r="A5348" s="263" t="s">
        <v>13945</v>
      </c>
      <c r="B5348" s="263" t="s">
        <v>26644</v>
      </c>
      <c r="C5348" s="263" t="s">
        <v>12</v>
      </c>
      <c r="D5348" t="s">
        <v>2</v>
      </c>
    </row>
    <row r="5349" spans="1:4" x14ac:dyDescent="0.2">
      <c r="A5349" s="263" t="s">
        <v>7349</v>
      </c>
      <c r="B5349" s="263" t="s">
        <v>26645</v>
      </c>
      <c r="C5349" s="263" t="s">
        <v>12</v>
      </c>
      <c r="D5349" t="s">
        <v>2</v>
      </c>
    </row>
    <row r="5350" spans="1:4" x14ac:dyDescent="0.2">
      <c r="A5350" s="263" t="s">
        <v>13946</v>
      </c>
      <c r="B5350" s="263" t="s">
        <v>26645</v>
      </c>
      <c r="C5350" s="263" t="s">
        <v>12</v>
      </c>
      <c r="D5350" t="s">
        <v>2</v>
      </c>
    </row>
    <row r="5351" spans="1:4" x14ac:dyDescent="0.2">
      <c r="A5351" s="263" t="s">
        <v>7350</v>
      </c>
      <c r="B5351" s="263" t="s">
        <v>26646</v>
      </c>
      <c r="C5351" s="263" t="s">
        <v>12</v>
      </c>
      <c r="D5351" t="s">
        <v>2</v>
      </c>
    </row>
    <row r="5352" spans="1:4" x14ac:dyDescent="0.2">
      <c r="A5352" s="263" t="s">
        <v>13947</v>
      </c>
      <c r="B5352" s="263" t="s">
        <v>26646</v>
      </c>
      <c r="C5352" s="263" t="s">
        <v>12</v>
      </c>
      <c r="D5352" t="s">
        <v>2</v>
      </c>
    </row>
    <row r="5353" spans="1:4" x14ac:dyDescent="0.2">
      <c r="A5353" s="263" t="s">
        <v>7351</v>
      </c>
      <c r="B5353" s="263" t="s">
        <v>26647</v>
      </c>
      <c r="C5353" s="263" t="s">
        <v>12</v>
      </c>
      <c r="D5353" t="s">
        <v>2</v>
      </c>
    </row>
    <row r="5354" spans="1:4" x14ac:dyDescent="0.2">
      <c r="A5354" s="263" t="s">
        <v>13948</v>
      </c>
      <c r="B5354" s="263" t="s">
        <v>26647</v>
      </c>
      <c r="C5354" s="263" t="s">
        <v>12</v>
      </c>
      <c r="D5354" t="s">
        <v>2</v>
      </c>
    </row>
    <row r="5355" spans="1:4" x14ac:dyDescent="0.2">
      <c r="A5355" s="263" t="s">
        <v>7352</v>
      </c>
      <c r="B5355" s="263" t="s">
        <v>26648</v>
      </c>
      <c r="C5355" s="263" t="s">
        <v>12</v>
      </c>
      <c r="D5355" t="s">
        <v>2</v>
      </c>
    </row>
    <row r="5356" spans="1:4" x14ac:dyDescent="0.2">
      <c r="A5356" s="263" t="s">
        <v>13949</v>
      </c>
      <c r="B5356" s="263" t="s">
        <v>26648</v>
      </c>
      <c r="C5356" s="263" t="s">
        <v>12</v>
      </c>
      <c r="D5356" t="s">
        <v>2</v>
      </c>
    </row>
    <row r="5357" spans="1:4" x14ac:dyDescent="0.2">
      <c r="A5357" s="263" t="s">
        <v>7353</v>
      </c>
      <c r="B5357" s="263" t="s">
        <v>26649</v>
      </c>
      <c r="C5357" s="263" t="s">
        <v>12</v>
      </c>
      <c r="D5357" t="s">
        <v>2</v>
      </c>
    </row>
    <row r="5358" spans="1:4" x14ac:dyDescent="0.2">
      <c r="A5358" s="263" t="s">
        <v>13950</v>
      </c>
      <c r="B5358" s="263" t="s">
        <v>26649</v>
      </c>
      <c r="C5358" s="263" t="s">
        <v>12</v>
      </c>
      <c r="D5358" t="s">
        <v>2</v>
      </c>
    </row>
    <row r="5359" spans="1:4" x14ac:dyDescent="0.2">
      <c r="A5359" s="263" t="s">
        <v>7354</v>
      </c>
      <c r="B5359" s="263" t="s">
        <v>26650</v>
      </c>
      <c r="C5359" s="263" t="s">
        <v>12</v>
      </c>
      <c r="D5359" t="s">
        <v>2</v>
      </c>
    </row>
    <row r="5360" spans="1:4" x14ac:dyDescent="0.2">
      <c r="A5360" s="263" t="s">
        <v>13951</v>
      </c>
      <c r="B5360" s="263" t="s">
        <v>26650</v>
      </c>
      <c r="C5360" s="263" t="s">
        <v>12</v>
      </c>
      <c r="D5360" t="s">
        <v>2</v>
      </c>
    </row>
    <row r="5361" spans="1:4" x14ac:dyDescent="0.2">
      <c r="A5361" s="263" t="s">
        <v>7355</v>
      </c>
      <c r="B5361" s="263" t="s">
        <v>26651</v>
      </c>
      <c r="C5361" s="263" t="s">
        <v>12</v>
      </c>
      <c r="D5361" t="s">
        <v>2</v>
      </c>
    </row>
    <row r="5362" spans="1:4" x14ac:dyDescent="0.2">
      <c r="A5362" s="263" t="s">
        <v>13952</v>
      </c>
      <c r="B5362" s="263" t="s">
        <v>26651</v>
      </c>
      <c r="C5362" s="263" t="s">
        <v>12</v>
      </c>
      <c r="D5362" t="s">
        <v>2</v>
      </c>
    </row>
    <row r="5363" spans="1:4" x14ac:dyDescent="0.2">
      <c r="A5363" s="263" t="s">
        <v>7356</v>
      </c>
      <c r="B5363" s="263" t="s">
        <v>26652</v>
      </c>
      <c r="C5363" s="263" t="s">
        <v>12</v>
      </c>
      <c r="D5363" t="s">
        <v>2</v>
      </c>
    </row>
    <row r="5364" spans="1:4" x14ac:dyDescent="0.2">
      <c r="A5364" s="263" t="s">
        <v>13953</v>
      </c>
      <c r="B5364" s="263" t="s">
        <v>26652</v>
      </c>
      <c r="C5364" s="263" t="s">
        <v>12</v>
      </c>
      <c r="D5364" t="s">
        <v>2</v>
      </c>
    </row>
    <row r="5365" spans="1:4" x14ac:dyDescent="0.2">
      <c r="A5365" s="263" t="s">
        <v>7357</v>
      </c>
      <c r="B5365" s="263" t="s">
        <v>26653</v>
      </c>
      <c r="C5365" s="263" t="s">
        <v>12</v>
      </c>
      <c r="D5365" t="s">
        <v>2</v>
      </c>
    </row>
    <row r="5366" spans="1:4" x14ac:dyDescent="0.2">
      <c r="A5366" s="263" t="s">
        <v>13954</v>
      </c>
      <c r="B5366" s="263" t="s">
        <v>26653</v>
      </c>
      <c r="C5366" s="263" t="s">
        <v>12</v>
      </c>
      <c r="D5366" t="s">
        <v>2</v>
      </c>
    </row>
    <row r="5367" spans="1:4" x14ac:dyDescent="0.2">
      <c r="A5367" s="263" t="s">
        <v>7358</v>
      </c>
      <c r="B5367" s="263" t="s">
        <v>26654</v>
      </c>
      <c r="C5367" s="263" t="s">
        <v>12</v>
      </c>
      <c r="D5367" t="s">
        <v>2</v>
      </c>
    </row>
    <row r="5368" spans="1:4" x14ac:dyDescent="0.2">
      <c r="A5368" s="263" t="s">
        <v>13955</v>
      </c>
      <c r="B5368" s="263" t="s">
        <v>26654</v>
      </c>
      <c r="C5368" s="263" t="s">
        <v>12</v>
      </c>
      <c r="D5368" t="s">
        <v>2</v>
      </c>
    </row>
    <row r="5369" spans="1:4" x14ac:dyDescent="0.2">
      <c r="A5369" s="263" t="s">
        <v>7359</v>
      </c>
      <c r="B5369" s="263" t="s">
        <v>26655</v>
      </c>
      <c r="C5369" s="263" t="s">
        <v>12</v>
      </c>
      <c r="D5369" t="s">
        <v>2</v>
      </c>
    </row>
    <row r="5370" spans="1:4" x14ac:dyDescent="0.2">
      <c r="A5370" s="263" t="s">
        <v>13956</v>
      </c>
      <c r="B5370" s="263" t="s">
        <v>26655</v>
      </c>
      <c r="C5370" s="263" t="s">
        <v>12</v>
      </c>
      <c r="D5370" t="s">
        <v>2</v>
      </c>
    </row>
    <row r="5371" spans="1:4" x14ac:dyDescent="0.2">
      <c r="A5371" s="263" t="s">
        <v>7360</v>
      </c>
      <c r="B5371" s="263" t="s">
        <v>26656</v>
      </c>
      <c r="C5371" s="263" t="s">
        <v>12</v>
      </c>
      <c r="D5371" t="s">
        <v>2</v>
      </c>
    </row>
    <row r="5372" spans="1:4" x14ac:dyDescent="0.2">
      <c r="A5372" s="263" t="s">
        <v>13957</v>
      </c>
      <c r="B5372" s="263" t="s">
        <v>26656</v>
      </c>
      <c r="C5372" s="263" t="s">
        <v>12</v>
      </c>
      <c r="D5372" t="s">
        <v>2</v>
      </c>
    </row>
    <row r="5373" spans="1:4" x14ac:dyDescent="0.2">
      <c r="A5373" s="263" t="s">
        <v>7361</v>
      </c>
      <c r="B5373" s="263" t="s">
        <v>26657</v>
      </c>
      <c r="C5373" s="263" t="s">
        <v>12</v>
      </c>
      <c r="D5373" t="s">
        <v>2</v>
      </c>
    </row>
    <row r="5374" spans="1:4" x14ac:dyDescent="0.2">
      <c r="A5374" s="263" t="s">
        <v>13958</v>
      </c>
      <c r="B5374" s="263" t="s">
        <v>26657</v>
      </c>
      <c r="C5374" s="263" t="s">
        <v>12</v>
      </c>
      <c r="D5374" t="s">
        <v>2</v>
      </c>
    </row>
    <row r="5375" spans="1:4" x14ac:dyDescent="0.2">
      <c r="A5375" s="263" t="s">
        <v>7362</v>
      </c>
      <c r="B5375" s="263" t="s">
        <v>26658</v>
      </c>
      <c r="C5375" s="263" t="s">
        <v>12</v>
      </c>
      <c r="D5375" t="s">
        <v>2</v>
      </c>
    </row>
    <row r="5376" spans="1:4" x14ac:dyDescent="0.2">
      <c r="A5376" s="263" t="s">
        <v>13959</v>
      </c>
      <c r="B5376" s="263" t="s">
        <v>26658</v>
      </c>
      <c r="C5376" s="263" t="s">
        <v>12</v>
      </c>
      <c r="D5376" t="s">
        <v>2</v>
      </c>
    </row>
    <row r="5377" spans="1:4" x14ac:dyDescent="0.2">
      <c r="A5377" s="263" t="s">
        <v>7363</v>
      </c>
      <c r="B5377" s="263" t="s">
        <v>26659</v>
      </c>
      <c r="C5377" s="263" t="s">
        <v>12</v>
      </c>
      <c r="D5377" t="s">
        <v>2</v>
      </c>
    </row>
    <row r="5378" spans="1:4" x14ac:dyDescent="0.2">
      <c r="A5378" s="263" t="s">
        <v>13960</v>
      </c>
      <c r="B5378" s="263" t="s">
        <v>26659</v>
      </c>
      <c r="C5378" s="263" t="s">
        <v>12</v>
      </c>
      <c r="D5378" t="s">
        <v>2</v>
      </c>
    </row>
    <row r="5379" spans="1:4" x14ac:dyDescent="0.2">
      <c r="A5379" s="263" t="s">
        <v>7364</v>
      </c>
      <c r="B5379" s="263" t="s">
        <v>26660</v>
      </c>
      <c r="C5379" s="263" t="s">
        <v>12</v>
      </c>
      <c r="D5379" t="s">
        <v>2</v>
      </c>
    </row>
    <row r="5380" spans="1:4" x14ac:dyDescent="0.2">
      <c r="A5380" s="263" t="s">
        <v>13961</v>
      </c>
      <c r="B5380" s="263" t="s">
        <v>26660</v>
      </c>
      <c r="C5380" s="263" t="s">
        <v>12</v>
      </c>
      <c r="D5380" t="s">
        <v>2</v>
      </c>
    </row>
    <row r="5381" spans="1:4" x14ac:dyDescent="0.2">
      <c r="A5381" s="263" t="s">
        <v>7365</v>
      </c>
      <c r="B5381" s="263" t="s">
        <v>26661</v>
      </c>
      <c r="C5381" s="263" t="s">
        <v>12</v>
      </c>
      <c r="D5381" t="s">
        <v>2</v>
      </c>
    </row>
    <row r="5382" spans="1:4" x14ac:dyDescent="0.2">
      <c r="A5382" s="263" t="s">
        <v>13962</v>
      </c>
      <c r="B5382" s="263" t="s">
        <v>26661</v>
      </c>
      <c r="C5382" s="263" t="s">
        <v>12</v>
      </c>
      <c r="D5382" t="s">
        <v>2</v>
      </c>
    </row>
    <row r="5383" spans="1:4" x14ac:dyDescent="0.2">
      <c r="A5383" s="263" t="s">
        <v>7366</v>
      </c>
      <c r="B5383" s="263" t="s">
        <v>26662</v>
      </c>
      <c r="C5383" s="263" t="s">
        <v>12</v>
      </c>
      <c r="D5383" t="s">
        <v>2</v>
      </c>
    </row>
    <row r="5384" spans="1:4" x14ac:dyDescent="0.2">
      <c r="A5384" s="263" t="s">
        <v>13963</v>
      </c>
      <c r="B5384" s="263" t="s">
        <v>26662</v>
      </c>
      <c r="C5384" s="263" t="s">
        <v>12</v>
      </c>
      <c r="D5384" t="s">
        <v>2</v>
      </c>
    </row>
    <row r="5385" spans="1:4" x14ac:dyDescent="0.2">
      <c r="A5385" s="263" t="s">
        <v>7367</v>
      </c>
      <c r="B5385" s="263" t="s">
        <v>26663</v>
      </c>
      <c r="C5385" s="263" t="s">
        <v>12</v>
      </c>
      <c r="D5385" t="s">
        <v>2</v>
      </c>
    </row>
    <row r="5386" spans="1:4" x14ac:dyDescent="0.2">
      <c r="A5386" s="263" t="s">
        <v>13964</v>
      </c>
      <c r="B5386" s="263" t="s">
        <v>26663</v>
      </c>
      <c r="C5386" s="263" t="s">
        <v>12</v>
      </c>
      <c r="D5386" t="s">
        <v>2</v>
      </c>
    </row>
    <row r="5387" spans="1:4" x14ac:dyDescent="0.2">
      <c r="A5387" s="263" t="s">
        <v>7368</v>
      </c>
      <c r="B5387" s="263" t="s">
        <v>26664</v>
      </c>
      <c r="C5387" s="263" t="s">
        <v>12</v>
      </c>
      <c r="D5387" t="s">
        <v>2</v>
      </c>
    </row>
    <row r="5388" spans="1:4" x14ac:dyDescent="0.2">
      <c r="A5388" s="263" t="s">
        <v>13965</v>
      </c>
      <c r="B5388" s="263" t="s">
        <v>26664</v>
      </c>
      <c r="C5388" s="263" t="s">
        <v>12</v>
      </c>
      <c r="D5388" t="s">
        <v>2</v>
      </c>
    </row>
    <row r="5389" spans="1:4" x14ac:dyDescent="0.2">
      <c r="A5389" s="263" t="s">
        <v>7369</v>
      </c>
      <c r="B5389" s="263" t="s">
        <v>26665</v>
      </c>
      <c r="C5389" s="263" t="s">
        <v>12</v>
      </c>
      <c r="D5389" t="s">
        <v>2</v>
      </c>
    </row>
    <row r="5390" spans="1:4" x14ac:dyDescent="0.2">
      <c r="A5390" s="263" t="s">
        <v>13966</v>
      </c>
      <c r="B5390" s="263" t="s">
        <v>26665</v>
      </c>
      <c r="C5390" s="263" t="s">
        <v>12</v>
      </c>
      <c r="D5390" t="s">
        <v>2</v>
      </c>
    </row>
    <row r="5391" spans="1:4" x14ac:dyDescent="0.2">
      <c r="A5391" s="263" t="s">
        <v>7370</v>
      </c>
      <c r="B5391" s="263" t="s">
        <v>26666</v>
      </c>
      <c r="C5391" s="263" t="s">
        <v>12</v>
      </c>
      <c r="D5391" t="s">
        <v>2</v>
      </c>
    </row>
    <row r="5392" spans="1:4" x14ac:dyDescent="0.2">
      <c r="A5392" s="263" t="s">
        <v>13967</v>
      </c>
      <c r="B5392" s="263" t="s">
        <v>26666</v>
      </c>
      <c r="C5392" s="263" t="s">
        <v>12</v>
      </c>
      <c r="D5392" t="s">
        <v>2</v>
      </c>
    </row>
    <row r="5393" spans="1:4" x14ac:dyDescent="0.2">
      <c r="A5393" s="263" t="s">
        <v>7371</v>
      </c>
      <c r="B5393" s="263" t="s">
        <v>26667</v>
      </c>
      <c r="C5393" s="263" t="s">
        <v>12</v>
      </c>
      <c r="D5393" t="s">
        <v>2</v>
      </c>
    </row>
    <row r="5394" spans="1:4" x14ac:dyDescent="0.2">
      <c r="A5394" s="263" t="s">
        <v>13968</v>
      </c>
      <c r="B5394" s="263" t="s">
        <v>26667</v>
      </c>
      <c r="C5394" s="263" t="s">
        <v>12</v>
      </c>
      <c r="D5394" t="s">
        <v>2</v>
      </c>
    </row>
    <row r="5395" spans="1:4" x14ac:dyDescent="0.2">
      <c r="A5395" s="263" t="s">
        <v>7372</v>
      </c>
      <c r="B5395" s="263" t="s">
        <v>26668</v>
      </c>
      <c r="C5395" s="263" t="s">
        <v>12</v>
      </c>
      <c r="D5395" t="s">
        <v>2</v>
      </c>
    </row>
    <row r="5396" spans="1:4" x14ac:dyDescent="0.2">
      <c r="A5396" s="263" t="s">
        <v>13969</v>
      </c>
      <c r="B5396" s="263" t="s">
        <v>26668</v>
      </c>
      <c r="C5396" s="263" t="s">
        <v>12</v>
      </c>
      <c r="D5396" t="s">
        <v>2</v>
      </c>
    </row>
    <row r="5397" spans="1:4" x14ac:dyDescent="0.2">
      <c r="A5397" s="263" t="s">
        <v>7373</v>
      </c>
      <c r="B5397" s="263" t="s">
        <v>26669</v>
      </c>
      <c r="C5397" s="263" t="s">
        <v>12</v>
      </c>
      <c r="D5397" t="s">
        <v>2</v>
      </c>
    </row>
    <row r="5398" spans="1:4" x14ac:dyDescent="0.2">
      <c r="A5398" s="263" t="s">
        <v>13970</v>
      </c>
      <c r="B5398" s="263" t="s">
        <v>26669</v>
      </c>
      <c r="C5398" s="263" t="s">
        <v>12</v>
      </c>
      <c r="D5398" t="s">
        <v>2</v>
      </c>
    </row>
    <row r="5399" spans="1:4" x14ac:dyDescent="0.2">
      <c r="A5399" s="263" t="s">
        <v>7374</v>
      </c>
      <c r="B5399" s="263" t="s">
        <v>26670</v>
      </c>
      <c r="C5399" s="263" t="s">
        <v>12</v>
      </c>
      <c r="D5399" t="s">
        <v>2</v>
      </c>
    </row>
    <row r="5400" spans="1:4" x14ac:dyDescent="0.2">
      <c r="A5400" s="263" t="s">
        <v>13971</v>
      </c>
      <c r="B5400" s="263" t="s">
        <v>26670</v>
      </c>
      <c r="C5400" s="263" t="s">
        <v>12</v>
      </c>
      <c r="D5400" t="s">
        <v>2</v>
      </c>
    </row>
    <row r="5401" spans="1:4" x14ac:dyDescent="0.2">
      <c r="A5401" s="263" t="s">
        <v>7375</v>
      </c>
      <c r="B5401" s="263" t="s">
        <v>26671</v>
      </c>
      <c r="C5401" s="263" t="s">
        <v>12</v>
      </c>
      <c r="D5401" t="s">
        <v>2</v>
      </c>
    </row>
    <row r="5402" spans="1:4" x14ac:dyDescent="0.2">
      <c r="A5402" s="263" t="s">
        <v>13972</v>
      </c>
      <c r="B5402" s="263" t="s">
        <v>26671</v>
      </c>
      <c r="C5402" s="263" t="s">
        <v>12</v>
      </c>
      <c r="D5402" t="s">
        <v>2</v>
      </c>
    </row>
    <row r="5403" spans="1:4" x14ac:dyDescent="0.2">
      <c r="A5403" s="263" t="s">
        <v>7376</v>
      </c>
      <c r="B5403" s="263" t="s">
        <v>26672</v>
      </c>
      <c r="C5403" s="263" t="s">
        <v>12</v>
      </c>
      <c r="D5403" t="s">
        <v>2</v>
      </c>
    </row>
    <row r="5404" spans="1:4" x14ac:dyDescent="0.2">
      <c r="A5404" s="263" t="s">
        <v>13973</v>
      </c>
      <c r="B5404" s="263" t="s">
        <v>26672</v>
      </c>
      <c r="C5404" s="263" t="s">
        <v>12</v>
      </c>
      <c r="D5404" t="s">
        <v>2</v>
      </c>
    </row>
    <row r="5405" spans="1:4" x14ac:dyDescent="0.2">
      <c r="A5405" s="263" t="s">
        <v>7377</v>
      </c>
      <c r="B5405" s="263" t="s">
        <v>26673</v>
      </c>
      <c r="C5405" s="263" t="s">
        <v>12</v>
      </c>
      <c r="D5405" t="s">
        <v>2</v>
      </c>
    </row>
    <row r="5406" spans="1:4" x14ac:dyDescent="0.2">
      <c r="A5406" s="263" t="s">
        <v>13974</v>
      </c>
      <c r="B5406" s="263" t="s">
        <v>26673</v>
      </c>
      <c r="C5406" s="263" t="s">
        <v>12</v>
      </c>
      <c r="D5406" t="s">
        <v>2</v>
      </c>
    </row>
    <row r="5407" spans="1:4" x14ac:dyDescent="0.2">
      <c r="A5407" s="263" t="s">
        <v>7378</v>
      </c>
      <c r="B5407" s="263" t="s">
        <v>26674</v>
      </c>
      <c r="C5407" s="263" t="s">
        <v>12</v>
      </c>
      <c r="D5407" t="s">
        <v>2</v>
      </c>
    </row>
    <row r="5408" spans="1:4" x14ac:dyDescent="0.2">
      <c r="A5408" s="263" t="s">
        <v>13975</v>
      </c>
      <c r="B5408" s="263" t="s">
        <v>26674</v>
      </c>
      <c r="C5408" s="263" t="s">
        <v>12</v>
      </c>
      <c r="D5408" t="s">
        <v>2</v>
      </c>
    </row>
    <row r="5409" spans="1:4" x14ac:dyDescent="0.2">
      <c r="A5409" s="263" t="s">
        <v>7379</v>
      </c>
      <c r="B5409" s="263" t="s">
        <v>26675</v>
      </c>
      <c r="C5409" s="263" t="s">
        <v>12</v>
      </c>
      <c r="D5409" t="s">
        <v>2</v>
      </c>
    </row>
    <row r="5410" spans="1:4" x14ac:dyDescent="0.2">
      <c r="A5410" s="263" t="s">
        <v>13976</v>
      </c>
      <c r="B5410" s="263" t="s">
        <v>26675</v>
      </c>
      <c r="C5410" s="263" t="s">
        <v>12</v>
      </c>
      <c r="D5410" t="s">
        <v>2</v>
      </c>
    </row>
    <row r="5411" spans="1:4" x14ac:dyDescent="0.2">
      <c r="A5411" s="263" t="s">
        <v>7380</v>
      </c>
      <c r="B5411" s="263" t="s">
        <v>26676</v>
      </c>
      <c r="C5411" s="263" t="s">
        <v>12</v>
      </c>
      <c r="D5411" t="s">
        <v>2</v>
      </c>
    </row>
    <row r="5412" spans="1:4" x14ac:dyDescent="0.2">
      <c r="A5412" s="263" t="s">
        <v>13977</v>
      </c>
      <c r="B5412" s="263" t="s">
        <v>26676</v>
      </c>
      <c r="C5412" s="263" t="s">
        <v>12</v>
      </c>
      <c r="D5412" t="s">
        <v>2</v>
      </c>
    </row>
    <row r="5413" spans="1:4" x14ac:dyDescent="0.2">
      <c r="A5413" s="263" t="s">
        <v>7381</v>
      </c>
      <c r="B5413" s="263" t="s">
        <v>26677</v>
      </c>
      <c r="C5413" s="263" t="s">
        <v>12</v>
      </c>
      <c r="D5413" t="s">
        <v>2</v>
      </c>
    </row>
    <row r="5414" spans="1:4" x14ac:dyDescent="0.2">
      <c r="A5414" s="263" t="s">
        <v>13978</v>
      </c>
      <c r="B5414" s="263" t="s">
        <v>26677</v>
      </c>
      <c r="C5414" s="263" t="s">
        <v>12</v>
      </c>
      <c r="D5414" t="s">
        <v>2</v>
      </c>
    </row>
    <row r="5415" spans="1:4" x14ac:dyDescent="0.2">
      <c r="A5415" s="263" t="s">
        <v>7382</v>
      </c>
      <c r="B5415" s="263" t="s">
        <v>26678</v>
      </c>
      <c r="C5415" s="263" t="s">
        <v>12</v>
      </c>
      <c r="D5415" t="s">
        <v>2</v>
      </c>
    </row>
    <row r="5416" spans="1:4" x14ac:dyDescent="0.2">
      <c r="A5416" s="263" t="s">
        <v>13979</v>
      </c>
      <c r="B5416" s="263" t="s">
        <v>26678</v>
      </c>
      <c r="C5416" s="263" t="s">
        <v>12</v>
      </c>
      <c r="D5416" t="s">
        <v>2</v>
      </c>
    </row>
    <row r="5417" spans="1:4" x14ac:dyDescent="0.2">
      <c r="A5417" s="263" t="s">
        <v>7383</v>
      </c>
      <c r="B5417" s="263" t="s">
        <v>26679</v>
      </c>
      <c r="C5417" s="263" t="s">
        <v>12</v>
      </c>
      <c r="D5417" t="s">
        <v>2</v>
      </c>
    </row>
    <row r="5418" spans="1:4" x14ac:dyDescent="0.2">
      <c r="A5418" s="263" t="s">
        <v>13980</v>
      </c>
      <c r="B5418" s="263" t="s">
        <v>26679</v>
      </c>
      <c r="C5418" s="263" t="s">
        <v>12</v>
      </c>
      <c r="D5418" t="s">
        <v>2</v>
      </c>
    </row>
    <row r="5419" spans="1:4" x14ac:dyDescent="0.2">
      <c r="A5419" s="263" t="s">
        <v>7384</v>
      </c>
      <c r="B5419" s="263" t="s">
        <v>26680</v>
      </c>
      <c r="C5419" s="263" t="s">
        <v>12</v>
      </c>
      <c r="D5419" t="s">
        <v>2</v>
      </c>
    </row>
    <row r="5420" spans="1:4" x14ac:dyDescent="0.2">
      <c r="A5420" s="263" t="s">
        <v>13981</v>
      </c>
      <c r="B5420" s="263" t="s">
        <v>26680</v>
      </c>
      <c r="C5420" s="263" t="s">
        <v>12</v>
      </c>
      <c r="D5420" t="s">
        <v>2</v>
      </c>
    </row>
    <row r="5421" spans="1:4" x14ac:dyDescent="0.2">
      <c r="A5421" s="263" t="s">
        <v>7385</v>
      </c>
      <c r="B5421" s="263" t="s">
        <v>26681</v>
      </c>
      <c r="C5421" s="263" t="s">
        <v>12</v>
      </c>
      <c r="D5421" t="s">
        <v>2</v>
      </c>
    </row>
    <row r="5422" spans="1:4" x14ac:dyDescent="0.2">
      <c r="A5422" s="263" t="s">
        <v>13982</v>
      </c>
      <c r="B5422" s="263" t="s">
        <v>26681</v>
      </c>
      <c r="C5422" s="263" t="s">
        <v>12</v>
      </c>
      <c r="D5422" t="s">
        <v>2</v>
      </c>
    </row>
    <row r="5423" spans="1:4" x14ac:dyDescent="0.2">
      <c r="A5423" s="263" t="s">
        <v>7386</v>
      </c>
      <c r="B5423" s="263" t="s">
        <v>26682</v>
      </c>
      <c r="C5423" s="263" t="s">
        <v>12</v>
      </c>
      <c r="D5423" t="s">
        <v>2</v>
      </c>
    </row>
    <row r="5424" spans="1:4" x14ac:dyDescent="0.2">
      <c r="A5424" s="263" t="s">
        <v>13983</v>
      </c>
      <c r="B5424" s="263" t="s">
        <v>26682</v>
      </c>
      <c r="C5424" s="263" t="s">
        <v>12</v>
      </c>
      <c r="D5424" t="s">
        <v>2</v>
      </c>
    </row>
    <row r="5425" spans="1:4" x14ac:dyDescent="0.2">
      <c r="A5425" s="263" t="s">
        <v>7387</v>
      </c>
      <c r="B5425" s="263" t="s">
        <v>26683</v>
      </c>
      <c r="C5425" s="263" t="s">
        <v>12</v>
      </c>
      <c r="D5425" t="s">
        <v>2</v>
      </c>
    </row>
    <row r="5426" spans="1:4" x14ac:dyDescent="0.2">
      <c r="A5426" s="263" t="s">
        <v>13984</v>
      </c>
      <c r="B5426" s="263" t="s">
        <v>26683</v>
      </c>
      <c r="C5426" s="263" t="s">
        <v>12</v>
      </c>
      <c r="D5426" t="s">
        <v>2</v>
      </c>
    </row>
    <row r="5427" spans="1:4" x14ac:dyDescent="0.2">
      <c r="A5427" s="263" t="s">
        <v>7388</v>
      </c>
      <c r="B5427" s="263" t="s">
        <v>26684</v>
      </c>
      <c r="C5427" s="263" t="s">
        <v>12</v>
      </c>
      <c r="D5427" t="s">
        <v>2</v>
      </c>
    </row>
    <row r="5428" spans="1:4" x14ac:dyDescent="0.2">
      <c r="A5428" s="263" t="s">
        <v>13985</v>
      </c>
      <c r="B5428" s="263" t="s">
        <v>26684</v>
      </c>
      <c r="C5428" s="263" t="s">
        <v>12</v>
      </c>
      <c r="D5428" t="s">
        <v>2</v>
      </c>
    </row>
    <row r="5429" spans="1:4" x14ac:dyDescent="0.2">
      <c r="A5429" s="263" t="s">
        <v>7389</v>
      </c>
      <c r="B5429" s="263" t="s">
        <v>26685</v>
      </c>
      <c r="C5429" s="263" t="s">
        <v>12</v>
      </c>
      <c r="D5429" t="s">
        <v>2</v>
      </c>
    </row>
    <row r="5430" spans="1:4" x14ac:dyDescent="0.2">
      <c r="A5430" s="263" t="s">
        <v>13986</v>
      </c>
      <c r="B5430" s="263" t="s">
        <v>26685</v>
      </c>
      <c r="C5430" s="263" t="s">
        <v>12</v>
      </c>
      <c r="D5430" t="s">
        <v>2</v>
      </c>
    </row>
    <row r="5431" spans="1:4" x14ac:dyDescent="0.2">
      <c r="A5431" s="263" t="s">
        <v>7390</v>
      </c>
      <c r="B5431" s="263" t="s">
        <v>26686</v>
      </c>
      <c r="C5431" s="263" t="s">
        <v>12</v>
      </c>
      <c r="D5431" t="s">
        <v>2</v>
      </c>
    </row>
    <row r="5432" spans="1:4" x14ac:dyDescent="0.2">
      <c r="A5432" s="263" t="s">
        <v>13987</v>
      </c>
      <c r="B5432" s="263" t="s">
        <v>26686</v>
      </c>
      <c r="C5432" s="263" t="s">
        <v>12</v>
      </c>
      <c r="D5432" t="s">
        <v>2</v>
      </c>
    </row>
    <row r="5433" spans="1:4" x14ac:dyDescent="0.2">
      <c r="A5433" s="263" t="s">
        <v>7391</v>
      </c>
      <c r="B5433" s="263" t="s">
        <v>26687</v>
      </c>
      <c r="C5433" s="263" t="s">
        <v>12</v>
      </c>
      <c r="D5433" t="s">
        <v>2</v>
      </c>
    </row>
    <row r="5434" spans="1:4" x14ac:dyDescent="0.2">
      <c r="A5434" s="263" t="s">
        <v>13988</v>
      </c>
      <c r="B5434" s="263" t="s">
        <v>26687</v>
      </c>
      <c r="C5434" s="263" t="s">
        <v>12</v>
      </c>
      <c r="D5434" t="s">
        <v>2</v>
      </c>
    </row>
    <row r="5435" spans="1:4" x14ac:dyDescent="0.2">
      <c r="A5435" s="263" t="s">
        <v>7392</v>
      </c>
      <c r="B5435" s="263" t="s">
        <v>26688</v>
      </c>
      <c r="C5435" s="263" t="s">
        <v>12</v>
      </c>
      <c r="D5435" t="s">
        <v>2</v>
      </c>
    </row>
    <row r="5436" spans="1:4" x14ac:dyDescent="0.2">
      <c r="A5436" s="263" t="s">
        <v>13989</v>
      </c>
      <c r="B5436" s="263" t="s">
        <v>26688</v>
      </c>
      <c r="C5436" s="263" t="s">
        <v>12</v>
      </c>
      <c r="D5436" t="s">
        <v>2</v>
      </c>
    </row>
    <row r="5437" spans="1:4" x14ac:dyDescent="0.2">
      <c r="A5437" s="263" t="s">
        <v>7393</v>
      </c>
      <c r="B5437" s="263" t="s">
        <v>26689</v>
      </c>
      <c r="C5437" s="263" t="s">
        <v>12</v>
      </c>
      <c r="D5437" t="s">
        <v>2</v>
      </c>
    </row>
    <row r="5438" spans="1:4" x14ac:dyDescent="0.2">
      <c r="A5438" s="263" t="s">
        <v>13990</v>
      </c>
      <c r="B5438" s="263" t="s">
        <v>26689</v>
      </c>
      <c r="C5438" s="263" t="s">
        <v>12</v>
      </c>
      <c r="D5438" t="s">
        <v>2</v>
      </c>
    </row>
    <row r="5439" spans="1:4" x14ac:dyDescent="0.2">
      <c r="A5439" s="263" t="s">
        <v>7394</v>
      </c>
      <c r="B5439" s="263" t="s">
        <v>26690</v>
      </c>
      <c r="C5439" s="263" t="s">
        <v>12</v>
      </c>
      <c r="D5439" t="s">
        <v>2</v>
      </c>
    </row>
    <row r="5440" spans="1:4" x14ac:dyDescent="0.2">
      <c r="A5440" s="263" t="s">
        <v>13991</v>
      </c>
      <c r="B5440" s="263" t="s">
        <v>26690</v>
      </c>
      <c r="C5440" s="263" t="s">
        <v>12</v>
      </c>
      <c r="D5440" t="s">
        <v>2</v>
      </c>
    </row>
    <row r="5441" spans="1:4" x14ac:dyDescent="0.2">
      <c r="A5441" s="263" t="s">
        <v>7395</v>
      </c>
      <c r="B5441" s="263" t="s">
        <v>26691</v>
      </c>
      <c r="C5441" s="263" t="s">
        <v>12</v>
      </c>
      <c r="D5441" t="s">
        <v>2</v>
      </c>
    </row>
    <row r="5442" spans="1:4" x14ac:dyDescent="0.2">
      <c r="A5442" s="263" t="s">
        <v>13992</v>
      </c>
      <c r="B5442" s="263" t="s">
        <v>26691</v>
      </c>
      <c r="C5442" s="263" t="s">
        <v>12</v>
      </c>
      <c r="D5442" t="s">
        <v>2</v>
      </c>
    </row>
    <row r="5443" spans="1:4" x14ac:dyDescent="0.2">
      <c r="A5443" s="263" t="s">
        <v>7396</v>
      </c>
      <c r="B5443" s="263" t="s">
        <v>26692</v>
      </c>
      <c r="C5443" s="263" t="s">
        <v>12</v>
      </c>
      <c r="D5443" t="s">
        <v>2</v>
      </c>
    </row>
    <row r="5444" spans="1:4" x14ac:dyDescent="0.2">
      <c r="A5444" s="263" t="s">
        <v>13993</v>
      </c>
      <c r="B5444" s="263" t="s">
        <v>26692</v>
      </c>
      <c r="C5444" s="263" t="s">
        <v>12</v>
      </c>
      <c r="D5444" t="s">
        <v>2</v>
      </c>
    </row>
    <row r="5445" spans="1:4" x14ac:dyDescent="0.2">
      <c r="A5445" s="263" t="s">
        <v>1683</v>
      </c>
      <c r="B5445" s="263" t="s">
        <v>26693</v>
      </c>
      <c r="C5445" s="263" t="s">
        <v>12</v>
      </c>
      <c r="D5445" t="s">
        <v>2</v>
      </c>
    </row>
    <row r="5446" spans="1:4" x14ac:dyDescent="0.2">
      <c r="A5446" s="263" t="s">
        <v>13994</v>
      </c>
      <c r="B5446" s="263" t="s">
        <v>26693</v>
      </c>
      <c r="C5446" s="263" t="s">
        <v>12</v>
      </c>
      <c r="D5446" t="s">
        <v>2</v>
      </c>
    </row>
    <row r="5447" spans="1:4" x14ac:dyDescent="0.2">
      <c r="A5447" s="263" t="s">
        <v>1684</v>
      </c>
      <c r="B5447" s="263" t="s">
        <v>26694</v>
      </c>
      <c r="C5447" s="263" t="s">
        <v>12</v>
      </c>
      <c r="D5447" t="s">
        <v>2</v>
      </c>
    </row>
    <row r="5448" spans="1:4" x14ac:dyDescent="0.2">
      <c r="A5448" s="263" t="s">
        <v>13995</v>
      </c>
      <c r="B5448" s="263" t="s">
        <v>26694</v>
      </c>
      <c r="C5448" s="263" t="s">
        <v>12</v>
      </c>
      <c r="D5448" t="s">
        <v>2</v>
      </c>
    </row>
    <row r="5449" spans="1:4" x14ac:dyDescent="0.2">
      <c r="A5449" s="263" t="s">
        <v>1685</v>
      </c>
      <c r="B5449" s="263" t="s">
        <v>26695</v>
      </c>
      <c r="C5449" s="263" t="s">
        <v>12</v>
      </c>
      <c r="D5449" t="s">
        <v>2</v>
      </c>
    </row>
    <row r="5450" spans="1:4" x14ac:dyDescent="0.2">
      <c r="A5450" s="263" t="s">
        <v>13996</v>
      </c>
      <c r="B5450" s="263" t="s">
        <v>26695</v>
      </c>
      <c r="C5450" s="263" t="s">
        <v>12</v>
      </c>
      <c r="D5450" t="s">
        <v>2</v>
      </c>
    </row>
    <row r="5451" spans="1:4" x14ac:dyDescent="0.2">
      <c r="A5451" s="263" t="s">
        <v>1686</v>
      </c>
      <c r="B5451" s="263" t="s">
        <v>26696</v>
      </c>
      <c r="C5451" s="263" t="s">
        <v>12</v>
      </c>
      <c r="D5451" t="s">
        <v>2</v>
      </c>
    </row>
    <row r="5452" spans="1:4" x14ac:dyDescent="0.2">
      <c r="A5452" s="263" t="s">
        <v>13997</v>
      </c>
      <c r="B5452" s="263" t="s">
        <v>26696</v>
      </c>
      <c r="C5452" s="263" t="s">
        <v>12</v>
      </c>
      <c r="D5452" t="s">
        <v>2</v>
      </c>
    </row>
    <row r="5453" spans="1:4" x14ac:dyDescent="0.2">
      <c r="A5453" s="263" t="s">
        <v>1687</v>
      </c>
      <c r="B5453" s="263" t="s">
        <v>26697</v>
      </c>
      <c r="C5453" s="263" t="s">
        <v>12</v>
      </c>
      <c r="D5453" t="s">
        <v>2</v>
      </c>
    </row>
    <row r="5454" spans="1:4" x14ac:dyDescent="0.2">
      <c r="A5454" s="263" t="s">
        <v>13998</v>
      </c>
      <c r="B5454" s="263" t="s">
        <v>26697</v>
      </c>
      <c r="C5454" s="263" t="s">
        <v>12</v>
      </c>
      <c r="D5454" t="s">
        <v>2</v>
      </c>
    </row>
    <row r="5455" spans="1:4" x14ac:dyDescent="0.2">
      <c r="A5455" s="263" t="s">
        <v>1688</v>
      </c>
      <c r="B5455" s="263" t="s">
        <v>26698</v>
      </c>
      <c r="C5455" s="263" t="s">
        <v>12</v>
      </c>
      <c r="D5455" t="s">
        <v>2</v>
      </c>
    </row>
    <row r="5456" spans="1:4" x14ac:dyDescent="0.2">
      <c r="A5456" s="263" t="s">
        <v>13999</v>
      </c>
      <c r="B5456" s="263" t="s">
        <v>26698</v>
      </c>
      <c r="C5456" s="263" t="s">
        <v>12</v>
      </c>
      <c r="D5456" t="s">
        <v>2</v>
      </c>
    </row>
    <row r="5457" spans="1:4" x14ac:dyDescent="0.2">
      <c r="A5457" s="263" t="s">
        <v>1689</v>
      </c>
      <c r="B5457" s="263" t="s">
        <v>26699</v>
      </c>
      <c r="C5457" s="263" t="s">
        <v>12</v>
      </c>
      <c r="D5457" t="s">
        <v>2</v>
      </c>
    </row>
    <row r="5458" spans="1:4" x14ac:dyDescent="0.2">
      <c r="A5458" s="263" t="s">
        <v>14000</v>
      </c>
      <c r="B5458" s="263" t="s">
        <v>26699</v>
      </c>
      <c r="C5458" s="263" t="s">
        <v>12</v>
      </c>
      <c r="D5458" t="s">
        <v>2</v>
      </c>
    </row>
    <row r="5459" spans="1:4" x14ac:dyDescent="0.2">
      <c r="A5459" s="263" t="s">
        <v>1690</v>
      </c>
      <c r="B5459" s="263" t="s">
        <v>26700</v>
      </c>
      <c r="C5459" s="263" t="s">
        <v>12</v>
      </c>
      <c r="D5459" t="s">
        <v>2</v>
      </c>
    </row>
    <row r="5460" spans="1:4" x14ac:dyDescent="0.2">
      <c r="A5460" s="263" t="s">
        <v>14001</v>
      </c>
      <c r="B5460" s="263" t="s">
        <v>26700</v>
      </c>
      <c r="C5460" s="263" t="s">
        <v>12</v>
      </c>
      <c r="D5460" t="s">
        <v>2</v>
      </c>
    </row>
    <row r="5461" spans="1:4" x14ac:dyDescent="0.2">
      <c r="A5461" s="263" t="s">
        <v>1691</v>
      </c>
      <c r="B5461" s="263" t="s">
        <v>26701</v>
      </c>
      <c r="C5461" s="263" t="s">
        <v>12</v>
      </c>
      <c r="D5461" t="s">
        <v>2</v>
      </c>
    </row>
    <row r="5462" spans="1:4" x14ac:dyDescent="0.2">
      <c r="A5462" s="263" t="s">
        <v>14002</v>
      </c>
      <c r="B5462" s="263" t="s">
        <v>26701</v>
      </c>
      <c r="C5462" s="263" t="s">
        <v>12</v>
      </c>
      <c r="D5462" t="s">
        <v>2</v>
      </c>
    </row>
    <row r="5463" spans="1:4" x14ac:dyDescent="0.2">
      <c r="A5463" s="263" t="s">
        <v>1692</v>
      </c>
      <c r="B5463" s="263" t="s">
        <v>26702</v>
      </c>
      <c r="C5463" s="263" t="s">
        <v>12</v>
      </c>
      <c r="D5463" t="s">
        <v>2</v>
      </c>
    </row>
    <row r="5464" spans="1:4" x14ac:dyDescent="0.2">
      <c r="A5464" s="263" t="s">
        <v>14003</v>
      </c>
      <c r="B5464" s="263" t="s">
        <v>26702</v>
      </c>
      <c r="C5464" s="263" t="s">
        <v>12</v>
      </c>
      <c r="D5464" t="s">
        <v>2</v>
      </c>
    </row>
    <row r="5465" spans="1:4" x14ac:dyDescent="0.2">
      <c r="A5465" s="263" t="s">
        <v>1693</v>
      </c>
      <c r="B5465" s="263" t="s">
        <v>26703</v>
      </c>
      <c r="C5465" s="263" t="s">
        <v>12</v>
      </c>
      <c r="D5465" t="s">
        <v>2</v>
      </c>
    </row>
    <row r="5466" spans="1:4" x14ac:dyDescent="0.2">
      <c r="A5466" s="263" t="s">
        <v>14004</v>
      </c>
      <c r="B5466" s="263" t="s">
        <v>26703</v>
      </c>
      <c r="C5466" s="263" t="s">
        <v>12</v>
      </c>
      <c r="D5466" t="s">
        <v>2</v>
      </c>
    </row>
    <row r="5467" spans="1:4" x14ac:dyDescent="0.2">
      <c r="A5467" s="263" t="s">
        <v>1694</v>
      </c>
      <c r="B5467" s="263" t="s">
        <v>26704</v>
      </c>
      <c r="C5467" s="263" t="s">
        <v>12</v>
      </c>
      <c r="D5467" t="s">
        <v>2</v>
      </c>
    </row>
    <row r="5468" spans="1:4" x14ac:dyDescent="0.2">
      <c r="A5468" s="263" t="s">
        <v>14005</v>
      </c>
      <c r="B5468" s="263" t="s">
        <v>26704</v>
      </c>
      <c r="C5468" s="263" t="s">
        <v>12</v>
      </c>
      <c r="D5468" t="s">
        <v>2</v>
      </c>
    </row>
    <row r="5469" spans="1:4" x14ac:dyDescent="0.2">
      <c r="A5469" s="263" t="s">
        <v>1695</v>
      </c>
      <c r="B5469" s="263" t="s">
        <v>26705</v>
      </c>
      <c r="C5469" s="263" t="s">
        <v>12</v>
      </c>
      <c r="D5469" t="s">
        <v>2</v>
      </c>
    </row>
    <row r="5470" spans="1:4" x14ac:dyDescent="0.2">
      <c r="A5470" s="263" t="s">
        <v>14006</v>
      </c>
      <c r="B5470" s="263" t="s">
        <v>26705</v>
      </c>
      <c r="C5470" s="263" t="s">
        <v>12</v>
      </c>
      <c r="D5470" t="s">
        <v>2</v>
      </c>
    </row>
    <row r="5471" spans="1:4" x14ac:dyDescent="0.2">
      <c r="A5471" s="263" t="s">
        <v>1696</v>
      </c>
      <c r="B5471" s="263" t="s">
        <v>26706</v>
      </c>
      <c r="C5471" s="263" t="s">
        <v>12</v>
      </c>
      <c r="D5471" t="s">
        <v>2</v>
      </c>
    </row>
    <row r="5472" spans="1:4" x14ac:dyDescent="0.2">
      <c r="A5472" s="263" t="s">
        <v>14007</v>
      </c>
      <c r="B5472" s="263" t="s">
        <v>26706</v>
      </c>
      <c r="C5472" s="263" t="s">
        <v>12</v>
      </c>
      <c r="D5472" t="s">
        <v>2</v>
      </c>
    </row>
    <row r="5473" spans="1:4" x14ac:dyDescent="0.2">
      <c r="A5473" s="263" t="s">
        <v>1697</v>
      </c>
      <c r="B5473" s="263" t="s">
        <v>26707</v>
      </c>
      <c r="C5473" s="263" t="s">
        <v>12</v>
      </c>
      <c r="D5473" t="s">
        <v>2</v>
      </c>
    </row>
    <row r="5474" spans="1:4" x14ac:dyDescent="0.2">
      <c r="A5474" s="263" t="s">
        <v>14008</v>
      </c>
      <c r="B5474" s="263" t="s">
        <v>26707</v>
      </c>
      <c r="C5474" s="263" t="s">
        <v>12</v>
      </c>
      <c r="D5474" t="s">
        <v>2</v>
      </c>
    </row>
    <row r="5475" spans="1:4" x14ac:dyDescent="0.2">
      <c r="A5475" s="263" t="s">
        <v>1698</v>
      </c>
      <c r="B5475" s="263" t="s">
        <v>26708</v>
      </c>
      <c r="C5475" s="263" t="s">
        <v>12</v>
      </c>
      <c r="D5475" t="s">
        <v>2</v>
      </c>
    </row>
    <row r="5476" spans="1:4" x14ac:dyDescent="0.2">
      <c r="A5476" s="263" t="s">
        <v>14009</v>
      </c>
      <c r="B5476" s="263" t="s">
        <v>26708</v>
      </c>
      <c r="C5476" s="263" t="s">
        <v>12</v>
      </c>
      <c r="D5476" t="s">
        <v>2</v>
      </c>
    </row>
    <row r="5477" spans="1:4" x14ac:dyDescent="0.2">
      <c r="A5477" s="263" t="s">
        <v>1699</v>
      </c>
      <c r="B5477" s="263" t="s">
        <v>26709</v>
      </c>
      <c r="C5477" s="263" t="s">
        <v>12</v>
      </c>
      <c r="D5477" t="s">
        <v>2</v>
      </c>
    </row>
    <row r="5478" spans="1:4" x14ac:dyDescent="0.2">
      <c r="A5478" s="263" t="s">
        <v>14010</v>
      </c>
      <c r="B5478" s="263" t="s">
        <v>26709</v>
      </c>
      <c r="C5478" s="263" t="s">
        <v>12</v>
      </c>
      <c r="D5478" t="s">
        <v>2</v>
      </c>
    </row>
    <row r="5479" spans="1:4" x14ac:dyDescent="0.2">
      <c r="A5479" s="263" t="s">
        <v>1700</v>
      </c>
      <c r="B5479" s="263" t="s">
        <v>26710</v>
      </c>
      <c r="C5479" s="263" t="s">
        <v>12</v>
      </c>
      <c r="D5479" t="s">
        <v>2</v>
      </c>
    </row>
    <row r="5480" spans="1:4" x14ac:dyDescent="0.2">
      <c r="A5480" s="263" t="s">
        <v>14011</v>
      </c>
      <c r="B5480" s="263" t="s">
        <v>26710</v>
      </c>
      <c r="C5480" s="263" t="s">
        <v>12</v>
      </c>
      <c r="D5480" t="s">
        <v>2</v>
      </c>
    </row>
    <row r="5481" spans="1:4" x14ac:dyDescent="0.2">
      <c r="A5481" s="263" t="s">
        <v>1701</v>
      </c>
      <c r="B5481" s="263" t="s">
        <v>26711</v>
      </c>
      <c r="C5481" s="263" t="s">
        <v>12</v>
      </c>
      <c r="D5481" t="s">
        <v>2</v>
      </c>
    </row>
    <row r="5482" spans="1:4" x14ac:dyDescent="0.2">
      <c r="A5482" s="263" t="s">
        <v>14012</v>
      </c>
      <c r="B5482" s="263" t="s">
        <v>26711</v>
      </c>
      <c r="C5482" s="263" t="s">
        <v>12</v>
      </c>
      <c r="D5482" t="s">
        <v>2</v>
      </c>
    </row>
    <row r="5483" spans="1:4" x14ac:dyDescent="0.2">
      <c r="A5483" s="263" t="s">
        <v>1702</v>
      </c>
      <c r="B5483" s="263" t="s">
        <v>26712</v>
      </c>
      <c r="C5483" s="263" t="s">
        <v>12</v>
      </c>
      <c r="D5483" t="s">
        <v>2</v>
      </c>
    </row>
    <row r="5484" spans="1:4" x14ac:dyDescent="0.2">
      <c r="A5484" s="263" t="s">
        <v>14013</v>
      </c>
      <c r="B5484" s="263" t="s">
        <v>26712</v>
      </c>
      <c r="C5484" s="263" t="s">
        <v>12</v>
      </c>
      <c r="D5484" t="s">
        <v>2</v>
      </c>
    </row>
    <row r="5485" spans="1:4" x14ac:dyDescent="0.2">
      <c r="A5485" s="263" t="s">
        <v>1703</v>
      </c>
      <c r="B5485" s="263" t="s">
        <v>26713</v>
      </c>
      <c r="C5485" s="263" t="s">
        <v>12</v>
      </c>
      <c r="D5485" t="s">
        <v>2</v>
      </c>
    </row>
    <row r="5486" spans="1:4" x14ac:dyDescent="0.2">
      <c r="A5486" s="263" t="s">
        <v>14014</v>
      </c>
      <c r="B5486" s="263" t="s">
        <v>26713</v>
      </c>
      <c r="C5486" s="263" t="s">
        <v>12</v>
      </c>
      <c r="D5486" t="s">
        <v>2</v>
      </c>
    </row>
    <row r="5487" spans="1:4" x14ac:dyDescent="0.2">
      <c r="A5487" s="263" t="s">
        <v>1704</v>
      </c>
      <c r="B5487" s="263" t="s">
        <v>26714</v>
      </c>
      <c r="C5487" s="263" t="s">
        <v>12</v>
      </c>
      <c r="D5487" t="s">
        <v>2</v>
      </c>
    </row>
    <row r="5488" spans="1:4" x14ac:dyDescent="0.2">
      <c r="A5488" s="263" t="s">
        <v>14015</v>
      </c>
      <c r="B5488" s="263" t="s">
        <v>26714</v>
      </c>
      <c r="C5488" s="263" t="s">
        <v>12</v>
      </c>
      <c r="D5488" t="s">
        <v>2</v>
      </c>
    </row>
    <row r="5489" spans="1:4" x14ac:dyDescent="0.2">
      <c r="A5489" s="263" t="s">
        <v>1705</v>
      </c>
      <c r="B5489" s="263" t="s">
        <v>26715</v>
      </c>
      <c r="C5489" s="263" t="s">
        <v>12</v>
      </c>
      <c r="D5489" t="s">
        <v>2</v>
      </c>
    </row>
    <row r="5490" spans="1:4" x14ac:dyDescent="0.2">
      <c r="A5490" s="263" t="s">
        <v>14016</v>
      </c>
      <c r="B5490" s="263" t="s">
        <v>26715</v>
      </c>
      <c r="C5490" s="263" t="s">
        <v>12</v>
      </c>
      <c r="D5490" t="s">
        <v>2</v>
      </c>
    </row>
    <row r="5491" spans="1:4" x14ac:dyDescent="0.2">
      <c r="A5491" s="263" t="s">
        <v>1706</v>
      </c>
      <c r="B5491" s="263" t="s">
        <v>26716</v>
      </c>
      <c r="C5491" s="263" t="s">
        <v>12</v>
      </c>
      <c r="D5491" t="s">
        <v>2</v>
      </c>
    </row>
    <row r="5492" spans="1:4" x14ac:dyDescent="0.2">
      <c r="A5492" s="263" t="s">
        <v>14017</v>
      </c>
      <c r="B5492" s="263" t="s">
        <v>26716</v>
      </c>
      <c r="C5492" s="263" t="s">
        <v>12</v>
      </c>
      <c r="D5492" t="s">
        <v>2</v>
      </c>
    </row>
    <row r="5493" spans="1:4" x14ac:dyDescent="0.2">
      <c r="A5493" s="263" t="s">
        <v>1707</v>
      </c>
      <c r="B5493" s="263" t="s">
        <v>26717</v>
      </c>
      <c r="C5493" s="263" t="s">
        <v>12</v>
      </c>
      <c r="D5493" t="s">
        <v>2</v>
      </c>
    </row>
    <row r="5494" spans="1:4" x14ac:dyDescent="0.2">
      <c r="A5494" s="263" t="s">
        <v>14018</v>
      </c>
      <c r="B5494" s="263" t="s">
        <v>26717</v>
      </c>
      <c r="C5494" s="263" t="s">
        <v>12</v>
      </c>
      <c r="D5494" t="s">
        <v>2</v>
      </c>
    </row>
    <row r="5495" spans="1:4" x14ac:dyDescent="0.2">
      <c r="A5495" s="263" t="s">
        <v>1708</v>
      </c>
      <c r="B5495" s="263" t="s">
        <v>26718</v>
      </c>
      <c r="C5495" s="263" t="s">
        <v>12</v>
      </c>
      <c r="D5495" t="s">
        <v>2</v>
      </c>
    </row>
    <row r="5496" spans="1:4" x14ac:dyDescent="0.2">
      <c r="A5496" s="263" t="s">
        <v>14019</v>
      </c>
      <c r="B5496" s="263" t="s">
        <v>26718</v>
      </c>
      <c r="C5496" s="263" t="s">
        <v>12</v>
      </c>
      <c r="D5496" t="s">
        <v>2</v>
      </c>
    </row>
    <row r="5497" spans="1:4" x14ac:dyDescent="0.2">
      <c r="A5497" s="263" t="s">
        <v>1709</v>
      </c>
      <c r="B5497" s="263" t="s">
        <v>26719</v>
      </c>
      <c r="C5497" s="263" t="s">
        <v>12</v>
      </c>
      <c r="D5497" t="s">
        <v>2</v>
      </c>
    </row>
    <row r="5498" spans="1:4" x14ac:dyDescent="0.2">
      <c r="A5498" s="263" t="s">
        <v>14020</v>
      </c>
      <c r="B5498" s="263" t="s">
        <v>26719</v>
      </c>
      <c r="C5498" s="263" t="s">
        <v>12</v>
      </c>
      <c r="D5498" t="s">
        <v>2</v>
      </c>
    </row>
    <row r="5499" spans="1:4" x14ac:dyDescent="0.2">
      <c r="A5499" s="263" t="s">
        <v>1710</v>
      </c>
      <c r="B5499" s="263" t="s">
        <v>26720</v>
      </c>
      <c r="C5499" s="263" t="s">
        <v>12</v>
      </c>
      <c r="D5499" t="s">
        <v>2</v>
      </c>
    </row>
    <row r="5500" spans="1:4" x14ac:dyDescent="0.2">
      <c r="A5500" s="263" t="s">
        <v>14021</v>
      </c>
      <c r="B5500" s="263" t="s">
        <v>26720</v>
      </c>
      <c r="C5500" s="263" t="s">
        <v>12</v>
      </c>
      <c r="D5500" t="s">
        <v>2</v>
      </c>
    </row>
    <row r="5501" spans="1:4" x14ac:dyDescent="0.2">
      <c r="A5501" s="263" t="s">
        <v>1711</v>
      </c>
      <c r="B5501" s="263" t="s">
        <v>26721</v>
      </c>
      <c r="C5501" s="263" t="s">
        <v>12</v>
      </c>
      <c r="D5501" t="s">
        <v>2</v>
      </c>
    </row>
    <row r="5502" spans="1:4" x14ac:dyDescent="0.2">
      <c r="A5502" s="263" t="s">
        <v>14022</v>
      </c>
      <c r="B5502" s="263" t="s">
        <v>26721</v>
      </c>
      <c r="C5502" s="263" t="s">
        <v>12</v>
      </c>
      <c r="D5502" t="s">
        <v>2</v>
      </c>
    </row>
    <row r="5503" spans="1:4" x14ac:dyDescent="0.2">
      <c r="A5503" s="263" t="s">
        <v>1712</v>
      </c>
      <c r="B5503" s="263" t="s">
        <v>26722</v>
      </c>
      <c r="C5503" s="263" t="s">
        <v>12</v>
      </c>
      <c r="D5503" t="s">
        <v>2</v>
      </c>
    </row>
    <row r="5504" spans="1:4" x14ac:dyDescent="0.2">
      <c r="A5504" s="263" t="s">
        <v>14023</v>
      </c>
      <c r="B5504" s="263" t="s">
        <v>26722</v>
      </c>
      <c r="C5504" s="263" t="s">
        <v>12</v>
      </c>
      <c r="D5504" t="s">
        <v>2</v>
      </c>
    </row>
    <row r="5505" spans="1:4" x14ac:dyDescent="0.2">
      <c r="A5505" s="263" t="s">
        <v>1713</v>
      </c>
      <c r="B5505" s="263" t="s">
        <v>26723</v>
      </c>
      <c r="C5505" s="263" t="s">
        <v>12</v>
      </c>
      <c r="D5505" t="s">
        <v>2</v>
      </c>
    </row>
    <row r="5506" spans="1:4" x14ac:dyDescent="0.2">
      <c r="A5506" s="263" t="s">
        <v>14024</v>
      </c>
      <c r="B5506" s="263" t="s">
        <v>26723</v>
      </c>
      <c r="C5506" s="263" t="s">
        <v>12</v>
      </c>
      <c r="D5506" t="s">
        <v>2</v>
      </c>
    </row>
    <row r="5507" spans="1:4" x14ac:dyDescent="0.2">
      <c r="A5507" s="263" t="s">
        <v>1714</v>
      </c>
      <c r="B5507" s="263" t="s">
        <v>26724</v>
      </c>
      <c r="C5507" s="263" t="s">
        <v>12</v>
      </c>
      <c r="D5507" t="s">
        <v>2</v>
      </c>
    </row>
    <row r="5508" spans="1:4" x14ac:dyDescent="0.2">
      <c r="A5508" s="263" t="s">
        <v>14025</v>
      </c>
      <c r="B5508" s="263" t="s">
        <v>26724</v>
      </c>
      <c r="C5508" s="263" t="s">
        <v>12</v>
      </c>
      <c r="D5508" t="s">
        <v>2</v>
      </c>
    </row>
    <row r="5509" spans="1:4" x14ac:dyDescent="0.2">
      <c r="A5509" s="263" t="s">
        <v>1715</v>
      </c>
      <c r="B5509" s="263" t="s">
        <v>26725</v>
      </c>
      <c r="C5509" s="263" t="s">
        <v>12</v>
      </c>
      <c r="D5509" t="s">
        <v>2</v>
      </c>
    </row>
    <row r="5510" spans="1:4" x14ac:dyDescent="0.2">
      <c r="A5510" s="263" t="s">
        <v>14026</v>
      </c>
      <c r="B5510" s="263" t="s">
        <v>26725</v>
      </c>
      <c r="C5510" s="263" t="s">
        <v>12</v>
      </c>
      <c r="D5510" t="s">
        <v>2</v>
      </c>
    </row>
    <row r="5511" spans="1:4" x14ac:dyDescent="0.2">
      <c r="A5511" s="263" t="s">
        <v>1716</v>
      </c>
      <c r="B5511" s="263" t="s">
        <v>26726</v>
      </c>
      <c r="C5511" s="263" t="s">
        <v>12</v>
      </c>
      <c r="D5511" t="s">
        <v>2</v>
      </c>
    </row>
    <row r="5512" spans="1:4" x14ac:dyDescent="0.2">
      <c r="A5512" s="263" t="s">
        <v>14027</v>
      </c>
      <c r="B5512" s="263" t="s">
        <v>26726</v>
      </c>
      <c r="C5512" s="263" t="s">
        <v>12</v>
      </c>
      <c r="D5512" t="s">
        <v>2</v>
      </c>
    </row>
    <row r="5513" spans="1:4" x14ac:dyDescent="0.2">
      <c r="A5513" s="263" t="s">
        <v>1717</v>
      </c>
      <c r="B5513" s="263" t="s">
        <v>26727</v>
      </c>
      <c r="C5513" s="263" t="s">
        <v>12</v>
      </c>
      <c r="D5513" t="s">
        <v>2</v>
      </c>
    </row>
    <row r="5514" spans="1:4" x14ac:dyDescent="0.2">
      <c r="A5514" s="263" t="s">
        <v>14028</v>
      </c>
      <c r="B5514" s="263" t="s">
        <v>26727</v>
      </c>
      <c r="C5514" s="263" t="s">
        <v>12</v>
      </c>
      <c r="D5514" t="s">
        <v>2</v>
      </c>
    </row>
    <row r="5515" spans="1:4" x14ac:dyDescent="0.2">
      <c r="A5515" s="263" t="s">
        <v>1718</v>
      </c>
      <c r="B5515" s="263" t="s">
        <v>26728</v>
      </c>
      <c r="C5515" s="263" t="s">
        <v>12</v>
      </c>
      <c r="D5515" t="s">
        <v>2</v>
      </c>
    </row>
    <row r="5516" spans="1:4" x14ac:dyDescent="0.2">
      <c r="A5516" s="263" t="s">
        <v>14029</v>
      </c>
      <c r="B5516" s="263" t="s">
        <v>26728</v>
      </c>
      <c r="C5516" s="263" t="s">
        <v>12</v>
      </c>
      <c r="D5516" t="s">
        <v>2</v>
      </c>
    </row>
    <row r="5517" spans="1:4" x14ac:dyDescent="0.2">
      <c r="A5517" s="263" t="s">
        <v>1719</v>
      </c>
      <c r="B5517" s="263" t="s">
        <v>26729</v>
      </c>
      <c r="C5517" s="263" t="s">
        <v>12</v>
      </c>
      <c r="D5517" t="s">
        <v>2</v>
      </c>
    </row>
    <row r="5518" spans="1:4" x14ac:dyDescent="0.2">
      <c r="A5518" s="263" t="s">
        <v>14030</v>
      </c>
      <c r="B5518" s="263" t="s">
        <v>26729</v>
      </c>
      <c r="C5518" s="263" t="s">
        <v>12</v>
      </c>
      <c r="D5518" t="s">
        <v>2</v>
      </c>
    </row>
    <row r="5519" spans="1:4" x14ac:dyDescent="0.2">
      <c r="A5519" s="263" t="s">
        <v>1720</v>
      </c>
      <c r="B5519" s="263" t="s">
        <v>26730</v>
      </c>
      <c r="C5519" s="263" t="s">
        <v>12</v>
      </c>
      <c r="D5519" t="s">
        <v>2</v>
      </c>
    </row>
    <row r="5520" spans="1:4" x14ac:dyDescent="0.2">
      <c r="A5520" s="263" t="s">
        <v>14031</v>
      </c>
      <c r="B5520" s="263" t="s">
        <v>26730</v>
      </c>
      <c r="C5520" s="263" t="s">
        <v>12</v>
      </c>
      <c r="D5520" t="s">
        <v>2</v>
      </c>
    </row>
    <row r="5521" spans="1:4" x14ac:dyDescent="0.2">
      <c r="A5521" s="263" t="s">
        <v>1721</v>
      </c>
      <c r="B5521" s="263" t="s">
        <v>26731</v>
      </c>
      <c r="C5521" s="263" t="s">
        <v>12</v>
      </c>
      <c r="D5521" t="s">
        <v>2</v>
      </c>
    </row>
    <row r="5522" spans="1:4" x14ac:dyDescent="0.2">
      <c r="A5522" s="263" t="s">
        <v>14032</v>
      </c>
      <c r="B5522" s="263" t="s">
        <v>26731</v>
      </c>
      <c r="C5522" s="263" t="s">
        <v>12</v>
      </c>
      <c r="D5522" t="s">
        <v>2</v>
      </c>
    </row>
    <row r="5523" spans="1:4" x14ac:dyDescent="0.2">
      <c r="A5523" s="263" t="s">
        <v>1722</v>
      </c>
      <c r="B5523" s="263" t="s">
        <v>26732</v>
      </c>
      <c r="C5523" s="263" t="s">
        <v>12</v>
      </c>
      <c r="D5523" t="s">
        <v>2</v>
      </c>
    </row>
    <row r="5524" spans="1:4" x14ac:dyDescent="0.2">
      <c r="A5524" s="263" t="s">
        <v>14033</v>
      </c>
      <c r="B5524" s="263" t="s">
        <v>26732</v>
      </c>
      <c r="C5524" s="263" t="s">
        <v>12</v>
      </c>
      <c r="D5524" t="s">
        <v>2</v>
      </c>
    </row>
    <row r="5525" spans="1:4" x14ac:dyDescent="0.2">
      <c r="A5525" s="263" t="s">
        <v>1723</v>
      </c>
      <c r="B5525" s="263" t="s">
        <v>26733</v>
      </c>
      <c r="C5525" s="263" t="s">
        <v>12</v>
      </c>
      <c r="D5525" t="s">
        <v>2</v>
      </c>
    </row>
    <row r="5526" spans="1:4" x14ac:dyDescent="0.2">
      <c r="A5526" s="263" t="s">
        <v>14034</v>
      </c>
      <c r="B5526" s="263" t="s">
        <v>26733</v>
      </c>
      <c r="C5526" s="263" t="s">
        <v>12</v>
      </c>
      <c r="D5526" t="s">
        <v>2</v>
      </c>
    </row>
    <row r="5527" spans="1:4" x14ac:dyDescent="0.2">
      <c r="A5527" s="263" t="s">
        <v>1724</v>
      </c>
      <c r="B5527" s="263" t="s">
        <v>26734</v>
      </c>
      <c r="C5527" s="263" t="s">
        <v>12</v>
      </c>
      <c r="D5527" t="s">
        <v>2</v>
      </c>
    </row>
    <row r="5528" spans="1:4" x14ac:dyDescent="0.2">
      <c r="A5528" s="263" t="s">
        <v>14035</v>
      </c>
      <c r="B5528" s="263" t="s">
        <v>26734</v>
      </c>
      <c r="C5528" s="263" t="s">
        <v>12</v>
      </c>
      <c r="D5528" t="s">
        <v>2</v>
      </c>
    </row>
    <row r="5529" spans="1:4" x14ac:dyDescent="0.2">
      <c r="A5529" s="263" t="s">
        <v>1725</v>
      </c>
      <c r="B5529" s="263" t="s">
        <v>26735</v>
      </c>
      <c r="C5529" s="263" t="s">
        <v>12</v>
      </c>
      <c r="D5529" t="s">
        <v>2</v>
      </c>
    </row>
    <row r="5530" spans="1:4" x14ac:dyDescent="0.2">
      <c r="A5530" s="263" t="s">
        <v>14036</v>
      </c>
      <c r="B5530" s="263" t="s">
        <v>26735</v>
      </c>
      <c r="C5530" s="263" t="s">
        <v>12</v>
      </c>
      <c r="D5530" t="s">
        <v>2</v>
      </c>
    </row>
    <row r="5531" spans="1:4" x14ac:dyDescent="0.2">
      <c r="A5531" s="263" t="s">
        <v>1726</v>
      </c>
      <c r="B5531" s="263" t="s">
        <v>26736</v>
      </c>
      <c r="C5531" s="263" t="s">
        <v>12</v>
      </c>
      <c r="D5531" t="s">
        <v>2</v>
      </c>
    </row>
    <row r="5532" spans="1:4" x14ac:dyDescent="0.2">
      <c r="A5532" s="263" t="s">
        <v>14037</v>
      </c>
      <c r="B5532" s="263" t="s">
        <v>26736</v>
      </c>
      <c r="C5532" s="263" t="s">
        <v>12</v>
      </c>
      <c r="D5532" t="s">
        <v>2</v>
      </c>
    </row>
    <row r="5533" spans="1:4" x14ac:dyDescent="0.2">
      <c r="A5533" s="263" t="s">
        <v>1727</v>
      </c>
      <c r="B5533" s="263" t="s">
        <v>26737</v>
      </c>
      <c r="C5533" s="263" t="s">
        <v>12</v>
      </c>
      <c r="D5533" t="s">
        <v>2</v>
      </c>
    </row>
    <row r="5534" spans="1:4" x14ac:dyDescent="0.2">
      <c r="A5534" s="263" t="s">
        <v>14038</v>
      </c>
      <c r="B5534" s="263" t="s">
        <v>26737</v>
      </c>
      <c r="C5534" s="263" t="s">
        <v>12</v>
      </c>
      <c r="D5534" t="s">
        <v>2</v>
      </c>
    </row>
    <row r="5535" spans="1:4" x14ac:dyDescent="0.2">
      <c r="A5535" s="263" t="s">
        <v>1728</v>
      </c>
      <c r="B5535" s="263" t="s">
        <v>26738</v>
      </c>
      <c r="C5535" s="263" t="s">
        <v>12</v>
      </c>
      <c r="D5535" t="s">
        <v>2</v>
      </c>
    </row>
    <row r="5536" spans="1:4" x14ac:dyDescent="0.2">
      <c r="A5536" s="263" t="s">
        <v>14039</v>
      </c>
      <c r="B5536" s="263" t="s">
        <v>26738</v>
      </c>
      <c r="C5536" s="263" t="s">
        <v>12</v>
      </c>
      <c r="D5536" t="s">
        <v>2</v>
      </c>
    </row>
    <row r="5537" spans="1:4" x14ac:dyDescent="0.2">
      <c r="A5537" s="263" t="s">
        <v>1729</v>
      </c>
      <c r="B5537" s="263" t="s">
        <v>26739</v>
      </c>
      <c r="C5537" s="263" t="s">
        <v>12</v>
      </c>
      <c r="D5537" t="s">
        <v>2</v>
      </c>
    </row>
    <row r="5538" spans="1:4" x14ac:dyDescent="0.2">
      <c r="A5538" s="263" t="s">
        <v>14040</v>
      </c>
      <c r="B5538" s="263" t="s">
        <v>26739</v>
      </c>
      <c r="C5538" s="263" t="s">
        <v>12</v>
      </c>
      <c r="D5538" t="s">
        <v>2</v>
      </c>
    </row>
    <row r="5539" spans="1:4" x14ac:dyDescent="0.2">
      <c r="A5539" s="263" t="s">
        <v>1730</v>
      </c>
      <c r="B5539" s="263" t="s">
        <v>26740</v>
      </c>
      <c r="C5539" s="263" t="s">
        <v>12</v>
      </c>
      <c r="D5539" t="s">
        <v>2</v>
      </c>
    </row>
    <row r="5540" spans="1:4" x14ac:dyDescent="0.2">
      <c r="A5540" s="263" t="s">
        <v>14041</v>
      </c>
      <c r="B5540" s="263" t="s">
        <v>26740</v>
      </c>
      <c r="C5540" s="263" t="s">
        <v>12</v>
      </c>
      <c r="D5540" t="s">
        <v>2</v>
      </c>
    </row>
    <row r="5541" spans="1:4" x14ac:dyDescent="0.2">
      <c r="A5541" s="263" t="s">
        <v>1731</v>
      </c>
      <c r="B5541" s="263" t="s">
        <v>26741</v>
      </c>
      <c r="C5541" s="263" t="s">
        <v>12</v>
      </c>
      <c r="D5541" t="s">
        <v>2</v>
      </c>
    </row>
    <row r="5542" spans="1:4" x14ac:dyDescent="0.2">
      <c r="A5542" s="263" t="s">
        <v>14042</v>
      </c>
      <c r="B5542" s="263" t="s">
        <v>26741</v>
      </c>
      <c r="C5542" s="263" t="s">
        <v>12</v>
      </c>
      <c r="D5542" t="s">
        <v>2</v>
      </c>
    </row>
    <row r="5543" spans="1:4" x14ac:dyDescent="0.2">
      <c r="A5543" s="263" t="s">
        <v>1732</v>
      </c>
      <c r="B5543" s="263" t="s">
        <v>26742</v>
      </c>
      <c r="C5543" s="263" t="s">
        <v>12</v>
      </c>
      <c r="D5543" t="s">
        <v>2</v>
      </c>
    </row>
    <row r="5544" spans="1:4" x14ac:dyDescent="0.2">
      <c r="A5544" s="263" t="s">
        <v>14043</v>
      </c>
      <c r="B5544" s="263" t="s">
        <v>26742</v>
      </c>
      <c r="C5544" s="263" t="s">
        <v>12</v>
      </c>
      <c r="D5544" t="s">
        <v>2</v>
      </c>
    </row>
    <row r="5545" spans="1:4" x14ac:dyDescent="0.2">
      <c r="A5545" s="263" t="s">
        <v>1733</v>
      </c>
      <c r="B5545" s="263" t="s">
        <v>26743</v>
      </c>
      <c r="C5545" s="263" t="s">
        <v>12</v>
      </c>
      <c r="D5545" t="s">
        <v>2</v>
      </c>
    </row>
    <row r="5546" spans="1:4" x14ac:dyDescent="0.2">
      <c r="A5546" s="263" t="s">
        <v>14044</v>
      </c>
      <c r="B5546" s="263" t="s">
        <v>26743</v>
      </c>
      <c r="C5546" s="263" t="s">
        <v>12</v>
      </c>
      <c r="D5546" t="s">
        <v>2</v>
      </c>
    </row>
    <row r="5547" spans="1:4" x14ac:dyDescent="0.2">
      <c r="A5547" s="263" t="s">
        <v>1734</v>
      </c>
      <c r="B5547" s="263" t="s">
        <v>26744</v>
      </c>
      <c r="C5547" s="263" t="s">
        <v>12</v>
      </c>
      <c r="D5547" t="s">
        <v>2</v>
      </c>
    </row>
    <row r="5548" spans="1:4" x14ac:dyDescent="0.2">
      <c r="A5548" s="263" t="s">
        <v>14045</v>
      </c>
      <c r="B5548" s="263" t="s">
        <v>26744</v>
      </c>
      <c r="C5548" s="263" t="s">
        <v>12</v>
      </c>
      <c r="D5548" t="s">
        <v>2</v>
      </c>
    </row>
    <row r="5549" spans="1:4" x14ac:dyDescent="0.2">
      <c r="A5549" s="263" t="s">
        <v>1735</v>
      </c>
      <c r="B5549" s="263" t="s">
        <v>26745</v>
      </c>
      <c r="C5549" s="263" t="s">
        <v>12</v>
      </c>
      <c r="D5549" t="s">
        <v>2</v>
      </c>
    </row>
    <row r="5550" spans="1:4" x14ac:dyDescent="0.2">
      <c r="A5550" s="263" t="s">
        <v>14046</v>
      </c>
      <c r="B5550" s="263" t="s">
        <v>26745</v>
      </c>
      <c r="C5550" s="263" t="s">
        <v>12</v>
      </c>
      <c r="D5550" t="s">
        <v>2</v>
      </c>
    </row>
    <row r="5551" spans="1:4" x14ac:dyDescent="0.2">
      <c r="A5551" s="263" t="s">
        <v>1736</v>
      </c>
      <c r="B5551" s="263" t="s">
        <v>26746</v>
      </c>
      <c r="C5551" s="263" t="s">
        <v>12</v>
      </c>
      <c r="D5551" t="s">
        <v>2</v>
      </c>
    </row>
    <row r="5552" spans="1:4" x14ac:dyDescent="0.2">
      <c r="A5552" s="263" t="s">
        <v>14047</v>
      </c>
      <c r="B5552" s="263" t="s">
        <v>26746</v>
      </c>
      <c r="C5552" s="263" t="s">
        <v>12</v>
      </c>
      <c r="D5552" t="s">
        <v>2</v>
      </c>
    </row>
    <row r="5553" spans="1:4" x14ac:dyDescent="0.2">
      <c r="A5553" s="263" t="s">
        <v>1737</v>
      </c>
      <c r="B5553" s="263" t="s">
        <v>26747</v>
      </c>
      <c r="C5553" s="263" t="s">
        <v>12</v>
      </c>
      <c r="D5553" t="s">
        <v>2</v>
      </c>
    </row>
    <row r="5554" spans="1:4" x14ac:dyDescent="0.2">
      <c r="A5554" s="263" t="s">
        <v>14048</v>
      </c>
      <c r="B5554" s="263" t="s">
        <v>26747</v>
      </c>
      <c r="C5554" s="263" t="s">
        <v>12</v>
      </c>
      <c r="D5554" t="s">
        <v>2</v>
      </c>
    </row>
    <row r="5555" spans="1:4" x14ac:dyDescent="0.2">
      <c r="A5555" s="263" t="s">
        <v>1738</v>
      </c>
      <c r="B5555" s="263" t="s">
        <v>26748</v>
      </c>
      <c r="C5555" s="263" t="s">
        <v>12</v>
      </c>
      <c r="D5555" t="s">
        <v>2</v>
      </c>
    </row>
    <row r="5556" spans="1:4" x14ac:dyDescent="0.2">
      <c r="A5556" s="263" t="s">
        <v>14049</v>
      </c>
      <c r="B5556" s="263" t="s">
        <v>26748</v>
      </c>
      <c r="C5556" s="263" t="s">
        <v>12</v>
      </c>
      <c r="D5556" t="s">
        <v>2</v>
      </c>
    </row>
    <row r="5557" spans="1:4" x14ac:dyDescent="0.2">
      <c r="A5557" s="263" t="s">
        <v>1739</v>
      </c>
      <c r="B5557" s="263" t="s">
        <v>26749</v>
      </c>
      <c r="C5557" s="263" t="s">
        <v>12</v>
      </c>
      <c r="D5557" t="s">
        <v>2</v>
      </c>
    </row>
    <row r="5558" spans="1:4" x14ac:dyDescent="0.2">
      <c r="A5558" s="263" t="s">
        <v>14050</v>
      </c>
      <c r="B5558" s="263" t="s">
        <v>26749</v>
      </c>
      <c r="C5558" s="263" t="s">
        <v>12</v>
      </c>
      <c r="D5558" t="s">
        <v>2</v>
      </c>
    </row>
    <row r="5559" spans="1:4" x14ac:dyDescent="0.2">
      <c r="A5559" s="263" t="s">
        <v>1740</v>
      </c>
      <c r="B5559" s="263" t="s">
        <v>26750</v>
      </c>
      <c r="C5559" s="263" t="s">
        <v>12</v>
      </c>
      <c r="D5559" t="s">
        <v>2</v>
      </c>
    </row>
    <row r="5560" spans="1:4" x14ac:dyDescent="0.2">
      <c r="A5560" s="263" t="s">
        <v>14051</v>
      </c>
      <c r="B5560" s="263" t="s">
        <v>26750</v>
      </c>
      <c r="C5560" s="263" t="s">
        <v>12</v>
      </c>
      <c r="D5560" t="s">
        <v>2</v>
      </c>
    </row>
    <row r="5561" spans="1:4" x14ac:dyDescent="0.2">
      <c r="A5561" s="263" t="s">
        <v>1741</v>
      </c>
      <c r="B5561" s="263" t="s">
        <v>26751</v>
      </c>
      <c r="C5561" s="263" t="s">
        <v>12</v>
      </c>
      <c r="D5561" t="s">
        <v>2</v>
      </c>
    </row>
    <row r="5562" spans="1:4" x14ac:dyDescent="0.2">
      <c r="A5562" s="263" t="s">
        <v>14052</v>
      </c>
      <c r="B5562" s="263" t="s">
        <v>26751</v>
      </c>
      <c r="C5562" s="263" t="s">
        <v>12</v>
      </c>
      <c r="D5562" t="s">
        <v>2</v>
      </c>
    </row>
    <row r="5563" spans="1:4" x14ac:dyDescent="0.2">
      <c r="A5563" s="263" t="s">
        <v>1742</v>
      </c>
      <c r="B5563" s="263" t="s">
        <v>26752</v>
      </c>
      <c r="C5563" s="263" t="s">
        <v>12</v>
      </c>
      <c r="D5563" t="s">
        <v>2</v>
      </c>
    </row>
    <row r="5564" spans="1:4" x14ac:dyDescent="0.2">
      <c r="A5564" s="263" t="s">
        <v>14053</v>
      </c>
      <c r="B5564" s="263" t="s">
        <v>26752</v>
      </c>
      <c r="C5564" s="263" t="s">
        <v>12</v>
      </c>
      <c r="D5564" t="s">
        <v>2</v>
      </c>
    </row>
    <row r="5565" spans="1:4" x14ac:dyDescent="0.2">
      <c r="A5565" s="263" t="s">
        <v>1743</v>
      </c>
      <c r="B5565" s="263" t="s">
        <v>26753</v>
      </c>
      <c r="C5565" s="263" t="s">
        <v>12</v>
      </c>
      <c r="D5565" t="s">
        <v>2</v>
      </c>
    </row>
    <row r="5566" spans="1:4" x14ac:dyDescent="0.2">
      <c r="A5566" s="263" t="s">
        <v>14054</v>
      </c>
      <c r="B5566" s="263" t="s">
        <v>26753</v>
      </c>
      <c r="C5566" s="263" t="s">
        <v>12</v>
      </c>
      <c r="D5566" t="s">
        <v>2</v>
      </c>
    </row>
    <row r="5567" spans="1:4" x14ac:dyDescent="0.2">
      <c r="A5567" s="263" t="s">
        <v>1744</v>
      </c>
      <c r="B5567" s="263" t="s">
        <v>26754</v>
      </c>
      <c r="C5567" s="263" t="s">
        <v>12</v>
      </c>
      <c r="D5567" t="s">
        <v>2</v>
      </c>
    </row>
    <row r="5568" spans="1:4" x14ac:dyDescent="0.2">
      <c r="A5568" s="263" t="s">
        <v>14055</v>
      </c>
      <c r="B5568" s="263" t="s">
        <v>26754</v>
      </c>
      <c r="C5568" s="263" t="s">
        <v>12</v>
      </c>
      <c r="D5568" t="s">
        <v>2</v>
      </c>
    </row>
    <row r="5569" spans="1:4" x14ac:dyDescent="0.2">
      <c r="A5569" s="263" t="s">
        <v>1745</v>
      </c>
      <c r="B5569" s="263" t="s">
        <v>26755</v>
      </c>
      <c r="C5569" s="263" t="s">
        <v>12</v>
      </c>
      <c r="D5569" t="s">
        <v>2</v>
      </c>
    </row>
    <row r="5570" spans="1:4" x14ac:dyDescent="0.2">
      <c r="A5570" s="263" t="s">
        <v>14056</v>
      </c>
      <c r="B5570" s="263" t="s">
        <v>26755</v>
      </c>
      <c r="C5570" s="263" t="s">
        <v>12</v>
      </c>
      <c r="D5570" t="s">
        <v>2</v>
      </c>
    </row>
    <row r="5571" spans="1:4" x14ac:dyDescent="0.2">
      <c r="A5571" s="263" t="s">
        <v>1746</v>
      </c>
      <c r="B5571" s="263" t="s">
        <v>26756</v>
      </c>
      <c r="C5571" s="263" t="s">
        <v>12</v>
      </c>
      <c r="D5571" t="s">
        <v>2</v>
      </c>
    </row>
    <row r="5572" spans="1:4" x14ac:dyDescent="0.2">
      <c r="A5572" s="263" t="s">
        <v>14057</v>
      </c>
      <c r="B5572" s="263" t="s">
        <v>26756</v>
      </c>
      <c r="C5572" s="263" t="s">
        <v>12</v>
      </c>
      <c r="D5572" t="s">
        <v>2</v>
      </c>
    </row>
    <row r="5573" spans="1:4" x14ac:dyDescent="0.2">
      <c r="A5573" s="263" t="s">
        <v>1747</v>
      </c>
      <c r="B5573" s="263" t="s">
        <v>26757</v>
      </c>
      <c r="C5573" s="263" t="s">
        <v>12</v>
      </c>
      <c r="D5573" t="s">
        <v>2</v>
      </c>
    </row>
    <row r="5574" spans="1:4" x14ac:dyDescent="0.2">
      <c r="A5574" s="263" t="s">
        <v>14058</v>
      </c>
      <c r="B5574" s="263" t="s">
        <v>26757</v>
      </c>
      <c r="C5574" s="263" t="s">
        <v>12</v>
      </c>
      <c r="D5574" t="s">
        <v>2</v>
      </c>
    </row>
    <row r="5575" spans="1:4" x14ac:dyDescent="0.2">
      <c r="A5575" s="263" t="s">
        <v>1748</v>
      </c>
      <c r="B5575" s="263" t="s">
        <v>26758</v>
      </c>
      <c r="C5575" s="263" t="s">
        <v>12</v>
      </c>
      <c r="D5575" t="s">
        <v>2</v>
      </c>
    </row>
    <row r="5576" spans="1:4" x14ac:dyDescent="0.2">
      <c r="A5576" s="263" t="s">
        <v>14059</v>
      </c>
      <c r="B5576" s="263" t="s">
        <v>26758</v>
      </c>
      <c r="C5576" s="263" t="s">
        <v>12</v>
      </c>
      <c r="D5576" t="s">
        <v>2</v>
      </c>
    </row>
    <row r="5577" spans="1:4" x14ac:dyDescent="0.2">
      <c r="A5577" s="263" t="s">
        <v>1749</v>
      </c>
      <c r="B5577" s="263" t="s">
        <v>26759</v>
      </c>
      <c r="C5577" s="263" t="s">
        <v>12</v>
      </c>
      <c r="D5577" t="s">
        <v>2</v>
      </c>
    </row>
    <row r="5578" spans="1:4" x14ac:dyDescent="0.2">
      <c r="A5578" s="263" t="s">
        <v>14060</v>
      </c>
      <c r="B5578" s="263" t="s">
        <v>26759</v>
      </c>
      <c r="C5578" s="263" t="s">
        <v>12</v>
      </c>
      <c r="D5578" t="s">
        <v>2</v>
      </c>
    </row>
    <row r="5579" spans="1:4" x14ac:dyDescent="0.2">
      <c r="A5579" s="263" t="s">
        <v>1750</v>
      </c>
      <c r="B5579" s="263" t="s">
        <v>26760</v>
      </c>
      <c r="C5579" s="263" t="s">
        <v>12</v>
      </c>
      <c r="D5579" t="s">
        <v>2</v>
      </c>
    </row>
    <row r="5580" spans="1:4" x14ac:dyDescent="0.2">
      <c r="A5580" s="263" t="s">
        <v>14061</v>
      </c>
      <c r="B5580" s="263" t="s">
        <v>26760</v>
      </c>
      <c r="C5580" s="263" t="s">
        <v>12</v>
      </c>
      <c r="D5580" t="s">
        <v>2</v>
      </c>
    </row>
    <row r="5581" spans="1:4" x14ac:dyDescent="0.2">
      <c r="A5581" s="263" t="s">
        <v>1751</v>
      </c>
      <c r="B5581" s="263" t="s">
        <v>26761</v>
      </c>
      <c r="C5581" s="263" t="s">
        <v>12</v>
      </c>
      <c r="D5581" t="s">
        <v>2</v>
      </c>
    </row>
    <row r="5582" spans="1:4" x14ac:dyDescent="0.2">
      <c r="A5582" s="263" t="s">
        <v>14062</v>
      </c>
      <c r="B5582" s="263" t="s">
        <v>26761</v>
      </c>
      <c r="C5582" s="263" t="s">
        <v>12</v>
      </c>
      <c r="D5582" t="s">
        <v>2</v>
      </c>
    </row>
    <row r="5583" spans="1:4" x14ac:dyDescent="0.2">
      <c r="A5583" s="263" t="s">
        <v>1752</v>
      </c>
      <c r="B5583" s="263" t="s">
        <v>26762</v>
      </c>
      <c r="C5583" s="263" t="s">
        <v>12</v>
      </c>
      <c r="D5583" t="s">
        <v>2</v>
      </c>
    </row>
    <row r="5584" spans="1:4" x14ac:dyDescent="0.2">
      <c r="A5584" s="263" t="s">
        <v>14063</v>
      </c>
      <c r="B5584" s="263" t="s">
        <v>26762</v>
      </c>
      <c r="C5584" s="263" t="s">
        <v>12</v>
      </c>
      <c r="D5584" t="s">
        <v>2</v>
      </c>
    </row>
    <row r="5585" spans="1:4" x14ac:dyDescent="0.2">
      <c r="A5585" s="263" t="s">
        <v>1753</v>
      </c>
      <c r="B5585" s="263" t="s">
        <v>26763</v>
      </c>
      <c r="C5585" s="263" t="s">
        <v>12</v>
      </c>
      <c r="D5585" t="s">
        <v>2</v>
      </c>
    </row>
    <row r="5586" spans="1:4" x14ac:dyDescent="0.2">
      <c r="A5586" s="263" t="s">
        <v>14064</v>
      </c>
      <c r="B5586" s="263" t="s">
        <v>26763</v>
      </c>
      <c r="C5586" s="263" t="s">
        <v>12</v>
      </c>
      <c r="D5586" t="s">
        <v>2</v>
      </c>
    </row>
    <row r="5587" spans="1:4" x14ac:dyDescent="0.2">
      <c r="A5587" s="263" t="s">
        <v>1754</v>
      </c>
      <c r="B5587" s="263" t="s">
        <v>26764</v>
      </c>
      <c r="C5587" s="263" t="s">
        <v>12</v>
      </c>
      <c r="D5587" t="s">
        <v>2</v>
      </c>
    </row>
    <row r="5588" spans="1:4" x14ac:dyDescent="0.2">
      <c r="A5588" s="263" t="s">
        <v>14065</v>
      </c>
      <c r="B5588" s="263" t="s">
        <v>26764</v>
      </c>
      <c r="C5588" s="263" t="s">
        <v>12</v>
      </c>
      <c r="D5588" t="s">
        <v>2</v>
      </c>
    </row>
    <row r="5589" spans="1:4" x14ac:dyDescent="0.2">
      <c r="A5589" s="263" t="s">
        <v>1755</v>
      </c>
      <c r="B5589" s="263" t="s">
        <v>26765</v>
      </c>
      <c r="C5589" s="263" t="s">
        <v>12</v>
      </c>
      <c r="D5589" t="s">
        <v>2</v>
      </c>
    </row>
    <row r="5590" spans="1:4" x14ac:dyDescent="0.2">
      <c r="A5590" s="263" t="s">
        <v>14066</v>
      </c>
      <c r="B5590" s="263" t="s">
        <v>26765</v>
      </c>
      <c r="C5590" s="263" t="s">
        <v>12</v>
      </c>
      <c r="D5590" t="s">
        <v>2</v>
      </c>
    </row>
    <row r="5591" spans="1:4" x14ac:dyDescent="0.2">
      <c r="A5591" s="263" t="s">
        <v>1756</v>
      </c>
      <c r="B5591" s="263" t="s">
        <v>26766</v>
      </c>
      <c r="C5591" s="263" t="s">
        <v>12</v>
      </c>
      <c r="D5591" t="s">
        <v>2</v>
      </c>
    </row>
    <row r="5592" spans="1:4" x14ac:dyDescent="0.2">
      <c r="A5592" s="263" t="s">
        <v>14067</v>
      </c>
      <c r="B5592" s="263" t="s">
        <v>26766</v>
      </c>
      <c r="C5592" s="263" t="s">
        <v>12</v>
      </c>
      <c r="D5592" t="s">
        <v>2</v>
      </c>
    </row>
    <row r="5593" spans="1:4" x14ac:dyDescent="0.2">
      <c r="A5593" s="263" t="s">
        <v>1757</v>
      </c>
      <c r="B5593" s="263" t="s">
        <v>26767</v>
      </c>
      <c r="C5593" s="263" t="s">
        <v>12</v>
      </c>
      <c r="D5593" t="s">
        <v>2</v>
      </c>
    </row>
    <row r="5594" spans="1:4" x14ac:dyDescent="0.2">
      <c r="A5594" s="263" t="s">
        <v>14068</v>
      </c>
      <c r="B5594" s="263" t="s">
        <v>26767</v>
      </c>
      <c r="C5594" s="263" t="s">
        <v>12</v>
      </c>
      <c r="D5594" t="s">
        <v>2</v>
      </c>
    </row>
    <row r="5595" spans="1:4" x14ac:dyDescent="0.2">
      <c r="A5595" s="263" t="s">
        <v>1758</v>
      </c>
      <c r="B5595" s="263" t="s">
        <v>26768</v>
      </c>
      <c r="C5595" s="263" t="s">
        <v>12</v>
      </c>
      <c r="D5595" t="s">
        <v>2</v>
      </c>
    </row>
    <row r="5596" spans="1:4" x14ac:dyDescent="0.2">
      <c r="A5596" s="263" t="s">
        <v>14069</v>
      </c>
      <c r="B5596" s="263" t="s">
        <v>26768</v>
      </c>
      <c r="C5596" s="263" t="s">
        <v>12</v>
      </c>
      <c r="D5596" t="s">
        <v>2</v>
      </c>
    </row>
    <row r="5597" spans="1:4" x14ac:dyDescent="0.2">
      <c r="A5597" s="263" t="s">
        <v>1759</v>
      </c>
      <c r="B5597" s="263" t="s">
        <v>26769</v>
      </c>
      <c r="C5597" s="263" t="s">
        <v>12</v>
      </c>
      <c r="D5597" t="s">
        <v>2</v>
      </c>
    </row>
    <row r="5598" spans="1:4" x14ac:dyDescent="0.2">
      <c r="A5598" s="263" t="s">
        <v>14070</v>
      </c>
      <c r="B5598" s="263" t="s">
        <v>26769</v>
      </c>
      <c r="C5598" s="263" t="s">
        <v>12</v>
      </c>
      <c r="D5598" t="s">
        <v>2</v>
      </c>
    </row>
    <row r="5599" spans="1:4" x14ac:dyDescent="0.2">
      <c r="A5599" s="263" t="s">
        <v>1760</v>
      </c>
      <c r="B5599" s="263" t="s">
        <v>26770</v>
      </c>
      <c r="C5599" s="263" t="s">
        <v>12</v>
      </c>
      <c r="D5599" t="s">
        <v>2</v>
      </c>
    </row>
    <row r="5600" spans="1:4" x14ac:dyDescent="0.2">
      <c r="A5600" s="263" t="s">
        <v>14071</v>
      </c>
      <c r="B5600" s="263" t="s">
        <v>26770</v>
      </c>
      <c r="C5600" s="263" t="s">
        <v>12</v>
      </c>
      <c r="D5600" t="s">
        <v>2</v>
      </c>
    </row>
    <row r="5601" spans="1:4" x14ac:dyDescent="0.2">
      <c r="A5601" s="263" t="s">
        <v>1761</v>
      </c>
      <c r="B5601" s="263" t="s">
        <v>26771</v>
      </c>
      <c r="C5601" s="263" t="s">
        <v>12</v>
      </c>
      <c r="D5601" t="s">
        <v>2</v>
      </c>
    </row>
    <row r="5602" spans="1:4" x14ac:dyDescent="0.2">
      <c r="A5602" s="263" t="s">
        <v>14072</v>
      </c>
      <c r="B5602" s="263" t="s">
        <v>26771</v>
      </c>
      <c r="C5602" s="263" t="s">
        <v>12</v>
      </c>
      <c r="D5602" t="s">
        <v>2</v>
      </c>
    </row>
    <row r="5603" spans="1:4" x14ac:dyDescent="0.2">
      <c r="A5603" s="263" t="s">
        <v>1762</v>
      </c>
      <c r="B5603" s="263" t="s">
        <v>26772</v>
      </c>
      <c r="C5603" s="263" t="s">
        <v>12</v>
      </c>
      <c r="D5603" t="s">
        <v>2</v>
      </c>
    </row>
    <row r="5604" spans="1:4" x14ac:dyDescent="0.2">
      <c r="A5604" s="263" t="s">
        <v>14073</v>
      </c>
      <c r="B5604" s="263" t="s">
        <v>26772</v>
      </c>
      <c r="C5604" s="263" t="s">
        <v>12</v>
      </c>
      <c r="D5604" t="s">
        <v>2</v>
      </c>
    </row>
    <row r="5605" spans="1:4" x14ac:dyDescent="0.2">
      <c r="A5605" s="263" t="s">
        <v>1763</v>
      </c>
      <c r="B5605" s="263" t="s">
        <v>26773</v>
      </c>
      <c r="C5605" s="263" t="s">
        <v>12</v>
      </c>
      <c r="D5605" t="s">
        <v>2</v>
      </c>
    </row>
    <row r="5606" spans="1:4" x14ac:dyDescent="0.2">
      <c r="A5606" s="263" t="s">
        <v>14074</v>
      </c>
      <c r="B5606" s="263" t="s">
        <v>26773</v>
      </c>
      <c r="C5606" s="263" t="s">
        <v>12</v>
      </c>
      <c r="D5606" t="s">
        <v>2</v>
      </c>
    </row>
    <row r="5607" spans="1:4" x14ac:dyDescent="0.2">
      <c r="A5607" s="263" t="s">
        <v>1764</v>
      </c>
      <c r="B5607" s="263" t="s">
        <v>26774</v>
      </c>
      <c r="C5607" s="263" t="s">
        <v>12</v>
      </c>
      <c r="D5607" t="s">
        <v>2</v>
      </c>
    </row>
    <row r="5608" spans="1:4" x14ac:dyDescent="0.2">
      <c r="A5608" s="263" t="s">
        <v>14075</v>
      </c>
      <c r="B5608" s="263" t="s">
        <v>26774</v>
      </c>
      <c r="C5608" s="263" t="s">
        <v>12</v>
      </c>
      <c r="D5608" t="s">
        <v>2</v>
      </c>
    </row>
    <row r="5609" spans="1:4" x14ac:dyDescent="0.2">
      <c r="A5609" s="263" t="s">
        <v>1765</v>
      </c>
      <c r="B5609" s="263" t="s">
        <v>26775</v>
      </c>
      <c r="C5609" s="263" t="s">
        <v>12</v>
      </c>
      <c r="D5609" t="s">
        <v>2</v>
      </c>
    </row>
    <row r="5610" spans="1:4" x14ac:dyDescent="0.2">
      <c r="A5610" s="263" t="s">
        <v>14076</v>
      </c>
      <c r="B5610" s="263" t="s">
        <v>26775</v>
      </c>
      <c r="C5610" s="263" t="s">
        <v>12</v>
      </c>
      <c r="D5610" t="s">
        <v>2</v>
      </c>
    </row>
    <row r="5611" spans="1:4" x14ac:dyDescent="0.2">
      <c r="A5611" s="263" t="s">
        <v>1766</v>
      </c>
      <c r="B5611" s="263" t="s">
        <v>26776</v>
      </c>
      <c r="C5611" s="263" t="s">
        <v>12</v>
      </c>
      <c r="D5611" t="s">
        <v>2</v>
      </c>
    </row>
    <row r="5612" spans="1:4" x14ac:dyDescent="0.2">
      <c r="A5612" s="263" t="s">
        <v>14077</v>
      </c>
      <c r="B5612" s="263" t="s">
        <v>26776</v>
      </c>
      <c r="C5612" s="263" t="s">
        <v>12</v>
      </c>
      <c r="D5612" t="s">
        <v>2</v>
      </c>
    </row>
    <row r="5613" spans="1:4" x14ac:dyDescent="0.2">
      <c r="A5613" s="263" t="s">
        <v>1767</v>
      </c>
      <c r="B5613" s="263" t="s">
        <v>26777</v>
      </c>
      <c r="C5613" s="263" t="s">
        <v>12</v>
      </c>
      <c r="D5613" t="s">
        <v>2</v>
      </c>
    </row>
    <row r="5614" spans="1:4" x14ac:dyDescent="0.2">
      <c r="A5614" s="263" t="s">
        <v>14078</v>
      </c>
      <c r="B5614" s="263" t="s">
        <v>26777</v>
      </c>
      <c r="C5614" s="263" t="s">
        <v>12</v>
      </c>
      <c r="D5614" t="s">
        <v>2</v>
      </c>
    </row>
    <row r="5615" spans="1:4" x14ac:dyDescent="0.2">
      <c r="A5615" s="263" t="s">
        <v>1768</v>
      </c>
      <c r="B5615" s="263" t="s">
        <v>26778</v>
      </c>
      <c r="C5615" s="263" t="s">
        <v>12</v>
      </c>
      <c r="D5615" t="s">
        <v>2</v>
      </c>
    </row>
    <row r="5616" spans="1:4" x14ac:dyDescent="0.2">
      <c r="A5616" s="263" t="s">
        <v>14079</v>
      </c>
      <c r="B5616" s="263" t="s">
        <v>26778</v>
      </c>
      <c r="C5616" s="263" t="s">
        <v>12</v>
      </c>
      <c r="D5616" t="s">
        <v>2</v>
      </c>
    </row>
    <row r="5617" spans="1:4" x14ac:dyDescent="0.2">
      <c r="A5617" s="263" t="s">
        <v>1769</v>
      </c>
      <c r="B5617" s="263" t="s">
        <v>26779</v>
      </c>
      <c r="C5617" s="263" t="s">
        <v>12</v>
      </c>
      <c r="D5617" t="s">
        <v>2</v>
      </c>
    </row>
    <row r="5618" spans="1:4" x14ac:dyDescent="0.2">
      <c r="A5618" s="263" t="s">
        <v>14080</v>
      </c>
      <c r="B5618" s="263" t="s">
        <v>26779</v>
      </c>
      <c r="C5618" s="263" t="s">
        <v>12</v>
      </c>
      <c r="D5618" t="s">
        <v>2</v>
      </c>
    </row>
    <row r="5619" spans="1:4" x14ac:dyDescent="0.2">
      <c r="A5619" s="263" t="s">
        <v>1770</v>
      </c>
      <c r="B5619" s="263" t="s">
        <v>26780</v>
      </c>
      <c r="C5619" s="263" t="s">
        <v>12</v>
      </c>
      <c r="D5619" t="s">
        <v>2</v>
      </c>
    </row>
    <row r="5620" spans="1:4" x14ac:dyDescent="0.2">
      <c r="A5620" s="263" t="s">
        <v>14081</v>
      </c>
      <c r="B5620" s="263" t="s">
        <v>26780</v>
      </c>
      <c r="C5620" s="263" t="s">
        <v>12</v>
      </c>
      <c r="D5620" t="s">
        <v>2</v>
      </c>
    </row>
    <row r="5621" spans="1:4" x14ac:dyDescent="0.2">
      <c r="A5621" s="263" t="s">
        <v>1771</v>
      </c>
      <c r="B5621" s="263" t="s">
        <v>26781</v>
      </c>
      <c r="C5621" s="263" t="s">
        <v>12</v>
      </c>
      <c r="D5621" t="s">
        <v>2</v>
      </c>
    </row>
    <row r="5622" spans="1:4" x14ac:dyDescent="0.2">
      <c r="A5622" s="263" t="s">
        <v>14082</v>
      </c>
      <c r="B5622" s="263" t="s">
        <v>26781</v>
      </c>
      <c r="C5622" s="263" t="s">
        <v>12</v>
      </c>
      <c r="D5622" t="s">
        <v>2</v>
      </c>
    </row>
    <row r="5623" spans="1:4" x14ac:dyDescent="0.2">
      <c r="A5623" s="263" t="s">
        <v>1772</v>
      </c>
      <c r="B5623" s="263" t="s">
        <v>26782</v>
      </c>
      <c r="C5623" s="263" t="s">
        <v>12</v>
      </c>
      <c r="D5623" t="s">
        <v>2</v>
      </c>
    </row>
    <row r="5624" spans="1:4" x14ac:dyDescent="0.2">
      <c r="A5624" s="263" t="s">
        <v>14083</v>
      </c>
      <c r="B5624" s="263" t="s">
        <v>26782</v>
      </c>
      <c r="C5624" s="263" t="s">
        <v>12</v>
      </c>
      <c r="D5624" t="s">
        <v>2</v>
      </c>
    </row>
    <row r="5625" spans="1:4" x14ac:dyDescent="0.2">
      <c r="A5625" s="263" t="s">
        <v>1773</v>
      </c>
      <c r="B5625" s="263" t="s">
        <v>26783</v>
      </c>
      <c r="C5625" s="263" t="s">
        <v>12</v>
      </c>
      <c r="D5625" t="s">
        <v>2</v>
      </c>
    </row>
    <row r="5626" spans="1:4" x14ac:dyDescent="0.2">
      <c r="A5626" s="263" t="s">
        <v>14084</v>
      </c>
      <c r="B5626" s="263" t="s">
        <v>26783</v>
      </c>
      <c r="C5626" s="263" t="s">
        <v>12</v>
      </c>
      <c r="D5626" t="s">
        <v>2</v>
      </c>
    </row>
    <row r="5627" spans="1:4" x14ac:dyDescent="0.2">
      <c r="A5627" s="263" t="s">
        <v>1774</v>
      </c>
      <c r="B5627" s="263" t="s">
        <v>26784</v>
      </c>
      <c r="C5627" s="263" t="s">
        <v>12</v>
      </c>
      <c r="D5627" t="s">
        <v>2</v>
      </c>
    </row>
    <row r="5628" spans="1:4" x14ac:dyDescent="0.2">
      <c r="A5628" s="263" t="s">
        <v>14085</v>
      </c>
      <c r="B5628" s="263" t="s">
        <v>26784</v>
      </c>
      <c r="C5628" s="263" t="s">
        <v>12</v>
      </c>
      <c r="D5628" t="s">
        <v>2</v>
      </c>
    </row>
    <row r="5629" spans="1:4" x14ac:dyDescent="0.2">
      <c r="A5629" s="263" t="s">
        <v>1775</v>
      </c>
      <c r="B5629" s="263" t="s">
        <v>26785</v>
      </c>
      <c r="C5629" s="263" t="s">
        <v>12</v>
      </c>
      <c r="D5629" t="s">
        <v>2</v>
      </c>
    </row>
    <row r="5630" spans="1:4" x14ac:dyDescent="0.2">
      <c r="A5630" s="263" t="s">
        <v>14086</v>
      </c>
      <c r="B5630" s="263" t="s">
        <v>26785</v>
      </c>
      <c r="C5630" s="263" t="s">
        <v>12</v>
      </c>
      <c r="D5630" t="s">
        <v>2</v>
      </c>
    </row>
    <row r="5631" spans="1:4" x14ac:dyDescent="0.2">
      <c r="A5631" s="263" t="s">
        <v>1776</v>
      </c>
      <c r="B5631" s="263" t="s">
        <v>26786</v>
      </c>
      <c r="C5631" s="263" t="s">
        <v>12</v>
      </c>
      <c r="D5631" t="s">
        <v>2</v>
      </c>
    </row>
    <row r="5632" spans="1:4" x14ac:dyDescent="0.2">
      <c r="A5632" s="263" t="s">
        <v>14087</v>
      </c>
      <c r="B5632" s="263" t="s">
        <v>26786</v>
      </c>
      <c r="C5632" s="263" t="s">
        <v>12</v>
      </c>
      <c r="D5632" t="s">
        <v>2</v>
      </c>
    </row>
    <row r="5633" spans="1:4" x14ac:dyDescent="0.2">
      <c r="A5633" s="263" t="s">
        <v>1777</v>
      </c>
      <c r="B5633" s="263" t="s">
        <v>26787</v>
      </c>
      <c r="C5633" s="263" t="s">
        <v>12</v>
      </c>
      <c r="D5633" t="s">
        <v>2</v>
      </c>
    </row>
    <row r="5634" spans="1:4" x14ac:dyDescent="0.2">
      <c r="A5634" s="263" t="s">
        <v>14088</v>
      </c>
      <c r="B5634" s="263" t="s">
        <v>26787</v>
      </c>
      <c r="C5634" s="263" t="s">
        <v>12</v>
      </c>
      <c r="D5634" t="s">
        <v>2</v>
      </c>
    </row>
    <row r="5635" spans="1:4" x14ac:dyDescent="0.2">
      <c r="A5635" s="263" t="s">
        <v>1778</v>
      </c>
      <c r="B5635" s="263" t="s">
        <v>26788</v>
      </c>
      <c r="C5635" s="263" t="s">
        <v>12</v>
      </c>
      <c r="D5635" t="s">
        <v>2</v>
      </c>
    </row>
    <row r="5636" spans="1:4" x14ac:dyDescent="0.2">
      <c r="A5636" s="263" t="s">
        <v>14089</v>
      </c>
      <c r="B5636" s="263" t="s">
        <v>26788</v>
      </c>
      <c r="C5636" s="263" t="s">
        <v>12</v>
      </c>
      <c r="D5636" t="s">
        <v>2</v>
      </c>
    </row>
    <row r="5637" spans="1:4" x14ac:dyDescent="0.2">
      <c r="A5637" s="263" t="s">
        <v>1779</v>
      </c>
      <c r="B5637" s="263" t="s">
        <v>26789</v>
      </c>
      <c r="C5637" s="263" t="s">
        <v>12</v>
      </c>
      <c r="D5637" t="s">
        <v>2</v>
      </c>
    </row>
    <row r="5638" spans="1:4" x14ac:dyDescent="0.2">
      <c r="A5638" s="263" t="s">
        <v>14090</v>
      </c>
      <c r="B5638" s="263" t="s">
        <v>26789</v>
      </c>
      <c r="C5638" s="263" t="s">
        <v>12</v>
      </c>
      <c r="D5638" t="s">
        <v>2</v>
      </c>
    </row>
    <row r="5639" spans="1:4" x14ac:dyDescent="0.2">
      <c r="A5639" s="263" t="s">
        <v>1780</v>
      </c>
      <c r="B5639" s="263" t="s">
        <v>26790</v>
      </c>
      <c r="C5639" s="263" t="s">
        <v>12</v>
      </c>
      <c r="D5639" t="s">
        <v>2</v>
      </c>
    </row>
    <row r="5640" spans="1:4" x14ac:dyDescent="0.2">
      <c r="A5640" s="263" t="s">
        <v>14091</v>
      </c>
      <c r="B5640" s="263" t="s">
        <v>26790</v>
      </c>
      <c r="C5640" s="263" t="s">
        <v>12</v>
      </c>
      <c r="D5640" t="s">
        <v>2</v>
      </c>
    </row>
    <row r="5641" spans="1:4" x14ac:dyDescent="0.2">
      <c r="A5641" s="263" t="s">
        <v>1781</v>
      </c>
      <c r="B5641" s="263" t="s">
        <v>26791</v>
      </c>
      <c r="C5641" s="263" t="s">
        <v>12</v>
      </c>
      <c r="D5641" t="s">
        <v>2</v>
      </c>
    </row>
    <row r="5642" spans="1:4" x14ac:dyDescent="0.2">
      <c r="A5642" s="263" t="s">
        <v>14092</v>
      </c>
      <c r="B5642" s="263" t="s">
        <v>26791</v>
      </c>
      <c r="C5642" s="263" t="s">
        <v>12</v>
      </c>
      <c r="D5642" t="s">
        <v>2</v>
      </c>
    </row>
    <row r="5643" spans="1:4" x14ac:dyDescent="0.2">
      <c r="A5643" s="263" t="s">
        <v>1782</v>
      </c>
      <c r="B5643" s="263" t="s">
        <v>26792</v>
      </c>
      <c r="C5643" s="263" t="s">
        <v>12</v>
      </c>
      <c r="D5643" t="s">
        <v>2</v>
      </c>
    </row>
    <row r="5644" spans="1:4" x14ac:dyDescent="0.2">
      <c r="A5644" s="263" t="s">
        <v>14093</v>
      </c>
      <c r="B5644" s="263" t="s">
        <v>26792</v>
      </c>
      <c r="C5644" s="263" t="s">
        <v>12</v>
      </c>
      <c r="D5644" t="s">
        <v>2</v>
      </c>
    </row>
    <row r="5645" spans="1:4" x14ac:dyDescent="0.2">
      <c r="A5645" s="263" t="s">
        <v>1783</v>
      </c>
      <c r="B5645" s="263" t="s">
        <v>26793</v>
      </c>
      <c r="C5645" s="263" t="s">
        <v>12</v>
      </c>
      <c r="D5645" t="s">
        <v>2</v>
      </c>
    </row>
    <row r="5646" spans="1:4" x14ac:dyDescent="0.2">
      <c r="A5646" s="263" t="s">
        <v>14094</v>
      </c>
      <c r="B5646" s="263" t="s">
        <v>26793</v>
      </c>
      <c r="C5646" s="263" t="s">
        <v>12</v>
      </c>
      <c r="D5646" t="s">
        <v>2</v>
      </c>
    </row>
    <row r="5647" spans="1:4" x14ac:dyDescent="0.2">
      <c r="A5647" s="263" t="s">
        <v>7397</v>
      </c>
      <c r="B5647" s="263" t="s">
        <v>26794</v>
      </c>
      <c r="C5647" s="263" t="s">
        <v>12</v>
      </c>
      <c r="D5647" t="s">
        <v>2</v>
      </c>
    </row>
    <row r="5648" spans="1:4" x14ac:dyDescent="0.2">
      <c r="A5648" s="263" t="s">
        <v>14095</v>
      </c>
      <c r="B5648" s="263" t="s">
        <v>26794</v>
      </c>
      <c r="C5648" s="263" t="s">
        <v>12</v>
      </c>
      <c r="D5648" t="s">
        <v>2</v>
      </c>
    </row>
    <row r="5649" spans="1:4" x14ac:dyDescent="0.2">
      <c r="A5649" s="263" t="s">
        <v>7398</v>
      </c>
      <c r="B5649" s="263" t="s">
        <v>26795</v>
      </c>
      <c r="C5649" s="263" t="s">
        <v>12</v>
      </c>
      <c r="D5649" t="s">
        <v>2</v>
      </c>
    </row>
    <row r="5650" spans="1:4" x14ac:dyDescent="0.2">
      <c r="A5650" s="263" t="s">
        <v>14096</v>
      </c>
      <c r="B5650" s="263" t="s">
        <v>26795</v>
      </c>
      <c r="C5650" s="263" t="s">
        <v>12</v>
      </c>
      <c r="D5650" t="s">
        <v>2</v>
      </c>
    </row>
    <row r="5651" spans="1:4" x14ac:dyDescent="0.2">
      <c r="A5651" s="263" t="s">
        <v>7399</v>
      </c>
      <c r="B5651" s="263" t="s">
        <v>26796</v>
      </c>
      <c r="C5651" s="263" t="s">
        <v>12</v>
      </c>
      <c r="D5651" t="s">
        <v>2</v>
      </c>
    </row>
    <row r="5652" spans="1:4" x14ac:dyDescent="0.2">
      <c r="A5652" s="263" t="s">
        <v>14097</v>
      </c>
      <c r="B5652" s="263" t="s">
        <v>26796</v>
      </c>
      <c r="C5652" s="263" t="s">
        <v>12</v>
      </c>
      <c r="D5652" t="s">
        <v>2</v>
      </c>
    </row>
    <row r="5653" spans="1:4" x14ac:dyDescent="0.2">
      <c r="A5653" s="263" t="s">
        <v>7400</v>
      </c>
      <c r="B5653" s="263" t="s">
        <v>26797</v>
      </c>
      <c r="C5653" s="263" t="s">
        <v>12</v>
      </c>
      <c r="D5653" t="s">
        <v>2</v>
      </c>
    </row>
    <row r="5654" spans="1:4" x14ac:dyDescent="0.2">
      <c r="A5654" s="263" t="s">
        <v>14098</v>
      </c>
      <c r="B5654" s="263" t="s">
        <v>26797</v>
      </c>
      <c r="C5654" s="263" t="s">
        <v>12</v>
      </c>
      <c r="D5654" t="s">
        <v>2</v>
      </c>
    </row>
    <row r="5655" spans="1:4" x14ac:dyDescent="0.2">
      <c r="A5655" s="263" t="s">
        <v>7401</v>
      </c>
      <c r="B5655" s="263" t="s">
        <v>26798</v>
      </c>
      <c r="C5655" s="263" t="s">
        <v>12</v>
      </c>
      <c r="D5655" t="s">
        <v>2</v>
      </c>
    </row>
    <row r="5656" spans="1:4" x14ac:dyDescent="0.2">
      <c r="A5656" s="263" t="s">
        <v>14099</v>
      </c>
      <c r="B5656" s="263" t="s">
        <v>26798</v>
      </c>
      <c r="C5656" s="263" t="s">
        <v>12</v>
      </c>
      <c r="D5656" t="s">
        <v>2</v>
      </c>
    </row>
    <row r="5657" spans="1:4" x14ac:dyDescent="0.2">
      <c r="A5657" s="263" t="s">
        <v>7402</v>
      </c>
      <c r="B5657" s="263" t="s">
        <v>26799</v>
      </c>
      <c r="C5657" s="263" t="s">
        <v>12</v>
      </c>
      <c r="D5657" t="s">
        <v>2</v>
      </c>
    </row>
    <row r="5658" spans="1:4" x14ac:dyDescent="0.2">
      <c r="A5658" s="263" t="s">
        <v>14100</v>
      </c>
      <c r="B5658" s="263" t="s">
        <v>26799</v>
      </c>
      <c r="C5658" s="263" t="s">
        <v>12</v>
      </c>
      <c r="D5658" t="s">
        <v>2</v>
      </c>
    </row>
    <row r="5659" spans="1:4" x14ac:dyDescent="0.2">
      <c r="A5659" s="263" t="s">
        <v>7403</v>
      </c>
      <c r="B5659" s="263" t="s">
        <v>26800</v>
      </c>
      <c r="C5659" s="263" t="s">
        <v>12</v>
      </c>
      <c r="D5659" t="s">
        <v>2</v>
      </c>
    </row>
    <row r="5660" spans="1:4" x14ac:dyDescent="0.2">
      <c r="A5660" s="263" t="s">
        <v>14101</v>
      </c>
      <c r="B5660" s="263" t="s">
        <v>26800</v>
      </c>
      <c r="C5660" s="263" t="s">
        <v>12</v>
      </c>
      <c r="D5660" t="s">
        <v>2</v>
      </c>
    </row>
    <row r="5661" spans="1:4" x14ac:dyDescent="0.2">
      <c r="A5661" s="263" t="s">
        <v>7404</v>
      </c>
      <c r="B5661" s="263" t="s">
        <v>26801</v>
      </c>
      <c r="C5661" s="263" t="s">
        <v>12</v>
      </c>
      <c r="D5661" t="s">
        <v>2</v>
      </c>
    </row>
    <row r="5662" spans="1:4" x14ac:dyDescent="0.2">
      <c r="A5662" s="263" t="s">
        <v>14102</v>
      </c>
      <c r="B5662" s="263" t="s">
        <v>26801</v>
      </c>
      <c r="C5662" s="263" t="s">
        <v>12</v>
      </c>
      <c r="D5662" t="s">
        <v>2</v>
      </c>
    </row>
    <row r="5663" spans="1:4" x14ac:dyDescent="0.2">
      <c r="A5663" s="263" t="s">
        <v>7405</v>
      </c>
      <c r="B5663" s="263" t="s">
        <v>26802</v>
      </c>
      <c r="C5663" s="263" t="s">
        <v>12</v>
      </c>
      <c r="D5663" t="s">
        <v>2</v>
      </c>
    </row>
    <row r="5664" spans="1:4" x14ac:dyDescent="0.2">
      <c r="A5664" s="263" t="s">
        <v>14103</v>
      </c>
      <c r="B5664" s="263" t="s">
        <v>26802</v>
      </c>
      <c r="C5664" s="263" t="s">
        <v>12</v>
      </c>
      <c r="D5664" t="s">
        <v>2</v>
      </c>
    </row>
    <row r="5665" spans="1:4" x14ac:dyDescent="0.2">
      <c r="A5665" s="263" t="s">
        <v>7406</v>
      </c>
      <c r="B5665" s="263" t="s">
        <v>26803</v>
      </c>
      <c r="C5665" s="263" t="s">
        <v>12</v>
      </c>
      <c r="D5665" t="s">
        <v>2</v>
      </c>
    </row>
    <row r="5666" spans="1:4" x14ac:dyDescent="0.2">
      <c r="A5666" s="263" t="s">
        <v>14104</v>
      </c>
      <c r="B5666" s="263" t="s">
        <v>26803</v>
      </c>
      <c r="C5666" s="263" t="s">
        <v>12</v>
      </c>
      <c r="D5666" t="s">
        <v>2</v>
      </c>
    </row>
    <row r="5667" spans="1:4" x14ac:dyDescent="0.2">
      <c r="A5667" s="263" t="s">
        <v>7407</v>
      </c>
      <c r="B5667" s="263" t="s">
        <v>26804</v>
      </c>
      <c r="C5667" s="263" t="s">
        <v>12</v>
      </c>
      <c r="D5667" t="s">
        <v>2</v>
      </c>
    </row>
    <row r="5668" spans="1:4" x14ac:dyDescent="0.2">
      <c r="A5668" s="263" t="s">
        <v>14105</v>
      </c>
      <c r="B5668" s="263" t="s">
        <v>26804</v>
      </c>
      <c r="C5668" s="263" t="s">
        <v>12</v>
      </c>
      <c r="D5668" t="s">
        <v>2</v>
      </c>
    </row>
    <row r="5669" spans="1:4" x14ac:dyDescent="0.2">
      <c r="A5669" s="263" t="s">
        <v>7408</v>
      </c>
      <c r="B5669" s="263" t="s">
        <v>26805</v>
      </c>
      <c r="C5669" s="263" t="s">
        <v>12</v>
      </c>
      <c r="D5669" t="s">
        <v>2</v>
      </c>
    </row>
    <row r="5670" spans="1:4" x14ac:dyDescent="0.2">
      <c r="A5670" s="263" t="s">
        <v>14106</v>
      </c>
      <c r="B5670" s="263" t="s">
        <v>26805</v>
      </c>
      <c r="C5670" s="263" t="s">
        <v>12</v>
      </c>
      <c r="D5670" t="s">
        <v>2</v>
      </c>
    </row>
    <row r="5671" spans="1:4" x14ac:dyDescent="0.2">
      <c r="A5671" s="263" t="s">
        <v>7409</v>
      </c>
      <c r="B5671" s="263" t="s">
        <v>26806</v>
      </c>
      <c r="C5671" s="263" t="s">
        <v>12</v>
      </c>
      <c r="D5671" t="s">
        <v>2</v>
      </c>
    </row>
    <row r="5672" spans="1:4" x14ac:dyDescent="0.2">
      <c r="A5672" s="263" t="s">
        <v>14107</v>
      </c>
      <c r="B5672" s="263" t="s">
        <v>26806</v>
      </c>
      <c r="C5672" s="263" t="s">
        <v>12</v>
      </c>
      <c r="D5672" t="s">
        <v>2</v>
      </c>
    </row>
    <row r="5673" spans="1:4" x14ac:dyDescent="0.2">
      <c r="A5673" s="263" t="s">
        <v>7410</v>
      </c>
      <c r="B5673" s="263" t="s">
        <v>26807</v>
      </c>
      <c r="C5673" s="263" t="s">
        <v>12</v>
      </c>
      <c r="D5673" t="s">
        <v>2</v>
      </c>
    </row>
    <row r="5674" spans="1:4" x14ac:dyDescent="0.2">
      <c r="A5674" s="263" t="s">
        <v>14108</v>
      </c>
      <c r="B5674" s="263" t="s">
        <v>26807</v>
      </c>
      <c r="C5674" s="263" t="s">
        <v>12</v>
      </c>
      <c r="D5674" t="s">
        <v>2</v>
      </c>
    </row>
    <row r="5675" spans="1:4" x14ac:dyDescent="0.2">
      <c r="A5675" s="263" t="s">
        <v>7411</v>
      </c>
      <c r="B5675" s="263" t="s">
        <v>26808</v>
      </c>
      <c r="C5675" s="263" t="s">
        <v>12</v>
      </c>
      <c r="D5675" t="s">
        <v>2</v>
      </c>
    </row>
    <row r="5676" spans="1:4" x14ac:dyDescent="0.2">
      <c r="A5676" s="263" t="s">
        <v>14109</v>
      </c>
      <c r="B5676" s="263" t="s">
        <v>26808</v>
      </c>
      <c r="C5676" s="263" t="s">
        <v>12</v>
      </c>
      <c r="D5676" t="s">
        <v>2</v>
      </c>
    </row>
    <row r="5677" spans="1:4" x14ac:dyDescent="0.2">
      <c r="A5677" s="263" t="s">
        <v>1784</v>
      </c>
      <c r="B5677" s="263" t="s">
        <v>26809</v>
      </c>
      <c r="C5677" s="263" t="s">
        <v>12</v>
      </c>
      <c r="D5677" t="s">
        <v>2</v>
      </c>
    </row>
    <row r="5678" spans="1:4" x14ac:dyDescent="0.2">
      <c r="A5678" s="263" t="s">
        <v>14110</v>
      </c>
      <c r="B5678" s="263" t="s">
        <v>26809</v>
      </c>
      <c r="C5678" s="263" t="s">
        <v>12</v>
      </c>
      <c r="D5678" t="s">
        <v>2</v>
      </c>
    </row>
    <row r="5679" spans="1:4" x14ac:dyDescent="0.2">
      <c r="A5679" s="263" t="s">
        <v>1785</v>
      </c>
      <c r="B5679" s="263" t="s">
        <v>26810</v>
      </c>
      <c r="C5679" s="263" t="s">
        <v>12</v>
      </c>
      <c r="D5679" t="s">
        <v>2</v>
      </c>
    </row>
    <row r="5680" spans="1:4" x14ac:dyDescent="0.2">
      <c r="A5680" s="263" t="s">
        <v>14111</v>
      </c>
      <c r="B5680" s="263" t="s">
        <v>26810</v>
      </c>
      <c r="C5680" s="263" t="s">
        <v>12</v>
      </c>
      <c r="D5680" t="s">
        <v>2</v>
      </c>
    </row>
    <row r="5681" spans="1:4" x14ac:dyDescent="0.2">
      <c r="A5681" s="263" t="s">
        <v>1786</v>
      </c>
      <c r="B5681" s="263" t="s">
        <v>26811</v>
      </c>
      <c r="C5681" s="263" t="s">
        <v>12</v>
      </c>
      <c r="D5681" t="s">
        <v>2</v>
      </c>
    </row>
    <row r="5682" spans="1:4" x14ac:dyDescent="0.2">
      <c r="A5682" s="263" t="s">
        <v>14112</v>
      </c>
      <c r="B5682" s="263" t="s">
        <v>26811</v>
      </c>
      <c r="C5682" s="263" t="s">
        <v>12</v>
      </c>
      <c r="D5682" t="s">
        <v>2</v>
      </c>
    </row>
    <row r="5683" spans="1:4" x14ac:dyDescent="0.2">
      <c r="A5683" s="263" t="s">
        <v>1787</v>
      </c>
      <c r="B5683" s="263" t="s">
        <v>26812</v>
      </c>
      <c r="C5683" s="263" t="s">
        <v>12</v>
      </c>
      <c r="D5683" t="s">
        <v>2</v>
      </c>
    </row>
    <row r="5684" spans="1:4" x14ac:dyDescent="0.2">
      <c r="A5684" s="263" t="s">
        <v>14113</v>
      </c>
      <c r="B5684" s="263" t="s">
        <v>26812</v>
      </c>
      <c r="C5684" s="263" t="s">
        <v>12</v>
      </c>
      <c r="D5684" t="s">
        <v>2</v>
      </c>
    </row>
    <row r="5685" spans="1:4" x14ac:dyDescent="0.2">
      <c r="A5685" s="263" t="s">
        <v>1788</v>
      </c>
      <c r="B5685" s="263" t="s">
        <v>26813</v>
      </c>
      <c r="C5685" s="263" t="s">
        <v>12</v>
      </c>
      <c r="D5685" t="s">
        <v>2</v>
      </c>
    </row>
    <row r="5686" spans="1:4" x14ac:dyDescent="0.2">
      <c r="A5686" s="263" t="s">
        <v>14114</v>
      </c>
      <c r="B5686" s="263" t="s">
        <v>26813</v>
      </c>
      <c r="C5686" s="263" t="s">
        <v>12</v>
      </c>
      <c r="D5686" t="s">
        <v>2</v>
      </c>
    </row>
    <row r="5687" spans="1:4" x14ac:dyDescent="0.2">
      <c r="A5687" s="263" t="s">
        <v>1789</v>
      </c>
      <c r="B5687" s="263" t="s">
        <v>26814</v>
      </c>
      <c r="C5687" s="263" t="s">
        <v>12</v>
      </c>
      <c r="D5687" t="s">
        <v>2</v>
      </c>
    </row>
    <row r="5688" spans="1:4" x14ac:dyDescent="0.2">
      <c r="A5688" s="263" t="s">
        <v>14115</v>
      </c>
      <c r="B5688" s="263" t="s">
        <v>26814</v>
      </c>
      <c r="C5688" s="263" t="s">
        <v>12</v>
      </c>
      <c r="D5688" t="s">
        <v>2</v>
      </c>
    </row>
    <row r="5689" spans="1:4" x14ac:dyDescent="0.2">
      <c r="A5689" s="263" t="s">
        <v>1790</v>
      </c>
      <c r="B5689" s="263" t="s">
        <v>26815</v>
      </c>
      <c r="C5689" s="263" t="s">
        <v>12</v>
      </c>
      <c r="D5689" t="s">
        <v>2</v>
      </c>
    </row>
    <row r="5690" spans="1:4" x14ac:dyDescent="0.2">
      <c r="A5690" s="263" t="s">
        <v>14116</v>
      </c>
      <c r="B5690" s="263" t="s">
        <v>26815</v>
      </c>
      <c r="C5690" s="263" t="s">
        <v>12</v>
      </c>
      <c r="D5690" t="s">
        <v>2</v>
      </c>
    </row>
    <row r="5691" spans="1:4" x14ac:dyDescent="0.2">
      <c r="A5691" s="263" t="s">
        <v>1791</v>
      </c>
      <c r="B5691" s="263" t="s">
        <v>26816</v>
      </c>
      <c r="C5691" s="263" t="s">
        <v>12</v>
      </c>
      <c r="D5691" t="s">
        <v>2</v>
      </c>
    </row>
    <row r="5692" spans="1:4" x14ac:dyDescent="0.2">
      <c r="A5692" s="263" t="s">
        <v>14117</v>
      </c>
      <c r="B5692" s="263" t="s">
        <v>26816</v>
      </c>
      <c r="C5692" s="263" t="s">
        <v>12</v>
      </c>
      <c r="D5692" t="s">
        <v>2</v>
      </c>
    </row>
    <row r="5693" spans="1:4" x14ac:dyDescent="0.2">
      <c r="A5693" s="263" t="s">
        <v>1792</v>
      </c>
      <c r="B5693" s="263" t="s">
        <v>26817</v>
      </c>
      <c r="C5693" s="263" t="s">
        <v>12</v>
      </c>
      <c r="D5693" t="s">
        <v>2</v>
      </c>
    </row>
    <row r="5694" spans="1:4" x14ac:dyDescent="0.2">
      <c r="A5694" s="263" t="s">
        <v>14118</v>
      </c>
      <c r="B5694" s="263" t="s">
        <v>26817</v>
      </c>
      <c r="C5694" s="263" t="s">
        <v>12</v>
      </c>
      <c r="D5694" t="s">
        <v>2</v>
      </c>
    </row>
    <row r="5695" spans="1:4" x14ac:dyDescent="0.2">
      <c r="A5695" s="263" t="s">
        <v>1793</v>
      </c>
      <c r="B5695" s="263" t="s">
        <v>26818</v>
      </c>
      <c r="C5695" s="263" t="s">
        <v>12</v>
      </c>
      <c r="D5695" t="s">
        <v>2</v>
      </c>
    </row>
    <row r="5696" spans="1:4" x14ac:dyDescent="0.2">
      <c r="A5696" s="263" t="s">
        <v>14119</v>
      </c>
      <c r="B5696" s="263" t="s">
        <v>26818</v>
      </c>
      <c r="C5696" s="263" t="s">
        <v>12</v>
      </c>
      <c r="D5696" t="s">
        <v>2</v>
      </c>
    </row>
    <row r="5697" spans="1:4" x14ac:dyDescent="0.2">
      <c r="A5697" s="263" t="s">
        <v>1794</v>
      </c>
      <c r="B5697" s="263" t="s">
        <v>26819</v>
      </c>
      <c r="C5697" s="263" t="s">
        <v>12</v>
      </c>
      <c r="D5697" t="s">
        <v>2</v>
      </c>
    </row>
    <row r="5698" spans="1:4" x14ac:dyDescent="0.2">
      <c r="A5698" s="263" t="s">
        <v>14120</v>
      </c>
      <c r="B5698" s="263" t="s">
        <v>26819</v>
      </c>
      <c r="C5698" s="263" t="s">
        <v>12</v>
      </c>
      <c r="D5698" t="s">
        <v>2</v>
      </c>
    </row>
    <row r="5699" spans="1:4" x14ac:dyDescent="0.2">
      <c r="A5699" s="263" t="s">
        <v>1795</v>
      </c>
      <c r="B5699" s="263" t="s">
        <v>26820</v>
      </c>
      <c r="C5699" s="263" t="s">
        <v>12</v>
      </c>
      <c r="D5699" t="s">
        <v>2</v>
      </c>
    </row>
    <row r="5700" spans="1:4" x14ac:dyDescent="0.2">
      <c r="A5700" s="263" t="s">
        <v>14121</v>
      </c>
      <c r="B5700" s="263" t="s">
        <v>26820</v>
      </c>
      <c r="C5700" s="263" t="s">
        <v>12</v>
      </c>
      <c r="D5700" t="s">
        <v>2</v>
      </c>
    </row>
    <row r="5701" spans="1:4" x14ac:dyDescent="0.2">
      <c r="A5701" s="263" t="s">
        <v>1796</v>
      </c>
      <c r="B5701" s="263" t="s">
        <v>26821</v>
      </c>
      <c r="C5701" s="263" t="s">
        <v>12</v>
      </c>
      <c r="D5701" t="s">
        <v>2</v>
      </c>
    </row>
    <row r="5702" spans="1:4" x14ac:dyDescent="0.2">
      <c r="A5702" s="263" t="s">
        <v>14122</v>
      </c>
      <c r="B5702" s="263" t="s">
        <v>26821</v>
      </c>
      <c r="C5702" s="263" t="s">
        <v>12</v>
      </c>
      <c r="D5702" t="s">
        <v>2</v>
      </c>
    </row>
    <row r="5703" spans="1:4" x14ac:dyDescent="0.2">
      <c r="A5703" s="263" t="s">
        <v>1797</v>
      </c>
      <c r="B5703" s="263" t="s">
        <v>26822</v>
      </c>
      <c r="C5703" s="263" t="s">
        <v>12</v>
      </c>
      <c r="D5703" t="s">
        <v>2</v>
      </c>
    </row>
    <row r="5704" spans="1:4" x14ac:dyDescent="0.2">
      <c r="A5704" s="263" t="s">
        <v>14123</v>
      </c>
      <c r="B5704" s="263" t="s">
        <v>26822</v>
      </c>
      <c r="C5704" s="263" t="s">
        <v>12</v>
      </c>
      <c r="D5704" t="s">
        <v>2</v>
      </c>
    </row>
    <row r="5705" spans="1:4" x14ac:dyDescent="0.2">
      <c r="A5705" s="263" t="s">
        <v>1798</v>
      </c>
      <c r="B5705" s="263" t="s">
        <v>26823</v>
      </c>
      <c r="C5705" s="263" t="s">
        <v>12</v>
      </c>
      <c r="D5705" t="s">
        <v>2</v>
      </c>
    </row>
    <row r="5706" spans="1:4" x14ac:dyDescent="0.2">
      <c r="A5706" s="263" t="s">
        <v>14124</v>
      </c>
      <c r="B5706" s="263" t="s">
        <v>26823</v>
      </c>
      <c r="C5706" s="263" t="s">
        <v>12</v>
      </c>
      <c r="D5706" t="s">
        <v>2</v>
      </c>
    </row>
    <row r="5707" spans="1:4" x14ac:dyDescent="0.2">
      <c r="A5707" s="263" t="s">
        <v>1799</v>
      </c>
      <c r="B5707" s="263" t="s">
        <v>26824</v>
      </c>
      <c r="C5707" s="263" t="s">
        <v>12</v>
      </c>
      <c r="D5707" t="s">
        <v>2</v>
      </c>
    </row>
    <row r="5708" spans="1:4" x14ac:dyDescent="0.2">
      <c r="A5708" s="263" t="s">
        <v>14125</v>
      </c>
      <c r="B5708" s="263" t="s">
        <v>26824</v>
      </c>
      <c r="C5708" s="263" t="s">
        <v>12</v>
      </c>
      <c r="D5708" t="s">
        <v>2</v>
      </c>
    </row>
    <row r="5709" spans="1:4" x14ac:dyDescent="0.2">
      <c r="A5709" s="263" t="s">
        <v>1800</v>
      </c>
      <c r="B5709" s="263" t="s">
        <v>26825</v>
      </c>
      <c r="C5709" s="263" t="s">
        <v>12</v>
      </c>
      <c r="D5709" t="s">
        <v>2</v>
      </c>
    </row>
    <row r="5710" spans="1:4" x14ac:dyDescent="0.2">
      <c r="A5710" s="263" t="s">
        <v>14126</v>
      </c>
      <c r="B5710" s="263" t="s">
        <v>26825</v>
      </c>
      <c r="C5710" s="263" t="s">
        <v>12</v>
      </c>
      <c r="D5710" t="s">
        <v>2</v>
      </c>
    </row>
    <row r="5711" spans="1:4" x14ac:dyDescent="0.2">
      <c r="A5711" s="263" t="s">
        <v>1801</v>
      </c>
      <c r="B5711" s="263" t="s">
        <v>26826</v>
      </c>
      <c r="C5711" s="263" t="s">
        <v>12</v>
      </c>
      <c r="D5711" t="s">
        <v>2</v>
      </c>
    </row>
    <row r="5712" spans="1:4" x14ac:dyDescent="0.2">
      <c r="A5712" s="263" t="s">
        <v>14127</v>
      </c>
      <c r="B5712" s="263" t="s">
        <v>26826</v>
      </c>
      <c r="C5712" s="263" t="s">
        <v>12</v>
      </c>
      <c r="D5712" t="s">
        <v>2</v>
      </c>
    </row>
    <row r="5713" spans="1:4" x14ac:dyDescent="0.2">
      <c r="A5713" s="263" t="s">
        <v>1802</v>
      </c>
      <c r="B5713" s="263" t="s">
        <v>26827</v>
      </c>
      <c r="C5713" s="263" t="s">
        <v>12</v>
      </c>
      <c r="D5713" t="s">
        <v>2</v>
      </c>
    </row>
    <row r="5714" spans="1:4" x14ac:dyDescent="0.2">
      <c r="A5714" s="263" t="s">
        <v>14128</v>
      </c>
      <c r="B5714" s="263" t="s">
        <v>26827</v>
      </c>
      <c r="C5714" s="263" t="s">
        <v>12</v>
      </c>
      <c r="D5714" t="s">
        <v>2</v>
      </c>
    </row>
    <row r="5715" spans="1:4" x14ac:dyDescent="0.2">
      <c r="A5715" s="263" t="s">
        <v>1803</v>
      </c>
      <c r="B5715" s="263" t="s">
        <v>26828</v>
      </c>
      <c r="C5715" s="263" t="s">
        <v>12</v>
      </c>
      <c r="D5715" t="s">
        <v>2</v>
      </c>
    </row>
    <row r="5716" spans="1:4" x14ac:dyDescent="0.2">
      <c r="A5716" s="263" t="s">
        <v>14129</v>
      </c>
      <c r="B5716" s="263" t="s">
        <v>26828</v>
      </c>
      <c r="C5716" s="263" t="s">
        <v>12</v>
      </c>
      <c r="D5716" t="s">
        <v>2</v>
      </c>
    </row>
    <row r="5717" spans="1:4" x14ac:dyDescent="0.2">
      <c r="A5717" s="263" t="s">
        <v>1804</v>
      </c>
      <c r="B5717" s="263" t="s">
        <v>26829</v>
      </c>
      <c r="C5717" s="263" t="s">
        <v>12</v>
      </c>
      <c r="D5717" t="s">
        <v>2</v>
      </c>
    </row>
    <row r="5718" spans="1:4" x14ac:dyDescent="0.2">
      <c r="A5718" s="263" t="s">
        <v>14130</v>
      </c>
      <c r="B5718" s="263" t="s">
        <v>26829</v>
      </c>
      <c r="C5718" s="263" t="s">
        <v>12</v>
      </c>
      <c r="D5718" t="s">
        <v>2</v>
      </c>
    </row>
    <row r="5719" spans="1:4" x14ac:dyDescent="0.2">
      <c r="A5719" s="263" t="s">
        <v>1805</v>
      </c>
      <c r="B5719" s="263" t="s">
        <v>26830</v>
      </c>
      <c r="C5719" s="263" t="s">
        <v>12</v>
      </c>
      <c r="D5719" t="s">
        <v>2</v>
      </c>
    </row>
    <row r="5720" spans="1:4" x14ac:dyDescent="0.2">
      <c r="A5720" s="263" t="s">
        <v>14131</v>
      </c>
      <c r="B5720" s="263" t="s">
        <v>26830</v>
      </c>
      <c r="C5720" s="263" t="s">
        <v>12</v>
      </c>
      <c r="D5720" t="s">
        <v>2</v>
      </c>
    </row>
    <row r="5721" spans="1:4" x14ac:dyDescent="0.2">
      <c r="A5721" s="263" t="s">
        <v>1806</v>
      </c>
      <c r="B5721" s="263" t="s">
        <v>26831</v>
      </c>
      <c r="C5721" s="263" t="s">
        <v>12</v>
      </c>
      <c r="D5721" t="s">
        <v>2</v>
      </c>
    </row>
    <row r="5722" spans="1:4" x14ac:dyDescent="0.2">
      <c r="A5722" s="263" t="s">
        <v>14132</v>
      </c>
      <c r="B5722" s="263" t="s">
        <v>26831</v>
      </c>
      <c r="C5722" s="263" t="s">
        <v>12</v>
      </c>
      <c r="D5722" t="s">
        <v>2</v>
      </c>
    </row>
    <row r="5723" spans="1:4" x14ac:dyDescent="0.2">
      <c r="A5723" s="263" t="s">
        <v>1807</v>
      </c>
      <c r="B5723" s="263" t="s">
        <v>26832</v>
      </c>
      <c r="C5723" s="263" t="s">
        <v>12</v>
      </c>
      <c r="D5723" t="s">
        <v>2</v>
      </c>
    </row>
    <row r="5724" spans="1:4" x14ac:dyDescent="0.2">
      <c r="A5724" s="263" t="s">
        <v>14133</v>
      </c>
      <c r="B5724" s="263" t="s">
        <v>26832</v>
      </c>
      <c r="C5724" s="263" t="s">
        <v>12</v>
      </c>
      <c r="D5724" t="s">
        <v>2</v>
      </c>
    </row>
    <row r="5725" spans="1:4" x14ac:dyDescent="0.2">
      <c r="A5725" s="263" t="s">
        <v>1808</v>
      </c>
      <c r="B5725" s="263" t="s">
        <v>26833</v>
      </c>
      <c r="C5725" s="263" t="s">
        <v>12</v>
      </c>
      <c r="D5725" t="s">
        <v>2</v>
      </c>
    </row>
    <row r="5726" spans="1:4" x14ac:dyDescent="0.2">
      <c r="A5726" s="263" t="s">
        <v>14134</v>
      </c>
      <c r="B5726" s="263" t="s">
        <v>26833</v>
      </c>
      <c r="C5726" s="263" t="s">
        <v>12</v>
      </c>
      <c r="D5726" t="s">
        <v>2</v>
      </c>
    </row>
    <row r="5727" spans="1:4" x14ac:dyDescent="0.2">
      <c r="A5727" s="263" t="s">
        <v>1809</v>
      </c>
      <c r="B5727" s="263" t="s">
        <v>26834</v>
      </c>
      <c r="C5727" s="263" t="s">
        <v>12</v>
      </c>
      <c r="D5727" t="s">
        <v>2</v>
      </c>
    </row>
    <row r="5728" spans="1:4" x14ac:dyDescent="0.2">
      <c r="A5728" s="263" t="s">
        <v>14135</v>
      </c>
      <c r="B5728" s="263" t="s">
        <v>26834</v>
      </c>
      <c r="C5728" s="263" t="s">
        <v>12</v>
      </c>
      <c r="D5728" t="s">
        <v>2</v>
      </c>
    </row>
    <row r="5729" spans="1:4" x14ac:dyDescent="0.2">
      <c r="A5729" s="263" t="s">
        <v>1810</v>
      </c>
      <c r="B5729" s="263" t="s">
        <v>26835</v>
      </c>
      <c r="C5729" s="263" t="s">
        <v>12</v>
      </c>
      <c r="D5729" t="s">
        <v>2</v>
      </c>
    </row>
    <row r="5730" spans="1:4" x14ac:dyDescent="0.2">
      <c r="A5730" s="263" t="s">
        <v>14136</v>
      </c>
      <c r="B5730" s="263" t="s">
        <v>26835</v>
      </c>
      <c r="C5730" s="263" t="s">
        <v>12</v>
      </c>
      <c r="D5730" t="s">
        <v>2</v>
      </c>
    </row>
    <row r="5731" spans="1:4" x14ac:dyDescent="0.2">
      <c r="A5731" s="263" t="s">
        <v>1811</v>
      </c>
      <c r="B5731" s="263" t="s">
        <v>26836</v>
      </c>
      <c r="C5731" s="263" t="s">
        <v>12</v>
      </c>
      <c r="D5731" t="s">
        <v>2</v>
      </c>
    </row>
    <row r="5732" spans="1:4" x14ac:dyDescent="0.2">
      <c r="A5732" s="263" t="s">
        <v>14137</v>
      </c>
      <c r="B5732" s="263" t="s">
        <v>26836</v>
      </c>
      <c r="C5732" s="263" t="s">
        <v>12</v>
      </c>
      <c r="D5732" t="s">
        <v>2</v>
      </c>
    </row>
    <row r="5733" spans="1:4" x14ac:dyDescent="0.2">
      <c r="A5733" s="263" t="s">
        <v>1812</v>
      </c>
      <c r="B5733" s="263" t="s">
        <v>26837</v>
      </c>
      <c r="C5733" s="263" t="s">
        <v>12</v>
      </c>
      <c r="D5733" t="s">
        <v>2</v>
      </c>
    </row>
    <row r="5734" spans="1:4" x14ac:dyDescent="0.2">
      <c r="A5734" s="263" t="s">
        <v>14138</v>
      </c>
      <c r="B5734" s="263" t="s">
        <v>26837</v>
      </c>
      <c r="C5734" s="263" t="s">
        <v>12</v>
      </c>
      <c r="D5734" t="s">
        <v>2</v>
      </c>
    </row>
    <row r="5735" spans="1:4" x14ac:dyDescent="0.2">
      <c r="A5735" s="263" t="s">
        <v>1813</v>
      </c>
      <c r="B5735" s="263" t="s">
        <v>26838</v>
      </c>
      <c r="C5735" s="263" t="s">
        <v>12</v>
      </c>
      <c r="D5735" t="s">
        <v>2</v>
      </c>
    </row>
    <row r="5736" spans="1:4" x14ac:dyDescent="0.2">
      <c r="A5736" s="263" t="s">
        <v>14139</v>
      </c>
      <c r="B5736" s="263" t="s">
        <v>26838</v>
      </c>
      <c r="C5736" s="263" t="s">
        <v>12</v>
      </c>
      <c r="D5736" t="s">
        <v>2</v>
      </c>
    </row>
    <row r="5737" spans="1:4" x14ac:dyDescent="0.2">
      <c r="A5737" s="263" t="s">
        <v>1814</v>
      </c>
      <c r="B5737" s="263" t="s">
        <v>26839</v>
      </c>
      <c r="C5737" s="263" t="s">
        <v>12</v>
      </c>
      <c r="D5737" t="s">
        <v>2</v>
      </c>
    </row>
    <row r="5738" spans="1:4" x14ac:dyDescent="0.2">
      <c r="A5738" s="263" t="s">
        <v>14140</v>
      </c>
      <c r="B5738" s="263" t="s">
        <v>26839</v>
      </c>
      <c r="C5738" s="263" t="s">
        <v>12</v>
      </c>
      <c r="D5738" t="s">
        <v>2</v>
      </c>
    </row>
    <row r="5739" spans="1:4" x14ac:dyDescent="0.2">
      <c r="A5739" s="263" t="s">
        <v>1815</v>
      </c>
      <c r="B5739" s="263" t="s">
        <v>26840</v>
      </c>
      <c r="C5739" s="263" t="s">
        <v>12</v>
      </c>
      <c r="D5739" t="s">
        <v>2</v>
      </c>
    </row>
    <row r="5740" spans="1:4" x14ac:dyDescent="0.2">
      <c r="A5740" s="263" t="s">
        <v>14141</v>
      </c>
      <c r="B5740" s="263" t="s">
        <v>26840</v>
      </c>
      <c r="C5740" s="263" t="s">
        <v>12</v>
      </c>
      <c r="D5740" t="s">
        <v>2</v>
      </c>
    </row>
    <row r="5741" spans="1:4" x14ac:dyDescent="0.2">
      <c r="A5741" s="263" t="s">
        <v>1816</v>
      </c>
      <c r="B5741" s="263" t="s">
        <v>26841</v>
      </c>
      <c r="C5741" s="263" t="s">
        <v>12</v>
      </c>
      <c r="D5741" t="s">
        <v>2</v>
      </c>
    </row>
    <row r="5742" spans="1:4" x14ac:dyDescent="0.2">
      <c r="A5742" s="263" t="s">
        <v>14142</v>
      </c>
      <c r="B5742" s="263" t="s">
        <v>26841</v>
      </c>
      <c r="C5742" s="263" t="s">
        <v>12</v>
      </c>
      <c r="D5742" t="s">
        <v>2</v>
      </c>
    </row>
    <row r="5743" spans="1:4" x14ac:dyDescent="0.2">
      <c r="A5743" s="263" t="s">
        <v>1817</v>
      </c>
      <c r="B5743" s="263" t="s">
        <v>26842</v>
      </c>
      <c r="C5743" s="263" t="s">
        <v>12</v>
      </c>
      <c r="D5743" t="s">
        <v>2</v>
      </c>
    </row>
    <row r="5744" spans="1:4" x14ac:dyDescent="0.2">
      <c r="A5744" s="263" t="s">
        <v>14143</v>
      </c>
      <c r="B5744" s="263" t="s">
        <v>26842</v>
      </c>
      <c r="C5744" s="263" t="s">
        <v>12</v>
      </c>
      <c r="D5744" t="s">
        <v>2</v>
      </c>
    </row>
    <row r="5745" spans="1:4" x14ac:dyDescent="0.2">
      <c r="A5745" s="263" t="s">
        <v>1818</v>
      </c>
      <c r="B5745" s="263" t="s">
        <v>26843</v>
      </c>
      <c r="C5745" s="263" t="s">
        <v>12</v>
      </c>
      <c r="D5745" t="s">
        <v>2</v>
      </c>
    </row>
    <row r="5746" spans="1:4" x14ac:dyDescent="0.2">
      <c r="A5746" s="263" t="s">
        <v>14144</v>
      </c>
      <c r="B5746" s="263" t="s">
        <v>26843</v>
      </c>
      <c r="C5746" s="263" t="s">
        <v>12</v>
      </c>
      <c r="D5746" t="s">
        <v>2</v>
      </c>
    </row>
    <row r="5747" spans="1:4" x14ac:dyDescent="0.2">
      <c r="A5747" s="263" t="s">
        <v>1819</v>
      </c>
      <c r="B5747" s="263" t="s">
        <v>26844</v>
      </c>
      <c r="C5747" s="263" t="s">
        <v>12</v>
      </c>
      <c r="D5747" t="s">
        <v>2</v>
      </c>
    </row>
    <row r="5748" spans="1:4" x14ac:dyDescent="0.2">
      <c r="A5748" s="263" t="s">
        <v>14145</v>
      </c>
      <c r="B5748" s="263" t="s">
        <v>26844</v>
      </c>
      <c r="C5748" s="263" t="s">
        <v>12</v>
      </c>
      <c r="D5748" t="s">
        <v>2</v>
      </c>
    </row>
    <row r="5749" spans="1:4" x14ac:dyDescent="0.2">
      <c r="A5749" s="263" t="s">
        <v>1820</v>
      </c>
      <c r="B5749" s="263" t="s">
        <v>26845</v>
      </c>
      <c r="C5749" s="263" t="s">
        <v>12</v>
      </c>
      <c r="D5749" t="s">
        <v>2</v>
      </c>
    </row>
    <row r="5750" spans="1:4" x14ac:dyDescent="0.2">
      <c r="A5750" s="263" t="s">
        <v>14146</v>
      </c>
      <c r="B5750" s="263" t="s">
        <v>26845</v>
      </c>
      <c r="C5750" s="263" t="s">
        <v>12</v>
      </c>
      <c r="D5750" t="s">
        <v>2</v>
      </c>
    </row>
    <row r="5751" spans="1:4" x14ac:dyDescent="0.2">
      <c r="A5751" s="263" t="s">
        <v>7412</v>
      </c>
      <c r="B5751" s="263" t="s">
        <v>26846</v>
      </c>
      <c r="C5751" s="263" t="s">
        <v>12</v>
      </c>
      <c r="D5751" t="s">
        <v>2</v>
      </c>
    </row>
    <row r="5752" spans="1:4" x14ac:dyDescent="0.2">
      <c r="A5752" s="263" t="s">
        <v>14147</v>
      </c>
      <c r="B5752" s="263" t="s">
        <v>26846</v>
      </c>
      <c r="C5752" s="263" t="s">
        <v>12</v>
      </c>
      <c r="D5752" t="s">
        <v>2</v>
      </c>
    </row>
    <row r="5753" spans="1:4" x14ac:dyDescent="0.2">
      <c r="A5753" s="263" t="s">
        <v>1821</v>
      </c>
      <c r="B5753" s="263" t="s">
        <v>26847</v>
      </c>
      <c r="C5753" s="263" t="s">
        <v>12</v>
      </c>
      <c r="D5753" t="s">
        <v>2</v>
      </c>
    </row>
    <row r="5754" spans="1:4" x14ac:dyDescent="0.2">
      <c r="A5754" s="263" t="s">
        <v>14148</v>
      </c>
      <c r="B5754" s="263" t="s">
        <v>26847</v>
      </c>
      <c r="C5754" s="263" t="s">
        <v>12</v>
      </c>
      <c r="D5754" t="s">
        <v>2</v>
      </c>
    </row>
    <row r="5755" spans="1:4" x14ac:dyDescent="0.2">
      <c r="A5755" s="263" t="s">
        <v>1822</v>
      </c>
      <c r="B5755" s="263" t="s">
        <v>26848</v>
      </c>
      <c r="C5755" s="263" t="s">
        <v>12</v>
      </c>
      <c r="D5755" t="s">
        <v>2</v>
      </c>
    </row>
    <row r="5756" spans="1:4" x14ac:dyDescent="0.2">
      <c r="A5756" s="263" t="s">
        <v>14149</v>
      </c>
      <c r="B5756" s="263" t="s">
        <v>26848</v>
      </c>
      <c r="C5756" s="263" t="s">
        <v>12</v>
      </c>
      <c r="D5756" t="s">
        <v>2</v>
      </c>
    </row>
    <row r="5757" spans="1:4" x14ac:dyDescent="0.2">
      <c r="A5757" s="263" t="s">
        <v>1823</v>
      </c>
      <c r="B5757" s="263" t="s">
        <v>26849</v>
      </c>
      <c r="C5757" s="263" t="s">
        <v>12</v>
      </c>
      <c r="D5757" t="s">
        <v>2</v>
      </c>
    </row>
    <row r="5758" spans="1:4" x14ac:dyDescent="0.2">
      <c r="A5758" s="263" t="s">
        <v>14150</v>
      </c>
      <c r="B5758" s="263" t="s">
        <v>26849</v>
      </c>
      <c r="C5758" s="263" t="s">
        <v>12</v>
      </c>
      <c r="D5758" t="s">
        <v>2</v>
      </c>
    </row>
    <row r="5759" spans="1:4" x14ac:dyDescent="0.2">
      <c r="A5759" s="263" t="s">
        <v>1824</v>
      </c>
      <c r="B5759" s="263" t="s">
        <v>26850</v>
      </c>
      <c r="C5759" s="263" t="s">
        <v>12</v>
      </c>
      <c r="D5759" t="s">
        <v>2</v>
      </c>
    </row>
    <row r="5760" spans="1:4" x14ac:dyDescent="0.2">
      <c r="A5760" s="263" t="s">
        <v>14151</v>
      </c>
      <c r="B5760" s="263" t="s">
        <v>26850</v>
      </c>
      <c r="C5760" s="263" t="s">
        <v>12</v>
      </c>
      <c r="D5760" t="s">
        <v>2</v>
      </c>
    </row>
    <row r="5761" spans="1:4" x14ac:dyDescent="0.2">
      <c r="A5761" s="263" t="s">
        <v>7413</v>
      </c>
      <c r="B5761" s="263" t="s">
        <v>26851</v>
      </c>
      <c r="C5761" s="263" t="s">
        <v>12</v>
      </c>
      <c r="D5761" t="s">
        <v>2</v>
      </c>
    </row>
    <row r="5762" spans="1:4" x14ac:dyDescent="0.2">
      <c r="A5762" s="263" t="s">
        <v>14152</v>
      </c>
      <c r="B5762" s="263" t="s">
        <v>26851</v>
      </c>
      <c r="C5762" s="263" t="s">
        <v>12</v>
      </c>
      <c r="D5762" t="s">
        <v>2</v>
      </c>
    </row>
    <row r="5763" spans="1:4" x14ac:dyDescent="0.2">
      <c r="A5763" s="263" t="s">
        <v>1825</v>
      </c>
      <c r="B5763" s="263" t="s">
        <v>26852</v>
      </c>
      <c r="C5763" s="263" t="s">
        <v>12</v>
      </c>
      <c r="D5763" t="s">
        <v>2</v>
      </c>
    </row>
    <row r="5764" spans="1:4" x14ac:dyDescent="0.2">
      <c r="A5764" s="263" t="s">
        <v>14153</v>
      </c>
      <c r="B5764" s="263" t="s">
        <v>26852</v>
      </c>
      <c r="C5764" s="263" t="s">
        <v>12</v>
      </c>
      <c r="D5764" t="s">
        <v>2</v>
      </c>
    </row>
    <row r="5765" spans="1:4" x14ac:dyDescent="0.2">
      <c r="A5765" s="263" t="s">
        <v>1826</v>
      </c>
      <c r="B5765" s="263" t="s">
        <v>26853</v>
      </c>
      <c r="C5765" s="263" t="s">
        <v>12</v>
      </c>
      <c r="D5765" t="s">
        <v>2</v>
      </c>
    </row>
    <row r="5766" spans="1:4" x14ac:dyDescent="0.2">
      <c r="A5766" s="263" t="s">
        <v>14154</v>
      </c>
      <c r="B5766" s="263" t="s">
        <v>26853</v>
      </c>
      <c r="C5766" s="263" t="s">
        <v>12</v>
      </c>
      <c r="D5766" t="s">
        <v>2</v>
      </c>
    </row>
    <row r="5767" spans="1:4" x14ac:dyDescent="0.2">
      <c r="A5767" s="263" t="s">
        <v>1827</v>
      </c>
      <c r="B5767" s="263" t="s">
        <v>26854</v>
      </c>
      <c r="C5767" s="263" t="s">
        <v>12</v>
      </c>
      <c r="D5767" t="s">
        <v>2</v>
      </c>
    </row>
    <row r="5768" spans="1:4" x14ac:dyDescent="0.2">
      <c r="A5768" s="263" t="s">
        <v>14155</v>
      </c>
      <c r="B5768" s="263" t="s">
        <v>26854</v>
      </c>
      <c r="C5768" s="263" t="s">
        <v>12</v>
      </c>
      <c r="D5768" t="s">
        <v>2</v>
      </c>
    </row>
    <row r="5769" spans="1:4" x14ac:dyDescent="0.2">
      <c r="A5769" s="263" t="s">
        <v>1828</v>
      </c>
      <c r="B5769" s="263" t="s">
        <v>26855</v>
      </c>
      <c r="C5769" s="263" t="s">
        <v>12</v>
      </c>
      <c r="D5769" t="s">
        <v>2</v>
      </c>
    </row>
    <row r="5770" spans="1:4" x14ac:dyDescent="0.2">
      <c r="A5770" s="263" t="s">
        <v>14156</v>
      </c>
      <c r="B5770" s="263" t="s">
        <v>26855</v>
      </c>
      <c r="C5770" s="263" t="s">
        <v>12</v>
      </c>
      <c r="D5770" t="s">
        <v>2</v>
      </c>
    </row>
    <row r="5771" spans="1:4" x14ac:dyDescent="0.2">
      <c r="A5771" s="263" t="s">
        <v>7414</v>
      </c>
      <c r="B5771" s="263" t="s">
        <v>26856</v>
      </c>
      <c r="C5771" s="263" t="s">
        <v>12</v>
      </c>
      <c r="D5771" t="s">
        <v>2</v>
      </c>
    </row>
    <row r="5772" spans="1:4" x14ac:dyDescent="0.2">
      <c r="A5772" s="263" t="s">
        <v>14157</v>
      </c>
      <c r="B5772" s="263" t="s">
        <v>26856</v>
      </c>
      <c r="C5772" s="263" t="s">
        <v>12</v>
      </c>
      <c r="D5772" t="s">
        <v>2</v>
      </c>
    </row>
    <row r="5773" spans="1:4" x14ac:dyDescent="0.2">
      <c r="A5773" s="263" t="s">
        <v>7415</v>
      </c>
      <c r="B5773" s="263" t="s">
        <v>26857</v>
      </c>
      <c r="C5773" s="263" t="s">
        <v>12</v>
      </c>
      <c r="D5773" t="s">
        <v>2</v>
      </c>
    </row>
    <row r="5774" spans="1:4" x14ac:dyDescent="0.2">
      <c r="A5774" s="263" t="s">
        <v>14158</v>
      </c>
      <c r="B5774" s="263" t="s">
        <v>26857</v>
      </c>
      <c r="C5774" s="263" t="s">
        <v>12</v>
      </c>
      <c r="D5774" t="s">
        <v>2</v>
      </c>
    </row>
    <row r="5775" spans="1:4" x14ac:dyDescent="0.2">
      <c r="A5775" s="263" t="s">
        <v>7416</v>
      </c>
      <c r="B5775" s="263" t="s">
        <v>26858</v>
      </c>
      <c r="C5775" s="263" t="s">
        <v>12</v>
      </c>
      <c r="D5775" t="s">
        <v>2</v>
      </c>
    </row>
    <row r="5776" spans="1:4" x14ac:dyDescent="0.2">
      <c r="A5776" s="263" t="s">
        <v>14159</v>
      </c>
      <c r="B5776" s="263" t="s">
        <v>26858</v>
      </c>
      <c r="C5776" s="263" t="s">
        <v>12</v>
      </c>
      <c r="D5776" t="s">
        <v>2</v>
      </c>
    </row>
    <row r="5777" spans="1:4" x14ac:dyDescent="0.2">
      <c r="A5777" s="263" t="s">
        <v>7417</v>
      </c>
      <c r="B5777" s="263" t="s">
        <v>26859</v>
      </c>
      <c r="C5777" s="263" t="s">
        <v>12</v>
      </c>
      <c r="D5777" t="s">
        <v>2</v>
      </c>
    </row>
    <row r="5778" spans="1:4" x14ac:dyDescent="0.2">
      <c r="A5778" s="263" t="s">
        <v>14160</v>
      </c>
      <c r="B5778" s="263" t="s">
        <v>26859</v>
      </c>
      <c r="C5778" s="263" t="s">
        <v>12</v>
      </c>
      <c r="D5778" t="s">
        <v>2</v>
      </c>
    </row>
    <row r="5779" spans="1:4" x14ac:dyDescent="0.2">
      <c r="A5779" s="263" t="s">
        <v>7418</v>
      </c>
      <c r="B5779" s="263" t="s">
        <v>26860</v>
      </c>
      <c r="C5779" s="263" t="s">
        <v>12</v>
      </c>
      <c r="D5779" t="s">
        <v>2</v>
      </c>
    </row>
    <row r="5780" spans="1:4" x14ac:dyDescent="0.2">
      <c r="A5780" s="263" t="s">
        <v>14161</v>
      </c>
      <c r="B5780" s="263" t="s">
        <v>26860</v>
      </c>
      <c r="C5780" s="263" t="s">
        <v>12</v>
      </c>
      <c r="D5780" t="s">
        <v>2</v>
      </c>
    </row>
    <row r="5781" spans="1:4" x14ac:dyDescent="0.2">
      <c r="A5781" s="263" t="s">
        <v>7419</v>
      </c>
      <c r="B5781" s="263" t="s">
        <v>26861</v>
      </c>
      <c r="C5781" s="263" t="s">
        <v>12</v>
      </c>
      <c r="D5781" t="s">
        <v>2</v>
      </c>
    </row>
    <row r="5782" spans="1:4" x14ac:dyDescent="0.2">
      <c r="A5782" s="263" t="s">
        <v>14162</v>
      </c>
      <c r="B5782" s="263" t="s">
        <v>26861</v>
      </c>
      <c r="C5782" s="263" t="s">
        <v>12</v>
      </c>
      <c r="D5782" t="s">
        <v>2</v>
      </c>
    </row>
    <row r="5783" spans="1:4" x14ac:dyDescent="0.2">
      <c r="A5783" s="263" t="s">
        <v>7420</v>
      </c>
      <c r="B5783" s="263" t="s">
        <v>26862</v>
      </c>
      <c r="C5783" s="263" t="s">
        <v>12</v>
      </c>
      <c r="D5783" t="s">
        <v>2</v>
      </c>
    </row>
    <row r="5784" spans="1:4" x14ac:dyDescent="0.2">
      <c r="A5784" s="263" t="s">
        <v>14163</v>
      </c>
      <c r="B5784" s="263" t="s">
        <v>26862</v>
      </c>
      <c r="C5784" s="263" t="s">
        <v>12</v>
      </c>
      <c r="D5784" t="s">
        <v>2</v>
      </c>
    </row>
    <row r="5785" spans="1:4" x14ac:dyDescent="0.2">
      <c r="A5785" s="263" t="s">
        <v>7421</v>
      </c>
      <c r="B5785" s="263" t="s">
        <v>26863</v>
      </c>
      <c r="C5785" s="263" t="s">
        <v>12</v>
      </c>
      <c r="D5785" t="s">
        <v>2</v>
      </c>
    </row>
    <row r="5786" spans="1:4" x14ac:dyDescent="0.2">
      <c r="A5786" s="263" t="s">
        <v>14164</v>
      </c>
      <c r="B5786" s="263" t="s">
        <v>26863</v>
      </c>
      <c r="C5786" s="263" t="s">
        <v>12</v>
      </c>
      <c r="D5786" t="s">
        <v>2</v>
      </c>
    </row>
    <row r="5787" spans="1:4" x14ac:dyDescent="0.2">
      <c r="A5787" s="263" t="s">
        <v>7422</v>
      </c>
      <c r="B5787" s="263" t="s">
        <v>26864</v>
      </c>
      <c r="C5787" s="263" t="s">
        <v>12</v>
      </c>
      <c r="D5787" t="s">
        <v>2</v>
      </c>
    </row>
    <row r="5788" spans="1:4" x14ac:dyDescent="0.2">
      <c r="A5788" s="263" t="s">
        <v>14165</v>
      </c>
      <c r="B5788" s="263" t="s">
        <v>26864</v>
      </c>
      <c r="C5788" s="263" t="s">
        <v>12</v>
      </c>
      <c r="D5788" t="s">
        <v>2</v>
      </c>
    </row>
    <row r="5789" spans="1:4" x14ac:dyDescent="0.2">
      <c r="A5789" s="263" t="s">
        <v>7423</v>
      </c>
      <c r="B5789" s="263" t="s">
        <v>26865</v>
      </c>
      <c r="C5789" s="263" t="s">
        <v>12</v>
      </c>
      <c r="D5789" t="s">
        <v>2</v>
      </c>
    </row>
    <row r="5790" spans="1:4" x14ac:dyDescent="0.2">
      <c r="A5790" s="263" t="s">
        <v>14166</v>
      </c>
      <c r="B5790" s="263" t="s">
        <v>26865</v>
      </c>
      <c r="C5790" s="263" t="s">
        <v>12</v>
      </c>
      <c r="D5790" t="s">
        <v>2</v>
      </c>
    </row>
    <row r="5791" spans="1:4" x14ac:dyDescent="0.2">
      <c r="A5791" s="263" t="s">
        <v>7424</v>
      </c>
      <c r="B5791" s="263" t="s">
        <v>26866</v>
      </c>
      <c r="C5791" s="263" t="s">
        <v>12</v>
      </c>
      <c r="D5791" t="s">
        <v>2</v>
      </c>
    </row>
    <row r="5792" spans="1:4" x14ac:dyDescent="0.2">
      <c r="A5792" s="263" t="s">
        <v>14167</v>
      </c>
      <c r="B5792" s="263" t="s">
        <v>26866</v>
      </c>
      <c r="C5792" s="263" t="s">
        <v>12</v>
      </c>
      <c r="D5792" t="s">
        <v>2</v>
      </c>
    </row>
    <row r="5793" spans="1:4" x14ac:dyDescent="0.2">
      <c r="A5793" s="263" t="s">
        <v>7425</v>
      </c>
      <c r="B5793" s="263" t="s">
        <v>26867</v>
      </c>
      <c r="C5793" s="263" t="s">
        <v>12</v>
      </c>
      <c r="D5793" t="s">
        <v>2</v>
      </c>
    </row>
    <row r="5794" spans="1:4" x14ac:dyDescent="0.2">
      <c r="A5794" s="263" t="s">
        <v>14168</v>
      </c>
      <c r="B5794" s="263" t="s">
        <v>26867</v>
      </c>
      <c r="C5794" s="263" t="s">
        <v>12</v>
      </c>
      <c r="D5794" t="s">
        <v>2</v>
      </c>
    </row>
    <row r="5795" spans="1:4" x14ac:dyDescent="0.2">
      <c r="A5795" s="263" t="s">
        <v>1829</v>
      </c>
      <c r="B5795" s="263" t="s">
        <v>26868</v>
      </c>
      <c r="C5795" s="263" t="s">
        <v>12</v>
      </c>
      <c r="D5795" t="s">
        <v>2</v>
      </c>
    </row>
    <row r="5796" spans="1:4" x14ac:dyDescent="0.2">
      <c r="A5796" s="263" t="s">
        <v>14169</v>
      </c>
      <c r="B5796" s="263" t="s">
        <v>26868</v>
      </c>
      <c r="C5796" s="263" t="s">
        <v>12</v>
      </c>
      <c r="D5796" t="s">
        <v>2</v>
      </c>
    </row>
    <row r="5797" spans="1:4" x14ac:dyDescent="0.2">
      <c r="A5797" s="263" t="s">
        <v>1830</v>
      </c>
      <c r="B5797" s="263" t="s">
        <v>26869</v>
      </c>
      <c r="C5797" s="263" t="s">
        <v>12</v>
      </c>
      <c r="D5797" t="s">
        <v>2</v>
      </c>
    </row>
    <row r="5798" spans="1:4" x14ac:dyDescent="0.2">
      <c r="A5798" s="263" t="s">
        <v>14170</v>
      </c>
      <c r="B5798" s="263" t="s">
        <v>26869</v>
      </c>
      <c r="C5798" s="263" t="s">
        <v>12</v>
      </c>
      <c r="D5798" t="s">
        <v>2</v>
      </c>
    </row>
    <row r="5799" spans="1:4" x14ac:dyDescent="0.2">
      <c r="A5799" s="263" t="s">
        <v>1831</v>
      </c>
      <c r="B5799" s="263" t="s">
        <v>26870</v>
      </c>
      <c r="C5799" s="263" t="s">
        <v>12</v>
      </c>
      <c r="D5799" t="s">
        <v>2</v>
      </c>
    </row>
    <row r="5800" spans="1:4" x14ac:dyDescent="0.2">
      <c r="A5800" s="263" t="s">
        <v>14171</v>
      </c>
      <c r="B5800" s="263" t="s">
        <v>26870</v>
      </c>
      <c r="C5800" s="263" t="s">
        <v>12</v>
      </c>
      <c r="D5800" t="s">
        <v>2</v>
      </c>
    </row>
    <row r="5801" spans="1:4" x14ac:dyDescent="0.2">
      <c r="A5801" s="263" t="s">
        <v>1832</v>
      </c>
      <c r="B5801" s="263" t="s">
        <v>26871</v>
      </c>
      <c r="C5801" s="263" t="s">
        <v>12</v>
      </c>
      <c r="D5801" t="s">
        <v>2</v>
      </c>
    </row>
    <row r="5802" spans="1:4" x14ac:dyDescent="0.2">
      <c r="A5802" s="263" t="s">
        <v>14172</v>
      </c>
      <c r="B5802" s="263" t="s">
        <v>26871</v>
      </c>
      <c r="C5802" s="263" t="s">
        <v>12</v>
      </c>
      <c r="D5802" t="s">
        <v>2</v>
      </c>
    </row>
    <row r="5803" spans="1:4" x14ac:dyDescent="0.2">
      <c r="A5803" s="263" t="s">
        <v>1833</v>
      </c>
      <c r="B5803" s="263" t="s">
        <v>26872</v>
      </c>
      <c r="C5803" s="263" t="s">
        <v>12</v>
      </c>
      <c r="D5803" t="s">
        <v>2</v>
      </c>
    </row>
    <row r="5804" spans="1:4" x14ac:dyDescent="0.2">
      <c r="A5804" s="263" t="s">
        <v>14173</v>
      </c>
      <c r="B5804" s="263" t="s">
        <v>26872</v>
      </c>
      <c r="C5804" s="263" t="s">
        <v>12</v>
      </c>
      <c r="D5804" t="s">
        <v>2</v>
      </c>
    </row>
    <row r="5805" spans="1:4" x14ac:dyDescent="0.2">
      <c r="A5805" s="263" t="s">
        <v>1834</v>
      </c>
      <c r="B5805" s="263" t="s">
        <v>26873</v>
      </c>
      <c r="C5805" s="263" t="s">
        <v>12</v>
      </c>
      <c r="D5805" t="s">
        <v>2</v>
      </c>
    </row>
    <row r="5806" spans="1:4" x14ac:dyDescent="0.2">
      <c r="A5806" s="263" t="s">
        <v>14174</v>
      </c>
      <c r="B5806" s="263" t="s">
        <v>26873</v>
      </c>
      <c r="C5806" s="263" t="s">
        <v>12</v>
      </c>
      <c r="D5806" t="s">
        <v>2</v>
      </c>
    </row>
    <row r="5807" spans="1:4" x14ac:dyDescent="0.2">
      <c r="A5807" s="263" t="s">
        <v>1835</v>
      </c>
      <c r="B5807" s="263" t="s">
        <v>26874</v>
      </c>
      <c r="C5807" s="263" t="s">
        <v>12</v>
      </c>
      <c r="D5807" t="s">
        <v>2</v>
      </c>
    </row>
    <row r="5808" spans="1:4" x14ac:dyDescent="0.2">
      <c r="A5808" s="263" t="s">
        <v>14175</v>
      </c>
      <c r="B5808" s="263" t="s">
        <v>26874</v>
      </c>
      <c r="C5808" s="263" t="s">
        <v>12</v>
      </c>
      <c r="D5808" t="s">
        <v>2</v>
      </c>
    </row>
    <row r="5809" spans="1:4" x14ac:dyDescent="0.2">
      <c r="A5809" s="263" t="s">
        <v>1836</v>
      </c>
      <c r="B5809" s="263" t="s">
        <v>26875</v>
      </c>
      <c r="C5809" s="263" t="s">
        <v>12</v>
      </c>
      <c r="D5809" t="s">
        <v>2</v>
      </c>
    </row>
    <row r="5810" spans="1:4" x14ac:dyDescent="0.2">
      <c r="A5810" s="263" t="s">
        <v>14176</v>
      </c>
      <c r="B5810" s="263" t="s">
        <v>26875</v>
      </c>
      <c r="C5810" s="263" t="s">
        <v>12</v>
      </c>
      <c r="D5810" t="s">
        <v>2</v>
      </c>
    </row>
    <row r="5811" spans="1:4" x14ac:dyDescent="0.2">
      <c r="A5811" s="263" t="s">
        <v>1837</v>
      </c>
      <c r="B5811" s="263" t="s">
        <v>26876</v>
      </c>
      <c r="C5811" s="263" t="s">
        <v>12</v>
      </c>
      <c r="D5811" t="s">
        <v>2</v>
      </c>
    </row>
    <row r="5812" spans="1:4" x14ac:dyDescent="0.2">
      <c r="A5812" s="263" t="s">
        <v>14177</v>
      </c>
      <c r="B5812" s="263" t="s">
        <v>26876</v>
      </c>
      <c r="C5812" s="263" t="s">
        <v>12</v>
      </c>
      <c r="D5812" t="s">
        <v>2</v>
      </c>
    </row>
    <row r="5813" spans="1:4" x14ac:dyDescent="0.2">
      <c r="A5813" s="263" t="s">
        <v>2560</v>
      </c>
      <c r="B5813" s="263" t="s">
        <v>26877</v>
      </c>
      <c r="C5813" s="263" t="s">
        <v>12</v>
      </c>
      <c r="D5813" t="s">
        <v>2</v>
      </c>
    </row>
    <row r="5814" spans="1:4" x14ac:dyDescent="0.2">
      <c r="A5814" s="263" t="s">
        <v>14178</v>
      </c>
      <c r="B5814" s="263" t="s">
        <v>26877</v>
      </c>
      <c r="C5814" s="263" t="s">
        <v>12</v>
      </c>
      <c r="D5814" t="s">
        <v>2</v>
      </c>
    </row>
    <row r="5815" spans="1:4" x14ac:dyDescent="0.2">
      <c r="A5815" s="263" t="s">
        <v>2561</v>
      </c>
      <c r="B5815" s="263" t="s">
        <v>26878</v>
      </c>
      <c r="C5815" s="263" t="s">
        <v>12</v>
      </c>
      <c r="D5815" t="s">
        <v>2</v>
      </c>
    </row>
    <row r="5816" spans="1:4" x14ac:dyDescent="0.2">
      <c r="A5816" s="263" t="s">
        <v>14179</v>
      </c>
      <c r="B5816" s="263" t="s">
        <v>26878</v>
      </c>
      <c r="C5816" s="263" t="s">
        <v>12</v>
      </c>
      <c r="D5816" t="s">
        <v>2</v>
      </c>
    </row>
    <row r="5817" spans="1:4" x14ac:dyDescent="0.2">
      <c r="A5817" s="263" t="s">
        <v>2562</v>
      </c>
      <c r="B5817" s="263" t="s">
        <v>26879</v>
      </c>
      <c r="C5817" s="263" t="s">
        <v>12</v>
      </c>
      <c r="D5817" t="s">
        <v>2</v>
      </c>
    </row>
    <row r="5818" spans="1:4" x14ac:dyDescent="0.2">
      <c r="A5818" s="263" t="s">
        <v>14180</v>
      </c>
      <c r="B5818" s="263" t="s">
        <v>26879</v>
      </c>
      <c r="C5818" s="263" t="s">
        <v>12</v>
      </c>
      <c r="D5818" t="s">
        <v>2</v>
      </c>
    </row>
    <row r="5819" spans="1:4" x14ac:dyDescent="0.2">
      <c r="A5819" s="263" t="s">
        <v>1838</v>
      </c>
      <c r="B5819" s="263" t="s">
        <v>26880</v>
      </c>
      <c r="C5819" s="263" t="s">
        <v>12</v>
      </c>
      <c r="D5819" t="s">
        <v>2</v>
      </c>
    </row>
    <row r="5820" spans="1:4" x14ac:dyDescent="0.2">
      <c r="A5820" s="263" t="s">
        <v>14181</v>
      </c>
      <c r="B5820" s="263" t="s">
        <v>26880</v>
      </c>
      <c r="C5820" s="263" t="s">
        <v>12</v>
      </c>
      <c r="D5820" t="s">
        <v>2</v>
      </c>
    </row>
    <row r="5821" spans="1:4" x14ac:dyDescent="0.2">
      <c r="A5821" s="263" t="s">
        <v>1839</v>
      </c>
      <c r="B5821" s="263" t="s">
        <v>26881</v>
      </c>
      <c r="C5821" s="263" t="s">
        <v>12</v>
      </c>
      <c r="D5821" t="s">
        <v>2</v>
      </c>
    </row>
    <row r="5822" spans="1:4" x14ac:dyDescent="0.2">
      <c r="A5822" s="263" t="s">
        <v>14182</v>
      </c>
      <c r="B5822" s="263" t="s">
        <v>26881</v>
      </c>
      <c r="C5822" s="263" t="s">
        <v>12</v>
      </c>
      <c r="D5822" t="s">
        <v>2</v>
      </c>
    </row>
    <row r="5823" spans="1:4" x14ac:dyDescent="0.2">
      <c r="A5823" s="263" t="s">
        <v>1840</v>
      </c>
      <c r="B5823" s="263" t="s">
        <v>26882</v>
      </c>
      <c r="C5823" s="263" t="s">
        <v>12</v>
      </c>
      <c r="D5823" t="s">
        <v>2</v>
      </c>
    </row>
    <row r="5824" spans="1:4" x14ac:dyDescent="0.2">
      <c r="A5824" s="263" t="s">
        <v>14183</v>
      </c>
      <c r="B5824" s="263" t="s">
        <v>26882</v>
      </c>
      <c r="C5824" s="263" t="s">
        <v>12</v>
      </c>
      <c r="D5824" t="s">
        <v>2</v>
      </c>
    </row>
    <row r="5825" spans="1:4" x14ac:dyDescent="0.2">
      <c r="A5825" s="263" t="s">
        <v>1841</v>
      </c>
      <c r="B5825" s="263" t="s">
        <v>26883</v>
      </c>
      <c r="C5825" s="263" t="s">
        <v>12</v>
      </c>
      <c r="D5825" t="s">
        <v>2</v>
      </c>
    </row>
    <row r="5826" spans="1:4" x14ac:dyDescent="0.2">
      <c r="A5826" s="263" t="s">
        <v>14184</v>
      </c>
      <c r="B5826" s="263" t="s">
        <v>26883</v>
      </c>
      <c r="C5826" s="263" t="s">
        <v>12</v>
      </c>
      <c r="D5826" t="s">
        <v>2</v>
      </c>
    </row>
    <row r="5827" spans="1:4" x14ac:dyDescent="0.2">
      <c r="A5827" s="263" t="s">
        <v>7426</v>
      </c>
      <c r="B5827" s="263" t="s">
        <v>26884</v>
      </c>
      <c r="C5827" s="263" t="s">
        <v>12</v>
      </c>
      <c r="D5827" t="s">
        <v>2</v>
      </c>
    </row>
    <row r="5828" spans="1:4" x14ac:dyDescent="0.2">
      <c r="A5828" s="263" t="s">
        <v>14185</v>
      </c>
      <c r="B5828" s="263" t="s">
        <v>26884</v>
      </c>
      <c r="C5828" s="263" t="s">
        <v>12</v>
      </c>
      <c r="D5828" t="s">
        <v>2</v>
      </c>
    </row>
    <row r="5829" spans="1:4" x14ac:dyDescent="0.2">
      <c r="A5829" s="263" t="s">
        <v>7427</v>
      </c>
      <c r="B5829" s="263" t="s">
        <v>26885</v>
      </c>
      <c r="C5829" s="263" t="s">
        <v>12</v>
      </c>
      <c r="D5829" t="s">
        <v>2</v>
      </c>
    </row>
    <row r="5830" spans="1:4" x14ac:dyDescent="0.2">
      <c r="A5830" s="263" t="s">
        <v>14186</v>
      </c>
      <c r="B5830" s="263" t="s">
        <v>26885</v>
      </c>
      <c r="C5830" s="263" t="s">
        <v>12</v>
      </c>
      <c r="D5830" t="s">
        <v>2</v>
      </c>
    </row>
    <row r="5831" spans="1:4" x14ac:dyDescent="0.2">
      <c r="A5831" s="263" t="s">
        <v>1842</v>
      </c>
      <c r="B5831" s="263" t="s">
        <v>26886</v>
      </c>
      <c r="C5831" s="263" t="s">
        <v>12</v>
      </c>
      <c r="D5831" t="s">
        <v>2</v>
      </c>
    </row>
    <row r="5832" spans="1:4" x14ac:dyDescent="0.2">
      <c r="A5832" s="263" t="s">
        <v>14187</v>
      </c>
      <c r="B5832" s="263" t="s">
        <v>26886</v>
      </c>
      <c r="C5832" s="263" t="s">
        <v>12</v>
      </c>
      <c r="D5832" t="s">
        <v>2</v>
      </c>
    </row>
    <row r="5833" spans="1:4" x14ac:dyDescent="0.2">
      <c r="A5833" s="263" t="s">
        <v>1843</v>
      </c>
      <c r="B5833" s="263" t="s">
        <v>26887</v>
      </c>
      <c r="C5833" s="263" t="s">
        <v>12</v>
      </c>
      <c r="D5833" t="s">
        <v>2</v>
      </c>
    </row>
    <row r="5834" spans="1:4" x14ac:dyDescent="0.2">
      <c r="A5834" s="263" t="s">
        <v>14188</v>
      </c>
      <c r="B5834" s="263" t="s">
        <v>26887</v>
      </c>
      <c r="C5834" s="263" t="s">
        <v>12</v>
      </c>
      <c r="D5834" t="s">
        <v>2</v>
      </c>
    </row>
    <row r="5835" spans="1:4" x14ac:dyDescent="0.2">
      <c r="A5835" s="263" t="s">
        <v>1844</v>
      </c>
      <c r="B5835" s="263" t="s">
        <v>26888</v>
      </c>
      <c r="C5835" s="263" t="s">
        <v>12</v>
      </c>
      <c r="D5835" t="s">
        <v>2</v>
      </c>
    </row>
    <row r="5836" spans="1:4" x14ac:dyDescent="0.2">
      <c r="A5836" s="263" t="s">
        <v>14189</v>
      </c>
      <c r="B5836" s="263" t="s">
        <v>26888</v>
      </c>
      <c r="C5836" s="263" t="s">
        <v>12</v>
      </c>
      <c r="D5836" t="s">
        <v>2</v>
      </c>
    </row>
    <row r="5837" spans="1:4" x14ac:dyDescent="0.2">
      <c r="A5837" s="263" t="s">
        <v>1845</v>
      </c>
      <c r="B5837" s="263" t="s">
        <v>26889</v>
      </c>
      <c r="C5837" s="263" t="s">
        <v>12</v>
      </c>
      <c r="D5837" t="s">
        <v>2</v>
      </c>
    </row>
    <row r="5838" spans="1:4" x14ac:dyDescent="0.2">
      <c r="A5838" s="263" t="s">
        <v>14190</v>
      </c>
      <c r="B5838" s="263" t="s">
        <v>26889</v>
      </c>
      <c r="C5838" s="263" t="s">
        <v>12</v>
      </c>
      <c r="D5838" t="s">
        <v>2</v>
      </c>
    </row>
    <row r="5839" spans="1:4" x14ac:dyDescent="0.2">
      <c r="A5839" s="263" t="s">
        <v>1846</v>
      </c>
      <c r="B5839" s="263" t="s">
        <v>26890</v>
      </c>
      <c r="C5839" s="263" t="s">
        <v>12</v>
      </c>
      <c r="D5839" t="s">
        <v>2</v>
      </c>
    </row>
    <row r="5840" spans="1:4" x14ac:dyDescent="0.2">
      <c r="A5840" s="263" t="s">
        <v>14191</v>
      </c>
      <c r="B5840" s="263" t="s">
        <v>26890</v>
      </c>
      <c r="C5840" s="263" t="s">
        <v>12</v>
      </c>
      <c r="D5840" t="s">
        <v>2</v>
      </c>
    </row>
    <row r="5841" spans="1:4" x14ac:dyDescent="0.2">
      <c r="A5841" s="263" t="s">
        <v>1847</v>
      </c>
      <c r="B5841" s="263" t="s">
        <v>26891</v>
      </c>
      <c r="C5841" s="263" t="s">
        <v>12</v>
      </c>
      <c r="D5841" t="s">
        <v>2</v>
      </c>
    </row>
    <row r="5842" spans="1:4" x14ac:dyDescent="0.2">
      <c r="A5842" s="263" t="s">
        <v>14192</v>
      </c>
      <c r="B5842" s="263" t="s">
        <v>26891</v>
      </c>
      <c r="C5842" s="263" t="s">
        <v>12</v>
      </c>
      <c r="D5842" t="s">
        <v>2</v>
      </c>
    </row>
    <row r="5843" spans="1:4" x14ac:dyDescent="0.2">
      <c r="A5843" s="263" t="s">
        <v>1848</v>
      </c>
      <c r="B5843" s="263" t="s">
        <v>26892</v>
      </c>
      <c r="C5843" s="263" t="s">
        <v>12</v>
      </c>
      <c r="D5843" t="s">
        <v>2</v>
      </c>
    </row>
    <row r="5844" spans="1:4" x14ac:dyDescent="0.2">
      <c r="A5844" s="263" t="s">
        <v>14193</v>
      </c>
      <c r="B5844" s="263" t="s">
        <v>26892</v>
      </c>
      <c r="C5844" s="263" t="s">
        <v>12</v>
      </c>
      <c r="D5844" t="s">
        <v>2</v>
      </c>
    </row>
    <row r="5845" spans="1:4" x14ac:dyDescent="0.2">
      <c r="A5845" s="263" t="s">
        <v>1849</v>
      </c>
      <c r="B5845" s="263" t="s">
        <v>26893</v>
      </c>
      <c r="C5845" s="263" t="s">
        <v>12</v>
      </c>
      <c r="D5845" t="s">
        <v>2</v>
      </c>
    </row>
    <row r="5846" spans="1:4" x14ac:dyDescent="0.2">
      <c r="A5846" s="263" t="s">
        <v>14194</v>
      </c>
      <c r="B5846" s="263" t="s">
        <v>26893</v>
      </c>
      <c r="C5846" s="263" t="s">
        <v>12</v>
      </c>
      <c r="D5846" t="s">
        <v>2</v>
      </c>
    </row>
    <row r="5847" spans="1:4" x14ac:dyDescent="0.2">
      <c r="A5847" s="263" t="s">
        <v>1850</v>
      </c>
      <c r="B5847" s="263" t="s">
        <v>26894</v>
      </c>
      <c r="C5847" s="263" t="s">
        <v>12</v>
      </c>
      <c r="D5847" t="s">
        <v>2</v>
      </c>
    </row>
    <row r="5848" spans="1:4" x14ac:dyDescent="0.2">
      <c r="A5848" s="263" t="s">
        <v>14195</v>
      </c>
      <c r="B5848" s="263" t="s">
        <v>26894</v>
      </c>
      <c r="C5848" s="263" t="s">
        <v>12</v>
      </c>
      <c r="D5848" t="s">
        <v>2</v>
      </c>
    </row>
    <row r="5849" spans="1:4" x14ac:dyDescent="0.2">
      <c r="A5849" s="263" t="s">
        <v>1851</v>
      </c>
      <c r="B5849" s="263" t="s">
        <v>26895</v>
      </c>
      <c r="C5849" s="263" t="s">
        <v>12</v>
      </c>
      <c r="D5849" t="s">
        <v>2</v>
      </c>
    </row>
    <row r="5850" spans="1:4" x14ac:dyDescent="0.2">
      <c r="A5850" s="263" t="s">
        <v>14196</v>
      </c>
      <c r="B5850" s="263" t="s">
        <v>26895</v>
      </c>
      <c r="C5850" s="263" t="s">
        <v>12</v>
      </c>
      <c r="D5850" t="s">
        <v>2</v>
      </c>
    </row>
    <row r="5851" spans="1:4" x14ac:dyDescent="0.2">
      <c r="A5851" s="263" t="s">
        <v>1852</v>
      </c>
      <c r="B5851" s="263" t="s">
        <v>26896</v>
      </c>
      <c r="C5851" s="263" t="s">
        <v>12</v>
      </c>
      <c r="D5851" t="s">
        <v>2</v>
      </c>
    </row>
    <row r="5852" spans="1:4" x14ac:dyDescent="0.2">
      <c r="A5852" s="263" t="s">
        <v>14197</v>
      </c>
      <c r="B5852" s="263" t="s">
        <v>26896</v>
      </c>
      <c r="C5852" s="263" t="s">
        <v>12</v>
      </c>
      <c r="D5852" t="s">
        <v>2</v>
      </c>
    </row>
    <row r="5853" spans="1:4" x14ac:dyDescent="0.2">
      <c r="A5853" s="263" t="s">
        <v>1853</v>
      </c>
      <c r="B5853" s="263" t="s">
        <v>26897</v>
      </c>
      <c r="C5853" s="263" t="s">
        <v>12</v>
      </c>
      <c r="D5853" t="s">
        <v>2</v>
      </c>
    </row>
    <row r="5854" spans="1:4" x14ac:dyDescent="0.2">
      <c r="A5854" s="263" t="s">
        <v>14198</v>
      </c>
      <c r="B5854" s="263" t="s">
        <v>26897</v>
      </c>
      <c r="C5854" s="263" t="s">
        <v>12</v>
      </c>
      <c r="D5854" t="s">
        <v>2</v>
      </c>
    </row>
    <row r="5855" spans="1:4" x14ac:dyDescent="0.2">
      <c r="A5855" s="263" t="s">
        <v>1854</v>
      </c>
      <c r="B5855" s="263" t="s">
        <v>26898</v>
      </c>
      <c r="C5855" s="263" t="s">
        <v>20</v>
      </c>
      <c r="D5855" t="s">
        <v>0</v>
      </c>
    </row>
    <row r="5856" spans="1:4" x14ac:dyDescent="0.2">
      <c r="A5856" s="263" t="s">
        <v>14199</v>
      </c>
      <c r="B5856" s="263" t="s">
        <v>26898</v>
      </c>
      <c r="C5856" s="263" t="s">
        <v>20</v>
      </c>
      <c r="D5856" t="s">
        <v>0</v>
      </c>
    </row>
    <row r="5857" spans="1:4" x14ac:dyDescent="0.2">
      <c r="A5857" s="263" t="s">
        <v>1855</v>
      </c>
      <c r="B5857" s="263" t="s">
        <v>26899</v>
      </c>
      <c r="C5857" s="263" t="s">
        <v>20</v>
      </c>
      <c r="D5857" t="s">
        <v>0</v>
      </c>
    </row>
    <row r="5858" spans="1:4" x14ac:dyDescent="0.2">
      <c r="A5858" s="263" t="s">
        <v>14200</v>
      </c>
      <c r="B5858" s="263" t="s">
        <v>26899</v>
      </c>
      <c r="C5858" s="263" t="s">
        <v>20</v>
      </c>
      <c r="D5858" t="s">
        <v>0</v>
      </c>
    </row>
    <row r="5859" spans="1:4" x14ac:dyDescent="0.2">
      <c r="A5859" s="263" t="s">
        <v>1856</v>
      </c>
      <c r="B5859" s="263" t="s">
        <v>26900</v>
      </c>
      <c r="C5859" s="263" t="s">
        <v>20</v>
      </c>
      <c r="D5859" t="s">
        <v>0</v>
      </c>
    </row>
    <row r="5860" spans="1:4" x14ac:dyDescent="0.2">
      <c r="A5860" s="263" t="s">
        <v>14201</v>
      </c>
      <c r="B5860" s="263" t="s">
        <v>26900</v>
      </c>
      <c r="C5860" s="263" t="s">
        <v>20</v>
      </c>
      <c r="D5860" t="s">
        <v>0</v>
      </c>
    </row>
    <row r="5861" spans="1:4" x14ac:dyDescent="0.2">
      <c r="A5861" s="263" t="s">
        <v>1857</v>
      </c>
      <c r="B5861" s="263" t="s">
        <v>26901</v>
      </c>
      <c r="C5861" s="263" t="s">
        <v>20</v>
      </c>
      <c r="D5861" t="s">
        <v>0</v>
      </c>
    </row>
    <row r="5862" spans="1:4" x14ac:dyDescent="0.2">
      <c r="A5862" s="263" t="s">
        <v>14202</v>
      </c>
      <c r="B5862" s="263" t="s">
        <v>26901</v>
      </c>
      <c r="C5862" s="263" t="s">
        <v>20</v>
      </c>
      <c r="D5862" t="s">
        <v>0</v>
      </c>
    </row>
    <row r="5863" spans="1:4" x14ac:dyDescent="0.2">
      <c r="A5863" s="263" t="s">
        <v>1858</v>
      </c>
      <c r="B5863" s="263" t="s">
        <v>26902</v>
      </c>
      <c r="C5863" s="263" t="s">
        <v>12</v>
      </c>
      <c r="D5863" t="s">
        <v>2</v>
      </c>
    </row>
    <row r="5864" spans="1:4" x14ac:dyDescent="0.2">
      <c r="A5864" s="263" t="s">
        <v>14203</v>
      </c>
      <c r="B5864" s="263" t="s">
        <v>26902</v>
      </c>
      <c r="C5864" s="263" t="s">
        <v>12</v>
      </c>
      <c r="D5864" t="s">
        <v>2</v>
      </c>
    </row>
    <row r="5865" spans="1:4" x14ac:dyDescent="0.2">
      <c r="A5865" s="263" t="s">
        <v>1859</v>
      </c>
      <c r="B5865" s="263" t="s">
        <v>26903</v>
      </c>
      <c r="C5865" s="263" t="s">
        <v>12</v>
      </c>
      <c r="D5865" t="s">
        <v>2</v>
      </c>
    </row>
    <row r="5866" spans="1:4" x14ac:dyDescent="0.2">
      <c r="A5866" s="263" t="s">
        <v>14204</v>
      </c>
      <c r="B5866" s="263" t="s">
        <v>26903</v>
      </c>
      <c r="C5866" s="263" t="s">
        <v>12</v>
      </c>
      <c r="D5866" t="s">
        <v>2</v>
      </c>
    </row>
    <row r="5867" spans="1:4" x14ac:dyDescent="0.2">
      <c r="A5867" s="263" t="s">
        <v>1860</v>
      </c>
      <c r="B5867" s="263" t="s">
        <v>26904</v>
      </c>
      <c r="C5867" s="263" t="s">
        <v>12</v>
      </c>
      <c r="D5867" t="s">
        <v>2</v>
      </c>
    </row>
    <row r="5868" spans="1:4" x14ac:dyDescent="0.2">
      <c r="A5868" s="263" t="s">
        <v>14205</v>
      </c>
      <c r="B5868" s="263" t="s">
        <v>26904</v>
      </c>
      <c r="C5868" s="263" t="s">
        <v>12</v>
      </c>
      <c r="D5868" t="s">
        <v>2</v>
      </c>
    </row>
    <row r="5869" spans="1:4" x14ac:dyDescent="0.2">
      <c r="A5869" s="263" t="s">
        <v>1861</v>
      </c>
      <c r="B5869" s="263" t="s">
        <v>26905</v>
      </c>
      <c r="C5869" s="263" t="s">
        <v>12</v>
      </c>
      <c r="D5869" t="s">
        <v>2</v>
      </c>
    </row>
    <row r="5870" spans="1:4" x14ac:dyDescent="0.2">
      <c r="A5870" s="263" t="s">
        <v>14206</v>
      </c>
      <c r="B5870" s="263" t="s">
        <v>26905</v>
      </c>
      <c r="C5870" s="263" t="s">
        <v>12</v>
      </c>
      <c r="D5870" t="s">
        <v>2</v>
      </c>
    </row>
    <row r="5871" spans="1:4" x14ac:dyDescent="0.2">
      <c r="A5871" s="263" t="s">
        <v>1862</v>
      </c>
      <c r="B5871" s="263" t="s">
        <v>26906</v>
      </c>
      <c r="C5871" s="263" t="s">
        <v>12</v>
      </c>
      <c r="D5871" t="s">
        <v>2</v>
      </c>
    </row>
    <row r="5872" spans="1:4" x14ac:dyDescent="0.2">
      <c r="A5872" s="263" t="s">
        <v>14207</v>
      </c>
      <c r="B5872" s="263" t="s">
        <v>26906</v>
      </c>
      <c r="C5872" s="263" t="s">
        <v>12</v>
      </c>
      <c r="D5872" t="s">
        <v>2</v>
      </c>
    </row>
    <row r="5873" spans="1:4" x14ac:dyDescent="0.2">
      <c r="A5873" s="263" t="s">
        <v>1863</v>
      </c>
      <c r="B5873" s="263" t="s">
        <v>26907</v>
      </c>
      <c r="C5873" s="263" t="s">
        <v>12</v>
      </c>
      <c r="D5873" t="s">
        <v>2</v>
      </c>
    </row>
    <row r="5874" spans="1:4" x14ac:dyDescent="0.2">
      <c r="A5874" s="263" t="s">
        <v>14208</v>
      </c>
      <c r="B5874" s="263" t="s">
        <v>26907</v>
      </c>
      <c r="C5874" s="263" t="s">
        <v>12</v>
      </c>
      <c r="D5874" t="s">
        <v>2</v>
      </c>
    </row>
    <row r="5875" spans="1:4" x14ac:dyDescent="0.2">
      <c r="A5875" s="263" t="s">
        <v>1864</v>
      </c>
      <c r="B5875" s="263" t="s">
        <v>26908</v>
      </c>
      <c r="C5875" s="263" t="s">
        <v>12</v>
      </c>
      <c r="D5875" t="s">
        <v>2</v>
      </c>
    </row>
    <row r="5876" spans="1:4" x14ac:dyDescent="0.2">
      <c r="A5876" s="263" t="s">
        <v>14209</v>
      </c>
      <c r="B5876" s="263" t="s">
        <v>26908</v>
      </c>
      <c r="C5876" s="263" t="s">
        <v>12</v>
      </c>
      <c r="D5876" t="s">
        <v>2</v>
      </c>
    </row>
    <row r="5877" spans="1:4" x14ac:dyDescent="0.2">
      <c r="A5877" s="263" t="s">
        <v>1865</v>
      </c>
      <c r="B5877" s="263" t="s">
        <v>26909</v>
      </c>
      <c r="C5877" s="263" t="s">
        <v>12</v>
      </c>
      <c r="D5877" t="s">
        <v>2</v>
      </c>
    </row>
    <row r="5878" spans="1:4" x14ac:dyDescent="0.2">
      <c r="A5878" s="263" t="s">
        <v>14210</v>
      </c>
      <c r="B5878" s="263" t="s">
        <v>26909</v>
      </c>
      <c r="C5878" s="263" t="s">
        <v>12</v>
      </c>
      <c r="D5878" t="s">
        <v>2</v>
      </c>
    </row>
    <row r="5879" spans="1:4" x14ac:dyDescent="0.2">
      <c r="A5879" s="263" t="s">
        <v>1866</v>
      </c>
      <c r="B5879" s="263" t="s">
        <v>26910</v>
      </c>
      <c r="C5879" s="263" t="s">
        <v>12</v>
      </c>
      <c r="D5879" t="s">
        <v>2</v>
      </c>
    </row>
    <row r="5880" spans="1:4" x14ac:dyDescent="0.2">
      <c r="A5880" s="263" t="s">
        <v>14211</v>
      </c>
      <c r="B5880" s="263" t="s">
        <v>26910</v>
      </c>
      <c r="C5880" s="263" t="s">
        <v>12</v>
      </c>
      <c r="D5880" t="s">
        <v>2</v>
      </c>
    </row>
    <row r="5881" spans="1:4" x14ac:dyDescent="0.2">
      <c r="A5881" s="263" t="s">
        <v>1867</v>
      </c>
      <c r="B5881" s="263" t="s">
        <v>26911</v>
      </c>
      <c r="C5881" s="263" t="s">
        <v>12</v>
      </c>
      <c r="D5881" t="s">
        <v>2</v>
      </c>
    </row>
    <row r="5882" spans="1:4" x14ac:dyDescent="0.2">
      <c r="A5882" s="263" t="s">
        <v>14212</v>
      </c>
      <c r="B5882" s="263" t="s">
        <v>26911</v>
      </c>
      <c r="C5882" s="263" t="s">
        <v>12</v>
      </c>
      <c r="D5882" t="s">
        <v>2</v>
      </c>
    </row>
    <row r="5883" spans="1:4" x14ac:dyDescent="0.2">
      <c r="A5883" s="263" t="s">
        <v>1868</v>
      </c>
      <c r="B5883" s="263" t="s">
        <v>26912</v>
      </c>
      <c r="C5883" s="263" t="s">
        <v>12</v>
      </c>
      <c r="D5883" t="s">
        <v>2</v>
      </c>
    </row>
    <row r="5884" spans="1:4" x14ac:dyDescent="0.2">
      <c r="A5884" s="263" t="s">
        <v>14213</v>
      </c>
      <c r="B5884" s="263" t="s">
        <v>26912</v>
      </c>
      <c r="C5884" s="263" t="s">
        <v>12</v>
      </c>
      <c r="D5884" t="s">
        <v>2</v>
      </c>
    </row>
    <row r="5885" spans="1:4" x14ac:dyDescent="0.2">
      <c r="A5885" s="263" t="s">
        <v>1869</v>
      </c>
      <c r="B5885" s="263" t="s">
        <v>26913</v>
      </c>
      <c r="C5885" s="263" t="s">
        <v>12</v>
      </c>
      <c r="D5885" t="s">
        <v>2</v>
      </c>
    </row>
    <row r="5886" spans="1:4" x14ac:dyDescent="0.2">
      <c r="A5886" s="263" t="s">
        <v>14214</v>
      </c>
      <c r="B5886" s="263" t="s">
        <v>26913</v>
      </c>
      <c r="C5886" s="263" t="s">
        <v>12</v>
      </c>
      <c r="D5886" t="s">
        <v>2</v>
      </c>
    </row>
    <row r="5887" spans="1:4" x14ac:dyDescent="0.2">
      <c r="A5887" s="263" t="s">
        <v>1870</v>
      </c>
      <c r="B5887" s="263" t="s">
        <v>26914</v>
      </c>
      <c r="C5887" s="263" t="s">
        <v>12</v>
      </c>
      <c r="D5887" t="s">
        <v>2</v>
      </c>
    </row>
    <row r="5888" spans="1:4" x14ac:dyDescent="0.2">
      <c r="A5888" s="263" t="s">
        <v>14215</v>
      </c>
      <c r="B5888" s="263" t="s">
        <v>26914</v>
      </c>
      <c r="C5888" s="263" t="s">
        <v>12</v>
      </c>
      <c r="D5888" t="s">
        <v>2</v>
      </c>
    </row>
    <row r="5889" spans="1:4" x14ac:dyDescent="0.2">
      <c r="A5889" s="263" t="s">
        <v>1871</v>
      </c>
      <c r="B5889" s="263" t="s">
        <v>26915</v>
      </c>
      <c r="C5889" s="263" t="s">
        <v>12</v>
      </c>
      <c r="D5889" t="s">
        <v>2</v>
      </c>
    </row>
    <row r="5890" spans="1:4" x14ac:dyDescent="0.2">
      <c r="A5890" s="263" t="s">
        <v>14216</v>
      </c>
      <c r="B5890" s="263" t="s">
        <v>26915</v>
      </c>
      <c r="C5890" s="263" t="s">
        <v>12</v>
      </c>
      <c r="D5890" t="s">
        <v>2</v>
      </c>
    </row>
    <row r="5891" spans="1:4" x14ac:dyDescent="0.2">
      <c r="A5891" s="263" t="s">
        <v>1872</v>
      </c>
      <c r="B5891" s="263" t="s">
        <v>26916</v>
      </c>
      <c r="C5891" s="263" t="s">
        <v>12</v>
      </c>
      <c r="D5891" t="s">
        <v>2</v>
      </c>
    </row>
    <row r="5892" spans="1:4" x14ac:dyDescent="0.2">
      <c r="A5892" s="263" t="s">
        <v>14217</v>
      </c>
      <c r="B5892" s="263" t="s">
        <v>26916</v>
      </c>
      <c r="C5892" s="263" t="s">
        <v>12</v>
      </c>
      <c r="D5892" t="s">
        <v>2</v>
      </c>
    </row>
    <row r="5893" spans="1:4" x14ac:dyDescent="0.2">
      <c r="A5893" s="263" t="s">
        <v>1873</v>
      </c>
      <c r="B5893" s="263" t="s">
        <v>26917</v>
      </c>
      <c r="C5893" s="263" t="s">
        <v>12</v>
      </c>
      <c r="D5893" t="s">
        <v>2</v>
      </c>
    </row>
    <row r="5894" spans="1:4" x14ac:dyDescent="0.2">
      <c r="A5894" s="263" t="s">
        <v>14218</v>
      </c>
      <c r="B5894" s="263" t="s">
        <v>26917</v>
      </c>
      <c r="C5894" s="263" t="s">
        <v>12</v>
      </c>
      <c r="D5894" t="s">
        <v>2</v>
      </c>
    </row>
    <row r="5895" spans="1:4" x14ac:dyDescent="0.2">
      <c r="A5895" s="263" t="s">
        <v>1874</v>
      </c>
      <c r="B5895" s="263" t="s">
        <v>26918</v>
      </c>
      <c r="C5895" s="263" t="s">
        <v>12</v>
      </c>
      <c r="D5895" t="s">
        <v>2</v>
      </c>
    </row>
    <row r="5896" spans="1:4" x14ac:dyDescent="0.2">
      <c r="A5896" s="263" t="s">
        <v>14219</v>
      </c>
      <c r="B5896" s="263" t="s">
        <v>26918</v>
      </c>
      <c r="C5896" s="263" t="s">
        <v>12</v>
      </c>
      <c r="D5896" t="s">
        <v>2</v>
      </c>
    </row>
    <row r="5897" spans="1:4" x14ac:dyDescent="0.2">
      <c r="A5897" s="263" t="s">
        <v>1875</v>
      </c>
      <c r="B5897" s="263" t="s">
        <v>26919</v>
      </c>
      <c r="C5897" s="263" t="s">
        <v>12</v>
      </c>
      <c r="D5897" t="s">
        <v>2</v>
      </c>
    </row>
    <row r="5898" spans="1:4" x14ac:dyDescent="0.2">
      <c r="A5898" s="263" t="s">
        <v>14220</v>
      </c>
      <c r="B5898" s="263" t="s">
        <v>26919</v>
      </c>
      <c r="C5898" s="263" t="s">
        <v>12</v>
      </c>
      <c r="D5898" t="s">
        <v>2</v>
      </c>
    </row>
    <row r="5899" spans="1:4" x14ac:dyDescent="0.2">
      <c r="A5899" s="263" t="s">
        <v>1876</v>
      </c>
      <c r="B5899" s="263" t="s">
        <v>26920</v>
      </c>
      <c r="C5899" s="263" t="s">
        <v>12</v>
      </c>
      <c r="D5899" t="s">
        <v>2</v>
      </c>
    </row>
    <row r="5900" spans="1:4" x14ac:dyDescent="0.2">
      <c r="A5900" s="263" t="s">
        <v>14221</v>
      </c>
      <c r="B5900" s="263" t="s">
        <v>26920</v>
      </c>
      <c r="C5900" s="263" t="s">
        <v>12</v>
      </c>
      <c r="D5900" t="s">
        <v>2</v>
      </c>
    </row>
    <row r="5901" spans="1:4" x14ac:dyDescent="0.2">
      <c r="A5901" s="263" t="s">
        <v>1877</v>
      </c>
      <c r="B5901" s="263" t="s">
        <v>26921</v>
      </c>
      <c r="C5901" s="263" t="s">
        <v>12</v>
      </c>
      <c r="D5901" t="s">
        <v>2</v>
      </c>
    </row>
    <row r="5902" spans="1:4" x14ac:dyDescent="0.2">
      <c r="A5902" s="263" t="s">
        <v>14222</v>
      </c>
      <c r="B5902" s="263" t="s">
        <v>26921</v>
      </c>
      <c r="C5902" s="263" t="s">
        <v>12</v>
      </c>
      <c r="D5902" t="s">
        <v>2</v>
      </c>
    </row>
    <row r="5903" spans="1:4" x14ac:dyDescent="0.2">
      <c r="A5903" s="263" t="s">
        <v>1878</v>
      </c>
      <c r="B5903" s="263" t="s">
        <v>26922</v>
      </c>
      <c r="C5903" s="263" t="s">
        <v>12</v>
      </c>
      <c r="D5903" t="s">
        <v>2</v>
      </c>
    </row>
    <row r="5904" spans="1:4" x14ac:dyDescent="0.2">
      <c r="A5904" s="263" t="s">
        <v>14223</v>
      </c>
      <c r="B5904" s="263" t="s">
        <v>26922</v>
      </c>
      <c r="C5904" s="263" t="s">
        <v>12</v>
      </c>
      <c r="D5904" t="s">
        <v>2</v>
      </c>
    </row>
    <row r="5905" spans="1:4" x14ac:dyDescent="0.2">
      <c r="A5905" s="263" t="s">
        <v>1879</v>
      </c>
      <c r="B5905" s="263" t="s">
        <v>26923</v>
      </c>
      <c r="C5905" s="263" t="s">
        <v>12</v>
      </c>
      <c r="D5905" t="s">
        <v>2</v>
      </c>
    </row>
    <row r="5906" spans="1:4" x14ac:dyDescent="0.2">
      <c r="A5906" s="263" t="s">
        <v>14224</v>
      </c>
      <c r="B5906" s="263" t="s">
        <v>26923</v>
      </c>
      <c r="C5906" s="263" t="s">
        <v>12</v>
      </c>
      <c r="D5906" t="s">
        <v>2</v>
      </c>
    </row>
    <row r="5907" spans="1:4" x14ac:dyDescent="0.2">
      <c r="A5907" s="263" t="s">
        <v>1880</v>
      </c>
      <c r="B5907" s="263" t="s">
        <v>26924</v>
      </c>
      <c r="C5907" s="263" t="s">
        <v>12</v>
      </c>
      <c r="D5907" t="s">
        <v>2</v>
      </c>
    </row>
    <row r="5908" spans="1:4" x14ac:dyDescent="0.2">
      <c r="A5908" s="263" t="s">
        <v>14225</v>
      </c>
      <c r="B5908" s="263" t="s">
        <v>26924</v>
      </c>
      <c r="C5908" s="263" t="s">
        <v>12</v>
      </c>
      <c r="D5908" t="s">
        <v>2</v>
      </c>
    </row>
    <row r="5909" spans="1:4" x14ac:dyDescent="0.2">
      <c r="A5909" s="263" t="s">
        <v>1881</v>
      </c>
      <c r="B5909" s="263" t="s">
        <v>26925</v>
      </c>
      <c r="C5909" s="263" t="s">
        <v>12</v>
      </c>
      <c r="D5909" t="s">
        <v>2</v>
      </c>
    </row>
    <row r="5910" spans="1:4" x14ac:dyDescent="0.2">
      <c r="A5910" s="263" t="s">
        <v>14226</v>
      </c>
      <c r="B5910" s="263" t="s">
        <v>26925</v>
      </c>
      <c r="C5910" s="263" t="s">
        <v>12</v>
      </c>
      <c r="D5910" t="s">
        <v>2</v>
      </c>
    </row>
    <row r="5911" spans="1:4" x14ac:dyDescent="0.2">
      <c r="A5911" s="263" t="s">
        <v>1882</v>
      </c>
      <c r="B5911" s="263" t="s">
        <v>26926</v>
      </c>
      <c r="C5911" s="263" t="s">
        <v>12</v>
      </c>
      <c r="D5911" t="s">
        <v>2</v>
      </c>
    </row>
    <row r="5912" spans="1:4" x14ac:dyDescent="0.2">
      <c r="A5912" s="263" t="s">
        <v>14227</v>
      </c>
      <c r="B5912" s="263" t="s">
        <v>26926</v>
      </c>
      <c r="C5912" s="263" t="s">
        <v>12</v>
      </c>
      <c r="D5912" t="s">
        <v>2</v>
      </c>
    </row>
    <row r="5913" spans="1:4" x14ac:dyDescent="0.2">
      <c r="A5913" s="263" t="s">
        <v>1883</v>
      </c>
      <c r="B5913" s="263" t="s">
        <v>26927</v>
      </c>
      <c r="C5913" s="263" t="s">
        <v>12</v>
      </c>
      <c r="D5913" t="s">
        <v>2</v>
      </c>
    </row>
    <row r="5914" spans="1:4" x14ac:dyDescent="0.2">
      <c r="A5914" s="263" t="s">
        <v>14228</v>
      </c>
      <c r="B5914" s="263" t="s">
        <v>26927</v>
      </c>
      <c r="C5914" s="263" t="s">
        <v>12</v>
      </c>
      <c r="D5914" t="s">
        <v>2</v>
      </c>
    </row>
    <row r="5915" spans="1:4" x14ac:dyDescent="0.2">
      <c r="A5915" s="263" t="s">
        <v>1884</v>
      </c>
      <c r="B5915" s="263" t="s">
        <v>26928</v>
      </c>
      <c r="C5915" s="263" t="s">
        <v>12</v>
      </c>
      <c r="D5915" t="s">
        <v>2</v>
      </c>
    </row>
    <row r="5916" spans="1:4" x14ac:dyDescent="0.2">
      <c r="A5916" s="263" t="s">
        <v>14229</v>
      </c>
      <c r="B5916" s="263" t="s">
        <v>26928</v>
      </c>
      <c r="C5916" s="263" t="s">
        <v>12</v>
      </c>
      <c r="D5916" t="s">
        <v>2</v>
      </c>
    </row>
    <row r="5917" spans="1:4" x14ac:dyDescent="0.2">
      <c r="A5917" s="263" t="s">
        <v>1885</v>
      </c>
      <c r="B5917" s="263" t="s">
        <v>26929</v>
      </c>
      <c r="C5917" s="263" t="s">
        <v>12</v>
      </c>
      <c r="D5917" t="s">
        <v>2</v>
      </c>
    </row>
    <row r="5918" spans="1:4" x14ac:dyDescent="0.2">
      <c r="A5918" s="263" t="s">
        <v>14230</v>
      </c>
      <c r="B5918" s="263" t="s">
        <v>26929</v>
      </c>
      <c r="C5918" s="263" t="s">
        <v>12</v>
      </c>
      <c r="D5918" t="s">
        <v>2</v>
      </c>
    </row>
    <row r="5919" spans="1:4" x14ac:dyDescent="0.2">
      <c r="A5919" s="263" t="s">
        <v>1886</v>
      </c>
      <c r="B5919" s="263" t="s">
        <v>26930</v>
      </c>
      <c r="C5919" s="263" t="s">
        <v>12</v>
      </c>
      <c r="D5919" t="s">
        <v>2</v>
      </c>
    </row>
    <row r="5920" spans="1:4" x14ac:dyDescent="0.2">
      <c r="A5920" s="263" t="s">
        <v>14231</v>
      </c>
      <c r="B5920" s="263" t="s">
        <v>26930</v>
      </c>
      <c r="C5920" s="263" t="s">
        <v>12</v>
      </c>
      <c r="D5920" t="s">
        <v>2</v>
      </c>
    </row>
    <row r="5921" spans="1:4" x14ac:dyDescent="0.2">
      <c r="A5921" s="263" t="s">
        <v>1887</v>
      </c>
      <c r="B5921" s="263" t="s">
        <v>26931</v>
      </c>
      <c r="C5921" s="263" t="s">
        <v>12</v>
      </c>
      <c r="D5921" t="s">
        <v>2</v>
      </c>
    </row>
    <row r="5922" spans="1:4" x14ac:dyDescent="0.2">
      <c r="A5922" s="263" t="s">
        <v>14232</v>
      </c>
      <c r="B5922" s="263" t="s">
        <v>26931</v>
      </c>
      <c r="C5922" s="263" t="s">
        <v>12</v>
      </c>
      <c r="D5922" t="s">
        <v>2</v>
      </c>
    </row>
    <row r="5923" spans="1:4" x14ac:dyDescent="0.2">
      <c r="A5923" s="263" t="s">
        <v>1888</v>
      </c>
      <c r="B5923" s="263" t="s">
        <v>26932</v>
      </c>
      <c r="C5923" s="263" t="s">
        <v>12</v>
      </c>
      <c r="D5923" t="s">
        <v>2</v>
      </c>
    </row>
    <row r="5924" spans="1:4" x14ac:dyDescent="0.2">
      <c r="A5924" s="263" t="s">
        <v>14233</v>
      </c>
      <c r="B5924" s="263" t="s">
        <v>26932</v>
      </c>
      <c r="C5924" s="263" t="s">
        <v>12</v>
      </c>
      <c r="D5924" t="s">
        <v>2</v>
      </c>
    </row>
    <row r="5925" spans="1:4" x14ac:dyDescent="0.2">
      <c r="A5925" s="263" t="s">
        <v>1889</v>
      </c>
      <c r="B5925" s="263" t="s">
        <v>26933</v>
      </c>
      <c r="C5925" s="263" t="s">
        <v>12</v>
      </c>
      <c r="D5925" t="s">
        <v>2</v>
      </c>
    </row>
    <row r="5926" spans="1:4" x14ac:dyDescent="0.2">
      <c r="A5926" s="263" t="s">
        <v>14234</v>
      </c>
      <c r="B5926" s="263" t="s">
        <v>26933</v>
      </c>
      <c r="C5926" s="263" t="s">
        <v>12</v>
      </c>
      <c r="D5926" t="s">
        <v>2</v>
      </c>
    </row>
    <row r="5927" spans="1:4" x14ac:dyDescent="0.2">
      <c r="A5927" s="263" t="s">
        <v>1890</v>
      </c>
      <c r="B5927" s="263" t="s">
        <v>26934</v>
      </c>
      <c r="C5927" s="263" t="s">
        <v>12</v>
      </c>
      <c r="D5927" t="s">
        <v>2</v>
      </c>
    </row>
    <row r="5928" spans="1:4" x14ac:dyDescent="0.2">
      <c r="A5928" s="263" t="s">
        <v>14235</v>
      </c>
      <c r="B5928" s="263" t="s">
        <v>26934</v>
      </c>
      <c r="C5928" s="263" t="s">
        <v>12</v>
      </c>
      <c r="D5928" t="s">
        <v>2</v>
      </c>
    </row>
    <row r="5929" spans="1:4" x14ac:dyDescent="0.2">
      <c r="A5929" s="263" t="s">
        <v>1891</v>
      </c>
      <c r="B5929" s="263" t="s">
        <v>26935</v>
      </c>
      <c r="C5929" s="263" t="s">
        <v>12</v>
      </c>
      <c r="D5929" t="s">
        <v>2</v>
      </c>
    </row>
    <row r="5930" spans="1:4" x14ac:dyDescent="0.2">
      <c r="A5930" s="263" t="s">
        <v>14236</v>
      </c>
      <c r="B5930" s="263" t="s">
        <v>26935</v>
      </c>
      <c r="C5930" s="263" t="s">
        <v>12</v>
      </c>
      <c r="D5930" t="s">
        <v>2</v>
      </c>
    </row>
    <row r="5931" spans="1:4" x14ac:dyDescent="0.2">
      <c r="A5931" s="263" t="s">
        <v>1892</v>
      </c>
      <c r="B5931" s="263" t="s">
        <v>26936</v>
      </c>
      <c r="C5931" s="263" t="s">
        <v>12</v>
      </c>
      <c r="D5931" t="s">
        <v>2</v>
      </c>
    </row>
    <row r="5932" spans="1:4" x14ac:dyDescent="0.2">
      <c r="A5932" s="263" t="s">
        <v>14237</v>
      </c>
      <c r="B5932" s="263" t="s">
        <v>26936</v>
      </c>
      <c r="C5932" s="263" t="s">
        <v>12</v>
      </c>
      <c r="D5932" t="s">
        <v>2</v>
      </c>
    </row>
    <row r="5933" spans="1:4" x14ac:dyDescent="0.2">
      <c r="A5933" s="263" t="s">
        <v>1893</v>
      </c>
      <c r="B5933" s="263" t="s">
        <v>26937</v>
      </c>
      <c r="C5933" s="263" t="s">
        <v>12</v>
      </c>
      <c r="D5933" t="s">
        <v>2</v>
      </c>
    </row>
    <row r="5934" spans="1:4" x14ac:dyDescent="0.2">
      <c r="A5934" s="263" t="s">
        <v>14238</v>
      </c>
      <c r="B5934" s="263" t="s">
        <v>26937</v>
      </c>
      <c r="C5934" s="263" t="s">
        <v>12</v>
      </c>
      <c r="D5934" t="s">
        <v>2</v>
      </c>
    </row>
    <row r="5935" spans="1:4" x14ac:dyDescent="0.2">
      <c r="A5935" s="263" t="s">
        <v>1894</v>
      </c>
      <c r="B5935" s="263" t="s">
        <v>26938</v>
      </c>
      <c r="C5935" s="263" t="s">
        <v>12</v>
      </c>
      <c r="D5935" t="s">
        <v>2</v>
      </c>
    </row>
    <row r="5936" spans="1:4" x14ac:dyDescent="0.2">
      <c r="A5936" s="263" t="s">
        <v>14239</v>
      </c>
      <c r="B5936" s="263" t="s">
        <v>26938</v>
      </c>
      <c r="C5936" s="263" t="s">
        <v>12</v>
      </c>
      <c r="D5936" t="s">
        <v>2</v>
      </c>
    </row>
    <row r="5937" spans="1:4" x14ac:dyDescent="0.2">
      <c r="A5937" s="263" t="s">
        <v>1895</v>
      </c>
      <c r="B5937" s="263" t="s">
        <v>26939</v>
      </c>
      <c r="C5937" s="263" t="s">
        <v>20</v>
      </c>
      <c r="D5937" t="s">
        <v>0</v>
      </c>
    </row>
    <row r="5938" spans="1:4" x14ac:dyDescent="0.2">
      <c r="A5938" s="263" t="s">
        <v>14240</v>
      </c>
      <c r="B5938" s="263" t="s">
        <v>26939</v>
      </c>
      <c r="C5938" s="263" t="s">
        <v>20</v>
      </c>
      <c r="D5938" t="s">
        <v>0</v>
      </c>
    </row>
    <row r="5939" spans="1:4" x14ac:dyDescent="0.2">
      <c r="A5939" s="263" t="s">
        <v>1896</v>
      </c>
      <c r="B5939" s="263" t="s">
        <v>26940</v>
      </c>
      <c r="C5939" s="263" t="s">
        <v>20</v>
      </c>
      <c r="D5939" t="s">
        <v>0</v>
      </c>
    </row>
    <row r="5940" spans="1:4" x14ac:dyDescent="0.2">
      <c r="A5940" s="263" t="s">
        <v>14241</v>
      </c>
      <c r="B5940" s="263" t="s">
        <v>26940</v>
      </c>
      <c r="C5940" s="263" t="s">
        <v>20</v>
      </c>
      <c r="D5940" t="s">
        <v>0</v>
      </c>
    </row>
    <row r="5941" spans="1:4" x14ac:dyDescent="0.2">
      <c r="A5941" s="263" t="s">
        <v>1897</v>
      </c>
      <c r="B5941" s="263" t="s">
        <v>26941</v>
      </c>
      <c r="C5941" s="263" t="s">
        <v>20</v>
      </c>
      <c r="D5941" t="s">
        <v>0</v>
      </c>
    </row>
    <row r="5942" spans="1:4" x14ac:dyDescent="0.2">
      <c r="A5942" s="263" t="s">
        <v>14242</v>
      </c>
      <c r="B5942" s="263" t="s">
        <v>26941</v>
      </c>
      <c r="C5942" s="263" t="s">
        <v>20</v>
      </c>
      <c r="D5942" t="s">
        <v>0</v>
      </c>
    </row>
    <row r="5943" spans="1:4" x14ac:dyDescent="0.2">
      <c r="A5943" s="263" t="s">
        <v>1898</v>
      </c>
      <c r="B5943" s="263" t="s">
        <v>26942</v>
      </c>
      <c r="C5943" s="263" t="s">
        <v>20</v>
      </c>
      <c r="D5943" t="s">
        <v>0</v>
      </c>
    </row>
    <row r="5944" spans="1:4" x14ac:dyDescent="0.2">
      <c r="A5944" s="263" t="s">
        <v>14243</v>
      </c>
      <c r="B5944" s="263" t="s">
        <v>26942</v>
      </c>
      <c r="C5944" s="263" t="s">
        <v>20</v>
      </c>
      <c r="D5944" t="s">
        <v>0</v>
      </c>
    </row>
    <row r="5945" spans="1:4" x14ac:dyDescent="0.2">
      <c r="A5945" s="263" t="s">
        <v>1899</v>
      </c>
      <c r="B5945" s="263" t="s">
        <v>26943</v>
      </c>
      <c r="C5945" s="263" t="s">
        <v>20</v>
      </c>
      <c r="D5945" t="s">
        <v>0</v>
      </c>
    </row>
    <row r="5946" spans="1:4" x14ac:dyDescent="0.2">
      <c r="A5946" s="263" t="s">
        <v>14244</v>
      </c>
      <c r="B5946" s="263" t="s">
        <v>26943</v>
      </c>
      <c r="C5946" s="263" t="s">
        <v>20</v>
      </c>
      <c r="D5946" t="s">
        <v>0</v>
      </c>
    </row>
    <row r="5947" spans="1:4" x14ac:dyDescent="0.2">
      <c r="A5947" s="263" t="s">
        <v>1900</v>
      </c>
      <c r="B5947" s="263" t="s">
        <v>26944</v>
      </c>
      <c r="C5947" s="263" t="s">
        <v>20</v>
      </c>
      <c r="D5947" t="s">
        <v>0</v>
      </c>
    </row>
    <row r="5948" spans="1:4" x14ac:dyDescent="0.2">
      <c r="A5948" s="263" t="s">
        <v>14245</v>
      </c>
      <c r="B5948" s="263" t="s">
        <v>26944</v>
      </c>
      <c r="C5948" s="263" t="s">
        <v>20</v>
      </c>
      <c r="D5948" t="s">
        <v>0</v>
      </c>
    </row>
    <row r="5949" spans="1:4" x14ac:dyDescent="0.2">
      <c r="A5949" s="263" t="s">
        <v>1901</v>
      </c>
      <c r="B5949" s="263" t="s">
        <v>26945</v>
      </c>
      <c r="C5949" s="263" t="s">
        <v>20</v>
      </c>
      <c r="D5949" t="s">
        <v>0</v>
      </c>
    </row>
    <row r="5950" spans="1:4" x14ac:dyDescent="0.2">
      <c r="A5950" s="263" t="s">
        <v>14246</v>
      </c>
      <c r="B5950" s="263" t="s">
        <v>26945</v>
      </c>
      <c r="C5950" s="263" t="s">
        <v>20</v>
      </c>
      <c r="D5950" t="s">
        <v>0</v>
      </c>
    </row>
    <row r="5951" spans="1:4" x14ac:dyDescent="0.2">
      <c r="A5951" s="263" t="s">
        <v>1902</v>
      </c>
      <c r="B5951" s="263" t="s">
        <v>26946</v>
      </c>
      <c r="C5951" s="263" t="s">
        <v>20</v>
      </c>
      <c r="D5951" t="s">
        <v>0</v>
      </c>
    </row>
    <row r="5952" spans="1:4" x14ac:dyDescent="0.2">
      <c r="A5952" s="263" t="s">
        <v>14247</v>
      </c>
      <c r="B5952" s="263" t="s">
        <v>26946</v>
      </c>
      <c r="C5952" s="263" t="s">
        <v>20</v>
      </c>
      <c r="D5952" t="s">
        <v>0</v>
      </c>
    </row>
    <row r="5953" spans="1:4" x14ac:dyDescent="0.2">
      <c r="A5953" s="263" t="s">
        <v>1903</v>
      </c>
      <c r="B5953" s="263" t="s">
        <v>26947</v>
      </c>
      <c r="C5953" s="263" t="s">
        <v>12</v>
      </c>
      <c r="D5953" t="s">
        <v>2</v>
      </c>
    </row>
    <row r="5954" spans="1:4" x14ac:dyDescent="0.2">
      <c r="A5954" s="263" t="s">
        <v>14248</v>
      </c>
      <c r="B5954" s="263" t="s">
        <v>26947</v>
      </c>
      <c r="C5954" s="263" t="s">
        <v>12</v>
      </c>
      <c r="D5954" t="s">
        <v>2</v>
      </c>
    </row>
    <row r="5955" spans="1:4" x14ac:dyDescent="0.2">
      <c r="A5955" s="263" t="s">
        <v>1904</v>
      </c>
      <c r="B5955" s="263" t="s">
        <v>26948</v>
      </c>
      <c r="C5955" s="263" t="s">
        <v>12</v>
      </c>
      <c r="D5955" t="s">
        <v>2</v>
      </c>
    </row>
    <row r="5956" spans="1:4" x14ac:dyDescent="0.2">
      <c r="A5956" s="263" t="s">
        <v>14249</v>
      </c>
      <c r="B5956" s="263" t="s">
        <v>26948</v>
      </c>
      <c r="C5956" s="263" t="s">
        <v>12</v>
      </c>
      <c r="D5956" t="s">
        <v>2</v>
      </c>
    </row>
    <row r="5957" spans="1:4" x14ac:dyDescent="0.2">
      <c r="A5957" s="263" t="s">
        <v>1905</v>
      </c>
      <c r="B5957" s="263" t="s">
        <v>26949</v>
      </c>
      <c r="C5957" s="263" t="s">
        <v>12</v>
      </c>
      <c r="D5957" t="s">
        <v>2</v>
      </c>
    </row>
    <row r="5958" spans="1:4" x14ac:dyDescent="0.2">
      <c r="A5958" s="263" t="s">
        <v>14250</v>
      </c>
      <c r="B5958" s="263" t="s">
        <v>26949</v>
      </c>
      <c r="C5958" s="263" t="s">
        <v>12</v>
      </c>
      <c r="D5958" t="s">
        <v>2</v>
      </c>
    </row>
    <row r="5959" spans="1:4" x14ac:dyDescent="0.2">
      <c r="A5959" s="263" t="s">
        <v>1906</v>
      </c>
      <c r="B5959" s="263" t="s">
        <v>26950</v>
      </c>
      <c r="C5959" s="263" t="s">
        <v>20</v>
      </c>
      <c r="D5959" t="s">
        <v>0</v>
      </c>
    </row>
    <row r="5960" spans="1:4" x14ac:dyDescent="0.2">
      <c r="A5960" s="263" t="s">
        <v>14251</v>
      </c>
      <c r="B5960" s="263" t="s">
        <v>26950</v>
      </c>
      <c r="C5960" s="263" t="s">
        <v>20</v>
      </c>
      <c r="D5960" t="s">
        <v>0</v>
      </c>
    </row>
    <row r="5961" spans="1:4" x14ac:dyDescent="0.2">
      <c r="A5961" s="263" t="s">
        <v>7428</v>
      </c>
      <c r="B5961" s="263" t="s">
        <v>26951</v>
      </c>
      <c r="C5961" s="263" t="s">
        <v>20</v>
      </c>
      <c r="D5961" t="s">
        <v>0</v>
      </c>
    </row>
    <row r="5962" spans="1:4" x14ac:dyDescent="0.2">
      <c r="A5962" s="263" t="s">
        <v>14252</v>
      </c>
      <c r="B5962" s="263" t="s">
        <v>26951</v>
      </c>
      <c r="C5962" s="263" t="s">
        <v>20</v>
      </c>
      <c r="D5962" t="s">
        <v>0</v>
      </c>
    </row>
    <row r="5963" spans="1:4" x14ac:dyDescent="0.2">
      <c r="A5963" s="263" t="s">
        <v>7429</v>
      </c>
      <c r="B5963" s="263" t="s">
        <v>26952</v>
      </c>
      <c r="C5963" s="263" t="s">
        <v>20</v>
      </c>
      <c r="D5963" t="s">
        <v>0</v>
      </c>
    </row>
    <row r="5964" spans="1:4" x14ac:dyDescent="0.2">
      <c r="A5964" s="263" t="s">
        <v>14253</v>
      </c>
      <c r="B5964" s="263" t="s">
        <v>26952</v>
      </c>
      <c r="C5964" s="263" t="s">
        <v>20</v>
      </c>
      <c r="D5964" t="s">
        <v>0</v>
      </c>
    </row>
    <row r="5965" spans="1:4" x14ac:dyDescent="0.2">
      <c r="A5965" s="263" t="s">
        <v>7430</v>
      </c>
      <c r="B5965" s="263" t="s">
        <v>26953</v>
      </c>
      <c r="C5965" s="263" t="s">
        <v>20</v>
      </c>
      <c r="D5965" t="s">
        <v>0</v>
      </c>
    </row>
    <row r="5966" spans="1:4" x14ac:dyDescent="0.2">
      <c r="A5966" s="263" t="s">
        <v>14254</v>
      </c>
      <c r="B5966" s="263" t="s">
        <v>26953</v>
      </c>
      <c r="C5966" s="263" t="s">
        <v>20</v>
      </c>
      <c r="D5966" t="s">
        <v>0</v>
      </c>
    </row>
    <row r="5967" spans="1:4" x14ac:dyDescent="0.2">
      <c r="A5967" s="263" t="s">
        <v>7431</v>
      </c>
      <c r="B5967" s="263" t="s">
        <v>26954</v>
      </c>
      <c r="C5967" s="263" t="s">
        <v>20</v>
      </c>
      <c r="D5967" t="s">
        <v>0</v>
      </c>
    </row>
    <row r="5968" spans="1:4" x14ac:dyDescent="0.2">
      <c r="A5968" s="263" t="s">
        <v>14255</v>
      </c>
      <c r="B5968" s="263" t="s">
        <v>26954</v>
      </c>
      <c r="C5968" s="263" t="s">
        <v>20</v>
      </c>
      <c r="D5968" t="s">
        <v>0</v>
      </c>
    </row>
    <row r="5969" spans="1:4" x14ac:dyDescent="0.2">
      <c r="A5969" s="263" t="s">
        <v>7432</v>
      </c>
      <c r="B5969" s="263" t="s">
        <v>26955</v>
      </c>
      <c r="C5969" s="263" t="s">
        <v>20</v>
      </c>
      <c r="D5969" t="s">
        <v>0</v>
      </c>
    </row>
    <row r="5970" spans="1:4" x14ac:dyDescent="0.2">
      <c r="A5970" s="263" t="s">
        <v>14256</v>
      </c>
      <c r="B5970" s="263" t="s">
        <v>26955</v>
      </c>
      <c r="C5970" s="263" t="s">
        <v>20</v>
      </c>
      <c r="D5970" t="s">
        <v>0</v>
      </c>
    </row>
    <row r="5971" spans="1:4" x14ac:dyDescent="0.2">
      <c r="A5971" s="263" t="s">
        <v>7433</v>
      </c>
      <c r="B5971" s="263" t="s">
        <v>26956</v>
      </c>
      <c r="C5971" s="263" t="s">
        <v>20</v>
      </c>
      <c r="D5971" t="s">
        <v>0</v>
      </c>
    </row>
    <row r="5972" spans="1:4" x14ac:dyDescent="0.2">
      <c r="A5972" s="263" t="s">
        <v>14257</v>
      </c>
      <c r="B5972" s="263" t="s">
        <v>26956</v>
      </c>
      <c r="C5972" s="263" t="s">
        <v>20</v>
      </c>
      <c r="D5972" t="s">
        <v>0</v>
      </c>
    </row>
    <row r="5973" spans="1:4" x14ac:dyDescent="0.2">
      <c r="A5973" s="263" t="s">
        <v>7434</v>
      </c>
      <c r="B5973" s="263" t="s">
        <v>26957</v>
      </c>
      <c r="C5973" s="263" t="s">
        <v>20</v>
      </c>
      <c r="D5973" t="s">
        <v>0</v>
      </c>
    </row>
    <row r="5974" spans="1:4" x14ac:dyDescent="0.2">
      <c r="A5974" s="263" t="s">
        <v>14258</v>
      </c>
      <c r="B5974" s="263" t="s">
        <v>26957</v>
      </c>
      <c r="C5974" s="263" t="s">
        <v>20</v>
      </c>
      <c r="D5974" t="s">
        <v>0</v>
      </c>
    </row>
    <row r="5975" spans="1:4" x14ac:dyDescent="0.2">
      <c r="A5975" s="263" t="s">
        <v>1907</v>
      </c>
      <c r="B5975" s="263" t="s">
        <v>26958</v>
      </c>
      <c r="C5975" s="263" t="s">
        <v>20</v>
      </c>
      <c r="D5975" t="s">
        <v>0</v>
      </c>
    </row>
    <row r="5976" spans="1:4" x14ac:dyDescent="0.2">
      <c r="A5976" s="263" t="s">
        <v>14259</v>
      </c>
      <c r="B5976" s="263" t="s">
        <v>26958</v>
      </c>
      <c r="C5976" s="263" t="s">
        <v>20</v>
      </c>
      <c r="D5976" t="s">
        <v>0</v>
      </c>
    </row>
    <row r="5977" spans="1:4" x14ac:dyDescent="0.2">
      <c r="A5977" s="263" t="s">
        <v>1908</v>
      </c>
      <c r="B5977" s="263" t="s">
        <v>26959</v>
      </c>
      <c r="C5977" s="263" t="s">
        <v>20</v>
      </c>
      <c r="D5977" t="s">
        <v>0</v>
      </c>
    </row>
    <row r="5978" spans="1:4" x14ac:dyDescent="0.2">
      <c r="A5978" s="263" t="s">
        <v>14260</v>
      </c>
      <c r="B5978" s="263" t="s">
        <v>26959</v>
      </c>
      <c r="C5978" s="263" t="s">
        <v>20</v>
      </c>
      <c r="D5978" t="s">
        <v>0</v>
      </c>
    </row>
    <row r="5979" spans="1:4" x14ac:dyDescent="0.2">
      <c r="A5979" s="263" t="s">
        <v>1909</v>
      </c>
      <c r="B5979" s="263" t="s">
        <v>26960</v>
      </c>
      <c r="C5979" s="263" t="s">
        <v>20</v>
      </c>
      <c r="D5979" t="s">
        <v>0</v>
      </c>
    </row>
    <row r="5980" spans="1:4" x14ac:dyDescent="0.2">
      <c r="A5980" s="263" t="s">
        <v>14261</v>
      </c>
      <c r="B5980" s="263" t="s">
        <v>26960</v>
      </c>
      <c r="C5980" s="263" t="s">
        <v>20</v>
      </c>
      <c r="D5980" t="s">
        <v>0</v>
      </c>
    </row>
    <row r="5981" spans="1:4" x14ac:dyDescent="0.2">
      <c r="A5981" s="263" t="s">
        <v>1910</v>
      </c>
      <c r="B5981" s="263" t="s">
        <v>26961</v>
      </c>
      <c r="C5981" s="263" t="s">
        <v>20</v>
      </c>
      <c r="D5981" t="s">
        <v>0</v>
      </c>
    </row>
    <row r="5982" spans="1:4" x14ac:dyDescent="0.2">
      <c r="A5982" s="263" t="s">
        <v>14262</v>
      </c>
      <c r="B5982" s="263" t="s">
        <v>26961</v>
      </c>
      <c r="C5982" s="263" t="s">
        <v>20</v>
      </c>
      <c r="D5982" t="s">
        <v>0</v>
      </c>
    </row>
    <row r="5983" spans="1:4" x14ac:dyDescent="0.2">
      <c r="A5983" s="263" t="s">
        <v>1911</v>
      </c>
      <c r="B5983" s="263" t="s">
        <v>26962</v>
      </c>
      <c r="C5983" s="263" t="s">
        <v>20</v>
      </c>
      <c r="D5983" t="s">
        <v>0</v>
      </c>
    </row>
    <row r="5984" spans="1:4" x14ac:dyDescent="0.2">
      <c r="A5984" s="263" t="s">
        <v>14263</v>
      </c>
      <c r="B5984" s="263" t="s">
        <v>26962</v>
      </c>
      <c r="C5984" s="263" t="s">
        <v>20</v>
      </c>
      <c r="D5984" t="s">
        <v>0</v>
      </c>
    </row>
    <row r="5985" spans="1:4" x14ac:dyDescent="0.2">
      <c r="A5985" s="263" t="s">
        <v>1912</v>
      </c>
      <c r="B5985" s="263" t="s">
        <v>26963</v>
      </c>
      <c r="C5985" s="263" t="s">
        <v>20</v>
      </c>
      <c r="D5985" t="s">
        <v>0</v>
      </c>
    </row>
    <row r="5986" spans="1:4" x14ac:dyDescent="0.2">
      <c r="A5986" s="263" t="s">
        <v>14264</v>
      </c>
      <c r="B5986" s="263" t="s">
        <v>26963</v>
      </c>
      <c r="C5986" s="263" t="s">
        <v>20</v>
      </c>
      <c r="D5986" t="s">
        <v>0</v>
      </c>
    </row>
    <row r="5987" spans="1:4" x14ac:dyDescent="0.2">
      <c r="A5987" s="263" t="s">
        <v>7435</v>
      </c>
      <c r="B5987" s="263" t="s">
        <v>26964</v>
      </c>
      <c r="C5987" s="263" t="s">
        <v>20</v>
      </c>
      <c r="D5987" t="s">
        <v>0</v>
      </c>
    </row>
    <row r="5988" spans="1:4" x14ac:dyDescent="0.2">
      <c r="A5988" s="263" t="s">
        <v>14265</v>
      </c>
      <c r="B5988" s="263" t="s">
        <v>26964</v>
      </c>
      <c r="C5988" s="263" t="s">
        <v>20</v>
      </c>
      <c r="D5988" t="s">
        <v>0</v>
      </c>
    </row>
    <row r="5989" spans="1:4" x14ac:dyDescent="0.2">
      <c r="A5989" s="263" t="s">
        <v>7436</v>
      </c>
      <c r="B5989" s="263" t="s">
        <v>26965</v>
      </c>
      <c r="C5989" s="263" t="s">
        <v>20</v>
      </c>
      <c r="D5989" t="s">
        <v>0</v>
      </c>
    </row>
    <row r="5990" spans="1:4" x14ac:dyDescent="0.2">
      <c r="A5990" s="263" t="s">
        <v>14266</v>
      </c>
      <c r="B5990" s="263" t="s">
        <v>26965</v>
      </c>
      <c r="C5990" s="263" t="s">
        <v>20</v>
      </c>
      <c r="D5990" t="s">
        <v>0</v>
      </c>
    </row>
    <row r="5991" spans="1:4" x14ac:dyDescent="0.2">
      <c r="A5991" s="263" t="s">
        <v>1913</v>
      </c>
      <c r="B5991" s="263" t="s">
        <v>26966</v>
      </c>
      <c r="C5991" s="263" t="s">
        <v>20</v>
      </c>
      <c r="D5991" t="s">
        <v>0</v>
      </c>
    </row>
    <row r="5992" spans="1:4" x14ac:dyDescent="0.2">
      <c r="A5992" s="263" t="s">
        <v>14267</v>
      </c>
      <c r="B5992" s="263" t="s">
        <v>26966</v>
      </c>
      <c r="C5992" s="263" t="s">
        <v>20</v>
      </c>
      <c r="D5992" t="s">
        <v>0</v>
      </c>
    </row>
    <row r="5993" spans="1:4" x14ac:dyDescent="0.2">
      <c r="A5993" s="263" t="s">
        <v>1914</v>
      </c>
      <c r="B5993" s="263" t="s">
        <v>26967</v>
      </c>
      <c r="C5993" s="263" t="s">
        <v>20</v>
      </c>
      <c r="D5993" t="s">
        <v>0</v>
      </c>
    </row>
    <row r="5994" spans="1:4" x14ac:dyDescent="0.2">
      <c r="A5994" s="263" t="s">
        <v>14268</v>
      </c>
      <c r="B5994" s="263" t="s">
        <v>26967</v>
      </c>
      <c r="C5994" s="263" t="s">
        <v>20</v>
      </c>
      <c r="D5994" t="s">
        <v>0</v>
      </c>
    </row>
    <row r="5995" spans="1:4" x14ac:dyDescent="0.2">
      <c r="A5995" s="263" t="s">
        <v>1915</v>
      </c>
      <c r="B5995" s="263" t="s">
        <v>26968</v>
      </c>
      <c r="C5995" s="263" t="s">
        <v>20</v>
      </c>
      <c r="D5995" t="s">
        <v>0</v>
      </c>
    </row>
    <row r="5996" spans="1:4" x14ac:dyDescent="0.2">
      <c r="A5996" s="263" t="s">
        <v>14269</v>
      </c>
      <c r="B5996" s="263" t="s">
        <v>26968</v>
      </c>
      <c r="C5996" s="263" t="s">
        <v>20</v>
      </c>
      <c r="D5996" t="s">
        <v>0</v>
      </c>
    </row>
    <row r="5997" spans="1:4" x14ac:dyDescent="0.2">
      <c r="A5997" s="263" t="s">
        <v>1916</v>
      </c>
      <c r="B5997" s="263" t="s">
        <v>26969</v>
      </c>
      <c r="C5997" s="263" t="s">
        <v>20</v>
      </c>
      <c r="D5997" t="s">
        <v>0</v>
      </c>
    </row>
    <row r="5998" spans="1:4" x14ac:dyDescent="0.2">
      <c r="A5998" s="263" t="s">
        <v>14270</v>
      </c>
      <c r="B5998" s="263" t="s">
        <v>26969</v>
      </c>
      <c r="C5998" s="263" t="s">
        <v>20</v>
      </c>
      <c r="D5998" t="s">
        <v>0</v>
      </c>
    </row>
    <row r="5999" spans="1:4" x14ac:dyDescent="0.2">
      <c r="A5999" s="263" t="s">
        <v>1917</v>
      </c>
      <c r="B5999" s="263" t="s">
        <v>26970</v>
      </c>
      <c r="C5999" s="263" t="s">
        <v>20</v>
      </c>
      <c r="D5999" t="s">
        <v>0</v>
      </c>
    </row>
    <row r="6000" spans="1:4" x14ac:dyDescent="0.2">
      <c r="A6000" s="263" t="s">
        <v>14271</v>
      </c>
      <c r="B6000" s="263" t="s">
        <v>26970</v>
      </c>
      <c r="C6000" s="263" t="s">
        <v>20</v>
      </c>
      <c r="D6000" t="s">
        <v>0</v>
      </c>
    </row>
    <row r="6001" spans="1:4" x14ac:dyDescent="0.2">
      <c r="A6001" s="263" t="s">
        <v>1918</v>
      </c>
      <c r="B6001" s="263" t="s">
        <v>26971</v>
      </c>
      <c r="C6001" s="263" t="s">
        <v>20</v>
      </c>
      <c r="D6001" t="s">
        <v>0</v>
      </c>
    </row>
    <row r="6002" spans="1:4" x14ac:dyDescent="0.2">
      <c r="A6002" s="263" t="s">
        <v>14272</v>
      </c>
      <c r="B6002" s="263" t="s">
        <v>26971</v>
      </c>
      <c r="C6002" s="263" t="s">
        <v>20</v>
      </c>
      <c r="D6002" t="s">
        <v>0</v>
      </c>
    </row>
    <row r="6003" spans="1:4" x14ac:dyDescent="0.2">
      <c r="A6003" s="263" t="s">
        <v>1919</v>
      </c>
      <c r="B6003" s="263" t="s">
        <v>26972</v>
      </c>
      <c r="C6003" s="263" t="s">
        <v>20</v>
      </c>
      <c r="D6003" t="s">
        <v>0</v>
      </c>
    </row>
    <row r="6004" spans="1:4" x14ac:dyDescent="0.2">
      <c r="A6004" s="263" t="s">
        <v>14273</v>
      </c>
      <c r="B6004" s="263" t="s">
        <v>26972</v>
      </c>
      <c r="C6004" s="263" t="s">
        <v>20</v>
      </c>
      <c r="D6004" t="s">
        <v>0</v>
      </c>
    </row>
    <row r="6005" spans="1:4" x14ac:dyDescent="0.2">
      <c r="A6005" s="263" t="s">
        <v>1920</v>
      </c>
      <c r="B6005" s="263" t="s">
        <v>26973</v>
      </c>
      <c r="C6005" s="263" t="s">
        <v>20</v>
      </c>
      <c r="D6005" t="s">
        <v>0</v>
      </c>
    </row>
    <row r="6006" spans="1:4" x14ac:dyDescent="0.2">
      <c r="A6006" s="263" t="s">
        <v>14274</v>
      </c>
      <c r="B6006" s="263" t="s">
        <v>26973</v>
      </c>
      <c r="C6006" s="263" t="s">
        <v>20</v>
      </c>
      <c r="D6006" t="s">
        <v>0</v>
      </c>
    </row>
    <row r="6007" spans="1:4" x14ac:dyDescent="0.2">
      <c r="A6007" s="263" t="s">
        <v>1921</v>
      </c>
      <c r="B6007" s="263" t="s">
        <v>26974</v>
      </c>
      <c r="C6007" s="263" t="s">
        <v>20</v>
      </c>
      <c r="D6007" t="s">
        <v>0</v>
      </c>
    </row>
    <row r="6008" spans="1:4" x14ac:dyDescent="0.2">
      <c r="A6008" s="263" t="s">
        <v>14275</v>
      </c>
      <c r="B6008" s="263" t="s">
        <v>26974</v>
      </c>
      <c r="C6008" s="263" t="s">
        <v>20</v>
      </c>
      <c r="D6008" t="s">
        <v>0</v>
      </c>
    </row>
    <row r="6009" spans="1:4" x14ac:dyDescent="0.2">
      <c r="A6009" s="263" t="s">
        <v>7437</v>
      </c>
      <c r="B6009" s="263" t="s">
        <v>26975</v>
      </c>
      <c r="C6009" s="263" t="s">
        <v>20</v>
      </c>
      <c r="D6009" t="s">
        <v>0</v>
      </c>
    </row>
    <row r="6010" spans="1:4" x14ac:dyDescent="0.2">
      <c r="A6010" s="263" t="s">
        <v>14276</v>
      </c>
      <c r="B6010" s="263" t="s">
        <v>26975</v>
      </c>
      <c r="C6010" s="263" t="s">
        <v>20</v>
      </c>
      <c r="D6010" t="s">
        <v>0</v>
      </c>
    </row>
    <row r="6011" spans="1:4" x14ac:dyDescent="0.2">
      <c r="A6011" s="263" t="s">
        <v>7438</v>
      </c>
      <c r="B6011" s="263" t="s">
        <v>26976</v>
      </c>
      <c r="C6011" s="263" t="s">
        <v>20</v>
      </c>
      <c r="D6011" t="s">
        <v>0</v>
      </c>
    </row>
    <row r="6012" spans="1:4" x14ac:dyDescent="0.2">
      <c r="A6012" s="263" t="s">
        <v>14277</v>
      </c>
      <c r="B6012" s="263" t="s">
        <v>26976</v>
      </c>
      <c r="C6012" s="263" t="s">
        <v>20</v>
      </c>
      <c r="D6012" t="s">
        <v>0</v>
      </c>
    </row>
    <row r="6013" spans="1:4" x14ac:dyDescent="0.2">
      <c r="A6013" s="263" t="s">
        <v>1922</v>
      </c>
      <c r="B6013" s="263" t="s">
        <v>26977</v>
      </c>
      <c r="C6013" s="263" t="s">
        <v>20</v>
      </c>
      <c r="D6013" t="s">
        <v>0</v>
      </c>
    </row>
    <row r="6014" spans="1:4" x14ac:dyDescent="0.2">
      <c r="A6014" s="263" t="s">
        <v>14278</v>
      </c>
      <c r="B6014" s="263" t="s">
        <v>26977</v>
      </c>
      <c r="C6014" s="263" t="s">
        <v>20</v>
      </c>
      <c r="D6014" t="s">
        <v>0</v>
      </c>
    </row>
    <row r="6015" spans="1:4" x14ac:dyDescent="0.2">
      <c r="A6015" s="263" t="s">
        <v>1923</v>
      </c>
      <c r="B6015" s="263" t="s">
        <v>26978</v>
      </c>
      <c r="C6015" s="263" t="s">
        <v>20</v>
      </c>
      <c r="D6015" t="s">
        <v>0</v>
      </c>
    </row>
    <row r="6016" spans="1:4" x14ac:dyDescent="0.2">
      <c r="A6016" s="263" t="s">
        <v>14279</v>
      </c>
      <c r="B6016" s="263" t="s">
        <v>26978</v>
      </c>
      <c r="C6016" s="263" t="s">
        <v>20</v>
      </c>
      <c r="D6016" t="s">
        <v>0</v>
      </c>
    </row>
    <row r="6017" spans="1:4" x14ac:dyDescent="0.2">
      <c r="A6017" s="263" t="s">
        <v>1924</v>
      </c>
      <c r="B6017" s="263" t="s">
        <v>26979</v>
      </c>
      <c r="C6017" s="263" t="s">
        <v>20</v>
      </c>
      <c r="D6017" t="s">
        <v>0</v>
      </c>
    </row>
    <row r="6018" spans="1:4" x14ac:dyDescent="0.2">
      <c r="A6018" s="263" t="s">
        <v>14280</v>
      </c>
      <c r="B6018" s="263" t="s">
        <v>26979</v>
      </c>
      <c r="C6018" s="263" t="s">
        <v>20</v>
      </c>
      <c r="D6018" t="s">
        <v>0</v>
      </c>
    </row>
    <row r="6019" spans="1:4" x14ac:dyDescent="0.2">
      <c r="A6019" s="263" t="s">
        <v>1925</v>
      </c>
      <c r="B6019" s="263" t="s">
        <v>26980</v>
      </c>
      <c r="C6019" s="263" t="s">
        <v>20</v>
      </c>
      <c r="D6019" t="s">
        <v>0</v>
      </c>
    </row>
    <row r="6020" spans="1:4" x14ac:dyDescent="0.2">
      <c r="A6020" s="263" t="s">
        <v>14281</v>
      </c>
      <c r="B6020" s="263" t="s">
        <v>26980</v>
      </c>
      <c r="C6020" s="263" t="s">
        <v>20</v>
      </c>
      <c r="D6020" t="s">
        <v>0</v>
      </c>
    </row>
    <row r="6021" spans="1:4" x14ac:dyDescent="0.2">
      <c r="A6021" s="263" t="s">
        <v>1926</v>
      </c>
      <c r="B6021" s="263" t="s">
        <v>26981</v>
      </c>
      <c r="C6021" s="263" t="s">
        <v>20</v>
      </c>
      <c r="D6021" t="s">
        <v>0</v>
      </c>
    </row>
    <row r="6022" spans="1:4" x14ac:dyDescent="0.2">
      <c r="A6022" s="263" t="s">
        <v>14282</v>
      </c>
      <c r="B6022" s="263" t="s">
        <v>26981</v>
      </c>
      <c r="C6022" s="263" t="s">
        <v>20</v>
      </c>
      <c r="D6022" t="s">
        <v>0</v>
      </c>
    </row>
    <row r="6023" spans="1:4" x14ac:dyDescent="0.2">
      <c r="A6023" s="263" t="s">
        <v>1927</v>
      </c>
      <c r="B6023" s="263" t="s">
        <v>26982</v>
      </c>
      <c r="C6023" s="263" t="s">
        <v>20</v>
      </c>
      <c r="D6023" t="s">
        <v>0</v>
      </c>
    </row>
    <row r="6024" spans="1:4" x14ac:dyDescent="0.2">
      <c r="A6024" s="263" t="s">
        <v>14283</v>
      </c>
      <c r="B6024" s="263" t="s">
        <v>26982</v>
      </c>
      <c r="C6024" s="263" t="s">
        <v>20</v>
      </c>
      <c r="D6024" t="s">
        <v>0</v>
      </c>
    </row>
    <row r="6025" spans="1:4" x14ac:dyDescent="0.2">
      <c r="A6025" s="263" t="s">
        <v>1928</v>
      </c>
      <c r="B6025" s="263" t="s">
        <v>26983</v>
      </c>
      <c r="C6025" s="263" t="s">
        <v>20</v>
      </c>
      <c r="D6025" t="s">
        <v>0</v>
      </c>
    </row>
    <row r="6026" spans="1:4" x14ac:dyDescent="0.2">
      <c r="A6026" s="263" t="s">
        <v>14284</v>
      </c>
      <c r="B6026" s="263" t="s">
        <v>26983</v>
      </c>
      <c r="C6026" s="263" t="s">
        <v>20</v>
      </c>
      <c r="D6026" t="s">
        <v>0</v>
      </c>
    </row>
    <row r="6027" spans="1:4" x14ac:dyDescent="0.2">
      <c r="A6027" s="263" t="s">
        <v>7439</v>
      </c>
      <c r="B6027" s="263" t="s">
        <v>26984</v>
      </c>
      <c r="C6027" s="263" t="s">
        <v>20</v>
      </c>
      <c r="D6027" t="s">
        <v>0</v>
      </c>
    </row>
    <row r="6028" spans="1:4" x14ac:dyDescent="0.2">
      <c r="A6028" s="263" t="s">
        <v>14285</v>
      </c>
      <c r="B6028" s="263" t="s">
        <v>26984</v>
      </c>
      <c r="C6028" s="263" t="s">
        <v>20</v>
      </c>
      <c r="D6028" t="s">
        <v>0</v>
      </c>
    </row>
    <row r="6029" spans="1:4" x14ac:dyDescent="0.2">
      <c r="A6029" s="263" t="s">
        <v>7440</v>
      </c>
      <c r="B6029" s="263" t="s">
        <v>26985</v>
      </c>
      <c r="C6029" s="263" t="s">
        <v>20</v>
      </c>
      <c r="D6029" t="s">
        <v>0</v>
      </c>
    </row>
    <row r="6030" spans="1:4" x14ac:dyDescent="0.2">
      <c r="A6030" s="263" t="s">
        <v>14286</v>
      </c>
      <c r="B6030" s="263" t="s">
        <v>26985</v>
      </c>
      <c r="C6030" s="263" t="s">
        <v>20</v>
      </c>
      <c r="D6030" t="s">
        <v>0</v>
      </c>
    </row>
    <row r="6031" spans="1:4" x14ac:dyDescent="0.2">
      <c r="A6031" s="263" t="s">
        <v>7441</v>
      </c>
      <c r="B6031" s="263" t="s">
        <v>26986</v>
      </c>
      <c r="C6031" s="263" t="s">
        <v>20</v>
      </c>
      <c r="D6031" t="s">
        <v>0</v>
      </c>
    </row>
    <row r="6032" spans="1:4" x14ac:dyDescent="0.2">
      <c r="A6032" s="263" t="s">
        <v>14287</v>
      </c>
      <c r="B6032" s="263" t="s">
        <v>26986</v>
      </c>
      <c r="C6032" s="263" t="s">
        <v>20</v>
      </c>
      <c r="D6032" t="s">
        <v>0</v>
      </c>
    </row>
    <row r="6033" spans="1:4" x14ac:dyDescent="0.2">
      <c r="A6033" s="263" t="s">
        <v>7442</v>
      </c>
      <c r="B6033" s="263" t="s">
        <v>26987</v>
      </c>
      <c r="C6033" s="263" t="s">
        <v>20</v>
      </c>
      <c r="D6033" t="s">
        <v>0</v>
      </c>
    </row>
    <row r="6034" spans="1:4" x14ac:dyDescent="0.2">
      <c r="A6034" s="263" t="s">
        <v>14288</v>
      </c>
      <c r="B6034" s="263" t="s">
        <v>26987</v>
      </c>
      <c r="C6034" s="263" t="s">
        <v>20</v>
      </c>
      <c r="D6034" t="s">
        <v>0</v>
      </c>
    </row>
    <row r="6035" spans="1:4" x14ac:dyDescent="0.2">
      <c r="A6035" s="263" t="s">
        <v>7443</v>
      </c>
      <c r="B6035" s="263" t="s">
        <v>26988</v>
      </c>
      <c r="C6035" s="263" t="s">
        <v>20</v>
      </c>
      <c r="D6035" t="s">
        <v>0</v>
      </c>
    </row>
    <row r="6036" spans="1:4" x14ac:dyDescent="0.2">
      <c r="A6036" s="263" t="s">
        <v>14289</v>
      </c>
      <c r="B6036" s="263" t="s">
        <v>26988</v>
      </c>
      <c r="C6036" s="263" t="s">
        <v>20</v>
      </c>
      <c r="D6036" t="s">
        <v>0</v>
      </c>
    </row>
    <row r="6037" spans="1:4" x14ac:dyDescent="0.2">
      <c r="A6037" s="263" t="s">
        <v>1929</v>
      </c>
      <c r="B6037" s="263" t="s">
        <v>26989</v>
      </c>
      <c r="C6037" s="263" t="s">
        <v>20</v>
      </c>
      <c r="D6037" t="s">
        <v>0</v>
      </c>
    </row>
    <row r="6038" spans="1:4" x14ac:dyDescent="0.2">
      <c r="A6038" s="263" t="s">
        <v>14290</v>
      </c>
      <c r="B6038" s="263" t="s">
        <v>26989</v>
      </c>
      <c r="C6038" s="263" t="s">
        <v>20</v>
      </c>
      <c r="D6038" t="s">
        <v>0</v>
      </c>
    </row>
    <row r="6039" spans="1:4" x14ac:dyDescent="0.2">
      <c r="A6039" s="263" t="s">
        <v>1930</v>
      </c>
      <c r="B6039" s="263" t="s">
        <v>26990</v>
      </c>
      <c r="C6039" s="263" t="s">
        <v>20</v>
      </c>
      <c r="D6039" t="s">
        <v>0</v>
      </c>
    </row>
    <row r="6040" spans="1:4" x14ac:dyDescent="0.2">
      <c r="A6040" s="263" t="s">
        <v>14291</v>
      </c>
      <c r="B6040" s="263" t="s">
        <v>26990</v>
      </c>
      <c r="C6040" s="263" t="s">
        <v>20</v>
      </c>
      <c r="D6040" t="s">
        <v>0</v>
      </c>
    </row>
    <row r="6041" spans="1:4" x14ac:dyDescent="0.2">
      <c r="A6041" s="263" t="s">
        <v>7444</v>
      </c>
      <c r="B6041" s="263" t="s">
        <v>26991</v>
      </c>
      <c r="C6041" s="263" t="s">
        <v>20</v>
      </c>
      <c r="D6041" t="s">
        <v>0</v>
      </c>
    </row>
    <row r="6042" spans="1:4" x14ac:dyDescent="0.2">
      <c r="A6042" s="263" t="s">
        <v>14292</v>
      </c>
      <c r="B6042" s="263" t="s">
        <v>26991</v>
      </c>
      <c r="C6042" s="263" t="s">
        <v>20</v>
      </c>
      <c r="D6042" t="s">
        <v>0</v>
      </c>
    </row>
    <row r="6043" spans="1:4" x14ac:dyDescent="0.2">
      <c r="A6043" s="263" t="s">
        <v>1931</v>
      </c>
      <c r="B6043" s="263" t="s">
        <v>26992</v>
      </c>
      <c r="C6043" s="263" t="s">
        <v>20</v>
      </c>
      <c r="D6043" t="s">
        <v>0</v>
      </c>
    </row>
    <row r="6044" spans="1:4" x14ac:dyDescent="0.2">
      <c r="A6044" s="263" t="s">
        <v>14293</v>
      </c>
      <c r="B6044" s="263" t="s">
        <v>26992</v>
      </c>
      <c r="C6044" s="263" t="s">
        <v>20</v>
      </c>
      <c r="D6044" t="s">
        <v>0</v>
      </c>
    </row>
    <row r="6045" spans="1:4" x14ac:dyDescent="0.2">
      <c r="A6045" s="263" t="s">
        <v>1932</v>
      </c>
      <c r="B6045" s="263" t="s">
        <v>26993</v>
      </c>
      <c r="C6045" s="263" t="s">
        <v>20</v>
      </c>
      <c r="D6045" t="s">
        <v>0</v>
      </c>
    </row>
    <row r="6046" spans="1:4" x14ac:dyDescent="0.2">
      <c r="A6046" s="263" t="s">
        <v>14294</v>
      </c>
      <c r="B6046" s="263" t="s">
        <v>26993</v>
      </c>
      <c r="C6046" s="263" t="s">
        <v>20</v>
      </c>
      <c r="D6046" t="s">
        <v>0</v>
      </c>
    </row>
    <row r="6047" spans="1:4" x14ac:dyDescent="0.2">
      <c r="A6047" s="263" t="s">
        <v>1933</v>
      </c>
      <c r="B6047" s="263" t="s">
        <v>26994</v>
      </c>
      <c r="C6047" s="263" t="s">
        <v>20</v>
      </c>
      <c r="D6047" t="s">
        <v>0</v>
      </c>
    </row>
    <row r="6048" spans="1:4" x14ac:dyDescent="0.2">
      <c r="A6048" s="263" t="s">
        <v>14295</v>
      </c>
      <c r="B6048" s="263" t="s">
        <v>26994</v>
      </c>
      <c r="C6048" s="263" t="s">
        <v>20</v>
      </c>
      <c r="D6048" t="s">
        <v>0</v>
      </c>
    </row>
    <row r="6049" spans="1:4" x14ac:dyDescent="0.2">
      <c r="A6049" s="263" t="s">
        <v>1934</v>
      </c>
      <c r="B6049" s="263" t="s">
        <v>26995</v>
      </c>
      <c r="C6049" s="263" t="s">
        <v>20</v>
      </c>
      <c r="D6049" t="s">
        <v>0</v>
      </c>
    </row>
    <row r="6050" spans="1:4" x14ac:dyDescent="0.2">
      <c r="A6050" s="263" t="s">
        <v>14296</v>
      </c>
      <c r="B6050" s="263" t="s">
        <v>26995</v>
      </c>
      <c r="C6050" s="263" t="s">
        <v>20</v>
      </c>
      <c r="D6050" t="s">
        <v>0</v>
      </c>
    </row>
    <row r="6051" spans="1:4" x14ac:dyDescent="0.2">
      <c r="A6051" s="263" t="s">
        <v>1935</v>
      </c>
      <c r="B6051" s="263" t="s">
        <v>26996</v>
      </c>
      <c r="C6051" s="263" t="s">
        <v>20</v>
      </c>
      <c r="D6051" t="s">
        <v>0</v>
      </c>
    </row>
    <row r="6052" spans="1:4" x14ac:dyDescent="0.2">
      <c r="A6052" s="263" t="s">
        <v>14297</v>
      </c>
      <c r="B6052" s="263" t="s">
        <v>26996</v>
      </c>
      <c r="C6052" s="263" t="s">
        <v>20</v>
      </c>
      <c r="D6052" t="s">
        <v>0</v>
      </c>
    </row>
    <row r="6053" spans="1:4" x14ac:dyDescent="0.2">
      <c r="A6053" s="263" t="s">
        <v>1936</v>
      </c>
      <c r="B6053" s="263" t="s">
        <v>26997</v>
      </c>
      <c r="C6053" s="263" t="s">
        <v>20</v>
      </c>
      <c r="D6053" t="s">
        <v>0</v>
      </c>
    </row>
    <row r="6054" spans="1:4" x14ac:dyDescent="0.2">
      <c r="A6054" s="263" t="s">
        <v>14298</v>
      </c>
      <c r="B6054" s="263" t="s">
        <v>26997</v>
      </c>
      <c r="C6054" s="263" t="s">
        <v>20</v>
      </c>
      <c r="D6054" t="s">
        <v>0</v>
      </c>
    </row>
    <row r="6055" spans="1:4" x14ac:dyDescent="0.2">
      <c r="A6055" s="263" t="s">
        <v>1937</v>
      </c>
      <c r="B6055" s="263" t="s">
        <v>26998</v>
      </c>
      <c r="C6055" s="263" t="s">
        <v>20</v>
      </c>
      <c r="D6055" t="s">
        <v>0</v>
      </c>
    </row>
    <row r="6056" spans="1:4" x14ac:dyDescent="0.2">
      <c r="A6056" s="263" t="s">
        <v>14299</v>
      </c>
      <c r="B6056" s="263" t="s">
        <v>26998</v>
      </c>
      <c r="C6056" s="263" t="s">
        <v>20</v>
      </c>
      <c r="D6056" t="s">
        <v>0</v>
      </c>
    </row>
    <row r="6057" spans="1:4" x14ac:dyDescent="0.2">
      <c r="A6057" s="263" t="s">
        <v>1938</v>
      </c>
      <c r="B6057" s="263" t="s">
        <v>26999</v>
      </c>
      <c r="C6057" s="263" t="s">
        <v>20</v>
      </c>
      <c r="D6057" t="s">
        <v>0</v>
      </c>
    </row>
    <row r="6058" spans="1:4" x14ac:dyDescent="0.2">
      <c r="A6058" s="263" t="s">
        <v>14300</v>
      </c>
      <c r="B6058" s="263" t="s">
        <v>26999</v>
      </c>
      <c r="C6058" s="263" t="s">
        <v>20</v>
      </c>
      <c r="D6058" t="s">
        <v>0</v>
      </c>
    </row>
    <row r="6059" spans="1:4" x14ac:dyDescent="0.2">
      <c r="A6059" s="263" t="s">
        <v>1939</v>
      </c>
      <c r="B6059" s="263" t="s">
        <v>27000</v>
      </c>
      <c r="C6059" s="263" t="s">
        <v>20</v>
      </c>
      <c r="D6059" t="s">
        <v>0</v>
      </c>
    </row>
    <row r="6060" spans="1:4" x14ac:dyDescent="0.2">
      <c r="A6060" s="263" t="s">
        <v>14301</v>
      </c>
      <c r="B6060" s="263" t="s">
        <v>27000</v>
      </c>
      <c r="C6060" s="263" t="s">
        <v>20</v>
      </c>
      <c r="D6060" t="s">
        <v>0</v>
      </c>
    </row>
    <row r="6061" spans="1:4" x14ac:dyDescent="0.2">
      <c r="A6061" s="263" t="s">
        <v>7445</v>
      </c>
      <c r="B6061" s="263" t="s">
        <v>27001</v>
      </c>
      <c r="C6061" s="263" t="s">
        <v>20</v>
      </c>
      <c r="D6061" t="s">
        <v>0</v>
      </c>
    </row>
    <row r="6062" spans="1:4" x14ac:dyDescent="0.2">
      <c r="A6062" s="263" t="s">
        <v>14302</v>
      </c>
      <c r="B6062" s="263" t="s">
        <v>27001</v>
      </c>
      <c r="C6062" s="263" t="s">
        <v>20</v>
      </c>
      <c r="D6062" t="s">
        <v>0</v>
      </c>
    </row>
    <row r="6063" spans="1:4" x14ac:dyDescent="0.2">
      <c r="A6063" s="263" t="s">
        <v>7446</v>
      </c>
      <c r="B6063" s="263" t="s">
        <v>27002</v>
      </c>
      <c r="C6063" s="263" t="s">
        <v>20</v>
      </c>
      <c r="D6063" t="s">
        <v>0</v>
      </c>
    </row>
    <row r="6064" spans="1:4" x14ac:dyDescent="0.2">
      <c r="A6064" s="263" t="s">
        <v>14303</v>
      </c>
      <c r="B6064" s="263" t="s">
        <v>27002</v>
      </c>
      <c r="C6064" s="263" t="s">
        <v>20</v>
      </c>
      <c r="D6064" t="s">
        <v>0</v>
      </c>
    </row>
    <row r="6065" spans="1:4" x14ac:dyDescent="0.2">
      <c r="A6065" s="263" t="s">
        <v>7447</v>
      </c>
      <c r="B6065" s="263" t="s">
        <v>27003</v>
      </c>
      <c r="C6065" s="263" t="s">
        <v>20</v>
      </c>
      <c r="D6065" t="s">
        <v>0</v>
      </c>
    </row>
    <row r="6066" spans="1:4" x14ac:dyDescent="0.2">
      <c r="A6066" s="263" t="s">
        <v>14304</v>
      </c>
      <c r="B6066" s="263" t="s">
        <v>27003</v>
      </c>
      <c r="C6066" s="263" t="s">
        <v>20</v>
      </c>
      <c r="D6066" t="s">
        <v>0</v>
      </c>
    </row>
    <row r="6067" spans="1:4" x14ac:dyDescent="0.2">
      <c r="A6067" s="263" t="s">
        <v>1940</v>
      </c>
      <c r="B6067" s="263" t="s">
        <v>27004</v>
      </c>
      <c r="C6067" s="263" t="s">
        <v>20</v>
      </c>
      <c r="D6067" t="s">
        <v>0</v>
      </c>
    </row>
    <row r="6068" spans="1:4" x14ac:dyDescent="0.2">
      <c r="A6068" s="263" t="s">
        <v>14305</v>
      </c>
      <c r="B6068" s="263" t="s">
        <v>27004</v>
      </c>
      <c r="C6068" s="263" t="s">
        <v>20</v>
      </c>
      <c r="D6068" t="s">
        <v>0</v>
      </c>
    </row>
    <row r="6069" spans="1:4" x14ac:dyDescent="0.2">
      <c r="A6069" s="263" t="s">
        <v>1941</v>
      </c>
      <c r="B6069" s="263" t="s">
        <v>27005</v>
      </c>
      <c r="C6069" s="263" t="s">
        <v>20</v>
      </c>
      <c r="D6069" t="s">
        <v>0</v>
      </c>
    </row>
    <row r="6070" spans="1:4" x14ac:dyDescent="0.2">
      <c r="A6070" s="263" t="s">
        <v>14306</v>
      </c>
      <c r="B6070" s="263" t="s">
        <v>27005</v>
      </c>
      <c r="C6070" s="263" t="s">
        <v>20</v>
      </c>
      <c r="D6070" t="s">
        <v>0</v>
      </c>
    </row>
    <row r="6071" spans="1:4" x14ac:dyDescent="0.2">
      <c r="A6071" s="263" t="s">
        <v>1942</v>
      </c>
      <c r="B6071" s="263" t="s">
        <v>27006</v>
      </c>
      <c r="C6071" s="263" t="s">
        <v>20</v>
      </c>
      <c r="D6071" t="s">
        <v>0</v>
      </c>
    </row>
    <row r="6072" spans="1:4" x14ac:dyDescent="0.2">
      <c r="A6072" s="263" t="s">
        <v>14307</v>
      </c>
      <c r="B6072" s="263" t="s">
        <v>27006</v>
      </c>
      <c r="C6072" s="263" t="s">
        <v>20</v>
      </c>
      <c r="D6072" t="s">
        <v>0</v>
      </c>
    </row>
    <row r="6073" spans="1:4" x14ac:dyDescent="0.2">
      <c r="A6073" s="263" t="s">
        <v>1943</v>
      </c>
      <c r="B6073" s="263" t="s">
        <v>27007</v>
      </c>
      <c r="C6073" s="263" t="s">
        <v>20</v>
      </c>
      <c r="D6073" t="s">
        <v>0</v>
      </c>
    </row>
    <row r="6074" spans="1:4" x14ac:dyDescent="0.2">
      <c r="A6074" s="263" t="s">
        <v>14308</v>
      </c>
      <c r="B6074" s="263" t="s">
        <v>27007</v>
      </c>
      <c r="C6074" s="263" t="s">
        <v>20</v>
      </c>
      <c r="D6074" t="s">
        <v>0</v>
      </c>
    </row>
    <row r="6075" spans="1:4" x14ac:dyDescent="0.2">
      <c r="A6075" s="263" t="s">
        <v>1944</v>
      </c>
      <c r="B6075" s="263" t="s">
        <v>27008</v>
      </c>
      <c r="C6075" s="263" t="s">
        <v>20</v>
      </c>
      <c r="D6075" t="s">
        <v>0</v>
      </c>
    </row>
    <row r="6076" spans="1:4" x14ac:dyDescent="0.2">
      <c r="A6076" s="263" t="s">
        <v>14309</v>
      </c>
      <c r="B6076" s="263" t="s">
        <v>27008</v>
      </c>
      <c r="C6076" s="263" t="s">
        <v>20</v>
      </c>
      <c r="D6076" t="s">
        <v>0</v>
      </c>
    </row>
    <row r="6077" spans="1:4" x14ac:dyDescent="0.2">
      <c r="A6077" s="263" t="s">
        <v>1945</v>
      </c>
      <c r="B6077" s="263" t="s">
        <v>27009</v>
      </c>
      <c r="C6077" s="263" t="s">
        <v>20</v>
      </c>
      <c r="D6077" t="s">
        <v>0</v>
      </c>
    </row>
    <row r="6078" spans="1:4" x14ac:dyDescent="0.2">
      <c r="A6078" s="263" t="s">
        <v>14310</v>
      </c>
      <c r="B6078" s="263" t="s">
        <v>27009</v>
      </c>
      <c r="C6078" s="263" t="s">
        <v>20</v>
      </c>
      <c r="D6078" t="s">
        <v>0</v>
      </c>
    </row>
    <row r="6079" spans="1:4" x14ac:dyDescent="0.2">
      <c r="A6079" s="263" t="s">
        <v>1946</v>
      </c>
      <c r="B6079" s="263" t="s">
        <v>27010</v>
      </c>
      <c r="C6079" s="263" t="s">
        <v>20</v>
      </c>
      <c r="D6079" t="s">
        <v>0</v>
      </c>
    </row>
    <row r="6080" spans="1:4" x14ac:dyDescent="0.2">
      <c r="A6080" s="263" t="s">
        <v>14311</v>
      </c>
      <c r="B6080" s="263" t="s">
        <v>27010</v>
      </c>
      <c r="C6080" s="263" t="s">
        <v>20</v>
      </c>
      <c r="D6080" t="s">
        <v>0</v>
      </c>
    </row>
    <row r="6081" spans="1:4" x14ac:dyDescent="0.2">
      <c r="A6081" s="263" t="s">
        <v>1947</v>
      </c>
      <c r="B6081" s="263" t="s">
        <v>27011</v>
      </c>
      <c r="C6081" s="263" t="s">
        <v>20</v>
      </c>
      <c r="D6081" t="s">
        <v>0</v>
      </c>
    </row>
    <row r="6082" spans="1:4" x14ac:dyDescent="0.2">
      <c r="A6082" s="263" t="s">
        <v>14312</v>
      </c>
      <c r="B6082" s="263" t="s">
        <v>27011</v>
      </c>
      <c r="C6082" s="263" t="s">
        <v>20</v>
      </c>
      <c r="D6082" t="s">
        <v>0</v>
      </c>
    </row>
    <row r="6083" spans="1:4" x14ac:dyDescent="0.2">
      <c r="A6083" s="263" t="s">
        <v>1948</v>
      </c>
      <c r="B6083" s="263" t="s">
        <v>27012</v>
      </c>
      <c r="C6083" s="263" t="s">
        <v>20</v>
      </c>
      <c r="D6083" t="s">
        <v>0</v>
      </c>
    </row>
    <row r="6084" spans="1:4" x14ac:dyDescent="0.2">
      <c r="A6084" s="263" t="s">
        <v>14313</v>
      </c>
      <c r="B6084" s="263" t="s">
        <v>27012</v>
      </c>
      <c r="C6084" s="263" t="s">
        <v>20</v>
      </c>
      <c r="D6084" t="s">
        <v>0</v>
      </c>
    </row>
    <row r="6085" spans="1:4" x14ac:dyDescent="0.2">
      <c r="A6085" s="263" t="s">
        <v>1949</v>
      </c>
      <c r="B6085" s="263" t="s">
        <v>27013</v>
      </c>
      <c r="C6085" s="263" t="s">
        <v>20</v>
      </c>
      <c r="D6085" t="s">
        <v>0</v>
      </c>
    </row>
    <row r="6086" spans="1:4" x14ac:dyDescent="0.2">
      <c r="A6086" s="263" t="s">
        <v>14314</v>
      </c>
      <c r="B6086" s="263" t="s">
        <v>27013</v>
      </c>
      <c r="C6086" s="263" t="s">
        <v>20</v>
      </c>
      <c r="D6086" t="s">
        <v>0</v>
      </c>
    </row>
    <row r="6087" spans="1:4" x14ac:dyDescent="0.2">
      <c r="A6087" s="263" t="s">
        <v>1950</v>
      </c>
      <c r="B6087" s="263" t="s">
        <v>27014</v>
      </c>
      <c r="C6087" s="263" t="s">
        <v>20</v>
      </c>
      <c r="D6087" t="s">
        <v>0</v>
      </c>
    </row>
    <row r="6088" spans="1:4" x14ac:dyDescent="0.2">
      <c r="A6088" s="263" t="s">
        <v>14315</v>
      </c>
      <c r="B6088" s="263" t="s">
        <v>27014</v>
      </c>
      <c r="C6088" s="263" t="s">
        <v>20</v>
      </c>
      <c r="D6088" t="s">
        <v>0</v>
      </c>
    </row>
    <row r="6089" spans="1:4" x14ac:dyDescent="0.2">
      <c r="A6089" s="263" t="s">
        <v>1951</v>
      </c>
      <c r="B6089" s="263" t="s">
        <v>27015</v>
      </c>
      <c r="C6089" s="263" t="s">
        <v>20</v>
      </c>
      <c r="D6089" t="s">
        <v>0</v>
      </c>
    </row>
    <row r="6090" spans="1:4" x14ac:dyDescent="0.2">
      <c r="A6090" s="263" t="s">
        <v>14316</v>
      </c>
      <c r="B6090" s="263" t="s">
        <v>27015</v>
      </c>
      <c r="C6090" s="263" t="s">
        <v>20</v>
      </c>
      <c r="D6090" t="s">
        <v>0</v>
      </c>
    </row>
    <row r="6091" spans="1:4" x14ac:dyDescent="0.2">
      <c r="A6091" s="263" t="s">
        <v>1952</v>
      </c>
      <c r="B6091" s="263" t="s">
        <v>27016</v>
      </c>
      <c r="C6091" s="263" t="s">
        <v>20</v>
      </c>
      <c r="D6091" t="s">
        <v>0</v>
      </c>
    </row>
    <row r="6092" spans="1:4" x14ac:dyDescent="0.2">
      <c r="A6092" s="263" t="s">
        <v>14317</v>
      </c>
      <c r="B6092" s="263" t="s">
        <v>27016</v>
      </c>
      <c r="C6092" s="263" t="s">
        <v>20</v>
      </c>
      <c r="D6092" t="s">
        <v>0</v>
      </c>
    </row>
    <row r="6093" spans="1:4" x14ac:dyDescent="0.2">
      <c r="A6093" s="263" t="s">
        <v>1953</v>
      </c>
      <c r="B6093" s="263" t="s">
        <v>27017</v>
      </c>
      <c r="C6093" s="263" t="s">
        <v>20</v>
      </c>
      <c r="D6093" t="s">
        <v>0</v>
      </c>
    </row>
    <row r="6094" spans="1:4" x14ac:dyDescent="0.2">
      <c r="A6094" s="263" t="s">
        <v>14318</v>
      </c>
      <c r="B6094" s="263" t="s">
        <v>27017</v>
      </c>
      <c r="C6094" s="263" t="s">
        <v>20</v>
      </c>
      <c r="D6094" t="s">
        <v>0</v>
      </c>
    </row>
    <row r="6095" spans="1:4" x14ac:dyDescent="0.2">
      <c r="A6095" s="263" t="s">
        <v>1954</v>
      </c>
      <c r="B6095" s="263" t="s">
        <v>27018</v>
      </c>
      <c r="C6095" s="263" t="s">
        <v>20</v>
      </c>
      <c r="D6095" t="s">
        <v>0</v>
      </c>
    </row>
    <row r="6096" spans="1:4" x14ac:dyDescent="0.2">
      <c r="A6096" s="263" t="s">
        <v>14319</v>
      </c>
      <c r="B6096" s="263" t="s">
        <v>27018</v>
      </c>
      <c r="C6096" s="263" t="s">
        <v>20</v>
      </c>
      <c r="D6096" t="s">
        <v>0</v>
      </c>
    </row>
    <row r="6097" spans="1:4" x14ac:dyDescent="0.2">
      <c r="A6097" s="263" t="s">
        <v>1955</v>
      </c>
      <c r="B6097" s="263" t="s">
        <v>27019</v>
      </c>
      <c r="C6097" s="263" t="s">
        <v>20</v>
      </c>
      <c r="D6097" t="s">
        <v>0</v>
      </c>
    </row>
    <row r="6098" spans="1:4" x14ac:dyDescent="0.2">
      <c r="A6098" s="263" t="s">
        <v>14320</v>
      </c>
      <c r="B6098" s="263" t="s">
        <v>27019</v>
      </c>
      <c r="C6098" s="263" t="s">
        <v>20</v>
      </c>
      <c r="D6098" t="s">
        <v>0</v>
      </c>
    </row>
    <row r="6099" spans="1:4" x14ac:dyDescent="0.2">
      <c r="A6099" s="263" t="s">
        <v>1956</v>
      </c>
      <c r="B6099" s="263" t="s">
        <v>27020</v>
      </c>
      <c r="C6099" s="263" t="s">
        <v>20</v>
      </c>
      <c r="D6099" t="s">
        <v>0</v>
      </c>
    </row>
    <row r="6100" spans="1:4" x14ac:dyDescent="0.2">
      <c r="A6100" s="263" t="s">
        <v>14321</v>
      </c>
      <c r="B6100" s="263" t="s">
        <v>27020</v>
      </c>
      <c r="C6100" s="263" t="s">
        <v>20</v>
      </c>
      <c r="D6100" t="s">
        <v>0</v>
      </c>
    </row>
    <row r="6101" spans="1:4" x14ac:dyDescent="0.2">
      <c r="A6101" s="263" t="s">
        <v>1957</v>
      </c>
      <c r="B6101" s="263" t="s">
        <v>27021</v>
      </c>
      <c r="C6101" s="263" t="s">
        <v>20</v>
      </c>
      <c r="D6101" t="s">
        <v>0</v>
      </c>
    </row>
    <row r="6102" spans="1:4" x14ac:dyDescent="0.2">
      <c r="A6102" s="263" t="s">
        <v>14322</v>
      </c>
      <c r="B6102" s="263" t="s">
        <v>27021</v>
      </c>
      <c r="C6102" s="263" t="s">
        <v>20</v>
      </c>
      <c r="D6102" t="s">
        <v>0</v>
      </c>
    </row>
    <row r="6103" spans="1:4" x14ac:dyDescent="0.2">
      <c r="A6103" s="263" t="s">
        <v>1958</v>
      </c>
      <c r="B6103" s="263" t="s">
        <v>27022</v>
      </c>
      <c r="C6103" s="263" t="s">
        <v>20</v>
      </c>
      <c r="D6103" t="s">
        <v>0</v>
      </c>
    </row>
    <row r="6104" spans="1:4" x14ac:dyDescent="0.2">
      <c r="A6104" s="263" t="s">
        <v>14323</v>
      </c>
      <c r="B6104" s="263" t="s">
        <v>27022</v>
      </c>
      <c r="C6104" s="263" t="s">
        <v>20</v>
      </c>
      <c r="D6104" t="s">
        <v>0</v>
      </c>
    </row>
    <row r="6105" spans="1:4" x14ac:dyDescent="0.2">
      <c r="A6105" s="263" t="s">
        <v>1959</v>
      </c>
      <c r="B6105" s="263" t="s">
        <v>27023</v>
      </c>
      <c r="C6105" s="263" t="s">
        <v>20</v>
      </c>
      <c r="D6105" t="s">
        <v>0</v>
      </c>
    </row>
    <row r="6106" spans="1:4" x14ac:dyDescent="0.2">
      <c r="A6106" s="263" t="s">
        <v>14324</v>
      </c>
      <c r="B6106" s="263" t="s">
        <v>27023</v>
      </c>
      <c r="C6106" s="263" t="s">
        <v>20</v>
      </c>
      <c r="D6106" t="s">
        <v>0</v>
      </c>
    </row>
    <row r="6107" spans="1:4" x14ac:dyDescent="0.2">
      <c r="A6107" s="263" t="s">
        <v>7448</v>
      </c>
      <c r="B6107" s="263" t="s">
        <v>27024</v>
      </c>
      <c r="C6107" s="263" t="s">
        <v>20</v>
      </c>
      <c r="D6107" t="s">
        <v>0</v>
      </c>
    </row>
    <row r="6108" spans="1:4" x14ac:dyDescent="0.2">
      <c r="A6108" s="263" t="s">
        <v>14325</v>
      </c>
      <c r="B6108" s="263" t="s">
        <v>27024</v>
      </c>
      <c r="C6108" s="263" t="s">
        <v>20</v>
      </c>
      <c r="D6108" t="s">
        <v>0</v>
      </c>
    </row>
    <row r="6109" spans="1:4" x14ac:dyDescent="0.2">
      <c r="A6109" s="263" t="s">
        <v>7449</v>
      </c>
      <c r="B6109" s="263" t="s">
        <v>27025</v>
      </c>
      <c r="C6109" s="263" t="s">
        <v>20</v>
      </c>
      <c r="D6109" t="s">
        <v>0</v>
      </c>
    </row>
    <row r="6110" spans="1:4" x14ac:dyDescent="0.2">
      <c r="A6110" s="263" t="s">
        <v>14326</v>
      </c>
      <c r="B6110" s="263" t="s">
        <v>27025</v>
      </c>
      <c r="C6110" s="263" t="s">
        <v>20</v>
      </c>
      <c r="D6110" t="s">
        <v>0</v>
      </c>
    </row>
    <row r="6111" spans="1:4" x14ac:dyDescent="0.2">
      <c r="A6111" s="263" t="s">
        <v>1960</v>
      </c>
      <c r="B6111" s="263" t="s">
        <v>27026</v>
      </c>
      <c r="C6111" s="263" t="s">
        <v>20</v>
      </c>
      <c r="D6111" t="s">
        <v>0</v>
      </c>
    </row>
    <row r="6112" spans="1:4" x14ac:dyDescent="0.2">
      <c r="A6112" s="263" t="s">
        <v>14327</v>
      </c>
      <c r="B6112" s="263" t="s">
        <v>27026</v>
      </c>
      <c r="C6112" s="263" t="s">
        <v>20</v>
      </c>
      <c r="D6112" t="s">
        <v>0</v>
      </c>
    </row>
    <row r="6113" spans="1:4" x14ac:dyDescent="0.2">
      <c r="A6113" s="263" t="s">
        <v>1961</v>
      </c>
      <c r="B6113" s="263" t="s">
        <v>27027</v>
      </c>
      <c r="C6113" s="263" t="s">
        <v>20</v>
      </c>
      <c r="D6113" t="s">
        <v>0</v>
      </c>
    </row>
    <row r="6114" spans="1:4" x14ac:dyDescent="0.2">
      <c r="A6114" s="263" t="s">
        <v>14328</v>
      </c>
      <c r="B6114" s="263" t="s">
        <v>27027</v>
      </c>
      <c r="C6114" s="263" t="s">
        <v>20</v>
      </c>
      <c r="D6114" t="s">
        <v>0</v>
      </c>
    </row>
    <row r="6115" spans="1:4" x14ac:dyDescent="0.2">
      <c r="A6115" s="263" t="s">
        <v>1962</v>
      </c>
      <c r="B6115" s="263" t="s">
        <v>27028</v>
      </c>
      <c r="C6115" s="263" t="s">
        <v>20</v>
      </c>
      <c r="D6115" t="s">
        <v>0</v>
      </c>
    </row>
    <row r="6116" spans="1:4" x14ac:dyDescent="0.2">
      <c r="A6116" s="263" t="s">
        <v>14329</v>
      </c>
      <c r="B6116" s="263" t="s">
        <v>27028</v>
      </c>
      <c r="C6116" s="263" t="s">
        <v>20</v>
      </c>
      <c r="D6116" t="s">
        <v>0</v>
      </c>
    </row>
    <row r="6117" spans="1:4" x14ac:dyDescent="0.2">
      <c r="A6117" s="263" t="s">
        <v>1963</v>
      </c>
      <c r="B6117" s="263" t="s">
        <v>27029</v>
      </c>
      <c r="C6117" s="263" t="s">
        <v>20</v>
      </c>
      <c r="D6117" t="s">
        <v>0</v>
      </c>
    </row>
    <row r="6118" spans="1:4" x14ac:dyDescent="0.2">
      <c r="A6118" s="263" t="s">
        <v>14330</v>
      </c>
      <c r="B6118" s="263" t="s">
        <v>27029</v>
      </c>
      <c r="C6118" s="263" t="s">
        <v>20</v>
      </c>
      <c r="D6118" t="s">
        <v>0</v>
      </c>
    </row>
    <row r="6119" spans="1:4" x14ac:dyDescent="0.2">
      <c r="A6119" s="263" t="s">
        <v>1964</v>
      </c>
      <c r="B6119" s="263" t="s">
        <v>27030</v>
      </c>
      <c r="C6119" s="263" t="s">
        <v>20</v>
      </c>
      <c r="D6119" t="s">
        <v>0</v>
      </c>
    </row>
    <row r="6120" spans="1:4" x14ac:dyDescent="0.2">
      <c r="A6120" s="263" t="s">
        <v>14331</v>
      </c>
      <c r="B6120" s="263" t="s">
        <v>27030</v>
      </c>
      <c r="C6120" s="263" t="s">
        <v>20</v>
      </c>
      <c r="D6120" t="s">
        <v>0</v>
      </c>
    </row>
    <row r="6121" spans="1:4" x14ac:dyDescent="0.2">
      <c r="A6121" s="263" t="s">
        <v>1965</v>
      </c>
      <c r="B6121" s="263" t="s">
        <v>27031</v>
      </c>
      <c r="C6121" s="263" t="s">
        <v>20</v>
      </c>
      <c r="D6121" t="s">
        <v>0</v>
      </c>
    </row>
    <row r="6122" spans="1:4" x14ac:dyDescent="0.2">
      <c r="A6122" s="263" t="s">
        <v>14332</v>
      </c>
      <c r="B6122" s="263" t="s">
        <v>27031</v>
      </c>
      <c r="C6122" s="263" t="s">
        <v>20</v>
      </c>
      <c r="D6122" t="s">
        <v>0</v>
      </c>
    </row>
    <row r="6123" spans="1:4" x14ac:dyDescent="0.2">
      <c r="A6123" s="263" t="s">
        <v>1966</v>
      </c>
      <c r="B6123" s="263" t="s">
        <v>27032</v>
      </c>
      <c r="C6123" s="263" t="s">
        <v>20</v>
      </c>
      <c r="D6123" t="s">
        <v>0</v>
      </c>
    </row>
    <row r="6124" spans="1:4" x14ac:dyDescent="0.2">
      <c r="A6124" s="263" t="s">
        <v>14333</v>
      </c>
      <c r="B6124" s="263" t="s">
        <v>27032</v>
      </c>
      <c r="C6124" s="263" t="s">
        <v>20</v>
      </c>
      <c r="D6124" t="s">
        <v>0</v>
      </c>
    </row>
    <row r="6125" spans="1:4" x14ac:dyDescent="0.2">
      <c r="A6125" s="263" t="s">
        <v>1967</v>
      </c>
      <c r="B6125" s="263" t="s">
        <v>27033</v>
      </c>
      <c r="C6125" s="263" t="s">
        <v>20</v>
      </c>
      <c r="D6125" t="s">
        <v>0</v>
      </c>
    </row>
    <row r="6126" spans="1:4" x14ac:dyDescent="0.2">
      <c r="A6126" s="263" t="s">
        <v>14334</v>
      </c>
      <c r="B6126" s="263" t="s">
        <v>27033</v>
      </c>
      <c r="C6126" s="263" t="s">
        <v>20</v>
      </c>
      <c r="D6126" t="s">
        <v>0</v>
      </c>
    </row>
    <row r="6127" spans="1:4" x14ac:dyDescent="0.2">
      <c r="A6127" s="263" t="s">
        <v>1968</v>
      </c>
      <c r="B6127" s="263" t="s">
        <v>27034</v>
      </c>
      <c r="C6127" s="263" t="s">
        <v>20</v>
      </c>
      <c r="D6127" t="s">
        <v>0</v>
      </c>
    </row>
    <row r="6128" spans="1:4" x14ac:dyDescent="0.2">
      <c r="A6128" s="263" t="s">
        <v>14335</v>
      </c>
      <c r="B6128" s="263" t="s">
        <v>27034</v>
      </c>
      <c r="C6128" s="263" t="s">
        <v>20</v>
      </c>
      <c r="D6128" t="s">
        <v>0</v>
      </c>
    </row>
    <row r="6129" spans="1:4" x14ac:dyDescent="0.2">
      <c r="A6129" s="263" t="s">
        <v>7450</v>
      </c>
      <c r="B6129" s="263" t="s">
        <v>27035</v>
      </c>
      <c r="C6129" s="263" t="s">
        <v>20</v>
      </c>
      <c r="D6129" t="s">
        <v>0</v>
      </c>
    </row>
    <row r="6130" spans="1:4" x14ac:dyDescent="0.2">
      <c r="A6130" s="263" t="s">
        <v>14336</v>
      </c>
      <c r="B6130" s="263" t="s">
        <v>27035</v>
      </c>
      <c r="C6130" s="263" t="s">
        <v>20</v>
      </c>
      <c r="D6130" t="s">
        <v>0</v>
      </c>
    </row>
    <row r="6131" spans="1:4" x14ac:dyDescent="0.2">
      <c r="A6131" s="263" t="s">
        <v>7451</v>
      </c>
      <c r="B6131" s="263" t="s">
        <v>27036</v>
      </c>
      <c r="C6131" s="263" t="s">
        <v>20</v>
      </c>
      <c r="D6131" t="s">
        <v>0</v>
      </c>
    </row>
    <row r="6132" spans="1:4" x14ac:dyDescent="0.2">
      <c r="A6132" s="263" t="s">
        <v>14337</v>
      </c>
      <c r="B6132" s="263" t="s">
        <v>27036</v>
      </c>
      <c r="C6132" s="263" t="s">
        <v>20</v>
      </c>
      <c r="D6132" t="s">
        <v>0</v>
      </c>
    </row>
    <row r="6133" spans="1:4" x14ac:dyDescent="0.2">
      <c r="A6133" s="263" t="s">
        <v>1969</v>
      </c>
      <c r="B6133" s="263" t="s">
        <v>27037</v>
      </c>
      <c r="C6133" s="263" t="s">
        <v>20</v>
      </c>
      <c r="D6133" t="s">
        <v>0</v>
      </c>
    </row>
    <row r="6134" spans="1:4" x14ac:dyDescent="0.2">
      <c r="A6134" s="263" t="s">
        <v>14338</v>
      </c>
      <c r="B6134" s="263" t="s">
        <v>27037</v>
      </c>
      <c r="C6134" s="263" t="s">
        <v>20</v>
      </c>
      <c r="D6134" t="s">
        <v>0</v>
      </c>
    </row>
    <row r="6135" spans="1:4" x14ac:dyDescent="0.2">
      <c r="A6135" s="263" t="s">
        <v>1970</v>
      </c>
      <c r="B6135" s="263" t="s">
        <v>27038</v>
      </c>
      <c r="C6135" s="263" t="s">
        <v>20</v>
      </c>
      <c r="D6135" t="s">
        <v>0</v>
      </c>
    </row>
    <row r="6136" spans="1:4" x14ac:dyDescent="0.2">
      <c r="A6136" s="263" t="s">
        <v>14339</v>
      </c>
      <c r="B6136" s="263" t="s">
        <v>27038</v>
      </c>
      <c r="C6136" s="263" t="s">
        <v>20</v>
      </c>
      <c r="D6136" t="s">
        <v>0</v>
      </c>
    </row>
    <row r="6137" spans="1:4" x14ac:dyDescent="0.2">
      <c r="A6137" s="263" t="s">
        <v>1971</v>
      </c>
      <c r="B6137" s="263" t="s">
        <v>27039</v>
      </c>
      <c r="C6137" s="263" t="s">
        <v>20</v>
      </c>
      <c r="D6137" t="s">
        <v>0</v>
      </c>
    </row>
    <row r="6138" spans="1:4" x14ac:dyDescent="0.2">
      <c r="A6138" s="263" t="s">
        <v>14340</v>
      </c>
      <c r="B6138" s="263" t="s">
        <v>27039</v>
      </c>
      <c r="C6138" s="263" t="s">
        <v>20</v>
      </c>
      <c r="D6138" t="s">
        <v>0</v>
      </c>
    </row>
    <row r="6139" spans="1:4" x14ac:dyDescent="0.2">
      <c r="A6139" s="263" t="s">
        <v>1972</v>
      </c>
      <c r="B6139" s="263" t="s">
        <v>27040</v>
      </c>
      <c r="C6139" s="263" t="s">
        <v>20</v>
      </c>
      <c r="D6139" t="s">
        <v>0</v>
      </c>
    </row>
    <row r="6140" spans="1:4" x14ac:dyDescent="0.2">
      <c r="A6140" s="263" t="s">
        <v>14341</v>
      </c>
      <c r="B6140" s="263" t="s">
        <v>27040</v>
      </c>
      <c r="C6140" s="263" t="s">
        <v>20</v>
      </c>
      <c r="D6140" t="s">
        <v>0</v>
      </c>
    </row>
    <row r="6141" spans="1:4" x14ac:dyDescent="0.2">
      <c r="A6141" s="263" t="s">
        <v>1973</v>
      </c>
      <c r="B6141" s="263" t="s">
        <v>27041</v>
      </c>
      <c r="C6141" s="263" t="s">
        <v>20</v>
      </c>
      <c r="D6141" t="s">
        <v>0</v>
      </c>
    </row>
    <row r="6142" spans="1:4" x14ac:dyDescent="0.2">
      <c r="A6142" s="263" t="s">
        <v>14342</v>
      </c>
      <c r="B6142" s="263" t="s">
        <v>27041</v>
      </c>
      <c r="C6142" s="263" t="s">
        <v>20</v>
      </c>
      <c r="D6142" t="s">
        <v>0</v>
      </c>
    </row>
    <row r="6143" spans="1:4" x14ac:dyDescent="0.2">
      <c r="A6143" s="263" t="s">
        <v>1974</v>
      </c>
      <c r="B6143" s="263" t="s">
        <v>27042</v>
      </c>
      <c r="C6143" s="263" t="s">
        <v>20</v>
      </c>
      <c r="D6143" t="s">
        <v>0</v>
      </c>
    </row>
    <row r="6144" spans="1:4" x14ac:dyDescent="0.2">
      <c r="A6144" s="263" t="s">
        <v>14343</v>
      </c>
      <c r="B6144" s="263" t="s">
        <v>27042</v>
      </c>
      <c r="C6144" s="263" t="s">
        <v>20</v>
      </c>
      <c r="D6144" t="s">
        <v>0</v>
      </c>
    </row>
    <row r="6145" spans="1:4" x14ac:dyDescent="0.2">
      <c r="A6145" s="263" t="s">
        <v>1975</v>
      </c>
      <c r="B6145" s="263" t="s">
        <v>27043</v>
      </c>
      <c r="C6145" s="263" t="s">
        <v>20</v>
      </c>
      <c r="D6145" t="s">
        <v>0</v>
      </c>
    </row>
    <row r="6146" spans="1:4" x14ac:dyDescent="0.2">
      <c r="A6146" s="263" t="s">
        <v>14344</v>
      </c>
      <c r="B6146" s="263" t="s">
        <v>27043</v>
      </c>
      <c r="C6146" s="263" t="s">
        <v>20</v>
      </c>
      <c r="D6146" t="s">
        <v>0</v>
      </c>
    </row>
    <row r="6147" spans="1:4" x14ac:dyDescent="0.2">
      <c r="A6147" s="263" t="s">
        <v>7452</v>
      </c>
      <c r="B6147" s="263" t="s">
        <v>27044</v>
      </c>
      <c r="C6147" s="263" t="s">
        <v>20</v>
      </c>
      <c r="D6147" t="s">
        <v>0</v>
      </c>
    </row>
    <row r="6148" spans="1:4" x14ac:dyDescent="0.2">
      <c r="A6148" s="263" t="s">
        <v>14345</v>
      </c>
      <c r="B6148" s="263" t="s">
        <v>27044</v>
      </c>
      <c r="C6148" s="263" t="s">
        <v>20</v>
      </c>
      <c r="D6148" t="s">
        <v>0</v>
      </c>
    </row>
    <row r="6149" spans="1:4" x14ac:dyDescent="0.2">
      <c r="A6149" s="263" t="s">
        <v>7453</v>
      </c>
      <c r="B6149" s="263" t="s">
        <v>27045</v>
      </c>
      <c r="C6149" s="263" t="s">
        <v>20</v>
      </c>
      <c r="D6149" t="s">
        <v>0</v>
      </c>
    </row>
    <row r="6150" spans="1:4" x14ac:dyDescent="0.2">
      <c r="A6150" s="263" t="s">
        <v>14346</v>
      </c>
      <c r="B6150" s="263" t="s">
        <v>27045</v>
      </c>
      <c r="C6150" s="263" t="s">
        <v>20</v>
      </c>
      <c r="D6150" t="s">
        <v>0</v>
      </c>
    </row>
    <row r="6151" spans="1:4" x14ac:dyDescent="0.2">
      <c r="A6151" s="263" t="s">
        <v>7454</v>
      </c>
      <c r="B6151" s="263" t="s">
        <v>27046</v>
      </c>
      <c r="C6151" s="263" t="s">
        <v>20</v>
      </c>
      <c r="D6151" t="s">
        <v>0</v>
      </c>
    </row>
    <row r="6152" spans="1:4" x14ac:dyDescent="0.2">
      <c r="A6152" s="263" t="s">
        <v>14347</v>
      </c>
      <c r="B6152" s="263" t="s">
        <v>27046</v>
      </c>
      <c r="C6152" s="263" t="s">
        <v>20</v>
      </c>
      <c r="D6152" t="s">
        <v>0</v>
      </c>
    </row>
    <row r="6153" spans="1:4" x14ac:dyDescent="0.2">
      <c r="A6153" s="263" t="s">
        <v>7455</v>
      </c>
      <c r="B6153" s="263" t="s">
        <v>27047</v>
      </c>
      <c r="C6153" s="263" t="s">
        <v>20</v>
      </c>
      <c r="D6153" t="s">
        <v>0</v>
      </c>
    </row>
    <row r="6154" spans="1:4" x14ac:dyDescent="0.2">
      <c r="A6154" s="263" t="s">
        <v>14348</v>
      </c>
      <c r="B6154" s="263" t="s">
        <v>27047</v>
      </c>
      <c r="C6154" s="263" t="s">
        <v>20</v>
      </c>
      <c r="D6154" t="s">
        <v>0</v>
      </c>
    </row>
    <row r="6155" spans="1:4" x14ac:dyDescent="0.2">
      <c r="A6155" s="263" t="s">
        <v>7456</v>
      </c>
      <c r="B6155" s="263" t="s">
        <v>27048</v>
      </c>
      <c r="C6155" s="263" t="s">
        <v>20</v>
      </c>
      <c r="D6155" t="s">
        <v>0</v>
      </c>
    </row>
    <row r="6156" spans="1:4" x14ac:dyDescent="0.2">
      <c r="A6156" s="263" t="s">
        <v>14349</v>
      </c>
      <c r="B6156" s="263" t="s">
        <v>27048</v>
      </c>
      <c r="C6156" s="263" t="s">
        <v>20</v>
      </c>
      <c r="D6156" t="s">
        <v>0</v>
      </c>
    </row>
    <row r="6157" spans="1:4" x14ac:dyDescent="0.2">
      <c r="A6157" s="263" t="s">
        <v>1976</v>
      </c>
      <c r="B6157" s="263" t="s">
        <v>27049</v>
      </c>
      <c r="C6157" s="263" t="s">
        <v>20</v>
      </c>
      <c r="D6157" t="s">
        <v>0</v>
      </c>
    </row>
    <row r="6158" spans="1:4" x14ac:dyDescent="0.2">
      <c r="A6158" s="263" t="s">
        <v>14350</v>
      </c>
      <c r="B6158" s="263" t="s">
        <v>27049</v>
      </c>
      <c r="C6158" s="263" t="s">
        <v>20</v>
      </c>
      <c r="D6158" t="s">
        <v>0</v>
      </c>
    </row>
    <row r="6159" spans="1:4" x14ac:dyDescent="0.2">
      <c r="A6159" s="263" t="s">
        <v>1977</v>
      </c>
      <c r="B6159" s="263" t="s">
        <v>27050</v>
      </c>
      <c r="C6159" s="263" t="s">
        <v>20</v>
      </c>
      <c r="D6159" t="s">
        <v>0</v>
      </c>
    </row>
    <row r="6160" spans="1:4" x14ac:dyDescent="0.2">
      <c r="A6160" s="263" t="s">
        <v>14351</v>
      </c>
      <c r="B6160" s="263" t="s">
        <v>27050</v>
      </c>
      <c r="C6160" s="263" t="s">
        <v>20</v>
      </c>
      <c r="D6160" t="s">
        <v>0</v>
      </c>
    </row>
    <row r="6161" spans="1:4" x14ac:dyDescent="0.2">
      <c r="A6161" s="263" t="s">
        <v>7457</v>
      </c>
      <c r="B6161" s="263" t="s">
        <v>27051</v>
      </c>
      <c r="C6161" s="263" t="s">
        <v>20</v>
      </c>
      <c r="D6161" t="s">
        <v>0</v>
      </c>
    </row>
    <row r="6162" spans="1:4" x14ac:dyDescent="0.2">
      <c r="A6162" s="263" t="s">
        <v>14352</v>
      </c>
      <c r="B6162" s="263" t="s">
        <v>27051</v>
      </c>
      <c r="C6162" s="263" t="s">
        <v>20</v>
      </c>
      <c r="D6162" t="s">
        <v>0</v>
      </c>
    </row>
    <row r="6163" spans="1:4" x14ac:dyDescent="0.2">
      <c r="A6163" s="263" t="s">
        <v>1978</v>
      </c>
      <c r="B6163" s="263" t="s">
        <v>27052</v>
      </c>
      <c r="C6163" s="263" t="s">
        <v>20</v>
      </c>
      <c r="D6163" t="s">
        <v>0</v>
      </c>
    </row>
    <row r="6164" spans="1:4" x14ac:dyDescent="0.2">
      <c r="A6164" s="263" t="s">
        <v>14353</v>
      </c>
      <c r="B6164" s="263" t="s">
        <v>27052</v>
      </c>
      <c r="C6164" s="263" t="s">
        <v>20</v>
      </c>
      <c r="D6164" t="s">
        <v>0</v>
      </c>
    </row>
    <row r="6165" spans="1:4" x14ac:dyDescent="0.2">
      <c r="A6165" s="263" t="s">
        <v>1979</v>
      </c>
      <c r="B6165" s="263" t="s">
        <v>27053</v>
      </c>
      <c r="C6165" s="263" t="s">
        <v>20</v>
      </c>
      <c r="D6165" t="s">
        <v>0</v>
      </c>
    </row>
    <row r="6166" spans="1:4" x14ac:dyDescent="0.2">
      <c r="A6166" s="263" t="s">
        <v>14354</v>
      </c>
      <c r="B6166" s="263" t="s">
        <v>27053</v>
      </c>
      <c r="C6166" s="263" t="s">
        <v>20</v>
      </c>
      <c r="D6166" t="s">
        <v>0</v>
      </c>
    </row>
    <row r="6167" spans="1:4" x14ac:dyDescent="0.2">
      <c r="A6167" s="263" t="s">
        <v>1980</v>
      </c>
      <c r="B6167" s="263" t="s">
        <v>27054</v>
      </c>
      <c r="C6167" s="263" t="s">
        <v>20</v>
      </c>
      <c r="D6167" t="s">
        <v>0</v>
      </c>
    </row>
    <row r="6168" spans="1:4" x14ac:dyDescent="0.2">
      <c r="A6168" s="263" t="s">
        <v>14355</v>
      </c>
      <c r="B6168" s="263" t="s">
        <v>27054</v>
      </c>
      <c r="C6168" s="263" t="s">
        <v>20</v>
      </c>
      <c r="D6168" t="s">
        <v>0</v>
      </c>
    </row>
    <row r="6169" spans="1:4" x14ac:dyDescent="0.2">
      <c r="A6169" s="263" t="s">
        <v>1981</v>
      </c>
      <c r="B6169" s="263" t="s">
        <v>27055</v>
      </c>
      <c r="C6169" s="263" t="s">
        <v>20</v>
      </c>
      <c r="D6169" t="s">
        <v>0</v>
      </c>
    </row>
    <row r="6170" spans="1:4" x14ac:dyDescent="0.2">
      <c r="A6170" s="263" t="s">
        <v>14356</v>
      </c>
      <c r="B6170" s="263" t="s">
        <v>27055</v>
      </c>
      <c r="C6170" s="263" t="s">
        <v>20</v>
      </c>
      <c r="D6170" t="s">
        <v>0</v>
      </c>
    </row>
    <row r="6171" spans="1:4" x14ac:dyDescent="0.2">
      <c r="A6171" s="263" t="s">
        <v>1982</v>
      </c>
      <c r="B6171" s="263" t="s">
        <v>27056</v>
      </c>
      <c r="C6171" s="263" t="s">
        <v>20</v>
      </c>
      <c r="D6171" t="s">
        <v>0</v>
      </c>
    </row>
    <row r="6172" spans="1:4" x14ac:dyDescent="0.2">
      <c r="A6172" s="263" t="s">
        <v>14357</v>
      </c>
      <c r="B6172" s="263" t="s">
        <v>27056</v>
      </c>
      <c r="C6172" s="263" t="s">
        <v>20</v>
      </c>
      <c r="D6172" t="s">
        <v>0</v>
      </c>
    </row>
    <row r="6173" spans="1:4" x14ac:dyDescent="0.2">
      <c r="A6173" s="263" t="s">
        <v>1983</v>
      </c>
      <c r="B6173" s="263" t="s">
        <v>27057</v>
      </c>
      <c r="C6173" s="263" t="s">
        <v>20</v>
      </c>
      <c r="D6173" t="s">
        <v>0</v>
      </c>
    </row>
    <row r="6174" spans="1:4" x14ac:dyDescent="0.2">
      <c r="A6174" s="263" t="s">
        <v>14358</v>
      </c>
      <c r="B6174" s="263" t="s">
        <v>27057</v>
      </c>
      <c r="C6174" s="263" t="s">
        <v>20</v>
      </c>
      <c r="D6174" t="s">
        <v>0</v>
      </c>
    </row>
    <row r="6175" spans="1:4" x14ac:dyDescent="0.2">
      <c r="A6175" s="263" t="s">
        <v>1984</v>
      </c>
      <c r="B6175" s="263" t="s">
        <v>27058</v>
      </c>
      <c r="C6175" s="263" t="s">
        <v>20</v>
      </c>
      <c r="D6175" t="s">
        <v>0</v>
      </c>
    </row>
    <row r="6176" spans="1:4" x14ac:dyDescent="0.2">
      <c r="A6176" s="263" t="s">
        <v>14359</v>
      </c>
      <c r="B6176" s="263" t="s">
        <v>27058</v>
      </c>
      <c r="C6176" s="263" t="s">
        <v>20</v>
      </c>
      <c r="D6176" t="s">
        <v>0</v>
      </c>
    </row>
    <row r="6177" spans="1:4" x14ac:dyDescent="0.2">
      <c r="A6177" s="263" t="s">
        <v>1985</v>
      </c>
      <c r="B6177" s="263" t="s">
        <v>27059</v>
      </c>
      <c r="C6177" s="263" t="s">
        <v>20</v>
      </c>
      <c r="D6177" t="s">
        <v>0</v>
      </c>
    </row>
    <row r="6178" spans="1:4" x14ac:dyDescent="0.2">
      <c r="A6178" s="263" t="s">
        <v>14360</v>
      </c>
      <c r="B6178" s="263" t="s">
        <v>27059</v>
      </c>
      <c r="C6178" s="263" t="s">
        <v>20</v>
      </c>
      <c r="D6178" t="s">
        <v>0</v>
      </c>
    </row>
    <row r="6179" spans="1:4" x14ac:dyDescent="0.2">
      <c r="A6179" s="263" t="s">
        <v>1986</v>
      </c>
      <c r="B6179" s="263" t="s">
        <v>27060</v>
      </c>
      <c r="C6179" s="263" t="s">
        <v>20</v>
      </c>
      <c r="D6179" t="s">
        <v>0</v>
      </c>
    </row>
    <row r="6180" spans="1:4" x14ac:dyDescent="0.2">
      <c r="A6180" s="263" t="s">
        <v>14361</v>
      </c>
      <c r="B6180" s="263" t="s">
        <v>27060</v>
      </c>
      <c r="C6180" s="263" t="s">
        <v>20</v>
      </c>
      <c r="D6180" t="s">
        <v>0</v>
      </c>
    </row>
    <row r="6181" spans="1:4" x14ac:dyDescent="0.2">
      <c r="A6181" s="263" t="s">
        <v>7458</v>
      </c>
      <c r="B6181" s="263" t="s">
        <v>27061</v>
      </c>
      <c r="C6181" s="263" t="s">
        <v>20</v>
      </c>
      <c r="D6181" t="s">
        <v>0</v>
      </c>
    </row>
    <row r="6182" spans="1:4" x14ac:dyDescent="0.2">
      <c r="A6182" s="263" t="s">
        <v>14362</v>
      </c>
      <c r="B6182" s="263" t="s">
        <v>27061</v>
      </c>
      <c r="C6182" s="263" t="s">
        <v>20</v>
      </c>
      <c r="D6182" t="s">
        <v>0</v>
      </c>
    </row>
    <row r="6183" spans="1:4" x14ac:dyDescent="0.2">
      <c r="A6183" s="263" t="s">
        <v>7459</v>
      </c>
      <c r="B6183" s="263" t="s">
        <v>27062</v>
      </c>
      <c r="C6183" s="263" t="s">
        <v>20</v>
      </c>
      <c r="D6183" t="s">
        <v>0</v>
      </c>
    </row>
    <row r="6184" spans="1:4" x14ac:dyDescent="0.2">
      <c r="A6184" s="263" t="s">
        <v>14363</v>
      </c>
      <c r="B6184" s="263" t="s">
        <v>27062</v>
      </c>
      <c r="C6184" s="263" t="s">
        <v>20</v>
      </c>
      <c r="D6184" t="s">
        <v>0</v>
      </c>
    </row>
    <row r="6185" spans="1:4" x14ac:dyDescent="0.2">
      <c r="A6185" s="263" t="s">
        <v>7460</v>
      </c>
      <c r="B6185" s="263" t="s">
        <v>27063</v>
      </c>
      <c r="C6185" s="263" t="s">
        <v>20</v>
      </c>
      <c r="D6185" t="s">
        <v>0</v>
      </c>
    </row>
    <row r="6186" spans="1:4" x14ac:dyDescent="0.2">
      <c r="A6186" s="263" t="s">
        <v>14364</v>
      </c>
      <c r="B6186" s="263" t="s">
        <v>27063</v>
      </c>
      <c r="C6186" s="263" t="s">
        <v>20</v>
      </c>
      <c r="D6186" t="s">
        <v>0</v>
      </c>
    </row>
    <row r="6187" spans="1:4" x14ac:dyDescent="0.2">
      <c r="A6187" s="263" t="s">
        <v>1987</v>
      </c>
      <c r="B6187" s="263" t="s">
        <v>27064</v>
      </c>
      <c r="C6187" s="263" t="s">
        <v>20</v>
      </c>
      <c r="D6187" t="s">
        <v>0</v>
      </c>
    </row>
    <row r="6188" spans="1:4" x14ac:dyDescent="0.2">
      <c r="A6188" s="263" t="s">
        <v>14365</v>
      </c>
      <c r="B6188" s="263" t="s">
        <v>27064</v>
      </c>
      <c r="C6188" s="263" t="s">
        <v>20</v>
      </c>
      <c r="D6188" t="s">
        <v>0</v>
      </c>
    </row>
    <row r="6189" spans="1:4" x14ac:dyDescent="0.2">
      <c r="A6189" s="263" t="s">
        <v>1988</v>
      </c>
      <c r="B6189" s="263" t="s">
        <v>27065</v>
      </c>
      <c r="C6189" s="263" t="s">
        <v>20</v>
      </c>
      <c r="D6189" t="s">
        <v>0</v>
      </c>
    </row>
    <row r="6190" spans="1:4" x14ac:dyDescent="0.2">
      <c r="A6190" s="263" t="s">
        <v>14366</v>
      </c>
      <c r="B6190" s="263" t="s">
        <v>27065</v>
      </c>
      <c r="C6190" s="263" t="s">
        <v>20</v>
      </c>
      <c r="D6190" t="s">
        <v>0</v>
      </c>
    </row>
    <row r="6191" spans="1:4" x14ac:dyDescent="0.2">
      <c r="A6191" s="263" t="s">
        <v>1989</v>
      </c>
      <c r="B6191" s="263" t="s">
        <v>27066</v>
      </c>
      <c r="C6191" s="263" t="s">
        <v>20</v>
      </c>
      <c r="D6191" t="s">
        <v>0</v>
      </c>
    </row>
    <row r="6192" spans="1:4" x14ac:dyDescent="0.2">
      <c r="A6192" s="263" t="s">
        <v>14367</v>
      </c>
      <c r="B6192" s="263" t="s">
        <v>27066</v>
      </c>
      <c r="C6192" s="263" t="s">
        <v>20</v>
      </c>
      <c r="D6192" t="s">
        <v>0</v>
      </c>
    </row>
    <row r="6193" spans="1:4" x14ac:dyDescent="0.2">
      <c r="A6193" s="263" t="s">
        <v>1990</v>
      </c>
      <c r="B6193" s="263" t="s">
        <v>27067</v>
      </c>
      <c r="C6193" s="263" t="s">
        <v>20</v>
      </c>
      <c r="D6193" t="s">
        <v>0</v>
      </c>
    </row>
    <row r="6194" spans="1:4" x14ac:dyDescent="0.2">
      <c r="A6194" s="263" t="s">
        <v>14368</v>
      </c>
      <c r="B6194" s="263" t="s">
        <v>27067</v>
      </c>
      <c r="C6194" s="263" t="s">
        <v>20</v>
      </c>
      <c r="D6194" t="s">
        <v>0</v>
      </c>
    </row>
    <row r="6195" spans="1:4" x14ac:dyDescent="0.2">
      <c r="A6195" s="263" t="s">
        <v>1991</v>
      </c>
      <c r="B6195" s="263" t="s">
        <v>27068</v>
      </c>
      <c r="C6195" s="263" t="s">
        <v>20</v>
      </c>
      <c r="D6195" t="s">
        <v>0</v>
      </c>
    </row>
    <row r="6196" spans="1:4" x14ac:dyDescent="0.2">
      <c r="A6196" s="263" t="s">
        <v>14369</v>
      </c>
      <c r="B6196" s="263" t="s">
        <v>27068</v>
      </c>
      <c r="C6196" s="263" t="s">
        <v>20</v>
      </c>
      <c r="D6196" t="s">
        <v>0</v>
      </c>
    </row>
    <row r="6197" spans="1:4" x14ac:dyDescent="0.2">
      <c r="A6197" s="263" t="s">
        <v>1992</v>
      </c>
      <c r="B6197" s="263" t="s">
        <v>27069</v>
      </c>
      <c r="C6197" s="263" t="s">
        <v>20</v>
      </c>
      <c r="D6197" t="s">
        <v>0</v>
      </c>
    </row>
    <row r="6198" spans="1:4" x14ac:dyDescent="0.2">
      <c r="A6198" s="263" t="s">
        <v>14370</v>
      </c>
      <c r="B6198" s="263" t="s">
        <v>27069</v>
      </c>
      <c r="C6198" s="263" t="s">
        <v>20</v>
      </c>
      <c r="D6198" t="s">
        <v>0</v>
      </c>
    </row>
    <row r="6199" spans="1:4" x14ac:dyDescent="0.2">
      <c r="A6199" s="263" t="s">
        <v>1993</v>
      </c>
      <c r="B6199" s="263" t="s">
        <v>27070</v>
      </c>
      <c r="C6199" s="263" t="s">
        <v>20</v>
      </c>
      <c r="D6199" t="s">
        <v>0</v>
      </c>
    </row>
    <row r="6200" spans="1:4" x14ac:dyDescent="0.2">
      <c r="A6200" s="263" t="s">
        <v>14371</v>
      </c>
      <c r="B6200" s="263" t="s">
        <v>27070</v>
      </c>
      <c r="C6200" s="263" t="s">
        <v>20</v>
      </c>
      <c r="D6200" t="s">
        <v>0</v>
      </c>
    </row>
    <row r="6201" spans="1:4" x14ac:dyDescent="0.2">
      <c r="A6201" s="263" t="s">
        <v>1994</v>
      </c>
      <c r="B6201" s="263" t="s">
        <v>27071</v>
      </c>
      <c r="C6201" s="263" t="s">
        <v>20</v>
      </c>
      <c r="D6201" t="s">
        <v>0</v>
      </c>
    </row>
    <row r="6202" spans="1:4" x14ac:dyDescent="0.2">
      <c r="A6202" s="263" t="s">
        <v>14372</v>
      </c>
      <c r="B6202" s="263" t="s">
        <v>27071</v>
      </c>
      <c r="C6202" s="263" t="s">
        <v>20</v>
      </c>
      <c r="D6202" t="s">
        <v>0</v>
      </c>
    </row>
    <row r="6203" spans="1:4" x14ac:dyDescent="0.2">
      <c r="A6203" s="263" t="s">
        <v>1995</v>
      </c>
      <c r="B6203" s="263" t="s">
        <v>27072</v>
      </c>
      <c r="C6203" s="263" t="s">
        <v>20</v>
      </c>
      <c r="D6203" t="s">
        <v>0</v>
      </c>
    </row>
    <row r="6204" spans="1:4" x14ac:dyDescent="0.2">
      <c r="A6204" s="263" t="s">
        <v>14373</v>
      </c>
      <c r="B6204" s="263" t="s">
        <v>27072</v>
      </c>
      <c r="C6204" s="263" t="s">
        <v>20</v>
      </c>
      <c r="D6204" t="s">
        <v>0</v>
      </c>
    </row>
    <row r="6205" spans="1:4" x14ac:dyDescent="0.2">
      <c r="A6205" s="263" t="s">
        <v>1996</v>
      </c>
      <c r="B6205" s="263" t="s">
        <v>27073</v>
      </c>
      <c r="C6205" s="263" t="s">
        <v>20</v>
      </c>
      <c r="D6205" t="s">
        <v>0</v>
      </c>
    </row>
    <row r="6206" spans="1:4" x14ac:dyDescent="0.2">
      <c r="A6206" s="263" t="s">
        <v>14374</v>
      </c>
      <c r="B6206" s="263" t="s">
        <v>27073</v>
      </c>
      <c r="C6206" s="263" t="s">
        <v>20</v>
      </c>
      <c r="D6206" t="s">
        <v>0</v>
      </c>
    </row>
    <row r="6207" spans="1:4" x14ac:dyDescent="0.2">
      <c r="A6207" s="263" t="s">
        <v>1997</v>
      </c>
      <c r="B6207" s="263" t="s">
        <v>27074</v>
      </c>
      <c r="C6207" s="263" t="s">
        <v>20</v>
      </c>
      <c r="D6207" t="s">
        <v>0</v>
      </c>
    </row>
    <row r="6208" spans="1:4" x14ac:dyDescent="0.2">
      <c r="A6208" s="263" t="s">
        <v>14375</v>
      </c>
      <c r="B6208" s="263" t="s">
        <v>27074</v>
      </c>
      <c r="C6208" s="263" t="s">
        <v>20</v>
      </c>
      <c r="D6208" t="s">
        <v>0</v>
      </c>
    </row>
    <row r="6209" spans="1:4" x14ac:dyDescent="0.2">
      <c r="A6209" s="263" t="s">
        <v>1998</v>
      </c>
      <c r="B6209" s="263" t="s">
        <v>27075</v>
      </c>
      <c r="C6209" s="263" t="s">
        <v>20</v>
      </c>
      <c r="D6209" t="s">
        <v>0</v>
      </c>
    </row>
    <row r="6210" spans="1:4" x14ac:dyDescent="0.2">
      <c r="A6210" s="263" t="s">
        <v>14376</v>
      </c>
      <c r="B6210" s="263" t="s">
        <v>27075</v>
      </c>
      <c r="C6210" s="263" t="s">
        <v>20</v>
      </c>
      <c r="D6210" t="s">
        <v>0</v>
      </c>
    </row>
    <row r="6211" spans="1:4" x14ac:dyDescent="0.2">
      <c r="A6211" s="263" t="s">
        <v>1999</v>
      </c>
      <c r="B6211" s="263" t="s">
        <v>27076</v>
      </c>
      <c r="C6211" s="263" t="s">
        <v>20</v>
      </c>
      <c r="D6211" t="s">
        <v>0</v>
      </c>
    </row>
    <row r="6212" spans="1:4" x14ac:dyDescent="0.2">
      <c r="A6212" s="263" t="s">
        <v>14377</v>
      </c>
      <c r="B6212" s="263" t="s">
        <v>27076</v>
      </c>
      <c r="C6212" s="263" t="s">
        <v>20</v>
      </c>
      <c r="D6212" t="s">
        <v>0</v>
      </c>
    </row>
    <row r="6213" spans="1:4" x14ac:dyDescent="0.2">
      <c r="A6213" s="263" t="s">
        <v>2000</v>
      </c>
      <c r="B6213" s="263" t="s">
        <v>27077</v>
      </c>
      <c r="C6213" s="263" t="s">
        <v>20</v>
      </c>
      <c r="D6213" t="s">
        <v>0</v>
      </c>
    </row>
    <row r="6214" spans="1:4" x14ac:dyDescent="0.2">
      <c r="A6214" s="263" t="s">
        <v>14378</v>
      </c>
      <c r="B6214" s="263" t="s">
        <v>27077</v>
      </c>
      <c r="C6214" s="263" t="s">
        <v>20</v>
      </c>
      <c r="D6214" t="s">
        <v>0</v>
      </c>
    </row>
    <row r="6215" spans="1:4" x14ac:dyDescent="0.2">
      <c r="A6215" s="263" t="s">
        <v>7461</v>
      </c>
      <c r="B6215" s="263" t="s">
        <v>27078</v>
      </c>
      <c r="C6215" s="263" t="s">
        <v>12</v>
      </c>
      <c r="D6215" t="s">
        <v>2</v>
      </c>
    </row>
    <row r="6216" spans="1:4" x14ac:dyDescent="0.2">
      <c r="A6216" s="263" t="s">
        <v>14379</v>
      </c>
      <c r="B6216" s="263" t="s">
        <v>27078</v>
      </c>
      <c r="C6216" s="263" t="s">
        <v>12</v>
      </c>
      <c r="D6216" t="s">
        <v>2</v>
      </c>
    </row>
    <row r="6217" spans="1:4" x14ac:dyDescent="0.2">
      <c r="A6217" s="263" t="s">
        <v>7462</v>
      </c>
      <c r="B6217" s="263" t="s">
        <v>27079</v>
      </c>
      <c r="C6217" s="263" t="s">
        <v>12</v>
      </c>
      <c r="D6217" t="s">
        <v>2</v>
      </c>
    </row>
    <row r="6218" spans="1:4" x14ac:dyDescent="0.2">
      <c r="A6218" s="263" t="s">
        <v>14380</v>
      </c>
      <c r="B6218" s="263" t="s">
        <v>27079</v>
      </c>
      <c r="C6218" s="263" t="s">
        <v>12</v>
      </c>
      <c r="D6218" t="s">
        <v>2</v>
      </c>
    </row>
    <row r="6219" spans="1:4" x14ac:dyDescent="0.2">
      <c r="A6219" s="263" t="s">
        <v>7463</v>
      </c>
      <c r="B6219" s="263" t="s">
        <v>27080</v>
      </c>
      <c r="C6219" s="263" t="s">
        <v>12</v>
      </c>
      <c r="D6219" t="s">
        <v>2</v>
      </c>
    </row>
    <row r="6220" spans="1:4" x14ac:dyDescent="0.2">
      <c r="A6220" s="263" t="s">
        <v>14381</v>
      </c>
      <c r="B6220" s="263" t="s">
        <v>27080</v>
      </c>
      <c r="C6220" s="263" t="s">
        <v>12</v>
      </c>
      <c r="D6220" t="s">
        <v>2</v>
      </c>
    </row>
    <row r="6221" spans="1:4" x14ac:dyDescent="0.2">
      <c r="A6221" s="263" t="s">
        <v>2001</v>
      </c>
      <c r="B6221" s="263" t="s">
        <v>27081</v>
      </c>
      <c r="C6221" s="263" t="s">
        <v>12</v>
      </c>
      <c r="D6221" t="s">
        <v>2</v>
      </c>
    </row>
    <row r="6222" spans="1:4" x14ac:dyDescent="0.2">
      <c r="A6222" s="263" t="s">
        <v>14382</v>
      </c>
      <c r="B6222" s="263" t="s">
        <v>27081</v>
      </c>
      <c r="C6222" s="263" t="s">
        <v>12</v>
      </c>
      <c r="D6222" t="s">
        <v>2</v>
      </c>
    </row>
    <row r="6223" spans="1:4" x14ac:dyDescent="0.2">
      <c r="A6223" s="263" t="s">
        <v>2002</v>
      </c>
      <c r="B6223" s="263" t="s">
        <v>27082</v>
      </c>
      <c r="C6223" s="263" t="s">
        <v>12</v>
      </c>
      <c r="D6223" t="s">
        <v>2</v>
      </c>
    </row>
    <row r="6224" spans="1:4" x14ac:dyDescent="0.2">
      <c r="A6224" s="263" t="s">
        <v>14383</v>
      </c>
      <c r="B6224" s="263" t="s">
        <v>27082</v>
      </c>
      <c r="C6224" s="263" t="s">
        <v>12</v>
      </c>
      <c r="D6224" t="s">
        <v>2</v>
      </c>
    </row>
    <row r="6225" spans="1:4" x14ac:dyDescent="0.2">
      <c r="A6225" s="263" t="s">
        <v>2003</v>
      </c>
      <c r="B6225" s="263" t="s">
        <v>27083</v>
      </c>
      <c r="C6225" s="263" t="s">
        <v>12</v>
      </c>
      <c r="D6225" t="s">
        <v>2</v>
      </c>
    </row>
    <row r="6226" spans="1:4" x14ac:dyDescent="0.2">
      <c r="A6226" s="263" t="s">
        <v>14384</v>
      </c>
      <c r="B6226" s="263" t="s">
        <v>27083</v>
      </c>
      <c r="C6226" s="263" t="s">
        <v>12</v>
      </c>
      <c r="D6226" t="s">
        <v>2</v>
      </c>
    </row>
    <row r="6227" spans="1:4" x14ac:dyDescent="0.2">
      <c r="A6227" s="263" t="s">
        <v>2004</v>
      </c>
      <c r="B6227" s="263" t="s">
        <v>27084</v>
      </c>
      <c r="C6227" s="263" t="s">
        <v>12</v>
      </c>
      <c r="D6227" t="s">
        <v>2</v>
      </c>
    </row>
    <row r="6228" spans="1:4" x14ac:dyDescent="0.2">
      <c r="A6228" s="263" t="s">
        <v>14385</v>
      </c>
      <c r="B6228" s="263" t="s">
        <v>27084</v>
      </c>
      <c r="C6228" s="263" t="s">
        <v>12</v>
      </c>
      <c r="D6228" t="s">
        <v>2</v>
      </c>
    </row>
    <row r="6229" spans="1:4" x14ac:dyDescent="0.2">
      <c r="A6229" s="263" t="s">
        <v>2005</v>
      </c>
      <c r="B6229" s="263" t="s">
        <v>27085</v>
      </c>
      <c r="C6229" s="263" t="s">
        <v>12</v>
      </c>
      <c r="D6229" t="s">
        <v>2</v>
      </c>
    </row>
    <row r="6230" spans="1:4" x14ac:dyDescent="0.2">
      <c r="A6230" s="263" t="s">
        <v>14386</v>
      </c>
      <c r="B6230" s="263" t="s">
        <v>27085</v>
      </c>
      <c r="C6230" s="263" t="s">
        <v>12</v>
      </c>
      <c r="D6230" t="s">
        <v>2</v>
      </c>
    </row>
    <row r="6231" spans="1:4" x14ac:dyDescent="0.2">
      <c r="A6231" s="263" t="s">
        <v>2006</v>
      </c>
      <c r="B6231" s="263" t="s">
        <v>27086</v>
      </c>
      <c r="C6231" s="263" t="s">
        <v>12</v>
      </c>
      <c r="D6231" t="s">
        <v>2</v>
      </c>
    </row>
    <row r="6232" spans="1:4" x14ac:dyDescent="0.2">
      <c r="A6232" s="263" t="s">
        <v>14387</v>
      </c>
      <c r="B6232" s="263" t="s">
        <v>27086</v>
      </c>
      <c r="C6232" s="263" t="s">
        <v>12</v>
      </c>
      <c r="D6232" t="s">
        <v>2</v>
      </c>
    </row>
    <row r="6233" spans="1:4" x14ac:dyDescent="0.2">
      <c r="A6233" s="263" t="s">
        <v>7464</v>
      </c>
      <c r="B6233" s="263" t="s">
        <v>27087</v>
      </c>
      <c r="C6233" s="263" t="s">
        <v>12</v>
      </c>
      <c r="D6233" t="s">
        <v>2</v>
      </c>
    </row>
    <row r="6234" spans="1:4" x14ac:dyDescent="0.2">
      <c r="A6234" s="263" t="s">
        <v>14388</v>
      </c>
      <c r="B6234" s="263" t="s">
        <v>27087</v>
      </c>
      <c r="C6234" s="263" t="s">
        <v>12</v>
      </c>
      <c r="D6234" t="s">
        <v>2</v>
      </c>
    </row>
    <row r="6235" spans="1:4" x14ac:dyDescent="0.2">
      <c r="A6235" s="263" t="s">
        <v>7465</v>
      </c>
      <c r="B6235" s="263" t="s">
        <v>27088</v>
      </c>
      <c r="C6235" s="263" t="s">
        <v>12</v>
      </c>
      <c r="D6235" t="s">
        <v>2</v>
      </c>
    </row>
    <row r="6236" spans="1:4" x14ac:dyDescent="0.2">
      <c r="A6236" s="263" t="s">
        <v>14389</v>
      </c>
      <c r="B6236" s="263" t="s">
        <v>27088</v>
      </c>
      <c r="C6236" s="263" t="s">
        <v>12</v>
      </c>
      <c r="D6236" t="s">
        <v>2</v>
      </c>
    </row>
    <row r="6237" spans="1:4" x14ac:dyDescent="0.2">
      <c r="A6237" s="263" t="s">
        <v>2007</v>
      </c>
      <c r="B6237" s="263" t="s">
        <v>27089</v>
      </c>
      <c r="C6237" s="263" t="s">
        <v>12</v>
      </c>
      <c r="D6237" t="s">
        <v>2</v>
      </c>
    </row>
    <row r="6238" spans="1:4" x14ac:dyDescent="0.2">
      <c r="A6238" s="263" t="s">
        <v>14390</v>
      </c>
      <c r="B6238" s="263" t="s">
        <v>27089</v>
      </c>
      <c r="C6238" s="263" t="s">
        <v>12</v>
      </c>
      <c r="D6238" t="s">
        <v>2</v>
      </c>
    </row>
    <row r="6239" spans="1:4" x14ac:dyDescent="0.2">
      <c r="A6239" s="263" t="s">
        <v>2008</v>
      </c>
      <c r="B6239" s="263" t="s">
        <v>27090</v>
      </c>
      <c r="C6239" s="263" t="s">
        <v>12</v>
      </c>
      <c r="D6239" t="s">
        <v>2</v>
      </c>
    </row>
    <row r="6240" spans="1:4" x14ac:dyDescent="0.2">
      <c r="A6240" s="263" t="s">
        <v>14391</v>
      </c>
      <c r="B6240" s="263" t="s">
        <v>27090</v>
      </c>
      <c r="C6240" s="263" t="s">
        <v>12</v>
      </c>
      <c r="D6240" t="s">
        <v>2</v>
      </c>
    </row>
    <row r="6241" spans="1:4" x14ac:dyDescent="0.2">
      <c r="A6241" s="263" t="s">
        <v>2009</v>
      </c>
      <c r="B6241" s="263" t="s">
        <v>27091</v>
      </c>
      <c r="C6241" s="263" t="s">
        <v>12</v>
      </c>
      <c r="D6241" t="s">
        <v>2</v>
      </c>
    </row>
    <row r="6242" spans="1:4" x14ac:dyDescent="0.2">
      <c r="A6242" s="263" t="s">
        <v>14392</v>
      </c>
      <c r="B6242" s="263" t="s">
        <v>27091</v>
      </c>
      <c r="C6242" s="263" t="s">
        <v>12</v>
      </c>
      <c r="D6242" t="s">
        <v>2</v>
      </c>
    </row>
    <row r="6243" spans="1:4" x14ac:dyDescent="0.2">
      <c r="A6243" s="263" t="s">
        <v>2010</v>
      </c>
      <c r="B6243" s="263" t="s">
        <v>27092</v>
      </c>
      <c r="C6243" s="263" t="s">
        <v>12</v>
      </c>
      <c r="D6243" t="s">
        <v>2</v>
      </c>
    </row>
    <row r="6244" spans="1:4" x14ac:dyDescent="0.2">
      <c r="A6244" s="263" t="s">
        <v>14393</v>
      </c>
      <c r="B6244" s="263" t="s">
        <v>27092</v>
      </c>
      <c r="C6244" s="263" t="s">
        <v>12</v>
      </c>
      <c r="D6244" t="s">
        <v>2</v>
      </c>
    </row>
    <row r="6245" spans="1:4" x14ac:dyDescent="0.2">
      <c r="A6245" s="263" t="s">
        <v>2011</v>
      </c>
      <c r="B6245" s="263" t="s">
        <v>27093</v>
      </c>
      <c r="C6245" s="263" t="s">
        <v>12</v>
      </c>
      <c r="D6245" t="s">
        <v>2</v>
      </c>
    </row>
    <row r="6246" spans="1:4" x14ac:dyDescent="0.2">
      <c r="A6246" s="263" t="s">
        <v>14394</v>
      </c>
      <c r="B6246" s="263" t="s">
        <v>27093</v>
      </c>
      <c r="C6246" s="263" t="s">
        <v>12</v>
      </c>
      <c r="D6246" t="s">
        <v>2</v>
      </c>
    </row>
    <row r="6247" spans="1:4" x14ac:dyDescent="0.2">
      <c r="A6247" s="263" t="s">
        <v>2012</v>
      </c>
      <c r="B6247" s="263" t="s">
        <v>27094</v>
      </c>
      <c r="C6247" s="263" t="s">
        <v>12</v>
      </c>
      <c r="D6247" t="s">
        <v>2</v>
      </c>
    </row>
    <row r="6248" spans="1:4" x14ac:dyDescent="0.2">
      <c r="A6248" s="263" t="s">
        <v>14395</v>
      </c>
      <c r="B6248" s="263" t="s">
        <v>27094</v>
      </c>
      <c r="C6248" s="263" t="s">
        <v>12</v>
      </c>
      <c r="D6248" t="s">
        <v>2</v>
      </c>
    </row>
    <row r="6249" spans="1:4" x14ac:dyDescent="0.2">
      <c r="A6249" s="263" t="s">
        <v>2013</v>
      </c>
      <c r="B6249" s="263" t="s">
        <v>27095</v>
      </c>
      <c r="C6249" s="263" t="s">
        <v>12</v>
      </c>
      <c r="D6249" t="s">
        <v>2</v>
      </c>
    </row>
    <row r="6250" spans="1:4" x14ac:dyDescent="0.2">
      <c r="A6250" s="263" t="s">
        <v>14396</v>
      </c>
      <c r="B6250" s="263" t="s">
        <v>27095</v>
      </c>
      <c r="C6250" s="263" t="s">
        <v>12</v>
      </c>
      <c r="D6250" t="s">
        <v>2</v>
      </c>
    </row>
    <row r="6251" spans="1:4" x14ac:dyDescent="0.2">
      <c r="A6251" s="263" t="s">
        <v>2014</v>
      </c>
      <c r="B6251" s="263" t="s">
        <v>27096</v>
      </c>
      <c r="C6251" s="263" t="s">
        <v>12</v>
      </c>
      <c r="D6251" t="s">
        <v>2</v>
      </c>
    </row>
    <row r="6252" spans="1:4" x14ac:dyDescent="0.2">
      <c r="A6252" s="263" t="s">
        <v>14397</v>
      </c>
      <c r="B6252" s="263" t="s">
        <v>27096</v>
      </c>
      <c r="C6252" s="263" t="s">
        <v>12</v>
      </c>
      <c r="D6252" t="s">
        <v>2</v>
      </c>
    </row>
    <row r="6253" spans="1:4" x14ac:dyDescent="0.2">
      <c r="A6253" s="263" t="s">
        <v>2015</v>
      </c>
      <c r="B6253" s="263" t="s">
        <v>27097</v>
      </c>
      <c r="C6253" s="263" t="s">
        <v>12</v>
      </c>
      <c r="D6253" t="s">
        <v>2</v>
      </c>
    </row>
    <row r="6254" spans="1:4" x14ac:dyDescent="0.2">
      <c r="A6254" s="263" t="s">
        <v>14398</v>
      </c>
      <c r="B6254" s="263" t="s">
        <v>27097</v>
      </c>
      <c r="C6254" s="263" t="s">
        <v>12</v>
      </c>
      <c r="D6254" t="s">
        <v>2</v>
      </c>
    </row>
    <row r="6255" spans="1:4" x14ac:dyDescent="0.2">
      <c r="A6255" s="263" t="s">
        <v>7466</v>
      </c>
      <c r="B6255" s="263" t="s">
        <v>27098</v>
      </c>
      <c r="C6255" s="263" t="s">
        <v>12</v>
      </c>
      <c r="D6255" t="s">
        <v>2</v>
      </c>
    </row>
    <row r="6256" spans="1:4" x14ac:dyDescent="0.2">
      <c r="A6256" s="263" t="s">
        <v>14399</v>
      </c>
      <c r="B6256" s="263" t="s">
        <v>27098</v>
      </c>
      <c r="C6256" s="263" t="s">
        <v>12</v>
      </c>
      <c r="D6256" t="s">
        <v>2</v>
      </c>
    </row>
    <row r="6257" spans="1:4" x14ac:dyDescent="0.2">
      <c r="A6257" s="263" t="s">
        <v>7467</v>
      </c>
      <c r="B6257" s="263" t="s">
        <v>27099</v>
      </c>
      <c r="C6257" s="263" t="s">
        <v>12</v>
      </c>
      <c r="D6257" t="s">
        <v>2</v>
      </c>
    </row>
    <row r="6258" spans="1:4" x14ac:dyDescent="0.2">
      <c r="A6258" s="263" t="s">
        <v>14400</v>
      </c>
      <c r="B6258" s="263" t="s">
        <v>27099</v>
      </c>
      <c r="C6258" s="263" t="s">
        <v>12</v>
      </c>
      <c r="D6258" t="s">
        <v>2</v>
      </c>
    </row>
    <row r="6259" spans="1:4" x14ac:dyDescent="0.2">
      <c r="A6259" s="263" t="s">
        <v>2016</v>
      </c>
      <c r="B6259" s="263" t="s">
        <v>27100</v>
      </c>
      <c r="C6259" s="263" t="s">
        <v>12</v>
      </c>
      <c r="D6259" t="s">
        <v>2</v>
      </c>
    </row>
    <row r="6260" spans="1:4" x14ac:dyDescent="0.2">
      <c r="A6260" s="263" t="s">
        <v>14401</v>
      </c>
      <c r="B6260" s="263" t="s">
        <v>27100</v>
      </c>
      <c r="C6260" s="263" t="s">
        <v>12</v>
      </c>
      <c r="D6260" t="s">
        <v>2</v>
      </c>
    </row>
    <row r="6261" spans="1:4" x14ac:dyDescent="0.2">
      <c r="A6261" s="263" t="s">
        <v>2017</v>
      </c>
      <c r="B6261" s="263" t="s">
        <v>27101</v>
      </c>
      <c r="C6261" s="263" t="s">
        <v>12</v>
      </c>
      <c r="D6261" t="s">
        <v>2</v>
      </c>
    </row>
    <row r="6262" spans="1:4" x14ac:dyDescent="0.2">
      <c r="A6262" s="263" t="s">
        <v>14402</v>
      </c>
      <c r="B6262" s="263" t="s">
        <v>27101</v>
      </c>
      <c r="C6262" s="263" t="s">
        <v>12</v>
      </c>
      <c r="D6262" t="s">
        <v>2</v>
      </c>
    </row>
    <row r="6263" spans="1:4" x14ac:dyDescent="0.2">
      <c r="A6263" s="263" t="s">
        <v>2018</v>
      </c>
      <c r="B6263" s="263" t="s">
        <v>27102</v>
      </c>
      <c r="C6263" s="263" t="s">
        <v>12</v>
      </c>
      <c r="D6263" t="s">
        <v>2</v>
      </c>
    </row>
    <row r="6264" spans="1:4" x14ac:dyDescent="0.2">
      <c r="A6264" s="263" t="s">
        <v>14403</v>
      </c>
      <c r="B6264" s="263" t="s">
        <v>27102</v>
      </c>
      <c r="C6264" s="263" t="s">
        <v>12</v>
      </c>
      <c r="D6264" t="s">
        <v>2</v>
      </c>
    </row>
    <row r="6265" spans="1:4" x14ac:dyDescent="0.2">
      <c r="A6265" s="263" t="s">
        <v>2019</v>
      </c>
      <c r="B6265" s="263" t="s">
        <v>27103</v>
      </c>
      <c r="C6265" s="263" t="s">
        <v>12</v>
      </c>
      <c r="D6265" t="s">
        <v>2</v>
      </c>
    </row>
    <row r="6266" spans="1:4" x14ac:dyDescent="0.2">
      <c r="A6266" s="263" t="s">
        <v>14404</v>
      </c>
      <c r="B6266" s="263" t="s">
        <v>27103</v>
      </c>
      <c r="C6266" s="263" t="s">
        <v>12</v>
      </c>
      <c r="D6266" t="s">
        <v>2</v>
      </c>
    </row>
    <row r="6267" spans="1:4" x14ac:dyDescent="0.2">
      <c r="A6267" s="263" t="s">
        <v>2020</v>
      </c>
      <c r="B6267" s="263" t="s">
        <v>27104</v>
      </c>
      <c r="C6267" s="263" t="s">
        <v>12</v>
      </c>
      <c r="D6267" t="s">
        <v>2</v>
      </c>
    </row>
    <row r="6268" spans="1:4" x14ac:dyDescent="0.2">
      <c r="A6268" s="263" t="s">
        <v>14405</v>
      </c>
      <c r="B6268" s="263" t="s">
        <v>27104</v>
      </c>
      <c r="C6268" s="263" t="s">
        <v>12</v>
      </c>
      <c r="D6268" t="s">
        <v>2</v>
      </c>
    </row>
    <row r="6269" spans="1:4" x14ac:dyDescent="0.2">
      <c r="A6269" s="263" t="s">
        <v>2021</v>
      </c>
      <c r="B6269" s="263" t="s">
        <v>27105</v>
      </c>
      <c r="C6269" s="263" t="s">
        <v>12</v>
      </c>
      <c r="D6269" t="s">
        <v>2</v>
      </c>
    </row>
    <row r="6270" spans="1:4" x14ac:dyDescent="0.2">
      <c r="A6270" s="263" t="s">
        <v>14406</v>
      </c>
      <c r="B6270" s="263" t="s">
        <v>27105</v>
      </c>
      <c r="C6270" s="263" t="s">
        <v>12</v>
      </c>
      <c r="D6270" t="s">
        <v>2</v>
      </c>
    </row>
    <row r="6271" spans="1:4" x14ac:dyDescent="0.2">
      <c r="A6271" s="263" t="s">
        <v>2022</v>
      </c>
      <c r="B6271" s="263" t="s">
        <v>27106</v>
      </c>
      <c r="C6271" s="263" t="s">
        <v>12</v>
      </c>
      <c r="D6271" t="s">
        <v>2</v>
      </c>
    </row>
    <row r="6272" spans="1:4" x14ac:dyDescent="0.2">
      <c r="A6272" s="263" t="s">
        <v>14407</v>
      </c>
      <c r="B6272" s="263" t="s">
        <v>27106</v>
      </c>
      <c r="C6272" s="263" t="s">
        <v>12</v>
      </c>
      <c r="D6272" t="s">
        <v>2</v>
      </c>
    </row>
    <row r="6273" spans="1:4" x14ac:dyDescent="0.2">
      <c r="A6273" s="263" t="s">
        <v>7468</v>
      </c>
      <c r="B6273" s="263" t="s">
        <v>27107</v>
      </c>
      <c r="C6273" s="263" t="s">
        <v>12</v>
      </c>
      <c r="D6273" t="s">
        <v>2</v>
      </c>
    </row>
    <row r="6274" spans="1:4" x14ac:dyDescent="0.2">
      <c r="A6274" s="263" t="s">
        <v>14408</v>
      </c>
      <c r="B6274" s="263" t="s">
        <v>27107</v>
      </c>
      <c r="C6274" s="263" t="s">
        <v>12</v>
      </c>
      <c r="D6274" t="s">
        <v>2</v>
      </c>
    </row>
    <row r="6275" spans="1:4" x14ac:dyDescent="0.2">
      <c r="A6275" s="263" t="s">
        <v>7469</v>
      </c>
      <c r="B6275" s="263" t="s">
        <v>27108</v>
      </c>
      <c r="C6275" s="263" t="s">
        <v>12</v>
      </c>
      <c r="D6275" t="s">
        <v>2</v>
      </c>
    </row>
    <row r="6276" spans="1:4" x14ac:dyDescent="0.2">
      <c r="A6276" s="263" t="s">
        <v>14409</v>
      </c>
      <c r="B6276" s="263" t="s">
        <v>27108</v>
      </c>
      <c r="C6276" s="263" t="s">
        <v>12</v>
      </c>
      <c r="D6276" t="s">
        <v>2</v>
      </c>
    </row>
    <row r="6277" spans="1:4" x14ac:dyDescent="0.2">
      <c r="A6277" s="263" t="s">
        <v>7470</v>
      </c>
      <c r="B6277" s="263" t="s">
        <v>27109</v>
      </c>
      <c r="C6277" s="263" t="s">
        <v>12</v>
      </c>
      <c r="D6277" t="s">
        <v>2</v>
      </c>
    </row>
    <row r="6278" spans="1:4" x14ac:dyDescent="0.2">
      <c r="A6278" s="263" t="s">
        <v>14410</v>
      </c>
      <c r="B6278" s="263" t="s">
        <v>27109</v>
      </c>
      <c r="C6278" s="263" t="s">
        <v>12</v>
      </c>
      <c r="D6278" t="s">
        <v>2</v>
      </c>
    </row>
    <row r="6279" spans="1:4" x14ac:dyDescent="0.2">
      <c r="A6279" s="263" t="s">
        <v>7471</v>
      </c>
      <c r="B6279" s="263" t="s">
        <v>27110</v>
      </c>
      <c r="C6279" s="263" t="s">
        <v>12</v>
      </c>
      <c r="D6279" t="s">
        <v>2</v>
      </c>
    </row>
    <row r="6280" spans="1:4" x14ac:dyDescent="0.2">
      <c r="A6280" s="263" t="s">
        <v>14411</v>
      </c>
      <c r="B6280" s="263" t="s">
        <v>27110</v>
      </c>
      <c r="C6280" s="263" t="s">
        <v>12</v>
      </c>
      <c r="D6280" t="s">
        <v>2</v>
      </c>
    </row>
    <row r="6281" spans="1:4" x14ac:dyDescent="0.2">
      <c r="A6281" s="263" t="s">
        <v>7472</v>
      </c>
      <c r="B6281" s="263" t="s">
        <v>27111</v>
      </c>
      <c r="C6281" s="263" t="s">
        <v>12</v>
      </c>
      <c r="D6281" t="s">
        <v>2</v>
      </c>
    </row>
    <row r="6282" spans="1:4" x14ac:dyDescent="0.2">
      <c r="A6282" s="263" t="s">
        <v>14412</v>
      </c>
      <c r="B6282" s="263" t="s">
        <v>27111</v>
      </c>
      <c r="C6282" s="263" t="s">
        <v>12</v>
      </c>
      <c r="D6282" t="s">
        <v>2</v>
      </c>
    </row>
    <row r="6283" spans="1:4" x14ac:dyDescent="0.2">
      <c r="A6283" s="263" t="s">
        <v>2023</v>
      </c>
      <c r="B6283" s="263" t="s">
        <v>27112</v>
      </c>
      <c r="C6283" s="263" t="s">
        <v>12</v>
      </c>
      <c r="D6283" t="s">
        <v>2</v>
      </c>
    </row>
    <row r="6284" spans="1:4" x14ac:dyDescent="0.2">
      <c r="A6284" s="263" t="s">
        <v>14413</v>
      </c>
      <c r="B6284" s="263" t="s">
        <v>27112</v>
      </c>
      <c r="C6284" s="263" t="s">
        <v>12</v>
      </c>
      <c r="D6284" t="s">
        <v>2</v>
      </c>
    </row>
    <row r="6285" spans="1:4" x14ac:dyDescent="0.2">
      <c r="A6285" s="263" t="s">
        <v>2024</v>
      </c>
      <c r="B6285" s="263" t="s">
        <v>27113</v>
      </c>
      <c r="C6285" s="263" t="s">
        <v>12</v>
      </c>
      <c r="D6285" t="s">
        <v>2</v>
      </c>
    </row>
    <row r="6286" spans="1:4" x14ac:dyDescent="0.2">
      <c r="A6286" s="263" t="s">
        <v>14414</v>
      </c>
      <c r="B6286" s="263" t="s">
        <v>27113</v>
      </c>
      <c r="C6286" s="263" t="s">
        <v>12</v>
      </c>
      <c r="D6286" t="s">
        <v>2</v>
      </c>
    </row>
    <row r="6287" spans="1:4" x14ac:dyDescent="0.2">
      <c r="A6287" s="263" t="s">
        <v>7473</v>
      </c>
      <c r="B6287" s="263" t="s">
        <v>27114</v>
      </c>
      <c r="C6287" s="263" t="s">
        <v>12</v>
      </c>
      <c r="D6287" t="s">
        <v>2</v>
      </c>
    </row>
    <row r="6288" spans="1:4" x14ac:dyDescent="0.2">
      <c r="A6288" s="263" t="s">
        <v>14415</v>
      </c>
      <c r="B6288" s="263" t="s">
        <v>27114</v>
      </c>
      <c r="C6288" s="263" t="s">
        <v>12</v>
      </c>
      <c r="D6288" t="s">
        <v>2</v>
      </c>
    </row>
    <row r="6289" spans="1:4" x14ac:dyDescent="0.2">
      <c r="A6289" s="263" t="s">
        <v>2025</v>
      </c>
      <c r="B6289" s="263" t="s">
        <v>27115</v>
      </c>
      <c r="C6289" s="263" t="s">
        <v>12</v>
      </c>
      <c r="D6289" t="s">
        <v>2</v>
      </c>
    </row>
    <row r="6290" spans="1:4" x14ac:dyDescent="0.2">
      <c r="A6290" s="263" t="s">
        <v>14416</v>
      </c>
      <c r="B6290" s="263" t="s">
        <v>27115</v>
      </c>
      <c r="C6290" s="263" t="s">
        <v>12</v>
      </c>
      <c r="D6290" t="s">
        <v>2</v>
      </c>
    </row>
    <row r="6291" spans="1:4" x14ac:dyDescent="0.2">
      <c r="A6291" s="263" t="s">
        <v>2026</v>
      </c>
      <c r="B6291" s="263" t="s">
        <v>27116</v>
      </c>
      <c r="C6291" s="263" t="s">
        <v>12</v>
      </c>
      <c r="D6291" t="s">
        <v>2</v>
      </c>
    </row>
    <row r="6292" spans="1:4" x14ac:dyDescent="0.2">
      <c r="A6292" s="263" t="s">
        <v>14417</v>
      </c>
      <c r="B6292" s="263" t="s">
        <v>27116</v>
      </c>
      <c r="C6292" s="263" t="s">
        <v>12</v>
      </c>
      <c r="D6292" t="s">
        <v>2</v>
      </c>
    </row>
    <row r="6293" spans="1:4" x14ac:dyDescent="0.2">
      <c r="A6293" s="263" t="s">
        <v>2027</v>
      </c>
      <c r="B6293" s="263" t="s">
        <v>27117</v>
      </c>
      <c r="C6293" s="263" t="s">
        <v>12</v>
      </c>
      <c r="D6293" t="s">
        <v>2</v>
      </c>
    </row>
    <row r="6294" spans="1:4" x14ac:dyDescent="0.2">
      <c r="A6294" s="263" t="s">
        <v>14418</v>
      </c>
      <c r="B6294" s="263" t="s">
        <v>27117</v>
      </c>
      <c r="C6294" s="263" t="s">
        <v>12</v>
      </c>
      <c r="D6294" t="s">
        <v>2</v>
      </c>
    </row>
    <row r="6295" spans="1:4" x14ac:dyDescent="0.2">
      <c r="A6295" s="263" t="s">
        <v>2028</v>
      </c>
      <c r="B6295" s="263" t="s">
        <v>27118</v>
      </c>
      <c r="C6295" s="263" t="s">
        <v>12</v>
      </c>
      <c r="D6295" t="s">
        <v>2</v>
      </c>
    </row>
    <row r="6296" spans="1:4" x14ac:dyDescent="0.2">
      <c r="A6296" s="263" t="s">
        <v>14419</v>
      </c>
      <c r="B6296" s="263" t="s">
        <v>27118</v>
      </c>
      <c r="C6296" s="263" t="s">
        <v>12</v>
      </c>
      <c r="D6296" t="s">
        <v>2</v>
      </c>
    </row>
    <row r="6297" spans="1:4" x14ac:dyDescent="0.2">
      <c r="A6297" s="263" t="s">
        <v>2029</v>
      </c>
      <c r="B6297" s="263" t="s">
        <v>27119</v>
      </c>
      <c r="C6297" s="263" t="s">
        <v>12</v>
      </c>
      <c r="D6297" t="s">
        <v>2</v>
      </c>
    </row>
    <row r="6298" spans="1:4" x14ac:dyDescent="0.2">
      <c r="A6298" s="263" t="s">
        <v>14420</v>
      </c>
      <c r="B6298" s="263" t="s">
        <v>27119</v>
      </c>
      <c r="C6298" s="263" t="s">
        <v>12</v>
      </c>
      <c r="D6298" t="s">
        <v>2</v>
      </c>
    </row>
    <row r="6299" spans="1:4" x14ac:dyDescent="0.2">
      <c r="A6299" s="263" t="s">
        <v>2030</v>
      </c>
      <c r="B6299" s="263" t="s">
        <v>27120</v>
      </c>
      <c r="C6299" s="263" t="s">
        <v>12</v>
      </c>
      <c r="D6299" t="s">
        <v>2</v>
      </c>
    </row>
    <row r="6300" spans="1:4" x14ac:dyDescent="0.2">
      <c r="A6300" s="263" t="s">
        <v>14421</v>
      </c>
      <c r="B6300" s="263" t="s">
        <v>27120</v>
      </c>
      <c r="C6300" s="263" t="s">
        <v>12</v>
      </c>
      <c r="D6300" t="s">
        <v>2</v>
      </c>
    </row>
    <row r="6301" spans="1:4" x14ac:dyDescent="0.2">
      <c r="A6301" s="263" t="s">
        <v>2031</v>
      </c>
      <c r="B6301" s="263" t="s">
        <v>27121</v>
      </c>
      <c r="C6301" s="263" t="s">
        <v>12</v>
      </c>
      <c r="D6301" t="s">
        <v>2</v>
      </c>
    </row>
    <row r="6302" spans="1:4" x14ac:dyDescent="0.2">
      <c r="A6302" s="263" t="s">
        <v>14422</v>
      </c>
      <c r="B6302" s="263" t="s">
        <v>27121</v>
      </c>
      <c r="C6302" s="263" t="s">
        <v>12</v>
      </c>
      <c r="D6302" t="s">
        <v>2</v>
      </c>
    </row>
    <row r="6303" spans="1:4" x14ac:dyDescent="0.2">
      <c r="A6303" s="263" t="s">
        <v>2032</v>
      </c>
      <c r="B6303" s="263" t="s">
        <v>27122</v>
      </c>
      <c r="C6303" s="263" t="s">
        <v>12</v>
      </c>
      <c r="D6303" t="s">
        <v>2</v>
      </c>
    </row>
    <row r="6304" spans="1:4" x14ac:dyDescent="0.2">
      <c r="A6304" s="263" t="s">
        <v>14423</v>
      </c>
      <c r="B6304" s="263" t="s">
        <v>27122</v>
      </c>
      <c r="C6304" s="263" t="s">
        <v>12</v>
      </c>
      <c r="D6304" t="s">
        <v>2</v>
      </c>
    </row>
    <row r="6305" spans="1:4" x14ac:dyDescent="0.2">
      <c r="A6305" s="263" t="s">
        <v>2033</v>
      </c>
      <c r="B6305" s="263" t="s">
        <v>27123</v>
      </c>
      <c r="C6305" s="263" t="s">
        <v>12</v>
      </c>
      <c r="D6305" t="s">
        <v>2</v>
      </c>
    </row>
    <row r="6306" spans="1:4" x14ac:dyDescent="0.2">
      <c r="A6306" s="263" t="s">
        <v>14424</v>
      </c>
      <c r="B6306" s="263" t="s">
        <v>27123</v>
      </c>
      <c r="C6306" s="263" t="s">
        <v>12</v>
      </c>
      <c r="D6306" t="s">
        <v>2</v>
      </c>
    </row>
    <row r="6307" spans="1:4" x14ac:dyDescent="0.2">
      <c r="A6307" s="263" t="s">
        <v>7474</v>
      </c>
      <c r="B6307" s="263" t="s">
        <v>27124</v>
      </c>
      <c r="C6307" s="263" t="s">
        <v>12</v>
      </c>
      <c r="D6307" t="s">
        <v>2</v>
      </c>
    </row>
    <row r="6308" spans="1:4" x14ac:dyDescent="0.2">
      <c r="A6308" s="263" t="s">
        <v>14425</v>
      </c>
      <c r="B6308" s="263" t="s">
        <v>27124</v>
      </c>
      <c r="C6308" s="263" t="s">
        <v>12</v>
      </c>
      <c r="D6308" t="s">
        <v>2</v>
      </c>
    </row>
    <row r="6309" spans="1:4" x14ac:dyDescent="0.2">
      <c r="A6309" s="263" t="s">
        <v>7475</v>
      </c>
      <c r="B6309" s="263" t="s">
        <v>27125</v>
      </c>
      <c r="C6309" s="263" t="s">
        <v>12</v>
      </c>
      <c r="D6309" t="s">
        <v>2</v>
      </c>
    </row>
    <row r="6310" spans="1:4" x14ac:dyDescent="0.2">
      <c r="A6310" s="263" t="s">
        <v>14426</v>
      </c>
      <c r="B6310" s="263" t="s">
        <v>27125</v>
      </c>
      <c r="C6310" s="263" t="s">
        <v>12</v>
      </c>
      <c r="D6310" t="s">
        <v>2</v>
      </c>
    </row>
    <row r="6311" spans="1:4" x14ac:dyDescent="0.2">
      <c r="A6311" s="263" t="s">
        <v>7476</v>
      </c>
      <c r="B6311" s="263" t="s">
        <v>27126</v>
      </c>
      <c r="C6311" s="263" t="s">
        <v>12</v>
      </c>
      <c r="D6311" t="s">
        <v>2</v>
      </c>
    </row>
    <row r="6312" spans="1:4" x14ac:dyDescent="0.2">
      <c r="A6312" s="263" t="s">
        <v>14427</v>
      </c>
      <c r="B6312" s="263" t="s">
        <v>27126</v>
      </c>
      <c r="C6312" s="263" t="s">
        <v>12</v>
      </c>
      <c r="D6312" t="s">
        <v>2</v>
      </c>
    </row>
    <row r="6313" spans="1:4" x14ac:dyDescent="0.2">
      <c r="A6313" s="263" t="s">
        <v>2034</v>
      </c>
      <c r="B6313" s="263" t="s">
        <v>27127</v>
      </c>
      <c r="C6313" s="263" t="s">
        <v>12</v>
      </c>
      <c r="D6313" t="s">
        <v>2</v>
      </c>
    </row>
    <row r="6314" spans="1:4" x14ac:dyDescent="0.2">
      <c r="A6314" s="263" t="s">
        <v>14428</v>
      </c>
      <c r="B6314" s="263" t="s">
        <v>27127</v>
      </c>
      <c r="C6314" s="263" t="s">
        <v>12</v>
      </c>
      <c r="D6314" t="s">
        <v>2</v>
      </c>
    </row>
    <row r="6315" spans="1:4" x14ac:dyDescent="0.2">
      <c r="A6315" s="263" t="s">
        <v>2035</v>
      </c>
      <c r="B6315" s="263" t="s">
        <v>27128</v>
      </c>
      <c r="C6315" s="263" t="s">
        <v>12</v>
      </c>
      <c r="D6315" t="s">
        <v>2</v>
      </c>
    </row>
    <row r="6316" spans="1:4" x14ac:dyDescent="0.2">
      <c r="A6316" s="263" t="s">
        <v>14429</v>
      </c>
      <c r="B6316" s="263" t="s">
        <v>27128</v>
      </c>
      <c r="C6316" s="263" t="s">
        <v>12</v>
      </c>
      <c r="D6316" t="s">
        <v>2</v>
      </c>
    </row>
    <row r="6317" spans="1:4" x14ac:dyDescent="0.2">
      <c r="A6317" s="263" t="s">
        <v>2036</v>
      </c>
      <c r="B6317" s="263" t="s">
        <v>27129</v>
      </c>
      <c r="C6317" s="263" t="s">
        <v>12</v>
      </c>
      <c r="D6317" t="s">
        <v>2</v>
      </c>
    </row>
    <row r="6318" spans="1:4" x14ac:dyDescent="0.2">
      <c r="A6318" s="263" t="s">
        <v>14430</v>
      </c>
      <c r="B6318" s="263" t="s">
        <v>27129</v>
      </c>
      <c r="C6318" s="263" t="s">
        <v>12</v>
      </c>
      <c r="D6318" t="s">
        <v>2</v>
      </c>
    </row>
    <row r="6319" spans="1:4" x14ac:dyDescent="0.2">
      <c r="A6319" s="263" t="s">
        <v>2037</v>
      </c>
      <c r="B6319" s="263" t="s">
        <v>27130</v>
      </c>
      <c r="C6319" s="263" t="s">
        <v>12</v>
      </c>
      <c r="D6319" t="s">
        <v>2</v>
      </c>
    </row>
    <row r="6320" spans="1:4" x14ac:dyDescent="0.2">
      <c r="A6320" s="263" t="s">
        <v>14431</v>
      </c>
      <c r="B6320" s="263" t="s">
        <v>27130</v>
      </c>
      <c r="C6320" s="263" t="s">
        <v>12</v>
      </c>
      <c r="D6320" t="s">
        <v>2</v>
      </c>
    </row>
    <row r="6321" spans="1:4" x14ac:dyDescent="0.2">
      <c r="A6321" s="263" t="s">
        <v>2038</v>
      </c>
      <c r="B6321" s="263" t="s">
        <v>27131</v>
      </c>
      <c r="C6321" s="263" t="s">
        <v>12</v>
      </c>
      <c r="D6321" t="s">
        <v>2</v>
      </c>
    </row>
    <row r="6322" spans="1:4" x14ac:dyDescent="0.2">
      <c r="A6322" s="263" t="s">
        <v>14432</v>
      </c>
      <c r="B6322" s="263" t="s">
        <v>27131</v>
      </c>
      <c r="C6322" s="263" t="s">
        <v>12</v>
      </c>
      <c r="D6322" t="s">
        <v>2</v>
      </c>
    </row>
    <row r="6323" spans="1:4" x14ac:dyDescent="0.2">
      <c r="A6323" s="263" t="s">
        <v>2039</v>
      </c>
      <c r="B6323" s="263" t="s">
        <v>27132</v>
      </c>
      <c r="C6323" s="263" t="s">
        <v>12</v>
      </c>
      <c r="D6323" t="s">
        <v>2</v>
      </c>
    </row>
    <row r="6324" spans="1:4" x14ac:dyDescent="0.2">
      <c r="A6324" s="263" t="s">
        <v>14433</v>
      </c>
      <c r="B6324" s="263" t="s">
        <v>27132</v>
      </c>
      <c r="C6324" s="263" t="s">
        <v>12</v>
      </c>
      <c r="D6324" t="s">
        <v>2</v>
      </c>
    </row>
    <row r="6325" spans="1:4" x14ac:dyDescent="0.2">
      <c r="A6325" s="263" t="s">
        <v>2040</v>
      </c>
      <c r="B6325" s="263" t="s">
        <v>27133</v>
      </c>
      <c r="C6325" s="263" t="s">
        <v>12</v>
      </c>
      <c r="D6325" t="s">
        <v>2</v>
      </c>
    </row>
    <row r="6326" spans="1:4" x14ac:dyDescent="0.2">
      <c r="A6326" s="263" t="s">
        <v>14434</v>
      </c>
      <c r="B6326" s="263" t="s">
        <v>27133</v>
      </c>
      <c r="C6326" s="263" t="s">
        <v>12</v>
      </c>
      <c r="D6326" t="s">
        <v>2</v>
      </c>
    </row>
    <row r="6327" spans="1:4" x14ac:dyDescent="0.2">
      <c r="A6327" s="263" t="s">
        <v>2041</v>
      </c>
      <c r="B6327" s="263" t="s">
        <v>27134</v>
      </c>
      <c r="C6327" s="263" t="s">
        <v>12</v>
      </c>
      <c r="D6327" t="s">
        <v>2</v>
      </c>
    </row>
    <row r="6328" spans="1:4" x14ac:dyDescent="0.2">
      <c r="A6328" s="263" t="s">
        <v>14435</v>
      </c>
      <c r="B6328" s="263" t="s">
        <v>27134</v>
      </c>
      <c r="C6328" s="263" t="s">
        <v>12</v>
      </c>
      <c r="D6328" t="s">
        <v>2</v>
      </c>
    </row>
    <row r="6329" spans="1:4" x14ac:dyDescent="0.2">
      <c r="A6329" s="263" t="s">
        <v>2042</v>
      </c>
      <c r="B6329" s="263" t="s">
        <v>27135</v>
      </c>
      <c r="C6329" s="263" t="s">
        <v>12</v>
      </c>
      <c r="D6329" t="s">
        <v>2</v>
      </c>
    </row>
    <row r="6330" spans="1:4" x14ac:dyDescent="0.2">
      <c r="A6330" s="263" t="s">
        <v>14436</v>
      </c>
      <c r="B6330" s="263" t="s">
        <v>27135</v>
      </c>
      <c r="C6330" s="263" t="s">
        <v>12</v>
      </c>
      <c r="D6330" t="s">
        <v>2</v>
      </c>
    </row>
    <row r="6331" spans="1:4" x14ac:dyDescent="0.2">
      <c r="A6331" s="263" t="s">
        <v>2043</v>
      </c>
      <c r="B6331" s="263" t="s">
        <v>27136</v>
      </c>
      <c r="C6331" s="263" t="s">
        <v>12</v>
      </c>
      <c r="D6331" t="s">
        <v>2</v>
      </c>
    </row>
    <row r="6332" spans="1:4" x14ac:dyDescent="0.2">
      <c r="A6332" s="263" t="s">
        <v>14437</v>
      </c>
      <c r="B6332" s="263" t="s">
        <v>27136</v>
      </c>
      <c r="C6332" s="263" t="s">
        <v>12</v>
      </c>
      <c r="D6332" t="s">
        <v>2</v>
      </c>
    </row>
    <row r="6333" spans="1:4" x14ac:dyDescent="0.2">
      <c r="A6333" s="263" t="s">
        <v>2044</v>
      </c>
      <c r="B6333" s="263" t="s">
        <v>27137</v>
      </c>
      <c r="C6333" s="263" t="s">
        <v>12</v>
      </c>
      <c r="D6333" t="s">
        <v>2</v>
      </c>
    </row>
    <row r="6334" spans="1:4" x14ac:dyDescent="0.2">
      <c r="A6334" s="263" t="s">
        <v>14438</v>
      </c>
      <c r="B6334" s="263" t="s">
        <v>27137</v>
      </c>
      <c r="C6334" s="263" t="s">
        <v>12</v>
      </c>
      <c r="D6334" t="s">
        <v>2</v>
      </c>
    </row>
    <row r="6335" spans="1:4" x14ac:dyDescent="0.2">
      <c r="A6335" s="263" t="s">
        <v>2045</v>
      </c>
      <c r="B6335" s="263" t="s">
        <v>27138</v>
      </c>
      <c r="C6335" s="263" t="s">
        <v>12</v>
      </c>
      <c r="D6335" t="s">
        <v>2</v>
      </c>
    </row>
    <row r="6336" spans="1:4" x14ac:dyDescent="0.2">
      <c r="A6336" s="263" t="s">
        <v>14439</v>
      </c>
      <c r="B6336" s="263" t="s">
        <v>27138</v>
      </c>
      <c r="C6336" s="263" t="s">
        <v>12</v>
      </c>
      <c r="D6336" t="s">
        <v>2</v>
      </c>
    </row>
    <row r="6337" spans="1:4" x14ac:dyDescent="0.2">
      <c r="A6337" s="263" t="s">
        <v>2046</v>
      </c>
      <c r="B6337" s="263" t="s">
        <v>27139</v>
      </c>
      <c r="C6337" s="263" t="s">
        <v>12</v>
      </c>
      <c r="D6337" t="s">
        <v>2</v>
      </c>
    </row>
    <row r="6338" spans="1:4" x14ac:dyDescent="0.2">
      <c r="A6338" s="263" t="s">
        <v>14440</v>
      </c>
      <c r="B6338" s="263" t="s">
        <v>27139</v>
      </c>
      <c r="C6338" s="263" t="s">
        <v>12</v>
      </c>
      <c r="D6338" t="s">
        <v>2</v>
      </c>
    </row>
    <row r="6339" spans="1:4" x14ac:dyDescent="0.2">
      <c r="A6339" s="263" t="s">
        <v>2047</v>
      </c>
      <c r="B6339" s="263" t="s">
        <v>27140</v>
      </c>
      <c r="C6339" s="263" t="s">
        <v>12</v>
      </c>
      <c r="D6339" t="s">
        <v>2</v>
      </c>
    </row>
    <row r="6340" spans="1:4" x14ac:dyDescent="0.2">
      <c r="A6340" s="263" t="s">
        <v>14441</v>
      </c>
      <c r="B6340" s="263" t="s">
        <v>27140</v>
      </c>
      <c r="C6340" s="263" t="s">
        <v>12</v>
      </c>
      <c r="D6340" t="s">
        <v>2</v>
      </c>
    </row>
    <row r="6341" spans="1:4" x14ac:dyDescent="0.2">
      <c r="A6341" s="263" t="s">
        <v>7477</v>
      </c>
      <c r="B6341" s="263" t="s">
        <v>27141</v>
      </c>
      <c r="C6341" s="263" t="s">
        <v>12</v>
      </c>
      <c r="D6341" t="s">
        <v>2</v>
      </c>
    </row>
    <row r="6342" spans="1:4" x14ac:dyDescent="0.2">
      <c r="A6342" s="263" t="s">
        <v>14442</v>
      </c>
      <c r="B6342" s="263" t="s">
        <v>27141</v>
      </c>
      <c r="C6342" s="263" t="s">
        <v>12</v>
      </c>
      <c r="D6342" t="s">
        <v>2</v>
      </c>
    </row>
    <row r="6343" spans="1:4" x14ac:dyDescent="0.2">
      <c r="A6343" s="263" t="s">
        <v>7478</v>
      </c>
      <c r="B6343" s="263" t="s">
        <v>27142</v>
      </c>
      <c r="C6343" s="263" t="s">
        <v>12</v>
      </c>
      <c r="D6343" t="s">
        <v>2</v>
      </c>
    </row>
    <row r="6344" spans="1:4" x14ac:dyDescent="0.2">
      <c r="A6344" s="263" t="s">
        <v>14443</v>
      </c>
      <c r="B6344" s="263" t="s">
        <v>27142</v>
      </c>
      <c r="C6344" s="263" t="s">
        <v>12</v>
      </c>
      <c r="D6344" t="s">
        <v>2</v>
      </c>
    </row>
    <row r="6345" spans="1:4" x14ac:dyDescent="0.2">
      <c r="A6345" s="263" t="s">
        <v>7479</v>
      </c>
      <c r="B6345" s="263" t="s">
        <v>27143</v>
      </c>
      <c r="C6345" s="263" t="s">
        <v>12</v>
      </c>
      <c r="D6345" t="s">
        <v>2</v>
      </c>
    </row>
    <row r="6346" spans="1:4" x14ac:dyDescent="0.2">
      <c r="A6346" s="263" t="s">
        <v>14444</v>
      </c>
      <c r="B6346" s="263" t="s">
        <v>27143</v>
      </c>
      <c r="C6346" s="263" t="s">
        <v>12</v>
      </c>
      <c r="D6346" t="s">
        <v>2</v>
      </c>
    </row>
    <row r="6347" spans="1:4" x14ac:dyDescent="0.2">
      <c r="A6347" s="263" t="s">
        <v>7480</v>
      </c>
      <c r="B6347" s="263" t="s">
        <v>27144</v>
      </c>
      <c r="C6347" s="263" t="s">
        <v>12</v>
      </c>
      <c r="D6347" t="s">
        <v>2</v>
      </c>
    </row>
    <row r="6348" spans="1:4" x14ac:dyDescent="0.2">
      <c r="A6348" s="263" t="s">
        <v>14445</v>
      </c>
      <c r="B6348" s="263" t="s">
        <v>27144</v>
      </c>
      <c r="C6348" s="263" t="s">
        <v>12</v>
      </c>
      <c r="D6348" t="s">
        <v>2</v>
      </c>
    </row>
    <row r="6349" spans="1:4" x14ac:dyDescent="0.2">
      <c r="A6349" s="263" t="s">
        <v>7481</v>
      </c>
      <c r="B6349" s="263" t="s">
        <v>27145</v>
      </c>
      <c r="C6349" s="263" t="s">
        <v>12</v>
      </c>
      <c r="D6349" t="s">
        <v>2</v>
      </c>
    </row>
    <row r="6350" spans="1:4" x14ac:dyDescent="0.2">
      <c r="A6350" s="263" t="s">
        <v>14446</v>
      </c>
      <c r="B6350" s="263" t="s">
        <v>27145</v>
      </c>
      <c r="C6350" s="263" t="s">
        <v>12</v>
      </c>
      <c r="D6350" t="s">
        <v>2</v>
      </c>
    </row>
    <row r="6351" spans="1:4" x14ac:dyDescent="0.2">
      <c r="A6351" s="263" t="s">
        <v>7482</v>
      </c>
      <c r="B6351" s="263" t="s">
        <v>27146</v>
      </c>
      <c r="C6351" s="263" t="s">
        <v>12</v>
      </c>
      <c r="D6351" t="s">
        <v>2</v>
      </c>
    </row>
    <row r="6352" spans="1:4" x14ac:dyDescent="0.2">
      <c r="A6352" s="263" t="s">
        <v>14447</v>
      </c>
      <c r="B6352" s="263" t="s">
        <v>27146</v>
      </c>
      <c r="C6352" s="263" t="s">
        <v>12</v>
      </c>
      <c r="D6352" t="s">
        <v>2</v>
      </c>
    </row>
    <row r="6353" spans="1:4" x14ac:dyDescent="0.2">
      <c r="A6353" s="263" t="s">
        <v>7483</v>
      </c>
      <c r="B6353" s="263" t="s">
        <v>27147</v>
      </c>
      <c r="C6353" s="263" t="s">
        <v>12</v>
      </c>
      <c r="D6353" t="s">
        <v>2</v>
      </c>
    </row>
    <row r="6354" spans="1:4" x14ac:dyDescent="0.2">
      <c r="A6354" s="263" t="s">
        <v>14448</v>
      </c>
      <c r="B6354" s="263" t="s">
        <v>27147</v>
      </c>
      <c r="C6354" s="263" t="s">
        <v>12</v>
      </c>
      <c r="D6354" t="s">
        <v>2</v>
      </c>
    </row>
    <row r="6355" spans="1:4" x14ac:dyDescent="0.2">
      <c r="A6355" s="263" t="s">
        <v>7484</v>
      </c>
      <c r="B6355" s="263" t="s">
        <v>27148</v>
      </c>
      <c r="C6355" s="263" t="s">
        <v>12</v>
      </c>
      <c r="D6355" t="s">
        <v>2</v>
      </c>
    </row>
    <row r="6356" spans="1:4" x14ac:dyDescent="0.2">
      <c r="A6356" s="263" t="s">
        <v>14449</v>
      </c>
      <c r="B6356" s="263" t="s">
        <v>27148</v>
      </c>
      <c r="C6356" s="263" t="s">
        <v>12</v>
      </c>
      <c r="D6356" t="s">
        <v>2</v>
      </c>
    </row>
    <row r="6357" spans="1:4" x14ac:dyDescent="0.2">
      <c r="A6357" s="263" t="s">
        <v>7485</v>
      </c>
      <c r="B6357" s="263" t="s">
        <v>27149</v>
      </c>
      <c r="C6357" s="263" t="s">
        <v>12</v>
      </c>
      <c r="D6357" t="s">
        <v>2</v>
      </c>
    </row>
    <row r="6358" spans="1:4" x14ac:dyDescent="0.2">
      <c r="A6358" s="263" t="s">
        <v>14450</v>
      </c>
      <c r="B6358" s="263" t="s">
        <v>27149</v>
      </c>
      <c r="C6358" s="263" t="s">
        <v>12</v>
      </c>
      <c r="D6358" t="s">
        <v>2</v>
      </c>
    </row>
    <row r="6359" spans="1:4" x14ac:dyDescent="0.2">
      <c r="A6359" s="263" t="s">
        <v>7486</v>
      </c>
      <c r="B6359" s="263" t="s">
        <v>27150</v>
      </c>
      <c r="C6359" s="263" t="s">
        <v>12</v>
      </c>
      <c r="D6359" t="s">
        <v>2</v>
      </c>
    </row>
    <row r="6360" spans="1:4" x14ac:dyDescent="0.2">
      <c r="A6360" s="263" t="s">
        <v>14451</v>
      </c>
      <c r="B6360" s="263" t="s">
        <v>27150</v>
      </c>
      <c r="C6360" s="263" t="s">
        <v>12</v>
      </c>
      <c r="D6360" t="s">
        <v>2</v>
      </c>
    </row>
    <row r="6361" spans="1:4" x14ac:dyDescent="0.2">
      <c r="A6361" s="263" t="s">
        <v>7487</v>
      </c>
      <c r="B6361" s="263" t="s">
        <v>27151</v>
      </c>
      <c r="C6361" s="263" t="s">
        <v>12</v>
      </c>
      <c r="D6361" t="s">
        <v>2</v>
      </c>
    </row>
    <row r="6362" spans="1:4" x14ac:dyDescent="0.2">
      <c r="A6362" s="263" t="s">
        <v>14452</v>
      </c>
      <c r="B6362" s="263" t="s">
        <v>27151</v>
      </c>
      <c r="C6362" s="263" t="s">
        <v>12</v>
      </c>
      <c r="D6362" t="s">
        <v>2</v>
      </c>
    </row>
    <row r="6363" spans="1:4" x14ac:dyDescent="0.2">
      <c r="A6363" s="263" t="s">
        <v>7488</v>
      </c>
      <c r="B6363" s="263" t="s">
        <v>27152</v>
      </c>
      <c r="C6363" s="263" t="s">
        <v>12</v>
      </c>
      <c r="D6363" t="s">
        <v>2</v>
      </c>
    </row>
    <row r="6364" spans="1:4" x14ac:dyDescent="0.2">
      <c r="A6364" s="263" t="s">
        <v>14453</v>
      </c>
      <c r="B6364" s="263" t="s">
        <v>27152</v>
      </c>
      <c r="C6364" s="263" t="s">
        <v>12</v>
      </c>
      <c r="D6364" t="s">
        <v>2</v>
      </c>
    </row>
    <row r="6365" spans="1:4" x14ac:dyDescent="0.2">
      <c r="A6365" s="263" t="s">
        <v>7489</v>
      </c>
      <c r="B6365" s="263" t="s">
        <v>27153</v>
      </c>
      <c r="C6365" s="263" t="s">
        <v>12</v>
      </c>
      <c r="D6365" t="s">
        <v>2</v>
      </c>
    </row>
    <row r="6366" spans="1:4" x14ac:dyDescent="0.2">
      <c r="A6366" s="263" t="s">
        <v>14454</v>
      </c>
      <c r="B6366" s="263" t="s">
        <v>27153</v>
      </c>
      <c r="C6366" s="263" t="s">
        <v>12</v>
      </c>
      <c r="D6366" t="s">
        <v>2</v>
      </c>
    </row>
    <row r="6367" spans="1:4" x14ac:dyDescent="0.2">
      <c r="A6367" s="263" t="s">
        <v>7490</v>
      </c>
      <c r="B6367" s="263" t="s">
        <v>27154</v>
      </c>
      <c r="C6367" s="263" t="s">
        <v>12</v>
      </c>
      <c r="D6367" t="s">
        <v>2</v>
      </c>
    </row>
    <row r="6368" spans="1:4" x14ac:dyDescent="0.2">
      <c r="A6368" s="263" t="s">
        <v>14455</v>
      </c>
      <c r="B6368" s="263" t="s">
        <v>27154</v>
      </c>
      <c r="C6368" s="263" t="s">
        <v>12</v>
      </c>
      <c r="D6368" t="s">
        <v>2</v>
      </c>
    </row>
    <row r="6369" spans="1:4" x14ac:dyDescent="0.2">
      <c r="A6369" s="263" t="s">
        <v>7491</v>
      </c>
      <c r="B6369" s="263" t="s">
        <v>27155</v>
      </c>
      <c r="C6369" s="263" t="s">
        <v>12</v>
      </c>
      <c r="D6369" t="s">
        <v>2</v>
      </c>
    </row>
    <row r="6370" spans="1:4" x14ac:dyDescent="0.2">
      <c r="A6370" s="263" t="s">
        <v>14456</v>
      </c>
      <c r="B6370" s="263" t="s">
        <v>27155</v>
      </c>
      <c r="C6370" s="263" t="s">
        <v>12</v>
      </c>
      <c r="D6370" t="s">
        <v>2</v>
      </c>
    </row>
    <row r="6371" spans="1:4" x14ac:dyDescent="0.2">
      <c r="A6371" s="263" t="s">
        <v>7492</v>
      </c>
      <c r="B6371" s="263" t="s">
        <v>27156</v>
      </c>
      <c r="C6371" s="263" t="s">
        <v>12</v>
      </c>
      <c r="D6371" t="s">
        <v>2</v>
      </c>
    </row>
    <row r="6372" spans="1:4" x14ac:dyDescent="0.2">
      <c r="A6372" s="263" t="s">
        <v>14457</v>
      </c>
      <c r="B6372" s="263" t="s">
        <v>27156</v>
      </c>
      <c r="C6372" s="263" t="s">
        <v>12</v>
      </c>
      <c r="D6372" t="s">
        <v>2</v>
      </c>
    </row>
    <row r="6373" spans="1:4" x14ac:dyDescent="0.2">
      <c r="A6373" s="263" t="s">
        <v>7493</v>
      </c>
      <c r="B6373" s="263" t="s">
        <v>27157</v>
      </c>
      <c r="C6373" s="263" t="s">
        <v>12</v>
      </c>
      <c r="D6373" t="s">
        <v>2</v>
      </c>
    </row>
    <row r="6374" spans="1:4" x14ac:dyDescent="0.2">
      <c r="A6374" s="263" t="s">
        <v>14458</v>
      </c>
      <c r="B6374" s="263" t="s">
        <v>27157</v>
      </c>
      <c r="C6374" s="263" t="s">
        <v>12</v>
      </c>
      <c r="D6374" t="s">
        <v>2</v>
      </c>
    </row>
    <row r="6375" spans="1:4" x14ac:dyDescent="0.2">
      <c r="A6375" s="263" t="s">
        <v>7494</v>
      </c>
      <c r="B6375" s="263" t="s">
        <v>27158</v>
      </c>
      <c r="C6375" s="263" t="s">
        <v>12</v>
      </c>
      <c r="D6375" t="s">
        <v>2</v>
      </c>
    </row>
    <row r="6376" spans="1:4" x14ac:dyDescent="0.2">
      <c r="A6376" s="263" t="s">
        <v>14459</v>
      </c>
      <c r="B6376" s="263" t="s">
        <v>27158</v>
      </c>
      <c r="C6376" s="263" t="s">
        <v>12</v>
      </c>
      <c r="D6376" t="s">
        <v>2</v>
      </c>
    </row>
    <row r="6377" spans="1:4" x14ac:dyDescent="0.2">
      <c r="A6377" s="263" t="s">
        <v>7495</v>
      </c>
      <c r="B6377" s="263" t="s">
        <v>27159</v>
      </c>
      <c r="C6377" s="263" t="s">
        <v>12</v>
      </c>
      <c r="D6377" t="s">
        <v>2</v>
      </c>
    </row>
    <row r="6378" spans="1:4" x14ac:dyDescent="0.2">
      <c r="A6378" s="263" t="s">
        <v>14460</v>
      </c>
      <c r="B6378" s="263" t="s">
        <v>27159</v>
      </c>
      <c r="C6378" s="263" t="s">
        <v>12</v>
      </c>
      <c r="D6378" t="s">
        <v>2</v>
      </c>
    </row>
    <row r="6379" spans="1:4" x14ac:dyDescent="0.2">
      <c r="A6379" s="263" t="s">
        <v>7496</v>
      </c>
      <c r="B6379" s="263" t="s">
        <v>27160</v>
      </c>
      <c r="C6379" s="263" t="s">
        <v>12</v>
      </c>
      <c r="D6379" t="s">
        <v>2</v>
      </c>
    </row>
    <row r="6380" spans="1:4" x14ac:dyDescent="0.2">
      <c r="A6380" s="263" t="s">
        <v>14461</v>
      </c>
      <c r="B6380" s="263" t="s">
        <v>27160</v>
      </c>
      <c r="C6380" s="263" t="s">
        <v>12</v>
      </c>
      <c r="D6380" t="s">
        <v>2</v>
      </c>
    </row>
    <row r="6381" spans="1:4" x14ac:dyDescent="0.2">
      <c r="A6381" s="263" t="s">
        <v>7497</v>
      </c>
      <c r="B6381" s="263" t="s">
        <v>27161</v>
      </c>
      <c r="C6381" s="263" t="s">
        <v>12</v>
      </c>
      <c r="D6381" t="s">
        <v>2</v>
      </c>
    </row>
    <row r="6382" spans="1:4" x14ac:dyDescent="0.2">
      <c r="A6382" s="263" t="s">
        <v>14462</v>
      </c>
      <c r="B6382" s="263" t="s">
        <v>27161</v>
      </c>
      <c r="C6382" s="263" t="s">
        <v>12</v>
      </c>
      <c r="D6382" t="s">
        <v>2</v>
      </c>
    </row>
    <row r="6383" spans="1:4" x14ac:dyDescent="0.2">
      <c r="A6383" s="263" t="s">
        <v>7498</v>
      </c>
      <c r="B6383" s="263" t="s">
        <v>27162</v>
      </c>
      <c r="C6383" s="263" t="s">
        <v>12</v>
      </c>
      <c r="D6383" t="s">
        <v>2</v>
      </c>
    </row>
    <row r="6384" spans="1:4" x14ac:dyDescent="0.2">
      <c r="A6384" s="263" t="s">
        <v>14463</v>
      </c>
      <c r="B6384" s="263" t="s">
        <v>27162</v>
      </c>
      <c r="C6384" s="263" t="s">
        <v>12</v>
      </c>
      <c r="D6384" t="s">
        <v>2</v>
      </c>
    </row>
    <row r="6385" spans="1:4" x14ac:dyDescent="0.2">
      <c r="A6385" s="263" t="s">
        <v>7499</v>
      </c>
      <c r="B6385" s="263" t="s">
        <v>27163</v>
      </c>
      <c r="C6385" s="263" t="s">
        <v>12</v>
      </c>
      <c r="D6385" t="s">
        <v>2</v>
      </c>
    </row>
    <row r="6386" spans="1:4" x14ac:dyDescent="0.2">
      <c r="A6386" s="263" t="s">
        <v>14464</v>
      </c>
      <c r="B6386" s="263" t="s">
        <v>27163</v>
      </c>
      <c r="C6386" s="263" t="s">
        <v>12</v>
      </c>
      <c r="D6386" t="s">
        <v>2</v>
      </c>
    </row>
    <row r="6387" spans="1:4" x14ac:dyDescent="0.2">
      <c r="A6387" s="263" t="s">
        <v>7500</v>
      </c>
      <c r="B6387" s="263" t="s">
        <v>27164</v>
      </c>
      <c r="C6387" s="263" t="s">
        <v>12</v>
      </c>
      <c r="D6387" t="s">
        <v>2</v>
      </c>
    </row>
    <row r="6388" spans="1:4" x14ac:dyDescent="0.2">
      <c r="A6388" s="263" t="s">
        <v>14465</v>
      </c>
      <c r="B6388" s="263" t="s">
        <v>27164</v>
      </c>
      <c r="C6388" s="263" t="s">
        <v>12</v>
      </c>
      <c r="D6388" t="s">
        <v>2</v>
      </c>
    </row>
    <row r="6389" spans="1:4" x14ac:dyDescent="0.2">
      <c r="A6389" s="263" t="s">
        <v>7501</v>
      </c>
      <c r="B6389" s="263" t="s">
        <v>27165</v>
      </c>
      <c r="C6389" s="263" t="s">
        <v>12</v>
      </c>
      <c r="D6389" t="s">
        <v>2</v>
      </c>
    </row>
    <row r="6390" spans="1:4" x14ac:dyDescent="0.2">
      <c r="A6390" s="263" t="s">
        <v>14466</v>
      </c>
      <c r="B6390" s="263" t="s">
        <v>27165</v>
      </c>
      <c r="C6390" s="263" t="s">
        <v>12</v>
      </c>
      <c r="D6390" t="s">
        <v>2</v>
      </c>
    </row>
    <row r="6391" spans="1:4" x14ac:dyDescent="0.2">
      <c r="A6391" s="263" t="s">
        <v>7502</v>
      </c>
      <c r="B6391" s="263" t="s">
        <v>27166</v>
      </c>
      <c r="C6391" s="263" t="s">
        <v>12</v>
      </c>
      <c r="D6391" t="s">
        <v>2</v>
      </c>
    </row>
    <row r="6392" spans="1:4" x14ac:dyDescent="0.2">
      <c r="A6392" s="263" t="s">
        <v>14467</v>
      </c>
      <c r="B6392" s="263" t="s">
        <v>27166</v>
      </c>
      <c r="C6392" s="263" t="s">
        <v>12</v>
      </c>
      <c r="D6392" t="s">
        <v>2</v>
      </c>
    </row>
    <row r="6393" spans="1:4" x14ac:dyDescent="0.2">
      <c r="A6393" s="263" t="s">
        <v>7503</v>
      </c>
      <c r="B6393" s="263" t="s">
        <v>27167</v>
      </c>
      <c r="C6393" s="263" t="s">
        <v>12</v>
      </c>
      <c r="D6393" t="s">
        <v>2</v>
      </c>
    </row>
    <row r="6394" spans="1:4" x14ac:dyDescent="0.2">
      <c r="A6394" s="263" t="s">
        <v>14468</v>
      </c>
      <c r="B6394" s="263" t="s">
        <v>27167</v>
      </c>
      <c r="C6394" s="263" t="s">
        <v>12</v>
      </c>
      <c r="D6394" t="s">
        <v>2</v>
      </c>
    </row>
    <row r="6395" spans="1:4" x14ac:dyDescent="0.2">
      <c r="A6395" s="263" t="s">
        <v>7504</v>
      </c>
      <c r="B6395" s="263" t="s">
        <v>27168</v>
      </c>
      <c r="C6395" s="263" t="s">
        <v>12</v>
      </c>
      <c r="D6395" t="s">
        <v>2</v>
      </c>
    </row>
    <row r="6396" spans="1:4" x14ac:dyDescent="0.2">
      <c r="A6396" s="263" t="s">
        <v>14469</v>
      </c>
      <c r="B6396" s="263" t="s">
        <v>27168</v>
      </c>
      <c r="C6396" s="263" t="s">
        <v>12</v>
      </c>
      <c r="D6396" t="s">
        <v>2</v>
      </c>
    </row>
    <row r="6397" spans="1:4" x14ac:dyDescent="0.2">
      <c r="A6397" s="263" t="s">
        <v>7505</v>
      </c>
      <c r="B6397" s="263" t="s">
        <v>27169</v>
      </c>
      <c r="C6397" s="263" t="s">
        <v>12</v>
      </c>
      <c r="D6397" t="s">
        <v>2</v>
      </c>
    </row>
    <row r="6398" spans="1:4" x14ac:dyDescent="0.2">
      <c r="A6398" s="263" t="s">
        <v>14470</v>
      </c>
      <c r="B6398" s="263" t="s">
        <v>27169</v>
      </c>
      <c r="C6398" s="263" t="s">
        <v>12</v>
      </c>
      <c r="D6398" t="s">
        <v>2</v>
      </c>
    </row>
    <row r="6399" spans="1:4" x14ac:dyDescent="0.2">
      <c r="A6399" s="263" t="s">
        <v>7506</v>
      </c>
      <c r="B6399" s="263" t="s">
        <v>27170</v>
      </c>
      <c r="C6399" s="263" t="s">
        <v>12</v>
      </c>
      <c r="D6399" t="s">
        <v>2</v>
      </c>
    </row>
    <row r="6400" spans="1:4" x14ac:dyDescent="0.2">
      <c r="A6400" s="263" t="s">
        <v>14471</v>
      </c>
      <c r="B6400" s="263" t="s">
        <v>27170</v>
      </c>
      <c r="C6400" s="263" t="s">
        <v>12</v>
      </c>
      <c r="D6400" t="s">
        <v>2</v>
      </c>
    </row>
    <row r="6401" spans="1:4" x14ac:dyDescent="0.2">
      <c r="A6401" s="263" t="s">
        <v>7507</v>
      </c>
      <c r="B6401" s="263" t="s">
        <v>27171</v>
      </c>
      <c r="C6401" s="263" t="s">
        <v>12</v>
      </c>
      <c r="D6401" t="s">
        <v>2</v>
      </c>
    </row>
    <row r="6402" spans="1:4" x14ac:dyDescent="0.2">
      <c r="A6402" s="263" t="s">
        <v>14472</v>
      </c>
      <c r="B6402" s="263" t="s">
        <v>27171</v>
      </c>
      <c r="C6402" s="263" t="s">
        <v>12</v>
      </c>
      <c r="D6402" t="s">
        <v>2</v>
      </c>
    </row>
    <row r="6403" spans="1:4" x14ac:dyDescent="0.2">
      <c r="A6403" s="263" t="s">
        <v>7508</v>
      </c>
      <c r="B6403" s="263" t="s">
        <v>27172</v>
      </c>
      <c r="C6403" s="263" t="s">
        <v>12</v>
      </c>
      <c r="D6403" t="s">
        <v>2</v>
      </c>
    </row>
    <row r="6404" spans="1:4" x14ac:dyDescent="0.2">
      <c r="A6404" s="263" t="s">
        <v>14473</v>
      </c>
      <c r="B6404" s="263" t="s">
        <v>27172</v>
      </c>
      <c r="C6404" s="263" t="s">
        <v>12</v>
      </c>
      <c r="D6404" t="s">
        <v>2</v>
      </c>
    </row>
    <row r="6405" spans="1:4" x14ac:dyDescent="0.2">
      <c r="A6405" s="263" t="s">
        <v>7509</v>
      </c>
      <c r="B6405" s="263" t="s">
        <v>27173</v>
      </c>
      <c r="C6405" s="263" t="s">
        <v>12</v>
      </c>
      <c r="D6405" t="s">
        <v>2</v>
      </c>
    </row>
    <row r="6406" spans="1:4" x14ac:dyDescent="0.2">
      <c r="A6406" s="263" t="s">
        <v>14474</v>
      </c>
      <c r="B6406" s="263" t="s">
        <v>27173</v>
      </c>
      <c r="C6406" s="263" t="s">
        <v>12</v>
      </c>
      <c r="D6406" t="s">
        <v>2</v>
      </c>
    </row>
    <row r="6407" spans="1:4" x14ac:dyDescent="0.2">
      <c r="A6407" s="263" t="s">
        <v>7510</v>
      </c>
      <c r="B6407" s="263" t="s">
        <v>27174</v>
      </c>
      <c r="C6407" s="263" t="s">
        <v>12</v>
      </c>
      <c r="D6407" t="s">
        <v>2</v>
      </c>
    </row>
    <row r="6408" spans="1:4" x14ac:dyDescent="0.2">
      <c r="A6408" s="263" t="s">
        <v>14475</v>
      </c>
      <c r="B6408" s="263" t="s">
        <v>27174</v>
      </c>
      <c r="C6408" s="263" t="s">
        <v>12</v>
      </c>
      <c r="D6408" t="s">
        <v>2</v>
      </c>
    </row>
    <row r="6409" spans="1:4" x14ac:dyDescent="0.2">
      <c r="A6409" s="263" t="s">
        <v>7511</v>
      </c>
      <c r="B6409" s="263" t="s">
        <v>27175</v>
      </c>
      <c r="C6409" s="263" t="s">
        <v>12</v>
      </c>
      <c r="D6409" t="s">
        <v>2</v>
      </c>
    </row>
    <row r="6410" spans="1:4" x14ac:dyDescent="0.2">
      <c r="A6410" s="263" t="s">
        <v>14476</v>
      </c>
      <c r="B6410" s="263" t="s">
        <v>27175</v>
      </c>
      <c r="C6410" s="263" t="s">
        <v>12</v>
      </c>
      <c r="D6410" t="s">
        <v>2</v>
      </c>
    </row>
    <row r="6411" spans="1:4" x14ac:dyDescent="0.2">
      <c r="A6411" s="263" t="s">
        <v>7512</v>
      </c>
      <c r="B6411" s="263" t="s">
        <v>27176</v>
      </c>
      <c r="C6411" s="263" t="s">
        <v>12</v>
      </c>
      <c r="D6411" t="s">
        <v>2</v>
      </c>
    </row>
    <row r="6412" spans="1:4" x14ac:dyDescent="0.2">
      <c r="A6412" s="263" t="s">
        <v>14477</v>
      </c>
      <c r="B6412" s="263" t="s">
        <v>27176</v>
      </c>
      <c r="C6412" s="263" t="s">
        <v>12</v>
      </c>
      <c r="D6412" t="s">
        <v>2</v>
      </c>
    </row>
    <row r="6413" spans="1:4" x14ac:dyDescent="0.2">
      <c r="A6413" s="263" t="s">
        <v>7513</v>
      </c>
      <c r="B6413" s="263" t="s">
        <v>27177</v>
      </c>
      <c r="C6413" s="263" t="s">
        <v>12</v>
      </c>
      <c r="D6413" t="s">
        <v>2</v>
      </c>
    </row>
    <row r="6414" spans="1:4" x14ac:dyDescent="0.2">
      <c r="A6414" s="263" t="s">
        <v>14478</v>
      </c>
      <c r="B6414" s="263" t="s">
        <v>27177</v>
      </c>
      <c r="C6414" s="263" t="s">
        <v>12</v>
      </c>
      <c r="D6414" t="s">
        <v>2</v>
      </c>
    </row>
    <row r="6415" spans="1:4" x14ac:dyDescent="0.2">
      <c r="A6415" s="263" t="s">
        <v>7514</v>
      </c>
      <c r="B6415" s="263" t="s">
        <v>27178</v>
      </c>
      <c r="C6415" s="263" t="s">
        <v>12</v>
      </c>
      <c r="D6415" t="s">
        <v>2</v>
      </c>
    </row>
    <row r="6416" spans="1:4" x14ac:dyDescent="0.2">
      <c r="A6416" s="263" t="s">
        <v>14479</v>
      </c>
      <c r="B6416" s="263" t="s">
        <v>27178</v>
      </c>
      <c r="C6416" s="263" t="s">
        <v>12</v>
      </c>
      <c r="D6416" t="s">
        <v>2</v>
      </c>
    </row>
    <row r="6417" spans="1:4" x14ac:dyDescent="0.2">
      <c r="A6417" s="263" t="s">
        <v>7515</v>
      </c>
      <c r="B6417" s="263" t="s">
        <v>27179</v>
      </c>
      <c r="C6417" s="263" t="s">
        <v>12</v>
      </c>
      <c r="D6417" t="s">
        <v>2</v>
      </c>
    </row>
    <row r="6418" spans="1:4" x14ac:dyDescent="0.2">
      <c r="A6418" s="263" t="s">
        <v>14480</v>
      </c>
      <c r="B6418" s="263" t="s">
        <v>27179</v>
      </c>
      <c r="C6418" s="263" t="s">
        <v>12</v>
      </c>
      <c r="D6418" t="s">
        <v>2</v>
      </c>
    </row>
    <row r="6419" spans="1:4" x14ac:dyDescent="0.2">
      <c r="A6419" s="263" t="s">
        <v>7516</v>
      </c>
      <c r="B6419" s="263" t="s">
        <v>27180</v>
      </c>
      <c r="C6419" s="263" t="s">
        <v>12</v>
      </c>
      <c r="D6419" t="s">
        <v>2</v>
      </c>
    </row>
    <row r="6420" spans="1:4" x14ac:dyDescent="0.2">
      <c r="A6420" s="263" t="s">
        <v>14481</v>
      </c>
      <c r="B6420" s="263" t="s">
        <v>27180</v>
      </c>
      <c r="C6420" s="263" t="s">
        <v>12</v>
      </c>
      <c r="D6420" t="s">
        <v>2</v>
      </c>
    </row>
    <row r="6421" spans="1:4" x14ac:dyDescent="0.2">
      <c r="A6421" s="263" t="s">
        <v>7517</v>
      </c>
      <c r="B6421" s="263" t="s">
        <v>27181</v>
      </c>
      <c r="C6421" s="263" t="s">
        <v>12</v>
      </c>
      <c r="D6421" t="s">
        <v>2</v>
      </c>
    </row>
    <row r="6422" spans="1:4" x14ac:dyDescent="0.2">
      <c r="A6422" s="263" t="s">
        <v>14482</v>
      </c>
      <c r="B6422" s="263" t="s">
        <v>27181</v>
      </c>
      <c r="C6422" s="263" t="s">
        <v>12</v>
      </c>
      <c r="D6422" t="s">
        <v>2</v>
      </c>
    </row>
    <row r="6423" spans="1:4" x14ac:dyDescent="0.2">
      <c r="A6423" s="263" t="s">
        <v>7518</v>
      </c>
      <c r="B6423" s="263" t="s">
        <v>27182</v>
      </c>
      <c r="C6423" s="263" t="s">
        <v>12</v>
      </c>
      <c r="D6423" t="s">
        <v>2</v>
      </c>
    </row>
    <row r="6424" spans="1:4" x14ac:dyDescent="0.2">
      <c r="A6424" s="263" t="s">
        <v>14483</v>
      </c>
      <c r="B6424" s="263" t="s">
        <v>27182</v>
      </c>
      <c r="C6424" s="263" t="s">
        <v>12</v>
      </c>
      <c r="D6424" t="s">
        <v>2</v>
      </c>
    </row>
    <row r="6425" spans="1:4" x14ac:dyDescent="0.2">
      <c r="A6425" s="263" t="s">
        <v>7519</v>
      </c>
      <c r="B6425" s="263" t="s">
        <v>27183</v>
      </c>
      <c r="C6425" s="263" t="s">
        <v>12</v>
      </c>
      <c r="D6425" t="s">
        <v>2</v>
      </c>
    </row>
    <row r="6426" spans="1:4" x14ac:dyDescent="0.2">
      <c r="A6426" s="263" t="s">
        <v>14484</v>
      </c>
      <c r="B6426" s="263" t="s">
        <v>27183</v>
      </c>
      <c r="C6426" s="263" t="s">
        <v>12</v>
      </c>
      <c r="D6426" t="s">
        <v>2</v>
      </c>
    </row>
    <row r="6427" spans="1:4" x14ac:dyDescent="0.2">
      <c r="A6427" s="263" t="s">
        <v>7520</v>
      </c>
      <c r="B6427" s="263" t="s">
        <v>27184</v>
      </c>
      <c r="C6427" s="263" t="s">
        <v>12</v>
      </c>
      <c r="D6427" t="s">
        <v>2</v>
      </c>
    </row>
    <row r="6428" spans="1:4" x14ac:dyDescent="0.2">
      <c r="A6428" s="263" t="s">
        <v>14485</v>
      </c>
      <c r="B6428" s="263" t="s">
        <v>27184</v>
      </c>
      <c r="C6428" s="263" t="s">
        <v>12</v>
      </c>
      <c r="D6428" t="s">
        <v>2</v>
      </c>
    </row>
    <row r="6429" spans="1:4" x14ac:dyDescent="0.2">
      <c r="A6429" s="263" t="s">
        <v>7521</v>
      </c>
      <c r="B6429" s="263" t="s">
        <v>27185</v>
      </c>
      <c r="C6429" s="263" t="s">
        <v>12</v>
      </c>
      <c r="D6429" t="s">
        <v>2</v>
      </c>
    </row>
    <row r="6430" spans="1:4" x14ac:dyDescent="0.2">
      <c r="A6430" s="263" t="s">
        <v>14486</v>
      </c>
      <c r="B6430" s="263" t="s">
        <v>27185</v>
      </c>
      <c r="C6430" s="263" t="s">
        <v>12</v>
      </c>
      <c r="D6430" t="s">
        <v>2</v>
      </c>
    </row>
    <row r="6431" spans="1:4" x14ac:dyDescent="0.2">
      <c r="A6431" s="263" t="s">
        <v>7522</v>
      </c>
      <c r="B6431" s="263" t="s">
        <v>27186</v>
      </c>
      <c r="C6431" s="263" t="s">
        <v>12</v>
      </c>
      <c r="D6431" t="s">
        <v>2</v>
      </c>
    </row>
    <row r="6432" spans="1:4" x14ac:dyDescent="0.2">
      <c r="A6432" s="263" t="s">
        <v>14487</v>
      </c>
      <c r="B6432" s="263" t="s">
        <v>27186</v>
      </c>
      <c r="C6432" s="263" t="s">
        <v>12</v>
      </c>
      <c r="D6432" t="s">
        <v>2</v>
      </c>
    </row>
    <row r="6433" spans="1:4" x14ac:dyDescent="0.2">
      <c r="A6433" s="263" t="s">
        <v>7523</v>
      </c>
      <c r="B6433" s="263" t="s">
        <v>27187</v>
      </c>
      <c r="C6433" s="263" t="s">
        <v>12</v>
      </c>
      <c r="D6433" t="s">
        <v>2</v>
      </c>
    </row>
    <row r="6434" spans="1:4" x14ac:dyDescent="0.2">
      <c r="A6434" s="263" t="s">
        <v>14488</v>
      </c>
      <c r="B6434" s="263" t="s">
        <v>27187</v>
      </c>
      <c r="C6434" s="263" t="s">
        <v>12</v>
      </c>
      <c r="D6434" t="s">
        <v>2</v>
      </c>
    </row>
    <row r="6435" spans="1:4" x14ac:dyDescent="0.2">
      <c r="A6435" s="263" t="s">
        <v>7524</v>
      </c>
      <c r="B6435" s="263" t="s">
        <v>27188</v>
      </c>
      <c r="C6435" s="263" t="s">
        <v>12</v>
      </c>
      <c r="D6435" t="s">
        <v>2</v>
      </c>
    </row>
    <row r="6436" spans="1:4" x14ac:dyDescent="0.2">
      <c r="A6436" s="263" t="s">
        <v>14489</v>
      </c>
      <c r="B6436" s="263" t="s">
        <v>27188</v>
      </c>
      <c r="C6436" s="263" t="s">
        <v>12</v>
      </c>
      <c r="D6436" t="s">
        <v>2</v>
      </c>
    </row>
    <row r="6437" spans="1:4" x14ac:dyDescent="0.2">
      <c r="A6437" s="263" t="s">
        <v>7525</v>
      </c>
      <c r="B6437" s="263" t="s">
        <v>27189</v>
      </c>
      <c r="C6437" s="263" t="s">
        <v>12</v>
      </c>
      <c r="D6437" t="s">
        <v>2</v>
      </c>
    </row>
    <row r="6438" spans="1:4" x14ac:dyDescent="0.2">
      <c r="A6438" s="263" t="s">
        <v>14490</v>
      </c>
      <c r="B6438" s="263" t="s">
        <v>27189</v>
      </c>
      <c r="C6438" s="263" t="s">
        <v>12</v>
      </c>
      <c r="D6438" t="s">
        <v>2</v>
      </c>
    </row>
    <row r="6439" spans="1:4" x14ac:dyDescent="0.2">
      <c r="A6439" s="263" t="s">
        <v>7526</v>
      </c>
      <c r="B6439" s="263" t="s">
        <v>27190</v>
      </c>
      <c r="C6439" s="263" t="s">
        <v>12</v>
      </c>
      <c r="D6439" t="s">
        <v>2</v>
      </c>
    </row>
    <row r="6440" spans="1:4" x14ac:dyDescent="0.2">
      <c r="A6440" s="263" t="s">
        <v>14491</v>
      </c>
      <c r="B6440" s="263" t="s">
        <v>27190</v>
      </c>
      <c r="C6440" s="263" t="s">
        <v>12</v>
      </c>
      <c r="D6440" t="s">
        <v>2</v>
      </c>
    </row>
    <row r="6441" spans="1:4" x14ac:dyDescent="0.2">
      <c r="A6441" s="263" t="s">
        <v>7527</v>
      </c>
      <c r="B6441" s="263" t="s">
        <v>27191</v>
      </c>
      <c r="C6441" s="263" t="s">
        <v>12</v>
      </c>
      <c r="D6441" t="s">
        <v>2</v>
      </c>
    </row>
    <row r="6442" spans="1:4" x14ac:dyDescent="0.2">
      <c r="A6442" s="263" t="s">
        <v>14492</v>
      </c>
      <c r="B6442" s="263" t="s">
        <v>27191</v>
      </c>
      <c r="C6442" s="263" t="s">
        <v>12</v>
      </c>
      <c r="D6442" t="s">
        <v>2</v>
      </c>
    </row>
    <row r="6443" spans="1:4" x14ac:dyDescent="0.2">
      <c r="A6443" s="263" t="s">
        <v>7528</v>
      </c>
      <c r="B6443" s="263" t="s">
        <v>27192</v>
      </c>
      <c r="C6443" s="263" t="s">
        <v>12</v>
      </c>
      <c r="D6443" t="s">
        <v>2</v>
      </c>
    </row>
    <row r="6444" spans="1:4" x14ac:dyDescent="0.2">
      <c r="A6444" s="263" t="s">
        <v>14493</v>
      </c>
      <c r="B6444" s="263" t="s">
        <v>27192</v>
      </c>
      <c r="C6444" s="263" t="s">
        <v>12</v>
      </c>
      <c r="D6444" t="s">
        <v>2</v>
      </c>
    </row>
    <row r="6445" spans="1:4" x14ac:dyDescent="0.2">
      <c r="A6445" s="263" t="s">
        <v>7529</v>
      </c>
      <c r="B6445" s="263" t="s">
        <v>27193</v>
      </c>
      <c r="C6445" s="263" t="s">
        <v>12</v>
      </c>
      <c r="D6445" t="s">
        <v>2</v>
      </c>
    </row>
    <row r="6446" spans="1:4" x14ac:dyDescent="0.2">
      <c r="A6446" s="263" t="s">
        <v>14494</v>
      </c>
      <c r="B6446" s="263" t="s">
        <v>27193</v>
      </c>
      <c r="C6446" s="263" t="s">
        <v>12</v>
      </c>
      <c r="D6446" t="s">
        <v>2</v>
      </c>
    </row>
    <row r="6447" spans="1:4" x14ac:dyDescent="0.2">
      <c r="A6447" s="263" t="s">
        <v>7530</v>
      </c>
      <c r="B6447" s="263" t="s">
        <v>27194</v>
      </c>
      <c r="C6447" s="263" t="s">
        <v>12</v>
      </c>
      <c r="D6447" t="s">
        <v>2</v>
      </c>
    </row>
    <row r="6448" spans="1:4" x14ac:dyDescent="0.2">
      <c r="A6448" s="263" t="s">
        <v>14495</v>
      </c>
      <c r="B6448" s="263" t="s">
        <v>27194</v>
      </c>
      <c r="C6448" s="263" t="s">
        <v>12</v>
      </c>
      <c r="D6448" t="s">
        <v>2</v>
      </c>
    </row>
    <row r="6449" spans="1:4" x14ac:dyDescent="0.2">
      <c r="A6449" s="263" t="s">
        <v>7531</v>
      </c>
      <c r="B6449" s="263" t="s">
        <v>27195</v>
      </c>
      <c r="C6449" s="263" t="s">
        <v>12</v>
      </c>
      <c r="D6449" t="s">
        <v>2</v>
      </c>
    </row>
    <row r="6450" spans="1:4" x14ac:dyDescent="0.2">
      <c r="A6450" s="263" t="s">
        <v>14496</v>
      </c>
      <c r="B6450" s="263" t="s">
        <v>27195</v>
      </c>
      <c r="C6450" s="263" t="s">
        <v>12</v>
      </c>
      <c r="D6450" t="s">
        <v>2</v>
      </c>
    </row>
    <row r="6451" spans="1:4" x14ac:dyDescent="0.2">
      <c r="A6451" s="263" t="s">
        <v>7532</v>
      </c>
      <c r="B6451" s="263" t="s">
        <v>27196</v>
      </c>
      <c r="C6451" s="263" t="s">
        <v>12</v>
      </c>
      <c r="D6451" t="s">
        <v>2</v>
      </c>
    </row>
    <row r="6452" spans="1:4" x14ac:dyDescent="0.2">
      <c r="A6452" s="263" t="s">
        <v>14497</v>
      </c>
      <c r="B6452" s="263" t="s">
        <v>27196</v>
      </c>
      <c r="C6452" s="263" t="s">
        <v>12</v>
      </c>
      <c r="D6452" t="s">
        <v>2</v>
      </c>
    </row>
    <row r="6453" spans="1:4" x14ac:dyDescent="0.2">
      <c r="A6453" s="263" t="s">
        <v>7533</v>
      </c>
      <c r="B6453" s="263" t="s">
        <v>27197</v>
      </c>
      <c r="C6453" s="263" t="s">
        <v>12</v>
      </c>
      <c r="D6453" t="s">
        <v>2</v>
      </c>
    </row>
    <row r="6454" spans="1:4" x14ac:dyDescent="0.2">
      <c r="A6454" s="263" t="s">
        <v>14498</v>
      </c>
      <c r="B6454" s="263" t="s">
        <v>27197</v>
      </c>
      <c r="C6454" s="263" t="s">
        <v>12</v>
      </c>
      <c r="D6454" t="s">
        <v>2</v>
      </c>
    </row>
    <row r="6455" spans="1:4" x14ac:dyDescent="0.2">
      <c r="A6455" s="263" t="s">
        <v>7534</v>
      </c>
      <c r="B6455" s="263" t="s">
        <v>27198</v>
      </c>
      <c r="C6455" s="263" t="s">
        <v>12</v>
      </c>
      <c r="D6455" t="s">
        <v>2</v>
      </c>
    </row>
    <row r="6456" spans="1:4" x14ac:dyDescent="0.2">
      <c r="A6456" s="263" t="s">
        <v>14499</v>
      </c>
      <c r="B6456" s="263" t="s">
        <v>27198</v>
      </c>
      <c r="C6456" s="263" t="s">
        <v>12</v>
      </c>
      <c r="D6456" t="s">
        <v>2</v>
      </c>
    </row>
    <row r="6457" spans="1:4" x14ac:dyDescent="0.2">
      <c r="A6457" s="263" t="s">
        <v>7535</v>
      </c>
      <c r="B6457" s="263" t="s">
        <v>27199</v>
      </c>
      <c r="C6457" s="263" t="s">
        <v>12</v>
      </c>
      <c r="D6457" t="s">
        <v>2</v>
      </c>
    </row>
    <row r="6458" spans="1:4" x14ac:dyDescent="0.2">
      <c r="A6458" s="263" t="s">
        <v>14500</v>
      </c>
      <c r="B6458" s="263" t="s">
        <v>27199</v>
      </c>
      <c r="C6458" s="263" t="s">
        <v>12</v>
      </c>
      <c r="D6458" t="s">
        <v>2</v>
      </c>
    </row>
    <row r="6459" spans="1:4" x14ac:dyDescent="0.2">
      <c r="A6459" s="263" t="s">
        <v>7536</v>
      </c>
      <c r="B6459" s="263" t="s">
        <v>27200</v>
      </c>
      <c r="C6459" s="263" t="s">
        <v>12</v>
      </c>
      <c r="D6459" t="s">
        <v>2</v>
      </c>
    </row>
    <row r="6460" spans="1:4" x14ac:dyDescent="0.2">
      <c r="A6460" s="263" t="s">
        <v>14501</v>
      </c>
      <c r="B6460" s="263" t="s">
        <v>27200</v>
      </c>
      <c r="C6460" s="263" t="s">
        <v>12</v>
      </c>
      <c r="D6460" t="s">
        <v>2</v>
      </c>
    </row>
    <row r="6461" spans="1:4" x14ac:dyDescent="0.2">
      <c r="A6461" s="263" t="s">
        <v>7537</v>
      </c>
      <c r="B6461" s="263" t="s">
        <v>27201</v>
      </c>
      <c r="C6461" s="263" t="s">
        <v>12</v>
      </c>
      <c r="D6461" t="s">
        <v>2</v>
      </c>
    </row>
    <row r="6462" spans="1:4" x14ac:dyDescent="0.2">
      <c r="A6462" s="263" t="s">
        <v>14502</v>
      </c>
      <c r="B6462" s="263" t="s">
        <v>27201</v>
      </c>
      <c r="C6462" s="263" t="s">
        <v>12</v>
      </c>
      <c r="D6462" t="s">
        <v>2</v>
      </c>
    </row>
    <row r="6463" spans="1:4" x14ac:dyDescent="0.2">
      <c r="A6463" s="263" t="s">
        <v>2048</v>
      </c>
      <c r="B6463" s="263" t="s">
        <v>27202</v>
      </c>
      <c r="C6463" s="263" t="s">
        <v>12</v>
      </c>
      <c r="D6463" t="s">
        <v>2</v>
      </c>
    </row>
    <row r="6464" spans="1:4" x14ac:dyDescent="0.2">
      <c r="A6464" s="263" t="s">
        <v>14503</v>
      </c>
      <c r="B6464" s="263" t="s">
        <v>27202</v>
      </c>
      <c r="C6464" s="263" t="s">
        <v>12</v>
      </c>
      <c r="D6464" t="s">
        <v>2</v>
      </c>
    </row>
    <row r="6465" spans="1:4" x14ac:dyDescent="0.2">
      <c r="A6465" s="263" t="s">
        <v>2049</v>
      </c>
      <c r="B6465" s="263" t="s">
        <v>27203</v>
      </c>
      <c r="C6465" s="263" t="s">
        <v>12</v>
      </c>
      <c r="D6465" t="s">
        <v>2</v>
      </c>
    </row>
    <row r="6466" spans="1:4" x14ac:dyDescent="0.2">
      <c r="A6466" s="263" t="s">
        <v>14504</v>
      </c>
      <c r="B6466" s="263" t="s">
        <v>27203</v>
      </c>
      <c r="C6466" s="263" t="s">
        <v>12</v>
      </c>
      <c r="D6466" t="s">
        <v>2</v>
      </c>
    </row>
    <row r="6467" spans="1:4" x14ac:dyDescent="0.2">
      <c r="A6467" s="263" t="s">
        <v>7538</v>
      </c>
      <c r="B6467" s="263" t="s">
        <v>27204</v>
      </c>
      <c r="C6467" s="263" t="s">
        <v>12</v>
      </c>
      <c r="D6467" t="s">
        <v>2</v>
      </c>
    </row>
    <row r="6468" spans="1:4" x14ac:dyDescent="0.2">
      <c r="A6468" s="263" t="s">
        <v>14505</v>
      </c>
      <c r="B6468" s="263" t="s">
        <v>27204</v>
      </c>
      <c r="C6468" s="263" t="s">
        <v>12</v>
      </c>
      <c r="D6468" t="s">
        <v>2</v>
      </c>
    </row>
    <row r="6469" spans="1:4" x14ac:dyDescent="0.2">
      <c r="A6469" s="263" t="s">
        <v>7539</v>
      </c>
      <c r="B6469" s="263" t="s">
        <v>27205</v>
      </c>
      <c r="C6469" s="263" t="s">
        <v>12</v>
      </c>
      <c r="D6469" t="s">
        <v>2</v>
      </c>
    </row>
    <row r="6470" spans="1:4" x14ac:dyDescent="0.2">
      <c r="A6470" s="263" t="s">
        <v>14506</v>
      </c>
      <c r="B6470" s="263" t="s">
        <v>27205</v>
      </c>
      <c r="C6470" s="263" t="s">
        <v>12</v>
      </c>
      <c r="D6470" t="s">
        <v>2</v>
      </c>
    </row>
    <row r="6471" spans="1:4" x14ac:dyDescent="0.2">
      <c r="A6471" s="263" t="s">
        <v>7540</v>
      </c>
      <c r="B6471" s="263" t="s">
        <v>27206</v>
      </c>
      <c r="C6471" s="263" t="s">
        <v>12</v>
      </c>
      <c r="D6471" t="s">
        <v>2</v>
      </c>
    </row>
    <row r="6472" spans="1:4" x14ac:dyDescent="0.2">
      <c r="A6472" s="263" t="s">
        <v>14507</v>
      </c>
      <c r="B6472" s="263" t="s">
        <v>27206</v>
      </c>
      <c r="C6472" s="263" t="s">
        <v>12</v>
      </c>
      <c r="D6472" t="s">
        <v>2</v>
      </c>
    </row>
    <row r="6473" spans="1:4" x14ac:dyDescent="0.2">
      <c r="A6473" s="263" t="s">
        <v>7541</v>
      </c>
      <c r="B6473" s="263" t="s">
        <v>27207</v>
      </c>
      <c r="C6473" s="263" t="s">
        <v>12</v>
      </c>
      <c r="D6473" t="s">
        <v>2</v>
      </c>
    </row>
    <row r="6474" spans="1:4" x14ac:dyDescent="0.2">
      <c r="A6474" s="263" t="s">
        <v>14508</v>
      </c>
      <c r="B6474" s="263" t="s">
        <v>27207</v>
      </c>
      <c r="C6474" s="263" t="s">
        <v>12</v>
      </c>
      <c r="D6474" t="s">
        <v>2</v>
      </c>
    </row>
    <row r="6475" spans="1:4" x14ac:dyDescent="0.2">
      <c r="A6475" s="263" t="s">
        <v>7542</v>
      </c>
      <c r="B6475" s="263" t="s">
        <v>27208</v>
      </c>
      <c r="C6475" s="263" t="s">
        <v>12</v>
      </c>
      <c r="D6475" t="s">
        <v>2</v>
      </c>
    </row>
    <row r="6476" spans="1:4" x14ac:dyDescent="0.2">
      <c r="A6476" s="263" t="s">
        <v>14509</v>
      </c>
      <c r="B6476" s="263" t="s">
        <v>27208</v>
      </c>
      <c r="C6476" s="263" t="s">
        <v>12</v>
      </c>
      <c r="D6476" t="s">
        <v>2</v>
      </c>
    </row>
    <row r="6477" spans="1:4" x14ac:dyDescent="0.2">
      <c r="A6477" s="263" t="s">
        <v>7543</v>
      </c>
      <c r="B6477" s="263" t="s">
        <v>27209</v>
      </c>
      <c r="C6477" s="263" t="s">
        <v>12</v>
      </c>
      <c r="D6477" t="s">
        <v>2</v>
      </c>
    </row>
    <row r="6478" spans="1:4" x14ac:dyDescent="0.2">
      <c r="A6478" s="263" t="s">
        <v>14510</v>
      </c>
      <c r="B6478" s="263" t="s">
        <v>27209</v>
      </c>
      <c r="C6478" s="263" t="s">
        <v>12</v>
      </c>
      <c r="D6478" t="s">
        <v>2</v>
      </c>
    </row>
    <row r="6479" spans="1:4" x14ac:dyDescent="0.2">
      <c r="A6479" s="263" t="s">
        <v>7544</v>
      </c>
      <c r="B6479" s="263" t="s">
        <v>27210</v>
      </c>
      <c r="C6479" s="263" t="s">
        <v>12</v>
      </c>
      <c r="D6479" t="s">
        <v>2</v>
      </c>
    </row>
    <row r="6480" spans="1:4" x14ac:dyDescent="0.2">
      <c r="A6480" s="263" t="s">
        <v>14511</v>
      </c>
      <c r="B6480" s="263" t="s">
        <v>27210</v>
      </c>
      <c r="C6480" s="263" t="s">
        <v>12</v>
      </c>
      <c r="D6480" t="s">
        <v>2</v>
      </c>
    </row>
    <row r="6481" spans="1:4" x14ac:dyDescent="0.2">
      <c r="A6481" s="263" t="s">
        <v>7545</v>
      </c>
      <c r="B6481" s="263" t="s">
        <v>27211</v>
      </c>
      <c r="C6481" s="263" t="s">
        <v>12</v>
      </c>
      <c r="D6481" t="s">
        <v>2</v>
      </c>
    </row>
    <row r="6482" spans="1:4" x14ac:dyDescent="0.2">
      <c r="A6482" s="263" t="s">
        <v>14512</v>
      </c>
      <c r="B6482" s="263" t="s">
        <v>27211</v>
      </c>
      <c r="C6482" s="263" t="s">
        <v>12</v>
      </c>
      <c r="D6482" t="s">
        <v>2</v>
      </c>
    </row>
    <row r="6483" spans="1:4" x14ac:dyDescent="0.2">
      <c r="A6483" s="263" t="s">
        <v>7546</v>
      </c>
      <c r="B6483" s="263" t="s">
        <v>27212</v>
      </c>
      <c r="C6483" s="263" t="s">
        <v>12</v>
      </c>
      <c r="D6483" t="s">
        <v>2</v>
      </c>
    </row>
    <row r="6484" spans="1:4" x14ac:dyDescent="0.2">
      <c r="A6484" s="263" t="s">
        <v>14513</v>
      </c>
      <c r="B6484" s="263" t="s">
        <v>27212</v>
      </c>
      <c r="C6484" s="263" t="s">
        <v>12</v>
      </c>
      <c r="D6484" t="s">
        <v>2</v>
      </c>
    </row>
    <row r="6485" spans="1:4" x14ac:dyDescent="0.2">
      <c r="A6485" s="263" t="s">
        <v>7547</v>
      </c>
      <c r="B6485" s="263" t="s">
        <v>27213</v>
      </c>
      <c r="C6485" s="263" t="s">
        <v>12</v>
      </c>
      <c r="D6485" t="s">
        <v>2</v>
      </c>
    </row>
    <row r="6486" spans="1:4" x14ac:dyDescent="0.2">
      <c r="A6486" s="263" t="s">
        <v>14514</v>
      </c>
      <c r="B6486" s="263" t="s">
        <v>27213</v>
      </c>
      <c r="C6486" s="263" t="s">
        <v>12</v>
      </c>
      <c r="D6486" t="s">
        <v>2</v>
      </c>
    </row>
    <row r="6487" spans="1:4" x14ac:dyDescent="0.2">
      <c r="A6487" s="263" t="s">
        <v>7548</v>
      </c>
      <c r="B6487" s="263" t="s">
        <v>27214</v>
      </c>
      <c r="C6487" s="263" t="s">
        <v>12</v>
      </c>
      <c r="D6487" t="s">
        <v>2</v>
      </c>
    </row>
    <row r="6488" spans="1:4" x14ac:dyDescent="0.2">
      <c r="A6488" s="263" t="s">
        <v>14515</v>
      </c>
      <c r="B6488" s="263" t="s">
        <v>27214</v>
      </c>
      <c r="C6488" s="263" t="s">
        <v>12</v>
      </c>
      <c r="D6488" t="s">
        <v>2</v>
      </c>
    </row>
    <row r="6489" spans="1:4" x14ac:dyDescent="0.2">
      <c r="A6489" s="263" t="s">
        <v>7549</v>
      </c>
      <c r="B6489" s="263" t="s">
        <v>27215</v>
      </c>
      <c r="C6489" s="263" t="s">
        <v>12</v>
      </c>
      <c r="D6489" t="s">
        <v>2</v>
      </c>
    </row>
    <row r="6490" spans="1:4" x14ac:dyDescent="0.2">
      <c r="A6490" s="263" t="s">
        <v>14516</v>
      </c>
      <c r="B6490" s="263" t="s">
        <v>27215</v>
      </c>
      <c r="C6490" s="263" t="s">
        <v>12</v>
      </c>
      <c r="D6490" t="s">
        <v>2</v>
      </c>
    </row>
    <row r="6491" spans="1:4" x14ac:dyDescent="0.2">
      <c r="A6491" s="263" t="s">
        <v>7550</v>
      </c>
      <c r="B6491" s="263" t="s">
        <v>27216</v>
      </c>
      <c r="C6491" s="263" t="s">
        <v>12</v>
      </c>
      <c r="D6491" t="s">
        <v>2</v>
      </c>
    </row>
    <row r="6492" spans="1:4" x14ac:dyDescent="0.2">
      <c r="A6492" s="263" t="s">
        <v>14517</v>
      </c>
      <c r="B6492" s="263" t="s">
        <v>27216</v>
      </c>
      <c r="C6492" s="263" t="s">
        <v>12</v>
      </c>
      <c r="D6492" t="s">
        <v>2</v>
      </c>
    </row>
    <row r="6493" spans="1:4" x14ac:dyDescent="0.2">
      <c r="A6493" s="263" t="s">
        <v>7551</v>
      </c>
      <c r="B6493" s="263" t="s">
        <v>27217</v>
      </c>
      <c r="C6493" s="263" t="s">
        <v>12</v>
      </c>
      <c r="D6493" t="s">
        <v>2</v>
      </c>
    </row>
    <row r="6494" spans="1:4" x14ac:dyDescent="0.2">
      <c r="A6494" s="263" t="s">
        <v>14518</v>
      </c>
      <c r="B6494" s="263" t="s">
        <v>27217</v>
      </c>
      <c r="C6494" s="263" t="s">
        <v>12</v>
      </c>
      <c r="D6494" t="s">
        <v>2</v>
      </c>
    </row>
    <row r="6495" spans="1:4" x14ac:dyDescent="0.2">
      <c r="A6495" s="263" t="s">
        <v>7552</v>
      </c>
      <c r="B6495" s="263" t="s">
        <v>27218</v>
      </c>
      <c r="C6495" s="263" t="s">
        <v>12</v>
      </c>
      <c r="D6495" t="s">
        <v>2</v>
      </c>
    </row>
    <row r="6496" spans="1:4" x14ac:dyDescent="0.2">
      <c r="A6496" s="263" t="s">
        <v>14519</v>
      </c>
      <c r="B6496" s="263" t="s">
        <v>27218</v>
      </c>
      <c r="C6496" s="263" t="s">
        <v>12</v>
      </c>
      <c r="D6496" t="s">
        <v>2</v>
      </c>
    </row>
    <row r="6497" spans="1:4" x14ac:dyDescent="0.2">
      <c r="A6497" s="263" t="s">
        <v>7553</v>
      </c>
      <c r="B6497" s="263" t="s">
        <v>27219</v>
      </c>
      <c r="C6497" s="263" t="s">
        <v>12</v>
      </c>
      <c r="D6497" t="s">
        <v>2</v>
      </c>
    </row>
    <row r="6498" spans="1:4" x14ac:dyDescent="0.2">
      <c r="A6498" s="263" t="s">
        <v>14520</v>
      </c>
      <c r="B6498" s="263" t="s">
        <v>27219</v>
      </c>
      <c r="C6498" s="263" t="s">
        <v>12</v>
      </c>
      <c r="D6498" t="s">
        <v>2</v>
      </c>
    </row>
    <row r="6499" spans="1:4" x14ac:dyDescent="0.2">
      <c r="A6499" s="263" t="s">
        <v>7554</v>
      </c>
      <c r="B6499" s="263" t="s">
        <v>27220</v>
      </c>
      <c r="C6499" s="263" t="s">
        <v>12</v>
      </c>
      <c r="D6499" t="s">
        <v>2</v>
      </c>
    </row>
    <row r="6500" spans="1:4" x14ac:dyDescent="0.2">
      <c r="A6500" s="263" t="s">
        <v>14521</v>
      </c>
      <c r="B6500" s="263" t="s">
        <v>27220</v>
      </c>
      <c r="C6500" s="263" t="s">
        <v>12</v>
      </c>
      <c r="D6500" t="s">
        <v>2</v>
      </c>
    </row>
    <row r="6501" spans="1:4" x14ac:dyDescent="0.2">
      <c r="A6501" s="263" t="s">
        <v>7555</v>
      </c>
      <c r="B6501" s="263" t="s">
        <v>27221</v>
      </c>
      <c r="C6501" s="263" t="s">
        <v>12</v>
      </c>
      <c r="D6501" t="s">
        <v>2</v>
      </c>
    </row>
    <row r="6502" spans="1:4" x14ac:dyDescent="0.2">
      <c r="A6502" s="263" t="s">
        <v>14522</v>
      </c>
      <c r="B6502" s="263" t="s">
        <v>27221</v>
      </c>
      <c r="C6502" s="263" t="s">
        <v>12</v>
      </c>
      <c r="D6502" t="s">
        <v>2</v>
      </c>
    </row>
    <row r="6503" spans="1:4" x14ac:dyDescent="0.2">
      <c r="A6503" s="263" t="s">
        <v>7556</v>
      </c>
      <c r="B6503" s="263" t="s">
        <v>27222</v>
      </c>
      <c r="C6503" s="263" t="s">
        <v>12</v>
      </c>
      <c r="D6503" t="s">
        <v>2</v>
      </c>
    </row>
    <row r="6504" spans="1:4" x14ac:dyDescent="0.2">
      <c r="A6504" s="263" t="s">
        <v>14523</v>
      </c>
      <c r="B6504" s="263" t="s">
        <v>27222</v>
      </c>
      <c r="C6504" s="263" t="s">
        <v>12</v>
      </c>
      <c r="D6504" t="s">
        <v>2</v>
      </c>
    </row>
    <row r="6505" spans="1:4" x14ac:dyDescent="0.2">
      <c r="A6505" s="263" t="s">
        <v>7557</v>
      </c>
      <c r="B6505" s="263" t="s">
        <v>27223</v>
      </c>
      <c r="C6505" s="263" t="s">
        <v>12</v>
      </c>
      <c r="D6505" t="s">
        <v>2</v>
      </c>
    </row>
    <row r="6506" spans="1:4" x14ac:dyDescent="0.2">
      <c r="A6506" s="263" t="s">
        <v>14524</v>
      </c>
      <c r="B6506" s="263" t="s">
        <v>27223</v>
      </c>
      <c r="C6506" s="263" t="s">
        <v>12</v>
      </c>
      <c r="D6506" t="s">
        <v>2</v>
      </c>
    </row>
    <row r="6507" spans="1:4" x14ac:dyDescent="0.2">
      <c r="A6507" s="263" t="s">
        <v>2050</v>
      </c>
      <c r="B6507" s="263" t="s">
        <v>27224</v>
      </c>
      <c r="C6507" s="263" t="s">
        <v>20</v>
      </c>
      <c r="D6507" t="s">
        <v>0</v>
      </c>
    </row>
    <row r="6508" spans="1:4" x14ac:dyDescent="0.2">
      <c r="A6508" s="263" t="s">
        <v>14525</v>
      </c>
      <c r="B6508" s="263" t="s">
        <v>27224</v>
      </c>
      <c r="C6508" s="263" t="s">
        <v>20</v>
      </c>
      <c r="D6508" t="s">
        <v>0</v>
      </c>
    </row>
    <row r="6509" spans="1:4" x14ac:dyDescent="0.2">
      <c r="A6509" s="263" t="s">
        <v>2051</v>
      </c>
      <c r="B6509" s="263" t="s">
        <v>27225</v>
      </c>
      <c r="C6509" s="263" t="s">
        <v>20</v>
      </c>
      <c r="D6509" t="s">
        <v>0</v>
      </c>
    </row>
    <row r="6510" spans="1:4" x14ac:dyDescent="0.2">
      <c r="A6510" s="263" t="s">
        <v>14526</v>
      </c>
      <c r="B6510" s="263" t="s">
        <v>27225</v>
      </c>
      <c r="C6510" s="263" t="s">
        <v>20</v>
      </c>
      <c r="D6510" t="s">
        <v>0</v>
      </c>
    </row>
    <row r="6511" spans="1:4" x14ac:dyDescent="0.2">
      <c r="A6511" s="263" t="s">
        <v>2052</v>
      </c>
      <c r="B6511" s="263" t="s">
        <v>27226</v>
      </c>
      <c r="C6511" s="263" t="s">
        <v>20</v>
      </c>
      <c r="D6511" t="s">
        <v>0</v>
      </c>
    </row>
    <row r="6512" spans="1:4" x14ac:dyDescent="0.2">
      <c r="A6512" s="263" t="s">
        <v>14527</v>
      </c>
      <c r="B6512" s="263" t="s">
        <v>27226</v>
      </c>
      <c r="C6512" s="263" t="s">
        <v>20</v>
      </c>
      <c r="D6512" t="s">
        <v>0</v>
      </c>
    </row>
    <row r="6513" spans="1:4" x14ac:dyDescent="0.2">
      <c r="A6513" s="263" t="s">
        <v>2053</v>
      </c>
      <c r="B6513" s="263" t="s">
        <v>27227</v>
      </c>
      <c r="C6513" s="263" t="s">
        <v>20</v>
      </c>
      <c r="D6513" t="s">
        <v>0</v>
      </c>
    </row>
    <row r="6514" spans="1:4" x14ac:dyDescent="0.2">
      <c r="A6514" s="263" t="s">
        <v>14528</v>
      </c>
      <c r="B6514" s="263" t="s">
        <v>27227</v>
      </c>
      <c r="C6514" s="263" t="s">
        <v>20</v>
      </c>
      <c r="D6514" t="s">
        <v>0</v>
      </c>
    </row>
    <row r="6515" spans="1:4" x14ac:dyDescent="0.2">
      <c r="A6515" s="263" t="s">
        <v>2054</v>
      </c>
      <c r="B6515" s="263" t="s">
        <v>27228</v>
      </c>
      <c r="C6515" s="263" t="s">
        <v>20</v>
      </c>
      <c r="D6515" t="s">
        <v>0</v>
      </c>
    </row>
    <row r="6516" spans="1:4" x14ac:dyDescent="0.2">
      <c r="A6516" s="263" t="s">
        <v>14529</v>
      </c>
      <c r="B6516" s="263" t="s">
        <v>27228</v>
      </c>
      <c r="C6516" s="263" t="s">
        <v>20</v>
      </c>
      <c r="D6516" t="s">
        <v>0</v>
      </c>
    </row>
    <row r="6517" spans="1:4" x14ac:dyDescent="0.2">
      <c r="A6517" s="263" t="s">
        <v>2055</v>
      </c>
      <c r="B6517" s="263" t="s">
        <v>27229</v>
      </c>
      <c r="C6517" s="263" t="s">
        <v>20</v>
      </c>
      <c r="D6517" t="s">
        <v>0</v>
      </c>
    </row>
    <row r="6518" spans="1:4" x14ac:dyDescent="0.2">
      <c r="A6518" s="263" t="s">
        <v>14530</v>
      </c>
      <c r="B6518" s="263" t="s">
        <v>27229</v>
      </c>
      <c r="C6518" s="263" t="s">
        <v>20</v>
      </c>
      <c r="D6518" t="s">
        <v>0</v>
      </c>
    </row>
    <row r="6519" spans="1:4" x14ac:dyDescent="0.2">
      <c r="A6519" s="263" t="s">
        <v>2056</v>
      </c>
      <c r="B6519" s="263" t="s">
        <v>27230</v>
      </c>
      <c r="C6519" s="263" t="s">
        <v>20</v>
      </c>
      <c r="D6519" t="s">
        <v>0</v>
      </c>
    </row>
    <row r="6520" spans="1:4" x14ac:dyDescent="0.2">
      <c r="A6520" s="263" t="s">
        <v>14531</v>
      </c>
      <c r="B6520" s="263" t="s">
        <v>27230</v>
      </c>
      <c r="C6520" s="263" t="s">
        <v>20</v>
      </c>
      <c r="D6520" t="s">
        <v>0</v>
      </c>
    </row>
    <row r="6521" spans="1:4" x14ac:dyDescent="0.2">
      <c r="A6521" s="263" t="s">
        <v>2057</v>
      </c>
      <c r="B6521" s="263" t="s">
        <v>27231</v>
      </c>
      <c r="C6521" s="263" t="s">
        <v>20</v>
      </c>
      <c r="D6521" t="s">
        <v>0</v>
      </c>
    </row>
    <row r="6522" spans="1:4" x14ac:dyDescent="0.2">
      <c r="A6522" s="263" t="s">
        <v>14532</v>
      </c>
      <c r="B6522" s="263" t="s">
        <v>27231</v>
      </c>
      <c r="C6522" s="263" t="s">
        <v>20</v>
      </c>
      <c r="D6522" t="s">
        <v>0</v>
      </c>
    </row>
    <row r="6523" spans="1:4" x14ac:dyDescent="0.2">
      <c r="A6523" s="263" t="s">
        <v>2058</v>
      </c>
      <c r="B6523" s="263" t="s">
        <v>27232</v>
      </c>
      <c r="C6523" s="263" t="s">
        <v>20</v>
      </c>
      <c r="D6523" t="s">
        <v>0</v>
      </c>
    </row>
    <row r="6524" spans="1:4" x14ac:dyDescent="0.2">
      <c r="A6524" s="263" t="s">
        <v>14533</v>
      </c>
      <c r="B6524" s="263" t="s">
        <v>27232</v>
      </c>
      <c r="C6524" s="263" t="s">
        <v>20</v>
      </c>
      <c r="D6524" t="s">
        <v>0</v>
      </c>
    </row>
    <row r="6525" spans="1:4" x14ac:dyDescent="0.2">
      <c r="A6525" s="263" t="s">
        <v>2059</v>
      </c>
      <c r="B6525" s="263" t="s">
        <v>27233</v>
      </c>
      <c r="C6525" s="263" t="s">
        <v>20</v>
      </c>
      <c r="D6525" t="s">
        <v>0</v>
      </c>
    </row>
    <row r="6526" spans="1:4" x14ac:dyDescent="0.2">
      <c r="A6526" s="263" t="s">
        <v>14534</v>
      </c>
      <c r="B6526" s="263" t="s">
        <v>27233</v>
      </c>
      <c r="C6526" s="263" t="s">
        <v>20</v>
      </c>
      <c r="D6526" t="s">
        <v>0</v>
      </c>
    </row>
    <row r="6527" spans="1:4" x14ac:dyDescent="0.2">
      <c r="A6527" s="263" t="s">
        <v>2060</v>
      </c>
      <c r="B6527" s="263" t="s">
        <v>27234</v>
      </c>
      <c r="C6527" s="263" t="s">
        <v>20</v>
      </c>
      <c r="D6527" t="s">
        <v>0</v>
      </c>
    </row>
    <row r="6528" spans="1:4" x14ac:dyDescent="0.2">
      <c r="A6528" s="263" t="s">
        <v>14535</v>
      </c>
      <c r="B6528" s="263" t="s">
        <v>27234</v>
      </c>
      <c r="C6528" s="263" t="s">
        <v>20</v>
      </c>
      <c r="D6528" t="s">
        <v>0</v>
      </c>
    </row>
    <row r="6529" spans="1:4" x14ac:dyDescent="0.2">
      <c r="A6529" s="263" t="s">
        <v>2061</v>
      </c>
      <c r="B6529" s="263" t="s">
        <v>27235</v>
      </c>
      <c r="C6529" s="263" t="s">
        <v>20</v>
      </c>
      <c r="D6529" t="s">
        <v>0</v>
      </c>
    </row>
    <row r="6530" spans="1:4" x14ac:dyDescent="0.2">
      <c r="A6530" s="263" t="s">
        <v>14536</v>
      </c>
      <c r="B6530" s="263" t="s">
        <v>27235</v>
      </c>
      <c r="C6530" s="263" t="s">
        <v>20</v>
      </c>
      <c r="D6530" t="s">
        <v>0</v>
      </c>
    </row>
    <row r="6531" spans="1:4" x14ac:dyDescent="0.2">
      <c r="A6531" s="263" t="s">
        <v>2062</v>
      </c>
      <c r="B6531" s="263" t="s">
        <v>27236</v>
      </c>
      <c r="C6531" s="263" t="s">
        <v>20</v>
      </c>
      <c r="D6531" t="s">
        <v>0</v>
      </c>
    </row>
    <row r="6532" spans="1:4" x14ac:dyDescent="0.2">
      <c r="A6532" s="263" t="s">
        <v>14537</v>
      </c>
      <c r="B6532" s="263" t="s">
        <v>27236</v>
      </c>
      <c r="C6532" s="263" t="s">
        <v>20</v>
      </c>
      <c r="D6532" t="s">
        <v>0</v>
      </c>
    </row>
    <row r="6533" spans="1:4" x14ac:dyDescent="0.2">
      <c r="A6533" s="263" t="s">
        <v>2063</v>
      </c>
      <c r="B6533" s="263" t="s">
        <v>27237</v>
      </c>
      <c r="C6533" s="263" t="s">
        <v>20</v>
      </c>
      <c r="D6533" t="s">
        <v>0</v>
      </c>
    </row>
    <row r="6534" spans="1:4" x14ac:dyDescent="0.2">
      <c r="A6534" s="263" t="s">
        <v>14538</v>
      </c>
      <c r="B6534" s="263" t="s">
        <v>27237</v>
      </c>
      <c r="C6534" s="263" t="s">
        <v>20</v>
      </c>
      <c r="D6534" t="s">
        <v>0</v>
      </c>
    </row>
    <row r="6535" spans="1:4" x14ac:dyDescent="0.2">
      <c r="A6535" s="263" t="s">
        <v>2064</v>
      </c>
      <c r="B6535" s="263" t="s">
        <v>27238</v>
      </c>
      <c r="C6535" s="263" t="s">
        <v>20</v>
      </c>
      <c r="D6535" t="s">
        <v>0</v>
      </c>
    </row>
    <row r="6536" spans="1:4" x14ac:dyDescent="0.2">
      <c r="A6536" s="263" t="s">
        <v>14539</v>
      </c>
      <c r="B6536" s="263" t="s">
        <v>27238</v>
      </c>
      <c r="C6536" s="263" t="s">
        <v>20</v>
      </c>
      <c r="D6536" t="s">
        <v>0</v>
      </c>
    </row>
    <row r="6537" spans="1:4" x14ac:dyDescent="0.2">
      <c r="A6537" s="263" t="s">
        <v>2065</v>
      </c>
      <c r="B6537" s="263" t="s">
        <v>27239</v>
      </c>
      <c r="C6537" s="263" t="s">
        <v>20</v>
      </c>
      <c r="D6537" t="s">
        <v>0</v>
      </c>
    </row>
    <row r="6538" spans="1:4" x14ac:dyDescent="0.2">
      <c r="A6538" s="263" t="s">
        <v>14540</v>
      </c>
      <c r="B6538" s="263" t="s">
        <v>27239</v>
      </c>
      <c r="C6538" s="263" t="s">
        <v>20</v>
      </c>
      <c r="D6538" t="s">
        <v>0</v>
      </c>
    </row>
    <row r="6539" spans="1:4" x14ac:dyDescent="0.2">
      <c r="A6539" s="263" t="s">
        <v>2066</v>
      </c>
      <c r="B6539" s="263" t="s">
        <v>27240</v>
      </c>
      <c r="C6539" s="263" t="s">
        <v>20</v>
      </c>
      <c r="D6539" t="s">
        <v>0</v>
      </c>
    </row>
    <row r="6540" spans="1:4" x14ac:dyDescent="0.2">
      <c r="A6540" s="263" t="s">
        <v>14541</v>
      </c>
      <c r="B6540" s="263" t="s">
        <v>27240</v>
      </c>
      <c r="C6540" s="263" t="s">
        <v>20</v>
      </c>
      <c r="D6540" t="s">
        <v>0</v>
      </c>
    </row>
    <row r="6541" spans="1:4" x14ac:dyDescent="0.2">
      <c r="A6541" s="263" t="s">
        <v>2067</v>
      </c>
      <c r="B6541" s="263" t="s">
        <v>27241</v>
      </c>
      <c r="C6541" s="263" t="s">
        <v>20</v>
      </c>
      <c r="D6541" t="s">
        <v>0</v>
      </c>
    </row>
    <row r="6542" spans="1:4" x14ac:dyDescent="0.2">
      <c r="A6542" s="263" t="s">
        <v>14542</v>
      </c>
      <c r="B6542" s="263" t="s">
        <v>27241</v>
      </c>
      <c r="C6542" s="263" t="s">
        <v>20</v>
      </c>
      <c r="D6542" t="s">
        <v>0</v>
      </c>
    </row>
    <row r="6543" spans="1:4" x14ac:dyDescent="0.2">
      <c r="A6543" s="263" t="s">
        <v>2068</v>
      </c>
      <c r="B6543" s="263" t="s">
        <v>27242</v>
      </c>
      <c r="C6543" s="263" t="s">
        <v>20</v>
      </c>
      <c r="D6543" t="s">
        <v>0</v>
      </c>
    </row>
    <row r="6544" spans="1:4" x14ac:dyDescent="0.2">
      <c r="A6544" s="263" t="s">
        <v>14543</v>
      </c>
      <c r="B6544" s="263" t="s">
        <v>27242</v>
      </c>
      <c r="C6544" s="263" t="s">
        <v>20</v>
      </c>
      <c r="D6544" t="s">
        <v>0</v>
      </c>
    </row>
    <row r="6545" spans="1:4" x14ac:dyDescent="0.2">
      <c r="A6545" s="263" t="s">
        <v>2069</v>
      </c>
      <c r="B6545" s="263" t="s">
        <v>27243</v>
      </c>
      <c r="C6545" s="263" t="s">
        <v>20</v>
      </c>
      <c r="D6545" t="s">
        <v>0</v>
      </c>
    </row>
    <row r="6546" spans="1:4" x14ac:dyDescent="0.2">
      <c r="A6546" s="263" t="s">
        <v>14544</v>
      </c>
      <c r="B6546" s="263" t="s">
        <v>27243</v>
      </c>
      <c r="C6546" s="263" t="s">
        <v>20</v>
      </c>
      <c r="D6546" t="s">
        <v>0</v>
      </c>
    </row>
    <row r="6547" spans="1:4" x14ac:dyDescent="0.2">
      <c r="A6547" s="263" t="s">
        <v>2070</v>
      </c>
      <c r="B6547" s="263" t="s">
        <v>27244</v>
      </c>
      <c r="C6547" s="263" t="s">
        <v>20</v>
      </c>
      <c r="D6547" t="s">
        <v>0</v>
      </c>
    </row>
    <row r="6548" spans="1:4" x14ac:dyDescent="0.2">
      <c r="A6548" s="263" t="s">
        <v>14545</v>
      </c>
      <c r="B6548" s="263" t="s">
        <v>27244</v>
      </c>
      <c r="C6548" s="263" t="s">
        <v>20</v>
      </c>
      <c r="D6548" t="s">
        <v>0</v>
      </c>
    </row>
    <row r="6549" spans="1:4" x14ac:dyDescent="0.2">
      <c r="A6549" s="263" t="s">
        <v>2071</v>
      </c>
      <c r="B6549" s="263" t="s">
        <v>27245</v>
      </c>
      <c r="C6549" s="263" t="s">
        <v>20</v>
      </c>
      <c r="D6549" t="s">
        <v>0</v>
      </c>
    </row>
    <row r="6550" spans="1:4" x14ac:dyDescent="0.2">
      <c r="A6550" s="263" t="s">
        <v>14546</v>
      </c>
      <c r="B6550" s="263" t="s">
        <v>27245</v>
      </c>
      <c r="C6550" s="263" t="s">
        <v>20</v>
      </c>
      <c r="D6550" t="s">
        <v>0</v>
      </c>
    </row>
    <row r="6551" spans="1:4" x14ac:dyDescent="0.2">
      <c r="A6551" s="263" t="s">
        <v>2072</v>
      </c>
      <c r="B6551" s="263" t="s">
        <v>27246</v>
      </c>
      <c r="C6551" s="263" t="s">
        <v>20</v>
      </c>
      <c r="D6551" t="s">
        <v>0</v>
      </c>
    </row>
    <row r="6552" spans="1:4" x14ac:dyDescent="0.2">
      <c r="A6552" s="263" t="s">
        <v>14547</v>
      </c>
      <c r="B6552" s="263" t="s">
        <v>27246</v>
      </c>
      <c r="C6552" s="263" t="s">
        <v>20</v>
      </c>
      <c r="D6552" t="s">
        <v>0</v>
      </c>
    </row>
    <row r="6553" spans="1:4" x14ac:dyDescent="0.2">
      <c r="A6553" s="263" t="s">
        <v>2073</v>
      </c>
      <c r="B6553" s="263" t="s">
        <v>27247</v>
      </c>
      <c r="C6553" s="263" t="s">
        <v>20</v>
      </c>
      <c r="D6553" t="s">
        <v>0</v>
      </c>
    </row>
    <row r="6554" spans="1:4" x14ac:dyDescent="0.2">
      <c r="A6554" s="263" t="s">
        <v>14548</v>
      </c>
      <c r="B6554" s="263" t="s">
        <v>27247</v>
      </c>
      <c r="C6554" s="263" t="s">
        <v>20</v>
      </c>
      <c r="D6554" t="s">
        <v>0</v>
      </c>
    </row>
    <row r="6555" spans="1:4" x14ac:dyDescent="0.2">
      <c r="A6555" s="263" t="s">
        <v>2074</v>
      </c>
      <c r="B6555" s="263" t="s">
        <v>27248</v>
      </c>
      <c r="C6555" s="263" t="s">
        <v>12</v>
      </c>
      <c r="D6555" t="s">
        <v>2</v>
      </c>
    </row>
    <row r="6556" spans="1:4" x14ac:dyDescent="0.2">
      <c r="A6556" s="263" t="s">
        <v>14549</v>
      </c>
      <c r="B6556" s="263" t="s">
        <v>27248</v>
      </c>
      <c r="C6556" s="263" t="s">
        <v>12</v>
      </c>
      <c r="D6556" t="s">
        <v>2</v>
      </c>
    </row>
    <row r="6557" spans="1:4" x14ac:dyDescent="0.2">
      <c r="A6557" s="263" t="s">
        <v>2075</v>
      </c>
      <c r="B6557" s="263" t="s">
        <v>27249</v>
      </c>
      <c r="C6557" s="263" t="s">
        <v>12</v>
      </c>
      <c r="D6557" t="s">
        <v>2</v>
      </c>
    </row>
    <row r="6558" spans="1:4" x14ac:dyDescent="0.2">
      <c r="A6558" s="263" t="s">
        <v>14550</v>
      </c>
      <c r="B6558" s="263" t="s">
        <v>27249</v>
      </c>
      <c r="C6558" s="263" t="s">
        <v>12</v>
      </c>
      <c r="D6558" t="s">
        <v>2</v>
      </c>
    </row>
    <row r="6559" spans="1:4" x14ac:dyDescent="0.2">
      <c r="A6559" s="263" t="s">
        <v>2076</v>
      </c>
      <c r="B6559" s="263" t="s">
        <v>27250</v>
      </c>
      <c r="C6559" s="263" t="s">
        <v>890</v>
      </c>
      <c r="D6559" t="s">
        <v>24352</v>
      </c>
    </row>
    <row r="6560" spans="1:4" x14ac:dyDescent="0.2">
      <c r="A6560" s="263" t="s">
        <v>14551</v>
      </c>
      <c r="B6560" s="263" t="s">
        <v>27250</v>
      </c>
      <c r="C6560" s="263" t="s">
        <v>890</v>
      </c>
      <c r="D6560" t="s">
        <v>24352</v>
      </c>
    </row>
    <row r="6561" spans="1:4" x14ac:dyDescent="0.2">
      <c r="A6561" s="263" t="s">
        <v>2077</v>
      </c>
      <c r="B6561" s="263" t="s">
        <v>27251</v>
      </c>
      <c r="C6561" s="263" t="s">
        <v>12</v>
      </c>
      <c r="D6561" t="s">
        <v>2</v>
      </c>
    </row>
    <row r="6562" spans="1:4" x14ac:dyDescent="0.2">
      <c r="A6562" s="263" t="s">
        <v>14552</v>
      </c>
      <c r="B6562" s="263" t="s">
        <v>27251</v>
      </c>
      <c r="C6562" s="263" t="s">
        <v>12</v>
      </c>
      <c r="D6562" t="s">
        <v>2</v>
      </c>
    </row>
    <row r="6563" spans="1:4" x14ac:dyDescent="0.2">
      <c r="A6563" s="263" t="s">
        <v>2078</v>
      </c>
      <c r="B6563" s="263" t="s">
        <v>27252</v>
      </c>
      <c r="C6563" s="263" t="s">
        <v>12</v>
      </c>
      <c r="D6563" t="s">
        <v>2</v>
      </c>
    </row>
    <row r="6564" spans="1:4" x14ac:dyDescent="0.2">
      <c r="A6564" s="263" t="s">
        <v>14553</v>
      </c>
      <c r="B6564" s="263" t="s">
        <v>27252</v>
      </c>
      <c r="C6564" s="263" t="s">
        <v>12</v>
      </c>
      <c r="D6564" t="s">
        <v>2</v>
      </c>
    </row>
    <row r="6565" spans="1:4" x14ac:dyDescent="0.2">
      <c r="A6565" s="263" t="s">
        <v>2079</v>
      </c>
      <c r="B6565" s="263" t="s">
        <v>27253</v>
      </c>
      <c r="C6565" s="263" t="s">
        <v>12</v>
      </c>
      <c r="D6565" t="s">
        <v>2</v>
      </c>
    </row>
    <row r="6566" spans="1:4" x14ac:dyDescent="0.2">
      <c r="A6566" s="263" t="s">
        <v>14554</v>
      </c>
      <c r="B6566" s="263" t="s">
        <v>27253</v>
      </c>
      <c r="C6566" s="263" t="s">
        <v>12</v>
      </c>
      <c r="D6566" t="s">
        <v>2</v>
      </c>
    </row>
    <row r="6567" spans="1:4" x14ac:dyDescent="0.2">
      <c r="A6567" s="263" t="s">
        <v>2080</v>
      </c>
      <c r="B6567" s="263" t="s">
        <v>27254</v>
      </c>
      <c r="C6567" s="263" t="s">
        <v>12</v>
      </c>
      <c r="D6567" t="s">
        <v>2</v>
      </c>
    </row>
    <row r="6568" spans="1:4" x14ac:dyDescent="0.2">
      <c r="A6568" s="263" t="s">
        <v>14555</v>
      </c>
      <c r="B6568" s="263" t="s">
        <v>27254</v>
      </c>
      <c r="C6568" s="263" t="s">
        <v>12</v>
      </c>
      <c r="D6568" t="s">
        <v>2</v>
      </c>
    </row>
    <row r="6569" spans="1:4" x14ac:dyDescent="0.2">
      <c r="A6569" s="263" t="s">
        <v>2081</v>
      </c>
      <c r="B6569" s="263" t="s">
        <v>27255</v>
      </c>
      <c r="C6569" s="263" t="s">
        <v>12</v>
      </c>
      <c r="D6569" t="s">
        <v>2</v>
      </c>
    </row>
    <row r="6570" spans="1:4" x14ac:dyDescent="0.2">
      <c r="A6570" s="263" t="s">
        <v>14556</v>
      </c>
      <c r="B6570" s="263" t="s">
        <v>27255</v>
      </c>
      <c r="C6570" s="263" t="s">
        <v>12</v>
      </c>
      <c r="D6570" t="s">
        <v>2</v>
      </c>
    </row>
    <row r="6571" spans="1:4" x14ac:dyDescent="0.2">
      <c r="A6571" s="263" t="s">
        <v>2082</v>
      </c>
      <c r="B6571" s="263" t="s">
        <v>27256</v>
      </c>
      <c r="C6571" s="263" t="s">
        <v>12</v>
      </c>
      <c r="D6571" t="s">
        <v>2</v>
      </c>
    </row>
    <row r="6572" spans="1:4" x14ac:dyDescent="0.2">
      <c r="A6572" s="263" t="s">
        <v>14557</v>
      </c>
      <c r="B6572" s="263" t="s">
        <v>27256</v>
      </c>
      <c r="C6572" s="263" t="s">
        <v>12</v>
      </c>
      <c r="D6572" t="s">
        <v>2</v>
      </c>
    </row>
    <row r="6573" spans="1:4" x14ac:dyDescent="0.2">
      <c r="A6573" s="263" t="s">
        <v>2083</v>
      </c>
      <c r="B6573" s="263" t="s">
        <v>27257</v>
      </c>
      <c r="C6573" s="263" t="s">
        <v>12</v>
      </c>
      <c r="D6573" t="s">
        <v>2</v>
      </c>
    </row>
    <row r="6574" spans="1:4" x14ac:dyDescent="0.2">
      <c r="A6574" s="263" t="s">
        <v>14558</v>
      </c>
      <c r="B6574" s="263" t="s">
        <v>27257</v>
      </c>
      <c r="C6574" s="263" t="s">
        <v>12</v>
      </c>
      <c r="D6574" t="s">
        <v>2</v>
      </c>
    </row>
    <row r="6575" spans="1:4" x14ac:dyDescent="0.2">
      <c r="A6575" s="263" t="s">
        <v>2084</v>
      </c>
      <c r="B6575" s="263" t="s">
        <v>27258</v>
      </c>
      <c r="C6575" s="263" t="s">
        <v>12</v>
      </c>
      <c r="D6575" t="s">
        <v>2</v>
      </c>
    </row>
    <row r="6576" spans="1:4" x14ac:dyDescent="0.2">
      <c r="A6576" s="263" t="s">
        <v>14559</v>
      </c>
      <c r="B6576" s="263" t="s">
        <v>27258</v>
      </c>
      <c r="C6576" s="263" t="s">
        <v>12</v>
      </c>
      <c r="D6576" t="s">
        <v>2</v>
      </c>
    </row>
    <row r="6577" spans="1:4" x14ac:dyDescent="0.2">
      <c r="A6577" s="263" t="s">
        <v>7558</v>
      </c>
      <c r="B6577" s="263" t="s">
        <v>27259</v>
      </c>
      <c r="C6577" s="263" t="s">
        <v>12</v>
      </c>
      <c r="D6577" t="s">
        <v>2</v>
      </c>
    </row>
    <row r="6578" spans="1:4" x14ac:dyDescent="0.2">
      <c r="A6578" s="263" t="s">
        <v>14560</v>
      </c>
      <c r="B6578" s="263" t="s">
        <v>27259</v>
      </c>
      <c r="C6578" s="263" t="s">
        <v>12</v>
      </c>
      <c r="D6578" t="s">
        <v>2</v>
      </c>
    </row>
    <row r="6579" spans="1:4" x14ac:dyDescent="0.2">
      <c r="A6579" s="263" t="s">
        <v>7559</v>
      </c>
      <c r="B6579" s="263" t="s">
        <v>27260</v>
      </c>
      <c r="C6579" s="263" t="s">
        <v>12</v>
      </c>
      <c r="D6579" t="s">
        <v>2</v>
      </c>
    </row>
    <row r="6580" spans="1:4" x14ac:dyDescent="0.2">
      <c r="A6580" s="263" t="s">
        <v>14561</v>
      </c>
      <c r="B6580" s="263" t="s">
        <v>27260</v>
      </c>
      <c r="C6580" s="263" t="s">
        <v>12</v>
      </c>
      <c r="D6580" t="s">
        <v>2</v>
      </c>
    </row>
    <row r="6581" spans="1:4" x14ac:dyDescent="0.2">
      <c r="A6581" s="263" t="s">
        <v>7560</v>
      </c>
      <c r="B6581" s="263" t="s">
        <v>27261</v>
      </c>
      <c r="C6581" s="263" t="s">
        <v>12</v>
      </c>
      <c r="D6581" t="s">
        <v>2</v>
      </c>
    </row>
    <row r="6582" spans="1:4" x14ac:dyDescent="0.2">
      <c r="A6582" s="263" t="s">
        <v>14562</v>
      </c>
      <c r="B6582" s="263" t="s">
        <v>27261</v>
      </c>
      <c r="C6582" s="263" t="s">
        <v>12</v>
      </c>
      <c r="D6582" t="s">
        <v>2</v>
      </c>
    </row>
    <row r="6583" spans="1:4" x14ac:dyDescent="0.2">
      <c r="A6583" s="263" t="s">
        <v>7561</v>
      </c>
      <c r="B6583" s="263" t="s">
        <v>27262</v>
      </c>
      <c r="C6583" s="263" t="s">
        <v>12</v>
      </c>
      <c r="D6583" t="s">
        <v>2</v>
      </c>
    </row>
    <row r="6584" spans="1:4" x14ac:dyDescent="0.2">
      <c r="A6584" s="263" t="s">
        <v>14563</v>
      </c>
      <c r="B6584" s="263" t="s">
        <v>27262</v>
      </c>
      <c r="C6584" s="263" t="s">
        <v>12</v>
      </c>
      <c r="D6584" t="s">
        <v>2</v>
      </c>
    </row>
    <row r="6585" spans="1:4" x14ac:dyDescent="0.2">
      <c r="A6585" s="263" t="s">
        <v>7562</v>
      </c>
      <c r="B6585" s="263" t="s">
        <v>27263</v>
      </c>
      <c r="C6585" s="263" t="s">
        <v>12</v>
      </c>
      <c r="D6585" t="s">
        <v>2</v>
      </c>
    </row>
    <row r="6586" spans="1:4" x14ac:dyDescent="0.2">
      <c r="A6586" s="263" t="s">
        <v>14564</v>
      </c>
      <c r="B6586" s="263" t="s">
        <v>27263</v>
      </c>
      <c r="C6586" s="263" t="s">
        <v>12</v>
      </c>
      <c r="D6586" t="s">
        <v>2</v>
      </c>
    </row>
    <row r="6587" spans="1:4" x14ac:dyDescent="0.2">
      <c r="A6587" s="263" t="s">
        <v>7563</v>
      </c>
      <c r="B6587" s="263" t="s">
        <v>27264</v>
      </c>
      <c r="C6587" s="263" t="s">
        <v>12</v>
      </c>
      <c r="D6587" t="s">
        <v>2</v>
      </c>
    </row>
    <row r="6588" spans="1:4" x14ac:dyDescent="0.2">
      <c r="A6588" s="263" t="s">
        <v>14565</v>
      </c>
      <c r="B6588" s="263" t="s">
        <v>27264</v>
      </c>
      <c r="C6588" s="263" t="s">
        <v>12</v>
      </c>
      <c r="D6588" t="s">
        <v>2</v>
      </c>
    </row>
    <row r="6589" spans="1:4" x14ac:dyDescent="0.2">
      <c r="A6589" s="263" t="s">
        <v>7564</v>
      </c>
      <c r="B6589" s="263" t="s">
        <v>27265</v>
      </c>
      <c r="C6589" s="263" t="s">
        <v>12</v>
      </c>
      <c r="D6589" t="s">
        <v>2</v>
      </c>
    </row>
    <row r="6590" spans="1:4" x14ac:dyDescent="0.2">
      <c r="A6590" s="263" t="s">
        <v>14566</v>
      </c>
      <c r="B6590" s="263" t="s">
        <v>27265</v>
      </c>
      <c r="C6590" s="263" t="s">
        <v>12</v>
      </c>
      <c r="D6590" t="s">
        <v>2</v>
      </c>
    </row>
    <row r="6591" spans="1:4" x14ac:dyDescent="0.2">
      <c r="A6591" s="263" t="s">
        <v>2085</v>
      </c>
      <c r="B6591" s="263" t="s">
        <v>27266</v>
      </c>
      <c r="C6591" s="263" t="s">
        <v>12</v>
      </c>
      <c r="D6591" t="s">
        <v>2</v>
      </c>
    </row>
    <row r="6592" spans="1:4" x14ac:dyDescent="0.2">
      <c r="A6592" s="263" t="s">
        <v>14567</v>
      </c>
      <c r="B6592" s="263" t="s">
        <v>27266</v>
      </c>
      <c r="C6592" s="263" t="s">
        <v>12</v>
      </c>
      <c r="D6592" t="s">
        <v>2</v>
      </c>
    </row>
    <row r="6593" spans="1:4" x14ac:dyDescent="0.2">
      <c r="A6593" s="263" t="s">
        <v>2086</v>
      </c>
      <c r="B6593" s="263" t="s">
        <v>27267</v>
      </c>
      <c r="C6593" s="263" t="s">
        <v>12</v>
      </c>
      <c r="D6593" t="s">
        <v>2</v>
      </c>
    </row>
    <row r="6594" spans="1:4" x14ac:dyDescent="0.2">
      <c r="A6594" s="263" t="s">
        <v>14568</v>
      </c>
      <c r="B6594" s="263" t="s">
        <v>27267</v>
      </c>
      <c r="C6594" s="263" t="s">
        <v>12</v>
      </c>
      <c r="D6594" t="s">
        <v>2</v>
      </c>
    </row>
    <row r="6595" spans="1:4" x14ac:dyDescent="0.2">
      <c r="A6595" s="263" t="s">
        <v>7565</v>
      </c>
      <c r="B6595" s="263" t="s">
        <v>27268</v>
      </c>
      <c r="C6595" s="263" t="s">
        <v>20</v>
      </c>
      <c r="D6595" t="s">
        <v>0</v>
      </c>
    </row>
    <row r="6596" spans="1:4" x14ac:dyDescent="0.2">
      <c r="A6596" s="263" t="s">
        <v>14569</v>
      </c>
      <c r="B6596" s="263" t="s">
        <v>27268</v>
      </c>
      <c r="C6596" s="263" t="s">
        <v>20</v>
      </c>
      <c r="D6596" t="s">
        <v>0</v>
      </c>
    </row>
    <row r="6597" spans="1:4" x14ac:dyDescent="0.2">
      <c r="A6597" s="263" t="s">
        <v>7566</v>
      </c>
      <c r="B6597" s="263" t="s">
        <v>27269</v>
      </c>
      <c r="C6597" s="263" t="s">
        <v>20</v>
      </c>
      <c r="D6597" t="s">
        <v>0</v>
      </c>
    </row>
    <row r="6598" spans="1:4" x14ac:dyDescent="0.2">
      <c r="A6598" s="263" t="s">
        <v>14570</v>
      </c>
      <c r="B6598" s="263" t="s">
        <v>27269</v>
      </c>
      <c r="C6598" s="263" t="s">
        <v>20</v>
      </c>
      <c r="D6598" t="s">
        <v>0</v>
      </c>
    </row>
    <row r="6599" spans="1:4" x14ac:dyDescent="0.2">
      <c r="A6599" s="263" t="s">
        <v>7567</v>
      </c>
      <c r="B6599" s="263" t="s">
        <v>27270</v>
      </c>
      <c r="C6599" s="263" t="s">
        <v>20</v>
      </c>
      <c r="D6599" t="s">
        <v>0</v>
      </c>
    </row>
    <row r="6600" spans="1:4" x14ac:dyDescent="0.2">
      <c r="A6600" s="263" t="s">
        <v>14571</v>
      </c>
      <c r="B6600" s="263" t="s">
        <v>27270</v>
      </c>
      <c r="C6600" s="263" t="s">
        <v>20</v>
      </c>
      <c r="D6600" t="s">
        <v>0</v>
      </c>
    </row>
    <row r="6601" spans="1:4" x14ac:dyDescent="0.2">
      <c r="A6601" s="263" t="s">
        <v>7568</v>
      </c>
      <c r="B6601" s="263" t="s">
        <v>27271</v>
      </c>
      <c r="C6601" s="263" t="s">
        <v>20</v>
      </c>
      <c r="D6601" t="s">
        <v>0</v>
      </c>
    </row>
    <row r="6602" spans="1:4" x14ac:dyDescent="0.2">
      <c r="A6602" s="263" t="s">
        <v>14572</v>
      </c>
      <c r="B6602" s="263" t="s">
        <v>27271</v>
      </c>
      <c r="C6602" s="263" t="s">
        <v>20</v>
      </c>
      <c r="D6602" t="s">
        <v>0</v>
      </c>
    </row>
    <row r="6603" spans="1:4" x14ac:dyDescent="0.2">
      <c r="A6603" s="263" t="s">
        <v>7569</v>
      </c>
      <c r="B6603" s="263" t="s">
        <v>27272</v>
      </c>
      <c r="C6603" s="263" t="s">
        <v>20</v>
      </c>
      <c r="D6603" t="s">
        <v>0</v>
      </c>
    </row>
    <row r="6604" spans="1:4" x14ac:dyDescent="0.2">
      <c r="A6604" s="263" t="s">
        <v>14573</v>
      </c>
      <c r="B6604" s="263" t="s">
        <v>27272</v>
      </c>
      <c r="C6604" s="263" t="s">
        <v>20</v>
      </c>
      <c r="D6604" t="s">
        <v>0</v>
      </c>
    </row>
    <row r="6605" spans="1:4" x14ac:dyDescent="0.2">
      <c r="A6605" s="263" t="s">
        <v>7570</v>
      </c>
      <c r="B6605" s="263" t="s">
        <v>27273</v>
      </c>
      <c r="C6605" s="263" t="s">
        <v>20</v>
      </c>
      <c r="D6605" t="s">
        <v>0</v>
      </c>
    </row>
    <row r="6606" spans="1:4" x14ac:dyDescent="0.2">
      <c r="A6606" s="263" t="s">
        <v>14574</v>
      </c>
      <c r="B6606" s="263" t="s">
        <v>27273</v>
      </c>
      <c r="C6606" s="263" t="s">
        <v>20</v>
      </c>
      <c r="D6606" t="s">
        <v>0</v>
      </c>
    </row>
    <row r="6607" spans="1:4" x14ac:dyDescent="0.2">
      <c r="A6607" s="263" t="s">
        <v>7571</v>
      </c>
      <c r="B6607" s="263" t="s">
        <v>27274</v>
      </c>
      <c r="C6607" s="263" t="s">
        <v>20</v>
      </c>
      <c r="D6607" t="s">
        <v>0</v>
      </c>
    </row>
    <row r="6608" spans="1:4" x14ac:dyDescent="0.2">
      <c r="A6608" s="263" t="s">
        <v>14575</v>
      </c>
      <c r="B6608" s="263" t="s">
        <v>27274</v>
      </c>
      <c r="C6608" s="263" t="s">
        <v>20</v>
      </c>
      <c r="D6608" t="s">
        <v>0</v>
      </c>
    </row>
    <row r="6609" spans="1:4" x14ac:dyDescent="0.2">
      <c r="A6609" s="263" t="s">
        <v>7572</v>
      </c>
      <c r="B6609" s="263" t="s">
        <v>27275</v>
      </c>
      <c r="C6609" s="263" t="s">
        <v>20</v>
      </c>
      <c r="D6609" t="s">
        <v>0</v>
      </c>
    </row>
    <row r="6610" spans="1:4" x14ac:dyDescent="0.2">
      <c r="A6610" s="263" t="s">
        <v>14576</v>
      </c>
      <c r="B6610" s="263" t="s">
        <v>27275</v>
      </c>
      <c r="C6610" s="263" t="s">
        <v>20</v>
      </c>
      <c r="D6610" t="s">
        <v>0</v>
      </c>
    </row>
    <row r="6611" spans="1:4" x14ac:dyDescent="0.2">
      <c r="A6611" s="263" t="s">
        <v>7573</v>
      </c>
      <c r="B6611" s="263" t="s">
        <v>27276</v>
      </c>
      <c r="C6611" s="263" t="s">
        <v>20</v>
      </c>
      <c r="D6611" t="s">
        <v>0</v>
      </c>
    </row>
    <row r="6612" spans="1:4" x14ac:dyDescent="0.2">
      <c r="A6612" s="263" t="s">
        <v>14577</v>
      </c>
      <c r="B6612" s="263" t="s">
        <v>27276</v>
      </c>
      <c r="C6612" s="263" t="s">
        <v>20</v>
      </c>
      <c r="D6612" t="s">
        <v>0</v>
      </c>
    </row>
    <row r="6613" spans="1:4" x14ac:dyDescent="0.2">
      <c r="A6613" s="263" t="s">
        <v>7574</v>
      </c>
      <c r="B6613" s="263" t="s">
        <v>27277</v>
      </c>
      <c r="C6613" s="263" t="s">
        <v>20</v>
      </c>
      <c r="D6613" t="s">
        <v>0</v>
      </c>
    </row>
    <row r="6614" spans="1:4" x14ac:dyDescent="0.2">
      <c r="A6614" s="263" t="s">
        <v>14578</v>
      </c>
      <c r="B6614" s="263" t="s">
        <v>27277</v>
      </c>
      <c r="C6614" s="263" t="s">
        <v>20</v>
      </c>
      <c r="D6614" t="s">
        <v>0</v>
      </c>
    </row>
    <row r="6615" spans="1:4" x14ac:dyDescent="0.2">
      <c r="A6615" s="263" t="s">
        <v>7575</v>
      </c>
      <c r="B6615" s="263" t="s">
        <v>27278</v>
      </c>
      <c r="C6615" s="263" t="s">
        <v>20</v>
      </c>
      <c r="D6615" t="s">
        <v>0</v>
      </c>
    </row>
    <row r="6616" spans="1:4" x14ac:dyDescent="0.2">
      <c r="A6616" s="263" t="s">
        <v>14579</v>
      </c>
      <c r="B6616" s="263" t="s">
        <v>27278</v>
      </c>
      <c r="C6616" s="263" t="s">
        <v>20</v>
      </c>
      <c r="D6616" t="s">
        <v>0</v>
      </c>
    </row>
    <row r="6617" spans="1:4" x14ac:dyDescent="0.2">
      <c r="A6617" s="263" t="s">
        <v>7576</v>
      </c>
      <c r="B6617" s="263" t="s">
        <v>27279</v>
      </c>
      <c r="C6617" s="263" t="s">
        <v>20</v>
      </c>
      <c r="D6617" t="s">
        <v>0</v>
      </c>
    </row>
    <row r="6618" spans="1:4" x14ac:dyDescent="0.2">
      <c r="A6618" s="263" t="s">
        <v>14580</v>
      </c>
      <c r="B6618" s="263" t="s">
        <v>27279</v>
      </c>
      <c r="C6618" s="263" t="s">
        <v>20</v>
      </c>
      <c r="D6618" t="s">
        <v>0</v>
      </c>
    </row>
    <row r="6619" spans="1:4" x14ac:dyDescent="0.2">
      <c r="A6619" s="263" t="s">
        <v>7577</v>
      </c>
      <c r="B6619" s="263" t="s">
        <v>27280</v>
      </c>
      <c r="C6619" s="263" t="s">
        <v>20</v>
      </c>
      <c r="D6619" t="s">
        <v>0</v>
      </c>
    </row>
    <row r="6620" spans="1:4" x14ac:dyDescent="0.2">
      <c r="A6620" s="263" t="s">
        <v>14581</v>
      </c>
      <c r="B6620" s="263" t="s">
        <v>27280</v>
      </c>
      <c r="C6620" s="263" t="s">
        <v>20</v>
      </c>
      <c r="D6620" t="s">
        <v>0</v>
      </c>
    </row>
    <row r="6621" spans="1:4" x14ac:dyDescent="0.2">
      <c r="A6621" s="263" t="s">
        <v>7578</v>
      </c>
      <c r="B6621" s="263" t="s">
        <v>27281</v>
      </c>
      <c r="C6621" s="263" t="s">
        <v>20</v>
      </c>
      <c r="D6621" t="s">
        <v>0</v>
      </c>
    </row>
    <row r="6622" spans="1:4" x14ac:dyDescent="0.2">
      <c r="A6622" s="263" t="s">
        <v>14582</v>
      </c>
      <c r="B6622" s="263" t="s">
        <v>27281</v>
      </c>
      <c r="C6622" s="263" t="s">
        <v>20</v>
      </c>
      <c r="D6622" t="s">
        <v>0</v>
      </c>
    </row>
    <row r="6623" spans="1:4" x14ac:dyDescent="0.2">
      <c r="A6623" s="263" t="s">
        <v>2090</v>
      </c>
      <c r="B6623" s="263" t="s">
        <v>27282</v>
      </c>
      <c r="C6623" s="263" t="s">
        <v>20</v>
      </c>
      <c r="D6623" t="s">
        <v>0</v>
      </c>
    </row>
    <row r="6624" spans="1:4" x14ac:dyDescent="0.2">
      <c r="A6624" s="263" t="s">
        <v>14583</v>
      </c>
      <c r="B6624" s="263" t="s">
        <v>27282</v>
      </c>
      <c r="C6624" s="263" t="s">
        <v>20</v>
      </c>
      <c r="D6624" t="s">
        <v>0</v>
      </c>
    </row>
    <row r="6625" spans="1:4" x14ac:dyDescent="0.2">
      <c r="A6625" s="263" t="s">
        <v>2091</v>
      </c>
      <c r="B6625" s="263" t="s">
        <v>27283</v>
      </c>
      <c r="C6625" s="263" t="s">
        <v>20</v>
      </c>
      <c r="D6625" t="s">
        <v>0</v>
      </c>
    </row>
    <row r="6626" spans="1:4" x14ac:dyDescent="0.2">
      <c r="A6626" s="263" t="s">
        <v>14584</v>
      </c>
      <c r="B6626" s="263" t="s">
        <v>27283</v>
      </c>
      <c r="C6626" s="263" t="s">
        <v>20</v>
      </c>
      <c r="D6626" t="s">
        <v>0</v>
      </c>
    </row>
    <row r="6627" spans="1:4" x14ac:dyDescent="0.2">
      <c r="A6627" s="263" t="s">
        <v>2092</v>
      </c>
      <c r="B6627" s="263" t="s">
        <v>27284</v>
      </c>
      <c r="C6627" s="263" t="s">
        <v>20</v>
      </c>
      <c r="D6627" t="s">
        <v>0</v>
      </c>
    </row>
    <row r="6628" spans="1:4" x14ac:dyDescent="0.2">
      <c r="A6628" s="263" t="s">
        <v>14585</v>
      </c>
      <c r="B6628" s="263" t="s">
        <v>27284</v>
      </c>
      <c r="C6628" s="263" t="s">
        <v>20</v>
      </c>
      <c r="D6628" t="s">
        <v>0</v>
      </c>
    </row>
    <row r="6629" spans="1:4" x14ac:dyDescent="0.2">
      <c r="A6629" s="263" t="s">
        <v>2093</v>
      </c>
      <c r="B6629" s="263" t="s">
        <v>27285</v>
      </c>
      <c r="C6629" s="263" t="s">
        <v>20</v>
      </c>
      <c r="D6629" t="s">
        <v>0</v>
      </c>
    </row>
    <row r="6630" spans="1:4" x14ac:dyDescent="0.2">
      <c r="A6630" s="263" t="s">
        <v>14586</v>
      </c>
      <c r="B6630" s="263" t="s">
        <v>27285</v>
      </c>
      <c r="C6630" s="263" t="s">
        <v>20</v>
      </c>
      <c r="D6630" t="s">
        <v>0</v>
      </c>
    </row>
    <row r="6631" spans="1:4" x14ac:dyDescent="0.2">
      <c r="A6631" s="263" t="s">
        <v>2094</v>
      </c>
      <c r="B6631" s="263" t="s">
        <v>27286</v>
      </c>
      <c r="C6631" s="263" t="s">
        <v>20</v>
      </c>
      <c r="D6631" t="s">
        <v>0</v>
      </c>
    </row>
    <row r="6632" spans="1:4" x14ac:dyDescent="0.2">
      <c r="A6632" s="263" t="s">
        <v>14587</v>
      </c>
      <c r="B6632" s="263" t="s">
        <v>27286</v>
      </c>
      <c r="C6632" s="263" t="s">
        <v>20</v>
      </c>
      <c r="D6632" t="s">
        <v>0</v>
      </c>
    </row>
    <row r="6633" spans="1:4" x14ac:dyDescent="0.2">
      <c r="A6633" s="263" t="s">
        <v>2095</v>
      </c>
      <c r="B6633" s="263" t="s">
        <v>27287</v>
      </c>
      <c r="C6633" s="263" t="s">
        <v>20</v>
      </c>
      <c r="D6633" t="s">
        <v>0</v>
      </c>
    </row>
    <row r="6634" spans="1:4" x14ac:dyDescent="0.2">
      <c r="A6634" s="263" t="s">
        <v>14588</v>
      </c>
      <c r="B6634" s="263" t="s">
        <v>27287</v>
      </c>
      <c r="C6634" s="263" t="s">
        <v>20</v>
      </c>
      <c r="D6634" t="s">
        <v>0</v>
      </c>
    </row>
    <row r="6635" spans="1:4" x14ac:dyDescent="0.2">
      <c r="A6635" s="263" t="s">
        <v>2096</v>
      </c>
      <c r="B6635" s="263" t="s">
        <v>27288</v>
      </c>
      <c r="C6635" s="263" t="s">
        <v>20</v>
      </c>
      <c r="D6635" t="s">
        <v>0</v>
      </c>
    </row>
    <row r="6636" spans="1:4" x14ac:dyDescent="0.2">
      <c r="A6636" s="263" t="s">
        <v>14589</v>
      </c>
      <c r="B6636" s="263" t="s">
        <v>27288</v>
      </c>
      <c r="C6636" s="263" t="s">
        <v>20</v>
      </c>
      <c r="D6636" t="s">
        <v>0</v>
      </c>
    </row>
    <row r="6637" spans="1:4" x14ac:dyDescent="0.2">
      <c r="A6637" s="263" t="s">
        <v>2097</v>
      </c>
      <c r="B6637" s="263" t="s">
        <v>27289</v>
      </c>
      <c r="C6637" s="263" t="s">
        <v>20</v>
      </c>
      <c r="D6637" t="s">
        <v>0</v>
      </c>
    </row>
    <row r="6638" spans="1:4" x14ac:dyDescent="0.2">
      <c r="A6638" s="263" t="s">
        <v>14590</v>
      </c>
      <c r="B6638" s="263" t="s">
        <v>27289</v>
      </c>
      <c r="C6638" s="263" t="s">
        <v>20</v>
      </c>
      <c r="D6638" t="s">
        <v>0</v>
      </c>
    </row>
    <row r="6639" spans="1:4" x14ac:dyDescent="0.2">
      <c r="A6639" s="263" t="s">
        <v>2098</v>
      </c>
      <c r="B6639" s="263" t="s">
        <v>27290</v>
      </c>
      <c r="C6639" s="263" t="s">
        <v>20</v>
      </c>
      <c r="D6639" t="s">
        <v>0</v>
      </c>
    </row>
    <row r="6640" spans="1:4" x14ac:dyDescent="0.2">
      <c r="A6640" s="263" t="s">
        <v>14591</v>
      </c>
      <c r="B6640" s="263" t="s">
        <v>27290</v>
      </c>
      <c r="C6640" s="263" t="s">
        <v>20</v>
      </c>
      <c r="D6640" t="s">
        <v>0</v>
      </c>
    </row>
    <row r="6641" spans="1:4" x14ac:dyDescent="0.2">
      <c r="A6641" s="263" t="s">
        <v>2099</v>
      </c>
      <c r="B6641" s="263" t="s">
        <v>27291</v>
      </c>
      <c r="C6641" s="263" t="s">
        <v>20</v>
      </c>
      <c r="D6641" t="s">
        <v>0</v>
      </c>
    </row>
    <row r="6642" spans="1:4" x14ac:dyDescent="0.2">
      <c r="A6642" s="263" t="s">
        <v>14592</v>
      </c>
      <c r="B6642" s="263" t="s">
        <v>27291</v>
      </c>
      <c r="C6642" s="263" t="s">
        <v>20</v>
      </c>
      <c r="D6642" t="s">
        <v>0</v>
      </c>
    </row>
    <row r="6643" spans="1:4" x14ac:dyDescent="0.2">
      <c r="A6643" s="263" t="s">
        <v>7579</v>
      </c>
      <c r="B6643" s="263" t="s">
        <v>27292</v>
      </c>
      <c r="C6643" s="263" t="s">
        <v>20</v>
      </c>
      <c r="D6643" t="s">
        <v>0</v>
      </c>
    </row>
    <row r="6644" spans="1:4" x14ac:dyDescent="0.2">
      <c r="A6644" s="263" t="s">
        <v>14593</v>
      </c>
      <c r="B6644" s="263" t="s">
        <v>27292</v>
      </c>
      <c r="C6644" s="263" t="s">
        <v>20</v>
      </c>
      <c r="D6644" t="s">
        <v>0</v>
      </c>
    </row>
    <row r="6645" spans="1:4" x14ac:dyDescent="0.2">
      <c r="A6645" s="263" t="s">
        <v>7580</v>
      </c>
      <c r="B6645" s="263" t="s">
        <v>27293</v>
      </c>
      <c r="C6645" s="263" t="s">
        <v>20</v>
      </c>
      <c r="D6645" t="s">
        <v>0</v>
      </c>
    </row>
    <row r="6646" spans="1:4" x14ac:dyDescent="0.2">
      <c r="A6646" s="263" t="s">
        <v>14594</v>
      </c>
      <c r="B6646" s="263" t="s">
        <v>27293</v>
      </c>
      <c r="C6646" s="263" t="s">
        <v>20</v>
      </c>
      <c r="D6646" t="s">
        <v>0</v>
      </c>
    </row>
    <row r="6647" spans="1:4" x14ac:dyDescent="0.2">
      <c r="A6647" s="263" t="s">
        <v>7581</v>
      </c>
      <c r="B6647" s="263" t="s">
        <v>27294</v>
      </c>
      <c r="C6647" s="263" t="s">
        <v>20</v>
      </c>
      <c r="D6647" t="s">
        <v>0</v>
      </c>
    </row>
    <row r="6648" spans="1:4" x14ac:dyDescent="0.2">
      <c r="A6648" s="263" t="s">
        <v>14595</v>
      </c>
      <c r="B6648" s="263" t="s">
        <v>27294</v>
      </c>
      <c r="C6648" s="263" t="s">
        <v>20</v>
      </c>
      <c r="D6648" t="s">
        <v>0</v>
      </c>
    </row>
    <row r="6649" spans="1:4" x14ac:dyDescent="0.2">
      <c r="A6649" s="263" t="s">
        <v>7582</v>
      </c>
      <c r="B6649" s="263" t="s">
        <v>27295</v>
      </c>
      <c r="C6649" s="263" t="s">
        <v>20</v>
      </c>
      <c r="D6649" t="s">
        <v>0</v>
      </c>
    </row>
    <row r="6650" spans="1:4" x14ac:dyDescent="0.2">
      <c r="A6650" s="263" t="s">
        <v>14596</v>
      </c>
      <c r="B6650" s="263" t="s">
        <v>27295</v>
      </c>
      <c r="C6650" s="263" t="s">
        <v>20</v>
      </c>
      <c r="D6650" t="s">
        <v>0</v>
      </c>
    </row>
    <row r="6651" spans="1:4" x14ac:dyDescent="0.2">
      <c r="A6651" s="263" t="s">
        <v>7583</v>
      </c>
      <c r="B6651" s="263" t="s">
        <v>27296</v>
      </c>
      <c r="C6651" s="263" t="s">
        <v>20</v>
      </c>
      <c r="D6651" t="s">
        <v>0</v>
      </c>
    </row>
    <row r="6652" spans="1:4" x14ac:dyDescent="0.2">
      <c r="A6652" s="263" t="s">
        <v>14597</v>
      </c>
      <c r="B6652" s="263" t="s">
        <v>27296</v>
      </c>
      <c r="C6652" s="263" t="s">
        <v>20</v>
      </c>
      <c r="D6652" t="s">
        <v>0</v>
      </c>
    </row>
    <row r="6653" spans="1:4" x14ac:dyDescent="0.2">
      <c r="A6653" s="263" t="s">
        <v>7584</v>
      </c>
      <c r="B6653" s="263" t="s">
        <v>27297</v>
      </c>
      <c r="C6653" s="263" t="s">
        <v>20</v>
      </c>
      <c r="D6653" t="s">
        <v>0</v>
      </c>
    </row>
    <row r="6654" spans="1:4" x14ac:dyDescent="0.2">
      <c r="A6654" s="263" t="s">
        <v>14598</v>
      </c>
      <c r="B6654" s="263" t="s">
        <v>27297</v>
      </c>
      <c r="C6654" s="263" t="s">
        <v>20</v>
      </c>
      <c r="D6654" t="s">
        <v>0</v>
      </c>
    </row>
    <row r="6655" spans="1:4" x14ac:dyDescent="0.2">
      <c r="A6655" s="263" t="s">
        <v>7585</v>
      </c>
      <c r="B6655" s="263" t="s">
        <v>27298</v>
      </c>
      <c r="C6655" s="263" t="s">
        <v>20</v>
      </c>
      <c r="D6655" t="s">
        <v>0</v>
      </c>
    </row>
    <row r="6656" spans="1:4" x14ac:dyDescent="0.2">
      <c r="A6656" s="263" t="s">
        <v>14599</v>
      </c>
      <c r="B6656" s="263" t="s">
        <v>27298</v>
      </c>
      <c r="C6656" s="263" t="s">
        <v>20</v>
      </c>
      <c r="D6656" t="s">
        <v>0</v>
      </c>
    </row>
    <row r="6657" spans="1:4" x14ac:dyDescent="0.2">
      <c r="A6657" s="263" t="s">
        <v>7586</v>
      </c>
      <c r="B6657" s="263" t="s">
        <v>27299</v>
      </c>
      <c r="C6657" s="263" t="s">
        <v>20</v>
      </c>
      <c r="D6657" t="s">
        <v>0</v>
      </c>
    </row>
    <row r="6658" spans="1:4" x14ac:dyDescent="0.2">
      <c r="A6658" s="263" t="s">
        <v>14600</v>
      </c>
      <c r="B6658" s="263" t="s">
        <v>27299</v>
      </c>
      <c r="C6658" s="263" t="s">
        <v>20</v>
      </c>
      <c r="D6658" t="s">
        <v>0</v>
      </c>
    </row>
    <row r="6659" spans="1:4" x14ac:dyDescent="0.2">
      <c r="A6659" s="263" t="s">
        <v>7587</v>
      </c>
      <c r="B6659" s="263" t="s">
        <v>27300</v>
      </c>
      <c r="C6659" s="263" t="s">
        <v>20</v>
      </c>
      <c r="D6659" t="s">
        <v>0</v>
      </c>
    </row>
    <row r="6660" spans="1:4" x14ac:dyDescent="0.2">
      <c r="A6660" s="263" t="s">
        <v>14601</v>
      </c>
      <c r="B6660" s="263" t="s">
        <v>27300</v>
      </c>
      <c r="C6660" s="263" t="s">
        <v>20</v>
      </c>
      <c r="D6660" t="s">
        <v>0</v>
      </c>
    </row>
    <row r="6661" spans="1:4" x14ac:dyDescent="0.2">
      <c r="A6661" s="263" t="s">
        <v>7588</v>
      </c>
      <c r="B6661" s="263" t="s">
        <v>27301</v>
      </c>
      <c r="C6661" s="263" t="s">
        <v>20</v>
      </c>
      <c r="D6661" t="s">
        <v>0</v>
      </c>
    </row>
    <row r="6662" spans="1:4" x14ac:dyDescent="0.2">
      <c r="A6662" s="263" t="s">
        <v>14602</v>
      </c>
      <c r="B6662" s="263" t="s">
        <v>27301</v>
      </c>
      <c r="C6662" s="263" t="s">
        <v>20</v>
      </c>
      <c r="D6662" t="s">
        <v>0</v>
      </c>
    </row>
    <row r="6663" spans="1:4" x14ac:dyDescent="0.2">
      <c r="A6663" s="263" t="s">
        <v>7589</v>
      </c>
      <c r="B6663" s="263" t="s">
        <v>27302</v>
      </c>
      <c r="C6663" s="263" t="s">
        <v>20</v>
      </c>
      <c r="D6663" t="s">
        <v>0</v>
      </c>
    </row>
    <row r="6664" spans="1:4" x14ac:dyDescent="0.2">
      <c r="A6664" s="263" t="s">
        <v>14603</v>
      </c>
      <c r="B6664" s="263" t="s">
        <v>27302</v>
      </c>
      <c r="C6664" s="263" t="s">
        <v>20</v>
      </c>
      <c r="D6664" t="s">
        <v>0</v>
      </c>
    </row>
    <row r="6665" spans="1:4" x14ac:dyDescent="0.2">
      <c r="A6665" s="263" t="s">
        <v>7590</v>
      </c>
      <c r="B6665" s="263" t="s">
        <v>27303</v>
      </c>
      <c r="C6665" s="263" t="s">
        <v>20</v>
      </c>
      <c r="D6665" t="s">
        <v>0</v>
      </c>
    </row>
    <row r="6666" spans="1:4" x14ac:dyDescent="0.2">
      <c r="A6666" s="263" t="s">
        <v>14604</v>
      </c>
      <c r="B6666" s="263" t="s">
        <v>27303</v>
      </c>
      <c r="C6666" s="263" t="s">
        <v>20</v>
      </c>
      <c r="D6666" t="s">
        <v>0</v>
      </c>
    </row>
    <row r="6667" spans="1:4" x14ac:dyDescent="0.2">
      <c r="A6667" s="263" t="s">
        <v>7591</v>
      </c>
      <c r="B6667" s="263" t="s">
        <v>27304</v>
      </c>
      <c r="C6667" s="263" t="s">
        <v>20</v>
      </c>
      <c r="D6667" t="s">
        <v>0</v>
      </c>
    </row>
    <row r="6668" spans="1:4" x14ac:dyDescent="0.2">
      <c r="A6668" s="263" t="s">
        <v>14605</v>
      </c>
      <c r="B6668" s="263" t="s">
        <v>27304</v>
      </c>
      <c r="C6668" s="263" t="s">
        <v>20</v>
      </c>
      <c r="D6668" t="s">
        <v>0</v>
      </c>
    </row>
    <row r="6669" spans="1:4" x14ac:dyDescent="0.2">
      <c r="A6669" s="263" t="s">
        <v>7592</v>
      </c>
      <c r="B6669" s="263" t="s">
        <v>27305</v>
      </c>
      <c r="C6669" s="263" t="s">
        <v>20</v>
      </c>
      <c r="D6669" t="s">
        <v>0</v>
      </c>
    </row>
    <row r="6670" spans="1:4" x14ac:dyDescent="0.2">
      <c r="A6670" s="263" t="s">
        <v>14606</v>
      </c>
      <c r="B6670" s="263" t="s">
        <v>27305</v>
      </c>
      <c r="C6670" s="263" t="s">
        <v>20</v>
      </c>
      <c r="D6670" t="s">
        <v>0</v>
      </c>
    </row>
    <row r="6671" spans="1:4" x14ac:dyDescent="0.2">
      <c r="A6671" s="263" t="s">
        <v>7593</v>
      </c>
      <c r="B6671" s="263" t="s">
        <v>27306</v>
      </c>
      <c r="C6671" s="263" t="s">
        <v>20</v>
      </c>
      <c r="D6671" t="s">
        <v>0</v>
      </c>
    </row>
    <row r="6672" spans="1:4" x14ac:dyDescent="0.2">
      <c r="A6672" s="263" t="s">
        <v>14607</v>
      </c>
      <c r="B6672" s="263" t="s">
        <v>27306</v>
      </c>
      <c r="C6672" s="263" t="s">
        <v>20</v>
      </c>
      <c r="D6672" t="s">
        <v>0</v>
      </c>
    </row>
    <row r="6673" spans="1:4" x14ac:dyDescent="0.2">
      <c r="A6673" s="263" t="s">
        <v>7594</v>
      </c>
      <c r="B6673" s="263" t="s">
        <v>27307</v>
      </c>
      <c r="C6673" s="263" t="s">
        <v>20</v>
      </c>
      <c r="D6673" t="s">
        <v>0</v>
      </c>
    </row>
    <row r="6674" spans="1:4" x14ac:dyDescent="0.2">
      <c r="A6674" s="263" t="s">
        <v>14608</v>
      </c>
      <c r="B6674" s="263" t="s">
        <v>27307</v>
      </c>
      <c r="C6674" s="263" t="s">
        <v>20</v>
      </c>
      <c r="D6674" t="s">
        <v>0</v>
      </c>
    </row>
    <row r="6675" spans="1:4" x14ac:dyDescent="0.2">
      <c r="A6675" s="263" t="s">
        <v>2100</v>
      </c>
      <c r="B6675" s="263" t="s">
        <v>27308</v>
      </c>
      <c r="C6675" s="263" t="s">
        <v>23500</v>
      </c>
      <c r="D6675" t="s">
        <v>34972</v>
      </c>
    </row>
    <row r="6676" spans="1:4" x14ac:dyDescent="0.2">
      <c r="A6676" s="263" t="s">
        <v>14609</v>
      </c>
      <c r="B6676" s="263" t="s">
        <v>27308</v>
      </c>
      <c r="C6676" s="263" t="s">
        <v>23500</v>
      </c>
      <c r="D6676" t="s">
        <v>34972</v>
      </c>
    </row>
    <row r="6677" spans="1:4" x14ac:dyDescent="0.2">
      <c r="A6677" s="263" t="s">
        <v>2101</v>
      </c>
      <c r="B6677" s="263" t="s">
        <v>27309</v>
      </c>
      <c r="C6677" s="263" t="s">
        <v>23500</v>
      </c>
      <c r="D6677" t="s">
        <v>34972</v>
      </c>
    </row>
    <row r="6678" spans="1:4" x14ac:dyDescent="0.2">
      <c r="A6678" s="263" t="s">
        <v>14610</v>
      </c>
      <c r="B6678" s="263" t="s">
        <v>27309</v>
      </c>
      <c r="C6678" s="263" t="s">
        <v>23500</v>
      </c>
      <c r="D6678" t="s">
        <v>34972</v>
      </c>
    </row>
    <row r="6679" spans="1:4" x14ac:dyDescent="0.2">
      <c r="A6679" s="263" t="s">
        <v>2102</v>
      </c>
      <c r="B6679" s="263" t="s">
        <v>27310</v>
      </c>
      <c r="C6679" s="263" t="s">
        <v>23500</v>
      </c>
      <c r="D6679" t="s">
        <v>34972</v>
      </c>
    </row>
    <row r="6680" spans="1:4" x14ac:dyDescent="0.2">
      <c r="A6680" s="263" t="s">
        <v>14611</v>
      </c>
      <c r="B6680" s="263" t="s">
        <v>27310</v>
      </c>
      <c r="C6680" s="263" t="s">
        <v>23500</v>
      </c>
      <c r="D6680" t="s">
        <v>34972</v>
      </c>
    </row>
    <row r="6681" spans="1:4" x14ac:dyDescent="0.2">
      <c r="A6681" s="263" t="s">
        <v>2103</v>
      </c>
      <c r="B6681" s="263" t="s">
        <v>27311</v>
      </c>
      <c r="C6681" s="263" t="s">
        <v>23500</v>
      </c>
      <c r="D6681" t="s">
        <v>34972</v>
      </c>
    </row>
    <row r="6682" spans="1:4" x14ac:dyDescent="0.2">
      <c r="A6682" s="263" t="s">
        <v>14612</v>
      </c>
      <c r="B6682" s="263" t="s">
        <v>27311</v>
      </c>
      <c r="C6682" s="263" t="s">
        <v>23500</v>
      </c>
      <c r="D6682" t="s">
        <v>34972</v>
      </c>
    </row>
    <row r="6683" spans="1:4" x14ac:dyDescent="0.2">
      <c r="A6683" s="263" t="s">
        <v>2104</v>
      </c>
      <c r="B6683" s="263" t="s">
        <v>27312</v>
      </c>
      <c r="C6683" s="263" t="s">
        <v>23500</v>
      </c>
      <c r="D6683" t="s">
        <v>34972</v>
      </c>
    </row>
    <row r="6684" spans="1:4" x14ac:dyDescent="0.2">
      <c r="A6684" s="263" t="s">
        <v>14613</v>
      </c>
      <c r="B6684" s="263" t="s">
        <v>27312</v>
      </c>
      <c r="C6684" s="263" t="s">
        <v>23500</v>
      </c>
      <c r="D6684" t="s">
        <v>34972</v>
      </c>
    </row>
    <row r="6685" spans="1:4" x14ac:dyDescent="0.2">
      <c r="A6685" s="263" t="s">
        <v>2105</v>
      </c>
      <c r="B6685" s="263" t="s">
        <v>27313</v>
      </c>
      <c r="C6685" s="263" t="s">
        <v>23500</v>
      </c>
      <c r="D6685" t="s">
        <v>34972</v>
      </c>
    </row>
    <row r="6686" spans="1:4" x14ac:dyDescent="0.2">
      <c r="A6686" s="263" t="s">
        <v>14614</v>
      </c>
      <c r="B6686" s="263" t="s">
        <v>27313</v>
      </c>
      <c r="C6686" s="263" t="s">
        <v>23500</v>
      </c>
      <c r="D6686" t="s">
        <v>34972</v>
      </c>
    </row>
    <row r="6687" spans="1:4" x14ac:dyDescent="0.2">
      <c r="A6687" s="263" t="s">
        <v>2106</v>
      </c>
      <c r="B6687" s="263" t="s">
        <v>27314</v>
      </c>
      <c r="C6687" s="263" t="s">
        <v>23500</v>
      </c>
      <c r="D6687" t="s">
        <v>34972</v>
      </c>
    </row>
    <row r="6688" spans="1:4" x14ac:dyDescent="0.2">
      <c r="A6688" s="263" t="s">
        <v>14615</v>
      </c>
      <c r="B6688" s="263" t="s">
        <v>27314</v>
      </c>
      <c r="C6688" s="263" t="s">
        <v>23500</v>
      </c>
      <c r="D6688" t="s">
        <v>34972</v>
      </c>
    </row>
    <row r="6689" spans="1:4" x14ac:dyDescent="0.2">
      <c r="A6689" s="263" t="s">
        <v>2107</v>
      </c>
      <c r="B6689" s="263" t="s">
        <v>27315</v>
      </c>
      <c r="C6689" s="263" t="s">
        <v>23567</v>
      </c>
      <c r="D6689" t="s">
        <v>34973</v>
      </c>
    </row>
    <row r="6690" spans="1:4" x14ac:dyDescent="0.2">
      <c r="A6690" s="263" t="s">
        <v>14616</v>
      </c>
      <c r="B6690" s="263" t="s">
        <v>27315</v>
      </c>
      <c r="C6690" s="263" t="s">
        <v>23567</v>
      </c>
      <c r="D6690" t="s">
        <v>34973</v>
      </c>
    </row>
    <row r="6691" spans="1:4" x14ac:dyDescent="0.2">
      <c r="A6691" s="263" t="s">
        <v>2108</v>
      </c>
      <c r="B6691" s="263" t="s">
        <v>27316</v>
      </c>
      <c r="C6691" s="263" t="s">
        <v>23567</v>
      </c>
      <c r="D6691" t="s">
        <v>34973</v>
      </c>
    </row>
    <row r="6692" spans="1:4" x14ac:dyDescent="0.2">
      <c r="A6692" s="263" t="s">
        <v>14617</v>
      </c>
      <c r="B6692" s="263" t="s">
        <v>27316</v>
      </c>
      <c r="C6692" s="263" t="s">
        <v>23567</v>
      </c>
      <c r="D6692" t="s">
        <v>34973</v>
      </c>
    </row>
    <row r="6693" spans="1:4" x14ac:dyDescent="0.2">
      <c r="A6693" s="263" t="s">
        <v>2109</v>
      </c>
      <c r="B6693" s="263" t="s">
        <v>27317</v>
      </c>
      <c r="C6693" s="263" t="s">
        <v>23500</v>
      </c>
      <c r="D6693" t="s">
        <v>34972</v>
      </c>
    </row>
    <row r="6694" spans="1:4" x14ac:dyDescent="0.2">
      <c r="A6694" s="263" t="s">
        <v>14618</v>
      </c>
      <c r="B6694" s="263" t="s">
        <v>27317</v>
      </c>
      <c r="C6694" s="263" t="s">
        <v>23500</v>
      </c>
      <c r="D6694" t="s">
        <v>34972</v>
      </c>
    </row>
    <row r="6695" spans="1:4" x14ac:dyDescent="0.2">
      <c r="A6695" s="263" t="s">
        <v>2110</v>
      </c>
      <c r="B6695" s="263" t="s">
        <v>27318</v>
      </c>
      <c r="C6695" s="263" t="s">
        <v>23500</v>
      </c>
      <c r="D6695" t="s">
        <v>34972</v>
      </c>
    </row>
    <row r="6696" spans="1:4" x14ac:dyDescent="0.2">
      <c r="A6696" s="263" t="s">
        <v>14619</v>
      </c>
      <c r="B6696" s="263" t="s">
        <v>27318</v>
      </c>
      <c r="C6696" s="263" t="s">
        <v>23500</v>
      </c>
      <c r="D6696" t="s">
        <v>34972</v>
      </c>
    </row>
    <row r="6697" spans="1:4" x14ac:dyDescent="0.2">
      <c r="A6697" s="263" t="s">
        <v>2111</v>
      </c>
      <c r="B6697" s="263" t="s">
        <v>27319</v>
      </c>
      <c r="C6697" s="263" t="s">
        <v>23500</v>
      </c>
      <c r="D6697" t="s">
        <v>34972</v>
      </c>
    </row>
    <row r="6698" spans="1:4" x14ac:dyDescent="0.2">
      <c r="A6698" s="263" t="s">
        <v>14620</v>
      </c>
      <c r="B6698" s="263" t="s">
        <v>27319</v>
      </c>
      <c r="C6698" s="263" t="s">
        <v>23500</v>
      </c>
      <c r="D6698" t="s">
        <v>34972</v>
      </c>
    </row>
    <row r="6699" spans="1:4" x14ac:dyDescent="0.2">
      <c r="A6699" s="263" t="s">
        <v>2112</v>
      </c>
      <c r="B6699" s="263" t="s">
        <v>27320</v>
      </c>
      <c r="C6699" s="263" t="s">
        <v>23567</v>
      </c>
      <c r="D6699" t="s">
        <v>34973</v>
      </c>
    </row>
    <row r="6700" spans="1:4" x14ac:dyDescent="0.2">
      <c r="A6700" s="263" t="s">
        <v>14621</v>
      </c>
      <c r="B6700" s="263" t="s">
        <v>27320</v>
      </c>
      <c r="C6700" s="263" t="s">
        <v>23567</v>
      </c>
      <c r="D6700" t="s">
        <v>34973</v>
      </c>
    </row>
    <row r="6701" spans="1:4" x14ac:dyDescent="0.2">
      <c r="A6701" s="263" t="s">
        <v>2113</v>
      </c>
      <c r="B6701" s="263" t="s">
        <v>27321</v>
      </c>
      <c r="C6701" s="263" t="s">
        <v>23567</v>
      </c>
      <c r="D6701" t="s">
        <v>34973</v>
      </c>
    </row>
    <row r="6702" spans="1:4" x14ac:dyDescent="0.2">
      <c r="A6702" s="263" t="s">
        <v>14622</v>
      </c>
      <c r="B6702" s="263" t="s">
        <v>27321</v>
      </c>
      <c r="C6702" s="263" t="s">
        <v>23567</v>
      </c>
      <c r="D6702" t="s">
        <v>34973</v>
      </c>
    </row>
    <row r="6703" spans="1:4" x14ac:dyDescent="0.2">
      <c r="A6703" s="263" t="s">
        <v>2114</v>
      </c>
      <c r="B6703" s="263" t="s">
        <v>27322</v>
      </c>
      <c r="C6703" s="263" t="s">
        <v>20</v>
      </c>
      <c r="D6703" t="s">
        <v>0</v>
      </c>
    </row>
    <row r="6704" spans="1:4" x14ac:dyDescent="0.2">
      <c r="A6704" s="263" t="s">
        <v>14623</v>
      </c>
      <c r="B6704" s="263" t="s">
        <v>27322</v>
      </c>
      <c r="C6704" s="263" t="s">
        <v>20</v>
      </c>
      <c r="D6704" t="s">
        <v>0</v>
      </c>
    </row>
    <row r="6705" spans="1:4" x14ac:dyDescent="0.2">
      <c r="A6705" s="263" t="s">
        <v>2115</v>
      </c>
      <c r="B6705" s="263" t="s">
        <v>27323</v>
      </c>
      <c r="C6705" s="263" t="s">
        <v>20</v>
      </c>
      <c r="D6705" t="s">
        <v>0</v>
      </c>
    </row>
    <row r="6706" spans="1:4" x14ac:dyDescent="0.2">
      <c r="A6706" s="263" t="s">
        <v>14624</v>
      </c>
      <c r="B6706" s="263" t="s">
        <v>27323</v>
      </c>
      <c r="C6706" s="263" t="s">
        <v>20</v>
      </c>
      <c r="D6706" t="s">
        <v>0</v>
      </c>
    </row>
    <row r="6707" spans="1:4" x14ac:dyDescent="0.2">
      <c r="A6707" s="263" t="s">
        <v>2116</v>
      </c>
      <c r="B6707" s="263" t="s">
        <v>27324</v>
      </c>
      <c r="C6707" s="263" t="s">
        <v>20</v>
      </c>
      <c r="D6707" t="s">
        <v>0</v>
      </c>
    </row>
    <row r="6708" spans="1:4" x14ac:dyDescent="0.2">
      <c r="A6708" s="263" t="s">
        <v>14625</v>
      </c>
      <c r="B6708" s="263" t="s">
        <v>27324</v>
      </c>
      <c r="C6708" s="263" t="s">
        <v>20</v>
      </c>
      <c r="D6708" t="s">
        <v>0</v>
      </c>
    </row>
    <row r="6709" spans="1:4" x14ac:dyDescent="0.2">
      <c r="A6709" s="263" t="s">
        <v>2117</v>
      </c>
      <c r="B6709" s="263" t="s">
        <v>27325</v>
      </c>
      <c r="C6709" s="263" t="s">
        <v>20</v>
      </c>
      <c r="D6709" t="s">
        <v>0</v>
      </c>
    </row>
    <row r="6710" spans="1:4" x14ac:dyDescent="0.2">
      <c r="A6710" s="263" t="s">
        <v>14626</v>
      </c>
      <c r="B6710" s="263" t="s">
        <v>27325</v>
      </c>
      <c r="C6710" s="263" t="s">
        <v>20</v>
      </c>
      <c r="D6710" t="s">
        <v>0</v>
      </c>
    </row>
    <row r="6711" spans="1:4" x14ac:dyDescent="0.2">
      <c r="A6711" s="263" t="s">
        <v>2118</v>
      </c>
      <c r="B6711" s="263" t="s">
        <v>27326</v>
      </c>
      <c r="C6711" s="263" t="s">
        <v>20</v>
      </c>
      <c r="D6711" t="s">
        <v>0</v>
      </c>
    </row>
    <row r="6712" spans="1:4" x14ac:dyDescent="0.2">
      <c r="A6712" s="263" t="s">
        <v>14627</v>
      </c>
      <c r="B6712" s="263" t="s">
        <v>27326</v>
      </c>
      <c r="C6712" s="263" t="s">
        <v>20</v>
      </c>
      <c r="D6712" t="s">
        <v>0</v>
      </c>
    </row>
    <row r="6713" spans="1:4" x14ac:dyDescent="0.2">
      <c r="A6713" s="263" t="s">
        <v>2119</v>
      </c>
      <c r="B6713" s="263" t="s">
        <v>27327</v>
      </c>
      <c r="C6713" s="263" t="s">
        <v>20</v>
      </c>
      <c r="D6713" t="s">
        <v>0</v>
      </c>
    </row>
    <row r="6714" spans="1:4" x14ac:dyDescent="0.2">
      <c r="A6714" s="263" t="s">
        <v>14628</v>
      </c>
      <c r="B6714" s="263" t="s">
        <v>27327</v>
      </c>
      <c r="C6714" s="263" t="s">
        <v>20</v>
      </c>
      <c r="D6714" t="s">
        <v>0</v>
      </c>
    </row>
    <row r="6715" spans="1:4" x14ac:dyDescent="0.2">
      <c r="A6715" s="263" t="s">
        <v>2120</v>
      </c>
      <c r="B6715" s="263" t="s">
        <v>27328</v>
      </c>
      <c r="C6715" s="263" t="s">
        <v>20</v>
      </c>
      <c r="D6715" t="s">
        <v>0</v>
      </c>
    </row>
    <row r="6716" spans="1:4" x14ac:dyDescent="0.2">
      <c r="A6716" s="263" t="s">
        <v>14629</v>
      </c>
      <c r="B6716" s="263" t="s">
        <v>27328</v>
      </c>
      <c r="C6716" s="263" t="s">
        <v>20</v>
      </c>
      <c r="D6716" t="s">
        <v>0</v>
      </c>
    </row>
    <row r="6717" spans="1:4" x14ac:dyDescent="0.2">
      <c r="A6717" s="263" t="s">
        <v>2121</v>
      </c>
      <c r="B6717" s="263" t="s">
        <v>27329</v>
      </c>
      <c r="C6717" s="263" t="s">
        <v>20</v>
      </c>
      <c r="D6717" t="s">
        <v>0</v>
      </c>
    </row>
    <row r="6718" spans="1:4" x14ac:dyDescent="0.2">
      <c r="A6718" s="263" t="s">
        <v>14630</v>
      </c>
      <c r="B6718" s="263" t="s">
        <v>27329</v>
      </c>
      <c r="C6718" s="263" t="s">
        <v>20</v>
      </c>
      <c r="D6718" t="s">
        <v>0</v>
      </c>
    </row>
    <row r="6719" spans="1:4" x14ac:dyDescent="0.2">
      <c r="A6719" s="263" t="s">
        <v>2122</v>
      </c>
      <c r="B6719" s="263" t="s">
        <v>27330</v>
      </c>
      <c r="C6719" s="263" t="s">
        <v>20</v>
      </c>
      <c r="D6719" t="s">
        <v>0</v>
      </c>
    </row>
    <row r="6720" spans="1:4" x14ac:dyDescent="0.2">
      <c r="A6720" s="263" t="s">
        <v>14631</v>
      </c>
      <c r="B6720" s="263" t="s">
        <v>27330</v>
      </c>
      <c r="C6720" s="263" t="s">
        <v>20</v>
      </c>
      <c r="D6720" t="s">
        <v>0</v>
      </c>
    </row>
    <row r="6721" spans="1:4" x14ac:dyDescent="0.2">
      <c r="A6721" s="263" t="s">
        <v>2123</v>
      </c>
      <c r="B6721" s="263" t="s">
        <v>27331</v>
      </c>
      <c r="C6721" s="263" t="s">
        <v>23500</v>
      </c>
      <c r="D6721" t="s">
        <v>34972</v>
      </c>
    </row>
    <row r="6722" spans="1:4" x14ac:dyDescent="0.2">
      <c r="A6722" s="263" t="s">
        <v>14632</v>
      </c>
      <c r="B6722" s="263" t="s">
        <v>27331</v>
      </c>
      <c r="C6722" s="263" t="s">
        <v>23500</v>
      </c>
      <c r="D6722" t="s">
        <v>34972</v>
      </c>
    </row>
    <row r="6723" spans="1:4" x14ac:dyDescent="0.2">
      <c r="A6723" s="263" t="s">
        <v>2124</v>
      </c>
      <c r="B6723" s="263" t="s">
        <v>27332</v>
      </c>
      <c r="C6723" s="263" t="s">
        <v>23567</v>
      </c>
      <c r="D6723" t="s">
        <v>34973</v>
      </c>
    </row>
    <row r="6724" spans="1:4" x14ac:dyDescent="0.2">
      <c r="A6724" s="263" t="s">
        <v>14633</v>
      </c>
      <c r="B6724" s="263" t="s">
        <v>27332</v>
      </c>
      <c r="C6724" s="263" t="s">
        <v>23567</v>
      </c>
      <c r="D6724" t="s">
        <v>34973</v>
      </c>
    </row>
    <row r="6725" spans="1:4" x14ac:dyDescent="0.2">
      <c r="A6725" s="263" t="s">
        <v>2125</v>
      </c>
      <c r="B6725" s="263" t="s">
        <v>27333</v>
      </c>
      <c r="C6725" s="263" t="s">
        <v>20</v>
      </c>
      <c r="D6725" t="s">
        <v>0</v>
      </c>
    </row>
    <row r="6726" spans="1:4" x14ac:dyDescent="0.2">
      <c r="A6726" s="263" t="s">
        <v>14634</v>
      </c>
      <c r="B6726" s="263" t="s">
        <v>27333</v>
      </c>
      <c r="C6726" s="263" t="s">
        <v>20</v>
      </c>
      <c r="D6726" t="s">
        <v>0</v>
      </c>
    </row>
    <row r="6727" spans="1:4" x14ac:dyDescent="0.2">
      <c r="A6727" s="263" t="s">
        <v>2126</v>
      </c>
      <c r="B6727" s="263" t="s">
        <v>27334</v>
      </c>
      <c r="C6727" s="263" t="s">
        <v>23500</v>
      </c>
      <c r="D6727" t="s">
        <v>34972</v>
      </c>
    </row>
    <row r="6728" spans="1:4" x14ac:dyDescent="0.2">
      <c r="A6728" s="263" t="s">
        <v>14635</v>
      </c>
      <c r="B6728" s="263" t="s">
        <v>27334</v>
      </c>
      <c r="C6728" s="263" t="s">
        <v>23500</v>
      </c>
      <c r="D6728" t="s">
        <v>34972</v>
      </c>
    </row>
    <row r="6729" spans="1:4" x14ac:dyDescent="0.2">
      <c r="A6729" s="263" t="s">
        <v>2127</v>
      </c>
      <c r="B6729" s="263" t="s">
        <v>27335</v>
      </c>
      <c r="C6729" s="263" t="s">
        <v>23500</v>
      </c>
      <c r="D6729" t="s">
        <v>34972</v>
      </c>
    </row>
    <row r="6730" spans="1:4" x14ac:dyDescent="0.2">
      <c r="A6730" s="263" t="s">
        <v>14636</v>
      </c>
      <c r="B6730" s="263" t="s">
        <v>27335</v>
      </c>
      <c r="C6730" s="263" t="s">
        <v>23500</v>
      </c>
      <c r="D6730" t="s">
        <v>34972</v>
      </c>
    </row>
    <row r="6731" spans="1:4" x14ac:dyDescent="0.2">
      <c r="A6731" s="263" t="s">
        <v>7595</v>
      </c>
      <c r="B6731" s="263" t="s">
        <v>27336</v>
      </c>
      <c r="C6731" s="263" t="s">
        <v>23500</v>
      </c>
      <c r="D6731" t="s">
        <v>34972</v>
      </c>
    </row>
    <row r="6732" spans="1:4" x14ac:dyDescent="0.2">
      <c r="A6732" s="263" t="s">
        <v>14637</v>
      </c>
      <c r="B6732" s="263" t="s">
        <v>27336</v>
      </c>
      <c r="C6732" s="263" t="s">
        <v>23500</v>
      </c>
      <c r="D6732" t="s">
        <v>34972</v>
      </c>
    </row>
    <row r="6733" spans="1:4" x14ac:dyDescent="0.2">
      <c r="A6733" s="263" t="s">
        <v>7596</v>
      </c>
      <c r="B6733" s="263" t="s">
        <v>27337</v>
      </c>
      <c r="C6733" s="263" t="s">
        <v>23500</v>
      </c>
      <c r="D6733" t="s">
        <v>34972</v>
      </c>
    </row>
    <row r="6734" spans="1:4" x14ac:dyDescent="0.2">
      <c r="A6734" s="263" t="s">
        <v>14638</v>
      </c>
      <c r="B6734" s="263" t="s">
        <v>27337</v>
      </c>
      <c r="C6734" s="263" t="s">
        <v>23500</v>
      </c>
      <c r="D6734" t="s">
        <v>34972</v>
      </c>
    </row>
    <row r="6735" spans="1:4" x14ac:dyDescent="0.2">
      <c r="A6735" s="263" t="s">
        <v>2128</v>
      </c>
      <c r="B6735" s="263" t="s">
        <v>27338</v>
      </c>
      <c r="C6735" s="263" t="s">
        <v>23500</v>
      </c>
      <c r="D6735" t="s">
        <v>34972</v>
      </c>
    </row>
    <row r="6736" spans="1:4" x14ac:dyDescent="0.2">
      <c r="A6736" s="263" t="s">
        <v>14639</v>
      </c>
      <c r="B6736" s="263" t="s">
        <v>27338</v>
      </c>
      <c r="C6736" s="263" t="s">
        <v>23500</v>
      </c>
      <c r="D6736" t="s">
        <v>34972</v>
      </c>
    </row>
    <row r="6737" spans="1:4" x14ac:dyDescent="0.2">
      <c r="A6737" s="263" t="s">
        <v>2129</v>
      </c>
      <c r="B6737" s="263" t="s">
        <v>27339</v>
      </c>
      <c r="C6737" s="263" t="s">
        <v>23500</v>
      </c>
      <c r="D6737" t="s">
        <v>34972</v>
      </c>
    </row>
    <row r="6738" spans="1:4" x14ac:dyDescent="0.2">
      <c r="A6738" s="263" t="s">
        <v>14640</v>
      </c>
      <c r="B6738" s="263" t="s">
        <v>27339</v>
      </c>
      <c r="C6738" s="263" t="s">
        <v>23500</v>
      </c>
      <c r="D6738" t="s">
        <v>34972</v>
      </c>
    </row>
    <row r="6739" spans="1:4" x14ac:dyDescent="0.2">
      <c r="A6739" s="263" t="s">
        <v>2130</v>
      </c>
      <c r="B6739" s="263" t="s">
        <v>27340</v>
      </c>
      <c r="C6739" s="263" t="s">
        <v>23500</v>
      </c>
      <c r="D6739" t="s">
        <v>34972</v>
      </c>
    </row>
    <row r="6740" spans="1:4" x14ac:dyDescent="0.2">
      <c r="A6740" s="263" t="s">
        <v>14641</v>
      </c>
      <c r="B6740" s="263" t="s">
        <v>27340</v>
      </c>
      <c r="C6740" s="263" t="s">
        <v>23500</v>
      </c>
      <c r="D6740" t="s">
        <v>34972</v>
      </c>
    </row>
    <row r="6741" spans="1:4" x14ac:dyDescent="0.2">
      <c r="A6741" s="263" t="s">
        <v>2131</v>
      </c>
      <c r="B6741" s="263" t="s">
        <v>27341</v>
      </c>
      <c r="C6741" s="263" t="s">
        <v>23500</v>
      </c>
      <c r="D6741" t="s">
        <v>34972</v>
      </c>
    </row>
    <row r="6742" spans="1:4" x14ac:dyDescent="0.2">
      <c r="A6742" s="263" t="s">
        <v>14642</v>
      </c>
      <c r="B6742" s="263" t="s">
        <v>27341</v>
      </c>
      <c r="C6742" s="263" t="s">
        <v>23500</v>
      </c>
      <c r="D6742" t="s">
        <v>34972</v>
      </c>
    </row>
    <row r="6743" spans="1:4" x14ac:dyDescent="0.2">
      <c r="A6743" s="263" t="s">
        <v>2132</v>
      </c>
      <c r="B6743" s="263" t="s">
        <v>27342</v>
      </c>
      <c r="C6743" s="263" t="s">
        <v>23500</v>
      </c>
      <c r="D6743" t="s">
        <v>34972</v>
      </c>
    </row>
    <row r="6744" spans="1:4" x14ac:dyDescent="0.2">
      <c r="A6744" s="263" t="s">
        <v>14643</v>
      </c>
      <c r="B6744" s="263" t="s">
        <v>27342</v>
      </c>
      <c r="C6744" s="263" t="s">
        <v>23500</v>
      </c>
      <c r="D6744" t="s">
        <v>34972</v>
      </c>
    </row>
    <row r="6745" spans="1:4" x14ac:dyDescent="0.2">
      <c r="A6745" s="263" t="s">
        <v>2133</v>
      </c>
      <c r="B6745" s="263" t="s">
        <v>27343</v>
      </c>
      <c r="C6745" s="263" t="s">
        <v>23500</v>
      </c>
      <c r="D6745" t="s">
        <v>34972</v>
      </c>
    </row>
    <row r="6746" spans="1:4" x14ac:dyDescent="0.2">
      <c r="A6746" s="263" t="s">
        <v>14644</v>
      </c>
      <c r="B6746" s="263" t="s">
        <v>27343</v>
      </c>
      <c r="C6746" s="263" t="s">
        <v>23500</v>
      </c>
      <c r="D6746" t="s">
        <v>34972</v>
      </c>
    </row>
    <row r="6747" spans="1:4" x14ac:dyDescent="0.2">
      <c r="A6747" s="263" t="s">
        <v>7597</v>
      </c>
      <c r="B6747" s="263" t="s">
        <v>23709</v>
      </c>
      <c r="C6747" s="263" t="s">
        <v>23500</v>
      </c>
      <c r="D6747" t="s">
        <v>34972</v>
      </c>
    </row>
    <row r="6748" spans="1:4" x14ac:dyDescent="0.2">
      <c r="A6748" s="263" t="s">
        <v>14645</v>
      </c>
      <c r="B6748" s="263" t="s">
        <v>23709</v>
      </c>
      <c r="C6748" s="263" t="s">
        <v>23500</v>
      </c>
      <c r="D6748" t="s">
        <v>34972</v>
      </c>
    </row>
    <row r="6749" spans="1:4" x14ac:dyDescent="0.2">
      <c r="A6749" s="263" t="s">
        <v>7598</v>
      </c>
      <c r="B6749" s="263" t="s">
        <v>27344</v>
      </c>
      <c r="C6749" s="263" t="s">
        <v>23500</v>
      </c>
      <c r="D6749" t="s">
        <v>34972</v>
      </c>
    </row>
    <row r="6750" spans="1:4" x14ac:dyDescent="0.2">
      <c r="A6750" s="263" t="s">
        <v>14646</v>
      </c>
      <c r="B6750" s="263" t="s">
        <v>27344</v>
      </c>
      <c r="C6750" s="263" t="s">
        <v>23500</v>
      </c>
      <c r="D6750" t="s">
        <v>34972</v>
      </c>
    </row>
    <row r="6751" spans="1:4" x14ac:dyDescent="0.2">
      <c r="A6751" s="263" t="s">
        <v>7599</v>
      </c>
      <c r="B6751" s="263" t="s">
        <v>27345</v>
      </c>
      <c r="C6751" s="263" t="s">
        <v>23500</v>
      </c>
      <c r="D6751" t="s">
        <v>34972</v>
      </c>
    </row>
    <row r="6752" spans="1:4" x14ac:dyDescent="0.2">
      <c r="A6752" s="263" t="s">
        <v>14647</v>
      </c>
      <c r="B6752" s="263" t="s">
        <v>27345</v>
      </c>
      <c r="C6752" s="263" t="s">
        <v>23500</v>
      </c>
      <c r="D6752" t="s">
        <v>34972</v>
      </c>
    </row>
    <row r="6753" spans="1:4" x14ac:dyDescent="0.2">
      <c r="A6753" s="263" t="s">
        <v>7600</v>
      </c>
      <c r="B6753" s="263" t="s">
        <v>27346</v>
      </c>
      <c r="C6753" s="263" t="s">
        <v>23500</v>
      </c>
      <c r="D6753" t="s">
        <v>34972</v>
      </c>
    </row>
    <row r="6754" spans="1:4" x14ac:dyDescent="0.2">
      <c r="A6754" s="263" t="s">
        <v>14648</v>
      </c>
      <c r="B6754" s="263" t="s">
        <v>27346</v>
      </c>
      <c r="C6754" s="263" t="s">
        <v>23500</v>
      </c>
      <c r="D6754" t="s">
        <v>34972</v>
      </c>
    </row>
    <row r="6755" spans="1:4" x14ac:dyDescent="0.2">
      <c r="A6755" s="263" t="s">
        <v>2134</v>
      </c>
      <c r="B6755" s="263" t="s">
        <v>27347</v>
      </c>
      <c r="C6755" s="263" t="s">
        <v>23500</v>
      </c>
      <c r="D6755" t="s">
        <v>34972</v>
      </c>
    </row>
    <row r="6756" spans="1:4" x14ac:dyDescent="0.2">
      <c r="A6756" s="263" t="s">
        <v>14649</v>
      </c>
      <c r="B6756" s="263" t="s">
        <v>27347</v>
      </c>
      <c r="C6756" s="263" t="s">
        <v>23500</v>
      </c>
      <c r="D6756" t="s">
        <v>34972</v>
      </c>
    </row>
    <row r="6757" spans="1:4" x14ac:dyDescent="0.2">
      <c r="A6757" s="263" t="s">
        <v>2135</v>
      </c>
      <c r="B6757" s="263" t="s">
        <v>27348</v>
      </c>
      <c r="C6757" s="263" t="s">
        <v>23500</v>
      </c>
      <c r="D6757" t="s">
        <v>34972</v>
      </c>
    </row>
    <row r="6758" spans="1:4" x14ac:dyDescent="0.2">
      <c r="A6758" s="263" t="s">
        <v>14650</v>
      </c>
      <c r="B6758" s="263" t="s">
        <v>27348</v>
      </c>
      <c r="C6758" s="263" t="s">
        <v>23500</v>
      </c>
      <c r="D6758" t="s">
        <v>34972</v>
      </c>
    </row>
    <row r="6759" spans="1:4" x14ac:dyDescent="0.2">
      <c r="A6759" s="263" t="s">
        <v>2136</v>
      </c>
      <c r="B6759" s="263" t="s">
        <v>23710</v>
      </c>
      <c r="C6759" s="263" t="s">
        <v>23500</v>
      </c>
      <c r="D6759" t="s">
        <v>34972</v>
      </c>
    </row>
    <row r="6760" spans="1:4" x14ac:dyDescent="0.2">
      <c r="A6760" s="263" t="s">
        <v>14651</v>
      </c>
      <c r="B6760" s="263" t="s">
        <v>23710</v>
      </c>
      <c r="C6760" s="263" t="s">
        <v>23500</v>
      </c>
      <c r="D6760" t="s">
        <v>34972</v>
      </c>
    </row>
    <row r="6761" spans="1:4" x14ac:dyDescent="0.2">
      <c r="A6761" s="263" t="s">
        <v>2137</v>
      </c>
      <c r="B6761" s="263" t="s">
        <v>27349</v>
      </c>
      <c r="C6761" s="263" t="s">
        <v>20</v>
      </c>
      <c r="D6761" t="s">
        <v>0</v>
      </c>
    </row>
    <row r="6762" spans="1:4" x14ac:dyDescent="0.2">
      <c r="A6762" s="263" t="s">
        <v>14652</v>
      </c>
      <c r="B6762" s="263" t="s">
        <v>27349</v>
      </c>
      <c r="C6762" s="263" t="s">
        <v>20</v>
      </c>
      <c r="D6762" t="s">
        <v>0</v>
      </c>
    </row>
    <row r="6763" spans="1:4" x14ac:dyDescent="0.2">
      <c r="A6763" s="263" t="s">
        <v>7601</v>
      </c>
      <c r="B6763" s="263" t="s">
        <v>27350</v>
      </c>
      <c r="C6763" s="263" t="s">
        <v>23567</v>
      </c>
      <c r="D6763" t="s">
        <v>34973</v>
      </c>
    </row>
    <row r="6764" spans="1:4" x14ac:dyDescent="0.2">
      <c r="A6764" s="263" t="s">
        <v>14653</v>
      </c>
      <c r="B6764" s="263" t="s">
        <v>27350</v>
      </c>
      <c r="C6764" s="263" t="s">
        <v>23567</v>
      </c>
      <c r="D6764" t="s">
        <v>34973</v>
      </c>
    </row>
    <row r="6765" spans="1:4" x14ac:dyDescent="0.2">
      <c r="A6765" s="263" t="s">
        <v>7602</v>
      </c>
      <c r="B6765" s="263" t="s">
        <v>27351</v>
      </c>
      <c r="C6765" s="263" t="s">
        <v>23567</v>
      </c>
      <c r="D6765" t="s">
        <v>34973</v>
      </c>
    </row>
    <row r="6766" spans="1:4" x14ac:dyDescent="0.2">
      <c r="A6766" s="263" t="s">
        <v>14654</v>
      </c>
      <c r="B6766" s="263" t="s">
        <v>27351</v>
      </c>
      <c r="C6766" s="263" t="s">
        <v>23567</v>
      </c>
      <c r="D6766" t="s">
        <v>34973</v>
      </c>
    </row>
    <row r="6767" spans="1:4" x14ac:dyDescent="0.2">
      <c r="A6767" s="263" t="s">
        <v>7603</v>
      </c>
      <c r="B6767" s="263" t="s">
        <v>27352</v>
      </c>
      <c r="C6767" s="263" t="s">
        <v>23567</v>
      </c>
      <c r="D6767" t="s">
        <v>34973</v>
      </c>
    </row>
    <row r="6768" spans="1:4" x14ac:dyDescent="0.2">
      <c r="A6768" s="263" t="s">
        <v>14655</v>
      </c>
      <c r="B6768" s="263" t="s">
        <v>27352</v>
      </c>
      <c r="C6768" s="263" t="s">
        <v>23567</v>
      </c>
      <c r="D6768" t="s">
        <v>34973</v>
      </c>
    </row>
    <row r="6769" spans="1:4" x14ac:dyDescent="0.2">
      <c r="A6769" s="263" t="s">
        <v>7604</v>
      </c>
      <c r="B6769" s="263" t="s">
        <v>27353</v>
      </c>
      <c r="C6769" s="263" t="s">
        <v>23567</v>
      </c>
      <c r="D6769" t="s">
        <v>34973</v>
      </c>
    </row>
    <row r="6770" spans="1:4" x14ac:dyDescent="0.2">
      <c r="A6770" s="263" t="s">
        <v>14656</v>
      </c>
      <c r="B6770" s="263" t="s">
        <v>27353</v>
      </c>
      <c r="C6770" s="263" t="s">
        <v>23567</v>
      </c>
      <c r="D6770" t="s">
        <v>34973</v>
      </c>
    </row>
    <row r="6771" spans="1:4" x14ac:dyDescent="0.2">
      <c r="A6771" s="263" t="s">
        <v>7605</v>
      </c>
      <c r="B6771" s="263" t="s">
        <v>27354</v>
      </c>
      <c r="C6771" s="263" t="s">
        <v>23567</v>
      </c>
      <c r="D6771" t="s">
        <v>34973</v>
      </c>
    </row>
    <row r="6772" spans="1:4" x14ac:dyDescent="0.2">
      <c r="A6772" s="263" t="s">
        <v>14657</v>
      </c>
      <c r="B6772" s="263" t="s">
        <v>27354</v>
      </c>
      <c r="C6772" s="263" t="s">
        <v>23567</v>
      </c>
      <c r="D6772" t="s">
        <v>34973</v>
      </c>
    </row>
    <row r="6773" spans="1:4" x14ac:dyDescent="0.2">
      <c r="A6773" s="263" t="s">
        <v>7606</v>
      </c>
      <c r="B6773" s="263" t="s">
        <v>27355</v>
      </c>
      <c r="C6773" s="263" t="s">
        <v>23567</v>
      </c>
      <c r="D6773" t="s">
        <v>34973</v>
      </c>
    </row>
    <row r="6774" spans="1:4" x14ac:dyDescent="0.2">
      <c r="A6774" s="263" t="s">
        <v>14658</v>
      </c>
      <c r="B6774" s="263" t="s">
        <v>27355</v>
      </c>
      <c r="C6774" s="263" t="s">
        <v>23567</v>
      </c>
      <c r="D6774" t="s">
        <v>34973</v>
      </c>
    </row>
    <row r="6775" spans="1:4" x14ac:dyDescent="0.2">
      <c r="A6775" s="263" t="s">
        <v>7607</v>
      </c>
      <c r="B6775" s="263" t="s">
        <v>27356</v>
      </c>
      <c r="C6775" s="263" t="s">
        <v>23567</v>
      </c>
      <c r="D6775" t="s">
        <v>34973</v>
      </c>
    </row>
    <row r="6776" spans="1:4" x14ac:dyDescent="0.2">
      <c r="A6776" s="263" t="s">
        <v>14659</v>
      </c>
      <c r="B6776" s="263" t="s">
        <v>27356</v>
      </c>
      <c r="C6776" s="263" t="s">
        <v>23567</v>
      </c>
      <c r="D6776" t="s">
        <v>34973</v>
      </c>
    </row>
    <row r="6777" spans="1:4" x14ac:dyDescent="0.2">
      <c r="A6777" s="263" t="s">
        <v>7608</v>
      </c>
      <c r="B6777" s="263" t="s">
        <v>27357</v>
      </c>
      <c r="C6777" s="263" t="s">
        <v>23567</v>
      </c>
      <c r="D6777" t="s">
        <v>34973</v>
      </c>
    </row>
    <row r="6778" spans="1:4" x14ac:dyDescent="0.2">
      <c r="A6778" s="263" t="s">
        <v>14660</v>
      </c>
      <c r="B6778" s="263" t="s">
        <v>27357</v>
      </c>
      <c r="C6778" s="263" t="s">
        <v>23567</v>
      </c>
      <c r="D6778" t="s">
        <v>34973</v>
      </c>
    </row>
    <row r="6779" spans="1:4" x14ac:dyDescent="0.2">
      <c r="A6779" s="263" t="s">
        <v>7609</v>
      </c>
      <c r="B6779" s="263" t="s">
        <v>27358</v>
      </c>
      <c r="C6779" s="263" t="s">
        <v>23567</v>
      </c>
      <c r="D6779" t="s">
        <v>34973</v>
      </c>
    </row>
    <row r="6780" spans="1:4" x14ac:dyDescent="0.2">
      <c r="A6780" s="263" t="s">
        <v>14661</v>
      </c>
      <c r="B6780" s="263" t="s">
        <v>27358</v>
      </c>
      <c r="C6780" s="263" t="s">
        <v>23567</v>
      </c>
      <c r="D6780" t="s">
        <v>34973</v>
      </c>
    </row>
    <row r="6781" spans="1:4" x14ac:dyDescent="0.2">
      <c r="A6781" s="263" t="s">
        <v>2138</v>
      </c>
      <c r="B6781" s="263" t="s">
        <v>27359</v>
      </c>
      <c r="C6781" s="263" t="s">
        <v>23567</v>
      </c>
      <c r="D6781" t="s">
        <v>34973</v>
      </c>
    </row>
    <row r="6782" spans="1:4" x14ac:dyDescent="0.2">
      <c r="A6782" s="263" t="s">
        <v>14662</v>
      </c>
      <c r="B6782" s="263" t="s">
        <v>27359</v>
      </c>
      <c r="C6782" s="263" t="s">
        <v>23567</v>
      </c>
      <c r="D6782" t="s">
        <v>34973</v>
      </c>
    </row>
    <row r="6783" spans="1:4" x14ac:dyDescent="0.2">
      <c r="A6783" s="263" t="s">
        <v>2139</v>
      </c>
      <c r="B6783" s="263" t="s">
        <v>27360</v>
      </c>
      <c r="C6783" s="263" t="s">
        <v>23567</v>
      </c>
      <c r="D6783" t="s">
        <v>34973</v>
      </c>
    </row>
    <row r="6784" spans="1:4" x14ac:dyDescent="0.2">
      <c r="A6784" s="263" t="s">
        <v>14663</v>
      </c>
      <c r="B6784" s="263" t="s">
        <v>27360</v>
      </c>
      <c r="C6784" s="263" t="s">
        <v>23567</v>
      </c>
      <c r="D6784" t="s">
        <v>34973</v>
      </c>
    </row>
    <row r="6785" spans="1:4" x14ac:dyDescent="0.2">
      <c r="A6785" s="263" t="s">
        <v>2140</v>
      </c>
      <c r="B6785" s="263" t="s">
        <v>27361</v>
      </c>
      <c r="C6785" s="263" t="s">
        <v>23567</v>
      </c>
      <c r="D6785" t="s">
        <v>34973</v>
      </c>
    </row>
    <row r="6786" spans="1:4" x14ac:dyDescent="0.2">
      <c r="A6786" s="263" t="s">
        <v>14664</v>
      </c>
      <c r="B6786" s="263" t="s">
        <v>27361</v>
      </c>
      <c r="C6786" s="263" t="s">
        <v>23567</v>
      </c>
      <c r="D6786" t="s">
        <v>34973</v>
      </c>
    </row>
    <row r="6787" spans="1:4" x14ac:dyDescent="0.2">
      <c r="A6787" s="263" t="s">
        <v>2141</v>
      </c>
      <c r="B6787" s="263" t="s">
        <v>27362</v>
      </c>
      <c r="C6787" s="263" t="s">
        <v>23567</v>
      </c>
      <c r="D6787" t="s">
        <v>34973</v>
      </c>
    </row>
    <row r="6788" spans="1:4" x14ac:dyDescent="0.2">
      <c r="A6788" s="263" t="s">
        <v>14665</v>
      </c>
      <c r="B6788" s="263" t="s">
        <v>27362</v>
      </c>
      <c r="C6788" s="263" t="s">
        <v>23567</v>
      </c>
      <c r="D6788" t="s">
        <v>34973</v>
      </c>
    </row>
    <row r="6789" spans="1:4" x14ac:dyDescent="0.2">
      <c r="A6789" s="263" t="s">
        <v>2142</v>
      </c>
      <c r="B6789" s="263" t="s">
        <v>23711</v>
      </c>
      <c r="C6789" s="263" t="s">
        <v>23567</v>
      </c>
      <c r="D6789" t="s">
        <v>34973</v>
      </c>
    </row>
    <row r="6790" spans="1:4" x14ac:dyDescent="0.2">
      <c r="A6790" s="263" t="s">
        <v>14666</v>
      </c>
      <c r="B6790" s="263" t="s">
        <v>23711</v>
      </c>
      <c r="C6790" s="263" t="s">
        <v>23567</v>
      </c>
      <c r="D6790" t="s">
        <v>34973</v>
      </c>
    </row>
    <row r="6791" spans="1:4" x14ac:dyDescent="0.2">
      <c r="A6791" s="263" t="s">
        <v>2143</v>
      </c>
      <c r="B6791" s="263" t="s">
        <v>27363</v>
      </c>
      <c r="C6791" s="263" t="s">
        <v>23567</v>
      </c>
      <c r="D6791" t="s">
        <v>34973</v>
      </c>
    </row>
    <row r="6792" spans="1:4" x14ac:dyDescent="0.2">
      <c r="A6792" s="263" t="s">
        <v>14667</v>
      </c>
      <c r="B6792" s="263" t="s">
        <v>27363</v>
      </c>
      <c r="C6792" s="263" t="s">
        <v>23567</v>
      </c>
      <c r="D6792" t="s">
        <v>34973</v>
      </c>
    </row>
    <row r="6793" spans="1:4" x14ac:dyDescent="0.2">
      <c r="A6793" s="263" t="s">
        <v>2144</v>
      </c>
      <c r="B6793" s="263" t="s">
        <v>27364</v>
      </c>
      <c r="C6793" s="263" t="s">
        <v>23567</v>
      </c>
      <c r="D6793" t="s">
        <v>34973</v>
      </c>
    </row>
    <row r="6794" spans="1:4" x14ac:dyDescent="0.2">
      <c r="A6794" s="263" t="s">
        <v>14668</v>
      </c>
      <c r="B6794" s="263" t="s">
        <v>27364</v>
      </c>
      <c r="C6794" s="263" t="s">
        <v>23567</v>
      </c>
      <c r="D6794" t="s">
        <v>34973</v>
      </c>
    </row>
    <row r="6795" spans="1:4" x14ac:dyDescent="0.2">
      <c r="A6795" s="263" t="s">
        <v>7610</v>
      </c>
      <c r="B6795" s="263" t="s">
        <v>27365</v>
      </c>
      <c r="C6795" s="263" t="s">
        <v>23567</v>
      </c>
      <c r="D6795" t="s">
        <v>34973</v>
      </c>
    </row>
    <row r="6796" spans="1:4" x14ac:dyDescent="0.2">
      <c r="A6796" s="263" t="s">
        <v>14669</v>
      </c>
      <c r="B6796" s="263" t="s">
        <v>27365</v>
      </c>
      <c r="C6796" s="263" t="s">
        <v>23567</v>
      </c>
      <c r="D6796" t="s">
        <v>34973</v>
      </c>
    </row>
    <row r="6797" spans="1:4" x14ac:dyDescent="0.2">
      <c r="A6797" s="263" t="s">
        <v>7611</v>
      </c>
      <c r="B6797" s="263" t="s">
        <v>27366</v>
      </c>
      <c r="C6797" s="263" t="s">
        <v>23567</v>
      </c>
      <c r="D6797" t="s">
        <v>34973</v>
      </c>
    </row>
    <row r="6798" spans="1:4" x14ac:dyDescent="0.2">
      <c r="A6798" s="263" t="s">
        <v>14670</v>
      </c>
      <c r="B6798" s="263" t="s">
        <v>27366</v>
      </c>
      <c r="C6798" s="263" t="s">
        <v>23567</v>
      </c>
      <c r="D6798" t="s">
        <v>34973</v>
      </c>
    </row>
    <row r="6799" spans="1:4" x14ac:dyDescent="0.2">
      <c r="A6799" s="263" t="s">
        <v>7612</v>
      </c>
      <c r="B6799" s="263" t="s">
        <v>27367</v>
      </c>
      <c r="C6799" s="263" t="s">
        <v>23567</v>
      </c>
      <c r="D6799" t="s">
        <v>34973</v>
      </c>
    </row>
    <row r="6800" spans="1:4" x14ac:dyDescent="0.2">
      <c r="A6800" s="263" t="s">
        <v>14671</v>
      </c>
      <c r="B6800" s="263" t="s">
        <v>27367</v>
      </c>
      <c r="C6800" s="263" t="s">
        <v>23567</v>
      </c>
      <c r="D6800" t="s">
        <v>34973</v>
      </c>
    </row>
    <row r="6801" spans="1:4" x14ac:dyDescent="0.2">
      <c r="A6801" s="263" t="s">
        <v>7613</v>
      </c>
      <c r="B6801" s="263" t="s">
        <v>27368</v>
      </c>
      <c r="C6801" s="263" t="s">
        <v>23567</v>
      </c>
      <c r="D6801" t="s">
        <v>34973</v>
      </c>
    </row>
    <row r="6802" spans="1:4" x14ac:dyDescent="0.2">
      <c r="A6802" s="263" t="s">
        <v>14672</v>
      </c>
      <c r="B6802" s="263" t="s">
        <v>27368</v>
      </c>
      <c r="C6802" s="263" t="s">
        <v>23567</v>
      </c>
      <c r="D6802" t="s">
        <v>34973</v>
      </c>
    </row>
    <row r="6803" spans="1:4" x14ac:dyDescent="0.2">
      <c r="A6803" s="263" t="s">
        <v>7614</v>
      </c>
      <c r="B6803" s="263" t="s">
        <v>27369</v>
      </c>
      <c r="C6803" s="263" t="s">
        <v>23567</v>
      </c>
      <c r="D6803" t="s">
        <v>34973</v>
      </c>
    </row>
    <row r="6804" spans="1:4" x14ac:dyDescent="0.2">
      <c r="A6804" s="263" t="s">
        <v>14673</v>
      </c>
      <c r="B6804" s="263" t="s">
        <v>27369</v>
      </c>
      <c r="C6804" s="263" t="s">
        <v>23567</v>
      </c>
      <c r="D6804" t="s">
        <v>34973</v>
      </c>
    </row>
    <row r="6805" spans="1:4" x14ac:dyDescent="0.2">
      <c r="A6805" s="263" t="s">
        <v>7615</v>
      </c>
      <c r="B6805" s="263" t="s">
        <v>23712</v>
      </c>
      <c r="C6805" s="263" t="s">
        <v>23567</v>
      </c>
      <c r="D6805" t="s">
        <v>34973</v>
      </c>
    </row>
    <row r="6806" spans="1:4" x14ac:dyDescent="0.2">
      <c r="A6806" s="263" t="s">
        <v>14674</v>
      </c>
      <c r="B6806" s="263" t="s">
        <v>23712</v>
      </c>
      <c r="C6806" s="263" t="s">
        <v>23567</v>
      </c>
      <c r="D6806" t="s">
        <v>34973</v>
      </c>
    </row>
    <row r="6807" spans="1:4" x14ac:dyDescent="0.2">
      <c r="A6807" s="263" t="s">
        <v>7616</v>
      </c>
      <c r="B6807" s="263" t="s">
        <v>27370</v>
      </c>
      <c r="C6807" s="263" t="s">
        <v>23567</v>
      </c>
      <c r="D6807" t="s">
        <v>34973</v>
      </c>
    </row>
    <row r="6808" spans="1:4" x14ac:dyDescent="0.2">
      <c r="A6808" s="263" t="s">
        <v>14675</v>
      </c>
      <c r="B6808" s="263" t="s">
        <v>27370</v>
      </c>
      <c r="C6808" s="263" t="s">
        <v>23567</v>
      </c>
      <c r="D6808" t="s">
        <v>34973</v>
      </c>
    </row>
    <row r="6809" spans="1:4" x14ac:dyDescent="0.2">
      <c r="A6809" s="263" t="s">
        <v>2146</v>
      </c>
      <c r="B6809" s="263" t="s">
        <v>27371</v>
      </c>
      <c r="C6809" s="263" t="s">
        <v>23567</v>
      </c>
      <c r="D6809" t="s">
        <v>34973</v>
      </c>
    </row>
    <row r="6810" spans="1:4" x14ac:dyDescent="0.2">
      <c r="A6810" s="263" t="s">
        <v>14676</v>
      </c>
      <c r="B6810" s="263" t="s">
        <v>27371</v>
      </c>
      <c r="C6810" s="263" t="s">
        <v>23567</v>
      </c>
      <c r="D6810" t="s">
        <v>34973</v>
      </c>
    </row>
    <row r="6811" spans="1:4" x14ac:dyDescent="0.2">
      <c r="A6811" s="263" t="s">
        <v>7617</v>
      </c>
      <c r="B6811" s="263" t="s">
        <v>27372</v>
      </c>
      <c r="C6811" s="263" t="s">
        <v>23567</v>
      </c>
      <c r="D6811" t="s">
        <v>34973</v>
      </c>
    </row>
    <row r="6812" spans="1:4" x14ac:dyDescent="0.2">
      <c r="A6812" s="263" t="s">
        <v>14677</v>
      </c>
      <c r="B6812" s="263" t="s">
        <v>27372</v>
      </c>
      <c r="C6812" s="263" t="s">
        <v>23567</v>
      </c>
      <c r="D6812" t="s">
        <v>34973</v>
      </c>
    </row>
    <row r="6813" spans="1:4" x14ac:dyDescent="0.2">
      <c r="A6813" s="263" t="s">
        <v>2147</v>
      </c>
      <c r="B6813" s="263" t="s">
        <v>27373</v>
      </c>
      <c r="C6813" s="263" t="s">
        <v>23567</v>
      </c>
      <c r="D6813" t="s">
        <v>34973</v>
      </c>
    </row>
    <row r="6814" spans="1:4" x14ac:dyDescent="0.2">
      <c r="A6814" s="263" t="s">
        <v>14678</v>
      </c>
      <c r="B6814" s="263" t="s">
        <v>27373</v>
      </c>
      <c r="C6814" s="263" t="s">
        <v>23567</v>
      </c>
      <c r="D6814" t="s">
        <v>34973</v>
      </c>
    </row>
    <row r="6815" spans="1:4" x14ac:dyDescent="0.2">
      <c r="A6815" s="263" t="s">
        <v>7618</v>
      </c>
      <c r="B6815" s="263" t="s">
        <v>27374</v>
      </c>
      <c r="C6815" s="263" t="s">
        <v>23567</v>
      </c>
      <c r="D6815" t="s">
        <v>34973</v>
      </c>
    </row>
    <row r="6816" spans="1:4" x14ac:dyDescent="0.2">
      <c r="A6816" s="263" t="s">
        <v>14679</v>
      </c>
      <c r="B6816" s="263" t="s">
        <v>27374</v>
      </c>
      <c r="C6816" s="263" t="s">
        <v>23567</v>
      </c>
      <c r="D6816" t="s">
        <v>34973</v>
      </c>
    </row>
    <row r="6817" spans="1:4" x14ac:dyDescent="0.2">
      <c r="A6817" s="263" t="s">
        <v>2148</v>
      </c>
      <c r="B6817" s="263" t="s">
        <v>27375</v>
      </c>
      <c r="C6817" s="263" t="s">
        <v>23567</v>
      </c>
      <c r="D6817" t="s">
        <v>34973</v>
      </c>
    </row>
    <row r="6818" spans="1:4" x14ac:dyDescent="0.2">
      <c r="A6818" s="263" t="s">
        <v>14680</v>
      </c>
      <c r="B6818" s="263" t="s">
        <v>27375</v>
      </c>
      <c r="C6818" s="263" t="s">
        <v>23567</v>
      </c>
      <c r="D6818" t="s">
        <v>34973</v>
      </c>
    </row>
    <row r="6819" spans="1:4" x14ac:dyDescent="0.2">
      <c r="A6819" s="263" t="s">
        <v>7619</v>
      </c>
      <c r="B6819" s="263" t="s">
        <v>27376</v>
      </c>
      <c r="C6819" s="263" t="s">
        <v>23567</v>
      </c>
      <c r="D6819" t="s">
        <v>34973</v>
      </c>
    </row>
    <row r="6820" spans="1:4" x14ac:dyDescent="0.2">
      <c r="A6820" s="263" t="s">
        <v>14681</v>
      </c>
      <c r="B6820" s="263" t="s">
        <v>27376</v>
      </c>
      <c r="C6820" s="263" t="s">
        <v>23567</v>
      </c>
      <c r="D6820" t="s">
        <v>34973</v>
      </c>
    </row>
    <row r="6821" spans="1:4" x14ac:dyDescent="0.2">
      <c r="A6821" s="263" t="s">
        <v>2149</v>
      </c>
      <c r="B6821" s="263" t="s">
        <v>27377</v>
      </c>
      <c r="C6821" s="263" t="s">
        <v>23567</v>
      </c>
      <c r="D6821" t="s">
        <v>34973</v>
      </c>
    </row>
    <row r="6822" spans="1:4" x14ac:dyDescent="0.2">
      <c r="A6822" s="263" t="s">
        <v>14682</v>
      </c>
      <c r="B6822" s="263" t="s">
        <v>27377</v>
      </c>
      <c r="C6822" s="263" t="s">
        <v>23567</v>
      </c>
      <c r="D6822" t="s">
        <v>34973</v>
      </c>
    </row>
    <row r="6823" spans="1:4" x14ac:dyDescent="0.2">
      <c r="A6823" s="263" t="s">
        <v>2150</v>
      </c>
      <c r="B6823" s="263" t="s">
        <v>27378</v>
      </c>
      <c r="C6823" s="263" t="s">
        <v>23567</v>
      </c>
      <c r="D6823" t="s">
        <v>34973</v>
      </c>
    </row>
    <row r="6824" spans="1:4" x14ac:dyDescent="0.2">
      <c r="A6824" s="263" t="s">
        <v>14683</v>
      </c>
      <c r="B6824" s="263" t="s">
        <v>27378</v>
      </c>
      <c r="C6824" s="263" t="s">
        <v>23567</v>
      </c>
      <c r="D6824" t="s">
        <v>34973</v>
      </c>
    </row>
    <row r="6825" spans="1:4" x14ac:dyDescent="0.2">
      <c r="A6825" s="263" t="s">
        <v>2151</v>
      </c>
      <c r="B6825" s="263" t="s">
        <v>27379</v>
      </c>
      <c r="C6825" s="263" t="s">
        <v>23567</v>
      </c>
      <c r="D6825" t="s">
        <v>34973</v>
      </c>
    </row>
    <row r="6826" spans="1:4" x14ac:dyDescent="0.2">
      <c r="A6826" s="263" t="s">
        <v>14684</v>
      </c>
      <c r="B6826" s="263" t="s">
        <v>27379</v>
      </c>
      <c r="C6826" s="263" t="s">
        <v>23567</v>
      </c>
      <c r="D6826" t="s">
        <v>34973</v>
      </c>
    </row>
    <row r="6827" spans="1:4" x14ac:dyDescent="0.2">
      <c r="A6827" s="263" t="s">
        <v>2152</v>
      </c>
      <c r="B6827" s="263" t="s">
        <v>27380</v>
      </c>
      <c r="C6827" s="263" t="s">
        <v>23567</v>
      </c>
      <c r="D6827" t="s">
        <v>34973</v>
      </c>
    </row>
    <row r="6828" spans="1:4" x14ac:dyDescent="0.2">
      <c r="A6828" s="263" t="s">
        <v>14685</v>
      </c>
      <c r="B6828" s="263" t="s">
        <v>27380</v>
      </c>
      <c r="C6828" s="263" t="s">
        <v>23567</v>
      </c>
      <c r="D6828" t="s">
        <v>34973</v>
      </c>
    </row>
    <row r="6829" spans="1:4" x14ac:dyDescent="0.2">
      <c r="A6829" s="263" t="s">
        <v>2153</v>
      </c>
      <c r="B6829" s="263" t="s">
        <v>27381</v>
      </c>
      <c r="C6829" s="263" t="s">
        <v>23567</v>
      </c>
      <c r="D6829" t="s">
        <v>34973</v>
      </c>
    </row>
    <row r="6830" spans="1:4" x14ac:dyDescent="0.2">
      <c r="A6830" s="263" t="s">
        <v>14686</v>
      </c>
      <c r="B6830" s="263" t="s">
        <v>27381</v>
      </c>
      <c r="C6830" s="263" t="s">
        <v>23567</v>
      </c>
      <c r="D6830" t="s">
        <v>34973</v>
      </c>
    </row>
    <row r="6831" spans="1:4" x14ac:dyDescent="0.2">
      <c r="A6831" s="263" t="s">
        <v>7620</v>
      </c>
      <c r="B6831" s="263" t="s">
        <v>27382</v>
      </c>
      <c r="C6831" s="263" t="s">
        <v>23567</v>
      </c>
      <c r="D6831" t="s">
        <v>34973</v>
      </c>
    </row>
    <row r="6832" spans="1:4" x14ac:dyDescent="0.2">
      <c r="A6832" s="263" t="s">
        <v>14687</v>
      </c>
      <c r="B6832" s="263" t="s">
        <v>27382</v>
      </c>
      <c r="C6832" s="263" t="s">
        <v>23567</v>
      </c>
      <c r="D6832" t="s">
        <v>34973</v>
      </c>
    </row>
    <row r="6833" spans="1:4" x14ac:dyDescent="0.2">
      <c r="A6833" s="263" t="s">
        <v>7621</v>
      </c>
      <c r="B6833" s="263" t="s">
        <v>27383</v>
      </c>
      <c r="C6833" s="263" t="s">
        <v>23567</v>
      </c>
      <c r="D6833" t="s">
        <v>34973</v>
      </c>
    </row>
    <row r="6834" spans="1:4" x14ac:dyDescent="0.2">
      <c r="A6834" s="263" t="s">
        <v>14688</v>
      </c>
      <c r="B6834" s="263" t="s">
        <v>27383</v>
      </c>
      <c r="C6834" s="263" t="s">
        <v>23567</v>
      </c>
      <c r="D6834" t="s">
        <v>34973</v>
      </c>
    </row>
    <row r="6835" spans="1:4" x14ac:dyDescent="0.2">
      <c r="A6835" s="263" t="s">
        <v>7622</v>
      </c>
      <c r="B6835" s="263" t="s">
        <v>27384</v>
      </c>
      <c r="C6835" s="263" t="s">
        <v>23567</v>
      </c>
      <c r="D6835" t="s">
        <v>34973</v>
      </c>
    </row>
    <row r="6836" spans="1:4" x14ac:dyDescent="0.2">
      <c r="A6836" s="263" t="s">
        <v>14689</v>
      </c>
      <c r="B6836" s="263" t="s">
        <v>27384</v>
      </c>
      <c r="C6836" s="263" t="s">
        <v>23567</v>
      </c>
      <c r="D6836" t="s">
        <v>34973</v>
      </c>
    </row>
    <row r="6837" spans="1:4" x14ac:dyDescent="0.2">
      <c r="A6837" s="263" t="s">
        <v>7623</v>
      </c>
      <c r="B6837" s="263" t="s">
        <v>27385</v>
      </c>
      <c r="C6837" s="263" t="s">
        <v>23567</v>
      </c>
      <c r="D6837" t="s">
        <v>34973</v>
      </c>
    </row>
    <row r="6838" spans="1:4" x14ac:dyDescent="0.2">
      <c r="A6838" s="263" t="s">
        <v>14690</v>
      </c>
      <c r="B6838" s="263" t="s">
        <v>27385</v>
      </c>
      <c r="C6838" s="263" t="s">
        <v>23567</v>
      </c>
      <c r="D6838" t="s">
        <v>34973</v>
      </c>
    </row>
    <row r="6839" spans="1:4" x14ac:dyDescent="0.2">
      <c r="A6839" s="263" t="s">
        <v>7624</v>
      </c>
      <c r="B6839" s="263" t="s">
        <v>27386</v>
      </c>
      <c r="C6839" s="263" t="s">
        <v>23567</v>
      </c>
      <c r="D6839" t="s">
        <v>34973</v>
      </c>
    </row>
    <row r="6840" spans="1:4" x14ac:dyDescent="0.2">
      <c r="A6840" s="263" t="s">
        <v>14691</v>
      </c>
      <c r="B6840" s="263" t="s">
        <v>27386</v>
      </c>
      <c r="C6840" s="263" t="s">
        <v>23567</v>
      </c>
      <c r="D6840" t="s">
        <v>34973</v>
      </c>
    </row>
    <row r="6841" spans="1:4" x14ac:dyDescent="0.2">
      <c r="A6841" s="263" t="s">
        <v>7625</v>
      </c>
      <c r="B6841" s="263" t="s">
        <v>27387</v>
      </c>
      <c r="C6841" s="263" t="s">
        <v>23567</v>
      </c>
      <c r="D6841" t="s">
        <v>34973</v>
      </c>
    </row>
    <row r="6842" spans="1:4" x14ac:dyDescent="0.2">
      <c r="A6842" s="263" t="s">
        <v>14692</v>
      </c>
      <c r="B6842" s="263" t="s">
        <v>27387</v>
      </c>
      <c r="C6842" s="263" t="s">
        <v>23567</v>
      </c>
      <c r="D6842" t="s">
        <v>34973</v>
      </c>
    </row>
    <row r="6843" spans="1:4" x14ac:dyDescent="0.2">
      <c r="A6843" s="263" t="s">
        <v>7626</v>
      </c>
      <c r="B6843" s="263" t="s">
        <v>27388</v>
      </c>
      <c r="C6843" s="263" t="s">
        <v>23567</v>
      </c>
      <c r="D6843" t="s">
        <v>34973</v>
      </c>
    </row>
    <row r="6844" spans="1:4" x14ac:dyDescent="0.2">
      <c r="A6844" s="263" t="s">
        <v>14693</v>
      </c>
      <c r="B6844" s="263" t="s">
        <v>27388</v>
      </c>
      <c r="C6844" s="263" t="s">
        <v>23567</v>
      </c>
      <c r="D6844" t="s">
        <v>34973</v>
      </c>
    </row>
    <row r="6845" spans="1:4" x14ac:dyDescent="0.2">
      <c r="A6845" s="263" t="s">
        <v>7627</v>
      </c>
      <c r="B6845" s="263" t="s">
        <v>27389</v>
      </c>
      <c r="C6845" s="263" t="s">
        <v>23567</v>
      </c>
      <c r="D6845" t="s">
        <v>34973</v>
      </c>
    </row>
    <row r="6846" spans="1:4" x14ac:dyDescent="0.2">
      <c r="A6846" s="263" t="s">
        <v>14694</v>
      </c>
      <c r="B6846" s="263" t="s">
        <v>27389</v>
      </c>
      <c r="C6846" s="263" t="s">
        <v>23567</v>
      </c>
      <c r="D6846" t="s">
        <v>34973</v>
      </c>
    </row>
    <row r="6847" spans="1:4" x14ac:dyDescent="0.2">
      <c r="A6847" s="263" t="s">
        <v>7628</v>
      </c>
      <c r="B6847" s="263" t="s">
        <v>27390</v>
      </c>
      <c r="C6847" s="263" t="s">
        <v>23567</v>
      </c>
      <c r="D6847" t="s">
        <v>34973</v>
      </c>
    </row>
    <row r="6848" spans="1:4" x14ac:dyDescent="0.2">
      <c r="A6848" s="263" t="s">
        <v>14695</v>
      </c>
      <c r="B6848" s="263" t="s">
        <v>27390</v>
      </c>
      <c r="C6848" s="263" t="s">
        <v>23567</v>
      </c>
      <c r="D6848" t="s">
        <v>34973</v>
      </c>
    </row>
    <row r="6849" spans="1:4" x14ac:dyDescent="0.2">
      <c r="A6849" s="263" t="s">
        <v>2154</v>
      </c>
      <c r="B6849" s="263" t="s">
        <v>27391</v>
      </c>
      <c r="C6849" s="263" t="s">
        <v>23567</v>
      </c>
      <c r="D6849" t="s">
        <v>34973</v>
      </c>
    </row>
    <row r="6850" spans="1:4" x14ac:dyDescent="0.2">
      <c r="A6850" s="263" t="s">
        <v>14696</v>
      </c>
      <c r="B6850" s="263" t="s">
        <v>27391</v>
      </c>
      <c r="C6850" s="263" t="s">
        <v>23567</v>
      </c>
      <c r="D6850" t="s">
        <v>34973</v>
      </c>
    </row>
    <row r="6851" spans="1:4" x14ac:dyDescent="0.2">
      <c r="A6851" s="263" t="s">
        <v>2155</v>
      </c>
      <c r="B6851" s="263" t="s">
        <v>27392</v>
      </c>
      <c r="C6851" s="263" t="s">
        <v>23567</v>
      </c>
      <c r="D6851" t="s">
        <v>34973</v>
      </c>
    </row>
    <row r="6852" spans="1:4" x14ac:dyDescent="0.2">
      <c r="A6852" s="263" t="s">
        <v>14697</v>
      </c>
      <c r="B6852" s="263" t="s">
        <v>27392</v>
      </c>
      <c r="C6852" s="263" t="s">
        <v>23567</v>
      </c>
      <c r="D6852" t="s">
        <v>34973</v>
      </c>
    </row>
    <row r="6853" spans="1:4" x14ac:dyDescent="0.2">
      <c r="A6853" s="263" t="s">
        <v>2156</v>
      </c>
      <c r="B6853" s="263" t="s">
        <v>27393</v>
      </c>
      <c r="C6853" s="263" t="s">
        <v>23567</v>
      </c>
      <c r="D6853" t="s">
        <v>34973</v>
      </c>
    </row>
    <row r="6854" spans="1:4" x14ac:dyDescent="0.2">
      <c r="A6854" s="263" t="s">
        <v>14698</v>
      </c>
      <c r="B6854" s="263" t="s">
        <v>27393</v>
      </c>
      <c r="C6854" s="263" t="s">
        <v>23567</v>
      </c>
      <c r="D6854" t="s">
        <v>34973</v>
      </c>
    </row>
    <row r="6855" spans="1:4" x14ac:dyDescent="0.2">
      <c r="A6855" s="263" t="s">
        <v>2157</v>
      </c>
      <c r="B6855" s="263" t="s">
        <v>27394</v>
      </c>
      <c r="C6855" s="263" t="s">
        <v>23567</v>
      </c>
      <c r="D6855" t="s">
        <v>34973</v>
      </c>
    </row>
    <row r="6856" spans="1:4" x14ac:dyDescent="0.2">
      <c r="A6856" s="263" t="s">
        <v>14699</v>
      </c>
      <c r="B6856" s="263" t="s">
        <v>27394</v>
      </c>
      <c r="C6856" s="263" t="s">
        <v>23567</v>
      </c>
      <c r="D6856" t="s">
        <v>34973</v>
      </c>
    </row>
    <row r="6857" spans="1:4" x14ac:dyDescent="0.2">
      <c r="A6857" s="263" t="s">
        <v>2158</v>
      </c>
      <c r="B6857" s="263" t="s">
        <v>27395</v>
      </c>
      <c r="C6857" s="263" t="s">
        <v>23567</v>
      </c>
      <c r="D6857" t="s">
        <v>34973</v>
      </c>
    </row>
    <row r="6858" spans="1:4" x14ac:dyDescent="0.2">
      <c r="A6858" s="263" t="s">
        <v>14700</v>
      </c>
      <c r="B6858" s="263" t="s">
        <v>27395</v>
      </c>
      <c r="C6858" s="263" t="s">
        <v>23567</v>
      </c>
      <c r="D6858" t="s">
        <v>34973</v>
      </c>
    </row>
    <row r="6859" spans="1:4" x14ac:dyDescent="0.2">
      <c r="A6859" s="263" t="s">
        <v>2159</v>
      </c>
      <c r="B6859" s="263" t="s">
        <v>27396</v>
      </c>
      <c r="C6859" s="263" t="s">
        <v>23567</v>
      </c>
      <c r="D6859" t="s">
        <v>34973</v>
      </c>
    </row>
    <row r="6860" spans="1:4" x14ac:dyDescent="0.2">
      <c r="A6860" s="263" t="s">
        <v>14701</v>
      </c>
      <c r="B6860" s="263" t="s">
        <v>27396</v>
      </c>
      <c r="C6860" s="263" t="s">
        <v>23567</v>
      </c>
      <c r="D6860" t="s">
        <v>34973</v>
      </c>
    </row>
    <row r="6861" spans="1:4" x14ac:dyDescent="0.2">
      <c r="A6861" s="263" t="s">
        <v>2160</v>
      </c>
      <c r="B6861" s="263" t="s">
        <v>27397</v>
      </c>
      <c r="C6861" s="263" t="s">
        <v>23567</v>
      </c>
      <c r="D6861" t="s">
        <v>34973</v>
      </c>
    </row>
    <row r="6862" spans="1:4" x14ac:dyDescent="0.2">
      <c r="A6862" s="263" t="s">
        <v>14702</v>
      </c>
      <c r="B6862" s="263" t="s">
        <v>27397</v>
      </c>
      <c r="C6862" s="263" t="s">
        <v>23567</v>
      </c>
      <c r="D6862" t="s">
        <v>34973</v>
      </c>
    </row>
    <row r="6863" spans="1:4" x14ac:dyDescent="0.2">
      <c r="A6863" s="263" t="s">
        <v>2161</v>
      </c>
      <c r="B6863" s="263" t="s">
        <v>27398</v>
      </c>
      <c r="C6863" s="263" t="s">
        <v>23567</v>
      </c>
      <c r="D6863" t="s">
        <v>34973</v>
      </c>
    </row>
    <row r="6864" spans="1:4" x14ac:dyDescent="0.2">
      <c r="A6864" s="263" t="s">
        <v>14703</v>
      </c>
      <c r="B6864" s="263" t="s">
        <v>27398</v>
      </c>
      <c r="C6864" s="263" t="s">
        <v>23567</v>
      </c>
      <c r="D6864" t="s">
        <v>34973</v>
      </c>
    </row>
    <row r="6865" spans="1:4" x14ac:dyDescent="0.2">
      <c r="A6865" s="263" t="s">
        <v>7629</v>
      </c>
      <c r="B6865" s="263" t="s">
        <v>27399</v>
      </c>
      <c r="C6865" s="263" t="s">
        <v>23567</v>
      </c>
      <c r="D6865" t="s">
        <v>34973</v>
      </c>
    </row>
    <row r="6866" spans="1:4" x14ac:dyDescent="0.2">
      <c r="A6866" s="263" t="s">
        <v>14704</v>
      </c>
      <c r="B6866" s="263" t="s">
        <v>27399</v>
      </c>
      <c r="C6866" s="263" t="s">
        <v>23567</v>
      </c>
      <c r="D6866" t="s">
        <v>34973</v>
      </c>
    </row>
    <row r="6867" spans="1:4" x14ac:dyDescent="0.2">
      <c r="A6867" s="263" t="s">
        <v>2162</v>
      </c>
      <c r="B6867" s="263" t="s">
        <v>27400</v>
      </c>
      <c r="C6867" s="263" t="s">
        <v>23567</v>
      </c>
      <c r="D6867" t="s">
        <v>34973</v>
      </c>
    </row>
    <row r="6868" spans="1:4" x14ac:dyDescent="0.2">
      <c r="A6868" s="263" t="s">
        <v>14705</v>
      </c>
      <c r="B6868" s="263" t="s">
        <v>27400</v>
      </c>
      <c r="C6868" s="263" t="s">
        <v>23567</v>
      </c>
      <c r="D6868" t="s">
        <v>34973</v>
      </c>
    </row>
    <row r="6869" spans="1:4" x14ac:dyDescent="0.2">
      <c r="A6869" s="263" t="s">
        <v>2163</v>
      </c>
      <c r="B6869" s="263" t="s">
        <v>27401</v>
      </c>
      <c r="C6869" s="263" t="s">
        <v>23567</v>
      </c>
      <c r="D6869" t="s">
        <v>34973</v>
      </c>
    </row>
    <row r="6870" spans="1:4" x14ac:dyDescent="0.2">
      <c r="A6870" s="263" t="s">
        <v>14706</v>
      </c>
      <c r="B6870" s="263" t="s">
        <v>27401</v>
      </c>
      <c r="C6870" s="263" t="s">
        <v>23567</v>
      </c>
      <c r="D6870" t="s">
        <v>34973</v>
      </c>
    </row>
    <row r="6871" spans="1:4" x14ac:dyDescent="0.2">
      <c r="A6871" s="263" t="s">
        <v>2164</v>
      </c>
      <c r="B6871" s="263" t="s">
        <v>27402</v>
      </c>
      <c r="C6871" s="263" t="s">
        <v>23567</v>
      </c>
      <c r="D6871" t="s">
        <v>34973</v>
      </c>
    </row>
    <row r="6872" spans="1:4" x14ac:dyDescent="0.2">
      <c r="A6872" s="263" t="s">
        <v>14707</v>
      </c>
      <c r="B6872" s="263" t="s">
        <v>27402</v>
      </c>
      <c r="C6872" s="263" t="s">
        <v>23567</v>
      </c>
      <c r="D6872" t="s">
        <v>34973</v>
      </c>
    </row>
    <row r="6873" spans="1:4" x14ac:dyDescent="0.2">
      <c r="A6873" s="263" t="s">
        <v>2165</v>
      </c>
      <c r="B6873" s="263" t="s">
        <v>27403</v>
      </c>
      <c r="C6873" s="263" t="s">
        <v>12</v>
      </c>
      <c r="D6873" t="s">
        <v>2</v>
      </c>
    </row>
    <row r="6874" spans="1:4" x14ac:dyDescent="0.2">
      <c r="A6874" s="263" t="s">
        <v>14708</v>
      </c>
      <c r="B6874" s="263" t="s">
        <v>27403</v>
      </c>
      <c r="C6874" s="263" t="s">
        <v>12</v>
      </c>
      <c r="D6874" t="s">
        <v>2</v>
      </c>
    </row>
    <row r="6875" spans="1:4" x14ac:dyDescent="0.2">
      <c r="A6875" s="263" t="s">
        <v>2166</v>
      </c>
      <c r="B6875" s="263" t="s">
        <v>27404</v>
      </c>
      <c r="C6875" s="263" t="s">
        <v>12</v>
      </c>
      <c r="D6875" t="s">
        <v>2</v>
      </c>
    </row>
    <row r="6876" spans="1:4" x14ac:dyDescent="0.2">
      <c r="A6876" s="263" t="s">
        <v>14709</v>
      </c>
      <c r="B6876" s="263" t="s">
        <v>27404</v>
      </c>
      <c r="C6876" s="263" t="s">
        <v>12</v>
      </c>
      <c r="D6876" t="s">
        <v>2</v>
      </c>
    </row>
    <row r="6877" spans="1:4" x14ac:dyDescent="0.2">
      <c r="A6877" s="263" t="s">
        <v>2167</v>
      </c>
      <c r="B6877" s="263" t="s">
        <v>27405</v>
      </c>
      <c r="C6877" s="263" t="s">
        <v>12</v>
      </c>
      <c r="D6877" t="s">
        <v>2</v>
      </c>
    </row>
    <row r="6878" spans="1:4" x14ac:dyDescent="0.2">
      <c r="A6878" s="263" t="s">
        <v>14710</v>
      </c>
      <c r="B6878" s="263" t="s">
        <v>27405</v>
      </c>
      <c r="C6878" s="263" t="s">
        <v>12</v>
      </c>
      <c r="D6878" t="s">
        <v>2</v>
      </c>
    </row>
    <row r="6879" spans="1:4" x14ac:dyDescent="0.2">
      <c r="A6879" s="263" t="s">
        <v>2168</v>
      </c>
      <c r="B6879" s="263" t="s">
        <v>27406</v>
      </c>
      <c r="C6879" s="263" t="s">
        <v>12</v>
      </c>
      <c r="D6879" t="s">
        <v>2</v>
      </c>
    </row>
    <row r="6880" spans="1:4" x14ac:dyDescent="0.2">
      <c r="A6880" s="263" t="s">
        <v>14711</v>
      </c>
      <c r="B6880" s="263" t="s">
        <v>27406</v>
      </c>
      <c r="C6880" s="263" t="s">
        <v>12</v>
      </c>
      <c r="D6880" t="s">
        <v>2</v>
      </c>
    </row>
    <row r="6881" spans="1:4" x14ac:dyDescent="0.2">
      <c r="A6881" s="263" t="s">
        <v>2169</v>
      </c>
      <c r="B6881" s="263" t="s">
        <v>27407</v>
      </c>
      <c r="C6881" s="263" t="s">
        <v>12</v>
      </c>
      <c r="D6881" t="s">
        <v>2</v>
      </c>
    </row>
    <row r="6882" spans="1:4" x14ac:dyDescent="0.2">
      <c r="A6882" s="263" t="s">
        <v>14712</v>
      </c>
      <c r="B6882" s="263" t="s">
        <v>27407</v>
      </c>
      <c r="C6882" s="263" t="s">
        <v>12</v>
      </c>
      <c r="D6882" t="s">
        <v>2</v>
      </c>
    </row>
    <row r="6883" spans="1:4" x14ac:dyDescent="0.2">
      <c r="A6883" s="263" t="s">
        <v>2170</v>
      </c>
      <c r="B6883" s="263" t="s">
        <v>27408</v>
      </c>
      <c r="C6883" s="263" t="s">
        <v>12</v>
      </c>
      <c r="D6883" t="s">
        <v>2</v>
      </c>
    </row>
    <row r="6884" spans="1:4" x14ac:dyDescent="0.2">
      <c r="A6884" s="263" t="s">
        <v>14713</v>
      </c>
      <c r="B6884" s="263" t="s">
        <v>27408</v>
      </c>
      <c r="C6884" s="263" t="s">
        <v>12</v>
      </c>
      <c r="D6884" t="s">
        <v>2</v>
      </c>
    </row>
    <row r="6885" spans="1:4" x14ac:dyDescent="0.2">
      <c r="A6885" s="263" t="s">
        <v>2171</v>
      </c>
      <c r="B6885" s="263" t="s">
        <v>27409</v>
      </c>
      <c r="C6885" s="263" t="s">
        <v>12</v>
      </c>
      <c r="D6885" t="s">
        <v>2</v>
      </c>
    </row>
    <row r="6886" spans="1:4" x14ac:dyDescent="0.2">
      <c r="A6886" s="263" t="s">
        <v>14714</v>
      </c>
      <c r="B6886" s="263" t="s">
        <v>27409</v>
      </c>
      <c r="C6886" s="263" t="s">
        <v>12</v>
      </c>
      <c r="D6886" t="s">
        <v>2</v>
      </c>
    </row>
    <row r="6887" spans="1:4" x14ac:dyDescent="0.2">
      <c r="A6887" s="263" t="s">
        <v>2172</v>
      </c>
      <c r="B6887" s="263" t="s">
        <v>27410</v>
      </c>
      <c r="C6887" s="263" t="s">
        <v>12</v>
      </c>
      <c r="D6887" t="s">
        <v>2</v>
      </c>
    </row>
    <row r="6888" spans="1:4" x14ac:dyDescent="0.2">
      <c r="A6888" s="263" t="s">
        <v>14715</v>
      </c>
      <c r="B6888" s="263" t="s">
        <v>27410</v>
      </c>
      <c r="C6888" s="263" t="s">
        <v>12</v>
      </c>
      <c r="D6888" t="s">
        <v>2</v>
      </c>
    </row>
    <row r="6889" spans="1:4" x14ac:dyDescent="0.2">
      <c r="A6889" s="263" t="s">
        <v>2173</v>
      </c>
      <c r="B6889" s="263" t="s">
        <v>27411</v>
      </c>
      <c r="C6889" s="263" t="s">
        <v>12</v>
      </c>
      <c r="D6889" t="s">
        <v>2</v>
      </c>
    </row>
    <row r="6890" spans="1:4" x14ac:dyDescent="0.2">
      <c r="A6890" s="263" t="s">
        <v>14716</v>
      </c>
      <c r="B6890" s="263" t="s">
        <v>27411</v>
      </c>
      <c r="C6890" s="263" t="s">
        <v>12</v>
      </c>
      <c r="D6890" t="s">
        <v>2</v>
      </c>
    </row>
    <row r="6891" spans="1:4" x14ac:dyDescent="0.2">
      <c r="A6891" s="263" t="s">
        <v>2174</v>
      </c>
      <c r="B6891" s="263" t="s">
        <v>27412</v>
      </c>
      <c r="C6891" s="263" t="s">
        <v>12</v>
      </c>
      <c r="D6891" t="s">
        <v>2</v>
      </c>
    </row>
    <row r="6892" spans="1:4" x14ac:dyDescent="0.2">
      <c r="A6892" s="263" t="s">
        <v>14717</v>
      </c>
      <c r="B6892" s="263" t="s">
        <v>27412</v>
      </c>
      <c r="C6892" s="263" t="s">
        <v>12</v>
      </c>
      <c r="D6892" t="s">
        <v>2</v>
      </c>
    </row>
    <row r="6893" spans="1:4" x14ac:dyDescent="0.2">
      <c r="A6893" s="263" t="s">
        <v>2175</v>
      </c>
      <c r="B6893" s="263" t="s">
        <v>27413</v>
      </c>
      <c r="C6893" s="263" t="s">
        <v>12</v>
      </c>
      <c r="D6893" t="s">
        <v>2</v>
      </c>
    </row>
    <row r="6894" spans="1:4" x14ac:dyDescent="0.2">
      <c r="A6894" s="263" t="s">
        <v>14718</v>
      </c>
      <c r="B6894" s="263" t="s">
        <v>27413</v>
      </c>
      <c r="C6894" s="263" t="s">
        <v>12</v>
      </c>
      <c r="D6894" t="s">
        <v>2</v>
      </c>
    </row>
    <row r="6895" spans="1:4" x14ac:dyDescent="0.2">
      <c r="A6895" s="263" t="s">
        <v>2176</v>
      </c>
      <c r="B6895" s="263" t="s">
        <v>27414</v>
      </c>
      <c r="C6895" s="263" t="s">
        <v>12</v>
      </c>
      <c r="D6895" t="s">
        <v>2</v>
      </c>
    </row>
    <row r="6896" spans="1:4" x14ac:dyDescent="0.2">
      <c r="A6896" s="263" t="s">
        <v>14719</v>
      </c>
      <c r="B6896" s="263" t="s">
        <v>27414</v>
      </c>
      <c r="C6896" s="263" t="s">
        <v>12</v>
      </c>
      <c r="D6896" t="s">
        <v>2</v>
      </c>
    </row>
    <row r="6897" spans="1:4" x14ac:dyDescent="0.2">
      <c r="A6897" s="263" t="s">
        <v>2177</v>
      </c>
      <c r="B6897" s="263" t="s">
        <v>27415</v>
      </c>
      <c r="C6897" s="263" t="s">
        <v>12</v>
      </c>
      <c r="D6897" t="s">
        <v>2</v>
      </c>
    </row>
    <row r="6898" spans="1:4" x14ac:dyDescent="0.2">
      <c r="A6898" s="263" t="s">
        <v>14720</v>
      </c>
      <c r="B6898" s="263" t="s">
        <v>27415</v>
      </c>
      <c r="C6898" s="263" t="s">
        <v>12</v>
      </c>
      <c r="D6898" t="s">
        <v>2</v>
      </c>
    </row>
    <row r="6899" spans="1:4" x14ac:dyDescent="0.2">
      <c r="A6899" s="263" t="s">
        <v>2178</v>
      </c>
      <c r="B6899" s="263" t="s">
        <v>27416</v>
      </c>
      <c r="C6899" s="263" t="s">
        <v>12</v>
      </c>
      <c r="D6899" t="s">
        <v>2</v>
      </c>
    </row>
    <row r="6900" spans="1:4" x14ac:dyDescent="0.2">
      <c r="A6900" s="263" t="s">
        <v>14721</v>
      </c>
      <c r="B6900" s="263" t="s">
        <v>27416</v>
      </c>
      <c r="C6900" s="263" t="s">
        <v>12</v>
      </c>
      <c r="D6900" t="s">
        <v>2</v>
      </c>
    </row>
    <row r="6901" spans="1:4" x14ac:dyDescent="0.2">
      <c r="A6901" s="263" t="s">
        <v>2179</v>
      </c>
      <c r="B6901" s="263" t="s">
        <v>27417</v>
      </c>
      <c r="C6901" s="263" t="s">
        <v>12</v>
      </c>
      <c r="D6901" t="s">
        <v>2</v>
      </c>
    </row>
    <row r="6902" spans="1:4" x14ac:dyDescent="0.2">
      <c r="A6902" s="263" t="s">
        <v>14722</v>
      </c>
      <c r="B6902" s="263" t="s">
        <v>27417</v>
      </c>
      <c r="C6902" s="263" t="s">
        <v>12</v>
      </c>
      <c r="D6902" t="s">
        <v>2</v>
      </c>
    </row>
    <row r="6903" spans="1:4" x14ac:dyDescent="0.2">
      <c r="A6903" s="263" t="s">
        <v>2180</v>
      </c>
      <c r="B6903" s="263" t="s">
        <v>27418</v>
      </c>
      <c r="C6903" s="263" t="s">
        <v>12</v>
      </c>
      <c r="D6903" t="s">
        <v>2</v>
      </c>
    </row>
    <row r="6904" spans="1:4" x14ac:dyDescent="0.2">
      <c r="A6904" s="263" t="s">
        <v>14723</v>
      </c>
      <c r="B6904" s="263" t="s">
        <v>27418</v>
      </c>
      <c r="C6904" s="263" t="s">
        <v>12</v>
      </c>
      <c r="D6904" t="s">
        <v>2</v>
      </c>
    </row>
    <row r="6905" spans="1:4" x14ac:dyDescent="0.2">
      <c r="A6905" s="263" t="s">
        <v>2181</v>
      </c>
      <c r="B6905" s="263" t="s">
        <v>27419</v>
      </c>
      <c r="C6905" s="263" t="s">
        <v>12</v>
      </c>
      <c r="D6905" t="s">
        <v>2</v>
      </c>
    </row>
    <row r="6906" spans="1:4" x14ac:dyDescent="0.2">
      <c r="A6906" s="263" t="s">
        <v>14724</v>
      </c>
      <c r="B6906" s="263" t="s">
        <v>27419</v>
      </c>
      <c r="C6906" s="263" t="s">
        <v>12</v>
      </c>
      <c r="D6906" t="s">
        <v>2</v>
      </c>
    </row>
    <row r="6907" spans="1:4" x14ac:dyDescent="0.2">
      <c r="A6907" s="263" t="s">
        <v>2182</v>
      </c>
      <c r="B6907" s="263" t="s">
        <v>27420</v>
      </c>
      <c r="C6907" s="263" t="s">
        <v>12</v>
      </c>
      <c r="D6907" t="s">
        <v>2</v>
      </c>
    </row>
    <row r="6908" spans="1:4" x14ac:dyDescent="0.2">
      <c r="A6908" s="263" t="s">
        <v>14725</v>
      </c>
      <c r="B6908" s="263" t="s">
        <v>27420</v>
      </c>
      <c r="C6908" s="263" t="s">
        <v>12</v>
      </c>
      <c r="D6908" t="s">
        <v>2</v>
      </c>
    </row>
    <row r="6909" spans="1:4" x14ac:dyDescent="0.2">
      <c r="A6909" s="263" t="s">
        <v>2183</v>
      </c>
      <c r="B6909" s="263" t="s">
        <v>27421</v>
      </c>
      <c r="C6909" s="263" t="s">
        <v>12</v>
      </c>
      <c r="D6909" t="s">
        <v>2</v>
      </c>
    </row>
    <row r="6910" spans="1:4" x14ac:dyDescent="0.2">
      <c r="A6910" s="263" t="s">
        <v>14726</v>
      </c>
      <c r="B6910" s="263" t="s">
        <v>27421</v>
      </c>
      <c r="C6910" s="263" t="s">
        <v>12</v>
      </c>
      <c r="D6910" t="s">
        <v>2</v>
      </c>
    </row>
    <row r="6911" spans="1:4" x14ac:dyDescent="0.2">
      <c r="A6911" s="263" t="s">
        <v>2184</v>
      </c>
      <c r="B6911" s="263" t="s">
        <v>27422</v>
      </c>
      <c r="C6911" s="263" t="s">
        <v>12</v>
      </c>
      <c r="D6911" t="s">
        <v>2</v>
      </c>
    </row>
    <row r="6912" spans="1:4" x14ac:dyDescent="0.2">
      <c r="A6912" s="263" t="s">
        <v>14727</v>
      </c>
      <c r="B6912" s="263" t="s">
        <v>27422</v>
      </c>
      <c r="C6912" s="263" t="s">
        <v>12</v>
      </c>
      <c r="D6912" t="s">
        <v>2</v>
      </c>
    </row>
    <row r="6913" spans="1:4" x14ac:dyDescent="0.2">
      <c r="A6913" s="263" t="s">
        <v>2185</v>
      </c>
      <c r="B6913" s="263" t="s">
        <v>27423</v>
      </c>
      <c r="C6913" s="263" t="s">
        <v>23567</v>
      </c>
      <c r="D6913" t="s">
        <v>34973</v>
      </c>
    </row>
    <row r="6914" spans="1:4" x14ac:dyDescent="0.2">
      <c r="A6914" s="263" t="s">
        <v>14728</v>
      </c>
      <c r="B6914" s="263" t="s">
        <v>27423</v>
      </c>
      <c r="C6914" s="263" t="s">
        <v>23567</v>
      </c>
      <c r="D6914" t="s">
        <v>34973</v>
      </c>
    </row>
    <row r="6915" spans="1:4" x14ac:dyDescent="0.2">
      <c r="A6915" s="263" t="s">
        <v>7630</v>
      </c>
      <c r="B6915" s="263" t="s">
        <v>27424</v>
      </c>
      <c r="C6915" s="263" t="s">
        <v>20</v>
      </c>
      <c r="D6915" t="s">
        <v>0</v>
      </c>
    </row>
    <row r="6916" spans="1:4" x14ac:dyDescent="0.2">
      <c r="A6916" s="263" t="s">
        <v>14729</v>
      </c>
      <c r="B6916" s="263" t="s">
        <v>27424</v>
      </c>
      <c r="C6916" s="263" t="s">
        <v>20</v>
      </c>
      <c r="D6916" t="s">
        <v>0</v>
      </c>
    </row>
    <row r="6917" spans="1:4" x14ac:dyDescent="0.2">
      <c r="A6917" s="263" t="s">
        <v>7631</v>
      </c>
      <c r="B6917" s="263" t="s">
        <v>27425</v>
      </c>
      <c r="C6917" s="263" t="s">
        <v>20</v>
      </c>
      <c r="D6917" t="s">
        <v>0</v>
      </c>
    </row>
    <row r="6918" spans="1:4" x14ac:dyDescent="0.2">
      <c r="A6918" s="263" t="s">
        <v>14730</v>
      </c>
      <c r="B6918" s="263" t="s">
        <v>27425</v>
      </c>
      <c r="C6918" s="263" t="s">
        <v>20</v>
      </c>
      <c r="D6918" t="s">
        <v>0</v>
      </c>
    </row>
    <row r="6919" spans="1:4" x14ac:dyDescent="0.2">
      <c r="A6919" s="263" t="s">
        <v>7632</v>
      </c>
      <c r="B6919" s="263" t="s">
        <v>27426</v>
      </c>
      <c r="C6919" s="263" t="s">
        <v>20</v>
      </c>
      <c r="D6919" t="s">
        <v>0</v>
      </c>
    </row>
    <row r="6920" spans="1:4" x14ac:dyDescent="0.2">
      <c r="A6920" s="263" t="s">
        <v>14731</v>
      </c>
      <c r="B6920" s="263" t="s">
        <v>27426</v>
      </c>
      <c r="C6920" s="263" t="s">
        <v>20</v>
      </c>
      <c r="D6920" t="s">
        <v>0</v>
      </c>
    </row>
    <row r="6921" spans="1:4" x14ac:dyDescent="0.2">
      <c r="A6921" s="263" t="s">
        <v>2186</v>
      </c>
      <c r="B6921" s="263" t="s">
        <v>27427</v>
      </c>
      <c r="C6921" s="263" t="s">
        <v>20</v>
      </c>
      <c r="D6921" t="s">
        <v>0</v>
      </c>
    </row>
    <row r="6922" spans="1:4" x14ac:dyDescent="0.2">
      <c r="A6922" s="263" t="s">
        <v>14732</v>
      </c>
      <c r="B6922" s="263" t="s">
        <v>27427</v>
      </c>
      <c r="C6922" s="263" t="s">
        <v>20</v>
      </c>
      <c r="D6922" t="s">
        <v>0</v>
      </c>
    </row>
    <row r="6923" spans="1:4" x14ac:dyDescent="0.2">
      <c r="A6923" s="263" t="s">
        <v>2187</v>
      </c>
      <c r="B6923" s="263" t="s">
        <v>27428</v>
      </c>
      <c r="C6923" s="263" t="s">
        <v>20</v>
      </c>
      <c r="D6923" t="s">
        <v>0</v>
      </c>
    </row>
    <row r="6924" spans="1:4" x14ac:dyDescent="0.2">
      <c r="A6924" s="263" t="s">
        <v>14733</v>
      </c>
      <c r="B6924" s="263" t="s">
        <v>27428</v>
      </c>
      <c r="C6924" s="263" t="s">
        <v>20</v>
      </c>
      <c r="D6924" t="s">
        <v>0</v>
      </c>
    </row>
    <row r="6925" spans="1:4" x14ac:dyDescent="0.2">
      <c r="A6925" s="263" t="s">
        <v>2188</v>
      </c>
      <c r="B6925" s="263" t="s">
        <v>27429</v>
      </c>
      <c r="C6925" s="263" t="s">
        <v>20</v>
      </c>
      <c r="D6925" t="s">
        <v>0</v>
      </c>
    </row>
    <row r="6926" spans="1:4" x14ac:dyDescent="0.2">
      <c r="A6926" s="263" t="s">
        <v>14734</v>
      </c>
      <c r="B6926" s="263" t="s">
        <v>27429</v>
      </c>
      <c r="C6926" s="263" t="s">
        <v>20</v>
      </c>
      <c r="D6926" t="s">
        <v>0</v>
      </c>
    </row>
    <row r="6927" spans="1:4" x14ac:dyDescent="0.2">
      <c r="A6927" s="263" t="s">
        <v>2189</v>
      </c>
      <c r="B6927" s="263" t="s">
        <v>27430</v>
      </c>
      <c r="C6927" s="263" t="s">
        <v>20</v>
      </c>
      <c r="D6927" t="s">
        <v>0</v>
      </c>
    </row>
    <row r="6928" spans="1:4" x14ac:dyDescent="0.2">
      <c r="A6928" s="263" t="s">
        <v>14735</v>
      </c>
      <c r="B6928" s="263" t="s">
        <v>27430</v>
      </c>
      <c r="C6928" s="263" t="s">
        <v>20</v>
      </c>
      <c r="D6928" t="s">
        <v>0</v>
      </c>
    </row>
    <row r="6929" spans="1:4" x14ac:dyDescent="0.2">
      <c r="A6929" s="263" t="s">
        <v>2190</v>
      </c>
      <c r="B6929" s="263" t="s">
        <v>27431</v>
      </c>
      <c r="C6929" s="263" t="s">
        <v>20</v>
      </c>
      <c r="D6929" t="s">
        <v>0</v>
      </c>
    </row>
    <row r="6930" spans="1:4" x14ac:dyDescent="0.2">
      <c r="A6930" s="263" t="s">
        <v>14736</v>
      </c>
      <c r="B6930" s="263" t="s">
        <v>27431</v>
      </c>
      <c r="C6930" s="263" t="s">
        <v>20</v>
      </c>
      <c r="D6930" t="s">
        <v>0</v>
      </c>
    </row>
    <row r="6931" spans="1:4" x14ac:dyDescent="0.2">
      <c r="A6931" s="263" t="s">
        <v>2191</v>
      </c>
      <c r="B6931" s="263" t="s">
        <v>27432</v>
      </c>
      <c r="C6931" s="263" t="s">
        <v>23500</v>
      </c>
      <c r="D6931" t="s">
        <v>34972</v>
      </c>
    </row>
    <row r="6932" spans="1:4" x14ac:dyDescent="0.2">
      <c r="A6932" s="263" t="s">
        <v>14737</v>
      </c>
      <c r="B6932" s="263" t="s">
        <v>27432</v>
      </c>
      <c r="C6932" s="263" t="s">
        <v>23500</v>
      </c>
      <c r="D6932" t="s">
        <v>34972</v>
      </c>
    </row>
    <row r="6933" spans="1:4" x14ac:dyDescent="0.2">
      <c r="A6933" s="263" t="s">
        <v>2192</v>
      </c>
      <c r="B6933" s="263" t="s">
        <v>27433</v>
      </c>
      <c r="C6933" s="263" t="s">
        <v>23500</v>
      </c>
      <c r="D6933" t="s">
        <v>34972</v>
      </c>
    </row>
    <row r="6934" spans="1:4" x14ac:dyDescent="0.2">
      <c r="A6934" s="263" t="s">
        <v>14738</v>
      </c>
      <c r="B6934" s="263" t="s">
        <v>27433</v>
      </c>
      <c r="C6934" s="263" t="s">
        <v>23500</v>
      </c>
      <c r="D6934" t="s">
        <v>34972</v>
      </c>
    </row>
    <row r="6935" spans="1:4" x14ac:dyDescent="0.2">
      <c r="A6935" s="263" t="s">
        <v>7633</v>
      </c>
      <c r="B6935" s="263" t="s">
        <v>27434</v>
      </c>
      <c r="C6935" s="263" t="s">
        <v>20</v>
      </c>
      <c r="D6935" t="s">
        <v>0</v>
      </c>
    </row>
    <row r="6936" spans="1:4" x14ac:dyDescent="0.2">
      <c r="A6936" s="263" t="s">
        <v>14739</v>
      </c>
      <c r="B6936" s="263" t="s">
        <v>27434</v>
      </c>
      <c r="C6936" s="263" t="s">
        <v>20</v>
      </c>
      <c r="D6936" t="s">
        <v>0</v>
      </c>
    </row>
    <row r="6937" spans="1:4" x14ac:dyDescent="0.2">
      <c r="A6937" s="263" t="s">
        <v>7634</v>
      </c>
      <c r="B6937" s="263" t="s">
        <v>27435</v>
      </c>
      <c r="C6937" s="263" t="s">
        <v>20</v>
      </c>
      <c r="D6937" t="s">
        <v>0</v>
      </c>
    </row>
    <row r="6938" spans="1:4" x14ac:dyDescent="0.2">
      <c r="A6938" s="263" t="s">
        <v>14740</v>
      </c>
      <c r="B6938" s="263" t="s">
        <v>27435</v>
      </c>
      <c r="C6938" s="263" t="s">
        <v>20</v>
      </c>
      <c r="D6938" t="s">
        <v>0</v>
      </c>
    </row>
    <row r="6939" spans="1:4" x14ac:dyDescent="0.2">
      <c r="A6939" s="263" t="s">
        <v>7635</v>
      </c>
      <c r="B6939" s="263" t="s">
        <v>27436</v>
      </c>
      <c r="C6939" s="263" t="s">
        <v>20</v>
      </c>
      <c r="D6939" t="s">
        <v>0</v>
      </c>
    </row>
    <row r="6940" spans="1:4" x14ac:dyDescent="0.2">
      <c r="A6940" s="263" t="s">
        <v>14741</v>
      </c>
      <c r="B6940" s="263" t="s">
        <v>27436</v>
      </c>
      <c r="C6940" s="263" t="s">
        <v>20</v>
      </c>
      <c r="D6940" t="s">
        <v>0</v>
      </c>
    </row>
    <row r="6941" spans="1:4" x14ac:dyDescent="0.2">
      <c r="A6941" s="263" t="s">
        <v>2193</v>
      </c>
      <c r="B6941" s="263" t="s">
        <v>27437</v>
      </c>
      <c r="C6941" s="263" t="s">
        <v>20</v>
      </c>
      <c r="D6941" t="s">
        <v>0</v>
      </c>
    </row>
    <row r="6942" spans="1:4" x14ac:dyDescent="0.2">
      <c r="A6942" s="263" t="s">
        <v>14742</v>
      </c>
      <c r="B6942" s="263" t="s">
        <v>27437</v>
      </c>
      <c r="C6942" s="263" t="s">
        <v>20</v>
      </c>
      <c r="D6942" t="s">
        <v>0</v>
      </c>
    </row>
    <row r="6943" spans="1:4" x14ac:dyDescent="0.2">
      <c r="A6943" s="263" t="s">
        <v>2194</v>
      </c>
      <c r="B6943" s="263" t="s">
        <v>27438</v>
      </c>
      <c r="C6943" s="263" t="s">
        <v>20</v>
      </c>
      <c r="D6943" t="s">
        <v>0</v>
      </c>
    </row>
    <row r="6944" spans="1:4" x14ac:dyDescent="0.2">
      <c r="A6944" s="263" t="s">
        <v>14743</v>
      </c>
      <c r="B6944" s="263" t="s">
        <v>27438</v>
      </c>
      <c r="C6944" s="263" t="s">
        <v>20</v>
      </c>
      <c r="D6944" t="s">
        <v>0</v>
      </c>
    </row>
    <row r="6945" spans="1:4" x14ac:dyDescent="0.2">
      <c r="A6945" s="263" t="s">
        <v>2195</v>
      </c>
      <c r="B6945" s="263" t="s">
        <v>27439</v>
      </c>
      <c r="C6945" s="263" t="s">
        <v>20</v>
      </c>
      <c r="D6945" t="s">
        <v>0</v>
      </c>
    </row>
    <row r="6946" spans="1:4" x14ac:dyDescent="0.2">
      <c r="A6946" s="263" t="s">
        <v>14744</v>
      </c>
      <c r="B6946" s="263" t="s">
        <v>27439</v>
      </c>
      <c r="C6946" s="263" t="s">
        <v>20</v>
      </c>
      <c r="D6946" t="s">
        <v>0</v>
      </c>
    </row>
    <row r="6947" spans="1:4" x14ac:dyDescent="0.2">
      <c r="A6947" s="263" t="s">
        <v>2196</v>
      </c>
      <c r="B6947" s="263" t="s">
        <v>27440</v>
      </c>
      <c r="C6947" s="263" t="s">
        <v>20</v>
      </c>
      <c r="D6947" t="s">
        <v>0</v>
      </c>
    </row>
    <row r="6948" spans="1:4" x14ac:dyDescent="0.2">
      <c r="A6948" s="263" t="s">
        <v>14745</v>
      </c>
      <c r="B6948" s="263" t="s">
        <v>27440</v>
      </c>
      <c r="C6948" s="263" t="s">
        <v>20</v>
      </c>
      <c r="D6948" t="s">
        <v>0</v>
      </c>
    </row>
    <row r="6949" spans="1:4" x14ac:dyDescent="0.2">
      <c r="A6949" s="263" t="s">
        <v>2197</v>
      </c>
      <c r="B6949" s="263" t="s">
        <v>27441</v>
      </c>
      <c r="C6949" s="263" t="s">
        <v>20</v>
      </c>
      <c r="D6949" t="s">
        <v>0</v>
      </c>
    </row>
    <row r="6950" spans="1:4" x14ac:dyDescent="0.2">
      <c r="A6950" s="263" t="s">
        <v>14746</v>
      </c>
      <c r="B6950" s="263" t="s">
        <v>27441</v>
      </c>
      <c r="C6950" s="263" t="s">
        <v>20</v>
      </c>
      <c r="D6950" t="s">
        <v>0</v>
      </c>
    </row>
    <row r="6951" spans="1:4" x14ac:dyDescent="0.2">
      <c r="A6951" s="263" t="s">
        <v>2198</v>
      </c>
      <c r="B6951" s="263" t="s">
        <v>27442</v>
      </c>
      <c r="C6951" s="263" t="s">
        <v>20</v>
      </c>
      <c r="D6951" t="s">
        <v>0</v>
      </c>
    </row>
    <row r="6952" spans="1:4" x14ac:dyDescent="0.2">
      <c r="A6952" s="263" t="s">
        <v>14747</v>
      </c>
      <c r="B6952" s="263" t="s">
        <v>27442</v>
      </c>
      <c r="C6952" s="263" t="s">
        <v>20</v>
      </c>
      <c r="D6952" t="s">
        <v>0</v>
      </c>
    </row>
    <row r="6953" spans="1:4" x14ac:dyDescent="0.2">
      <c r="A6953" s="263" t="s">
        <v>2199</v>
      </c>
      <c r="B6953" s="263" t="s">
        <v>27443</v>
      </c>
      <c r="C6953" s="263" t="s">
        <v>20</v>
      </c>
      <c r="D6953" t="s">
        <v>0</v>
      </c>
    </row>
    <row r="6954" spans="1:4" x14ac:dyDescent="0.2">
      <c r="A6954" s="263" t="s">
        <v>14748</v>
      </c>
      <c r="B6954" s="263" t="s">
        <v>27443</v>
      </c>
      <c r="C6954" s="263" t="s">
        <v>20</v>
      </c>
      <c r="D6954" t="s">
        <v>0</v>
      </c>
    </row>
    <row r="6955" spans="1:4" x14ac:dyDescent="0.2">
      <c r="A6955" s="263" t="s">
        <v>2200</v>
      </c>
      <c r="B6955" s="263" t="s">
        <v>27444</v>
      </c>
      <c r="C6955" s="263" t="s">
        <v>20</v>
      </c>
      <c r="D6955" t="s">
        <v>0</v>
      </c>
    </row>
    <row r="6956" spans="1:4" x14ac:dyDescent="0.2">
      <c r="A6956" s="263" t="s">
        <v>14749</v>
      </c>
      <c r="B6956" s="263" t="s">
        <v>27444</v>
      </c>
      <c r="C6956" s="263" t="s">
        <v>20</v>
      </c>
      <c r="D6956" t="s">
        <v>0</v>
      </c>
    </row>
    <row r="6957" spans="1:4" x14ac:dyDescent="0.2">
      <c r="A6957" s="263" t="s">
        <v>7636</v>
      </c>
      <c r="B6957" s="263" t="s">
        <v>27445</v>
      </c>
      <c r="C6957" s="263" t="s">
        <v>20</v>
      </c>
      <c r="D6957" t="s">
        <v>0</v>
      </c>
    </row>
    <row r="6958" spans="1:4" x14ac:dyDescent="0.2">
      <c r="A6958" s="263" t="s">
        <v>14750</v>
      </c>
      <c r="B6958" s="263" t="s">
        <v>27445</v>
      </c>
      <c r="C6958" s="263" t="s">
        <v>20</v>
      </c>
      <c r="D6958" t="s">
        <v>0</v>
      </c>
    </row>
    <row r="6959" spans="1:4" x14ac:dyDescent="0.2">
      <c r="A6959" s="263" t="s">
        <v>2201</v>
      </c>
      <c r="B6959" s="263" t="s">
        <v>27446</v>
      </c>
      <c r="C6959" s="263" t="s">
        <v>20</v>
      </c>
      <c r="D6959" t="s">
        <v>0</v>
      </c>
    </row>
    <row r="6960" spans="1:4" x14ac:dyDescent="0.2">
      <c r="A6960" s="263" t="s">
        <v>14751</v>
      </c>
      <c r="B6960" s="263" t="s">
        <v>27446</v>
      </c>
      <c r="C6960" s="263" t="s">
        <v>20</v>
      </c>
      <c r="D6960" t="s">
        <v>0</v>
      </c>
    </row>
    <row r="6961" spans="1:4" x14ac:dyDescent="0.2">
      <c r="A6961" s="263" t="s">
        <v>2202</v>
      </c>
      <c r="B6961" s="263" t="s">
        <v>27447</v>
      </c>
      <c r="C6961" s="263" t="s">
        <v>20</v>
      </c>
      <c r="D6961" t="s">
        <v>0</v>
      </c>
    </row>
    <row r="6962" spans="1:4" x14ac:dyDescent="0.2">
      <c r="A6962" s="263" t="s">
        <v>14752</v>
      </c>
      <c r="B6962" s="263" t="s">
        <v>27447</v>
      </c>
      <c r="C6962" s="263" t="s">
        <v>20</v>
      </c>
      <c r="D6962" t="s">
        <v>0</v>
      </c>
    </row>
    <row r="6963" spans="1:4" x14ac:dyDescent="0.2">
      <c r="A6963" s="263" t="s">
        <v>2203</v>
      </c>
      <c r="B6963" s="263" t="s">
        <v>27448</v>
      </c>
      <c r="C6963" s="263" t="s">
        <v>20</v>
      </c>
      <c r="D6963" t="s">
        <v>0</v>
      </c>
    </row>
    <row r="6964" spans="1:4" x14ac:dyDescent="0.2">
      <c r="A6964" s="263" t="s">
        <v>14753</v>
      </c>
      <c r="B6964" s="263" t="s">
        <v>27448</v>
      </c>
      <c r="C6964" s="263" t="s">
        <v>20</v>
      </c>
      <c r="D6964" t="s">
        <v>0</v>
      </c>
    </row>
    <row r="6965" spans="1:4" x14ac:dyDescent="0.2">
      <c r="A6965" s="263" t="s">
        <v>2204</v>
      </c>
      <c r="B6965" s="263" t="s">
        <v>27449</v>
      </c>
      <c r="C6965" s="263" t="s">
        <v>20</v>
      </c>
      <c r="D6965" t="s">
        <v>0</v>
      </c>
    </row>
    <row r="6966" spans="1:4" x14ac:dyDescent="0.2">
      <c r="A6966" s="263" t="s">
        <v>14754</v>
      </c>
      <c r="B6966" s="263" t="s">
        <v>27449</v>
      </c>
      <c r="C6966" s="263" t="s">
        <v>20</v>
      </c>
      <c r="D6966" t="s">
        <v>0</v>
      </c>
    </row>
    <row r="6967" spans="1:4" x14ac:dyDescent="0.2">
      <c r="A6967" s="263" t="s">
        <v>2205</v>
      </c>
      <c r="B6967" s="263" t="s">
        <v>27450</v>
      </c>
      <c r="C6967" s="263" t="s">
        <v>20</v>
      </c>
      <c r="D6967" t="s">
        <v>0</v>
      </c>
    </row>
    <row r="6968" spans="1:4" x14ac:dyDescent="0.2">
      <c r="A6968" s="263" t="s">
        <v>14755</v>
      </c>
      <c r="B6968" s="263" t="s">
        <v>27450</v>
      </c>
      <c r="C6968" s="263" t="s">
        <v>20</v>
      </c>
      <c r="D6968" t="s">
        <v>0</v>
      </c>
    </row>
    <row r="6969" spans="1:4" x14ac:dyDescent="0.2">
      <c r="A6969" s="263" t="s">
        <v>2206</v>
      </c>
      <c r="B6969" s="263" t="s">
        <v>27451</v>
      </c>
      <c r="C6969" s="263" t="s">
        <v>20</v>
      </c>
      <c r="D6969" t="s">
        <v>0</v>
      </c>
    </row>
    <row r="6970" spans="1:4" x14ac:dyDescent="0.2">
      <c r="A6970" s="263" t="s">
        <v>14756</v>
      </c>
      <c r="B6970" s="263" t="s">
        <v>27451</v>
      </c>
      <c r="C6970" s="263" t="s">
        <v>20</v>
      </c>
      <c r="D6970" t="s">
        <v>0</v>
      </c>
    </row>
    <row r="6971" spans="1:4" x14ac:dyDescent="0.2">
      <c r="A6971" s="263" t="s">
        <v>2207</v>
      </c>
      <c r="B6971" s="263" t="s">
        <v>27452</v>
      </c>
      <c r="C6971" s="263" t="s">
        <v>20</v>
      </c>
      <c r="D6971" t="s">
        <v>0</v>
      </c>
    </row>
    <row r="6972" spans="1:4" x14ac:dyDescent="0.2">
      <c r="A6972" s="263" t="s">
        <v>14757</v>
      </c>
      <c r="B6972" s="263" t="s">
        <v>27452</v>
      </c>
      <c r="C6972" s="263" t="s">
        <v>20</v>
      </c>
      <c r="D6972" t="s">
        <v>0</v>
      </c>
    </row>
    <row r="6973" spans="1:4" x14ac:dyDescent="0.2">
      <c r="A6973" s="263" t="s">
        <v>2208</v>
      </c>
      <c r="B6973" s="263" t="s">
        <v>27453</v>
      </c>
      <c r="C6973" s="263" t="s">
        <v>20</v>
      </c>
      <c r="D6973" t="s">
        <v>0</v>
      </c>
    </row>
    <row r="6974" spans="1:4" x14ac:dyDescent="0.2">
      <c r="A6974" s="263" t="s">
        <v>14758</v>
      </c>
      <c r="B6974" s="263" t="s">
        <v>27453</v>
      </c>
      <c r="C6974" s="263" t="s">
        <v>20</v>
      </c>
      <c r="D6974" t="s">
        <v>0</v>
      </c>
    </row>
    <row r="6975" spans="1:4" x14ac:dyDescent="0.2">
      <c r="A6975" s="263" t="s">
        <v>2209</v>
      </c>
      <c r="B6975" s="263" t="s">
        <v>27454</v>
      </c>
      <c r="C6975" s="263" t="s">
        <v>20</v>
      </c>
      <c r="D6975" t="s">
        <v>0</v>
      </c>
    </row>
    <row r="6976" spans="1:4" x14ac:dyDescent="0.2">
      <c r="A6976" s="263" t="s">
        <v>14759</v>
      </c>
      <c r="B6976" s="263" t="s">
        <v>27454</v>
      </c>
      <c r="C6976" s="263" t="s">
        <v>20</v>
      </c>
      <c r="D6976" t="s">
        <v>0</v>
      </c>
    </row>
    <row r="6977" spans="1:4" x14ac:dyDescent="0.2">
      <c r="A6977" s="263" t="s">
        <v>2210</v>
      </c>
      <c r="B6977" s="263" t="s">
        <v>27455</v>
      </c>
      <c r="C6977" s="263" t="s">
        <v>20</v>
      </c>
      <c r="D6977" t="s">
        <v>0</v>
      </c>
    </row>
    <row r="6978" spans="1:4" x14ac:dyDescent="0.2">
      <c r="A6978" s="263" t="s">
        <v>14760</v>
      </c>
      <c r="B6978" s="263" t="s">
        <v>27455</v>
      </c>
      <c r="C6978" s="263" t="s">
        <v>20</v>
      </c>
      <c r="D6978" t="s">
        <v>0</v>
      </c>
    </row>
    <row r="6979" spans="1:4" x14ac:dyDescent="0.2">
      <c r="A6979" s="263" t="s">
        <v>2211</v>
      </c>
      <c r="B6979" s="263" t="s">
        <v>27456</v>
      </c>
      <c r="C6979" s="263" t="s">
        <v>20</v>
      </c>
      <c r="D6979" t="s">
        <v>0</v>
      </c>
    </row>
    <row r="6980" spans="1:4" x14ac:dyDescent="0.2">
      <c r="A6980" s="263" t="s">
        <v>14761</v>
      </c>
      <c r="B6980" s="263" t="s">
        <v>27456</v>
      </c>
      <c r="C6980" s="263" t="s">
        <v>20</v>
      </c>
      <c r="D6980" t="s">
        <v>0</v>
      </c>
    </row>
    <row r="6981" spans="1:4" x14ac:dyDescent="0.2">
      <c r="A6981" s="263" t="s">
        <v>2212</v>
      </c>
      <c r="B6981" s="263" t="s">
        <v>27457</v>
      </c>
      <c r="C6981" s="263" t="s">
        <v>20</v>
      </c>
      <c r="D6981" t="s">
        <v>0</v>
      </c>
    </row>
    <row r="6982" spans="1:4" x14ac:dyDescent="0.2">
      <c r="A6982" s="263" t="s">
        <v>14762</v>
      </c>
      <c r="B6982" s="263" t="s">
        <v>27457</v>
      </c>
      <c r="C6982" s="263" t="s">
        <v>20</v>
      </c>
      <c r="D6982" t="s">
        <v>0</v>
      </c>
    </row>
    <row r="6983" spans="1:4" x14ac:dyDescent="0.2">
      <c r="A6983" s="263" t="s">
        <v>2213</v>
      </c>
      <c r="B6983" s="263" t="s">
        <v>27458</v>
      </c>
      <c r="C6983" s="263" t="s">
        <v>20</v>
      </c>
      <c r="D6983" t="s">
        <v>0</v>
      </c>
    </row>
    <row r="6984" spans="1:4" x14ac:dyDescent="0.2">
      <c r="A6984" s="263" t="s">
        <v>14763</v>
      </c>
      <c r="B6984" s="263" t="s">
        <v>27458</v>
      </c>
      <c r="C6984" s="263" t="s">
        <v>20</v>
      </c>
      <c r="D6984" t="s">
        <v>0</v>
      </c>
    </row>
    <row r="6985" spans="1:4" x14ac:dyDescent="0.2">
      <c r="A6985" s="263" t="s">
        <v>7637</v>
      </c>
      <c r="B6985" s="263" t="s">
        <v>27459</v>
      </c>
      <c r="C6985" s="263" t="s">
        <v>20</v>
      </c>
      <c r="D6985" t="s">
        <v>0</v>
      </c>
    </row>
    <row r="6986" spans="1:4" x14ac:dyDescent="0.2">
      <c r="A6986" s="263" t="s">
        <v>14764</v>
      </c>
      <c r="B6986" s="263" t="s">
        <v>27459</v>
      </c>
      <c r="C6986" s="263" t="s">
        <v>20</v>
      </c>
      <c r="D6986" t="s">
        <v>0</v>
      </c>
    </row>
    <row r="6987" spans="1:4" x14ac:dyDescent="0.2">
      <c r="A6987" s="263" t="s">
        <v>2214</v>
      </c>
      <c r="B6987" s="263" t="s">
        <v>27460</v>
      </c>
      <c r="C6987" s="263" t="s">
        <v>20</v>
      </c>
      <c r="D6987" t="s">
        <v>0</v>
      </c>
    </row>
    <row r="6988" spans="1:4" x14ac:dyDescent="0.2">
      <c r="A6988" s="263" t="s">
        <v>14765</v>
      </c>
      <c r="B6988" s="263" t="s">
        <v>27460</v>
      </c>
      <c r="C6988" s="263" t="s">
        <v>20</v>
      </c>
      <c r="D6988" t="s">
        <v>0</v>
      </c>
    </row>
    <row r="6989" spans="1:4" x14ac:dyDescent="0.2">
      <c r="A6989" s="263" t="s">
        <v>2215</v>
      </c>
      <c r="B6989" s="263" t="s">
        <v>27461</v>
      </c>
      <c r="C6989" s="263" t="s">
        <v>20</v>
      </c>
      <c r="D6989" t="s">
        <v>0</v>
      </c>
    </row>
    <row r="6990" spans="1:4" x14ac:dyDescent="0.2">
      <c r="A6990" s="263" t="s">
        <v>14766</v>
      </c>
      <c r="B6990" s="263" t="s">
        <v>27461</v>
      </c>
      <c r="C6990" s="263" t="s">
        <v>20</v>
      </c>
      <c r="D6990" t="s">
        <v>0</v>
      </c>
    </row>
    <row r="6991" spans="1:4" x14ac:dyDescent="0.2">
      <c r="A6991" s="263" t="s">
        <v>2216</v>
      </c>
      <c r="B6991" s="263" t="s">
        <v>27462</v>
      </c>
      <c r="C6991" s="263" t="s">
        <v>20</v>
      </c>
      <c r="D6991" t="s">
        <v>0</v>
      </c>
    </row>
    <row r="6992" spans="1:4" x14ac:dyDescent="0.2">
      <c r="A6992" s="263" t="s">
        <v>14767</v>
      </c>
      <c r="B6992" s="263" t="s">
        <v>27462</v>
      </c>
      <c r="C6992" s="263" t="s">
        <v>20</v>
      </c>
      <c r="D6992" t="s">
        <v>0</v>
      </c>
    </row>
    <row r="6993" spans="1:4" x14ac:dyDescent="0.2">
      <c r="A6993" s="263" t="s">
        <v>2217</v>
      </c>
      <c r="B6993" s="263" t="s">
        <v>27463</v>
      </c>
      <c r="C6993" s="263" t="s">
        <v>20</v>
      </c>
      <c r="D6993" t="s">
        <v>0</v>
      </c>
    </row>
    <row r="6994" spans="1:4" x14ac:dyDescent="0.2">
      <c r="A6994" s="263" t="s">
        <v>14768</v>
      </c>
      <c r="B6994" s="263" t="s">
        <v>27463</v>
      </c>
      <c r="C6994" s="263" t="s">
        <v>20</v>
      </c>
      <c r="D6994" t="s">
        <v>0</v>
      </c>
    </row>
    <row r="6995" spans="1:4" x14ac:dyDescent="0.2">
      <c r="A6995" s="263" t="s">
        <v>2218</v>
      </c>
      <c r="B6995" s="263" t="s">
        <v>27464</v>
      </c>
      <c r="C6995" s="263" t="s">
        <v>20</v>
      </c>
      <c r="D6995" t="s">
        <v>0</v>
      </c>
    </row>
    <row r="6996" spans="1:4" x14ac:dyDescent="0.2">
      <c r="A6996" s="263" t="s">
        <v>14769</v>
      </c>
      <c r="B6996" s="263" t="s">
        <v>27464</v>
      </c>
      <c r="C6996" s="263" t="s">
        <v>20</v>
      </c>
      <c r="D6996" t="s">
        <v>0</v>
      </c>
    </row>
    <row r="6997" spans="1:4" x14ac:dyDescent="0.2">
      <c r="A6997" s="263" t="s">
        <v>2219</v>
      </c>
      <c r="B6997" s="263" t="s">
        <v>27465</v>
      </c>
      <c r="C6997" s="263" t="s">
        <v>20</v>
      </c>
      <c r="D6997" t="s">
        <v>0</v>
      </c>
    </row>
    <row r="6998" spans="1:4" x14ac:dyDescent="0.2">
      <c r="A6998" s="263" t="s">
        <v>14770</v>
      </c>
      <c r="B6998" s="263" t="s">
        <v>27465</v>
      </c>
      <c r="C6998" s="263" t="s">
        <v>20</v>
      </c>
      <c r="D6998" t="s">
        <v>0</v>
      </c>
    </row>
    <row r="6999" spans="1:4" x14ac:dyDescent="0.2">
      <c r="A6999" s="263" t="s">
        <v>2220</v>
      </c>
      <c r="B6999" s="263" t="s">
        <v>27466</v>
      </c>
      <c r="C6999" s="263" t="s">
        <v>20</v>
      </c>
      <c r="D6999" t="s">
        <v>0</v>
      </c>
    </row>
    <row r="7000" spans="1:4" x14ac:dyDescent="0.2">
      <c r="A7000" s="263" t="s">
        <v>14771</v>
      </c>
      <c r="B7000" s="263" t="s">
        <v>27466</v>
      </c>
      <c r="C7000" s="263" t="s">
        <v>20</v>
      </c>
      <c r="D7000" t="s">
        <v>0</v>
      </c>
    </row>
    <row r="7001" spans="1:4" x14ac:dyDescent="0.2">
      <c r="A7001" s="263" t="s">
        <v>7638</v>
      </c>
      <c r="B7001" s="263" t="s">
        <v>27467</v>
      </c>
      <c r="C7001" s="263" t="s">
        <v>20</v>
      </c>
      <c r="D7001" t="s">
        <v>0</v>
      </c>
    </row>
    <row r="7002" spans="1:4" x14ac:dyDescent="0.2">
      <c r="A7002" s="263" t="s">
        <v>14772</v>
      </c>
      <c r="B7002" s="263" t="s">
        <v>27467</v>
      </c>
      <c r="C7002" s="263" t="s">
        <v>20</v>
      </c>
      <c r="D7002" t="s">
        <v>0</v>
      </c>
    </row>
    <row r="7003" spans="1:4" x14ac:dyDescent="0.2">
      <c r="A7003" s="263" t="s">
        <v>7639</v>
      </c>
      <c r="B7003" s="263" t="s">
        <v>27468</v>
      </c>
      <c r="C7003" s="263" t="s">
        <v>20</v>
      </c>
      <c r="D7003" t="s">
        <v>0</v>
      </c>
    </row>
    <row r="7004" spans="1:4" x14ac:dyDescent="0.2">
      <c r="A7004" s="263" t="s">
        <v>14773</v>
      </c>
      <c r="B7004" s="263" t="s">
        <v>27468</v>
      </c>
      <c r="C7004" s="263" t="s">
        <v>20</v>
      </c>
      <c r="D7004" t="s">
        <v>0</v>
      </c>
    </row>
    <row r="7005" spans="1:4" x14ac:dyDescent="0.2">
      <c r="A7005" s="263" t="s">
        <v>7640</v>
      </c>
      <c r="B7005" s="263" t="s">
        <v>27469</v>
      </c>
      <c r="C7005" s="263" t="s">
        <v>20</v>
      </c>
      <c r="D7005" t="s">
        <v>0</v>
      </c>
    </row>
    <row r="7006" spans="1:4" x14ac:dyDescent="0.2">
      <c r="A7006" s="263" t="s">
        <v>14774</v>
      </c>
      <c r="B7006" s="263" t="s">
        <v>27469</v>
      </c>
      <c r="C7006" s="263" t="s">
        <v>20</v>
      </c>
      <c r="D7006" t="s">
        <v>0</v>
      </c>
    </row>
    <row r="7007" spans="1:4" x14ac:dyDescent="0.2">
      <c r="A7007" s="263" t="s">
        <v>7641</v>
      </c>
      <c r="B7007" s="263" t="s">
        <v>27470</v>
      </c>
      <c r="C7007" s="263" t="s">
        <v>20</v>
      </c>
      <c r="D7007" t="s">
        <v>0</v>
      </c>
    </row>
    <row r="7008" spans="1:4" x14ac:dyDescent="0.2">
      <c r="A7008" s="263" t="s">
        <v>14775</v>
      </c>
      <c r="B7008" s="263" t="s">
        <v>27470</v>
      </c>
      <c r="C7008" s="263" t="s">
        <v>20</v>
      </c>
      <c r="D7008" t="s">
        <v>0</v>
      </c>
    </row>
    <row r="7009" spans="1:4" x14ac:dyDescent="0.2">
      <c r="A7009" s="263" t="s">
        <v>7642</v>
      </c>
      <c r="B7009" s="263" t="s">
        <v>27471</v>
      </c>
      <c r="C7009" s="263" t="s">
        <v>20</v>
      </c>
      <c r="D7009" t="s">
        <v>0</v>
      </c>
    </row>
    <row r="7010" spans="1:4" x14ac:dyDescent="0.2">
      <c r="A7010" s="263" t="s">
        <v>14776</v>
      </c>
      <c r="B7010" s="263" t="s">
        <v>27471</v>
      </c>
      <c r="C7010" s="263" t="s">
        <v>20</v>
      </c>
      <c r="D7010" t="s">
        <v>0</v>
      </c>
    </row>
    <row r="7011" spans="1:4" x14ac:dyDescent="0.2">
      <c r="A7011" s="263" t="s">
        <v>7643</v>
      </c>
      <c r="B7011" s="263" t="s">
        <v>27472</v>
      </c>
      <c r="C7011" s="263" t="s">
        <v>20</v>
      </c>
      <c r="D7011" t="s">
        <v>0</v>
      </c>
    </row>
    <row r="7012" spans="1:4" x14ac:dyDescent="0.2">
      <c r="A7012" s="263" t="s">
        <v>14777</v>
      </c>
      <c r="B7012" s="263" t="s">
        <v>27472</v>
      </c>
      <c r="C7012" s="263" t="s">
        <v>20</v>
      </c>
      <c r="D7012" t="s">
        <v>0</v>
      </c>
    </row>
    <row r="7013" spans="1:4" x14ac:dyDescent="0.2">
      <c r="A7013" s="263" t="s">
        <v>7644</v>
      </c>
      <c r="B7013" s="263" t="s">
        <v>27473</v>
      </c>
      <c r="C7013" s="263" t="s">
        <v>20</v>
      </c>
      <c r="D7013" t="s">
        <v>0</v>
      </c>
    </row>
    <row r="7014" spans="1:4" x14ac:dyDescent="0.2">
      <c r="A7014" s="263" t="s">
        <v>14778</v>
      </c>
      <c r="B7014" s="263" t="s">
        <v>27473</v>
      </c>
      <c r="C7014" s="263" t="s">
        <v>20</v>
      </c>
      <c r="D7014" t="s">
        <v>0</v>
      </c>
    </row>
    <row r="7015" spans="1:4" x14ac:dyDescent="0.2">
      <c r="A7015" s="263" t="s">
        <v>7645</v>
      </c>
      <c r="B7015" s="263" t="s">
        <v>27474</v>
      </c>
      <c r="C7015" s="263" t="s">
        <v>20</v>
      </c>
      <c r="D7015" t="s">
        <v>0</v>
      </c>
    </row>
    <row r="7016" spans="1:4" x14ac:dyDescent="0.2">
      <c r="A7016" s="263" t="s">
        <v>14779</v>
      </c>
      <c r="B7016" s="263" t="s">
        <v>27474</v>
      </c>
      <c r="C7016" s="263" t="s">
        <v>20</v>
      </c>
      <c r="D7016" t="s">
        <v>0</v>
      </c>
    </row>
    <row r="7017" spans="1:4" x14ac:dyDescent="0.2">
      <c r="A7017" s="263" t="s">
        <v>7646</v>
      </c>
      <c r="B7017" s="263" t="s">
        <v>27475</v>
      </c>
      <c r="C7017" s="263" t="s">
        <v>20</v>
      </c>
      <c r="D7017" t="s">
        <v>0</v>
      </c>
    </row>
    <row r="7018" spans="1:4" x14ac:dyDescent="0.2">
      <c r="A7018" s="263" t="s">
        <v>14780</v>
      </c>
      <c r="B7018" s="263" t="s">
        <v>27475</v>
      </c>
      <c r="C7018" s="263" t="s">
        <v>20</v>
      </c>
      <c r="D7018" t="s">
        <v>0</v>
      </c>
    </row>
    <row r="7019" spans="1:4" x14ac:dyDescent="0.2">
      <c r="A7019" s="263" t="s">
        <v>7647</v>
      </c>
      <c r="B7019" s="263" t="s">
        <v>27476</v>
      </c>
      <c r="C7019" s="263" t="s">
        <v>20</v>
      </c>
      <c r="D7019" t="s">
        <v>0</v>
      </c>
    </row>
    <row r="7020" spans="1:4" x14ac:dyDescent="0.2">
      <c r="A7020" s="263" t="s">
        <v>14781</v>
      </c>
      <c r="B7020" s="263" t="s">
        <v>27476</v>
      </c>
      <c r="C7020" s="263" t="s">
        <v>20</v>
      </c>
      <c r="D7020" t="s">
        <v>0</v>
      </c>
    </row>
    <row r="7021" spans="1:4" x14ac:dyDescent="0.2">
      <c r="A7021" s="263" t="s">
        <v>7648</v>
      </c>
      <c r="B7021" s="263" t="s">
        <v>27477</v>
      </c>
      <c r="C7021" s="263" t="s">
        <v>20</v>
      </c>
      <c r="D7021" t="s">
        <v>0</v>
      </c>
    </row>
    <row r="7022" spans="1:4" x14ac:dyDescent="0.2">
      <c r="A7022" s="263" t="s">
        <v>14782</v>
      </c>
      <c r="B7022" s="263" t="s">
        <v>27477</v>
      </c>
      <c r="C7022" s="263" t="s">
        <v>20</v>
      </c>
      <c r="D7022" t="s">
        <v>0</v>
      </c>
    </row>
    <row r="7023" spans="1:4" x14ac:dyDescent="0.2">
      <c r="A7023" s="263" t="s">
        <v>7649</v>
      </c>
      <c r="B7023" s="263" t="s">
        <v>27478</v>
      </c>
      <c r="C7023" s="263" t="s">
        <v>20</v>
      </c>
      <c r="D7023" t="s">
        <v>0</v>
      </c>
    </row>
    <row r="7024" spans="1:4" x14ac:dyDescent="0.2">
      <c r="A7024" s="263" t="s">
        <v>14783</v>
      </c>
      <c r="B7024" s="263" t="s">
        <v>27478</v>
      </c>
      <c r="C7024" s="263" t="s">
        <v>20</v>
      </c>
      <c r="D7024" t="s">
        <v>0</v>
      </c>
    </row>
    <row r="7025" spans="1:4" x14ac:dyDescent="0.2">
      <c r="A7025" s="263" t="s">
        <v>7650</v>
      </c>
      <c r="B7025" s="263" t="s">
        <v>27479</v>
      </c>
      <c r="C7025" s="263" t="s">
        <v>20</v>
      </c>
      <c r="D7025" t="s">
        <v>0</v>
      </c>
    </row>
    <row r="7026" spans="1:4" x14ac:dyDescent="0.2">
      <c r="A7026" s="263" t="s">
        <v>14784</v>
      </c>
      <c r="B7026" s="263" t="s">
        <v>27479</v>
      </c>
      <c r="C7026" s="263" t="s">
        <v>20</v>
      </c>
      <c r="D7026" t="s">
        <v>0</v>
      </c>
    </row>
    <row r="7027" spans="1:4" x14ac:dyDescent="0.2">
      <c r="A7027" s="263" t="s">
        <v>7651</v>
      </c>
      <c r="B7027" s="263" t="s">
        <v>27480</v>
      </c>
      <c r="C7027" s="263" t="s">
        <v>20</v>
      </c>
      <c r="D7027" t="s">
        <v>0</v>
      </c>
    </row>
    <row r="7028" spans="1:4" x14ac:dyDescent="0.2">
      <c r="A7028" s="263" t="s">
        <v>14785</v>
      </c>
      <c r="B7028" s="263" t="s">
        <v>27480</v>
      </c>
      <c r="C7028" s="263" t="s">
        <v>20</v>
      </c>
      <c r="D7028" t="s">
        <v>0</v>
      </c>
    </row>
    <row r="7029" spans="1:4" x14ac:dyDescent="0.2">
      <c r="A7029" s="263" t="s">
        <v>7652</v>
      </c>
      <c r="B7029" s="263" t="s">
        <v>27481</v>
      </c>
      <c r="C7029" s="263" t="s">
        <v>20</v>
      </c>
      <c r="D7029" t="s">
        <v>0</v>
      </c>
    </row>
    <row r="7030" spans="1:4" x14ac:dyDescent="0.2">
      <c r="A7030" s="263" t="s">
        <v>14786</v>
      </c>
      <c r="B7030" s="263" t="s">
        <v>27481</v>
      </c>
      <c r="C7030" s="263" t="s">
        <v>20</v>
      </c>
      <c r="D7030" t="s">
        <v>0</v>
      </c>
    </row>
    <row r="7031" spans="1:4" x14ac:dyDescent="0.2">
      <c r="A7031" s="263" t="s">
        <v>7653</v>
      </c>
      <c r="B7031" s="263" t="s">
        <v>27482</v>
      </c>
      <c r="C7031" s="263" t="s">
        <v>20</v>
      </c>
      <c r="D7031" t="s">
        <v>0</v>
      </c>
    </row>
    <row r="7032" spans="1:4" x14ac:dyDescent="0.2">
      <c r="A7032" s="263" t="s">
        <v>14787</v>
      </c>
      <c r="B7032" s="263" t="s">
        <v>27482</v>
      </c>
      <c r="C7032" s="263" t="s">
        <v>20</v>
      </c>
      <c r="D7032" t="s">
        <v>0</v>
      </c>
    </row>
    <row r="7033" spans="1:4" x14ac:dyDescent="0.2">
      <c r="A7033" s="263" t="s">
        <v>7654</v>
      </c>
      <c r="B7033" s="263" t="s">
        <v>27483</v>
      </c>
      <c r="C7033" s="263" t="s">
        <v>12</v>
      </c>
      <c r="D7033" t="s">
        <v>2</v>
      </c>
    </row>
    <row r="7034" spans="1:4" x14ac:dyDescent="0.2">
      <c r="A7034" s="263" t="s">
        <v>14788</v>
      </c>
      <c r="B7034" s="263" t="s">
        <v>27483</v>
      </c>
      <c r="C7034" s="263" t="s">
        <v>12</v>
      </c>
      <c r="D7034" t="s">
        <v>2</v>
      </c>
    </row>
    <row r="7035" spans="1:4" x14ac:dyDescent="0.2">
      <c r="A7035" s="263" t="s">
        <v>7655</v>
      </c>
      <c r="B7035" s="263" t="s">
        <v>27484</v>
      </c>
      <c r="C7035" s="263" t="s">
        <v>12</v>
      </c>
      <c r="D7035" t="s">
        <v>2</v>
      </c>
    </row>
    <row r="7036" spans="1:4" x14ac:dyDescent="0.2">
      <c r="A7036" s="263" t="s">
        <v>14789</v>
      </c>
      <c r="B7036" s="263" t="s">
        <v>27484</v>
      </c>
      <c r="C7036" s="263" t="s">
        <v>12</v>
      </c>
      <c r="D7036" t="s">
        <v>2</v>
      </c>
    </row>
    <row r="7037" spans="1:4" x14ac:dyDescent="0.2">
      <c r="A7037" s="263" t="s">
        <v>7656</v>
      </c>
      <c r="B7037" s="263" t="s">
        <v>27485</v>
      </c>
      <c r="C7037" s="263" t="s">
        <v>12</v>
      </c>
      <c r="D7037" t="s">
        <v>2</v>
      </c>
    </row>
    <row r="7038" spans="1:4" x14ac:dyDescent="0.2">
      <c r="A7038" s="263" t="s">
        <v>14790</v>
      </c>
      <c r="B7038" s="263" t="s">
        <v>27485</v>
      </c>
      <c r="C7038" s="263" t="s">
        <v>12</v>
      </c>
      <c r="D7038" t="s">
        <v>2</v>
      </c>
    </row>
    <row r="7039" spans="1:4" x14ac:dyDescent="0.2">
      <c r="A7039" s="263" t="s">
        <v>7657</v>
      </c>
      <c r="B7039" s="263" t="s">
        <v>27486</v>
      </c>
      <c r="C7039" s="263" t="s">
        <v>12</v>
      </c>
      <c r="D7039" t="s">
        <v>2</v>
      </c>
    </row>
    <row r="7040" spans="1:4" x14ac:dyDescent="0.2">
      <c r="A7040" s="263" t="s">
        <v>14791</v>
      </c>
      <c r="B7040" s="263" t="s">
        <v>27486</v>
      </c>
      <c r="C7040" s="263" t="s">
        <v>12</v>
      </c>
      <c r="D7040" t="s">
        <v>2</v>
      </c>
    </row>
    <row r="7041" spans="1:4" x14ac:dyDescent="0.2">
      <c r="A7041" s="263" t="s">
        <v>7658</v>
      </c>
      <c r="B7041" s="263" t="s">
        <v>27487</v>
      </c>
      <c r="C7041" s="263" t="s">
        <v>12</v>
      </c>
      <c r="D7041" t="s">
        <v>2</v>
      </c>
    </row>
    <row r="7042" spans="1:4" x14ac:dyDescent="0.2">
      <c r="A7042" s="263" t="s">
        <v>14792</v>
      </c>
      <c r="B7042" s="263" t="s">
        <v>27487</v>
      </c>
      <c r="C7042" s="263" t="s">
        <v>12</v>
      </c>
      <c r="D7042" t="s">
        <v>2</v>
      </c>
    </row>
    <row r="7043" spans="1:4" x14ac:dyDescent="0.2">
      <c r="A7043" s="263" t="s">
        <v>7659</v>
      </c>
      <c r="B7043" s="263" t="s">
        <v>27488</v>
      </c>
      <c r="C7043" s="263" t="s">
        <v>12</v>
      </c>
      <c r="D7043" t="s">
        <v>2</v>
      </c>
    </row>
    <row r="7044" spans="1:4" x14ac:dyDescent="0.2">
      <c r="A7044" s="263" t="s">
        <v>14793</v>
      </c>
      <c r="B7044" s="263" t="s">
        <v>27488</v>
      </c>
      <c r="C7044" s="263" t="s">
        <v>12</v>
      </c>
      <c r="D7044" t="s">
        <v>2</v>
      </c>
    </row>
    <row r="7045" spans="1:4" x14ac:dyDescent="0.2">
      <c r="A7045" s="263" t="s">
        <v>7660</v>
      </c>
      <c r="B7045" s="263" t="s">
        <v>27489</v>
      </c>
      <c r="C7045" s="263" t="s">
        <v>12</v>
      </c>
      <c r="D7045" t="s">
        <v>2</v>
      </c>
    </row>
    <row r="7046" spans="1:4" x14ac:dyDescent="0.2">
      <c r="A7046" s="263" t="s">
        <v>14794</v>
      </c>
      <c r="B7046" s="263" t="s">
        <v>27489</v>
      </c>
      <c r="C7046" s="263" t="s">
        <v>12</v>
      </c>
      <c r="D7046" t="s">
        <v>2</v>
      </c>
    </row>
    <row r="7047" spans="1:4" x14ac:dyDescent="0.2">
      <c r="A7047" s="263" t="s">
        <v>7661</v>
      </c>
      <c r="B7047" s="263" t="s">
        <v>27490</v>
      </c>
      <c r="C7047" s="263" t="s">
        <v>12</v>
      </c>
      <c r="D7047" t="s">
        <v>2</v>
      </c>
    </row>
    <row r="7048" spans="1:4" x14ac:dyDescent="0.2">
      <c r="A7048" s="263" t="s">
        <v>14795</v>
      </c>
      <c r="B7048" s="263" t="s">
        <v>27490</v>
      </c>
      <c r="C7048" s="263" t="s">
        <v>12</v>
      </c>
      <c r="D7048" t="s">
        <v>2</v>
      </c>
    </row>
    <row r="7049" spans="1:4" x14ac:dyDescent="0.2">
      <c r="A7049" s="263" t="s">
        <v>7662</v>
      </c>
      <c r="B7049" s="263" t="s">
        <v>27491</v>
      </c>
      <c r="C7049" s="263" t="s">
        <v>12</v>
      </c>
      <c r="D7049" t="s">
        <v>2</v>
      </c>
    </row>
    <row r="7050" spans="1:4" x14ac:dyDescent="0.2">
      <c r="A7050" s="263" t="s">
        <v>14796</v>
      </c>
      <c r="B7050" s="263" t="s">
        <v>27491</v>
      </c>
      <c r="C7050" s="263" t="s">
        <v>12</v>
      </c>
      <c r="D7050" t="s">
        <v>2</v>
      </c>
    </row>
    <row r="7051" spans="1:4" x14ac:dyDescent="0.2">
      <c r="A7051" s="263" t="s">
        <v>7663</v>
      </c>
      <c r="B7051" s="263" t="s">
        <v>27492</v>
      </c>
      <c r="C7051" s="263" t="s">
        <v>12</v>
      </c>
      <c r="D7051" t="s">
        <v>2</v>
      </c>
    </row>
    <row r="7052" spans="1:4" x14ac:dyDescent="0.2">
      <c r="A7052" s="263" t="s">
        <v>14797</v>
      </c>
      <c r="B7052" s="263" t="s">
        <v>27492</v>
      </c>
      <c r="C7052" s="263" t="s">
        <v>12</v>
      </c>
      <c r="D7052" t="s">
        <v>2</v>
      </c>
    </row>
    <row r="7053" spans="1:4" x14ac:dyDescent="0.2">
      <c r="A7053" s="263" t="s">
        <v>7664</v>
      </c>
      <c r="B7053" s="263" t="s">
        <v>27493</v>
      </c>
      <c r="C7053" s="263" t="s">
        <v>12</v>
      </c>
      <c r="D7053" t="s">
        <v>2</v>
      </c>
    </row>
    <row r="7054" spans="1:4" x14ac:dyDescent="0.2">
      <c r="A7054" s="263" t="s">
        <v>14798</v>
      </c>
      <c r="B7054" s="263" t="s">
        <v>27493</v>
      </c>
      <c r="C7054" s="263" t="s">
        <v>12</v>
      </c>
      <c r="D7054" t="s">
        <v>2</v>
      </c>
    </row>
    <row r="7055" spans="1:4" x14ac:dyDescent="0.2">
      <c r="A7055" s="263" t="s">
        <v>7665</v>
      </c>
      <c r="B7055" s="263" t="s">
        <v>27494</v>
      </c>
      <c r="C7055" s="263" t="s">
        <v>12</v>
      </c>
      <c r="D7055" t="s">
        <v>2</v>
      </c>
    </row>
    <row r="7056" spans="1:4" x14ac:dyDescent="0.2">
      <c r="A7056" s="263" t="s">
        <v>14799</v>
      </c>
      <c r="B7056" s="263" t="s">
        <v>27494</v>
      </c>
      <c r="C7056" s="263" t="s">
        <v>12</v>
      </c>
      <c r="D7056" t="s">
        <v>2</v>
      </c>
    </row>
    <row r="7057" spans="1:4" x14ac:dyDescent="0.2">
      <c r="A7057" s="263" t="s">
        <v>7666</v>
      </c>
      <c r="B7057" s="263" t="s">
        <v>27495</v>
      </c>
      <c r="C7057" s="263" t="s">
        <v>12</v>
      </c>
      <c r="D7057" t="s">
        <v>2</v>
      </c>
    </row>
    <row r="7058" spans="1:4" x14ac:dyDescent="0.2">
      <c r="A7058" s="263" t="s">
        <v>14800</v>
      </c>
      <c r="B7058" s="263" t="s">
        <v>27495</v>
      </c>
      <c r="C7058" s="263" t="s">
        <v>12</v>
      </c>
      <c r="D7058" t="s">
        <v>2</v>
      </c>
    </row>
    <row r="7059" spans="1:4" x14ac:dyDescent="0.2">
      <c r="A7059" s="263" t="s">
        <v>7667</v>
      </c>
      <c r="B7059" s="263" t="s">
        <v>27496</v>
      </c>
      <c r="C7059" s="263" t="s">
        <v>12</v>
      </c>
      <c r="D7059" t="s">
        <v>2</v>
      </c>
    </row>
    <row r="7060" spans="1:4" x14ac:dyDescent="0.2">
      <c r="A7060" s="263" t="s">
        <v>14801</v>
      </c>
      <c r="B7060" s="263" t="s">
        <v>27496</v>
      </c>
      <c r="C7060" s="263" t="s">
        <v>12</v>
      </c>
      <c r="D7060" t="s">
        <v>2</v>
      </c>
    </row>
    <row r="7061" spans="1:4" x14ac:dyDescent="0.2">
      <c r="A7061" s="263" t="s">
        <v>7668</v>
      </c>
      <c r="B7061" s="263" t="s">
        <v>27497</v>
      </c>
      <c r="C7061" s="263" t="s">
        <v>12</v>
      </c>
      <c r="D7061" t="s">
        <v>2</v>
      </c>
    </row>
    <row r="7062" spans="1:4" x14ac:dyDescent="0.2">
      <c r="A7062" s="263" t="s">
        <v>14802</v>
      </c>
      <c r="B7062" s="263" t="s">
        <v>27497</v>
      </c>
      <c r="C7062" s="263" t="s">
        <v>12</v>
      </c>
      <c r="D7062" t="s">
        <v>2</v>
      </c>
    </row>
    <row r="7063" spans="1:4" x14ac:dyDescent="0.2">
      <c r="A7063" s="263" t="s">
        <v>7669</v>
      </c>
      <c r="B7063" s="263" t="s">
        <v>27498</v>
      </c>
      <c r="C7063" s="263" t="s">
        <v>12</v>
      </c>
      <c r="D7063" t="s">
        <v>2</v>
      </c>
    </row>
    <row r="7064" spans="1:4" x14ac:dyDescent="0.2">
      <c r="A7064" s="263" t="s">
        <v>14803</v>
      </c>
      <c r="B7064" s="263" t="s">
        <v>27498</v>
      </c>
      <c r="C7064" s="263" t="s">
        <v>12</v>
      </c>
      <c r="D7064" t="s">
        <v>2</v>
      </c>
    </row>
    <row r="7065" spans="1:4" x14ac:dyDescent="0.2">
      <c r="A7065" s="263" t="s">
        <v>7670</v>
      </c>
      <c r="B7065" s="263" t="s">
        <v>27499</v>
      </c>
      <c r="C7065" s="263" t="s">
        <v>12</v>
      </c>
      <c r="D7065" t="s">
        <v>2</v>
      </c>
    </row>
    <row r="7066" spans="1:4" x14ac:dyDescent="0.2">
      <c r="A7066" s="263" t="s">
        <v>14804</v>
      </c>
      <c r="B7066" s="263" t="s">
        <v>27499</v>
      </c>
      <c r="C7066" s="263" t="s">
        <v>12</v>
      </c>
      <c r="D7066" t="s">
        <v>2</v>
      </c>
    </row>
    <row r="7067" spans="1:4" x14ac:dyDescent="0.2">
      <c r="A7067" s="263" t="s">
        <v>7671</v>
      </c>
      <c r="B7067" s="263" t="s">
        <v>27500</v>
      </c>
      <c r="C7067" s="263" t="s">
        <v>12</v>
      </c>
      <c r="D7067" t="s">
        <v>2</v>
      </c>
    </row>
    <row r="7068" spans="1:4" x14ac:dyDescent="0.2">
      <c r="A7068" s="263" t="s">
        <v>14805</v>
      </c>
      <c r="B7068" s="263" t="s">
        <v>27500</v>
      </c>
      <c r="C7068" s="263" t="s">
        <v>12</v>
      </c>
      <c r="D7068" t="s">
        <v>2</v>
      </c>
    </row>
    <row r="7069" spans="1:4" x14ac:dyDescent="0.2">
      <c r="A7069" s="263" t="s">
        <v>7672</v>
      </c>
      <c r="B7069" s="263" t="s">
        <v>27501</v>
      </c>
      <c r="C7069" s="263" t="s">
        <v>12</v>
      </c>
      <c r="D7069" t="s">
        <v>2</v>
      </c>
    </row>
    <row r="7070" spans="1:4" x14ac:dyDescent="0.2">
      <c r="A7070" s="263" t="s">
        <v>14806</v>
      </c>
      <c r="B7070" s="263" t="s">
        <v>27501</v>
      </c>
      <c r="C7070" s="263" t="s">
        <v>12</v>
      </c>
      <c r="D7070" t="s">
        <v>2</v>
      </c>
    </row>
    <row r="7071" spans="1:4" x14ac:dyDescent="0.2">
      <c r="A7071" s="263" t="s">
        <v>7673</v>
      </c>
      <c r="B7071" s="263" t="s">
        <v>27502</v>
      </c>
      <c r="C7071" s="263" t="s">
        <v>12</v>
      </c>
      <c r="D7071" t="s">
        <v>2</v>
      </c>
    </row>
    <row r="7072" spans="1:4" x14ac:dyDescent="0.2">
      <c r="A7072" s="263" t="s">
        <v>14807</v>
      </c>
      <c r="B7072" s="263" t="s">
        <v>27502</v>
      </c>
      <c r="C7072" s="263" t="s">
        <v>12</v>
      </c>
      <c r="D7072" t="s">
        <v>2</v>
      </c>
    </row>
    <row r="7073" spans="1:4" x14ac:dyDescent="0.2">
      <c r="A7073" s="263" t="s">
        <v>7674</v>
      </c>
      <c r="B7073" s="263" t="s">
        <v>27503</v>
      </c>
      <c r="C7073" s="263" t="s">
        <v>12</v>
      </c>
      <c r="D7073" t="s">
        <v>2</v>
      </c>
    </row>
    <row r="7074" spans="1:4" x14ac:dyDescent="0.2">
      <c r="A7074" s="263" t="s">
        <v>14808</v>
      </c>
      <c r="B7074" s="263" t="s">
        <v>27503</v>
      </c>
      <c r="C7074" s="263" t="s">
        <v>12</v>
      </c>
      <c r="D7074" t="s">
        <v>2</v>
      </c>
    </row>
    <row r="7075" spans="1:4" x14ac:dyDescent="0.2">
      <c r="A7075" s="263" t="s">
        <v>7675</v>
      </c>
      <c r="B7075" s="263" t="s">
        <v>27504</v>
      </c>
      <c r="C7075" s="263" t="s">
        <v>12</v>
      </c>
      <c r="D7075" t="s">
        <v>2</v>
      </c>
    </row>
    <row r="7076" spans="1:4" x14ac:dyDescent="0.2">
      <c r="A7076" s="263" t="s">
        <v>14809</v>
      </c>
      <c r="B7076" s="263" t="s">
        <v>27504</v>
      </c>
      <c r="C7076" s="263" t="s">
        <v>12</v>
      </c>
      <c r="D7076" t="s">
        <v>2</v>
      </c>
    </row>
    <row r="7077" spans="1:4" x14ac:dyDescent="0.2">
      <c r="A7077" s="263" t="s">
        <v>7676</v>
      </c>
      <c r="B7077" s="263" t="s">
        <v>27505</v>
      </c>
      <c r="C7077" s="263" t="s">
        <v>12</v>
      </c>
      <c r="D7077" t="s">
        <v>2</v>
      </c>
    </row>
    <row r="7078" spans="1:4" x14ac:dyDescent="0.2">
      <c r="A7078" s="263" t="s">
        <v>14810</v>
      </c>
      <c r="B7078" s="263" t="s">
        <v>27505</v>
      </c>
      <c r="C7078" s="263" t="s">
        <v>12</v>
      </c>
      <c r="D7078" t="s">
        <v>2</v>
      </c>
    </row>
    <row r="7079" spans="1:4" x14ac:dyDescent="0.2">
      <c r="A7079" s="263" t="s">
        <v>7677</v>
      </c>
      <c r="B7079" s="263" t="s">
        <v>27506</v>
      </c>
      <c r="C7079" s="263" t="s">
        <v>12</v>
      </c>
      <c r="D7079" t="s">
        <v>2</v>
      </c>
    </row>
    <row r="7080" spans="1:4" x14ac:dyDescent="0.2">
      <c r="A7080" s="263" t="s">
        <v>14811</v>
      </c>
      <c r="B7080" s="263" t="s">
        <v>27506</v>
      </c>
      <c r="C7080" s="263" t="s">
        <v>12</v>
      </c>
      <c r="D7080" t="s">
        <v>2</v>
      </c>
    </row>
    <row r="7081" spans="1:4" x14ac:dyDescent="0.2">
      <c r="A7081" s="263" t="s">
        <v>7678</v>
      </c>
      <c r="B7081" s="263" t="s">
        <v>27507</v>
      </c>
      <c r="C7081" s="263" t="s">
        <v>12</v>
      </c>
      <c r="D7081" t="s">
        <v>2</v>
      </c>
    </row>
    <row r="7082" spans="1:4" x14ac:dyDescent="0.2">
      <c r="A7082" s="263" t="s">
        <v>14812</v>
      </c>
      <c r="B7082" s="263" t="s">
        <v>27507</v>
      </c>
      <c r="C7082" s="263" t="s">
        <v>12</v>
      </c>
      <c r="D7082" t="s">
        <v>2</v>
      </c>
    </row>
    <row r="7083" spans="1:4" x14ac:dyDescent="0.2">
      <c r="A7083" s="263" t="s">
        <v>7679</v>
      </c>
      <c r="B7083" s="263" t="s">
        <v>27508</v>
      </c>
      <c r="C7083" s="263" t="s">
        <v>12</v>
      </c>
      <c r="D7083" t="s">
        <v>2</v>
      </c>
    </row>
    <row r="7084" spans="1:4" x14ac:dyDescent="0.2">
      <c r="A7084" s="263" t="s">
        <v>14813</v>
      </c>
      <c r="B7084" s="263" t="s">
        <v>27508</v>
      </c>
      <c r="C7084" s="263" t="s">
        <v>12</v>
      </c>
      <c r="D7084" t="s">
        <v>2</v>
      </c>
    </row>
    <row r="7085" spans="1:4" x14ac:dyDescent="0.2">
      <c r="A7085" s="263" t="s">
        <v>7680</v>
      </c>
      <c r="B7085" s="263" t="s">
        <v>27509</v>
      </c>
      <c r="C7085" s="263" t="s">
        <v>12</v>
      </c>
      <c r="D7085" t="s">
        <v>2</v>
      </c>
    </row>
    <row r="7086" spans="1:4" x14ac:dyDescent="0.2">
      <c r="A7086" s="263" t="s">
        <v>14814</v>
      </c>
      <c r="B7086" s="263" t="s">
        <v>27509</v>
      </c>
      <c r="C7086" s="263" t="s">
        <v>12</v>
      </c>
      <c r="D7086" t="s">
        <v>2</v>
      </c>
    </row>
    <row r="7087" spans="1:4" x14ac:dyDescent="0.2">
      <c r="A7087" s="263" t="s">
        <v>7681</v>
      </c>
      <c r="B7087" s="263" t="s">
        <v>27510</v>
      </c>
      <c r="C7087" s="263" t="s">
        <v>12</v>
      </c>
      <c r="D7087" t="s">
        <v>2</v>
      </c>
    </row>
    <row r="7088" spans="1:4" x14ac:dyDescent="0.2">
      <c r="A7088" s="263" t="s">
        <v>14815</v>
      </c>
      <c r="B7088" s="263" t="s">
        <v>27510</v>
      </c>
      <c r="C7088" s="263" t="s">
        <v>12</v>
      </c>
      <c r="D7088" t="s">
        <v>2</v>
      </c>
    </row>
    <row r="7089" spans="1:4" x14ac:dyDescent="0.2">
      <c r="A7089" s="263" t="s">
        <v>7682</v>
      </c>
      <c r="B7089" s="263" t="s">
        <v>27511</v>
      </c>
      <c r="C7089" s="263" t="s">
        <v>12</v>
      </c>
      <c r="D7089" t="s">
        <v>2</v>
      </c>
    </row>
    <row r="7090" spans="1:4" x14ac:dyDescent="0.2">
      <c r="A7090" s="263" t="s">
        <v>14816</v>
      </c>
      <c r="B7090" s="263" t="s">
        <v>27511</v>
      </c>
      <c r="C7090" s="263" t="s">
        <v>12</v>
      </c>
      <c r="D7090" t="s">
        <v>2</v>
      </c>
    </row>
    <row r="7091" spans="1:4" x14ac:dyDescent="0.2">
      <c r="A7091" s="263" t="s">
        <v>7683</v>
      </c>
      <c r="B7091" s="263" t="s">
        <v>27512</v>
      </c>
      <c r="C7091" s="263" t="s">
        <v>12</v>
      </c>
      <c r="D7091" t="s">
        <v>2</v>
      </c>
    </row>
    <row r="7092" spans="1:4" x14ac:dyDescent="0.2">
      <c r="A7092" s="263" t="s">
        <v>14817</v>
      </c>
      <c r="B7092" s="263" t="s">
        <v>27512</v>
      </c>
      <c r="C7092" s="263" t="s">
        <v>12</v>
      </c>
      <c r="D7092" t="s">
        <v>2</v>
      </c>
    </row>
    <row r="7093" spans="1:4" x14ac:dyDescent="0.2">
      <c r="A7093" s="263" t="s">
        <v>7684</v>
      </c>
      <c r="B7093" s="263" t="s">
        <v>27513</v>
      </c>
      <c r="C7093" s="263" t="s">
        <v>12</v>
      </c>
      <c r="D7093" t="s">
        <v>2</v>
      </c>
    </row>
    <row r="7094" spans="1:4" x14ac:dyDescent="0.2">
      <c r="A7094" s="263" t="s">
        <v>14818</v>
      </c>
      <c r="B7094" s="263" t="s">
        <v>27513</v>
      </c>
      <c r="C7094" s="263" t="s">
        <v>12</v>
      </c>
      <c r="D7094" t="s">
        <v>2</v>
      </c>
    </row>
    <row r="7095" spans="1:4" x14ac:dyDescent="0.2">
      <c r="A7095" s="263" t="s">
        <v>7685</v>
      </c>
      <c r="B7095" s="263" t="s">
        <v>27514</v>
      </c>
      <c r="C7095" s="263" t="s">
        <v>12</v>
      </c>
      <c r="D7095" t="s">
        <v>2</v>
      </c>
    </row>
    <row r="7096" spans="1:4" x14ac:dyDescent="0.2">
      <c r="A7096" s="263" t="s">
        <v>14819</v>
      </c>
      <c r="B7096" s="263" t="s">
        <v>27514</v>
      </c>
      <c r="C7096" s="263" t="s">
        <v>12</v>
      </c>
      <c r="D7096" t="s">
        <v>2</v>
      </c>
    </row>
    <row r="7097" spans="1:4" x14ac:dyDescent="0.2">
      <c r="A7097" s="263" t="s">
        <v>7686</v>
      </c>
      <c r="B7097" s="263" t="s">
        <v>27515</v>
      </c>
      <c r="C7097" s="263" t="s">
        <v>12</v>
      </c>
      <c r="D7097" t="s">
        <v>2</v>
      </c>
    </row>
    <row r="7098" spans="1:4" x14ac:dyDescent="0.2">
      <c r="A7098" s="263" t="s">
        <v>14820</v>
      </c>
      <c r="B7098" s="263" t="s">
        <v>27515</v>
      </c>
      <c r="C7098" s="263" t="s">
        <v>12</v>
      </c>
      <c r="D7098" t="s">
        <v>2</v>
      </c>
    </row>
    <row r="7099" spans="1:4" x14ac:dyDescent="0.2">
      <c r="A7099" s="263" t="s">
        <v>7687</v>
      </c>
      <c r="B7099" s="263" t="s">
        <v>27516</v>
      </c>
      <c r="C7099" s="263" t="s">
        <v>12</v>
      </c>
      <c r="D7099" t="s">
        <v>2</v>
      </c>
    </row>
    <row r="7100" spans="1:4" x14ac:dyDescent="0.2">
      <c r="A7100" s="263" t="s">
        <v>14821</v>
      </c>
      <c r="B7100" s="263" t="s">
        <v>27516</v>
      </c>
      <c r="C7100" s="263" t="s">
        <v>12</v>
      </c>
      <c r="D7100" t="s">
        <v>2</v>
      </c>
    </row>
    <row r="7101" spans="1:4" x14ac:dyDescent="0.2">
      <c r="A7101" s="263" t="s">
        <v>7688</v>
      </c>
      <c r="B7101" s="263" t="s">
        <v>27517</v>
      </c>
      <c r="C7101" s="263" t="s">
        <v>12</v>
      </c>
      <c r="D7101" t="s">
        <v>2</v>
      </c>
    </row>
    <row r="7102" spans="1:4" x14ac:dyDescent="0.2">
      <c r="A7102" s="263" t="s">
        <v>14822</v>
      </c>
      <c r="B7102" s="263" t="s">
        <v>27517</v>
      </c>
      <c r="C7102" s="263" t="s">
        <v>12</v>
      </c>
      <c r="D7102" t="s">
        <v>2</v>
      </c>
    </row>
    <row r="7103" spans="1:4" x14ac:dyDescent="0.2">
      <c r="A7103" s="263" t="s">
        <v>7689</v>
      </c>
      <c r="B7103" s="263" t="s">
        <v>27518</v>
      </c>
      <c r="C7103" s="263" t="s">
        <v>12</v>
      </c>
      <c r="D7103" t="s">
        <v>2</v>
      </c>
    </row>
    <row r="7104" spans="1:4" x14ac:dyDescent="0.2">
      <c r="A7104" s="263" t="s">
        <v>14823</v>
      </c>
      <c r="B7104" s="263" t="s">
        <v>27518</v>
      </c>
      <c r="C7104" s="263" t="s">
        <v>12</v>
      </c>
      <c r="D7104" t="s">
        <v>2</v>
      </c>
    </row>
    <row r="7105" spans="1:4" x14ac:dyDescent="0.2">
      <c r="A7105" s="263" t="s">
        <v>7690</v>
      </c>
      <c r="B7105" s="263" t="s">
        <v>27519</v>
      </c>
      <c r="C7105" s="263" t="s">
        <v>12</v>
      </c>
      <c r="D7105" t="s">
        <v>2</v>
      </c>
    </row>
    <row r="7106" spans="1:4" x14ac:dyDescent="0.2">
      <c r="A7106" s="263" t="s">
        <v>14824</v>
      </c>
      <c r="B7106" s="263" t="s">
        <v>27519</v>
      </c>
      <c r="C7106" s="263" t="s">
        <v>12</v>
      </c>
      <c r="D7106" t="s">
        <v>2</v>
      </c>
    </row>
    <row r="7107" spans="1:4" x14ac:dyDescent="0.2">
      <c r="A7107" s="263" t="s">
        <v>7691</v>
      </c>
      <c r="B7107" s="263" t="s">
        <v>27520</v>
      </c>
      <c r="C7107" s="263" t="s">
        <v>12</v>
      </c>
      <c r="D7107" t="s">
        <v>2</v>
      </c>
    </row>
    <row r="7108" spans="1:4" x14ac:dyDescent="0.2">
      <c r="A7108" s="263" t="s">
        <v>14825</v>
      </c>
      <c r="B7108" s="263" t="s">
        <v>27520</v>
      </c>
      <c r="C7108" s="263" t="s">
        <v>12</v>
      </c>
      <c r="D7108" t="s">
        <v>2</v>
      </c>
    </row>
    <row r="7109" spans="1:4" x14ac:dyDescent="0.2">
      <c r="A7109" s="263" t="s">
        <v>7692</v>
      </c>
      <c r="B7109" s="263" t="s">
        <v>27521</v>
      </c>
      <c r="C7109" s="263" t="s">
        <v>12</v>
      </c>
      <c r="D7109" t="s">
        <v>2</v>
      </c>
    </row>
    <row r="7110" spans="1:4" x14ac:dyDescent="0.2">
      <c r="A7110" s="263" t="s">
        <v>14826</v>
      </c>
      <c r="B7110" s="263" t="s">
        <v>27521</v>
      </c>
      <c r="C7110" s="263" t="s">
        <v>12</v>
      </c>
      <c r="D7110" t="s">
        <v>2</v>
      </c>
    </row>
    <row r="7111" spans="1:4" x14ac:dyDescent="0.2">
      <c r="A7111" s="263" t="s">
        <v>7693</v>
      </c>
      <c r="B7111" s="263" t="s">
        <v>27522</v>
      </c>
      <c r="C7111" s="263" t="s">
        <v>12</v>
      </c>
      <c r="D7111" t="s">
        <v>2</v>
      </c>
    </row>
    <row r="7112" spans="1:4" x14ac:dyDescent="0.2">
      <c r="A7112" s="263" t="s">
        <v>14827</v>
      </c>
      <c r="B7112" s="263" t="s">
        <v>27522</v>
      </c>
      <c r="C7112" s="263" t="s">
        <v>12</v>
      </c>
      <c r="D7112" t="s">
        <v>2</v>
      </c>
    </row>
    <row r="7113" spans="1:4" x14ac:dyDescent="0.2">
      <c r="A7113" s="263" t="s">
        <v>7694</v>
      </c>
      <c r="B7113" s="263" t="s">
        <v>27523</v>
      </c>
      <c r="C7113" s="263" t="s">
        <v>12</v>
      </c>
      <c r="D7113" t="s">
        <v>2</v>
      </c>
    </row>
    <row r="7114" spans="1:4" x14ac:dyDescent="0.2">
      <c r="A7114" s="263" t="s">
        <v>14828</v>
      </c>
      <c r="B7114" s="263" t="s">
        <v>27523</v>
      </c>
      <c r="C7114" s="263" t="s">
        <v>12</v>
      </c>
      <c r="D7114" t="s">
        <v>2</v>
      </c>
    </row>
    <row r="7115" spans="1:4" x14ac:dyDescent="0.2">
      <c r="A7115" s="263" t="s">
        <v>7695</v>
      </c>
      <c r="B7115" s="263" t="s">
        <v>27524</v>
      </c>
      <c r="C7115" s="263" t="s">
        <v>12</v>
      </c>
      <c r="D7115" t="s">
        <v>2</v>
      </c>
    </row>
    <row r="7116" spans="1:4" x14ac:dyDescent="0.2">
      <c r="A7116" s="263" t="s">
        <v>14829</v>
      </c>
      <c r="B7116" s="263" t="s">
        <v>27524</v>
      </c>
      <c r="C7116" s="263" t="s">
        <v>12</v>
      </c>
      <c r="D7116" t="s">
        <v>2</v>
      </c>
    </row>
    <row r="7117" spans="1:4" x14ac:dyDescent="0.2">
      <c r="A7117" s="263" t="s">
        <v>7696</v>
      </c>
      <c r="B7117" s="263" t="s">
        <v>27525</v>
      </c>
      <c r="C7117" s="263" t="s">
        <v>12</v>
      </c>
      <c r="D7117" t="s">
        <v>2</v>
      </c>
    </row>
    <row r="7118" spans="1:4" x14ac:dyDescent="0.2">
      <c r="A7118" s="263" t="s">
        <v>14830</v>
      </c>
      <c r="B7118" s="263" t="s">
        <v>27525</v>
      </c>
      <c r="C7118" s="263" t="s">
        <v>12</v>
      </c>
      <c r="D7118" t="s">
        <v>2</v>
      </c>
    </row>
    <row r="7119" spans="1:4" x14ac:dyDescent="0.2">
      <c r="A7119" s="263" t="s">
        <v>7697</v>
      </c>
      <c r="B7119" s="263" t="s">
        <v>27526</v>
      </c>
      <c r="C7119" s="263" t="s">
        <v>12</v>
      </c>
      <c r="D7119" t="s">
        <v>2</v>
      </c>
    </row>
    <row r="7120" spans="1:4" x14ac:dyDescent="0.2">
      <c r="A7120" s="263" t="s">
        <v>14831</v>
      </c>
      <c r="B7120" s="263" t="s">
        <v>27526</v>
      </c>
      <c r="C7120" s="263" t="s">
        <v>12</v>
      </c>
      <c r="D7120" t="s">
        <v>2</v>
      </c>
    </row>
    <row r="7121" spans="1:4" x14ac:dyDescent="0.2">
      <c r="A7121" s="263" t="s">
        <v>7698</v>
      </c>
      <c r="B7121" s="263" t="s">
        <v>27527</v>
      </c>
      <c r="C7121" s="263" t="s">
        <v>12</v>
      </c>
      <c r="D7121" t="s">
        <v>2</v>
      </c>
    </row>
    <row r="7122" spans="1:4" x14ac:dyDescent="0.2">
      <c r="A7122" s="263" t="s">
        <v>14832</v>
      </c>
      <c r="B7122" s="263" t="s">
        <v>27527</v>
      </c>
      <c r="C7122" s="263" t="s">
        <v>12</v>
      </c>
      <c r="D7122" t="s">
        <v>2</v>
      </c>
    </row>
    <row r="7123" spans="1:4" x14ac:dyDescent="0.2">
      <c r="A7123" s="263" t="s">
        <v>7699</v>
      </c>
      <c r="B7123" s="263" t="s">
        <v>27528</v>
      </c>
      <c r="C7123" s="263" t="s">
        <v>12</v>
      </c>
      <c r="D7123" t="s">
        <v>2</v>
      </c>
    </row>
    <row r="7124" spans="1:4" x14ac:dyDescent="0.2">
      <c r="A7124" s="263" t="s">
        <v>14833</v>
      </c>
      <c r="B7124" s="263" t="s">
        <v>27528</v>
      </c>
      <c r="C7124" s="263" t="s">
        <v>12</v>
      </c>
      <c r="D7124" t="s">
        <v>2</v>
      </c>
    </row>
    <row r="7125" spans="1:4" x14ac:dyDescent="0.2">
      <c r="A7125" s="263" t="s">
        <v>7700</v>
      </c>
      <c r="B7125" s="263" t="s">
        <v>27529</v>
      </c>
      <c r="C7125" s="263" t="s">
        <v>12</v>
      </c>
      <c r="D7125" t="s">
        <v>2</v>
      </c>
    </row>
    <row r="7126" spans="1:4" x14ac:dyDescent="0.2">
      <c r="A7126" s="263" t="s">
        <v>14834</v>
      </c>
      <c r="B7126" s="263" t="s">
        <v>27529</v>
      </c>
      <c r="C7126" s="263" t="s">
        <v>12</v>
      </c>
      <c r="D7126" t="s">
        <v>2</v>
      </c>
    </row>
    <row r="7127" spans="1:4" x14ac:dyDescent="0.2">
      <c r="A7127" s="263" t="s">
        <v>7701</v>
      </c>
      <c r="B7127" s="263" t="s">
        <v>27530</v>
      </c>
      <c r="C7127" s="263" t="s">
        <v>12</v>
      </c>
      <c r="D7127" t="s">
        <v>2</v>
      </c>
    </row>
    <row r="7128" spans="1:4" x14ac:dyDescent="0.2">
      <c r="A7128" s="263" t="s">
        <v>14835</v>
      </c>
      <c r="B7128" s="263" t="s">
        <v>27530</v>
      </c>
      <c r="C7128" s="263" t="s">
        <v>12</v>
      </c>
      <c r="D7128" t="s">
        <v>2</v>
      </c>
    </row>
    <row r="7129" spans="1:4" x14ac:dyDescent="0.2">
      <c r="A7129" s="263" t="s">
        <v>7702</v>
      </c>
      <c r="B7129" s="263" t="s">
        <v>27531</v>
      </c>
      <c r="C7129" s="263" t="s">
        <v>12</v>
      </c>
      <c r="D7129" t="s">
        <v>2</v>
      </c>
    </row>
    <row r="7130" spans="1:4" x14ac:dyDescent="0.2">
      <c r="A7130" s="263" t="s">
        <v>14836</v>
      </c>
      <c r="B7130" s="263" t="s">
        <v>27531</v>
      </c>
      <c r="C7130" s="263" t="s">
        <v>12</v>
      </c>
      <c r="D7130" t="s">
        <v>2</v>
      </c>
    </row>
    <row r="7131" spans="1:4" x14ac:dyDescent="0.2">
      <c r="A7131" s="263" t="s">
        <v>7703</v>
      </c>
      <c r="B7131" s="263" t="s">
        <v>27532</v>
      </c>
      <c r="C7131" s="263" t="s">
        <v>12</v>
      </c>
      <c r="D7131" t="s">
        <v>2</v>
      </c>
    </row>
    <row r="7132" spans="1:4" x14ac:dyDescent="0.2">
      <c r="A7132" s="263" t="s">
        <v>14837</v>
      </c>
      <c r="B7132" s="263" t="s">
        <v>27532</v>
      </c>
      <c r="C7132" s="263" t="s">
        <v>12</v>
      </c>
      <c r="D7132" t="s">
        <v>2</v>
      </c>
    </row>
    <row r="7133" spans="1:4" x14ac:dyDescent="0.2">
      <c r="A7133" s="263" t="s">
        <v>7704</v>
      </c>
      <c r="B7133" s="263" t="s">
        <v>27533</v>
      </c>
      <c r="C7133" s="263" t="s">
        <v>12</v>
      </c>
      <c r="D7133" t="s">
        <v>2</v>
      </c>
    </row>
    <row r="7134" spans="1:4" x14ac:dyDescent="0.2">
      <c r="A7134" s="263" t="s">
        <v>14838</v>
      </c>
      <c r="B7134" s="263" t="s">
        <v>27533</v>
      </c>
      <c r="C7134" s="263" t="s">
        <v>12</v>
      </c>
      <c r="D7134" t="s">
        <v>2</v>
      </c>
    </row>
    <row r="7135" spans="1:4" x14ac:dyDescent="0.2">
      <c r="A7135" s="263" t="s">
        <v>7705</v>
      </c>
      <c r="B7135" s="263" t="s">
        <v>27534</v>
      </c>
      <c r="C7135" s="263" t="s">
        <v>12</v>
      </c>
      <c r="D7135" t="s">
        <v>2</v>
      </c>
    </row>
    <row r="7136" spans="1:4" x14ac:dyDescent="0.2">
      <c r="A7136" s="263" t="s">
        <v>14839</v>
      </c>
      <c r="B7136" s="263" t="s">
        <v>27534</v>
      </c>
      <c r="C7136" s="263" t="s">
        <v>12</v>
      </c>
      <c r="D7136" t="s">
        <v>2</v>
      </c>
    </row>
    <row r="7137" spans="1:4" x14ac:dyDescent="0.2">
      <c r="A7137" s="263" t="s">
        <v>7706</v>
      </c>
      <c r="B7137" s="263" t="s">
        <v>27535</v>
      </c>
      <c r="C7137" s="263" t="s">
        <v>12</v>
      </c>
      <c r="D7137" t="s">
        <v>2</v>
      </c>
    </row>
    <row r="7138" spans="1:4" x14ac:dyDescent="0.2">
      <c r="A7138" s="263" t="s">
        <v>14840</v>
      </c>
      <c r="B7138" s="263" t="s">
        <v>27535</v>
      </c>
      <c r="C7138" s="263" t="s">
        <v>12</v>
      </c>
      <c r="D7138" t="s">
        <v>2</v>
      </c>
    </row>
    <row r="7139" spans="1:4" x14ac:dyDescent="0.2">
      <c r="A7139" s="263" t="s">
        <v>7707</v>
      </c>
      <c r="B7139" s="263" t="s">
        <v>27536</v>
      </c>
      <c r="C7139" s="263" t="s">
        <v>12</v>
      </c>
      <c r="D7139" t="s">
        <v>2</v>
      </c>
    </row>
    <row r="7140" spans="1:4" x14ac:dyDescent="0.2">
      <c r="A7140" s="263" t="s">
        <v>14841</v>
      </c>
      <c r="B7140" s="263" t="s">
        <v>27536</v>
      </c>
      <c r="C7140" s="263" t="s">
        <v>12</v>
      </c>
      <c r="D7140" t="s">
        <v>2</v>
      </c>
    </row>
    <row r="7141" spans="1:4" x14ac:dyDescent="0.2">
      <c r="A7141" s="263" t="s">
        <v>7708</v>
      </c>
      <c r="B7141" s="263" t="s">
        <v>27537</v>
      </c>
      <c r="C7141" s="263" t="s">
        <v>12</v>
      </c>
      <c r="D7141" t="s">
        <v>2</v>
      </c>
    </row>
    <row r="7142" spans="1:4" x14ac:dyDescent="0.2">
      <c r="A7142" s="263" t="s">
        <v>14842</v>
      </c>
      <c r="B7142" s="263" t="s">
        <v>27537</v>
      </c>
      <c r="C7142" s="263" t="s">
        <v>12</v>
      </c>
      <c r="D7142" t="s">
        <v>2</v>
      </c>
    </row>
    <row r="7143" spans="1:4" x14ac:dyDescent="0.2">
      <c r="A7143" s="263" t="s">
        <v>7709</v>
      </c>
      <c r="B7143" s="263" t="s">
        <v>27538</v>
      </c>
      <c r="C7143" s="263" t="s">
        <v>12</v>
      </c>
      <c r="D7143" t="s">
        <v>2</v>
      </c>
    </row>
    <row r="7144" spans="1:4" x14ac:dyDescent="0.2">
      <c r="A7144" s="263" t="s">
        <v>14843</v>
      </c>
      <c r="B7144" s="263" t="s">
        <v>27538</v>
      </c>
      <c r="C7144" s="263" t="s">
        <v>12</v>
      </c>
      <c r="D7144" t="s">
        <v>2</v>
      </c>
    </row>
    <row r="7145" spans="1:4" x14ac:dyDescent="0.2">
      <c r="A7145" s="263" t="s">
        <v>7710</v>
      </c>
      <c r="B7145" s="263" t="s">
        <v>27539</v>
      </c>
      <c r="C7145" s="263" t="s">
        <v>12</v>
      </c>
      <c r="D7145" t="s">
        <v>2</v>
      </c>
    </row>
    <row r="7146" spans="1:4" x14ac:dyDescent="0.2">
      <c r="A7146" s="263" t="s">
        <v>14844</v>
      </c>
      <c r="B7146" s="263" t="s">
        <v>27539</v>
      </c>
      <c r="C7146" s="263" t="s">
        <v>12</v>
      </c>
      <c r="D7146" t="s">
        <v>2</v>
      </c>
    </row>
    <row r="7147" spans="1:4" x14ac:dyDescent="0.2">
      <c r="A7147" s="263" t="s">
        <v>7711</v>
      </c>
      <c r="B7147" s="263" t="s">
        <v>27540</v>
      </c>
      <c r="C7147" s="263" t="s">
        <v>12</v>
      </c>
      <c r="D7147" t="s">
        <v>2</v>
      </c>
    </row>
    <row r="7148" spans="1:4" x14ac:dyDescent="0.2">
      <c r="A7148" s="263" t="s">
        <v>14845</v>
      </c>
      <c r="B7148" s="263" t="s">
        <v>27540</v>
      </c>
      <c r="C7148" s="263" t="s">
        <v>12</v>
      </c>
      <c r="D7148" t="s">
        <v>2</v>
      </c>
    </row>
    <row r="7149" spans="1:4" x14ac:dyDescent="0.2">
      <c r="A7149" s="263" t="s">
        <v>7712</v>
      </c>
      <c r="B7149" s="263" t="s">
        <v>27541</v>
      </c>
      <c r="C7149" s="263" t="s">
        <v>12</v>
      </c>
      <c r="D7149" t="s">
        <v>2</v>
      </c>
    </row>
    <row r="7150" spans="1:4" x14ac:dyDescent="0.2">
      <c r="A7150" s="263" t="s">
        <v>14846</v>
      </c>
      <c r="B7150" s="263" t="s">
        <v>27541</v>
      </c>
      <c r="C7150" s="263" t="s">
        <v>12</v>
      </c>
      <c r="D7150" t="s">
        <v>2</v>
      </c>
    </row>
    <row r="7151" spans="1:4" x14ac:dyDescent="0.2">
      <c r="A7151" s="263" t="s">
        <v>7713</v>
      </c>
      <c r="B7151" s="263" t="s">
        <v>27542</v>
      </c>
      <c r="C7151" s="263" t="s">
        <v>12</v>
      </c>
      <c r="D7151" t="s">
        <v>2</v>
      </c>
    </row>
    <row r="7152" spans="1:4" x14ac:dyDescent="0.2">
      <c r="A7152" s="263" t="s">
        <v>14847</v>
      </c>
      <c r="B7152" s="263" t="s">
        <v>27542</v>
      </c>
      <c r="C7152" s="263" t="s">
        <v>12</v>
      </c>
      <c r="D7152" t="s">
        <v>2</v>
      </c>
    </row>
    <row r="7153" spans="1:4" x14ac:dyDescent="0.2">
      <c r="A7153" s="263" t="s">
        <v>7714</v>
      </c>
      <c r="B7153" s="263" t="s">
        <v>27543</v>
      </c>
      <c r="C7153" s="263" t="s">
        <v>12</v>
      </c>
      <c r="D7153" t="s">
        <v>2</v>
      </c>
    </row>
    <row r="7154" spans="1:4" x14ac:dyDescent="0.2">
      <c r="A7154" s="263" t="s">
        <v>14848</v>
      </c>
      <c r="B7154" s="263" t="s">
        <v>27543</v>
      </c>
      <c r="C7154" s="263" t="s">
        <v>12</v>
      </c>
      <c r="D7154" t="s">
        <v>2</v>
      </c>
    </row>
    <row r="7155" spans="1:4" x14ac:dyDescent="0.2">
      <c r="A7155" s="263" t="s">
        <v>7715</v>
      </c>
      <c r="B7155" s="263" t="s">
        <v>27544</v>
      </c>
      <c r="C7155" s="263" t="s">
        <v>12</v>
      </c>
      <c r="D7155" t="s">
        <v>2</v>
      </c>
    </row>
    <row r="7156" spans="1:4" x14ac:dyDescent="0.2">
      <c r="A7156" s="263" t="s">
        <v>14849</v>
      </c>
      <c r="B7156" s="263" t="s">
        <v>27544</v>
      </c>
      <c r="C7156" s="263" t="s">
        <v>12</v>
      </c>
      <c r="D7156" t="s">
        <v>2</v>
      </c>
    </row>
    <row r="7157" spans="1:4" x14ac:dyDescent="0.2">
      <c r="A7157" s="263" t="s">
        <v>7716</v>
      </c>
      <c r="B7157" s="263" t="s">
        <v>27545</v>
      </c>
      <c r="C7157" s="263" t="s">
        <v>12</v>
      </c>
      <c r="D7157" t="s">
        <v>2</v>
      </c>
    </row>
    <row r="7158" spans="1:4" x14ac:dyDescent="0.2">
      <c r="A7158" s="263" t="s">
        <v>14850</v>
      </c>
      <c r="B7158" s="263" t="s">
        <v>27545</v>
      </c>
      <c r="C7158" s="263" t="s">
        <v>12</v>
      </c>
      <c r="D7158" t="s">
        <v>2</v>
      </c>
    </row>
    <row r="7159" spans="1:4" x14ac:dyDescent="0.2">
      <c r="A7159" s="263" t="s">
        <v>7717</v>
      </c>
      <c r="B7159" s="263" t="s">
        <v>27546</v>
      </c>
      <c r="C7159" s="263" t="s">
        <v>12</v>
      </c>
      <c r="D7159" t="s">
        <v>2</v>
      </c>
    </row>
    <row r="7160" spans="1:4" x14ac:dyDescent="0.2">
      <c r="A7160" s="263" t="s">
        <v>14851</v>
      </c>
      <c r="B7160" s="263" t="s">
        <v>27546</v>
      </c>
      <c r="C7160" s="263" t="s">
        <v>12</v>
      </c>
      <c r="D7160" t="s">
        <v>2</v>
      </c>
    </row>
    <row r="7161" spans="1:4" x14ac:dyDescent="0.2">
      <c r="A7161" s="263" t="s">
        <v>7718</v>
      </c>
      <c r="B7161" s="263" t="s">
        <v>27547</v>
      </c>
      <c r="C7161" s="263" t="s">
        <v>12</v>
      </c>
      <c r="D7161" t="s">
        <v>2</v>
      </c>
    </row>
    <row r="7162" spans="1:4" x14ac:dyDescent="0.2">
      <c r="A7162" s="263" t="s">
        <v>14852</v>
      </c>
      <c r="B7162" s="263" t="s">
        <v>27547</v>
      </c>
      <c r="C7162" s="263" t="s">
        <v>12</v>
      </c>
      <c r="D7162" t="s">
        <v>2</v>
      </c>
    </row>
    <row r="7163" spans="1:4" x14ac:dyDescent="0.2">
      <c r="A7163" s="263" t="s">
        <v>7719</v>
      </c>
      <c r="B7163" s="263" t="s">
        <v>27548</v>
      </c>
      <c r="C7163" s="263" t="s">
        <v>12</v>
      </c>
      <c r="D7163" t="s">
        <v>2</v>
      </c>
    </row>
    <row r="7164" spans="1:4" x14ac:dyDescent="0.2">
      <c r="A7164" s="263" t="s">
        <v>14853</v>
      </c>
      <c r="B7164" s="263" t="s">
        <v>27548</v>
      </c>
      <c r="C7164" s="263" t="s">
        <v>12</v>
      </c>
      <c r="D7164" t="s">
        <v>2</v>
      </c>
    </row>
    <row r="7165" spans="1:4" x14ac:dyDescent="0.2">
      <c r="A7165" s="263" t="s">
        <v>7720</v>
      </c>
      <c r="B7165" s="263" t="s">
        <v>27549</v>
      </c>
      <c r="C7165" s="263" t="s">
        <v>12</v>
      </c>
      <c r="D7165" t="s">
        <v>2</v>
      </c>
    </row>
    <row r="7166" spans="1:4" x14ac:dyDescent="0.2">
      <c r="A7166" s="263" t="s">
        <v>14854</v>
      </c>
      <c r="B7166" s="263" t="s">
        <v>27549</v>
      </c>
      <c r="C7166" s="263" t="s">
        <v>12</v>
      </c>
      <c r="D7166" t="s">
        <v>2</v>
      </c>
    </row>
    <row r="7167" spans="1:4" x14ac:dyDescent="0.2">
      <c r="A7167" s="263" t="s">
        <v>7721</v>
      </c>
      <c r="B7167" s="263" t="s">
        <v>27550</v>
      </c>
      <c r="C7167" s="263" t="s">
        <v>12</v>
      </c>
      <c r="D7167" t="s">
        <v>2</v>
      </c>
    </row>
    <row r="7168" spans="1:4" x14ac:dyDescent="0.2">
      <c r="A7168" s="263" t="s">
        <v>14855</v>
      </c>
      <c r="B7168" s="263" t="s">
        <v>27550</v>
      </c>
      <c r="C7168" s="263" t="s">
        <v>12</v>
      </c>
      <c r="D7168" t="s">
        <v>2</v>
      </c>
    </row>
    <row r="7169" spans="1:4" x14ac:dyDescent="0.2">
      <c r="A7169" s="263" t="s">
        <v>7722</v>
      </c>
      <c r="B7169" s="263" t="s">
        <v>27551</v>
      </c>
      <c r="C7169" s="263" t="s">
        <v>12</v>
      </c>
      <c r="D7169" t="s">
        <v>2</v>
      </c>
    </row>
    <row r="7170" spans="1:4" x14ac:dyDescent="0.2">
      <c r="A7170" s="263" t="s">
        <v>14856</v>
      </c>
      <c r="B7170" s="263" t="s">
        <v>27551</v>
      </c>
      <c r="C7170" s="263" t="s">
        <v>12</v>
      </c>
      <c r="D7170" t="s">
        <v>2</v>
      </c>
    </row>
    <row r="7171" spans="1:4" x14ac:dyDescent="0.2">
      <c r="A7171" s="263" t="s">
        <v>7723</v>
      </c>
      <c r="B7171" s="263" t="s">
        <v>27552</v>
      </c>
      <c r="C7171" s="263" t="s">
        <v>12</v>
      </c>
      <c r="D7171" t="s">
        <v>2</v>
      </c>
    </row>
    <row r="7172" spans="1:4" x14ac:dyDescent="0.2">
      <c r="A7172" s="263" t="s">
        <v>14857</v>
      </c>
      <c r="B7172" s="263" t="s">
        <v>27552</v>
      </c>
      <c r="C7172" s="263" t="s">
        <v>12</v>
      </c>
      <c r="D7172" t="s">
        <v>2</v>
      </c>
    </row>
    <row r="7173" spans="1:4" x14ac:dyDescent="0.2">
      <c r="A7173" s="263" t="s">
        <v>7724</v>
      </c>
      <c r="B7173" s="263" t="s">
        <v>27553</v>
      </c>
      <c r="C7173" s="263" t="s">
        <v>12</v>
      </c>
      <c r="D7173" t="s">
        <v>2</v>
      </c>
    </row>
    <row r="7174" spans="1:4" x14ac:dyDescent="0.2">
      <c r="A7174" s="263" t="s">
        <v>14858</v>
      </c>
      <c r="B7174" s="263" t="s">
        <v>27553</v>
      </c>
      <c r="C7174" s="263" t="s">
        <v>12</v>
      </c>
      <c r="D7174" t="s">
        <v>2</v>
      </c>
    </row>
    <row r="7175" spans="1:4" x14ac:dyDescent="0.2">
      <c r="A7175" s="263" t="s">
        <v>7725</v>
      </c>
      <c r="B7175" s="263" t="s">
        <v>27554</v>
      </c>
      <c r="C7175" s="263" t="s">
        <v>12</v>
      </c>
      <c r="D7175" t="s">
        <v>2</v>
      </c>
    </row>
    <row r="7176" spans="1:4" x14ac:dyDescent="0.2">
      <c r="A7176" s="263" t="s">
        <v>14859</v>
      </c>
      <c r="B7176" s="263" t="s">
        <v>27554</v>
      </c>
      <c r="C7176" s="263" t="s">
        <v>12</v>
      </c>
      <c r="D7176" t="s">
        <v>2</v>
      </c>
    </row>
    <row r="7177" spans="1:4" x14ac:dyDescent="0.2">
      <c r="A7177" s="263" t="s">
        <v>7726</v>
      </c>
      <c r="B7177" s="263" t="s">
        <v>27555</v>
      </c>
      <c r="C7177" s="263" t="s">
        <v>12</v>
      </c>
      <c r="D7177" t="s">
        <v>2</v>
      </c>
    </row>
    <row r="7178" spans="1:4" x14ac:dyDescent="0.2">
      <c r="A7178" s="263" t="s">
        <v>14860</v>
      </c>
      <c r="B7178" s="263" t="s">
        <v>27555</v>
      </c>
      <c r="C7178" s="263" t="s">
        <v>12</v>
      </c>
      <c r="D7178" t="s">
        <v>2</v>
      </c>
    </row>
    <row r="7179" spans="1:4" x14ac:dyDescent="0.2">
      <c r="A7179" s="263" t="s">
        <v>7727</v>
      </c>
      <c r="B7179" s="263" t="s">
        <v>27556</v>
      </c>
      <c r="C7179" s="263" t="s">
        <v>12</v>
      </c>
      <c r="D7179" t="s">
        <v>2</v>
      </c>
    </row>
    <row r="7180" spans="1:4" x14ac:dyDescent="0.2">
      <c r="A7180" s="263" t="s">
        <v>14861</v>
      </c>
      <c r="B7180" s="263" t="s">
        <v>27556</v>
      </c>
      <c r="C7180" s="263" t="s">
        <v>12</v>
      </c>
      <c r="D7180" t="s">
        <v>2</v>
      </c>
    </row>
    <row r="7181" spans="1:4" x14ac:dyDescent="0.2">
      <c r="A7181" s="263" t="s">
        <v>7728</v>
      </c>
      <c r="B7181" s="263" t="s">
        <v>27557</v>
      </c>
      <c r="C7181" s="263" t="s">
        <v>12</v>
      </c>
      <c r="D7181" t="s">
        <v>2</v>
      </c>
    </row>
    <row r="7182" spans="1:4" x14ac:dyDescent="0.2">
      <c r="A7182" s="263" t="s">
        <v>14862</v>
      </c>
      <c r="B7182" s="263" t="s">
        <v>27557</v>
      </c>
      <c r="C7182" s="263" t="s">
        <v>12</v>
      </c>
      <c r="D7182" t="s">
        <v>2</v>
      </c>
    </row>
    <row r="7183" spans="1:4" x14ac:dyDescent="0.2">
      <c r="A7183" s="263" t="s">
        <v>7729</v>
      </c>
      <c r="B7183" s="263" t="s">
        <v>27558</v>
      </c>
      <c r="C7183" s="263" t="s">
        <v>12</v>
      </c>
      <c r="D7183" t="s">
        <v>2</v>
      </c>
    </row>
    <row r="7184" spans="1:4" x14ac:dyDescent="0.2">
      <c r="A7184" s="263" t="s">
        <v>14863</v>
      </c>
      <c r="B7184" s="263" t="s">
        <v>27558</v>
      </c>
      <c r="C7184" s="263" t="s">
        <v>12</v>
      </c>
      <c r="D7184" t="s">
        <v>2</v>
      </c>
    </row>
    <row r="7185" spans="1:4" x14ac:dyDescent="0.2">
      <c r="A7185" s="263" t="s">
        <v>7730</v>
      </c>
      <c r="B7185" s="263" t="s">
        <v>27559</v>
      </c>
      <c r="C7185" s="263" t="s">
        <v>12</v>
      </c>
      <c r="D7185" t="s">
        <v>2</v>
      </c>
    </row>
    <row r="7186" spans="1:4" x14ac:dyDescent="0.2">
      <c r="A7186" s="263" t="s">
        <v>14864</v>
      </c>
      <c r="B7186" s="263" t="s">
        <v>27559</v>
      </c>
      <c r="C7186" s="263" t="s">
        <v>12</v>
      </c>
      <c r="D7186" t="s">
        <v>2</v>
      </c>
    </row>
    <row r="7187" spans="1:4" x14ac:dyDescent="0.2">
      <c r="A7187" s="263" t="s">
        <v>7731</v>
      </c>
      <c r="B7187" s="263" t="s">
        <v>27560</v>
      </c>
      <c r="C7187" s="263" t="s">
        <v>12</v>
      </c>
      <c r="D7187" t="s">
        <v>2</v>
      </c>
    </row>
    <row r="7188" spans="1:4" x14ac:dyDescent="0.2">
      <c r="A7188" s="263" t="s">
        <v>14865</v>
      </c>
      <c r="B7188" s="263" t="s">
        <v>27560</v>
      </c>
      <c r="C7188" s="263" t="s">
        <v>12</v>
      </c>
      <c r="D7188" t="s">
        <v>2</v>
      </c>
    </row>
    <row r="7189" spans="1:4" x14ac:dyDescent="0.2">
      <c r="A7189" s="263" t="s">
        <v>7732</v>
      </c>
      <c r="B7189" s="263" t="s">
        <v>27561</v>
      </c>
      <c r="C7189" s="263" t="s">
        <v>12</v>
      </c>
      <c r="D7189" t="s">
        <v>2</v>
      </c>
    </row>
    <row r="7190" spans="1:4" x14ac:dyDescent="0.2">
      <c r="A7190" s="263" t="s">
        <v>14866</v>
      </c>
      <c r="B7190" s="263" t="s">
        <v>27561</v>
      </c>
      <c r="C7190" s="263" t="s">
        <v>12</v>
      </c>
      <c r="D7190" t="s">
        <v>2</v>
      </c>
    </row>
    <row r="7191" spans="1:4" x14ac:dyDescent="0.2">
      <c r="A7191" s="263" t="s">
        <v>7733</v>
      </c>
      <c r="B7191" s="263" t="s">
        <v>27562</v>
      </c>
      <c r="C7191" s="263" t="s">
        <v>12</v>
      </c>
      <c r="D7191" t="s">
        <v>2</v>
      </c>
    </row>
    <row r="7192" spans="1:4" x14ac:dyDescent="0.2">
      <c r="A7192" s="263" t="s">
        <v>14867</v>
      </c>
      <c r="B7192" s="263" t="s">
        <v>27562</v>
      </c>
      <c r="C7192" s="263" t="s">
        <v>12</v>
      </c>
      <c r="D7192" t="s">
        <v>2</v>
      </c>
    </row>
    <row r="7193" spans="1:4" x14ac:dyDescent="0.2">
      <c r="A7193" s="263" t="s">
        <v>7734</v>
      </c>
      <c r="B7193" s="263" t="s">
        <v>27563</v>
      </c>
      <c r="C7193" s="263" t="s">
        <v>12</v>
      </c>
      <c r="D7193" t="s">
        <v>2</v>
      </c>
    </row>
    <row r="7194" spans="1:4" x14ac:dyDescent="0.2">
      <c r="A7194" s="263" t="s">
        <v>14868</v>
      </c>
      <c r="B7194" s="263" t="s">
        <v>27563</v>
      </c>
      <c r="C7194" s="263" t="s">
        <v>12</v>
      </c>
      <c r="D7194" t="s">
        <v>2</v>
      </c>
    </row>
    <row r="7195" spans="1:4" x14ac:dyDescent="0.2">
      <c r="A7195" s="263" t="s">
        <v>7735</v>
      </c>
      <c r="B7195" s="263" t="s">
        <v>27564</v>
      </c>
      <c r="C7195" s="263" t="s">
        <v>12</v>
      </c>
      <c r="D7195" t="s">
        <v>2</v>
      </c>
    </row>
    <row r="7196" spans="1:4" x14ac:dyDescent="0.2">
      <c r="A7196" s="263" t="s">
        <v>14869</v>
      </c>
      <c r="B7196" s="263" t="s">
        <v>27564</v>
      </c>
      <c r="C7196" s="263" t="s">
        <v>12</v>
      </c>
      <c r="D7196" t="s">
        <v>2</v>
      </c>
    </row>
    <row r="7197" spans="1:4" x14ac:dyDescent="0.2">
      <c r="A7197" s="263" t="s">
        <v>7736</v>
      </c>
      <c r="B7197" s="263" t="s">
        <v>27565</v>
      </c>
      <c r="C7197" s="263" t="s">
        <v>12</v>
      </c>
      <c r="D7197" t="s">
        <v>2</v>
      </c>
    </row>
    <row r="7198" spans="1:4" x14ac:dyDescent="0.2">
      <c r="A7198" s="263" t="s">
        <v>14870</v>
      </c>
      <c r="B7198" s="263" t="s">
        <v>27565</v>
      </c>
      <c r="C7198" s="263" t="s">
        <v>12</v>
      </c>
      <c r="D7198" t="s">
        <v>2</v>
      </c>
    </row>
    <row r="7199" spans="1:4" x14ac:dyDescent="0.2">
      <c r="A7199" s="263" t="s">
        <v>7737</v>
      </c>
      <c r="B7199" s="263" t="s">
        <v>27566</v>
      </c>
      <c r="C7199" s="263" t="s">
        <v>12</v>
      </c>
      <c r="D7199" t="s">
        <v>2</v>
      </c>
    </row>
    <row r="7200" spans="1:4" x14ac:dyDescent="0.2">
      <c r="A7200" s="263" t="s">
        <v>14871</v>
      </c>
      <c r="B7200" s="263" t="s">
        <v>27566</v>
      </c>
      <c r="C7200" s="263" t="s">
        <v>12</v>
      </c>
      <c r="D7200" t="s">
        <v>2</v>
      </c>
    </row>
    <row r="7201" spans="1:4" x14ac:dyDescent="0.2">
      <c r="A7201" s="263" t="s">
        <v>7738</v>
      </c>
      <c r="B7201" s="263" t="s">
        <v>27567</v>
      </c>
      <c r="C7201" s="263" t="s">
        <v>12</v>
      </c>
      <c r="D7201" t="s">
        <v>2</v>
      </c>
    </row>
    <row r="7202" spans="1:4" x14ac:dyDescent="0.2">
      <c r="A7202" s="263" t="s">
        <v>14872</v>
      </c>
      <c r="B7202" s="263" t="s">
        <v>27567</v>
      </c>
      <c r="C7202" s="263" t="s">
        <v>12</v>
      </c>
      <c r="D7202" t="s">
        <v>2</v>
      </c>
    </row>
    <row r="7203" spans="1:4" x14ac:dyDescent="0.2">
      <c r="A7203" s="263" t="s">
        <v>7739</v>
      </c>
      <c r="B7203" s="263" t="s">
        <v>27568</v>
      </c>
      <c r="C7203" s="263" t="s">
        <v>12</v>
      </c>
      <c r="D7203" t="s">
        <v>2</v>
      </c>
    </row>
    <row r="7204" spans="1:4" x14ac:dyDescent="0.2">
      <c r="A7204" s="263" t="s">
        <v>14873</v>
      </c>
      <c r="B7204" s="263" t="s">
        <v>27568</v>
      </c>
      <c r="C7204" s="263" t="s">
        <v>12</v>
      </c>
      <c r="D7204" t="s">
        <v>2</v>
      </c>
    </row>
    <row r="7205" spans="1:4" x14ac:dyDescent="0.2">
      <c r="A7205" s="263" t="s">
        <v>7740</v>
      </c>
      <c r="B7205" s="263" t="s">
        <v>27569</v>
      </c>
      <c r="C7205" s="263" t="s">
        <v>12</v>
      </c>
      <c r="D7205" t="s">
        <v>2</v>
      </c>
    </row>
    <row r="7206" spans="1:4" x14ac:dyDescent="0.2">
      <c r="A7206" s="263" t="s">
        <v>14874</v>
      </c>
      <c r="B7206" s="263" t="s">
        <v>27569</v>
      </c>
      <c r="C7206" s="263" t="s">
        <v>12</v>
      </c>
      <c r="D7206" t="s">
        <v>2</v>
      </c>
    </row>
    <row r="7207" spans="1:4" x14ac:dyDescent="0.2">
      <c r="A7207" s="263" t="s">
        <v>7741</v>
      </c>
      <c r="B7207" s="263" t="s">
        <v>27570</v>
      </c>
      <c r="C7207" s="263" t="s">
        <v>12</v>
      </c>
      <c r="D7207" t="s">
        <v>2</v>
      </c>
    </row>
    <row r="7208" spans="1:4" x14ac:dyDescent="0.2">
      <c r="A7208" s="263" t="s">
        <v>14875</v>
      </c>
      <c r="B7208" s="263" t="s">
        <v>27570</v>
      </c>
      <c r="C7208" s="263" t="s">
        <v>12</v>
      </c>
      <c r="D7208" t="s">
        <v>2</v>
      </c>
    </row>
    <row r="7209" spans="1:4" x14ac:dyDescent="0.2">
      <c r="A7209" s="263" t="s">
        <v>7742</v>
      </c>
      <c r="B7209" s="263" t="s">
        <v>27571</v>
      </c>
      <c r="C7209" s="263" t="s">
        <v>12</v>
      </c>
      <c r="D7209" t="s">
        <v>2</v>
      </c>
    </row>
    <row r="7210" spans="1:4" x14ac:dyDescent="0.2">
      <c r="A7210" s="263" t="s">
        <v>14876</v>
      </c>
      <c r="B7210" s="263" t="s">
        <v>27571</v>
      </c>
      <c r="C7210" s="263" t="s">
        <v>12</v>
      </c>
      <c r="D7210" t="s">
        <v>2</v>
      </c>
    </row>
    <row r="7211" spans="1:4" x14ac:dyDescent="0.2">
      <c r="A7211" s="263" t="s">
        <v>7743</v>
      </c>
      <c r="B7211" s="263" t="s">
        <v>27572</v>
      </c>
      <c r="C7211" s="263" t="s">
        <v>12</v>
      </c>
      <c r="D7211" t="s">
        <v>2</v>
      </c>
    </row>
    <row r="7212" spans="1:4" x14ac:dyDescent="0.2">
      <c r="A7212" s="263" t="s">
        <v>14877</v>
      </c>
      <c r="B7212" s="263" t="s">
        <v>27572</v>
      </c>
      <c r="C7212" s="263" t="s">
        <v>12</v>
      </c>
      <c r="D7212" t="s">
        <v>2</v>
      </c>
    </row>
    <row r="7213" spans="1:4" x14ac:dyDescent="0.2">
      <c r="A7213" s="263" t="s">
        <v>7744</v>
      </c>
      <c r="B7213" s="263" t="s">
        <v>27573</v>
      </c>
      <c r="C7213" s="263" t="s">
        <v>12</v>
      </c>
      <c r="D7213" t="s">
        <v>2</v>
      </c>
    </row>
    <row r="7214" spans="1:4" x14ac:dyDescent="0.2">
      <c r="A7214" s="263" t="s">
        <v>14878</v>
      </c>
      <c r="B7214" s="263" t="s">
        <v>27573</v>
      </c>
      <c r="C7214" s="263" t="s">
        <v>12</v>
      </c>
      <c r="D7214" t="s">
        <v>2</v>
      </c>
    </row>
    <row r="7215" spans="1:4" x14ac:dyDescent="0.2">
      <c r="A7215" s="263" t="s">
        <v>7745</v>
      </c>
      <c r="B7215" s="263" t="s">
        <v>27574</v>
      </c>
      <c r="C7215" s="263" t="s">
        <v>12</v>
      </c>
      <c r="D7215" t="s">
        <v>2</v>
      </c>
    </row>
    <row r="7216" spans="1:4" x14ac:dyDescent="0.2">
      <c r="A7216" s="263" t="s">
        <v>14879</v>
      </c>
      <c r="B7216" s="263" t="s">
        <v>27574</v>
      </c>
      <c r="C7216" s="263" t="s">
        <v>12</v>
      </c>
      <c r="D7216" t="s">
        <v>2</v>
      </c>
    </row>
    <row r="7217" spans="1:4" x14ac:dyDescent="0.2">
      <c r="A7217" s="263" t="s">
        <v>7746</v>
      </c>
      <c r="B7217" s="263" t="s">
        <v>27575</v>
      </c>
      <c r="C7217" s="263" t="s">
        <v>12</v>
      </c>
      <c r="D7217" t="s">
        <v>2</v>
      </c>
    </row>
    <row r="7218" spans="1:4" x14ac:dyDescent="0.2">
      <c r="A7218" s="263" t="s">
        <v>14880</v>
      </c>
      <c r="B7218" s="263" t="s">
        <v>27575</v>
      </c>
      <c r="C7218" s="263" t="s">
        <v>12</v>
      </c>
      <c r="D7218" t="s">
        <v>2</v>
      </c>
    </row>
    <row r="7219" spans="1:4" x14ac:dyDescent="0.2">
      <c r="A7219" s="263" t="s">
        <v>7747</v>
      </c>
      <c r="B7219" s="263" t="s">
        <v>27576</v>
      </c>
      <c r="C7219" s="263" t="s">
        <v>12</v>
      </c>
      <c r="D7219" t="s">
        <v>2</v>
      </c>
    </row>
    <row r="7220" spans="1:4" x14ac:dyDescent="0.2">
      <c r="A7220" s="263" t="s">
        <v>14881</v>
      </c>
      <c r="B7220" s="263" t="s">
        <v>27576</v>
      </c>
      <c r="C7220" s="263" t="s">
        <v>12</v>
      </c>
      <c r="D7220" t="s">
        <v>2</v>
      </c>
    </row>
    <row r="7221" spans="1:4" x14ac:dyDescent="0.2">
      <c r="A7221" s="263" t="s">
        <v>7748</v>
      </c>
      <c r="B7221" s="263" t="s">
        <v>27577</v>
      </c>
      <c r="C7221" s="263" t="s">
        <v>12</v>
      </c>
      <c r="D7221" t="s">
        <v>2</v>
      </c>
    </row>
    <row r="7222" spans="1:4" x14ac:dyDescent="0.2">
      <c r="A7222" s="263" t="s">
        <v>14882</v>
      </c>
      <c r="B7222" s="263" t="s">
        <v>27577</v>
      </c>
      <c r="C7222" s="263" t="s">
        <v>12</v>
      </c>
      <c r="D7222" t="s">
        <v>2</v>
      </c>
    </row>
    <row r="7223" spans="1:4" x14ac:dyDescent="0.2">
      <c r="A7223" s="263" t="s">
        <v>7749</v>
      </c>
      <c r="B7223" s="263" t="s">
        <v>27578</v>
      </c>
      <c r="C7223" s="263" t="s">
        <v>12</v>
      </c>
      <c r="D7223" t="s">
        <v>2</v>
      </c>
    </row>
    <row r="7224" spans="1:4" x14ac:dyDescent="0.2">
      <c r="A7224" s="263" t="s">
        <v>14883</v>
      </c>
      <c r="B7224" s="263" t="s">
        <v>27578</v>
      </c>
      <c r="C7224" s="263" t="s">
        <v>12</v>
      </c>
      <c r="D7224" t="s">
        <v>2</v>
      </c>
    </row>
    <row r="7225" spans="1:4" x14ac:dyDescent="0.2">
      <c r="A7225" s="263" t="s">
        <v>7750</v>
      </c>
      <c r="B7225" s="263" t="s">
        <v>27579</v>
      </c>
      <c r="C7225" s="263" t="s">
        <v>20</v>
      </c>
      <c r="D7225" t="s">
        <v>0</v>
      </c>
    </row>
    <row r="7226" spans="1:4" x14ac:dyDescent="0.2">
      <c r="A7226" s="263" t="s">
        <v>14884</v>
      </c>
      <c r="B7226" s="263" t="s">
        <v>27579</v>
      </c>
      <c r="C7226" s="263" t="s">
        <v>20</v>
      </c>
      <c r="D7226" t="s">
        <v>0</v>
      </c>
    </row>
    <row r="7227" spans="1:4" x14ac:dyDescent="0.2">
      <c r="A7227" s="263" t="s">
        <v>7751</v>
      </c>
      <c r="B7227" s="263" t="s">
        <v>27580</v>
      </c>
      <c r="C7227" s="263" t="s">
        <v>20</v>
      </c>
      <c r="D7227" t="s">
        <v>0</v>
      </c>
    </row>
    <row r="7228" spans="1:4" x14ac:dyDescent="0.2">
      <c r="A7228" s="263" t="s">
        <v>14885</v>
      </c>
      <c r="B7228" s="263" t="s">
        <v>27580</v>
      </c>
      <c r="C7228" s="263" t="s">
        <v>20</v>
      </c>
      <c r="D7228" t="s">
        <v>0</v>
      </c>
    </row>
    <row r="7229" spans="1:4" x14ac:dyDescent="0.2">
      <c r="A7229" s="263" t="s">
        <v>7752</v>
      </c>
      <c r="B7229" s="263" t="s">
        <v>27581</v>
      </c>
      <c r="C7229" s="263" t="s">
        <v>20</v>
      </c>
      <c r="D7229" t="s">
        <v>0</v>
      </c>
    </row>
    <row r="7230" spans="1:4" x14ac:dyDescent="0.2">
      <c r="A7230" s="263" t="s">
        <v>14886</v>
      </c>
      <c r="B7230" s="263" t="s">
        <v>27581</v>
      </c>
      <c r="C7230" s="263" t="s">
        <v>20</v>
      </c>
      <c r="D7230" t="s">
        <v>0</v>
      </c>
    </row>
    <row r="7231" spans="1:4" x14ac:dyDescent="0.2">
      <c r="A7231" s="263" t="s">
        <v>7753</v>
      </c>
      <c r="B7231" s="263" t="s">
        <v>27582</v>
      </c>
      <c r="C7231" s="263" t="s">
        <v>20</v>
      </c>
      <c r="D7231" t="s">
        <v>0</v>
      </c>
    </row>
    <row r="7232" spans="1:4" x14ac:dyDescent="0.2">
      <c r="A7232" s="263" t="s">
        <v>14887</v>
      </c>
      <c r="B7232" s="263" t="s">
        <v>27582</v>
      </c>
      <c r="C7232" s="263" t="s">
        <v>20</v>
      </c>
      <c r="D7232" t="s">
        <v>0</v>
      </c>
    </row>
    <row r="7233" spans="1:4" x14ac:dyDescent="0.2">
      <c r="A7233" s="263" t="s">
        <v>7754</v>
      </c>
      <c r="B7233" s="263" t="s">
        <v>27583</v>
      </c>
      <c r="C7233" s="263" t="s">
        <v>20</v>
      </c>
      <c r="D7233" t="s">
        <v>0</v>
      </c>
    </row>
    <row r="7234" spans="1:4" x14ac:dyDescent="0.2">
      <c r="A7234" s="263" t="s">
        <v>14888</v>
      </c>
      <c r="B7234" s="263" t="s">
        <v>27583</v>
      </c>
      <c r="C7234" s="263" t="s">
        <v>20</v>
      </c>
      <c r="D7234" t="s">
        <v>0</v>
      </c>
    </row>
    <row r="7235" spans="1:4" x14ac:dyDescent="0.2">
      <c r="A7235" s="263" t="s">
        <v>7755</v>
      </c>
      <c r="B7235" s="263" t="s">
        <v>27584</v>
      </c>
      <c r="C7235" s="263" t="s">
        <v>20</v>
      </c>
      <c r="D7235" t="s">
        <v>0</v>
      </c>
    </row>
    <row r="7236" spans="1:4" x14ac:dyDescent="0.2">
      <c r="A7236" s="263" t="s">
        <v>14889</v>
      </c>
      <c r="B7236" s="263" t="s">
        <v>27584</v>
      </c>
      <c r="C7236" s="263" t="s">
        <v>20</v>
      </c>
      <c r="D7236" t="s">
        <v>0</v>
      </c>
    </row>
    <row r="7237" spans="1:4" x14ac:dyDescent="0.2">
      <c r="A7237" s="263" t="s">
        <v>7756</v>
      </c>
      <c r="B7237" s="263" t="s">
        <v>27585</v>
      </c>
      <c r="C7237" s="263" t="s">
        <v>20</v>
      </c>
      <c r="D7237" t="s">
        <v>0</v>
      </c>
    </row>
    <row r="7238" spans="1:4" x14ac:dyDescent="0.2">
      <c r="A7238" s="263" t="s">
        <v>14890</v>
      </c>
      <c r="B7238" s="263" t="s">
        <v>27585</v>
      </c>
      <c r="C7238" s="263" t="s">
        <v>20</v>
      </c>
      <c r="D7238" t="s">
        <v>0</v>
      </c>
    </row>
    <row r="7239" spans="1:4" x14ac:dyDescent="0.2">
      <c r="A7239" s="263" t="s">
        <v>7757</v>
      </c>
      <c r="B7239" s="263" t="s">
        <v>27586</v>
      </c>
      <c r="C7239" s="263" t="s">
        <v>20</v>
      </c>
      <c r="D7239" t="s">
        <v>0</v>
      </c>
    </row>
    <row r="7240" spans="1:4" x14ac:dyDescent="0.2">
      <c r="A7240" s="263" t="s">
        <v>14891</v>
      </c>
      <c r="B7240" s="263" t="s">
        <v>27586</v>
      </c>
      <c r="C7240" s="263" t="s">
        <v>20</v>
      </c>
      <c r="D7240" t="s">
        <v>0</v>
      </c>
    </row>
    <row r="7241" spans="1:4" x14ac:dyDescent="0.2">
      <c r="A7241" s="263" t="s">
        <v>7758</v>
      </c>
      <c r="B7241" s="263" t="s">
        <v>27587</v>
      </c>
      <c r="C7241" s="263" t="s">
        <v>20</v>
      </c>
      <c r="D7241" t="s">
        <v>0</v>
      </c>
    </row>
    <row r="7242" spans="1:4" x14ac:dyDescent="0.2">
      <c r="A7242" s="263" t="s">
        <v>14892</v>
      </c>
      <c r="B7242" s="263" t="s">
        <v>27587</v>
      </c>
      <c r="C7242" s="263" t="s">
        <v>20</v>
      </c>
      <c r="D7242" t="s">
        <v>0</v>
      </c>
    </row>
    <row r="7243" spans="1:4" x14ac:dyDescent="0.2">
      <c r="A7243" s="263" t="s">
        <v>7759</v>
      </c>
      <c r="B7243" s="263" t="s">
        <v>27588</v>
      </c>
      <c r="C7243" s="263" t="s">
        <v>20</v>
      </c>
      <c r="D7243" t="s">
        <v>0</v>
      </c>
    </row>
    <row r="7244" spans="1:4" x14ac:dyDescent="0.2">
      <c r="A7244" s="263" t="s">
        <v>14893</v>
      </c>
      <c r="B7244" s="263" t="s">
        <v>27588</v>
      </c>
      <c r="C7244" s="263" t="s">
        <v>20</v>
      </c>
      <c r="D7244" t="s">
        <v>0</v>
      </c>
    </row>
    <row r="7245" spans="1:4" x14ac:dyDescent="0.2">
      <c r="A7245" s="263" t="s">
        <v>7760</v>
      </c>
      <c r="B7245" s="263" t="s">
        <v>27589</v>
      </c>
      <c r="C7245" s="263" t="s">
        <v>20</v>
      </c>
      <c r="D7245" t="s">
        <v>0</v>
      </c>
    </row>
    <row r="7246" spans="1:4" x14ac:dyDescent="0.2">
      <c r="A7246" s="263" t="s">
        <v>14894</v>
      </c>
      <c r="B7246" s="263" t="s">
        <v>27589</v>
      </c>
      <c r="C7246" s="263" t="s">
        <v>20</v>
      </c>
      <c r="D7246" t="s">
        <v>0</v>
      </c>
    </row>
    <row r="7247" spans="1:4" x14ac:dyDescent="0.2">
      <c r="A7247" s="263" t="s">
        <v>7761</v>
      </c>
      <c r="B7247" s="263" t="s">
        <v>27590</v>
      </c>
      <c r="C7247" s="263" t="s">
        <v>20</v>
      </c>
      <c r="D7247" t="s">
        <v>0</v>
      </c>
    </row>
    <row r="7248" spans="1:4" x14ac:dyDescent="0.2">
      <c r="A7248" s="263" t="s">
        <v>14895</v>
      </c>
      <c r="B7248" s="263" t="s">
        <v>27590</v>
      </c>
      <c r="C7248" s="263" t="s">
        <v>20</v>
      </c>
      <c r="D7248" t="s">
        <v>0</v>
      </c>
    </row>
    <row r="7249" spans="1:4" x14ac:dyDescent="0.2">
      <c r="A7249" s="263" t="s">
        <v>7762</v>
      </c>
      <c r="B7249" s="263" t="s">
        <v>27591</v>
      </c>
      <c r="C7249" s="263" t="s">
        <v>20</v>
      </c>
      <c r="D7249" t="s">
        <v>0</v>
      </c>
    </row>
    <row r="7250" spans="1:4" x14ac:dyDescent="0.2">
      <c r="A7250" s="263" t="s">
        <v>14896</v>
      </c>
      <c r="B7250" s="263" t="s">
        <v>27591</v>
      </c>
      <c r="C7250" s="263" t="s">
        <v>20</v>
      </c>
      <c r="D7250" t="s">
        <v>0</v>
      </c>
    </row>
    <row r="7251" spans="1:4" x14ac:dyDescent="0.2">
      <c r="A7251" s="263" t="s">
        <v>7763</v>
      </c>
      <c r="B7251" s="263" t="s">
        <v>27592</v>
      </c>
      <c r="C7251" s="263" t="s">
        <v>20</v>
      </c>
      <c r="D7251" t="s">
        <v>0</v>
      </c>
    </row>
    <row r="7252" spans="1:4" x14ac:dyDescent="0.2">
      <c r="A7252" s="263" t="s">
        <v>14897</v>
      </c>
      <c r="B7252" s="263" t="s">
        <v>27592</v>
      </c>
      <c r="C7252" s="263" t="s">
        <v>20</v>
      </c>
      <c r="D7252" t="s">
        <v>0</v>
      </c>
    </row>
    <row r="7253" spans="1:4" x14ac:dyDescent="0.2">
      <c r="A7253" s="263" t="s">
        <v>7764</v>
      </c>
      <c r="B7253" s="263" t="s">
        <v>27593</v>
      </c>
      <c r="C7253" s="263" t="s">
        <v>20</v>
      </c>
      <c r="D7253" t="s">
        <v>0</v>
      </c>
    </row>
    <row r="7254" spans="1:4" x14ac:dyDescent="0.2">
      <c r="A7254" s="263" t="s">
        <v>14898</v>
      </c>
      <c r="B7254" s="263" t="s">
        <v>27593</v>
      </c>
      <c r="C7254" s="263" t="s">
        <v>20</v>
      </c>
      <c r="D7254" t="s">
        <v>0</v>
      </c>
    </row>
    <row r="7255" spans="1:4" x14ac:dyDescent="0.2">
      <c r="A7255" s="263" t="s">
        <v>7765</v>
      </c>
      <c r="B7255" s="263" t="s">
        <v>27594</v>
      </c>
      <c r="C7255" s="263" t="s">
        <v>20</v>
      </c>
      <c r="D7255" t="s">
        <v>0</v>
      </c>
    </row>
    <row r="7256" spans="1:4" x14ac:dyDescent="0.2">
      <c r="A7256" s="263" t="s">
        <v>14899</v>
      </c>
      <c r="B7256" s="263" t="s">
        <v>27594</v>
      </c>
      <c r="C7256" s="263" t="s">
        <v>20</v>
      </c>
      <c r="D7256" t="s">
        <v>0</v>
      </c>
    </row>
    <row r="7257" spans="1:4" x14ac:dyDescent="0.2">
      <c r="A7257" s="263" t="s">
        <v>7766</v>
      </c>
      <c r="B7257" s="263" t="s">
        <v>27595</v>
      </c>
      <c r="C7257" s="263" t="s">
        <v>20</v>
      </c>
      <c r="D7257" t="s">
        <v>0</v>
      </c>
    </row>
    <row r="7258" spans="1:4" x14ac:dyDescent="0.2">
      <c r="A7258" s="263" t="s">
        <v>14900</v>
      </c>
      <c r="B7258" s="263" t="s">
        <v>27595</v>
      </c>
      <c r="C7258" s="263" t="s">
        <v>20</v>
      </c>
      <c r="D7258" t="s">
        <v>0</v>
      </c>
    </row>
    <row r="7259" spans="1:4" x14ac:dyDescent="0.2">
      <c r="A7259" s="263" t="s">
        <v>7767</v>
      </c>
      <c r="B7259" s="263" t="s">
        <v>27596</v>
      </c>
      <c r="C7259" s="263" t="s">
        <v>20</v>
      </c>
      <c r="D7259" t="s">
        <v>0</v>
      </c>
    </row>
    <row r="7260" spans="1:4" x14ac:dyDescent="0.2">
      <c r="A7260" s="263" t="s">
        <v>14901</v>
      </c>
      <c r="B7260" s="263" t="s">
        <v>27596</v>
      </c>
      <c r="C7260" s="263" t="s">
        <v>20</v>
      </c>
      <c r="D7260" t="s">
        <v>0</v>
      </c>
    </row>
    <row r="7261" spans="1:4" x14ac:dyDescent="0.2">
      <c r="A7261" s="263" t="s">
        <v>7768</v>
      </c>
      <c r="B7261" s="263" t="s">
        <v>27597</v>
      </c>
      <c r="C7261" s="263" t="s">
        <v>20</v>
      </c>
      <c r="D7261" t="s">
        <v>0</v>
      </c>
    </row>
    <row r="7262" spans="1:4" x14ac:dyDescent="0.2">
      <c r="A7262" s="263" t="s">
        <v>14902</v>
      </c>
      <c r="B7262" s="263" t="s">
        <v>27597</v>
      </c>
      <c r="C7262" s="263" t="s">
        <v>20</v>
      </c>
      <c r="D7262" t="s">
        <v>0</v>
      </c>
    </row>
    <row r="7263" spans="1:4" x14ac:dyDescent="0.2">
      <c r="A7263" s="263" t="s">
        <v>7769</v>
      </c>
      <c r="B7263" s="263" t="s">
        <v>27598</v>
      </c>
      <c r="C7263" s="263" t="s">
        <v>20</v>
      </c>
      <c r="D7263" t="s">
        <v>0</v>
      </c>
    </row>
    <row r="7264" spans="1:4" x14ac:dyDescent="0.2">
      <c r="A7264" s="263" t="s">
        <v>14903</v>
      </c>
      <c r="B7264" s="263" t="s">
        <v>27598</v>
      </c>
      <c r="C7264" s="263" t="s">
        <v>20</v>
      </c>
      <c r="D7264" t="s">
        <v>0</v>
      </c>
    </row>
    <row r="7265" spans="1:4" x14ac:dyDescent="0.2">
      <c r="A7265" s="263" t="s">
        <v>7770</v>
      </c>
      <c r="B7265" s="263" t="s">
        <v>27599</v>
      </c>
      <c r="C7265" s="263" t="s">
        <v>20</v>
      </c>
      <c r="D7265" t="s">
        <v>0</v>
      </c>
    </row>
    <row r="7266" spans="1:4" x14ac:dyDescent="0.2">
      <c r="A7266" s="263" t="s">
        <v>14904</v>
      </c>
      <c r="B7266" s="263" t="s">
        <v>27599</v>
      </c>
      <c r="C7266" s="263" t="s">
        <v>20</v>
      </c>
      <c r="D7266" t="s">
        <v>0</v>
      </c>
    </row>
    <row r="7267" spans="1:4" x14ac:dyDescent="0.2">
      <c r="A7267" s="263" t="s">
        <v>7771</v>
      </c>
      <c r="B7267" s="263" t="s">
        <v>27600</v>
      </c>
      <c r="C7267" s="263" t="s">
        <v>20</v>
      </c>
      <c r="D7267" t="s">
        <v>0</v>
      </c>
    </row>
    <row r="7268" spans="1:4" x14ac:dyDescent="0.2">
      <c r="A7268" s="263" t="s">
        <v>14905</v>
      </c>
      <c r="B7268" s="263" t="s">
        <v>27600</v>
      </c>
      <c r="C7268" s="263" t="s">
        <v>20</v>
      </c>
      <c r="D7268" t="s">
        <v>0</v>
      </c>
    </row>
    <row r="7269" spans="1:4" x14ac:dyDescent="0.2">
      <c r="A7269" s="263" t="s">
        <v>7772</v>
      </c>
      <c r="B7269" s="263" t="s">
        <v>27601</v>
      </c>
      <c r="C7269" s="263" t="s">
        <v>20</v>
      </c>
      <c r="D7269" t="s">
        <v>0</v>
      </c>
    </row>
    <row r="7270" spans="1:4" x14ac:dyDescent="0.2">
      <c r="A7270" s="263" t="s">
        <v>14906</v>
      </c>
      <c r="B7270" s="263" t="s">
        <v>27601</v>
      </c>
      <c r="C7270" s="263" t="s">
        <v>20</v>
      </c>
      <c r="D7270" t="s">
        <v>0</v>
      </c>
    </row>
    <row r="7271" spans="1:4" x14ac:dyDescent="0.2">
      <c r="A7271" s="263" t="s">
        <v>7773</v>
      </c>
      <c r="B7271" s="263" t="s">
        <v>27602</v>
      </c>
      <c r="C7271" s="263" t="s">
        <v>20</v>
      </c>
      <c r="D7271" t="s">
        <v>0</v>
      </c>
    </row>
    <row r="7272" spans="1:4" x14ac:dyDescent="0.2">
      <c r="A7272" s="263" t="s">
        <v>14907</v>
      </c>
      <c r="B7272" s="263" t="s">
        <v>27602</v>
      </c>
      <c r="C7272" s="263" t="s">
        <v>20</v>
      </c>
      <c r="D7272" t="s">
        <v>0</v>
      </c>
    </row>
    <row r="7273" spans="1:4" x14ac:dyDescent="0.2">
      <c r="A7273" s="263" t="s">
        <v>7774</v>
      </c>
      <c r="B7273" s="263" t="s">
        <v>27603</v>
      </c>
      <c r="C7273" s="263" t="s">
        <v>20</v>
      </c>
      <c r="D7273" t="s">
        <v>0</v>
      </c>
    </row>
    <row r="7274" spans="1:4" x14ac:dyDescent="0.2">
      <c r="A7274" s="263" t="s">
        <v>14908</v>
      </c>
      <c r="B7274" s="263" t="s">
        <v>27603</v>
      </c>
      <c r="C7274" s="263" t="s">
        <v>20</v>
      </c>
      <c r="D7274" t="s">
        <v>0</v>
      </c>
    </row>
    <row r="7275" spans="1:4" x14ac:dyDescent="0.2">
      <c r="A7275" s="263" t="s">
        <v>7775</v>
      </c>
      <c r="B7275" s="263" t="s">
        <v>27604</v>
      </c>
      <c r="C7275" s="263" t="s">
        <v>20</v>
      </c>
      <c r="D7275" t="s">
        <v>0</v>
      </c>
    </row>
    <row r="7276" spans="1:4" x14ac:dyDescent="0.2">
      <c r="A7276" s="263" t="s">
        <v>14909</v>
      </c>
      <c r="B7276" s="263" t="s">
        <v>27604</v>
      </c>
      <c r="C7276" s="263" t="s">
        <v>20</v>
      </c>
      <c r="D7276" t="s">
        <v>0</v>
      </c>
    </row>
    <row r="7277" spans="1:4" x14ac:dyDescent="0.2">
      <c r="A7277" s="263" t="s">
        <v>7776</v>
      </c>
      <c r="B7277" s="263" t="s">
        <v>27605</v>
      </c>
      <c r="C7277" s="263" t="s">
        <v>20</v>
      </c>
      <c r="D7277" t="s">
        <v>0</v>
      </c>
    </row>
    <row r="7278" spans="1:4" x14ac:dyDescent="0.2">
      <c r="A7278" s="263" t="s">
        <v>14910</v>
      </c>
      <c r="B7278" s="263" t="s">
        <v>27605</v>
      </c>
      <c r="C7278" s="263" t="s">
        <v>20</v>
      </c>
      <c r="D7278" t="s">
        <v>0</v>
      </c>
    </row>
    <row r="7279" spans="1:4" x14ac:dyDescent="0.2">
      <c r="A7279" s="263" t="s">
        <v>7777</v>
      </c>
      <c r="B7279" s="263" t="s">
        <v>27606</v>
      </c>
      <c r="C7279" s="263" t="s">
        <v>20</v>
      </c>
      <c r="D7279" t="s">
        <v>0</v>
      </c>
    </row>
    <row r="7280" spans="1:4" x14ac:dyDescent="0.2">
      <c r="A7280" s="263" t="s">
        <v>14911</v>
      </c>
      <c r="B7280" s="263" t="s">
        <v>27606</v>
      </c>
      <c r="C7280" s="263" t="s">
        <v>20</v>
      </c>
      <c r="D7280" t="s">
        <v>0</v>
      </c>
    </row>
    <row r="7281" spans="1:4" x14ac:dyDescent="0.2">
      <c r="A7281" s="263" t="s">
        <v>7778</v>
      </c>
      <c r="B7281" s="263" t="s">
        <v>27607</v>
      </c>
      <c r="C7281" s="263" t="s">
        <v>20</v>
      </c>
      <c r="D7281" t="s">
        <v>0</v>
      </c>
    </row>
    <row r="7282" spans="1:4" x14ac:dyDescent="0.2">
      <c r="A7282" s="263" t="s">
        <v>14912</v>
      </c>
      <c r="B7282" s="263" t="s">
        <v>27607</v>
      </c>
      <c r="C7282" s="263" t="s">
        <v>20</v>
      </c>
      <c r="D7282" t="s">
        <v>0</v>
      </c>
    </row>
    <row r="7283" spans="1:4" x14ac:dyDescent="0.2">
      <c r="A7283" s="263" t="s">
        <v>7779</v>
      </c>
      <c r="B7283" s="263" t="s">
        <v>27608</v>
      </c>
      <c r="C7283" s="263" t="s">
        <v>20</v>
      </c>
      <c r="D7283" t="s">
        <v>0</v>
      </c>
    </row>
    <row r="7284" spans="1:4" x14ac:dyDescent="0.2">
      <c r="A7284" s="263" t="s">
        <v>14913</v>
      </c>
      <c r="B7284" s="263" t="s">
        <v>27608</v>
      </c>
      <c r="C7284" s="263" t="s">
        <v>20</v>
      </c>
      <c r="D7284" t="s">
        <v>0</v>
      </c>
    </row>
    <row r="7285" spans="1:4" x14ac:dyDescent="0.2">
      <c r="A7285" s="263" t="s">
        <v>7780</v>
      </c>
      <c r="B7285" s="263" t="s">
        <v>27609</v>
      </c>
      <c r="C7285" s="263" t="s">
        <v>20</v>
      </c>
      <c r="D7285" t="s">
        <v>0</v>
      </c>
    </row>
    <row r="7286" spans="1:4" x14ac:dyDescent="0.2">
      <c r="A7286" s="263" t="s">
        <v>14914</v>
      </c>
      <c r="B7286" s="263" t="s">
        <v>27609</v>
      </c>
      <c r="C7286" s="263" t="s">
        <v>20</v>
      </c>
      <c r="D7286" t="s">
        <v>0</v>
      </c>
    </row>
    <row r="7287" spans="1:4" x14ac:dyDescent="0.2">
      <c r="A7287" s="263" t="s">
        <v>7781</v>
      </c>
      <c r="B7287" s="263" t="s">
        <v>27610</v>
      </c>
      <c r="C7287" s="263" t="s">
        <v>20</v>
      </c>
      <c r="D7287" t="s">
        <v>0</v>
      </c>
    </row>
    <row r="7288" spans="1:4" x14ac:dyDescent="0.2">
      <c r="A7288" s="263" t="s">
        <v>14915</v>
      </c>
      <c r="B7288" s="263" t="s">
        <v>27610</v>
      </c>
      <c r="C7288" s="263" t="s">
        <v>20</v>
      </c>
      <c r="D7288" t="s">
        <v>0</v>
      </c>
    </row>
    <row r="7289" spans="1:4" x14ac:dyDescent="0.2">
      <c r="A7289" s="263" t="s">
        <v>11453</v>
      </c>
      <c r="B7289" s="263" t="s">
        <v>27611</v>
      </c>
      <c r="C7289" s="263" t="s">
        <v>12</v>
      </c>
      <c r="D7289" t="s">
        <v>2</v>
      </c>
    </row>
    <row r="7290" spans="1:4" x14ac:dyDescent="0.2">
      <c r="A7290" s="263" t="s">
        <v>14916</v>
      </c>
      <c r="B7290" s="263" t="s">
        <v>27611</v>
      </c>
      <c r="C7290" s="263" t="s">
        <v>12</v>
      </c>
      <c r="D7290" t="s">
        <v>2</v>
      </c>
    </row>
    <row r="7291" spans="1:4" x14ac:dyDescent="0.2">
      <c r="A7291" s="263" t="s">
        <v>11468</v>
      </c>
      <c r="B7291" s="263" t="s">
        <v>27612</v>
      </c>
      <c r="C7291" s="263" t="s">
        <v>12</v>
      </c>
      <c r="D7291" t="s">
        <v>2</v>
      </c>
    </row>
    <row r="7292" spans="1:4" x14ac:dyDescent="0.2">
      <c r="A7292" s="263" t="s">
        <v>14917</v>
      </c>
      <c r="B7292" s="263" t="s">
        <v>27612</v>
      </c>
      <c r="C7292" s="263" t="s">
        <v>12</v>
      </c>
      <c r="D7292" t="s">
        <v>2</v>
      </c>
    </row>
    <row r="7293" spans="1:4" x14ac:dyDescent="0.2">
      <c r="A7293" s="263" t="s">
        <v>11469</v>
      </c>
      <c r="B7293" s="263" t="s">
        <v>27613</v>
      </c>
      <c r="C7293" s="263" t="s">
        <v>12</v>
      </c>
      <c r="D7293" t="s">
        <v>2</v>
      </c>
    </row>
    <row r="7294" spans="1:4" x14ac:dyDescent="0.2">
      <c r="A7294" s="263" t="s">
        <v>14918</v>
      </c>
      <c r="B7294" s="263" t="s">
        <v>27613</v>
      </c>
      <c r="C7294" s="263" t="s">
        <v>12</v>
      </c>
      <c r="D7294" t="s">
        <v>2</v>
      </c>
    </row>
    <row r="7295" spans="1:4" x14ac:dyDescent="0.2">
      <c r="A7295" s="263" t="s">
        <v>11470</v>
      </c>
      <c r="B7295" s="263" t="s">
        <v>27614</v>
      </c>
      <c r="C7295" s="263" t="s">
        <v>12</v>
      </c>
      <c r="D7295" t="s">
        <v>2</v>
      </c>
    </row>
    <row r="7296" spans="1:4" x14ac:dyDescent="0.2">
      <c r="A7296" s="263" t="s">
        <v>14919</v>
      </c>
      <c r="B7296" s="263" t="s">
        <v>27614</v>
      </c>
      <c r="C7296" s="263" t="s">
        <v>12</v>
      </c>
      <c r="D7296" t="s">
        <v>2</v>
      </c>
    </row>
    <row r="7297" spans="1:4" x14ac:dyDescent="0.2">
      <c r="A7297" s="263" t="s">
        <v>11452</v>
      </c>
      <c r="B7297" s="263" t="s">
        <v>27615</v>
      </c>
      <c r="C7297" s="263" t="s">
        <v>12</v>
      </c>
      <c r="D7297" t="s">
        <v>2</v>
      </c>
    </row>
    <row r="7298" spans="1:4" x14ac:dyDescent="0.2">
      <c r="A7298" s="263" t="s">
        <v>14920</v>
      </c>
      <c r="B7298" s="263" t="s">
        <v>27615</v>
      </c>
      <c r="C7298" s="263" t="s">
        <v>12</v>
      </c>
      <c r="D7298" t="s">
        <v>2</v>
      </c>
    </row>
    <row r="7299" spans="1:4" x14ac:dyDescent="0.2">
      <c r="A7299" s="263" t="s">
        <v>11451</v>
      </c>
      <c r="B7299" s="263" t="s">
        <v>27616</v>
      </c>
      <c r="C7299" s="263" t="s">
        <v>12</v>
      </c>
      <c r="D7299" t="s">
        <v>2</v>
      </c>
    </row>
    <row r="7300" spans="1:4" x14ac:dyDescent="0.2">
      <c r="A7300" s="263" t="s">
        <v>14921</v>
      </c>
      <c r="B7300" s="263" t="s">
        <v>27616</v>
      </c>
      <c r="C7300" s="263" t="s">
        <v>12</v>
      </c>
      <c r="D7300" t="s">
        <v>2</v>
      </c>
    </row>
    <row r="7301" spans="1:4" x14ac:dyDescent="0.2">
      <c r="A7301" s="263" t="s">
        <v>11450</v>
      </c>
      <c r="B7301" s="263" t="s">
        <v>27617</v>
      </c>
      <c r="C7301" s="263" t="s">
        <v>12</v>
      </c>
      <c r="D7301" t="s">
        <v>2</v>
      </c>
    </row>
    <row r="7302" spans="1:4" x14ac:dyDescent="0.2">
      <c r="A7302" s="263" t="s">
        <v>14922</v>
      </c>
      <c r="B7302" s="263" t="s">
        <v>27617</v>
      </c>
      <c r="C7302" s="263" t="s">
        <v>12</v>
      </c>
      <c r="D7302" t="s">
        <v>2</v>
      </c>
    </row>
    <row r="7303" spans="1:4" x14ac:dyDescent="0.2">
      <c r="A7303" s="263" t="s">
        <v>11449</v>
      </c>
      <c r="B7303" s="263" t="s">
        <v>27618</v>
      </c>
      <c r="C7303" s="263" t="s">
        <v>12</v>
      </c>
      <c r="D7303" t="s">
        <v>2</v>
      </c>
    </row>
    <row r="7304" spans="1:4" x14ac:dyDescent="0.2">
      <c r="A7304" s="263" t="s">
        <v>14923</v>
      </c>
      <c r="B7304" s="263" t="s">
        <v>27618</v>
      </c>
      <c r="C7304" s="263" t="s">
        <v>12</v>
      </c>
      <c r="D7304" t="s">
        <v>2</v>
      </c>
    </row>
    <row r="7305" spans="1:4" x14ac:dyDescent="0.2">
      <c r="A7305" s="263" t="s">
        <v>11448</v>
      </c>
      <c r="B7305" s="263" t="s">
        <v>27619</v>
      </c>
      <c r="C7305" s="263" t="s">
        <v>12</v>
      </c>
      <c r="D7305" t="s">
        <v>2</v>
      </c>
    </row>
    <row r="7306" spans="1:4" x14ac:dyDescent="0.2">
      <c r="A7306" s="263" t="s">
        <v>14924</v>
      </c>
      <c r="B7306" s="263" t="s">
        <v>27619</v>
      </c>
      <c r="C7306" s="263" t="s">
        <v>12</v>
      </c>
      <c r="D7306" t="s">
        <v>2</v>
      </c>
    </row>
    <row r="7307" spans="1:4" x14ac:dyDescent="0.2">
      <c r="A7307" s="263" t="s">
        <v>11447</v>
      </c>
      <c r="B7307" s="263" t="s">
        <v>27620</v>
      </c>
      <c r="C7307" s="263" t="s">
        <v>12</v>
      </c>
      <c r="D7307" t="s">
        <v>2</v>
      </c>
    </row>
    <row r="7308" spans="1:4" x14ac:dyDescent="0.2">
      <c r="A7308" s="263" t="s">
        <v>14925</v>
      </c>
      <c r="B7308" s="263" t="s">
        <v>27620</v>
      </c>
      <c r="C7308" s="263" t="s">
        <v>12</v>
      </c>
      <c r="D7308" t="s">
        <v>2</v>
      </c>
    </row>
    <row r="7309" spans="1:4" x14ac:dyDescent="0.2">
      <c r="A7309" s="263" t="s">
        <v>11446</v>
      </c>
      <c r="B7309" s="263" t="s">
        <v>27621</v>
      </c>
      <c r="C7309" s="263" t="s">
        <v>12</v>
      </c>
      <c r="D7309" t="s">
        <v>2</v>
      </c>
    </row>
    <row r="7310" spans="1:4" x14ac:dyDescent="0.2">
      <c r="A7310" s="263" t="s">
        <v>14926</v>
      </c>
      <c r="B7310" s="263" t="s">
        <v>27621</v>
      </c>
      <c r="C7310" s="263" t="s">
        <v>12</v>
      </c>
      <c r="D7310" t="s">
        <v>2</v>
      </c>
    </row>
    <row r="7311" spans="1:4" x14ac:dyDescent="0.2">
      <c r="A7311" s="263" t="s">
        <v>11471</v>
      </c>
      <c r="B7311" s="263" t="s">
        <v>27622</v>
      </c>
      <c r="C7311" s="263" t="s">
        <v>12</v>
      </c>
      <c r="D7311" t="s">
        <v>2</v>
      </c>
    </row>
    <row r="7312" spans="1:4" x14ac:dyDescent="0.2">
      <c r="A7312" s="263" t="s">
        <v>14927</v>
      </c>
      <c r="B7312" s="263" t="s">
        <v>27622</v>
      </c>
      <c r="C7312" s="263" t="s">
        <v>12</v>
      </c>
      <c r="D7312" t="s">
        <v>2</v>
      </c>
    </row>
    <row r="7313" spans="1:4" x14ac:dyDescent="0.2">
      <c r="A7313" s="263" t="s">
        <v>11472</v>
      </c>
      <c r="B7313" s="263" t="s">
        <v>27623</v>
      </c>
      <c r="C7313" s="263" t="s">
        <v>12</v>
      </c>
      <c r="D7313" t="s">
        <v>2</v>
      </c>
    </row>
    <row r="7314" spans="1:4" x14ac:dyDescent="0.2">
      <c r="A7314" s="263" t="s">
        <v>14928</v>
      </c>
      <c r="B7314" s="263" t="s">
        <v>27623</v>
      </c>
      <c r="C7314" s="263" t="s">
        <v>12</v>
      </c>
      <c r="D7314" t="s">
        <v>2</v>
      </c>
    </row>
    <row r="7315" spans="1:4" x14ac:dyDescent="0.2">
      <c r="A7315" s="263" t="s">
        <v>11445</v>
      </c>
      <c r="B7315" s="263" t="s">
        <v>27624</v>
      </c>
      <c r="C7315" s="263" t="s">
        <v>12</v>
      </c>
      <c r="D7315" t="s">
        <v>2</v>
      </c>
    </row>
    <row r="7316" spans="1:4" x14ac:dyDescent="0.2">
      <c r="A7316" s="263" t="s">
        <v>14929</v>
      </c>
      <c r="B7316" s="263" t="s">
        <v>27624</v>
      </c>
      <c r="C7316" s="263" t="s">
        <v>12</v>
      </c>
      <c r="D7316" t="s">
        <v>2</v>
      </c>
    </row>
    <row r="7317" spans="1:4" x14ac:dyDescent="0.2">
      <c r="A7317" s="263" t="s">
        <v>11444</v>
      </c>
      <c r="B7317" s="263" t="s">
        <v>27625</v>
      </c>
      <c r="C7317" s="263" t="s">
        <v>12</v>
      </c>
      <c r="D7317" t="s">
        <v>2</v>
      </c>
    </row>
    <row r="7318" spans="1:4" x14ac:dyDescent="0.2">
      <c r="A7318" s="263" t="s">
        <v>14930</v>
      </c>
      <c r="B7318" s="263" t="s">
        <v>27625</v>
      </c>
      <c r="C7318" s="263" t="s">
        <v>12</v>
      </c>
      <c r="D7318" t="s">
        <v>2</v>
      </c>
    </row>
    <row r="7319" spans="1:4" x14ac:dyDescent="0.2">
      <c r="A7319" s="263" t="s">
        <v>11473</v>
      </c>
      <c r="B7319" s="263" t="s">
        <v>27626</v>
      </c>
      <c r="C7319" s="263" t="s">
        <v>12</v>
      </c>
      <c r="D7319" t="s">
        <v>2</v>
      </c>
    </row>
    <row r="7320" spans="1:4" x14ac:dyDescent="0.2">
      <c r="A7320" s="263" t="s">
        <v>14931</v>
      </c>
      <c r="B7320" s="263" t="s">
        <v>27626</v>
      </c>
      <c r="C7320" s="263" t="s">
        <v>12</v>
      </c>
      <c r="D7320" t="s">
        <v>2</v>
      </c>
    </row>
    <row r="7321" spans="1:4" x14ac:dyDescent="0.2">
      <c r="A7321" s="263" t="s">
        <v>11443</v>
      </c>
      <c r="B7321" s="263" t="s">
        <v>27627</v>
      </c>
      <c r="C7321" s="263" t="s">
        <v>12</v>
      </c>
      <c r="D7321" t="s">
        <v>2</v>
      </c>
    </row>
    <row r="7322" spans="1:4" x14ac:dyDescent="0.2">
      <c r="A7322" s="263" t="s">
        <v>14932</v>
      </c>
      <c r="B7322" s="263" t="s">
        <v>27627</v>
      </c>
      <c r="C7322" s="263" t="s">
        <v>12</v>
      </c>
      <c r="D7322" t="s">
        <v>2</v>
      </c>
    </row>
    <row r="7323" spans="1:4" x14ac:dyDescent="0.2">
      <c r="A7323" s="263" t="s">
        <v>11474</v>
      </c>
      <c r="B7323" s="263" t="s">
        <v>27628</v>
      </c>
      <c r="C7323" s="263" t="s">
        <v>12</v>
      </c>
      <c r="D7323" t="s">
        <v>2</v>
      </c>
    </row>
    <row r="7324" spans="1:4" x14ac:dyDescent="0.2">
      <c r="A7324" s="263" t="s">
        <v>14933</v>
      </c>
      <c r="B7324" s="263" t="s">
        <v>27628</v>
      </c>
      <c r="C7324" s="263" t="s">
        <v>12</v>
      </c>
      <c r="D7324" t="s">
        <v>2</v>
      </c>
    </row>
    <row r="7325" spans="1:4" x14ac:dyDescent="0.2">
      <c r="A7325" s="263" t="s">
        <v>11475</v>
      </c>
      <c r="B7325" s="263" t="s">
        <v>27629</v>
      </c>
      <c r="C7325" s="263" t="s">
        <v>12</v>
      </c>
      <c r="D7325" t="s">
        <v>2</v>
      </c>
    </row>
    <row r="7326" spans="1:4" x14ac:dyDescent="0.2">
      <c r="A7326" s="263" t="s">
        <v>14934</v>
      </c>
      <c r="B7326" s="263" t="s">
        <v>27629</v>
      </c>
      <c r="C7326" s="263" t="s">
        <v>12</v>
      </c>
      <c r="D7326" t="s">
        <v>2</v>
      </c>
    </row>
    <row r="7327" spans="1:4" x14ac:dyDescent="0.2">
      <c r="A7327" s="263" t="s">
        <v>11442</v>
      </c>
      <c r="B7327" s="263" t="s">
        <v>27630</v>
      </c>
      <c r="C7327" s="263" t="s">
        <v>12</v>
      </c>
      <c r="D7327" t="s">
        <v>2</v>
      </c>
    </row>
    <row r="7328" spans="1:4" x14ac:dyDescent="0.2">
      <c r="A7328" s="263" t="s">
        <v>14935</v>
      </c>
      <c r="B7328" s="263" t="s">
        <v>27630</v>
      </c>
      <c r="C7328" s="263" t="s">
        <v>12</v>
      </c>
      <c r="D7328" t="s">
        <v>2</v>
      </c>
    </row>
    <row r="7329" spans="1:4" x14ac:dyDescent="0.2">
      <c r="A7329" s="263" t="s">
        <v>11441</v>
      </c>
      <c r="B7329" s="263" t="s">
        <v>27631</v>
      </c>
      <c r="C7329" s="263" t="s">
        <v>12</v>
      </c>
      <c r="D7329" t="s">
        <v>2</v>
      </c>
    </row>
    <row r="7330" spans="1:4" x14ac:dyDescent="0.2">
      <c r="A7330" s="263" t="s">
        <v>14936</v>
      </c>
      <c r="B7330" s="263" t="s">
        <v>27631</v>
      </c>
      <c r="C7330" s="263" t="s">
        <v>12</v>
      </c>
      <c r="D7330" t="s">
        <v>2</v>
      </c>
    </row>
    <row r="7331" spans="1:4" x14ac:dyDescent="0.2">
      <c r="A7331" s="263" t="s">
        <v>11440</v>
      </c>
      <c r="B7331" s="263" t="s">
        <v>27632</v>
      </c>
      <c r="C7331" s="263" t="s">
        <v>12</v>
      </c>
      <c r="D7331" t="s">
        <v>2</v>
      </c>
    </row>
    <row r="7332" spans="1:4" x14ac:dyDescent="0.2">
      <c r="A7332" s="263" t="s">
        <v>14937</v>
      </c>
      <c r="B7332" s="263" t="s">
        <v>27632</v>
      </c>
      <c r="C7332" s="263" t="s">
        <v>12</v>
      </c>
      <c r="D7332" t="s">
        <v>2</v>
      </c>
    </row>
    <row r="7333" spans="1:4" x14ac:dyDescent="0.2">
      <c r="A7333" s="263" t="s">
        <v>11439</v>
      </c>
      <c r="B7333" s="263" t="s">
        <v>27633</v>
      </c>
      <c r="C7333" s="263" t="s">
        <v>12</v>
      </c>
      <c r="D7333" t="s">
        <v>2</v>
      </c>
    </row>
    <row r="7334" spans="1:4" x14ac:dyDescent="0.2">
      <c r="A7334" s="263" t="s">
        <v>14938</v>
      </c>
      <c r="B7334" s="263" t="s">
        <v>27633</v>
      </c>
      <c r="C7334" s="263" t="s">
        <v>12</v>
      </c>
      <c r="D7334" t="s">
        <v>2</v>
      </c>
    </row>
    <row r="7335" spans="1:4" x14ac:dyDescent="0.2">
      <c r="A7335" s="263" t="s">
        <v>11438</v>
      </c>
      <c r="B7335" s="263" t="s">
        <v>27634</v>
      </c>
      <c r="C7335" s="263" t="s">
        <v>12</v>
      </c>
      <c r="D7335" t="s">
        <v>2</v>
      </c>
    </row>
    <row r="7336" spans="1:4" x14ac:dyDescent="0.2">
      <c r="A7336" s="263" t="s">
        <v>14939</v>
      </c>
      <c r="B7336" s="263" t="s">
        <v>27634</v>
      </c>
      <c r="C7336" s="263" t="s">
        <v>12</v>
      </c>
      <c r="D7336" t="s">
        <v>2</v>
      </c>
    </row>
    <row r="7337" spans="1:4" x14ac:dyDescent="0.2">
      <c r="A7337" s="263" t="s">
        <v>11437</v>
      </c>
      <c r="B7337" s="263" t="s">
        <v>27635</v>
      </c>
      <c r="C7337" s="263" t="s">
        <v>12</v>
      </c>
      <c r="D7337" t="s">
        <v>2</v>
      </c>
    </row>
    <row r="7338" spans="1:4" x14ac:dyDescent="0.2">
      <c r="A7338" s="263" t="s">
        <v>14940</v>
      </c>
      <c r="B7338" s="263" t="s">
        <v>27635</v>
      </c>
      <c r="C7338" s="263" t="s">
        <v>12</v>
      </c>
      <c r="D7338" t="s">
        <v>2</v>
      </c>
    </row>
    <row r="7339" spans="1:4" x14ac:dyDescent="0.2">
      <c r="A7339" s="263" t="s">
        <v>11436</v>
      </c>
      <c r="B7339" s="263" t="s">
        <v>27636</v>
      </c>
      <c r="C7339" s="263" t="s">
        <v>12</v>
      </c>
      <c r="D7339" t="s">
        <v>2</v>
      </c>
    </row>
    <row r="7340" spans="1:4" x14ac:dyDescent="0.2">
      <c r="A7340" s="263" t="s">
        <v>14941</v>
      </c>
      <c r="B7340" s="263" t="s">
        <v>27636</v>
      </c>
      <c r="C7340" s="263" t="s">
        <v>12</v>
      </c>
      <c r="D7340" t="s">
        <v>2</v>
      </c>
    </row>
    <row r="7341" spans="1:4" x14ac:dyDescent="0.2">
      <c r="A7341" s="263" t="s">
        <v>11435</v>
      </c>
      <c r="B7341" s="263" t="s">
        <v>27637</v>
      </c>
      <c r="C7341" s="263" t="s">
        <v>12</v>
      </c>
      <c r="D7341" t="s">
        <v>2</v>
      </c>
    </row>
    <row r="7342" spans="1:4" x14ac:dyDescent="0.2">
      <c r="A7342" s="263" t="s">
        <v>14942</v>
      </c>
      <c r="B7342" s="263" t="s">
        <v>27637</v>
      </c>
      <c r="C7342" s="263" t="s">
        <v>12</v>
      </c>
      <c r="D7342" t="s">
        <v>2</v>
      </c>
    </row>
    <row r="7343" spans="1:4" x14ac:dyDescent="0.2">
      <c r="A7343" s="263" t="s">
        <v>7782</v>
      </c>
      <c r="B7343" s="263" t="s">
        <v>27638</v>
      </c>
      <c r="C7343" s="263" t="s">
        <v>12</v>
      </c>
      <c r="D7343" t="s">
        <v>2</v>
      </c>
    </row>
    <row r="7344" spans="1:4" x14ac:dyDescent="0.2">
      <c r="A7344" s="263" t="s">
        <v>14943</v>
      </c>
      <c r="B7344" s="263" t="s">
        <v>27638</v>
      </c>
      <c r="C7344" s="263" t="s">
        <v>12</v>
      </c>
      <c r="D7344" t="s">
        <v>2</v>
      </c>
    </row>
    <row r="7345" spans="1:4" x14ac:dyDescent="0.2">
      <c r="A7345" s="263" t="s">
        <v>7783</v>
      </c>
      <c r="B7345" s="263" t="s">
        <v>27639</v>
      </c>
      <c r="C7345" s="263" t="s">
        <v>12</v>
      </c>
      <c r="D7345" t="s">
        <v>2</v>
      </c>
    </row>
    <row r="7346" spans="1:4" x14ac:dyDescent="0.2">
      <c r="A7346" s="263" t="s">
        <v>14944</v>
      </c>
      <c r="B7346" s="263" t="s">
        <v>27639</v>
      </c>
      <c r="C7346" s="263" t="s">
        <v>12</v>
      </c>
      <c r="D7346" t="s">
        <v>2</v>
      </c>
    </row>
    <row r="7347" spans="1:4" x14ac:dyDescent="0.2">
      <c r="A7347" s="263" t="s">
        <v>7784</v>
      </c>
      <c r="B7347" s="263" t="s">
        <v>27640</v>
      </c>
      <c r="C7347" s="263" t="s">
        <v>12</v>
      </c>
      <c r="D7347" t="s">
        <v>2</v>
      </c>
    </row>
    <row r="7348" spans="1:4" x14ac:dyDescent="0.2">
      <c r="A7348" s="263" t="s">
        <v>14945</v>
      </c>
      <c r="B7348" s="263" t="s">
        <v>27640</v>
      </c>
      <c r="C7348" s="263" t="s">
        <v>12</v>
      </c>
      <c r="D7348" t="s">
        <v>2</v>
      </c>
    </row>
    <row r="7349" spans="1:4" x14ac:dyDescent="0.2">
      <c r="A7349" s="263" t="s">
        <v>7785</v>
      </c>
      <c r="B7349" s="263" t="s">
        <v>27641</v>
      </c>
      <c r="C7349" s="263" t="s">
        <v>12</v>
      </c>
      <c r="D7349" t="s">
        <v>2</v>
      </c>
    </row>
    <row r="7350" spans="1:4" x14ac:dyDescent="0.2">
      <c r="A7350" s="263" t="s">
        <v>14946</v>
      </c>
      <c r="B7350" s="263" t="s">
        <v>27641</v>
      </c>
      <c r="C7350" s="263" t="s">
        <v>12</v>
      </c>
      <c r="D7350" t="s">
        <v>2</v>
      </c>
    </row>
    <row r="7351" spans="1:4" x14ac:dyDescent="0.2">
      <c r="A7351" s="263" t="s">
        <v>7786</v>
      </c>
      <c r="B7351" s="263" t="s">
        <v>27642</v>
      </c>
      <c r="C7351" s="263" t="s">
        <v>12</v>
      </c>
      <c r="D7351" t="s">
        <v>2</v>
      </c>
    </row>
    <row r="7352" spans="1:4" x14ac:dyDescent="0.2">
      <c r="A7352" s="263" t="s">
        <v>14947</v>
      </c>
      <c r="B7352" s="263" t="s">
        <v>27642</v>
      </c>
      <c r="C7352" s="263" t="s">
        <v>12</v>
      </c>
      <c r="D7352" t="s">
        <v>2</v>
      </c>
    </row>
    <row r="7353" spans="1:4" x14ac:dyDescent="0.2">
      <c r="A7353" s="263" t="s">
        <v>7787</v>
      </c>
      <c r="B7353" s="263" t="s">
        <v>27643</v>
      </c>
      <c r="C7353" s="263" t="s">
        <v>12</v>
      </c>
      <c r="D7353" t="s">
        <v>2</v>
      </c>
    </row>
    <row r="7354" spans="1:4" x14ac:dyDescent="0.2">
      <c r="A7354" s="263" t="s">
        <v>14948</v>
      </c>
      <c r="B7354" s="263" t="s">
        <v>27643</v>
      </c>
      <c r="C7354" s="263" t="s">
        <v>12</v>
      </c>
      <c r="D7354" t="s">
        <v>2</v>
      </c>
    </row>
    <row r="7355" spans="1:4" x14ac:dyDescent="0.2">
      <c r="A7355" s="263" t="s">
        <v>7788</v>
      </c>
      <c r="B7355" s="263" t="s">
        <v>27644</v>
      </c>
      <c r="C7355" s="263" t="s">
        <v>12</v>
      </c>
      <c r="D7355" t="s">
        <v>2</v>
      </c>
    </row>
    <row r="7356" spans="1:4" x14ac:dyDescent="0.2">
      <c r="A7356" s="263" t="s">
        <v>14949</v>
      </c>
      <c r="B7356" s="263" t="s">
        <v>27644</v>
      </c>
      <c r="C7356" s="263" t="s">
        <v>12</v>
      </c>
      <c r="D7356" t="s">
        <v>2</v>
      </c>
    </row>
    <row r="7357" spans="1:4" x14ac:dyDescent="0.2">
      <c r="A7357" s="263" t="s">
        <v>7789</v>
      </c>
      <c r="B7357" s="263" t="s">
        <v>27645</v>
      </c>
      <c r="C7357" s="263" t="s">
        <v>12</v>
      </c>
      <c r="D7357" t="s">
        <v>2</v>
      </c>
    </row>
    <row r="7358" spans="1:4" x14ac:dyDescent="0.2">
      <c r="A7358" s="263" t="s">
        <v>14950</v>
      </c>
      <c r="B7358" s="263" t="s">
        <v>27645</v>
      </c>
      <c r="C7358" s="263" t="s">
        <v>12</v>
      </c>
      <c r="D7358" t="s">
        <v>2</v>
      </c>
    </row>
    <row r="7359" spans="1:4" x14ac:dyDescent="0.2">
      <c r="A7359" s="263" t="s">
        <v>7790</v>
      </c>
      <c r="B7359" s="263" t="s">
        <v>27646</v>
      </c>
      <c r="C7359" s="263" t="s">
        <v>12</v>
      </c>
      <c r="D7359" t="s">
        <v>2</v>
      </c>
    </row>
    <row r="7360" spans="1:4" x14ac:dyDescent="0.2">
      <c r="A7360" s="263" t="s">
        <v>14951</v>
      </c>
      <c r="B7360" s="263" t="s">
        <v>27646</v>
      </c>
      <c r="C7360" s="263" t="s">
        <v>12</v>
      </c>
      <c r="D7360" t="s">
        <v>2</v>
      </c>
    </row>
    <row r="7361" spans="1:4" x14ac:dyDescent="0.2">
      <c r="A7361" s="263" t="s">
        <v>7791</v>
      </c>
      <c r="B7361" s="263" t="s">
        <v>27647</v>
      </c>
      <c r="C7361" s="263" t="s">
        <v>12</v>
      </c>
      <c r="D7361" t="s">
        <v>2</v>
      </c>
    </row>
    <row r="7362" spans="1:4" x14ac:dyDescent="0.2">
      <c r="A7362" s="263" t="s">
        <v>14952</v>
      </c>
      <c r="B7362" s="263" t="s">
        <v>27647</v>
      </c>
      <c r="C7362" s="263" t="s">
        <v>12</v>
      </c>
      <c r="D7362" t="s">
        <v>2</v>
      </c>
    </row>
    <row r="7363" spans="1:4" x14ac:dyDescent="0.2">
      <c r="A7363" s="263" t="s">
        <v>7792</v>
      </c>
      <c r="B7363" s="263" t="s">
        <v>27648</v>
      </c>
      <c r="C7363" s="263" t="s">
        <v>12</v>
      </c>
      <c r="D7363" t="s">
        <v>2</v>
      </c>
    </row>
    <row r="7364" spans="1:4" x14ac:dyDescent="0.2">
      <c r="A7364" s="263" t="s">
        <v>14953</v>
      </c>
      <c r="B7364" s="263" t="s">
        <v>27648</v>
      </c>
      <c r="C7364" s="263" t="s">
        <v>12</v>
      </c>
      <c r="D7364" t="s">
        <v>2</v>
      </c>
    </row>
    <row r="7365" spans="1:4" x14ac:dyDescent="0.2">
      <c r="A7365" s="263" t="s">
        <v>7793</v>
      </c>
      <c r="B7365" s="263" t="s">
        <v>27649</v>
      </c>
      <c r="C7365" s="263" t="s">
        <v>12</v>
      </c>
      <c r="D7365" t="s">
        <v>2</v>
      </c>
    </row>
    <row r="7366" spans="1:4" x14ac:dyDescent="0.2">
      <c r="A7366" s="263" t="s">
        <v>14954</v>
      </c>
      <c r="B7366" s="263" t="s">
        <v>27649</v>
      </c>
      <c r="C7366" s="263" t="s">
        <v>12</v>
      </c>
      <c r="D7366" t="s">
        <v>2</v>
      </c>
    </row>
    <row r="7367" spans="1:4" x14ac:dyDescent="0.2">
      <c r="A7367" s="263" t="s">
        <v>7794</v>
      </c>
      <c r="B7367" s="263" t="s">
        <v>27650</v>
      </c>
      <c r="C7367" s="263" t="s">
        <v>12</v>
      </c>
      <c r="D7367" t="s">
        <v>2</v>
      </c>
    </row>
    <row r="7368" spans="1:4" x14ac:dyDescent="0.2">
      <c r="A7368" s="263" t="s">
        <v>14955</v>
      </c>
      <c r="B7368" s="263" t="s">
        <v>27650</v>
      </c>
      <c r="C7368" s="263" t="s">
        <v>12</v>
      </c>
      <c r="D7368" t="s">
        <v>2</v>
      </c>
    </row>
    <row r="7369" spans="1:4" x14ac:dyDescent="0.2">
      <c r="A7369" s="263" t="s">
        <v>7795</v>
      </c>
      <c r="B7369" s="263" t="s">
        <v>27651</v>
      </c>
      <c r="C7369" s="263" t="s">
        <v>12</v>
      </c>
      <c r="D7369" t="s">
        <v>2</v>
      </c>
    </row>
    <row r="7370" spans="1:4" x14ac:dyDescent="0.2">
      <c r="A7370" s="263" t="s">
        <v>14956</v>
      </c>
      <c r="B7370" s="263" t="s">
        <v>27651</v>
      </c>
      <c r="C7370" s="263" t="s">
        <v>12</v>
      </c>
      <c r="D7370" t="s">
        <v>2</v>
      </c>
    </row>
    <row r="7371" spans="1:4" x14ac:dyDescent="0.2">
      <c r="A7371" s="263" t="s">
        <v>7796</v>
      </c>
      <c r="B7371" s="263" t="s">
        <v>27652</v>
      </c>
      <c r="C7371" s="263" t="s">
        <v>12</v>
      </c>
      <c r="D7371" t="s">
        <v>2</v>
      </c>
    </row>
    <row r="7372" spans="1:4" x14ac:dyDescent="0.2">
      <c r="A7372" s="263" t="s">
        <v>14957</v>
      </c>
      <c r="B7372" s="263" t="s">
        <v>27652</v>
      </c>
      <c r="C7372" s="263" t="s">
        <v>12</v>
      </c>
      <c r="D7372" t="s">
        <v>2</v>
      </c>
    </row>
    <row r="7373" spans="1:4" x14ac:dyDescent="0.2">
      <c r="A7373" s="263" t="s">
        <v>7797</v>
      </c>
      <c r="B7373" s="263" t="s">
        <v>27653</v>
      </c>
      <c r="C7373" s="263" t="s">
        <v>12</v>
      </c>
      <c r="D7373" t="s">
        <v>2</v>
      </c>
    </row>
    <row r="7374" spans="1:4" x14ac:dyDescent="0.2">
      <c r="A7374" s="263" t="s">
        <v>14958</v>
      </c>
      <c r="B7374" s="263" t="s">
        <v>27653</v>
      </c>
      <c r="C7374" s="263" t="s">
        <v>12</v>
      </c>
      <c r="D7374" t="s">
        <v>2</v>
      </c>
    </row>
    <row r="7375" spans="1:4" x14ac:dyDescent="0.2">
      <c r="A7375" s="263" t="s">
        <v>7798</v>
      </c>
      <c r="B7375" s="263" t="s">
        <v>27654</v>
      </c>
      <c r="C7375" s="263" t="s">
        <v>12</v>
      </c>
      <c r="D7375" t="s">
        <v>2</v>
      </c>
    </row>
    <row r="7376" spans="1:4" x14ac:dyDescent="0.2">
      <c r="A7376" s="263" t="s">
        <v>14959</v>
      </c>
      <c r="B7376" s="263" t="s">
        <v>27654</v>
      </c>
      <c r="C7376" s="263" t="s">
        <v>12</v>
      </c>
      <c r="D7376" t="s">
        <v>2</v>
      </c>
    </row>
    <row r="7377" spans="1:4" x14ac:dyDescent="0.2">
      <c r="A7377" s="263" t="s">
        <v>7799</v>
      </c>
      <c r="B7377" s="263" t="s">
        <v>27655</v>
      </c>
      <c r="C7377" s="263" t="s">
        <v>12</v>
      </c>
      <c r="D7377" t="s">
        <v>2</v>
      </c>
    </row>
    <row r="7378" spans="1:4" x14ac:dyDescent="0.2">
      <c r="A7378" s="263" t="s">
        <v>14960</v>
      </c>
      <c r="B7378" s="263" t="s">
        <v>27655</v>
      </c>
      <c r="C7378" s="263" t="s">
        <v>12</v>
      </c>
      <c r="D7378" t="s">
        <v>2</v>
      </c>
    </row>
    <row r="7379" spans="1:4" x14ac:dyDescent="0.2">
      <c r="A7379" s="263" t="s">
        <v>7800</v>
      </c>
      <c r="B7379" s="263" t="s">
        <v>27656</v>
      </c>
      <c r="C7379" s="263" t="s">
        <v>12</v>
      </c>
      <c r="D7379" t="s">
        <v>2</v>
      </c>
    </row>
    <row r="7380" spans="1:4" x14ac:dyDescent="0.2">
      <c r="A7380" s="263" t="s">
        <v>14961</v>
      </c>
      <c r="B7380" s="263" t="s">
        <v>27656</v>
      </c>
      <c r="C7380" s="263" t="s">
        <v>12</v>
      </c>
      <c r="D7380" t="s">
        <v>2</v>
      </c>
    </row>
    <row r="7381" spans="1:4" x14ac:dyDescent="0.2">
      <c r="A7381" s="263" t="s">
        <v>7801</v>
      </c>
      <c r="B7381" s="263" t="s">
        <v>27657</v>
      </c>
      <c r="C7381" s="263" t="s">
        <v>12</v>
      </c>
      <c r="D7381" t="s">
        <v>2</v>
      </c>
    </row>
    <row r="7382" spans="1:4" x14ac:dyDescent="0.2">
      <c r="A7382" s="263" t="s">
        <v>14962</v>
      </c>
      <c r="B7382" s="263" t="s">
        <v>27657</v>
      </c>
      <c r="C7382" s="263" t="s">
        <v>12</v>
      </c>
      <c r="D7382" t="s">
        <v>2</v>
      </c>
    </row>
    <row r="7383" spans="1:4" x14ac:dyDescent="0.2">
      <c r="A7383" s="263" t="s">
        <v>7802</v>
      </c>
      <c r="B7383" s="263" t="s">
        <v>27658</v>
      </c>
      <c r="C7383" s="263" t="s">
        <v>12</v>
      </c>
      <c r="D7383" t="s">
        <v>2</v>
      </c>
    </row>
    <row r="7384" spans="1:4" x14ac:dyDescent="0.2">
      <c r="A7384" s="263" t="s">
        <v>14963</v>
      </c>
      <c r="B7384" s="263" t="s">
        <v>27658</v>
      </c>
      <c r="C7384" s="263" t="s">
        <v>12</v>
      </c>
      <c r="D7384" t="s">
        <v>2</v>
      </c>
    </row>
    <row r="7385" spans="1:4" x14ac:dyDescent="0.2">
      <c r="A7385" s="263" t="s">
        <v>7803</v>
      </c>
      <c r="B7385" s="263" t="s">
        <v>27659</v>
      </c>
      <c r="C7385" s="263" t="s">
        <v>12</v>
      </c>
      <c r="D7385" t="s">
        <v>2</v>
      </c>
    </row>
    <row r="7386" spans="1:4" x14ac:dyDescent="0.2">
      <c r="A7386" s="263" t="s">
        <v>14964</v>
      </c>
      <c r="B7386" s="263" t="s">
        <v>27659</v>
      </c>
      <c r="C7386" s="263" t="s">
        <v>12</v>
      </c>
      <c r="D7386" t="s">
        <v>2</v>
      </c>
    </row>
    <row r="7387" spans="1:4" x14ac:dyDescent="0.2">
      <c r="A7387" s="263" t="s">
        <v>7804</v>
      </c>
      <c r="B7387" s="263" t="s">
        <v>27660</v>
      </c>
      <c r="C7387" s="263" t="s">
        <v>12</v>
      </c>
      <c r="D7387" t="s">
        <v>2</v>
      </c>
    </row>
    <row r="7388" spans="1:4" x14ac:dyDescent="0.2">
      <c r="A7388" s="263" t="s">
        <v>14965</v>
      </c>
      <c r="B7388" s="263" t="s">
        <v>27660</v>
      </c>
      <c r="C7388" s="263" t="s">
        <v>12</v>
      </c>
      <c r="D7388" t="s">
        <v>2</v>
      </c>
    </row>
    <row r="7389" spans="1:4" x14ac:dyDescent="0.2">
      <c r="A7389" s="263" t="s">
        <v>7805</v>
      </c>
      <c r="B7389" s="263" t="s">
        <v>27661</v>
      </c>
      <c r="C7389" s="263" t="s">
        <v>12</v>
      </c>
      <c r="D7389" t="s">
        <v>2</v>
      </c>
    </row>
    <row r="7390" spans="1:4" x14ac:dyDescent="0.2">
      <c r="A7390" s="263" t="s">
        <v>14966</v>
      </c>
      <c r="B7390" s="263" t="s">
        <v>27661</v>
      </c>
      <c r="C7390" s="263" t="s">
        <v>12</v>
      </c>
      <c r="D7390" t="s">
        <v>2</v>
      </c>
    </row>
    <row r="7391" spans="1:4" x14ac:dyDescent="0.2">
      <c r="A7391" s="263" t="s">
        <v>7806</v>
      </c>
      <c r="B7391" s="263" t="s">
        <v>27662</v>
      </c>
      <c r="C7391" s="263" t="s">
        <v>12</v>
      </c>
      <c r="D7391" t="s">
        <v>2</v>
      </c>
    </row>
    <row r="7392" spans="1:4" x14ac:dyDescent="0.2">
      <c r="A7392" s="263" t="s">
        <v>14967</v>
      </c>
      <c r="B7392" s="263" t="s">
        <v>27662</v>
      </c>
      <c r="C7392" s="263" t="s">
        <v>12</v>
      </c>
      <c r="D7392" t="s">
        <v>2</v>
      </c>
    </row>
    <row r="7393" spans="1:4" x14ac:dyDescent="0.2">
      <c r="A7393" s="263" t="s">
        <v>7807</v>
      </c>
      <c r="B7393" s="263" t="s">
        <v>27663</v>
      </c>
      <c r="C7393" s="263" t="s">
        <v>12</v>
      </c>
      <c r="D7393" t="s">
        <v>2</v>
      </c>
    </row>
    <row r="7394" spans="1:4" x14ac:dyDescent="0.2">
      <c r="A7394" s="263" t="s">
        <v>14968</v>
      </c>
      <c r="B7394" s="263" t="s">
        <v>27663</v>
      </c>
      <c r="C7394" s="263" t="s">
        <v>12</v>
      </c>
      <c r="D7394" t="s">
        <v>2</v>
      </c>
    </row>
    <row r="7395" spans="1:4" x14ac:dyDescent="0.2">
      <c r="A7395" s="263" t="s">
        <v>7808</v>
      </c>
      <c r="B7395" s="263" t="s">
        <v>27664</v>
      </c>
      <c r="C7395" s="263" t="s">
        <v>12</v>
      </c>
      <c r="D7395" t="s">
        <v>2</v>
      </c>
    </row>
    <row r="7396" spans="1:4" x14ac:dyDescent="0.2">
      <c r="A7396" s="263" t="s">
        <v>14969</v>
      </c>
      <c r="B7396" s="263" t="s">
        <v>27664</v>
      </c>
      <c r="C7396" s="263" t="s">
        <v>12</v>
      </c>
      <c r="D7396" t="s">
        <v>2</v>
      </c>
    </row>
    <row r="7397" spans="1:4" x14ac:dyDescent="0.2">
      <c r="A7397" s="263" t="s">
        <v>7809</v>
      </c>
      <c r="B7397" s="263" t="s">
        <v>27665</v>
      </c>
      <c r="C7397" s="263" t="s">
        <v>12</v>
      </c>
      <c r="D7397" t="s">
        <v>2</v>
      </c>
    </row>
    <row r="7398" spans="1:4" x14ac:dyDescent="0.2">
      <c r="A7398" s="263" t="s">
        <v>14970</v>
      </c>
      <c r="B7398" s="263" t="s">
        <v>27665</v>
      </c>
      <c r="C7398" s="263" t="s">
        <v>12</v>
      </c>
      <c r="D7398" t="s">
        <v>2</v>
      </c>
    </row>
    <row r="7399" spans="1:4" x14ac:dyDescent="0.2">
      <c r="A7399" s="263" t="s">
        <v>7810</v>
      </c>
      <c r="B7399" s="263" t="s">
        <v>27666</v>
      </c>
      <c r="C7399" s="263" t="s">
        <v>12</v>
      </c>
      <c r="D7399" t="s">
        <v>2</v>
      </c>
    </row>
    <row r="7400" spans="1:4" x14ac:dyDescent="0.2">
      <c r="A7400" s="263" t="s">
        <v>14971</v>
      </c>
      <c r="B7400" s="263" t="s">
        <v>27666</v>
      </c>
      <c r="C7400" s="263" t="s">
        <v>12</v>
      </c>
      <c r="D7400" t="s">
        <v>2</v>
      </c>
    </row>
    <row r="7401" spans="1:4" x14ac:dyDescent="0.2">
      <c r="A7401" s="263" t="s">
        <v>7811</v>
      </c>
      <c r="B7401" s="263" t="s">
        <v>27667</v>
      </c>
      <c r="C7401" s="263" t="s">
        <v>12</v>
      </c>
      <c r="D7401" t="s">
        <v>2</v>
      </c>
    </row>
    <row r="7402" spans="1:4" x14ac:dyDescent="0.2">
      <c r="A7402" s="263" t="s">
        <v>14972</v>
      </c>
      <c r="B7402" s="263" t="s">
        <v>27667</v>
      </c>
      <c r="C7402" s="263" t="s">
        <v>12</v>
      </c>
      <c r="D7402" t="s">
        <v>2</v>
      </c>
    </row>
    <row r="7403" spans="1:4" x14ac:dyDescent="0.2">
      <c r="A7403" s="263" t="s">
        <v>7812</v>
      </c>
      <c r="B7403" s="263" t="s">
        <v>27668</v>
      </c>
      <c r="C7403" s="263" t="s">
        <v>12</v>
      </c>
      <c r="D7403" t="s">
        <v>2</v>
      </c>
    </row>
    <row r="7404" spans="1:4" x14ac:dyDescent="0.2">
      <c r="A7404" s="263" t="s">
        <v>14973</v>
      </c>
      <c r="B7404" s="263" t="s">
        <v>27668</v>
      </c>
      <c r="C7404" s="263" t="s">
        <v>12</v>
      </c>
      <c r="D7404" t="s">
        <v>2</v>
      </c>
    </row>
    <row r="7405" spans="1:4" x14ac:dyDescent="0.2">
      <c r="A7405" s="263" t="s">
        <v>7813</v>
      </c>
      <c r="B7405" s="263" t="s">
        <v>27669</v>
      </c>
      <c r="C7405" s="263" t="s">
        <v>12</v>
      </c>
      <c r="D7405" t="s">
        <v>2</v>
      </c>
    </row>
    <row r="7406" spans="1:4" x14ac:dyDescent="0.2">
      <c r="A7406" s="263" t="s">
        <v>14974</v>
      </c>
      <c r="B7406" s="263" t="s">
        <v>27669</v>
      </c>
      <c r="C7406" s="263" t="s">
        <v>12</v>
      </c>
      <c r="D7406" t="s">
        <v>2</v>
      </c>
    </row>
    <row r="7407" spans="1:4" x14ac:dyDescent="0.2">
      <c r="A7407" s="263" t="s">
        <v>7814</v>
      </c>
      <c r="B7407" s="263" t="s">
        <v>27670</v>
      </c>
      <c r="C7407" s="263" t="s">
        <v>12</v>
      </c>
      <c r="D7407" t="s">
        <v>2</v>
      </c>
    </row>
    <row r="7408" spans="1:4" x14ac:dyDescent="0.2">
      <c r="A7408" s="263" t="s">
        <v>14975</v>
      </c>
      <c r="B7408" s="263" t="s">
        <v>27670</v>
      </c>
      <c r="C7408" s="263" t="s">
        <v>12</v>
      </c>
      <c r="D7408" t="s">
        <v>2</v>
      </c>
    </row>
    <row r="7409" spans="1:4" x14ac:dyDescent="0.2">
      <c r="A7409" s="263" t="s">
        <v>7815</v>
      </c>
      <c r="B7409" s="263" t="s">
        <v>27671</v>
      </c>
      <c r="C7409" s="263" t="s">
        <v>12</v>
      </c>
      <c r="D7409" t="s">
        <v>2</v>
      </c>
    </row>
    <row r="7410" spans="1:4" x14ac:dyDescent="0.2">
      <c r="A7410" s="263" t="s">
        <v>14976</v>
      </c>
      <c r="B7410" s="263" t="s">
        <v>27671</v>
      </c>
      <c r="C7410" s="263" t="s">
        <v>12</v>
      </c>
      <c r="D7410" t="s">
        <v>2</v>
      </c>
    </row>
    <row r="7411" spans="1:4" x14ac:dyDescent="0.2">
      <c r="A7411" s="263" t="s">
        <v>7816</v>
      </c>
      <c r="B7411" s="263" t="s">
        <v>27672</v>
      </c>
      <c r="C7411" s="263" t="s">
        <v>12</v>
      </c>
      <c r="D7411" t="s">
        <v>2</v>
      </c>
    </row>
    <row r="7412" spans="1:4" x14ac:dyDescent="0.2">
      <c r="A7412" s="263" t="s">
        <v>14977</v>
      </c>
      <c r="B7412" s="263" t="s">
        <v>27672</v>
      </c>
      <c r="C7412" s="263" t="s">
        <v>12</v>
      </c>
      <c r="D7412" t="s">
        <v>2</v>
      </c>
    </row>
    <row r="7413" spans="1:4" x14ac:dyDescent="0.2">
      <c r="A7413" s="263" t="s">
        <v>7817</v>
      </c>
      <c r="B7413" s="263" t="s">
        <v>27673</v>
      </c>
      <c r="C7413" s="263" t="s">
        <v>12</v>
      </c>
      <c r="D7413" t="s">
        <v>2</v>
      </c>
    </row>
    <row r="7414" spans="1:4" x14ac:dyDescent="0.2">
      <c r="A7414" s="263" t="s">
        <v>14978</v>
      </c>
      <c r="B7414" s="263" t="s">
        <v>27673</v>
      </c>
      <c r="C7414" s="263" t="s">
        <v>12</v>
      </c>
      <c r="D7414" t="s">
        <v>2</v>
      </c>
    </row>
    <row r="7415" spans="1:4" x14ac:dyDescent="0.2">
      <c r="A7415" s="263" t="s">
        <v>7818</v>
      </c>
      <c r="B7415" s="263" t="s">
        <v>27674</v>
      </c>
      <c r="C7415" s="263" t="s">
        <v>12</v>
      </c>
      <c r="D7415" t="s">
        <v>2</v>
      </c>
    </row>
    <row r="7416" spans="1:4" x14ac:dyDescent="0.2">
      <c r="A7416" s="263" t="s">
        <v>14979</v>
      </c>
      <c r="B7416" s="263" t="s">
        <v>27674</v>
      </c>
      <c r="C7416" s="263" t="s">
        <v>12</v>
      </c>
      <c r="D7416" t="s">
        <v>2</v>
      </c>
    </row>
    <row r="7417" spans="1:4" x14ac:dyDescent="0.2">
      <c r="A7417" s="263" t="s">
        <v>7819</v>
      </c>
      <c r="B7417" s="263" t="s">
        <v>27675</v>
      </c>
      <c r="C7417" s="263" t="s">
        <v>12</v>
      </c>
      <c r="D7417" t="s">
        <v>2</v>
      </c>
    </row>
    <row r="7418" spans="1:4" x14ac:dyDescent="0.2">
      <c r="A7418" s="263" t="s">
        <v>14980</v>
      </c>
      <c r="B7418" s="263" t="s">
        <v>27675</v>
      </c>
      <c r="C7418" s="263" t="s">
        <v>12</v>
      </c>
      <c r="D7418" t="s">
        <v>2</v>
      </c>
    </row>
    <row r="7419" spans="1:4" x14ac:dyDescent="0.2">
      <c r="A7419" s="263" t="s">
        <v>7820</v>
      </c>
      <c r="B7419" s="263" t="s">
        <v>27676</v>
      </c>
      <c r="C7419" s="263" t="s">
        <v>12</v>
      </c>
      <c r="D7419" t="s">
        <v>2</v>
      </c>
    </row>
    <row r="7420" spans="1:4" x14ac:dyDescent="0.2">
      <c r="A7420" s="263" t="s">
        <v>14981</v>
      </c>
      <c r="B7420" s="263" t="s">
        <v>27676</v>
      </c>
      <c r="C7420" s="263" t="s">
        <v>12</v>
      </c>
      <c r="D7420" t="s">
        <v>2</v>
      </c>
    </row>
    <row r="7421" spans="1:4" x14ac:dyDescent="0.2">
      <c r="A7421" s="263" t="s">
        <v>7821</v>
      </c>
      <c r="B7421" s="263" t="s">
        <v>27677</v>
      </c>
      <c r="C7421" s="263" t="s">
        <v>12</v>
      </c>
      <c r="D7421" t="s">
        <v>2</v>
      </c>
    </row>
    <row r="7422" spans="1:4" x14ac:dyDescent="0.2">
      <c r="A7422" s="263" t="s">
        <v>14982</v>
      </c>
      <c r="B7422" s="263" t="s">
        <v>27677</v>
      </c>
      <c r="C7422" s="263" t="s">
        <v>12</v>
      </c>
      <c r="D7422" t="s">
        <v>2</v>
      </c>
    </row>
    <row r="7423" spans="1:4" x14ac:dyDescent="0.2">
      <c r="A7423" s="263" t="s">
        <v>7822</v>
      </c>
      <c r="B7423" s="263" t="s">
        <v>27678</v>
      </c>
      <c r="C7423" s="263" t="s">
        <v>12</v>
      </c>
      <c r="D7423" t="s">
        <v>2</v>
      </c>
    </row>
    <row r="7424" spans="1:4" x14ac:dyDescent="0.2">
      <c r="A7424" s="263" t="s">
        <v>14983</v>
      </c>
      <c r="B7424" s="263" t="s">
        <v>27678</v>
      </c>
      <c r="C7424" s="263" t="s">
        <v>12</v>
      </c>
      <c r="D7424" t="s">
        <v>2</v>
      </c>
    </row>
    <row r="7425" spans="1:4" x14ac:dyDescent="0.2">
      <c r="A7425" s="263" t="s">
        <v>7823</v>
      </c>
      <c r="B7425" s="263" t="s">
        <v>27679</v>
      </c>
      <c r="C7425" s="263" t="s">
        <v>12</v>
      </c>
      <c r="D7425" t="s">
        <v>2</v>
      </c>
    </row>
    <row r="7426" spans="1:4" x14ac:dyDescent="0.2">
      <c r="A7426" s="263" t="s">
        <v>14984</v>
      </c>
      <c r="B7426" s="263" t="s">
        <v>27679</v>
      </c>
      <c r="C7426" s="263" t="s">
        <v>12</v>
      </c>
      <c r="D7426" t="s">
        <v>2</v>
      </c>
    </row>
    <row r="7427" spans="1:4" x14ac:dyDescent="0.2">
      <c r="A7427" s="263" t="s">
        <v>7824</v>
      </c>
      <c r="B7427" s="263" t="s">
        <v>27680</v>
      </c>
      <c r="C7427" s="263" t="s">
        <v>12</v>
      </c>
      <c r="D7427" t="s">
        <v>2</v>
      </c>
    </row>
    <row r="7428" spans="1:4" x14ac:dyDescent="0.2">
      <c r="A7428" s="263" t="s">
        <v>14985</v>
      </c>
      <c r="B7428" s="263" t="s">
        <v>27680</v>
      </c>
      <c r="C7428" s="263" t="s">
        <v>12</v>
      </c>
      <c r="D7428" t="s">
        <v>2</v>
      </c>
    </row>
    <row r="7429" spans="1:4" x14ac:dyDescent="0.2">
      <c r="A7429" s="263" t="s">
        <v>7825</v>
      </c>
      <c r="B7429" s="263" t="s">
        <v>27681</v>
      </c>
      <c r="C7429" s="263" t="s">
        <v>12</v>
      </c>
      <c r="D7429" t="s">
        <v>2</v>
      </c>
    </row>
    <row r="7430" spans="1:4" x14ac:dyDescent="0.2">
      <c r="A7430" s="263" t="s">
        <v>14986</v>
      </c>
      <c r="B7430" s="263" t="s">
        <v>27681</v>
      </c>
      <c r="C7430" s="263" t="s">
        <v>12</v>
      </c>
      <c r="D7430" t="s">
        <v>2</v>
      </c>
    </row>
    <row r="7431" spans="1:4" x14ac:dyDescent="0.2">
      <c r="A7431" s="263" t="s">
        <v>7826</v>
      </c>
      <c r="B7431" s="263" t="s">
        <v>27682</v>
      </c>
      <c r="C7431" s="263" t="s">
        <v>12</v>
      </c>
      <c r="D7431" t="s">
        <v>2</v>
      </c>
    </row>
    <row r="7432" spans="1:4" x14ac:dyDescent="0.2">
      <c r="A7432" s="263" t="s">
        <v>14987</v>
      </c>
      <c r="B7432" s="263" t="s">
        <v>27682</v>
      </c>
      <c r="C7432" s="263" t="s">
        <v>12</v>
      </c>
      <c r="D7432" t="s">
        <v>2</v>
      </c>
    </row>
    <row r="7433" spans="1:4" x14ac:dyDescent="0.2">
      <c r="A7433" s="263" t="s">
        <v>7827</v>
      </c>
      <c r="B7433" s="263" t="s">
        <v>27683</v>
      </c>
      <c r="C7433" s="263" t="s">
        <v>12</v>
      </c>
      <c r="D7433" t="s">
        <v>2</v>
      </c>
    </row>
    <row r="7434" spans="1:4" x14ac:dyDescent="0.2">
      <c r="A7434" s="263" t="s">
        <v>14988</v>
      </c>
      <c r="B7434" s="263" t="s">
        <v>27683</v>
      </c>
      <c r="C7434" s="263" t="s">
        <v>12</v>
      </c>
      <c r="D7434" t="s">
        <v>2</v>
      </c>
    </row>
    <row r="7435" spans="1:4" x14ac:dyDescent="0.2">
      <c r="A7435" s="263" t="s">
        <v>7828</v>
      </c>
      <c r="B7435" s="263" t="s">
        <v>27684</v>
      </c>
      <c r="C7435" s="263" t="s">
        <v>12</v>
      </c>
      <c r="D7435" t="s">
        <v>2</v>
      </c>
    </row>
    <row r="7436" spans="1:4" x14ac:dyDescent="0.2">
      <c r="A7436" s="263" t="s">
        <v>14989</v>
      </c>
      <c r="B7436" s="263" t="s">
        <v>27684</v>
      </c>
      <c r="C7436" s="263" t="s">
        <v>12</v>
      </c>
      <c r="D7436" t="s">
        <v>2</v>
      </c>
    </row>
    <row r="7437" spans="1:4" x14ac:dyDescent="0.2">
      <c r="A7437" s="263" t="s">
        <v>7829</v>
      </c>
      <c r="B7437" s="263" t="s">
        <v>27685</v>
      </c>
      <c r="C7437" s="263" t="s">
        <v>12</v>
      </c>
      <c r="D7437" t="s">
        <v>2</v>
      </c>
    </row>
    <row r="7438" spans="1:4" x14ac:dyDescent="0.2">
      <c r="A7438" s="263" t="s">
        <v>14990</v>
      </c>
      <c r="B7438" s="263" t="s">
        <v>27685</v>
      </c>
      <c r="C7438" s="263" t="s">
        <v>12</v>
      </c>
      <c r="D7438" t="s">
        <v>2</v>
      </c>
    </row>
    <row r="7439" spans="1:4" x14ac:dyDescent="0.2">
      <c r="A7439" s="263" t="s">
        <v>7830</v>
      </c>
      <c r="B7439" s="263" t="s">
        <v>27686</v>
      </c>
      <c r="C7439" s="263" t="s">
        <v>12</v>
      </c>
      <c r="D7439" t="s">
        <v>2</v>
      </c>
    </row>
    <row r="7440" spans="1:4" x14ac:dyDescent="0.2">
      <c r="A7440" s="263" t="s">
        <v>14991</v>
      </c>
      <c r="B7440" s="263" t="s">
        <v>27686</v>
      </c>
      <c r="C7440" s="263" t="s">
        <v>12</v>
      </c>
      <c r="D7440" t="s">
        <v>2</v>
      </c>
    </row>
    <row r="7441" spans="1:4" x14ac:dyDescent="0.2">
      <c r="A7441" s="263" t="s">
        <v>7831</v>
      </c>
      <c r="B7441" s="263" t="s">
        <v>27687</v>
      </c>
      <c r="C7441" s="263" t="s">
        <v>12</v>
      </c>
      <c r="D7441" t="s">
        <v>2</v>
      </c>
    </row>
    <row r="7442" spans="1:4" x14ac:dyDescent="0.2">
      <c r="A7442" s="263" t="s">
        <v>14992</v>
      </c>
      <c r="B7442" s="263" t="s">
        <v>27687</v>
      </c>
      <c r="C7442" s="263" t="s">
        <v>12</v>
      </c>
      <c r="D7442" t="s">
        <v>2</v>
      </c>
    </row>
    <row r="7443" spans="1:4" x14ac:dyDescent="0.2">
      <c r="A7443" s="263" t="s">
        <v>7832</v>
      </c>
      <c r="B7443" s="263" t="s">
        <v>27688</v>
      </c>
      <c r="C7443" s="263" t="s">
        <v>12</v>
      </c>
      <c r="D7443" t="s">
        <v>2</v>
      </c>
    </row>
    <row r="7444" spans="1:4" x14ac:dyDescent="0.2">
      <c r="A7444" s="263" t="s">
        <v>14993</v>
      </c>
      <c r="B7444" s="263" t="s">
        <v>27688</v>
      </c>
      <c r="C7444" s="263" t="s">
        <v>12</v>
      </c>
      <c r="D7444" t="s">
        <v>2</v>
      </c>
    </row>
    <row r="7445" spans="1:4" x14ac:dyDescent="0.2">
      <c r="A7445" s="263" t="s">
        <v>7833</v>
      </c>
      <c r="B7445" s="263" t="s">
        <v>27689</v>
      </c>
      <c r="C7445" s="263" t="s">
        <v>12</v>
      </c>
      <c r="D7445" t="s">
        <v>2</v>
      </c>
    </row>
    <row r="7446" spans="1:4" x14ac:dyDescent="0.2">
      <c r="A7446" s="263" t="s">
        <v>14994</v>
      </c>
      <c r="B7446" s="263" t="s">
        <v>27689</v>
      </c>
      <c r="C7446" s="263" t="s">
        <v>12</v>
      </c>
      <c r="D7446" t="s">
        <v>2</v>
      </c>
    </row>
    <row r="7447" spans="1:4" x14ac:dyDescent="0.2">
      <c r="A7447" s="263" t="s">
        <v>7834</v>
      </c>
      <c r="B7447" s="263" t="s">
        <v>27690</v>
      </c>
      <c r="C7447" s="263" t="s">
        <v>12</v>
      </c>
      <c r="D7447" t="s">
        <v>2</v>
      </c>
    </row>
    <row r="7448" spans="1:4" x14ac:dyDescent="0.2">
      <c r="A7448" s="263" t="s">
        <v>14995</v>
      </c>
      <c r="B7448" s="263" t="s">
        <v>27690</v>
      </c>
      <c r="C7448" s="263" t="s">
        <v>12</v>
      </c>
      <c r="D7448" t="s">
        <v>2</v>
      </c>
    </row>
    <row r="7449" spans="1:4" x14ac:dyDescent="0.2">
      <c r="A7449" s="263" t="s">
        <v>7835</v>
      </c>
      <c r="B7449" s="263" t="s">
        <v>27691</v>
      </c>
      <c r="C7449" s="263" t="s">
        <v>12</v>
      </c>
      <c r="D7449" t="s">
        <v>2</v>
      </c>
    </row>
    <row r="7450" spans="1:4" x14ac:dyDescent="0.2">
      <c r="A7450" s="263" t="s">
        <v>14996</v>
      </c>
      <c r="B7450" s="263" t="s">
        <v>27691</v>
      </c>
      <c r="C7450" s="263" t="s">
        <v>12</v>
      </c>
      <c r="D7450" t="s">
        <v>2</v>
      </c>
    </row>
    <row r="7451" spans="1:4" x14ac:dyDescent="0.2">
      <c r="A7451" s="263" t="s">
        <v>7836</v>
      </c>
      <c r="B7451" s="263" t="s">
        <v>27692</v>
      </c>
      <c r="C7451" s="263" t="s">
        <v>12</v>
      </c>
      <c r="D7451" t="s">
        <v>2</v>
      </c>
    </row>
    <row r="7452" spans="1:4" x14ac:dyDescent="0.2">
      <c r="A7452" s="263" t="s">
        <v>14997</v>
      </c>
      <c r="B7452" s="263" t="s">
        <v>27692</v>
      </c>
      <c r="C7452" s="263" t="s">
        <v>12</v>
      </c>
      <c r="D7452" t="s">
        <v>2</v>
      </c>
    </row>
    <row r="7453" spans="1:4" x14ac:dyDescent="0.2">
      <c r="A7453" s="263" t="s">
        <v>7837</v>
      </c>
      <c r="B7453" s="263" t="s">
        <v>27693</v>
      </c>
      <c r="C7453" s="263" t="s">
        <v>12</v>
      </c>
      <c r="D7453" t="s">
        <v>2</v>
      </c>
    </row>
    <row r="7454" spans="1:4" x14ac:dyDescent="0.2">
      <c r="A7454" s="263" t="s">
        <v>14998</v>
      </c>
      <c r="B7454" s="263" t="s">
        <v>27693</v>
      </c>
      <c r="C7454" s="263" t="s">
        <v>12</v>
      </c>
      <c r="D7454" t="s">
        <v>2</v>
      </c>
    </row>
    <row r="7455" spans="1:4" x14ac:dyDescent="0.2">
      <c r="A7455" s="263" t="s">
        <v>7838</v>
      </c>
      <c r="B7455" s="263" t="s">
        <v>27694</v>
      </c>
      <c r="C7455" s="263" t="s">
        <v>12</v>
      </c>
      <c r="D7455" t="s">
        <v>2</v>
      </c>
    </row>
    <row r="7456" spans="1:4" x14ac:dyDescent="0.2">
      <c r="A7456" s="263" t="s">
        <v>14999</v>
      </c>
      <c r="B7456" s="263" t="s">
        <v>27694</v>
      </c>
      <c r="C7456" s="263" t="s">
        <v>12</v>
      </c>
      <c r="D7456" t="s">
        <v>2</v>
      </c>
    </row>
    <row r="7457" spans="1:4" x14ac:dyDescent="0.2">
      <c r="A7457" s="263" t="s">
        <v>7839</v>
      </c>
      <c r="B7457" s="263" t="s">
        <v>27695</v>
      </c>
      <c r="C7457" s="263" t="s">
        <v>12</v>
      </c>
      <c r="D7457" t="s">
        <v>2</v>
      </c>
    </row>
    <row r="7458" spans="1:4" x14ac:dyDescent="0.2">
      <c r="A7458" s="263" t="s">
        <v>15000</v>
      </c>
      <c r="B7458" s="263" t="s">
        <v>27695</v>
      </c>
      <c r="C7458" s="263" t="s">
        <v>12</v>
      </c>
      <c r="D7458" t="s">
        <v>2</v>
      </c>
    </row>
    <row r="7459" spans="1:4" x14ac:dyDescent="0.2">
      <c r="A7459" s="263" t="s">
        <v>7840</v>
      </c>
      <c r="B7459" s="263" t="s">
        <v>27696</v>
      </c>
      <c r="C7459" s="263" t="s">
        <v>12</v>
      </c>
      <c r="D7459" t="s">
        <v>2</v>
      </c>
    </row>
    <row r="7460" spans="1:4" x14ac:dyDescent="0.2">
      <c r="A7460" s="263" t="s">
        <v>15001</v>
      </c>
      <c r="B7460" s="263" t="s">
        <v>27696</v>
      </c>
      <c r="C7460" s="263" t="s">
        <v>12</v>
      </c>
      <c r="D7460" t="s">
        <v>2</v>
      </c>
    </row>
    <row r="7461" spans="1:4" x14ac:dyDescent="0.2">
      <c r="A7461" s="263" t="s">
        <v>7841</v>
      </c>
      <c r="B7461" s="263" t="s">
        <v>27697</v>
      </c>
      <c r="C7461" s="263" t="s">
        <v>12</v>
      </c>
      <c r="D7461" t="s">
        <v>2</v>
      </c>
    </row>
    <row r="7462" spans="1:4" x14ac:dyDescent="0.2">
      <c r="A7462" s="263" t="s">
        <v>15002</v>
      </c>
      <c r="B7462" s="263" t="s">
        <v>27697</v>
      </c>
      <c r="C7462" s="263" t="s">
        <v>12</v>
      </c>
      <c r="D7462" t="s">
        <v>2</v>
      </c>
    </row>
    <row r="7463" spans="1:4" x14ac:dyDescent="0.2">
      <c r="A7463" s="263" t="s">
        <v>7842</v>
      </c>
      <c r="B7463" s="263" t="s">
        <v>27698</v>
      </c>
      <c r="C7463" s="263" t="s">
        <v>12</v>
      </c>
      <c r="D7463" t="s">
        <v>2</v>
      </c>
    </row>
    <row r="7464" spans="1:4" x14ac:dyDescent="0.2">
      <c r="A7464" s="263" t="s">
        <v>15003</v>
      </c>
      <c r="B7464" s="263" t="s">
        <v>27698</v>
      </c>
      <c r="C7464" s="263" t="s">
        <v>12</v>
      </c>
      <c r="D7464" t="s">
        <v>2</v>
      </c>
    </row>
    <row r="7465" spans="1:4" x14ac:dyDescent="0.2">
      <c r="A7465" s="263" t="s">
        <v>7843</v>
      </c>
      <c r="B7465" s="263" t="s">
        <v>27699</v>
      </c>
      <c r="C7465" s="263" t="s">
        <v>12</v>
      </c>
      <c r="D7465" t="s">
        <v>2</v>
      </c>
    </row>
    <row r="7466" spans="1:4" x14ac:dyDescent="0.2">
      <c r="A7466" s="263" t="s">
        <v>15004</v>
      </c>
      <c r="B7466" s="263" t="s">
        <v>27699</v>
      </c>
      <c r="C7466" s="263" t="s">
        <v>12</v>
      </c>
      <c r="D7466" t="s">
        <v>2</v>
      </c>
    </row>
    <row r="7467" spans="1:4" x14ac:dyDescent="0.2">
      <c r="A7467" s="263" t="s">
        <v>7844</v>
      </c>
      <c r="B7467" s="263" t="s">
        <v>27700</v>
      </c>
      <c r="C7467" s="263" t="s">
        <v>12</v>
      </c>
      <c r="D7467" t="s">
        <v>2</v>
      </c>
    </row>
    <row r="7468" spans="1:4" x14ac:dyDescent="0.2">
      <c r="A7468" s="263" t="s">
        <v>15005</v>
      </c>
      <c r="B7468" s="263" t="s">
        <v>27700</v>
      </c>
      <c r="C7468" s="263" t="s">
        <v>12</v>
      </c>
      <c r="D7468" t="s">
        <v>2</v>
      </c>
    </row>
    <row r="7469" spans="1:4" x14ac:dyDescent="0.2">
      <c r="A7469" s="263" t="s">
        <v>7845</v>
      </c>
      <c r="B7469" s="263" t="s">
        <v>27701</v>
      </c>
      <c r="C7469" s="263" t="s">
        <v>12</v>
      </c>
      <c r="D7469" t="s">
        <v>2</v>
      </c>
    </row>
    <row r="7470" spans="1:4" x14ac:dyDescent="0.2">
      <c r="A7470" s="263" t="s">
        <v>15006</v>
      </c>
      <c r="B7470" s="263" t="s">
        <v>27701</v>
      </c>
      <c r="C7470" s="263" t="s">
        <v>12</v>
      </c>
      <c r="D7470" t="s">
        <v>2</v>
      </c>
    </row>
    <row r="7471" spans="1:4" x14ac:dyDescent="0.2">
      <c r="A7471" s="263" t="s">
        <v>7846</v>
      </c>
      <c r="B7471" s="263" t="s">
        <v>27702</v>
      </c>
      <c r="C7471" s="263" t="s">
        <v>12</v>
      </c>
      <c r="D7471" t="s">
        <v>2</v>
      </c>
    </row>
    <row r="7472" spans="1:4" x14ac:dyDescent="0.2">
      <c r="A7472" s="263" t="s">
        <v>15007</v>
      </c>
      <c r="B7472" s="263" t="s">
        <v>27702</v>
      </c>
      <c r="C7472" s="263" t="s">
        <v>12</v>
      </c>
      <c r="D7472" t="s">
        <v>2</v>
      </c>
    </row>
    <row r="7473" spans="1:4" x14ac:dyDescent="0.2">
      <c r="A7473" s="263" t="s">
        <v>7847</v>
      </c>
      <c r="B7473" s="263" t="s">
        <v>27703</v>
      </c>
      <c r="C7473" s="263" t="s">
        <v>12</v>
      </c>
      <c r="D7473" t="s">
        <v>2</v>
      </c>
    </row>
    <row r="7474" spans="1:4" x14ac:dyDescent="0.2">
      <c r="A7474" s="263" t="s">
        <v>15008</v>
      </c>
      <c r="B7474" s="263" t="s">
        <v>27703</v>
      </c>
      <c r="C7474" s="263" t="s">
        <v>12</v>
      </c>
      <c r="D7474" t="s">
        <v>2</v>
      </c>
    </row>
    <row r="7475" spans="1:4" x14ac:dyDescent="0.2">
      <c r="A7475" s="263" t="s">
        <v>7848</v>
      </c>
      <c r="B7475" s="263" t="s">
        <v>27704</v>
      </c>
      <c r="C7475" s="263" t="s">
        <v>12</v>
      </c>
      <c r="D7475" t="s">
        <v>2</v>
      </c>
    </row>
    <row r="7476" spans="1:4" x14ac:dyDescent="0.2">
      <c r="A7476" s="263" t="s">
        <v>15009</v>
      </c>
      <c r="B7476" s="263" t="s">
        <v>27704</v>
      </c>
      <c r="C7476" s="263" t="s">
        <v>12</v>
      </c>
      <c r="D7476" t="s">
        <v>2</v>
      </c>
    </row>
    <row r="7477" spans="1:4" x14ac:dyDescent="0.2">
      <c r="A7477" s="263" t="s">
        <v>7849</v>
      </c>
      <c r="B7477" s="263" t="s">
        <v>27705</v>
      </c>
      <c r="C7477" s="263" t="s">
        <v>12</v>
      </c>
      <c r="D7477" t="s">
        <v>2</v>
      </c>
    </row>
    <row r="7478" spans="1:4" x14ac:dyDescent="0.2">
      <c r="A7478" s="263" t="s">
        <v>15010</v>
      </c>
      <c r="B7478" s="263" t="s">
        <v>27705</v>
      </c>
      <c r="C7478" s="263" t="s">
        <v>12</v>
      </c>
      <c r="D7478" t="s">
        <v>2</v>
      </c>
    </row>
    <row r="7479" spans="1:4" x14ac:dyDescent="0.2">
      <c r="A7479" s="263" t="s">
        <v>7850</v>
      </c>
      <c r="B7479" s="263" t="s">
        <v>27706</v>
      </c>
      <c r="C7479" s="263" t="s">
        <v>12</v>
      </c>
      <c r="D7479" t="s">
        <v>2</v>
      </c>
    </row>
    <row r="7480" spans="1:4" x14ac:dyDescent="0.2">
      <c r="A7480" s="263" t="s">
        <v>15011</v>
      </c>
      <c r="B7480" s="263" t="s">
        <v>27706</v>
      </c>
      <c r="C7480" s="263" t="s">
        <v>12</v>
      </c>
      <c r="D7480" t="s">
        <v>2</v>
      </c>
    </row>
    <row r="7481" spans="1:4" x14ac:dyDescent="0.2">
      <c r="A7481" s="263" t="s">
        <v>7851</v>
      </c>
      <c r="B7481" s="263" t="s">
        <v>27707</v>
      </c>
      <c r="C7481" s="263" t="s">
        <v>20</v>
      </c>
      <c r="D7481" t="s">
        <v>0</v>
      </c>
    </row>
    <row r="7482" spans="1:4" x14ac:dyDescent="0.2">
      <c r="A7482" s="263" t="s">
        <v>15012</v>
      </c>
      <c r="B7482" s="263" t="s">
        <v>27707</v>
      </c>
      <c r="C7482" s="263" t="s">
        <v>20</v>
      </c>
      <c r="D7482" t="s">
        <v>0</v>
      </c>
    </row>
    <row r="7483" spans="1:4" x14ac:dyDescent="0.2">
      <c r="A7483" s="263" t="s">
        <v>7852</v>
      </c>
      <c r="B7483" s="263" t="s">
        <v>27708</v>
      </c>
      <c r="C7483" s="263" t="s">
        <v>20</v>
      </c>
      <c r="D7483" t="s">
        <v>0</v>
      </c>
    </row>
    <row r="7484" spans="1:4" x14ac:dyDescent="0.2">
      <c r="A7484" s="263" t="s">
        <v>15013</v>
      </c>
      <c r="B7484" s="263" t="s">
        <v>27708</v>
      </c>
      <c r="C7484" s="263" t="s">
        <v>20</v>
      </c>
      <c r="D7484" t="s">
        <v>0</v>
      </c>
    </row>
    <row r="7485" spans="1:4" x14ac:dyDescent="0.2">
      <c r="A7485" s="263" t="s">
        <v>7853</v>
      </c>
      <c r="B7485" s="263" t="s">
        <v>27709</v>
      </c>
      <c r="C7485" s="263" t="s">
        <v>20</v>
      </c>
      <c r="D7485" t="s">
        <v>0</v>
      </c>
    </row>
    <row r="7486" spans="1:4" x14ac:dyDescent="0.2">
      <c r="A7486" s="263" t="s">
        <v>15014</v>
      </c>
      <c r="B7486" s="263" t="s">
        <v>27709</v>
      </c>
      <c r="C7486" s="263" t="s">
        <v>20</v>
      </c>
      <c r="D7486" t="s">
        <v>0</v>
      </c>
    </row>
    <row r="7487" spans="1:4" x14ac:dyDescent="0.2">
      <c r="A7487" s="263" t="s">
        <v>7854</v>
      </c>
      <c r="B7487" s="263" t="s">
        <v>27710</v>
      </c>
      <c r="C7487" s="263" t="s">
        <v>20</v>
      </c>
      <c r="D7487" t="s">
        <v>0</v>
      </c>
    </row>
    <row r="7488" spans="1:4" x14ac:dyDescent="0.2">
      <c r="A7488" s="263" t="s">
        <v>15015</v>
      </c>
      <c r="B7488" s="263" t="s">
        <v>27710</v>
      </c>
      <c r="C7488" s="263" t="s">
        <v>20</v>
      </c>
      <c r="D7488" t="s">
        <v>0</v>
      </c>
    </row>
    <row r="7489" spans="1:4" x14ac:dyDescent="0.2">
      <c r="A7489" s="263" t="s">
        <v>7855</v>
      </c>
      <c r="B7489" s="263" t="s">
        <v>27711</v>
      </c>
      <c r="C7489" s="263" t="s">
        <v>20</v>
      </c>
      <c r="D7489" t="s">
        <v>0</v>
      </c>
    </row>
    <row r="7490" spans="1:4" x14ac:dyDescent="0.2">
      <c r="A7490" s="263" t="s">
        <v>15016</v>
      </c>
      <c r="B7490" s="263" t="s">
        <v>27711</v>
      </c>
      <c r="C7490" s="263" t="s">
        <v>20</v>
      </c>
      <c r="D7490" t="s">
        <v>0</v>
      </c>
    </row>
    <row r="7491" spans="1:4" x14ac:dyDescent="0.2">
      <c r="A7491" s="263" t="s">
        <v>7856</v>
      </c>
      <c r="B7491" s="263" t="s">
        <v>27712</v>
      </c>
      <c r="C7491" s="263" t="s">
        <v>20</v>
      </c>
      <c r="D7491" t="s">
        <v>0</v>
      </c>
    </row>
    <row r="7492" spans="1:4" x14ac:dyDescent="0.2">
      <c r="A7492" s="263" t="s">
        <v>15017</v>
      </c>
      <c r="B7492" s="263" t="s">
        <v>27712</v>
      </c>
      <c r="C7492" s="263" t="s">
        <v>20</v>
      </c>
      <c r="D7492" t="s">
        <v>0</v>
      </c>
    </row>
    <row r="7493" spans="1:4" x14ac:dyDescent="0.2">
      <c r="A7493" s="263" t="s">
        <v>7857</v>
      </c>
      <c r="B7493" s="263" t="s">
        <v>27713</v>
      </c>
      <c r="C7493" s="263" t="s">
        <v>20</v>
      </c>
      <c r="D7493" t="s">
        <v>0</v>
      </c>
    </row>
    <row r="7494" spans="1:4" x14ac:dyDescent="0.2">
      <c r="A7494" s="263" t="s">
        <v>15018</v>
      </c>
      <c r="B7494" s="263" t="s">
        <v>27713</v>
      </c>
      <c r="C7494" s="263" t="s">
        <v>20</v>
      </c>
      <c r="D7494" t="s">
        <v>0</v>
      </c>
    </row>
    <row r="7495" spans="1:4" x14ac:dyDescent="0.2">
      <c r="A7495" s="263" t="s">
        <v>7858</v>
      </c>
      <c r="B7495" s="263" t="s">
        <v>27714</v>
      </c>
      <c r="C7495" s="263" t="s">
        <v>20</v>
      </c>
      <c r="D7495" t="s">
        <v>0</v>
      </c>
    </row>
    <row r="7496" spans="1:4" x14ac:dyDescent="0.2">
      <c r="A7496" s="263" t="s">
        <v>15019</v>
      </c>
      <c r="B7496" s="263" t="s">
        <v>27714</v>
      </c>
      <c r="C7496" s="263" t="s">
        <v>20</v>
      </c>
      <c r="D7496" t="s">
        <v>0</v>
      </c>
    </row>
    <row r="7497" spans="1:4" x14ac:dyDescent="0.2">
      <c r="A7497" s="263" t="s">
        <v>7859</v>
      </c>
      <c r="B7497" s="263" t="s">
        <v>27715</v>
      </c>
      <c r="C7497" s="263" t="s">
        <v>20</v>
      </c>
      <c r="D7497" t="s">
        <v>0</v>
      </c>
    </row>
    <row r="7498" spans="1:4" x14ac:dyDescent="0.2">
      <c r="A7498" s="263" t="s">
        <v>15020</v>
      </c>
      <c r="B7498" s="263" t="s">
        <v>27715</v>
      </c>
      <c r="C7498" s="263" t="s">
        <v>20</v>
      </c>
      <c r="D7498" t="s">
        <v>0</v>
      </c>
    </row>
    <row r="7499" spans="1:4" x14ac:dyDescent="0.2">
      <c r="A7499" s="263" t="s">
        <v>7860</v>
      </c>
      <c r="B7499" s="263" t="s">
        <v>27716</v>
      </c>
      <c r="C7499" s="263" t="s">
        <v>20</v>
      </c>
      <c r="D7499" t="s">
        <v>0</v>
      </c>
    </row>
    <row r="7500" spans="1:4" x14ac:dyDescent="0.2">
      <c r="A7500" s="263" t="s">
        <v>15021</v>
      </c>
      <c r="B7500" s="263" t="s">
        <v>27716</v>
      </c>
      <c r="C7500" s="263" t="s">
        <v>20</v>
      </c>
      <c r="D7500" t="s">
        <v>0</v>
      </c>
    </row>
    <row r="7501" spans="1:4" x14ac:dyDescent="0.2">
      <c r="A7501" s="263" t="s">
        <v>7861</v>
      </c>
      <c r="B7501" s="263" t="s">
        <v>27717</v>
      </c>
      <c r="C7501" s="263" t="s">
        <v>20</v>
      </c>
      <c r="D7501" t="s">
        <v>0</v>
      </c>
    </row>
    <row r="7502" spans="1:4" x14ac:dyDescent="0.2">
      <c r="A7502" s="263" t="s">
        <v>15022</v>
      </c>
      <c r="B7502" s="263" t="s">
        <v>27717</v>
      </c>
      <c r="C7502" s="263" t="s">
        <v>20</v>
      </c>
      <c r="D7502" t="s">
        <v>0</v>
      </c>
    </row>
    <row r="7503" spans="1:4" x14ac:dyDescent="0.2">
      <c r="A7503" s="263" t="s">
        <v>7862</v>
      </c>
      <c r="B7503" s="263" t="s">
        <v>27718</v>
      </c>
      <c r="C7503" s="263" t="s">
        <v>20</v>
      </c>
      <c r="D7503" t="s">
        <v>0</v>
      </c>
    </row>
    <row r="7504" spans="1:4" x14ac:dyDescent="0.2">
      <c r="A7504" s="263" t="s">
        <v>15023</v>
      </c>
      <c r="B7504" s="263" t="s">
        <v>27718</v>
      </c>
      <c r="C7504" s="263" t="s">
        <v>20</v>
      </c>
      <c r="D7504" t="s">
        <v>0</v>
      </c>
    </row>
    <row r="7505" spans="1:4" x14ac:dyDescent="0.2">
      <c r="A7505" s="263" t="s">
        <v>7863</v>
      </c>
      <c r="B7505" s="263" t="s">
        <v>27719</v>
      </c>
      <c r="C7505" s="263" t="s">
        <v>20</v>
      </c>
      <c r="D7505" t="s">
        <v>0</v>
      </c>
    </row>
    <row r="7506" spans="1:4" x14ac:dyDescent="0.2">
      <c r="A7506" s="263" t="s">
        <v>15024</v>
      </c>
      <c r="B7506" s="263" t="s">
        <v>27719</v>
      </c>
      <c r="C7506" s="263" t="s">
        <v>20</v>
      </c>
      <c r="D7506" t="s">
        <v>0</v>
      </c>
    </row>
    <row r="7507" spans="1:4" x14ac:dyDescent="0.2">
      <c r="A7507" s="263" t="s">
        <v>7864</v>
      </c>
      <c r="B7507" s="263" t="s">
        <v>27720</v>
      </c>
      <c r="C7507" s="263" t="s">
        <v>20</v>
      </c>
      <c r="D7507" t="s">
        <v>0</v>
      </c>
    </row>
    <row r="7508" spans="1:4" x14ac:dyDescent="0.2">
      <c r="A7508" s="263" t="s">
        <v>15025</v>
      </c>
      <c r="B7508" s="263" t="s">
        <v>27720</v>
      </c>
      <c r="C7508" s="263" t="s">
        <v>20</v>
      </c>
      <c r="D7508" t="s">
        <v>0</v>
      </c>
    </row>
    <row r="7509" spans="1:4" x14ac:dyDescent="0.2">
      <c r="A7509" s="263" t="s">
        <v>7865</v>
      </c>
      <c r="B7509" s="263" t="s">
        <v>27721</v>
      </c>
      <c r="C7509" s="263" t="s">
        <v>20</v>
      </c>
      <c r="D7509" t="s">
        <v>0</v>
      </c>
    </row>
    <row r="7510" spans="1:4" x14ac:dyDescent="0.2">
      <c r="A7510" s="263" t="s">
        <v>15026</v>
      </c>
      <c r="B7510" s="263" t="s">
        <v>27721</v>
      </c>
      <c r="C7510" s="263" t="s">
        <v>20</v>
      </c>
      <c r="D7510" t="s">
        <v>0</v>
      </c>
    </row>
    <row r="7511" spans="1:4" x14ac:dyDescent="0.2">
      <c r="A7511" s="263" t="s">
        <v>7866</v>
      </c>
      <c r="B7511" s="263" t="s">
        <v>27722</v>
      </c>
      <c r="C7511" s="263" t="s">
        <v>20</v>
      </c>
      <c r="D7511" t="s">
        <v>0</v>
      </c>
    </row>
    <row r="7512" spans="1:4" x14ac:dyDescent="0.2">
      <c r="A7512" s="263" t="s">
        <v>15027</v>
      </c>
      <c r="B7512" s="263" t="s">
        <v>27722</v>
      </c>
      <c r="C7512" s="263" t="s">
        <v>20</v>
      </c>
      <c r="D7512" t="s">
        <v>0</v>
      </c>
    </row>
    <row r="7513" spans="1:4" x14ac:dyDescent="0.2">
      <c r="A7513" s="263" t="s">
        <v>7867</v>
      </c>
      <c r="B7513" s="263" t="s">
        <v>27723</v>
      </c>
      <c r="C7513" s="263" t="s">
        <v>20</v>
      </c>
      <c r="D7513" t="s">
        <v>0</v>
      </c>
    </row>
    <row r="7514" spans="1:4" x14ac:dyDescent="0.2">
      <c r="A7514" s="263" t="s">
        <v>15028</v>
      </c>
      <c r="B7514" s="263" t="s">
        <v>27723</v>
      </c>
      <c r="C7514" s="263" t="s">
        <v>20</v>
      </c>
      <c r="D7514" t="s">
        <v>0</v>
      </c>
    </row>
    <row r="7515" spans="1:4" x14ac:dyDescent="0.2">
      <c r="A7515" s="263" t="s">
        <v>7868</v>
      </c>
      <c r="B7515" s="263" t="s">
        <v>27724</v>
      </c>
      <c r="C7515" s="263" t="s">
        <v>20</v>
      </c>
      <c r="D7515" t="s">
        <v>0</v>
      </c>
    </row>
    <row r="7516" spans="1:4" x14ac:dyDescent="0.2">
      <c r="A7516" s="263" t="s">
        <v>15029</v>
      </c>
      <c r="B7516" s="263" t="s">
        <v>27724</v>
      </c>
      <c r="C7516" s="263" t="s">
        <v>20</v>
      </c>
      <c r="D7516" t="s">
        <v>0</v>
      </c>
    </row>
    <row r="7517" spans="1:4" x14ac:dyDescent="0.2">
      <c r="A7517" s="263" t="s">
        <v>7869</v>
      </c>
      <c r="B7517" s="263" t="s">
        <v>27725</v>
      </c>
      <c r="C7517" s="263" t="s">
        <v>20</v>
      </c>
      <c r="D7517" t="s">
        <v>0</v>
      </c>
    </row>
    <row r="7518" spans="1:4" x14ac:dyDescent="0.2">
      <c r="A7518" s="263" t="s">
        <v>15030</v>
      </c>
      <c r="B7518" s="263" t="s">
        <v>27725</v>
      </c>
      <c r="C7518" s="263" t="s">
        <v>20</v>
      </c>
      <c r="D7518" t="s">
        <v>0</v>
      </c>
    </row>
    <row r="7519" spans="1:4" x14ac:dyDescent="0.2">
      <c r="A7519" s="263" t="s">
        <v>7870</v>
      </c>
      <c r="B7519" s="263" t="s">
        <v>27726</v>
      </c>
      <c r="C7519" s="263" t="s">
        <v>20</v>
      </c>
      <c r="D7519" t="s">
        <v>0</v>
      </c>
    </row>
    <row r="7520" spans="1:4" x14ac:dyDescent="0.2">
      <c r="A7520" s="263" t="s">
        <v>15031</v>
      </c>
      <c r="B7520" s="263" t="s">
        <v>27726</v>
      </c>
      <c r="C7520" s="263" t="s">
        <v>20</v>
      </c>
      <c r="D7520" t="s">
        <v>0</v>
      </c>
    </row>
    <row r="7521" spans="1:4" x14ac:dyDescent="0.2">
      <c r="A7521" s="263" t="s">
        <v>7871</v>
      </c>
      <c r="B7521" s="263" t="s">
        <v>27727</v>
      </c>
      <c r="C7521" s="263" t="s">
        <v>20</v>
      </c>
      <c r="D7521" t="s">
        <v>0</v>
      </c>
    </row>
    <row r="7522" spans="1:4" x14ac:dyDescent="0.2">
      <c r="A7522" s="263" t="s">
        <v>15032</v>
      </c>
      <c r="B7522" s="263" t="s">
        <v>27727</v>
      </c>
      <c r="C7522" s="263" t="s">
        <v>20</v>
      </c>
      <c r="D7522" t="s">
        <v>0</v>
      </c>
    </row>
    <row r="7523" spans="1:4" x14ac:dyDescent="0.2">
      <c r="A7523" s="263" t="s">
        <v>7872</v>
      </c>
      <c r="B7523" s="263" t="s">
        <v>27728</v>
      </c>
      <c r="C7523" s="263" t="s">
        <v>20</v>
      </c>
      <c r="D7523" t="s">
        <v>0</v>
      </c>
    </row>
    <row r="7524" spans="1:4" x14ac:dyDescent="0.2">
      <c r="A7524" s="263" t="s">
        <v>15033</v>
      </c>
      <c r="B7524" s="263" t="s">
        <v>27728</v>
      </c>
      <c r="C7524" s="263" t="s">
        <v>20</v>
      </c>
      <c r="D7524" t="s">
        <v>0</v>
      </c>
    </row>
    <row r="7525" spans="1:4" x14ac:dyDescent="0.2">
      <c r="A7525" s="263" t="s">
        <v>7873</v>
      </c>
      <c r="B7525" s="263" t="s">
        <v>27729</v>
      </c>
      <c r="C7525" s="263" t="s">
        <v>20</v>
      </c>
      <c r="D7525" t="s">
        <v>0</v>
      </c>
    </row>
    <row r="7526" spans="1:4" x14ac:dyDescent="0.2">
      <c r="A7526" s="263" t="s">
        <v>15034</v>
      </c>
      <c r="B7526" s="263" t="s">
        <v>27729</v>
      </c>
      <c r="C7526" s="263" t="s">
        <v>20</v>
      </c>
      <c r="D7526" t="s">
        <v>0</v>
      </c>
    </row>
    <row r="7527" spans="1:4" x14ac:dyDescent="0.2">
      <c r="A7527" s="263" t="s">
        <v>7874</v>
      </c>
      <c r="B7527" s="263" t="s">
        <v>27730</v>
      </c>
      <c r="C7527" s="263" t="s">
        <v>20</v>
      </c>
      <c r="D7527" t="s">
        <v>0</v>
      </c>
    </row>
    <row r="7528" spans="1:4" x14ac:dyDescent="0.2">
      <c r="A7528" s="263" t="s">
        <v>15035</v>
      </c>
      <c r="B7528" s="263" t="s">
        <v>27730</v>
      </c>
      <c r="C7528" s="263" t="s">
        <v>20</v>
      </c>
      <c r="D7528" t="s">
        <v>0</v>
      </c>
    </row>
    <row r="7529" spans="1:4" x14ac:dyDescent="0.2">
      <c r="A7529" s="263" t="s">
        <v>7875</v>
      </c>
      <c r="B7529" s="263" t="s">
        <v>27731</v>
      </c>
      <c r="C7529" s="263" t="s">
        <v>20</v>
      </c>
      <c r="D7529" t="s">
        <v>0</v>
      </c>
    </row>
    <row r="7530" spans="1:4" x14ac:dyDescent="0.2">
      <c r="A7530" s="263" t="s">
        <v>15036</v>
      </c>
      <c r="B7530" s="263" t="s">
        <v>27731</v>
      </c>
      <c r="C7530" s="263" t="s">
        <v>20</v>
      </c>
      <c r="D7530" t="s">
        <v>0</v>
      </c>
    </row>
    <row r="7531" spans="1:4" x14ac:dyDescent="0.2">
      <c r="A7531" s="263" t="s">
        <v>7876</v>
      </c>
      <c r="B7531" s="263" t="s">
        <v>27732</v>
      </c>
      <c r="C7531" s="263" t="s">
        <v>20</v>
      </c>
      <c r="D7531" t="s">
        <v>0</v>
      </c>
    </row>
    <row r="7532" spans="1:4" x14ac:dyDescent="0.2">
      <c r="A7532" s="263" t="s">
        <v>15037</v>
      </c>
      <c r="B7532" s="263" t="s">
        <v>27732</v>
      </c>
      <c r="C7532" s="263" t="s">
        <v>20</v>
      </c>
      <c r="D7532" t="s">
        <v>0</v>
      </c>
    </row>
    <row r="7533" spans="1:4" x14ac:dyDescent="0.2">
      <c r="A7533" s="263" t="s">
        <v>7877</v>
      </c>
      <c r="B7533" s="263" t="s">
        <v>27733</v>
      </c>
      <c r="C7533" s="263" t="s">
        <v>20</v>
      </c>
      <c r="D7533" t="s">
        <v>0</v>
      </c>
    </row>
    <row r="7534" spans="1:4" x14ac:dyDescent="0.2">
      <c r="A7534" s="263" t="s">
        <v>15038</v>
      </c>
      <c r="B7534" s="263" t="s">
        <v>27733</v>
      </c>
      <c r="C7534" s="263" t="s">
        <v>20</v>
      </c>
      <c r="D7534" t="s">
        <v>0</v>
      </c>
    </row>
    <row r="7535" spans="1:4" x14ac:dyDescent="0.2">
      <c r="A7535" s="263" t="s">
        <v>7878</v>
      </c>
      <c r="B7535" s="263" t="s">
        <v>27734</v>
      </c>
      <c r="C7535" s="263" t="s">
        <v>20</v>
      </c>
      <c r="D7535" t="s">
        <v>0</v>
      </c>
    </row>
    <row r="7536" spans="1:4" x14ac:dyDescent="0.2">
      <c r="A7536" s="263" t="s">
        <v>15039</v>
      </c>
      <c r="B7536" s="263" t="s">
        <v>27734</v>
      </c>
      <c r="C7536" s="263" t="s">
        <v>20</v>
      </c>
      <c r="D7536" t="s">
        <v>0</v>
      </c>
    </row>
    <row r="7537" spans="1:4" x14ac:dyDescent="0.2">
      <c r="A7537" s="263" t="s">
        <v>7879</v>
      </c>
      <c r="B7537" s="263" t="s">
        <v>27735</v>
      </c>
      <c r="C7537" s="263" t="s">
        <v>20</v>
      </c>
      <c r="D7537" t="s">
        <v>0</v>
      </c>
    </row>
    <row r="7538" spans="1:4" x14ac:dyDescent="0.2">
      <c r="A7538" s="263" t="s">
        <v>15040</v>
      </c>
      <c r="B7538" s="263" t="s">
        <v>27735</v>
      </c>
      <c r="C7538" s="263" t="s">
        <v>20</v>
      </c>
      <c r="D7538" t="s">
        <v>0</v>
      </c>
    </row>
    <row r="7539" spans="1:4" x14ac:dyDescent="0.2">
      <c r="A7539" s="263" t="s">
        <v>7880</v>
      </c>
      <c r="B7539" s="263" t="s">
        <v>27736</v>
      </c>
      <c r="C7539" s="263" t="s">
        <v>20</v>
      </c>
      <c r="D7539" t="s">
        <v>0</v>
      </c>
    </row>
    <row r="7540" spans="1:4" x14ac:dyDescent="0.2">
      <c r="A7540" s="263" t="s">
        <v>15041</v>
      </c>
      <c r="B7540" s="263" t="s">
        <v>27736</v>
      </c>
      <c r="C7540" s="263" t="s">
        <v>20</v>
      </c>
      <c r="D7540" t="s">
        <v>0</v>
      </c>
    </row>
    <row r="7541" spans="1:4" x14ac:dyDescent="0.2">
      <c r="A7541" s="263" t="s">
        <v>7881</v>
      </c>
      <c r="B7541" s="263" t="s">
        <v>27737</v>
      </c>
      <c r="C7541" s="263" t="s">
        <v>20</v>
      </c>
      <c r="D7541" t="s">
        <v>0</v>
      </c>
    </row>
    <row r="7542" spans="1:4" x14ac:dyDescent="0.2">
      <c r="A7542" s="263" t="s">
        <v>15042</v>
      </c>
      <c r="B7542" s="263" t="s">
        <v>27737</v>
      </c>
      <c r="C7542" s="263" t="s">
        <v>20</v>
      </c>
      <c r="D7542" t="s">
        <v>0</v>
      </c>
    </row>
    <row r="7543" spans="1:4" x14ac:dyDescent="0.2">
      <c r="A7543" s="263" t="s">
        <v>7882</v>
      </c>
      <c r="B7543" s="263" t="s">
        <v>27738</v>
      </c>
      <c r="C7543" s="263" t="s">
        <v>20</v>
      </c>
      <c r="D7543" t="s">
        <v>0</v>
      </c>
    </row>
    <row r="7544" spans="1:4" x14ac:dyDescent="0.2">
      <c r="A7544" s="263" t="s">
        <v>15043</v>
      </c>
      <c r="B7544" s="263" t="s">
        <v>27738</v>
      </c>
      <c r="C7544" s="263" t="s">
        <v>20</v>
      </c>
      <c r="D7544" t="s">
        <v>0</v>
      </c>
    </row>
    <row r="7545" spans="1:4" x14ac:dyDescent="0.2">
      <c r="A7545" s="263" t="s">
        <v>7883</v>
      </c>
      <c r="B7545" s="263" t="s">
        <v>27739</v>
      </c>
      <c r="C7545" s="263" t="s">
        <v>20</v>
      </c>
      <c r="D7545" t="s">
        <v>0</v>
      </c>
    </row>
    <row r="7546" spans="1:4" x14ac:dyDescent="0.2">
      <c r="A7546" s="263" t="s">
        <v>15044</v>
      </c>
      <c r="B7546" s="263" t="s">
        <v>27739</v>
      </c>
      <c r="C7546" s="263" t="s">
        <v>20</v>
      </c>
      <c r="D7546" t="s">
        <v>0</v>
      </c>
    </row>
    <row r="7547" spans="1:4" x14ac:dyDescent="0.2">
      <c r="A7547" s="263" t="s">
        <v>7884</v>
      </c>
      <c r="B7547" s="263" t="s">
        <v>27740</v>
      </c>
      <c r="C7547" s="263" t="s">
        <v>20</v>
      </c>
      <c r="D7547" t="s">
        <v>0</v>
      </c>
    </row>
    <row r="7548" spans="1:4" x14ac:dyDescent="0.2">
      <c r="A7548" s="263" t="s">
        <v>15045</v>
      </c>
      <c r="B7548" s="263" t="s">
        <v>27740</v>
      </c>
      <c r="C7548" s="263" t="s">
        <v>20</v>
      </c>
      <c r="D7548" t="s">
        <v>0</v>
      </c>
    </row>
    <row r="7549" spans="1:4" x14ac:dyDescent="0.2">
      <c r="A7549" s="263" t="s">
        <v>7885</v>
      </c>
      <c r="B7549" s="263" t="s">
        <v>27741</v>
      </c>
      <c r="C7549" s="263" t="s">
        <v>20</v>
      </c>
      <c r="D7549" t="s">
        <v>0</v>
      </c>
    </row>
    <row r="7550" spans="1:4" x14ac:dyDescent="0.2">
      <c r="A7550" s="263" t="s">
        <v>15046</v>
      </c>
      <c r="B7550" s="263" t="s">
        <v>27741</v>
      </c>
      <c r="C7550" s="263" t="s">
        <v>20</v>
      </c>
      <c r="D7550" t="s">
        <v>0</v>
      </c>
    </row>
    <row r="7551" spans="1:4" x14ac:dyDescent="0.2">
      <c r="A7551" s="263" t="s">
        <v>7886</v>
      </c>
      <c r="B7551" s="263" t="s">
        <v>27742</v>
      </c>
      <c r="C7551" s="263" t="s">
        <v>20</v>
      </c>
      <c r="D7551" t="s">
        <v>0</v>
      </c>
    </row>
    <row r="7552" spans="1:4" x14ac:dyDescent="0.2">
      <c r="A7552" s="263" t="s">
        <v>15047</v>
      </c>
      <c r="B7552" s="263" t="s">
        <v>27742</v>
      </c>
      <c r="C7552" s="263" t="s">
        <v>20</v>
      </c>
      <c r="D7552" t="s">
        <v>0</v>
      </c>
    </row>
    <row r="7553" spans="1:4" x14ac:dyDescent="0.2">
      <c r="A7553" s="263" t="s">
        <v>7887</v>
      </c>
      <c r="B7553" s="263" t="s">
        <v>27743</v>
      </c>
      <c r="C7553" s="263" t="s">
        <v>20</v>
      </c>
      <c r="D7553" t="s">
        <v>0</v>
      </c>
    </row>
    <row r="7554" spans="1:4" x14ac:dyDescent="0.2">
      <c r="A7554" s="263" t="s">
        <v>15048</v>
      </c>
      <c r="B7554" s="263" t="s">
        <v>27743</v>
      </c>
      <c r="C7554" s="263" t="s">
        <v>20</v>
      </c>
      <c r="D7554" t="s">
        <v>0</v>
      </c>
    </row>
    <row r="7555" spans="1:4" x14ac:dyDescent="0.2">
      <c r="A7555" s="263" t="s">
        <v>7888</v>
      </c>
      <c r="B7555" s="263" t="s">
        <v>27744</v>
      </c>
      <c r="C7555" s="263" t="s">
        <v>20</v>
      </c>
      <c r="D7555" t="s">
        <v>0</v>
      </c>
    </row>
    <row r="7556" spans="1:4" x14ac:dyDescent="0.2">
      <c r="A7556" s="263" t="s">
        <v>15049</v>
      </c>
      <c r="B7556" s="263" t="s">
        <v>27744</v>
      </c>
      <c r="C7556" s="263" t="s">
        <v>20</v>
      </c>
      <c r="D7556" t="s">
        <v>0</v>
      </c>
    </row>
    <row r="7557" spans="1:4" x14ac:dyDescent="0.2">
      <c r="A7557" s="263" t="s">
        <v>7889</v>
      </c>
      <c r="B7557" s="263" t="s">
        <v>27745</v>
      </c>
      <c r="C7557" s="263" t="s">
        <v>20</v>
      </c>
      <c r="D7557" t="s">
        <v>0</v>
      </c>
    </row>
    <row r="7558" spans="1:4" x14ac:dyDescent="0.2">
      <c r="A7558" s="263" t="s">
        <v>15050</v>
      </c>
      <c r="B7558" s="263" t="s">
        <v>27745</v>
      </c>
      <c r="C7558" s="263" t="s">
        <v>20</v>
      </c>
      <c r="D7558" t="s">
        <v>0</v>
      </c>
    </row>
    <row r="7559" spans="1:4" x14ac:dyDescent="0.2">
      <c r="A7559" s="263" t="s">
        <v>7890</v>
      </c>
      <c r="B7559" s="263" t="s">
        <v>27746</v>
      </c>
      <c r="C7559" s="263" t="s">
        <v>20</v>
      </c>
      <c r="D7559" t="s">
        <v>0</v>
      </c>
    </row>
    <row r="7560" spans="1:4" x14ac:dyDescent="0.2">
      <c r="A7560" s="263" t="s">
        <v>15051</v>
      </c>
      <c r="B7560" s="263" t="s">
        <v>27746</v>
      </c>
      <c r="C7560" s="263" t="s">
        <v>20</v>
      </c>
      <c r="D7560" t="s">
        <v>0</v>
      </c>
    </row>
    <row r="7561" spans="1:4" x14ac:dyDescent="0.2">
      <c r="A7561" s="263" t="s">
        <v>7891</v>
      </c>
      <c r="B7561" s="263" t="s">
        <v>27747</v>
      </c>
      <c r="C7561" s="263" t="s">
        <v>20</v>
      </c>
      <c r="D7561" t="s">
        <v>0</v>
      </c>
    </row>
    <row r="7562" spans="1:4" x14ac:dyDescent="0.2">
      <c r="A7562" s="263" t="s">
        <v>15052</v>
      </c>
      <c r="B7562" s="263" t="s">
        <v>27747</v>
      </c>
      <c r="C7562" s="263" t="s">
        <v>20</v>
      </c>
      <c r="D7562" t="s">
        <v>0</v>
      </c>
    </row>
    <row r="7563" spans="1:4" x14ac:dyDescent="0.2">
      <c r="A7563" s="263" t="s">
        <v>7892</v>
      </c>
      <c r="B7563" s="263" t="s">
        <v>27748</v>
      </c>
      <c r="C7563" s="263" t="s">
        <v>20</v>
      </c>
      <c r="D7563" t="s">
        <v>0</v>
      </c>
    </row>
    <row r="7564" spans="1:4" x14ac:dyDescent="0.2">
      <c r="A7564" s="263" t="s">
        <v>15053</v>
      </c>
      <c r="B7564" s="263" t="s">
        <v>27748</v>
      </c>
      <c r="C7564" s="263" t="s">
        <v>20</v>
      </c>
      <c r="D7564" t="s">
        <v>0</v>
      </c>
    </row>
    <row r="7565" spans="1:4" x14ac:dyDescent="0.2">
      <c r="A7565" s="263" t="s">
        <v>7893</v>
      </c>
      <c r="B7565" s="263" t="s">
        <v>27749</v>
      </c>
      <c r="C7565" s="263" t="s">
        <v>20</v>
      </c>
      <c r="D7565" t="s">
        <v>0</v>
      </c>
    </row>
    <row r="7566" spans="1:4" x14ac:dyDescent="0.2">
      <c r="A7566" s="263" t="s">
        <v>15054</v>
      </c>
      <c r="B7566" s="263" t="s">
        <v>27749</v>
      </c>
      <c r="C7566" s="263" t="s">
        <v>20</v>
      </c>
      <c r="D7566" t="s">
        <v>0</v>
      </c>
    </row>
    <row r="7567" spans="1:4" x14ac:dyDescent="0.2">
      <c r="A7567" s="263" t="s">
        <v>7894</v>
      </c>
      <c r="B7567" s="263" t="s">
        <v>27750</v>
      </c>
      <c r="C7567" s="263" t="s">
        <v>20</v>
      </c>
      <c r="D7567" t="s">
        <v>0</v>
      </c>
    </row>
    <row r="7568" spans="1:4" x14ac:dyDescent="0.2">
      <c r="A7568" s="263" t="s">
        <v>15055</v>
      </c>
      <c r="B7568" s="263" t="s">
        <v>27750</v>
      </c>
      <c r="C7568" s="263" t="s">
        <v>20</v>
      </c>
      <c r="D7568" t="s">
        <v>0</v>
      </c>
    </row>
    <row r="7569" spans="1:4" x14ac:dyDescent="0.2">
      <c r="A7569" s="263" t="s">
        <v>7895</v>
      </c>
      <c r="B7569" s="263" t="s">
        <v>27751</v>
      </c>
      <c r="C7569" s="263" t="s">
        <v>20</v>
      </c>
      <c r="D7569" t="s">
        <v>0</v>
      </c>
    </row>
    <row r="7570" spans="1:4" x14ac:dyDescent="0.2">
      <c r="A7570" s="263" t="s">
        <v>15056</v>
      </c>
      <c r="B7570" s="263" t="s">
        <v>27751</v>
      </c>
      <c r="C7570" s="263" t="s">
        <v>20</v>
      </c>
      <c r="D7570" t="s">
        <v>0</v>
      </c>
    </row>
    <row r="7571" spans="1:4" x14ac:dyDescent="0.2">
      <c r="A7571" s="263" t="s">
        <v>7896</v>
      </c>
      <c r="B7571" s="263" t="s">
        <v>27752</v>
      </c>
      <c r="C7571" s="263" t="s">
        <v>20</v>
      </c>
      <c r="D7571" t="s">
        <v>0</v>
      </c>
    </row>
    <row r="7572" spans="1:4" x14ac:dyDescent="0.2">
      <c r="A7572" s="263" t="s">
        <v>15057</v>
      </c>
      <c r="B7572" s="263" t="s">
        <v>27752</v>
      </c>
      <c r="C7572" s="263" t="s">
        <v>20</v>
      </c>
      <c r="D7572" t="s">
        <v>0</v>
      </c>
    </row>
    <row r="7573" spans="1:4" x14ac:dyDescent="0.2">
      <c r="A7573" s="263" t="s">
        <v>7897</v>
      </c>
      <c r="B7573" s="263" t="s">
        <v>27753</v>
      </c>
      <c r="C7573" s="263" t="s">
        <v>20</v>
      </c>
      <c r="D7573" t="s">
        <v>0</v>
      </c>
    </row>
    <row r="7574" spans="1:4" x14ac:dyDescent="0.2">
      <c r="A7574" s="263" t="s">
        <v>15058</v>
      </c>
      <c r="B7574" s="263" t="s">
        <v>27753</v>
      </c>
      <c r="C7574" s="263" t="s">
        <v>20</v>
      </c>
      <c r="D7574" t="s">
        <v>0</v>
      </c>
    </row>
    <row r="7575" spans="1:4" x14ac:dyDescent="0.2">
      <c r="A7575" s="263" t="s">
        <v>7898</v>
      </c>
      <c r="B7575" s="263" t="s">
        <v>27754</v>
      </c>
      <c r="C7575" s="263" t="s">
        <v>20</v>
      </c>
      <c r="D7575" t="s">
        <v>0</v>
      </c>
    </row>
    <row r="7576" spans="1:4" x14ac:dyDescent="0.2">
      <c r="A7576" s="263" t="s">
        <v>15059</v>
      </c>
      <c r="B7576" s="263" t="s">
        <v>27754</v>
      </c>
      <c r="C7576" s="263" t="s">
        <v>20</v>
      </c>
      <c r="D7576" t="s">
        <v>0</v>
      </c>
    </row>
    <row r="7577" spans="1:4" x14ac:dyDescent="0.2">
      <c r="A7577" s="263" t="s">
        <v>7899</v>
      </c>
      <c r="B7577" s="263" t="s">
        <v>27755</v>
      </c>
      <c r="C7577" s="263" t="s">
        <v>20</v>
      </c>
      <c r="D7577" t="s">
        <v>0</v>
      </c>
    </row>
    <row r="7578" spans="1:4" x14ac:dyDescent="0.2">
      <c r="A7578" s="263" t="s">
        <v>15060</v>
      </c>
      <c r="B7578" s="263" t="s">
        <v>27755</v>
      </c>
      <c r="C7578" s="263" t="s">
        <v>20</v>
      </c>
      <c r="D7578" t="s">
        <v>0</v>
      </c>
    </row>
    <row r="7579" spans="1:4" x14ac:dyDescent="0.2">
      <c r="A7579" s="263" t="s">
        <v>7900</v>
      </c>
      <c r="B7579" s="263" t="s">
        <v>27756</v>
      </c>
      <c r="C7579" s="263" t="s">
        <v>20</v>
      </c>
      <c r="D7579" t="s">
        <v>0</v>
      </c>
    </row>
    <row r="7580" spans="1:4" x14ac:dyDescent="0.2">
      <c r="A7580" s="263" t="s">
        <v>15061</v>
      </c>
      <c r="B7580" s="263" t="s">
        <v>27756</v>
      </c>
      <c r="C7580" s="263" t="s">
        <v>20</v>
      </c>
      <c r="D7580" t="s">
        <v>0</v>
      </c>
    </row>
    <row r="7581" spans="1:4" x14ac:dyDescent="0.2">
      <c r="A7581" s="263" t="s">
        <v>7901</v>
      </c>
      <c r="B7581" s="263" t="s">
        <v>27757</v>
      </c>
      <c r="C7581" s="263" t="s">
        <v>20</v>
      </c>
      <c r="D7581" t="s">
        <v>0</v>
      </c>
    </row>
    <row r="7582" spans="1:4" x14ac:dyDescent="0.2">
      <c r="A7582" s="263" t="s">
        <v>15062</v>
      </c>
      <c r="B7582" s="263" t="s">
        <v>27757</v>
      </c>
      <c r="C7582" s="263" t="s">
        <v>20</v>
      </c>
      <c r="D7582" t="s">
        <v>0</v>
      </c>
    </row>
    <row r="7583" spans="1:4" x14ac:dyDescent="0.2">
      <c r="A7583" s="263" t="s">
        <v>7902</v>
      </c>
      <c r="B7583" s="263" t="s">
        <v>27758</v>
      </c>
      <c r="C7583" s="263" t="s">
        <v>20</v>
      </c>
      <c r="D7583" t="s">
        <v>0</v>
      </c>
    </row>
    <row r="7584" spans="1:4" x14ac:dyDescent="0.2">
      <c r="A7584" s="263" t="s">
        <v>15063</v>
      </c>
      <c r="B7584" s="263" t="s">
        <v>27758</v>
      </c>
      <c r="C7584" s="263" t="s">
        <v>20</v>
      </c>
      <c r="D7584" t="s">
        <v>0</v>
      </c>
    </row>
    <row r="7585" spans="1:4" x14ac:dyDescent="0.2">
      <c r="A7585" s="263" t="s">
        <v>7903</v>
      </c>
      <c r="B7585" s="263" t="s">
        <v>27759</v>
      </c>
      <c r="C7585" s="263" t="s">
        <v>20</v>
      </c>
      <c r="D7585" t="s">
        <v>0</v>
      </c>
    </row>
    <row r="7586" spans="1:4" x14ac:dyDescent="0.2">
      <c r="A7586" s="263" t="s">
        <v>15064</v>
      </c>
      <c r="B7586" s="263" t="s">
        <v>27759</v>
      </c>
      <c r="C7586" s="263" t="s">
        <v>20</v>
      </c>
      <c r="D7586" t="s">
        <v>0</v>
      </c>
    </row>
    <row r="7587" spans="1:4" x14ac:dyDescent="0.2">
      <c r="A7587" s="263" t="s">
        <v>7904</v>
      </c>
      <c r="B7587" s="263" t="s">
        <v>27760</v>
      </c>
      <c r="C7587" s="263" t="s">
        <v>20</v>
      </c>
      <c r="D7587" t="s">
        <v>0</v>
      </c>
    </row>
    <row r="7588" spans="1:4" x14ac:dyDescent="0.2">
      <c r="A7588" s="263" t="s">
        <v>15065</v>
      </c>
      <c r="B7588" s="263" t="s">
        <v>27760</v>
      </c>
      <c r="C7588" s="263" t="s">
        <v>20</v>
      </c>
      <c r="D7588" t="s">
        <v>0</v>
      </c>
    </row>
    <row r="7589" spans="1:4" x14ac:dyDescent="0.2">
      <c r="A7589" s="263" t="s">
        <v>7905</v>
      </c>
      <c r="B7589" s="263" t="s">
        <v>27761</v>
      </c>
      <c r="C7589" s="263" t="s">
        <v>20</v>
      </c>
      <c r="D7589" t="s">
        <v>0</v>
      </c>
    </row>
    <row r="7590" spans="1:4" x14ac:dyDescent="0.2">
      <c r="A7590" s="263" t="s">
        <v>15066</v>
      </c>
      <c r="B7590" s="263" t="s">
        <v>27761</v>
      </c>
      <c r="C7590" s="263" t="s">
        <v>20</v>
      </c>
      <c r="D7590" t="s">
        <v>0</v>
      </c>
    </row>
    <row r="7591" spans="1:4" x14ac:dyDescent="0.2">
      <c r="A7591" s="263" t="s">
        <v>7906</v>
      </c>
      <c r="B7591" s="263" t="s">
        <v>27762</v>
      </c>
      <c r="C7591" s="263" t="s">
        <v>20</v>
      </c>
      <c r="D7591" t="s">
        <v>0</v>
      </c>
    </row>
    <row r="7592" spans="1:4" x14ac:dyDescent="0.2">
      <c r="A7592" s="263" t="s">
        <v>15067</v>
      </c>
      <c r="B7592" s="263" t="s">
        <v>27762</v>
      </c>
      <c r="C7592" s="263" t="s">
        <v>20</v>
      </c>
      <c r="D7592" t="s">
        <v>0</v>
      </c>
    </row>
    <row r="7593" spans="1:4" x14ac:dyDescent="0.2">
      <c r="A7593" s="263" t="s">
        <v>7907</v>
      </c>
      <c r="B7593" s="263" t="s">
        <v>27763</v>
      </c>
      <c r="C7593" s="263" t="s">
        <v>20</v>
      </c>
      <c r="D7593" t="s">
        <v>0</v>
      </c>
    </row>
    <row r="7594" spans="1:4" x14ac:dyDescent="0.2">
      <c r="A7594" s="263" t="s">
        <v>15068</v>
      </c>
      <c r="B7594" s="263" t="s">
        <v>27763</v>
      </c>
      <c r="C7594" s="263" t="s">
        <v>20</v>
      </c>
      <c r="D7594" t="s">
        <v>0</v>
      </c>
    </row>
    <row r="7595" spans="1:4" x14ac:dyDescent="0.2">
      <c r="A7595" s="263" t="s">
        <v>7908</v>
      </c>
      <c r="B7595" s="263" t="s">
        <v>27764</v>
      </c>
      <c r="C7595" s="263" t="s">
        <v>20</v>
      </c>
      <c r="D7595" t="s">
        <v>0</v>
      </c>
    </row>
    <row r="7596" spans="1:4" x14ac:dyDescent="0.2">
      <c r="A7596" s="263" t="s">
        <v>15069</v>
      </c>
      <c r="B7596" s="263" t="s">
        <v>27764</v>
      </c>
      <c r="C7596" s="263" t="s">
        <v>20</v>
      </c>
      <c r="D7596" t="s">
        <v>0</v>
      </c>
    </row>
    <row r="7597" spans="1:4" x14ac:dyDescent="0.2">
      <c r="A7597" s="263" t="s">
        <v>7909</v>
      </c>
      <c r="B7597" s="263" t="s">
        <v>27765</v>
      </c>
      <c r="C7597" s="263" t="s">
        <v>20</v>
      </c>
      <c r="D7597" t="s">
        <v>0</v>
      </c>
    </row>
    <row r="7598" spans="1:4" x14ac:dyDescent="0.2">
      <c r="A7598" s="263" t="s">
        <v>15070</v>
      </c>
      <c r="B7598" s="263" t="s">
        <v>27765</v>
      </c>
      <c r="C7598" s="263" t="s">
        <v>20</v>
      </c>
      <c r="D7598" t="s">
        <v>0</v>
      </c>
    </row>
    <row r="7599" spans="1:4" x14ac:dyDescent="0.2">
      <c r="A7599" s="263" t="s">
        <v>7910</v>
      </c>
      <c r="B7599" s="263" t="s">
        <v>27766</v>
      </c>
      <c r="C7599" s="263" t="s">
        <v>20</v>
      </c>
      <c r="D7599" t="s">
        <v>0</v>
      </c>
    </row>
    <row r="7600" spans="1:4" x14ac:dyDescent="0.2">
      <c r="A7600" s="263" t="s">
        <v>15071</v>
      </c>
      <c r="B7600" s="263" t="s">
        <v>27766</v>
      </c>
      <c r="C7600" s="263" t="s">
        <v>20</v>
      </c>
      <c r="D7600" t="s">
        <v>0</v>
      </c>
    </row>
    <row r="7601" spans="1:4" x14ac:dyDescent="0.2">
      <c r="A7601" s="263" t="s">
        <v>7911</v>
      </c>
      <c r="B7601" s="263" t="s">
        <v>27767</v>
      </c>
      <c r="C7601" s="263" t="s">
        <v>20</v>
      </c>
      <c r="D7601" t="s">
        <v>0</v>
      </c>
    </row>
    <row r="7602" spans="1:4" x14ac:dyDescent="0.2">
      <c r="A7602" s="263" t="s">
        <v>15072</v>
      </c>
      <c r="B7602" s="263" t="s">
        <v>27767</v>
      </c>
      <c r="C7602" s="263" t="s">
        <v>20</v>
      </c>
      <c r="D7602" t="s">
        <v>0</v>
      </c>
    </row>
    <row r="7603" spans="1:4" x14ac:dyDescent="0.2">
      <c r="A7603" s="263" t="s">
        <v>7912</v>
      </c>
      <c r="B7603" s="263" t="s">
        <v>27768</v>
      </c>
      <c r="C7603" s="263" t="s">
        <v>20</v>
      </c>
      <c r="D7603" t="s">
        <v>0</v>
      </c>
    </row>
    <row r="7604" spans="1:4" x14ac:dyDescent="0.2">
      <c r="A7604" s="263" t="s">
        <v>15073</v>
      </c>
      <c r="B7604" s="263" t="s">
        <v>27768</v>
      </c>
      <c r="C7604" s="263" t="s">
        <v>20</v>
      </c>
      <c r="D7604" t="s">
        <v>0</v>
      </c>
    </row>
    <row r="7605" spans="1:4" x14ac:dyDescent="0.2">
      <c r="A7605" s="263" t="s">
        <v>7913</v>
      </c>
      <c r="B7605" s="263" t="s">
        <v>27769</v>
      </c>
      <c r="C7605" s="263" t="s">
        <v>20</v>
      </c>
      <c r="D7605" t="s">
        <v>0</v>
      </c>
    </row>
    <row r="7606" spans="1:4" x14ac:dyDescent="0.2">
      <c r="A7606" s="263" t="s">
        <v>15074</v>
      </c>
      <c r="B7606" s="263" t="s">
        <v>27769</v>
      </c>
      <c r="C7606" s="263" t="s">
        <v>20</v>
      </c>
      <c r="D7606" t="s">
        <v>0</v>
      </c>
    </row>
    <row r="7607" spans="1:4" x14ac:dyDescent="0.2">
      <c r="A7607" s="263" t="s">
        <v>7914</v>
      </c>
      <c r="B7607" s="263" t="s">
        <v>27770</v>
      </c>
      <c r="C7607" s="263" t="s">
        <v>20</v>
      </c>
      <c r="D7607" t="s">
        <v>0</v>
      </c>
    </row>
    <row r="7608" spans="1:4" x14ac:dyDescent="0.2">
      <c r="A7608" s="263" t="s">
        <v>15075</v>
      </c>
      <c r="B7608" s="263" t="s">
        <v>27770</v>
      </c>
      <c r="C7608" s="263" t="s">
        <v>20</v>
      </c>
      <c r="D7608" t="s">
        <v>0</v>
      </c>
    </row>
    <row r="7609" spans="1:4" x14ac:dyDescent="0.2">
      <c r="A7609" s="263" t="s">
        <v>7915</v>
      </c>
      <c r="B7609" s="263" t="s">
        <v>27771</v>
      </c>
      <c r="C7609" s="263" t="s">
        <v>20</v>
      </c>
      <c r="D7609" t="s">
        <v>0</v>
      </c>
    </row>
    <row r="7610" spans="1:4" x14ac:dyDescent="0.2">
      <c r="A7610" s="263" t="s">
        <v>15076</v>
      </c>
      <c r="B7610" s="263" t="s">
        <v>27771</v>
      </c>
      <c r="C7610" s="263" t="s">
        <v>20</v>
      </c>
      <c r="D7610" t="s">
        <v>0</v>
      </c>
    </row>
    <row r="7611" spans="1:4" x14ac:dyDescent="0.2">
      <c r="A7611" s="263" t="s">
        <v>7916</v>
      </c>
      <c r="B7611" s="263" t="s">
        <v>27772</v>
      </c>
      <c r="C7611" s="263" t="s">
        <v>20</v>
      </c>
      <c r="D7611" t="s">
        <v>0</v>
      </c>
    </row>
    <row r="7612" spans="1:4" x14ac:dyDescent="0.2">
      <c r="A7612" s="263" t="s">
        <v>15077</v>
      </c>
      <c r="B7612" s="263" t="s">
        <v>27772</v>
      </c>
      <c r="C7612" s="263" t="s">
        <v>20</v>
      </c>
      <c r="D7612" t="s">
        <v>0</v>
      </c>
    </row>
    <row r="7613" spans="1:4" x14ac:dyDescent="0.2">
      <c r="A7613" s="263" t="s">
        <v>7917</v>
      </c>
      <c r="B7613" s="263" t="s">
        <v>27773</v>
      </c>
      <c r="C7613" s="263" t="s">
        <v>20</v>
      </c>
      <c r="D7613" t="s">
        <v>0</v>
      </c>
    </row>
    <row r="7614" spans="1:4" x14ac:dyDescent="0.2">
      <c r="A7614" s="263" t="s">
        <v>15078</v>
      </c>
      <c r="B7614" s="263" t="s">
        <v>27773</v>
      </c>
      <c r="C7614" s="263" t="s">
        <v>20</v>
      </c>
      <c r="D7614" t="s">
        <v>0</v>
      </c>
    </row>
    <row r="7615" spans="1:4" x14ac:dyDescent="0.2">
      <c r="A7615" s="263" t="s">
        <v>7918</v>
      </c>
      <c r="B7615" s="263" t="s">
        <v>27774</v>
      </c>
      <c r="C7615" s="263" t="s">
        <v>20</v>
      </c>
      <c r="D7615" t="s">
        <v>0</v>
      </c>
    </row>
    <row r="7616" spans="1:4" x14ac:dyDescent="0.2">
      <c r="A7616" s="263" t="s">
        <v>15079</v>
      </c>
      <c r="B7616" s="263" t="s">
        <v>27774</v>
      </c>
      <c r="C7616" s="263" t="s">
        <v>20</v>
      </c>
      <c r="D7616" t="s">
        <v>0</v>
      </c>
    </row>
    <row r="7617" spans="1:4" x14ac:dyDescent="0.2">
      <c r="A7617" s="263" t="s">
        <v>7919</v>
      </c>
      <c r="B7617" s="263" t="s">
        <v>27775</v>
      </c>
      <c r="C7617" s="263" t="s">
        <v>20</v>
      </c>
      <c r="D7617" t="s">
        <v>0</v>
      </c>
    </row>
    <row r="7618" spans="1:4" x14ac:dyDescent="0.2">
      <c r="A7618" s="263" t="s">
        <v>15080</v>
      </c>
      <c r="B7618" s="263" t="s">
        <v>27775</v>
      </c>
      <c r="C7618" s="263" t="s">
        <v>20</v>
      </c>
      <c r="D7618" t="s">
        <v>0</v>
      </c>
    </row>
    <row r="7619" spans="1:4" x14ac:dyDescent="0.2">
      <c r="A7619" s="263" t="s">
        <v>7920</v>
      </c>
      <c r="B7619" s="263" t="s">
        <v>27776</v>
      </c>
      <c r="C7619" s="263" t="s">
        <v>20</v>
      </c>
      <c r="D7619" t="s">
        <v>0</v>
      </c>
    </row>
    <row r="7620" spans="1:4" x14ac:dyDescent="0.2">
      <c r="A7620" s="263" t="s">
        <v>15081</v>
      </c>
      <c r="B7620" s="263" t="s">
        <v>27776</v>
      </c>
      <c r="C7620" s="263" t="s">
        <v>20</v>
      </c>
      <c r="D7620" t="s">
        <v>0</v>
      </c>
    </row>
    <row r="7621" spans="1:4" x14ac:dyDescent="0.2">
      <c r="A7621" s="263" t="s">
        <v>7921</v>
      </c>
      <c r="B7621" s="263" t="s">
        <v>27777</v>
      </c>
      <c r="C7621" s="263" t="s">
        <v>20</v>
      </c>
      <c r="D7621" t="s">
        <v>0</v>
      </c>
    </row>
    <row r="7622" spans="1:4" x14ac:dyDescent="0.2">
      <c r="A7622" s="263" t="s">
        <v>15082</v>
      </c>
      <c r="B7622" s="263" t="s">
        <v>27777</v>
      </c>
      <c r="C7622" s="263" t="s">
        <v>20</v>
      </c>
      <c r="D7622" t="s">
        <v>0</v>
      </c>
    </row>
    <row r="7623" spans="1:4" x14ac:dyDescent="0.2">
      <c r="A7623" s="263" t="s">
        <v>7922</v>
      </c>
      <c r="B7623" s="263" t="s">
        <v>27778</v>
      </c>
      <c r="C7623" s="263" t="s">
        <v>20</v>
      </c>
      <c r="D7623" t="s">
        <v>0</v>
      </c>
    </row>
    <row r="7624" spans="1:4" x14ac:dyDescent="0.2">
      <c r="A7624" s="263" t="s">
        <v>15083</v>
      </c>
      <c r="B7624" s="263" t="s">
        <v>27778</v>
      </c>
      <c r="C7624" s="263" t="s">
        <v>20</v>
      </c>
      <c r="D7624" t="s">
        <v>0</v>
      </c>
    </row>
    <row r="7625" spans="1:4" x14ac:dyDescent="0.2">
      <c r="A7625" s="263" t="s">
        <v>7923</v>
      </c>
      <c r="B7625" s="263" t="s">
        <v>27779</v>
      </c>
      <c r="C7625" s="263" t="s">
        <v>20</v>
      </c>
      <c r="D7625" t="s">
        <v>0</v>
      </c>
    </row>
    <row r="7626" spans="1:4" x14ac:dyDescent="0.2">
      <c r="A7626" s="263" t="s">
        <v>15084</v>
      </c>
      <c r="B7626" s="263" t="s">
        <v>27779</v>
      </c>
      <c r="C7626" s="263" t="s">
        <v>20</v>
      </c>
      <c r="D7626" t="s">
        <v>0</v>
      </c>
    </row>
    <row r="7627" spans="1:4" x14ac:dyDescent="0.2">
      <c r="A7627" s="263" t="s">
        <v>7924</v>
      </c>
      <c r="B7627" s="263" t="s">
        <v>27780</v>
      </c>
      <c r="C7627" s="263" t="s">
        <v>20</v>
      </c>
      <c r="D7627" t="s">
        <v>0</v>
      </c>
    </row>
    <row r="7628" spans="1:4" x14ac:dyDescent="0.2">
      <c r="A7628" s="263" t="s">
        <v>15085</v>
      </c>
      <c r="B7628" s="263" t="s">
        <v>27780</v>
      </c>
      <c r="C7628" s="263" t="s">
        <v>20</v>
      </c>
      <c r="D7628" t="s">
        <v>0</v>
      </c>
    </row>
    <row r="7629" spans="1:4" x14ac:dyDescent="0.2">
      <c r="A7629" s="263" t="s">
        <v>7925</v>
      </c>
      <c r="B7629" s="263" t="s">
        <v>27781</v>
      </c>
      <c r="C7629" s="263" t="s">
        <v>20</v>
      </c>
      <c r="D7629" t="s">
        <v>0</v>
      </c>
    </row>
    <row r="7630" spans="1:4" x14ac:dyDescent="0.2">
      <c r="A7630" s="263" t="s">
        <v>15086</v>
      </c>
      <c r="B7630" s="263" t="s">
        <v>27781</v>
      </c>
      <c r="C7630" s="263" t="s">
        <v>20</v>
      </c>
      <c r="D7630" t="s">
        <v>0</v>
      </c>
    </row>
    <row r="7631" spans="1:4" x14ac:dyDescent="0.2">
      <c r="A7631" s="263" t="s">
        <v>7926</v>
      </c>
      <c r="B7631" s="263" t="s">
        <v>27782</v>
      </c>
      <c r="C7631" s="263" t="s">
        <v>20</v>
      </c>
      <c r="D7631" t="s">
        <v>0</v>
      </c>
    </row>
    <row r="7632" spans="1:4" x14ac:dyDescent="0.2">
      <c r="A7632" s="263" t="s">
        <v>15087</v>
      </c>
      <c r="B7632" s="263" t="s">
        <v>27782</v>
      </c>
      <c r="C7632" s="263" t="s">
        <v>20</v>
      </c>
      <c r="D7632" t="s">
        <v>0</v>
      </c>
    </row>
    <row r="7633" spans="1:4" x14ac:dyDescent="0.2">
      <c r="A7633" s="263" t="s">
        <v>7927</v>
      </c>
      <c r="B7633" s="263" t="s">
        <v>27783</v>
      </c>
      <c r="C7633" s="263" t="s">
        <v>20</v>
      </c>
      <c r="D7633" t="s">
        <v>0</v>
      </c>
    </row>
    <row r="7634" spans="1:4" x14ac:dyDescent="0.2">
      <c r="A7634" s="263" t="s">
        <v>15088</v>
      </c>
      <c r="B7634" s="263" t="s">
        <v>27783</v>
      </c>
      <c r="C7634" s="263" t="s">
        <v>20</v>
      </c>
      <c r="D7634" t="s">
        <v>0</v>
      </c>
    </row>
    <row r="7635" spans="1:4" x14ac:dyDescent="0.2">
      <c r="A7635" s="263" t="s">
        <v>7928</v>
      </c>
      <c r="B7635" s="263" t="s">
        <v>27784</v>
      </c>
      <c r="C7635" s="263" t="s">
        <v>20</v>
      </c>
      <c r="D7635" t="s">
        <v>0</v>
      </c>
    </row>
    <row r="7636" spans="1:4" x14ac:dyDescent="0.2">
      <c r="A7636" s="263" t="s">
        <v>15089</v>
      </c>
      <c r="B7636" s="263" t="s">
        <v>27784</v>
      </c>
      <c r="C7636" s="263" t="s">
        <v>20</v>
      </c>
      <c r="D7636" t="s">
        <v>0</v>
      </c>
    </row>
    <row r="7637" spans="1:4" x14ac:dyDescent="0.2">
      <c r="A7637" s="263" t="s">
        <v>7929</v>
      </c>
      <c r="B7637" s="263" t="s">
        <v>27785</v>
      </c>
      <c r="C7637" s="263" t="s">
        <v>20</v>
      </c>
      <c r="D7637" t="s">
        <v>0</v>
      </c>
    </row>
    <row r="7638" spans="1:4" x14ac:dyDescent="0.2">
      <c r="A7638" s="263" t="s">
        <v>15090</v>
      </c>
      <c r="B7638" s="263" t="s">
        <v>27785</v>
      </c>
      <c r="C7638" s="263" t="s">
        <v>20</v>
      </c>
      <c r="D7638" t="s">
        <v>0</v>
      </c>
    </row>
    <row r="7639" spans="1:4" x14ac:dyDescent="0.2">
      <c r="A7639" s="263" t="s">
        <v>7930</v>
      </c>
      <c r="B7639" s="263" t="s">
        <v>27786</v>
      </c>
      <c r="C7639" s="263" t="s">
        <v>20</v>
      </c>
      <c r="D7639" t="s">
        <v>0</v>
      </c>
    </row>
    <row r="7640" spans="1:4" x14ac:dyDescent="0.2">
      <c r="A7640" s="263" t="s">
        <v>15091</v>
      </c>
      <c r="B7640" s="263" t="s">
        <v>27786</v>
      </c>
      <c r="C7640" s="263" t="s">
        <v>20</v>
      </c>
      <c r="D7640" t="s">
        <v>0</v>
      </c>
    </row>
    <row r="7641" spans="1:4" x14ac:dyDescent="0.2">
      <c r="A7641" s="263" t="s">
        <v>7931</v>
      </c>
      <c r="B7641" s="263" t="s">
        <v>27787</v>
      </c>
      <c r="C7641" s="263" t="s">
        <v>20</v>
      </c>
      <c r="D7641" t="s">
        <v>0</v>
      </c>
    </row>
    <row r="7642" spans="1:4" x14ac:dyDescent="0.2">
      <c r="A7642" s="263" t="s">
        <v>15092</v>
      </c>
      <c r="B7642" s="263" t="s">
        <v>27787</v>
      </c>
      <c r="C7642" s="263" t="s">
        <v>20</v>
      </c>
      <c r="D7642" t="s">
        <v>0</v>
      </c>
    </row>
    <row r="7643" spans="1:4" x14ac:dyDescent="0.2">
      <c r="A7643" s="263" t="s">
        <v>7932</v>
      </c>
      <c r="B7643" s="263" t="s">
        <v>27788</v>
      </c>
      <c r="C7643" s="263" t="s">
        <v>20</v>
      </c>
      <c r="D7643" t="s">
        <v>0</v>
      </c>
    </row>
    <row r="7644" spans="1:4" x14ac:dyDescent="0.2">
      <c r="A7644" s="263" t="s">
        <v>15093</v>
      </c>
      <c r="B7644" s="263" t="s">
        <v>27788</v>
      </c>
      <c r="C7644" s="263" t="s">
        <v>20</v>
      </c>
      <c r="D7644" t="s">
        <v>0</v>
      </c>
    </row>
    <row r="7645" spans="1:4" x14ac:dyDescent="0.2">
      <c r="A7645" s="263" t="s">
        <v>7933</v>
      </c>
      <c r="B7645" s="263" t="s">
        <v>27789</v>
      </c>
      <c r="C7645" s="263" t="s">
        <v>20</v>
      </c>
      <c r="D7645" t="s">
        <v>0</v>
      </c>
    </row>
    <row r="7646" spans="1:4" x14ac:dyDescent="0.2">
      <c r="A7646" s="263" t="s">
        <v>15094</v>
      </c>
      <c r="B7646" s="263" t="s">
        <v>27789</v>
      </c>
      <c r="C7646" s="263" t="s">
        <v>20</v>
      </c>
      <c r="D7646" t="s">
        <v>0</v>
      </c>
    </row>
    <row r="7647" spans="1:4" x14ac:dyDescent="0.2">
      <c r="A7647" s="263" t="s">
        <v>7934</v>
      </c>
      <c r="B7647" s="263" t="s">
        <v>27790</v>
      </c>
      <c r="C7647" s="263" t="s">
        <v>20</v>
      </c>
      <c r="D7647" t="s">
        <v>0</v>
      </c>
    </row>
    <row r="7648" spans="1:4" x14ac:dyDescent="0.2">
      <c r="A7648" s="263" t="s">
        <v>15095</v>
      </c>
      <c r="B7648" s="263" t="s">
        <v>27790</v>
      </c>
      <c r="C7648" s="263" t="s">
        <v>20</v>
      </c>
      <c r="D7648" t="s">
        <v>0</v>
      </c>
    </row>
    <row r="7649" spans="1:4" x14ac:dyDescent="0.2">
      <c r="A7649" s="263" t="s">
        <v>7935</v>
      </c>
      <c r="B7649" s="263" t="s">
        <v>27791</v>
      </c>
      <c r="C7649" s="263" t="s">
        <v>20</v>
      </c>
      <c r="D7649" t="s">
        <v>0</v>
      </c>
    </row>
    <row r="7650" spans="1:4" x14ac:dyDescent="0.2">
      <c r="A7650" s="263" t="s">
        <v>15096</v>
      </c>
      <c r="B7650" s="263" t="s">
        <v>27791</v>
      </c>
      <c r="C7650" s="263" t="s">
        <v>20</v>
      </c>
      <c r="D7650" t="s">
        <v>0</v>
      </c>
    </row>
    <row r="7651" spans="1:4" x14ac:dyDescent="0.2">
      <c r="A7651" s="263" t="s">
        <v>7936</v>
      </c>
      <c r="B7651" s="263" t="s">
        <v>27792</v>
      </c>
      <c r="C7651" s="263" t="s">
        <v>20</v>
      </c>
      <c r="D7651" t="s">
        <v>0</v>
      </c>
    </row>
    <row r="7652" spans="1:4" x14ac:dyDescent="0.2">
      <c r="A7652" s="263" t="s">
        <v>15097</v>
      </c>
      <c r="B7652" s="263" t="s">
        <v>27792</v>
      </c>
      <c r="C7652" s="263" t="s">
        <v>20</v>
      </c>
      <c r="D7652" t="s">
        <v>0</v>
      </c>
    </row>
    <row r="7653" spans="1:4" x14ac:dyDescent="0.2">
      <c r="A7653" s="263" t="s">
        <v>7937</v>
      </c>
      <c r="B7653" s="263" t="s">
        <v>27793</v>
      </c>
      <c r="C7653" s="263" t="s">
        <v>20</v>
      </c>
      <c r="D7653" t="s">
        <v>0</v>
      </c>
    </row>
    <row r="7654" spans="1:4" x14ac:dyDescent="0.2">
      <c r="A7654" s="263" t="s">
        <v>15098</v>
      </c>
      <c r="B7654" s="263" t="s">
        <v>27793</v>
      </c>
      <c r="C7654" s="263" t="s">
        <v>20</v>
      </c>
      <c r="D7654" t="s">
        <v>0</v>
      </c>
    </row>
    <row r="7655" spans="1:4" x14ac:dyDescent="0.2">
      <c r="A7655" s="263" t="s">
        <v>7938</v>
      </c>
      <c r="B7655" s="263" t="s">
        <v>27794</v>
      </c>
      <c r="C7655" s="263" t="s">
        <v>20</v>
      </c>
      <c r="D7655" t="s">
        <v>0</v>
      </c>
    </row>
    <row r="7656" spans="1:4" x14ac:dyDescent="0.2">
      <c r="A7656" s="263" t="s">
        <v>15099</v>
      </c>
      <c r="B7656" s="263" t="s">
        <v>27794</v>
      </c>
      <c r="C7656" s="263" t="s">
        <v>20</v>
      </c>
      <c r="D7656" t="s">
        <v>0</v>
      </c>
    </row>
    <row r="7657" spans="1:4" x14ac:dyDescent="0.2">
      <c r="A7657" s="263" t="s">
        <v>7939</v>
      </c>
      <c r="B7657" s="263" t="s">
        <v>27795</v>
      </c>
      <c r="C7657" s="263" t="s">
        <v>20</v>
      </c>
      <c r="D7657" t="s">
        <v>0</v>
      </c>
    </row>
    <row r="7658" spans="1:4" x14ac:dyDescent="0.2">
      <c r="A7658" s="263" t="s">
        <v>15100</v>
      </c>
      <c r="B7658" s="263" t="s">
        <v>27795</v>
      </c>
      <c r="C7658" s="263" t="s">
        <v>20</v>
      </c>
      <c r="D7658" t="s">
        <v>0</v>
      </c>
    </row>
    <row r="7659" spans="1:4" x14ac:dyDescent="0.2">
      <c r="A7659" s="263" t="s">
        <v>7940</v>
      </c>
      <c r="B7659" s="263" t="s">
        <v>27796</v>
      </c>
      <c r="C7659" s="263" t="s">
        <v>20</v>
      </c>
      <c r="D7659" t="s">
        <v>0</v>
      </c>
    </row>
    <row r="7660" spans="1:4" x14ac:dyDescent="0.2">
      <c r="A7660" s="263" t="s">
        <v>15101</v>
      </c>
      <c r="B7660" s="263" t="s">
        <v>27796</v>
      </c>
      <c r="C7660" s="263" t="s">
        <v>20</v>
      </c>
      <c r="D7660" t="s">
        <v>0</v>
      </c>
    </row>
    <row r="7661" spans="1:4" x14ac:dyDescent="0.2">
      <c r="A7661" s="263" t="s">
        <v>7941</v>
      </c>
      <c r="B7661" s="263" t="s">
        <v>27797</v>
      </c>
      <c r="C7661" s="263" t="s">
        <v>20</v>
      </c>
      <c r="D7661" t="s">
        <v>0</v>
      </c>
    </row>
    <row r="7662" spans="1:4" x14ac:dyDescent="0.2">
      <c r="A7662" s="263" t="s">
        <v>15102</v>
      </c>
      <c r="B7662" s="263" t="s">
        <v>27797</v>
      </c>
      <c r="C7662" s="263" t="s">
        <v>20</v>
      </c>
      <c r="D7662" t="s">
        <v>0</v>
      </c>
    </row>
    <row r="7663" spans="1:4" x14ac:dyDescent="0.2">
      <c r="A7663" s="263" t="s">
        <v>7942</v>
      </c>
      <c r="B7663" s="263" t="s">
        <v>27798</v>
      </c>
      <c r="C7663" s="263" t="s">
        <v>20</v>
      </c>
      <c r="D7663" t="s">
        <v>0</v>
      </c>
    </row>
    <row r="7664" spans="1:4" x14ac:dyDescent="0.2">
      <c r="A7664" s="263" t="s">
        <v>15103</v>
      </c>
      <c r="B7664" s="263" t="s">
        <v>27798</v>
      </c>
      <c r="C7664" s="263" t="s">
        <v>20</v>
      </c>
      <c r="D7664" t="s">
        <v>0</v>
      </c>
    </row>
    <row r="7665" spans="1:4" x14ac:dyDescent="0.2">
      <c r="A7665" s="263" t="s">
        <v>7943</v>
      </c>
      <c r="B7665" s="263" t="s">
        <v>27799</v>
      </c>
      <c r="C7665" s="263" t="s">
        <v>20</v>
      </c>
      <c r="D7665" t="s">
        <v>0</v>
      </c>
    </row>
    <row r="7666" spans="1:4" x14ac:dyDescent="0.2">
      <c r="A7666" s="263" t="s">
        <v>15104</v>
      </c>
      <c r="B7666" s="263" t="s">
        <v>27799</v>
      </c>
      <c r="C7666" s="263" t="s">
        <v>20</v>
      </c>
      <c r="D7666" t="s">
        <v>0</v>
      </c>
    </row>
    <row r="7667" spans="1:4" x14ac:dyDescent="0.2">
      <c r="A7667" s="263" t="s">
        <v>7944</v>
      </c>
      <c r="B7667" s="263" t="s">
        <v>27800</v>
      </c>
      <c r="C7667" s="263" t="s">
        <v>20</v>
      </c>
      <c r="D7667" t="s">
        <v>0</v>
      </c>
    </row>
    <row r="7668" spans="1:4" x14ac:dyDescent="0.2">
      <c r="A7668" s="263" t="s">
        <v>15105</v>
      </c>
      <c r="B7668" s="263" t="s">
        <v>27800</v>
      </c>
      <c r="C7668" s="263" t="s">
        <v>20</v>
      </c>
      <c r="D7668" t="s">
        <v>0</v>
      </c>
    </row>
    <row r="7669" spans="1:4" x14ac:dyDescent="0.2">
      <c r="A7669" s="263" t="s">
        <v>7945</v>
      </c>
      <c r="B7669" s="263" t="s">
        <v>27801</v>
      </c>
      <c r="C7669" s="263" t="s">
        <v>20</v>
      </c>
      <c r="D7669" t="s">
        <v>0</v>
      </c>
    </row>
    <row r="7670" spans="1:4" x14ac:dyDescent="0.2">
      <c r="A7670" s="263" t="s">
        <v>15106</v>
      </c>
      <c r="B7670" s="263" t="s">
        <v>27801</v>
      </c>
      <c r="C7670" s="263" t="s">
        <v>20</v>
      </c>
      <c r="D7670" t="s">
        <v>0</v>
      </c>
    </row>
    <row r="7671" spans="1:4" x14ac:dyDescent="0.2">
      <c r="A7671" s="263" t="s">
        <v>7946</v>
      </c>
      <c r="B7671" s="263" t="s">
        <v>27802</v>
      </c>
      <c r="C7671" s="263" t="s">
        <v>20</v>
      </c>
      <c r="D7671" t="s">
        <v>0</v>
      </c>
    </row>
    <row r="7672" spans="1:4" x14ac:dyDescent="0.2">
      <c r="A7672" s="263" t="s">
        <v>15107</v>
      </c>
      <c r="B7672" s="263" t="s">
        <v>27802</v>
      </c>
      <c r="C7672" s="263" t="s">
        <v>20</v>
      </c>
      <c r="D7672" t="s">
        <v>0</v>
      </c>
    </row>
    <row r="7673" spans="1:4" x14ac:dyDescent="0.2">
      <c r="A7673" s="263" t="s">
        <v>7947</v>
      </c>
      <c r="B7673" s="263" t="s">
        <v>27803</v>
      </c>
      <c r="C7673" s="263" t="s">
        <v>20</v>
      </c>
      <c r="D7673" t="s">
        <v>0</v>
      </c>
    </row>
    <row r="7674" spans="1:4" x14ac:dyDescent="0.2">
      <c r="A7674" s="263" t="s">
        <v>15108</v>
      </c>
      <c r="B7674" s="263" t="s">
        <v>27803</v>
      </c>
      <c r="C7674" s="263" t="s">
        <v>20</v>
      </c>
      <c r="D7674" t="s">
        <v>0</v>
      </c>
    </row>
    <row r="7675" spans="1:4" x14ac:dyDescent="0.2">
      <c r="A7675" s="263" t="s">
        <v>7948</v>
      </c>
      <c r="B7675" s="263" t="s">
        <v>27804</v>
      </c>
      <c r="C7675" s="263" t="s">
        <v>20</v>
      </c>
      <c r="D7675" t="s">
        <v>0</v>
      </c>
    </row>
    <row r="7676" spans="1:4" x14ac:dyDescent="0.2">
      <c r="A7676" s="263" t="s">
        <v>15109</v>
      </c>
      <c r="B7676" s="263" t="s">
        <v>27804</v>
      </c>
      <c r="C7676" s="263" t="s">
        <v>20</v>
      </c>
      <c r="D7676" t="s">
        <v>0</v>
      </c>
    </row>
    <row r="7677" spans="1:4" x14ac:dyDescent="0.2">
      <c r="A7677" s="263" t="s">
        <v>7949</v>
      </c>
      <c r="B7677" s="263" t="s">
        <v>27805</v>
      </c>
      <c r="C7677" s="263" t="s">
        <v>20</v>
      </c>
      <c r="D7677" t="s">
        <v>0</v>
      </c>
    </row>
    <row r="7678" spans="1:4" x14ac:dyDescent="0.2">
      <c r="A7678" s="263" t="s">
        <v>15110</v>
      </c>
      <c r="B7678" s="263" t="s">
        <v>27805</v>
      </c>
      <c r="C7678" s="263" t="s">
        <v>20</v>
      </c>
      <c r="D7678" t="s">
        <v>0</v>
      </c>
    </row>
    <row r="7679" spans="1:4" x14ac:dyDescent="0.2">
      <c r="A7679" s="263" t="s">
        <v>7950</v>
      </c>
      <c r="B7679" s="263" t="s">
        <v>27806</v>
      </c>
      <c r="C7679" s="263" t="s">
        <v>12</v>
      </c>
      <c r="D7679" t="s">
        <v>2</v>
      </c>
    </row>
    <row r="7680" spans="1:4" x14ac:dyDescent="0.2">
      <c r="A7680" s="263" t="s">
        <v>15111</v>
      </c>
      <c r="B7680" s="263" t="s">
        <v>27806</v>
      </c>
      <c r="C7680" s="263" t="s">
        <v>12</v>
      </c>
      <c r="D7680" t="s">
        <v>2</v>
      </c>
    </row>
    <row r="7681" spans="1:4" x14ac:dyDescent="0.2">
      <c r="A7681" s="263" t="s">
        <v>7951</v>
      </c>
      <c r="B7681" s="263" t="s">
        <v>27807</v>
      </c>
      <c r="C7681" s="263" t="s">
        <v>12</v>
      </c>
      <c r="D7681" t="s">
        <v>2</v>
      </c>
    </row>
    <row r="7682" spans="1:4" x14ac:dyDescent="0.2">
      <c r="A7682" s="263" t="s">
        <v>15112</v>
      </c>
      <c r="B7682" s="263" t="s">
        <v>27807</v>
      </c>
      <c r="C7682" s="263" t="s">
        <v>12</v>
      </c>
      <c r="D7682" t="s">
        <v>2</v>
      </c>
    </row>
    <row r="7683" spans="1:4" x14ac:dyDescent="0.2">
      <c r="A7683" s="263" t="s">
        <v>7952</v>
      </c>
      <c r="B7683" s="263" t="s">
        <v>27808</v>
      </c>
      <c r="C7683" s="263" t="s">
        <v>12</v>
      </c>
      <c r="D7683" t="s">
        <v>2</v>
      </c>
    </row>
    <row r="7684" spans="1:4" x14ac:dyDescent="0.2">
      <c r="A7684" s="263" t="s">
        <v>15113</v>
      </c>
      <c r="B7684" s="263" t="s">
        <v>27808</v>
      </c>
      <c r="C7684" s="263" t="s">
        <v>12</v>
      </c>
      <c r="D7684" t="s">
        <v>2</v>
      </c>
    </row>
    <row r="7685" spans="1:4" x14ac:dyDescent="0.2">
      <c r="A7685" s="263" t="s">
        <v>7953</v>
      </c>
      <c r="B7685" s="263" t="s">
        <v>27809</v>
      </c>
      <c r="C7685" s="263" t="s">
        <v>12</v>
      </c>
      <c r="D7685" t="s">
        <v>2</v>
      </c>
    </row>
    <row r="7686" spans="1:4" x14ac:dyDescent="0.2">
      <c r="A7686" s="263" t="s">
        <v>15114</v>
      </c>
      <c r="B7686" s="263" t="s">
        <v>27809</v>
      </c>
      <c r="C7686" s="263" t="s">
        <v>12</v>
      </c>
      <c r="D7686" t="s">
        <v>2</v>
      </c>
    </row>
    <row r="7687" spans="1:4" x14ac:dyDescent="0.2">
      <c r="A7687" s="263" t="s">
        <v>7954</v>
      </c>
      <c r="B7687" s="263" t="s">
        <v>27810</v>
      </c>
      <c r="C7687" s="263" t="s">
        <v>12</v>
      </c>
      <c r="D7687" t="s">
        <v>2</v>
      </c>
    </row>
    <row r="7688" spans="1:4" x14ac:dyDescent="0.2">
      <c r="A7688" s="263" t="s">
        <v>15115</v>
      </c>
      <c r="B7688" s="263" t="s">
        <v>27810</v>
      </c>
      <c r="C7688" s="263" t="s">
        <v>12</v>
      </c>
      <c r="D7688" t="s">
        <v>2</v>
      </c>
    </row>
    <row r="7689" spans="1:4" x14ac:dyDescent="0.2">
      <c r="A7689" s="263" t="s">
        <v>7955</v>
      </c>
      <c r="B7689" s="263" t="s">
        <v>27811</v>
      </c>
      <c r="C7689" s="263" t="s">
        <v>12</v>
      </c>
      <c r="D7689" t="s">
        <v>2</v>
      </c>
    </row>
    <row r="7690" spans="1:4" x14ac:dyDescent="0.2">
      <c r="A7690" s="263" t="s">
        <v>15116</v>
      </c>
      <c r="B7690" s="263" t="s">
        <v>27811</v>
      </c>
      <c r="C7690" s="263" t="s">
        <v>12</v>
      </c>
      <c r="D7690" t="s">
        <v>2</v>
      </c>
    </row>
    <row r="7691" spans="1:4" x14ac:dyDescent="0.2">
      <c r="A7691" s="263" t="s">
        <v>7956</v>
      </c>
      <c r="B7691" s="263" t="s">
        <v>27812</v>
      </c>
      <c r="C7691" s="263" t="s">
        <v>12</v>
      </c>
      <c r="D7691" t="s">
        <v>2</v>
      </c>
    </row>
    <row r="7692" spans="1:4" x14ac:dyDescent="0.2">
      <c r="A7692" s="263" t="s">
        <v>15117</v>
      </c>
      <c r="B7692" s="263" t="s">
        <v>27812</v>
      </c>
      <c r="C7692" s="263" t="s">
        <v>12</v>
      </c>
      <c r="D7692" t="s">
        <v>2</v>
      </c>
    </row>
    <row r="7693" spans="1:4" x14ac:dyDescent="0.2">
      <c r="A7693" s="263" t="s">
        <v>7957</v>
      </c>
      <c r="B7693" s="263" t="s">
        <v>27813</v>
      </c>
      <c r="C7693" s="263" t="s">
        <v>12</v>
      </c>
      <c r="D7693" t="s">
        <v>2</v>
      </c>
    </row>
    <row r="7694" spans="1:4" x14ac:dyDescent="0.2">
      <c r="A7694" s="263" t="s">
        <v>15118</v>
      </c>
      <c r="B7694" s="263" t="s">
        <v>27813</v>
      </c>
      <c r="C7694" s="263" t="s">
        <v>12</v>
      </c>
      <c r="D7694" t="s">
        <v>2</v>
      </c>
    </row>
    <row r="7695" spans="1:4" x14ac:dyDescent="0.2">
      <c r="A7695" s="263" t="s">
        <v>7958</v>
      </c>
      <c r="B7695" s="263" t="s">
        <v>27814</v>
      </c>
      <c r="C7695" s="263" t="s">
        <v>12</v>
      </c>
      <c r="D7695" t="s">
        <v>2</v>
      </c>
    </row>
    <row r="7696" spans="1:4" x14ac:dyDescent="0.2">
      <c r="A7696" s="263" t="s">
        <v>15119</v>
      </c>
      <c r="B7696" s="263" t="s">
        <v>27814</v>
      </c>
      <c r="C7696" s="263" t="s">
        <v>12</v>
      </c>
      <c r="D7696" t="s">
        <v>2</v>
      </c>
    </row>
    <row r="7697" spans="1:4" x14ac:dyDescent="0.2">
      <c r="A7697" s="263" t="s">
        <v>7959</v>
      </c>
      <c r="B7697" s="263" t="s">
        <v>27815</v>
      </c>
      <c r="C7697" s="263" t="s">
        <v>12</v>
      </c>
      <c r="D7697" t="s">
        <v>2</v>
      </c>
    </row>
    <row r="7698" spans="1:4" x14ac:dyDescent="0.2">
      <c r="A7698" s="263" t="s">
        <v>15120</v>
      </c>
      <c r="B7698" s="263" t="s">
        <v>27815</v>
      </c>
      <c r="C7698" s="263" t="s">
        <v>12</v>
      </c>
      <c r="D7698" t="s">
        <v>2</v>
      </c>
    </row>
    <row r="7699" spans="1:4" x14ac:dyDescent="0.2">
      <c r="A7699" s="263" t="s">
        <v>7960</v>
      </c>
      <c r="B7699" s="263" t="s">
        <v>27816</v>
      </c>
      <c r="C7699" s="263" t="s">
        <v>12</v>
      </c>
      <c r="D7699" t="s">
        <v>2</v>
      </c>
    </row>
    <row r="7700" spans="1:4" x14ac:dyDescent="0.2">
      <c r="A7700" s="263" t="s">
        <v>15121</v>
      </c>
      <c r="B7700" s="263" t="s">
        <v>27816</v>
      </c>
      <c r="C7700" s="263" t="s">
        <v>12</v>
      </c>
      <c r="D7700" t="s">
        <v>2</v>
      </c>
    </row>
    <row r="7701" spans="1:4" x14ac:dyDescent="0.2">
      <c r="A7701" s="263" t="s">
        <v>7961</v>
      </c>
      <c r="B7701" s="263" t="s">
        <v>27817</v>
      </c>
      <c r="C7701" s="263" t="s">
        <v>12</v>
      </c>
      <c r="D7701" t="s">
        <v>2</v>
      </c>
    </row>
    <row r="7702" spans="1:4" x14ac:dyDescent="0.2">
      <c r="A7702" s="263" t="s">
        <v>15122</v>
      </c>
      <c r="B7702" s="263" t="s">
        <v>27817</v>
      </c>
      <c r="C7702" s="263" t="s">
        <v>12</v>
      </c>
      <c r="D7702" t="s">
        <v>2</v>
      </c>
    </row>
    <row r="7703" spans="1:4" x14ac:dyDescent="0.2">
      <c r="A7703" s="263" t="s">
        <v>7962</v>
      </c>
      <c r="B7703" s="263" t="s">
        <v>27818</v>
      </c>
      <c r="C7703" s="263" t="s">
        <v>12</v>
      </c>
      <c r="D7703" t="s">
        <v>2</v>
      </c>
    </row>
    <row r="7704" spans="1:4" x14ac:dyDescent="0.2">
      <c r="A7704" s="263" t="s">
        <v>15123</v>
      </c>
      <c r="B7704" s="263" t="s">
        <v>27818</v>
      </c>
      <c r="C7704" s="263" t="s">
        <v>12</v>
      </c>
      <c r="D7704" t="s">
        <v>2</v>
      </c>
    </row>
    <row r="7705" spans="1:4" x14ac:dyDescent="0.2">
      <c r="A7705" s="263" t="s">
        <v>7963</v>
      </c>
      <c r="B7705" s="263" t="s">
        <v>27819</v>
      </c>
      <c r="C7705" s="263" t="s">
        <v>12</v>
      </c>
      <c r="D7705" t="s">
        <v>2</v>
      </c>
    </row>
    <row r="7706" spans="1:4" x14ac:dyDescent="0.2">
      <c r="A7706" s="263" t="s">
        <v>15124</v>
      </c>
      <c r="B7706" s="263" t="s">
        <v>27819</v>
      </c>
      <c r="C7706" s="263" t="s">
        <v>12</v>
      </c>
      <c r="D7706" t="s">
        <v>2</v>
      </c>
    </row>
    <row r="7707" spans="1:4" x14ac:dyDescent="0.2">
      <c r="A7707" s="263" t="s">
        <v>7964</v>
      </c>
      <c r="B7707" s="263" t="s">
        <v>27820</v>
      </c>
      <c r="C7707" s="263" t="s">
        <v>12</v>
      </c>
      <c r="D7707" t="s">
        <v>2</v>
      </c>
    </row>
    <row r="7708" spans="1:4" x14ac:dyDescent="0.2">
      <c r="A7708" s="263" t="s">
        <v>15125</v>
      </c>
      <c r="B7708" s="263" t="s">
        <v>27820</v>
      </c>
      <c r="C7708" s="263" t="s">
        <v>12</v>
      </c>
      <c r="D7708" t="s">
        <v>2</v>
      </c>
    </row>
    <row r="7709" spans="1:4" x14ac:dyDescent="0.2">
      <c r="A7709" s="263" t="s">
        <v>7965</v>
      </c>
      <c r="B7709" s="263" t="s">
        <v>27821</v>
      </c>
      <c r="C7709" s="263" t="s">
        <v>12</v>
      </c>
      <c r="D7709" t="s">
        <v>2</v>
      </c>
    </row>
    <row r="7710" spans="1:4" x14ac:dyDescent="0.2">
      <c r="A7710" s="263" t="s">
        <v>15126</v>
      </c>
      <c r="B7710" s="263" t="s">
        <v>27821</v>
      </c>
      <c r="C7710" s="263" t="s">
        <v>12</v>
      </c>
      <c r="D7710" t="s">
        <v>2</v>
      </c>
    </row>
    <row r="7711" spans="1:4" x14ac:dyDescent="0.2">
      <c r="A7711" s="263" t="s">
        <v>7966</v>
      </c>
      <c r="B7711" s="263" t="s">
        <v>27822</v>
      </c>
      <c r="C7711" s="263" t="s">
        <v>12</v>
      </c>
      <c r="D7711" t="s">
        <v>2</v>
      </c>
    </row>
    <row r="7712" spans="1:4" x14ac:dyDescent="0.2">
      <c r="A7712" s="263" t="s">
        <v>15127</v>
      </c>
      <c r="B7712" s="263" t="s">
        <v>27822</v>
      </c>
      <c r="C7712" s="263" t="s">
        <v>12</v>
      </c>
      <c r="D7712" t="s">
        <v>2</v>
      </c>
    </row>
    <row r="7713" spans="1:4" x14ac:dyDescent="0.2">
      <c r="A7713" s="263" t="s">
        <v>7967</v>
      </c>
      <c r="B7713" s="263" t="s">
        <v>27823</v>
      </c>
      <c r="C7713" s="263" t="s">
        <v>12</v>
      </c>
      <c r="D7713" t="s">
        <v>2</v>
      </c>
    </row>
    <row r="7714" spans="1:4" x14ac:dyDescent="0.2">
      <c r="A7714" s="263" t="s">
        <v>15128</v>
      </c>
      <c r="B7714" s="263" t="s">
        <v>27823</v>
      </c>
      <c r="C7714" s="263" t="s">
        <v>12</v>
      </c>
      <c r="D7714" t="s">
        <v>2</v>
      </c>
    </row>
    <row r="7715" spans="1:4" x14ac:dyDescent="0.2">
      <c r="A7715" s="263" t="s">
        <v>7968</v>
      </c>
      <c r="B7715" s="263" t="s">
        <v>27824</v>
      </c>
      <c r="C7715" s="263" t="s">
        <v>12</v>
      </c>
      <c r="D7715" t="s">
        <v>2</v>
      </c>
    </row>
    <row r="7716" spans="1:4" x14ac:dyDescent="0.2">
      <c r="A7716" s="263" t="s">
        <v>15129</v>
      </c>
      <c r="B7716" s="263" t="s">
        <v>27824</v>
      </c>
      <c r="C7716" s="263" t="s">
        <v>12</v>
      </c>
      <c r="D7716" t="s">
        <v>2</v>
      </c>
    </row>
    <row r="7717" spans="1:4" x14ac:dyDescent="0.2">
      <c r="A7717" s="263" t="s">
        <v>7969</v>
      </c>
      <c r="B7717" s="263" t="s">
        <v>27825</v>
      </c>
      <c r="C7717" s="263" t="s">
        <v>12</v>
      </c>
      <c r="D7717" t="s">
        <v>2</v>
      </c>
    </row>
    <row r="7718" spans="1:4" x14ac:dyDescent="0.2">
      <c r="A7718" s="263" t="s">
        <v>15130</v>
      </c>
      <c r="B7718" s="263" t="s">
        <v>27825</v>
      </c>
      <c r="C7718" s="263" t="s">
        <v>12</v>
      </c>
      <c r="D7718" t="s">
        <v>2</v>
      </c>
    </row>
    <row r="7719" spans="1:4" x14ac:dyDescent="0.2">
      <c r="A7719" s="263" t="s">
        <v>7970</v>
      </c>
      <c r="B7719" s="263" t="s">
        <v>27826</v>
      </c>
      <c r="C7719" s="263" t="s">
        <v>12</v>
      </c>
      <c r="D7719" t="s">
        <v>2</v>
      </c>
    </row>
    <row r="7720" spans="1:4" x14ac:dyDescent="0.2">
      <c r="A7720" s="263" t="s">
        <v>15131</v>
      </c>
      <c r="B7720" s="263" t="s">
        <v>27826</v>
      </c>
      <c r="C7720" s="263" t="s">
        <v>12</v>
      </c>
      <c r="D7720" t="s">
        <v>2</v>
      </c>
    </row>
    <row r="7721" spans="1:4" x14ac:dyDescent="0.2">
      <c r="A7721" s="263" t="s">
        <v>7971</v>
      </c>
      <c r="B7721" s="263" t="s">
        <v>27827</v>
      </c>
      <c r="C7721" s="263" t="s">
        <v>12</v>
      </c>
      <c r="D7721" t="s">
        <v>2</v>
      </c>
    </row>
    <row r="7722" spans="1:4" x14ac:dyDescent="0.2">
      <c r="A7722" s="263" t="s">
        <v>15132</v>
      </c>
      <c r="B7722" s="263" t="s">
        <v>27827</v>
      </c>
      <c r="C7722" s="263" t="s">
        <v>12</v>
      </c>
      <c r="D7722" t="s">
        <v>2</v>
      </c>
    </row>
    <row r="7723" spans="1:4" x14ac:dyDescent="0.2">
      <c r="A7723" s="263" t="s">
        <v>7972</v>
      </c>
      <c r="B7723" s="263" t="s">
        <v>27828</v>
      </c>
      <c r="C7723" s="263" t="s">
        <v>12</v>
      </c>
      <c r="D7723" t="s">
        <v>2</v>
      </c>
    </row>
    <row r="7724" spans="1:4" x14ac:dyDescent="0.2">
      <c r="A7724" s="263" t="s">
        <v>15133</v>
      </c>
      <c r="B7724" s="263" t="s">
        <v>27828</v>
      </c>
      <c r="C7724" s="263" t="s">
        <v>12</v>
      </c>
      <c r="D7724" t="s">
        <v>2</v>
      </c>
    </row>
    <row r="7725" spans="1:4" x14ac:dyDescent="0.2">
      <c r="A7725" s="263" t="s">
        <v>7973</v>
      </c>
      <c r="B7725" s="263" t="s">
        <v>27829</v>
      </c>
      <c r="C7725" s="263" t="s">
        <v>12</v>
      </c>
      <c r="D7725" t="s">
        <v>2</v>
      </c>
    </row>
    <row r="7726" spans="1:4" x14ac:dyDescent="0.2">
      <c r="A7726" s="263" t="s">
        <v>15134</v>
      </c>
      <c r="B7726" s="263" t="s">
        <v>27829</v>
      </c>
      <c r="C7726" s="263" t="s">
        <v>12</v>
      </c>
      <c r="D7726" t="s">
        <v>2</v>
      </c>
    </row>
    <row r="7727" spans="1:4" x14ac:dyDescent="0.2">
      <c r="A7727" s="263" t="s">
        <v>7974</v>
      </c>
      <c r="B7727" s="263" t="s">
        <v>27830</v>
      </c>
      <c r="C7727" s="263" t="s">
        <v>12</v>
      </c>
      <c r="D7727" t="s">
        <v>2</v>
      </c>
    </row>
    <row r="7728" spans="1:4" x14ac:dyDescent="0.2">
      <c r="A7728" s="263" t="s">
        <v>15135</v>
      </c>
      <c r="B7728" s="263" t="s">
        <v>27830</v>
      </c>
      <c r="C7728" s="263" t="s">
        <v>12</v>
      </c>
      <c r="D7728" t="s">
        <v>2</v>
      </c>
    </row>
    <row r="7729" spans="1:4" x14ac:dyDescent="0.2">
      <c r="A7729" s="263" t="s">
        <v>7975</v>
      </c>
      <c r="B7729" s="263" t="s">
        <v>27831</v>
      </c>
      <c r="C7729" s="263" t="s">
        <v>12</v>
      </c>
      <c r="D7729" t="s">
        <v>2</v>
      </c>
    </row>
    <row r="7730" spans="1:4" x14ac:dyDescent="0.2">
      <c r="A7730" s="263" t="s">
        <v>15136</v>
      </c>
      <c r="B7730" s="263" t="s">
        <v>27831</v>
      </c>
      <c r="C7730" s="263" t="s">
        <v>12</v>
      </c>
      <c r="D7730" t="s">
        <v>2</v>
      </c>
    </row>
    <row r="7731" spans="1:4" x14ac:dyDescent="0.2">
      <c r="A7731" s="263" t="s">
        <v>7976</v>
      </c>
      <c r="B7731" s="263" t="s">
        <v>27832</v>
      </c>
      <c r="C7731" s="263" t="s">
        <v>12</v>
      </c>
      <c r="D7731" t="s">
        <v>2</v>
      </c>
    </row>
    <row r="7732" spans="1:4" x14ac:dyDescent="0.2">
      <c r="A7732" s="263" t="s">
        <v>15137</v>
      </c>
      <c r="B7732" s="263" t="s">
        <v>27832</v>
      </c>
      <c r="C7732" s="263" t="s">
        <v>12</v>
      </c>
      <c r="D7732" t="s">
        <v>2</v>
      </c>
    </row>
    <row r="7733" spans="1:4" x14ac:dyDescent="0.2">
      <c r="A7733" s="263" t="s">
        <v>7977</v>
      </c>
      <c r="B7733" s="263" t="s">
        <v>27833</v>
      </c>
      <c r="C7733" s="263" t="s">
        <v>12</v>
      </c>
      <c r="D7733" t="s">
        <v>2</v>
      </c>
    </row>
    <row r="7734" spans="1:4" x14ac:dyDescent="0.2">
      <c r="A7734" s="263" t="s">
        <v>15138</v>
      </c>
      <c r="B7734" s="263" t="s">
        <v>27833</v>
      </c>
      <c r="C7734" s="263" t="s">
        <v>12</v>
      </c>
      <c r="D7734" t="s">
        <v>2</v>
      </c>
    </row>
    <row r="7735" spans="1:4" x14ac:dyDescent="0.2">
      <c r="A7735" s="263" t="s">
        <v>7978</v>
      </c>
      <c r="B7735" s="263" t="s">
        <v>27834</v>
      </c>
      <c r="C7735" s="263" t="s">
        <v>12</v>
      </c>
      <c r="D7735" t="s">
        <v>2</v>
      </c>
    </row>
    <row r="7736" spans="1:4" x14ac:dyDescent="0.2">
      <c r="A7736" s="263" t="s">
        <v>15139</v>
      </c>
      <c r="B7736" s="263" t="s">
        <v>27834</v>
      </c>
      <c r="C7736" s="263" t="s">
        <v>12</v>
      </c>
      <c r="D7736" t="s">
        <v>2</v>
      </c>
    </row>
    <row r="7737" spans="1:4" x14ac:dyDescent="0.2">
      <c r="A7737" s="263" t="s">
        <v>7979</v>
      </c>
      <c r="B7737" s="263" t="s">
        <v>27835</v>
      </c>
      <c r="C7737" s="263" t="s">
        <v>12</v>
      </c>
      <c r="D7737" t="s">
        <v>2</v>
      </c>
    </row>
    <row r="7738" spans="1:4" x14ac:dyDescent="0.2">
      <c r="A7738" s="263" t="s">
        <v>15140</v>
      </c>
      <c r="B7738" s="263" t="s">
        <v>27835</v>
      </c>
      <c r="C7738" s="263" t="s">
        <v>12</v>
      </c>
      <c r="D7738" t="s">
        <v>2</v>
      </c>
    </row>
    <row r="7739" spans="1:4" x14ac:dyDescent="0.2">
      <c r="A7739" s="263" t="s">
        <v>7980</v>
      </c>
      <c r="B7739" s="263" t="s">
        <v>27836</v>
      </c>
      <c r="C7739" s="263" t="s">
        <v>12</v>
      </c>
      <c r="D7739" t="s">
        <v>2</v>
      </c>
    </row>
    <row r="7740" spans="1:4" x14ac:dyDescent="0.2">
      <c r="A7740" s="263" t="s">
        <v>15141</v>
      </c>
      <c r="B7740" s="263" t="s">
        <v>27836</v>
      </c>
      <c r="C7740" s="263" t="s">
        <v>12</v>
      </c>
      <c r="D7740" t="s">
        <v>2</v>
      </c>
    </row>
    <row r="7741" spans="1:4" x14ac:dyDescent="0.2">
      <c r="A7741" s="263" t="s">
        <v>7981</v>
      </c>
      <c r="B7741" s="263" t="s">
        <v>27837</v>
      </c>
      <c r="C7741" s="263" t="s">
        <v>12</v>
      </c>
      <c r="D7741" t="s">
        <v>2</v>
      </c>
    </row>
    <row r="7742" spans="1:4" x14ac:dyDescent="0.2">
      <c r="A7742" s="263" t="s">
        <v>15142</v>
      </c>
      <c r="B7742" s="263" t="s">
        <v>27837</v>
      </c>
      <c r="C7742" s="263" t="s">
        <v>12</v>
      </c>
      <c r="D7742" t="s">
        <v>2</v>
      </c>
    </row>
    <row r="7743" spans="1:4" x14ac:dyDescent="0.2">
      <c r="A7743" s="263" t="s">
        <v>7982</v>
      </c>
      <c r="B7743" s="263" t="s">
        <v>27838</v>
      </c>
      <c r="C7743" s="263" t="s">
        <v>12</v>
      </c>
      <c r="D7743" t="s">
        <v>2</v>
      </c>
    </row>
    <row r="7744" spans="1:4" x14ac:dyDescent="0.2">
      <c r="A7744" s="263" t="s">
        <v>15143</v>
      </c>
      <c r="B7744" s="263" t="s">
        <v>27838</v>
      </c>
      <c r="C7744" s="263" t="s">
        <v>12</v>
      </c>
      <c r="D7744" t="s">
        <v>2</v>
      </c>
    </row>
    <row r="7745" spans="1:4" x14ac:dyDescent="0.2">
      <c r="A7745" s="263" t="s">
        <v>7983</v>
      </c>
      <c r="B7745" s="263" t="s">
        <v>27839</v>
      </c>
      <c r="C7745" s="263" t="s">
        <v>12</v>
      </c>
      <c r="D7745" t="s">
        <v>2</v>
      </c>
    </row>
    <row r="7746" spans="1:4" x14ac:dyDescent="0.2">
      <c r="A7746" s="263" t="s">
        <v>15144</v>
      </c>
      <c r="B7746" s="263" t="s">
        <v>27839</v>
      </c>
      <c r="C7746" s="263" t="s">
        <v>12</v>
      </c>
      <c r="D7746" t="s">
        <v>2</v>
      </c>
    </row>
    <row r="7747" spans="1:4" x14ac:dyDescent="0.2">
      <c r="A7747" s="263" t="s">
        <v>7984</v>
      </c>
      <c r="B7747" s="263" t="s">
        <v>27840</v>
      </c>
      <c r="C7747" s="263" t="s">
        <v>12</v>
      </c>
      <c r="D7747" t="s">
        <v>2</v>
      </c>
    </row>
    <row r="7748" spans="1:4" x14ac:dyDescent="0.2">
      <c r="A7748" s="263" t="s">
        <v>15145</v>
      </c>
      <c r="B7748" s="263" t="s">
        <v>27840</v>
      </c>
      <c r="C7748" s="263" t="s">
        <v>12</v>
      </c>
      <c r="D7748" t="s">
        <v>2</v>
      </c>
    </row>
    <row r="7749" spans="1:4" x14ac:dyDescent="0.2">
      <c r="A7749" s="263" t="s">
        <v>7985</v>
      </c>
      <c r="B7749" s="263" t="s">
        <v>27841</v>
      </c>
      <c r="C7749" s="263" t="s">
        <v>12</v>
      </c>
      <c r="D7749" t="s">
        <v>2</v>
      </c>
    </row>
    <row r="7750" spans="1:4" x14ac:dyDescent="0.2">
      <c r="A7750" s="263" t="s">
        <v>15146</v>
      </c>
      <c r="B7750" s="263" t="s">
        <v>27841</v>
      </c>
      <c r="C7750" s="263" t="s">
        <v>12</v>
      </c>
      <c r="D7750" t="s">
        <v>2</v>
      </c>
    </row>
    <row r="7751" spans="1:4" x14ac:dyDescent="0.2">
      <c r="A7751" s="263" t="s">
        <v>7986</v>
      </c>
      <c r="B7751" s="263" t="s">
        <v>27842</v>
      </c>
      <c r="C7751" s="263" t="s">
        <v>12</v>
      </c>
      <c r="D7751" t="s">
        <v>2</v>
      </c>
    </row>
    <row r="7752" spans="1:4" x14ac:dyDescent="0.2">
      <c r="A7752" s="263" t="s">
        <v>15147</v>
      </c>
      <c r="B7752" s="263" t="s">
        <v>27842</v>
      </c>
      <c r="C7752" s="263" t="s">
        <v>12</v>
      </c>
      <c r="D7752" t="s">
        <v>2</v>
      </c>
    </row>
    <row r="7753" spans="1:4" x14ac:dyDescent="0.2">
      <c r="A7753" s="263" t="s">
        <v>7987</v>
      </c>
      <c r="B7753" s="263" t="s">
        <v>27843</v>
      </c>
      <c r="C7753" s="263" t="s">
        <v>12</v>
      </c>
      <c r="D7753" t="s">
        <v>2</v>
      </c>
    </row>
    <row r="7754" spans="1:4" x14ac:dyDescent="0.2">
      <c r="A7754" s="263" t="s">
        <v>15148</v>
      </c>
      <c r="B7754" s="263" t="s">
        <v>27843</v>
      </c>
      <c r="C7754" s="263" t="s">
        <v>12</v>
      </c>
      <c r="D7754" t="s">
        <v>2</v>
      </c>
    </row>
    <row r="7755" spans="1:4" x14ac:dyDescent="0.2">
      <c r="A7755" s="263" t="s">
        <v>7988</v>
      </c>
      <c r="B7755" s="263" t="s">
        <v>27844</v>
      </c>
      <c r="C7755" s="263" t="s">
        <v>12</v>
      </c>
      <c r="D7755" t="s">
        <v>2</v>
      </c>
    </row>
    <row r="7756" spans="1:4" x14ac:dyDescent="0.2">
      <c r="A7756" s="263" t="s">
        <v>15149</v>
      </c>
      <c r="B7756" s="263" t="s">
        <v>27844</v>
      </c>
      <c r="C7756" s="263" t="s">
        <v>12</v>
      </c>
      <c r="D7756" t="s">
        <v>2</v>
      </c>
    </row>
    <row r="7757" spans="1:4" x14ac:dyDescent="0.2">
      <c r="A7757" s="263" t="s">
        <v>7989</v>
      </c>
      <c r="B7757" s="263" t="s">
        <v>27845</v>
      </c>
      <c r="C7757" s="263" t="s">
        <v>12</v>
      </c>
      <c r="D7757" t="s">
        <v>2</v>
      </c>
    </row>
    <row r="7758" spans="1:4" x14ac:dyDescent="0.2">
      <c r="A7758" s="263" t="s">
        <v>15150</v>
      </c>
      <c r="B7758" s="263" t="s">
        <v>27845</v>
      </c>
      <c r="C7758" s="263" t="s">
        <v>12</v>
      </c>
      <c r="D7758" t="s">
        <v>2</v>
      </c>
    </row>
    <row r="7759" spans="1:4" x14ac:dyDescent="0.2">
      <c r="A7759" s="263" t="s">
        <v>7990</v>
      </c>
      <c r="B7759" s="263" t="s">
        <v>27846</v>
      </c>
      <c r="C7759" s="263" t="s">
        <v>12</v>
      </c>
      <c r="D7759" t="s">
        <v>2</v>
      </c>
    </row>
    <row r="7760" spans="1:4" x14ac:dyDescent="0.2">
      <c r="A7760" s="263" t="s">
        <v>15151</v>
      </c>
      <c r="B7760" s="263" t="s">
        <v>27846</v>
      </c>
      <c r="C7760" s="263" t="s">
        <v>12</v>
      </c>
      <c r="D7760" t="s">
        <v>2</v>
      </c>
    </row>
    <row r="7761" spans="1:4" x14ac:dyDescent="0.2">
      <c r="A7761" s="263" t="s">
        <v>7991</v>
      </c>
      <c r="B7761" s="263" t="s">
        <v>27847</v>
      </c>
      <c r="C7761" s="263" t="s">
        <v>12</v>
      </c>
      <c r="D7761" t="s">
        <v>2</v>
      </c>
    </row>
    <row r="7762" spans="1:4" x14ac:dyDescent="0.2">
      <c r="A7762" s="263" t="s">
        <v>15152</v>
      </c>
      <c r="B7762" s="263" t="s">
        <v>27847</v>
      </c>
      <c r="C7762" s="263" t="s">
        <v>12</v>
      </c>
      <c r="D7762" t="s">
        <v>2</v>
      </c>
    </row>
    <row r="7763" spans="1:4" x14ac:dyDescent="0.2">
      <c r="A7763" s="263" t="s">
        <v>7992</v>
      </c>
      <c r="B7763" s="263" t="s">
        <v>27848</v>
      </c>
      <c r="C7763" s="263" t="s">
        <v>12</v>
      </c>
      <c r="D7763" t="s">
        <v>2</v>
      </c>
    </row>
    <row r="7764" spans="1:4" x14ac:dyDescent="0.2">
      <c r="A7764" s="263" t="s">
        <v>15153</v>
      </c>
      <c r="B7764" s="263" t="s">
        <v>27848</v>
      </c>
      <c r="C7764" s="263" t="s">
        <v>12</v>
      </c>
      <c r="D7764" t="s">
        <v>2</v>
      </c>
    </row>
    <row r="7765" spans="1:4" x14ac:dyDescent="0.2">
      <c r="A7765" s="263" t="s">
        <v>7993</v>
      </c>
      <c r="B7765" s="263" t="s">
        <v>27849</v>
      </c>
      <c r="C7765" s="263" t="s">
        <v>12</v>
      </c>
      <c r="D7765" t="s">
        <v>2</v>
      </c>
    </row>
    <row r="7766" spans="1:4" x14ac:dyDescent="0.2">
      <c r="A7766" s="263" t="s">
        <v>15154</v>
      </c>
      <c r="B7766" s="263" t="s">
        <v>27849</v>
      </c>
      <c r="C7766" s="263" t="s">
        <v>12</v>
      </c>
      <c r="D7766" t="s">
        <v>2</v>
      </c>
    </row>
    <row r="7767" spans="1:4" x14ac:dyDescent="0.2">
      <c r="A7767" s="263" t="s">
        <v>7994</v>
      </c>
      <c r="B7767" s="263" t="s">
        <v>27850</v>
      </c>
      <c r="C7767" s="263" t="s">
        <v>12</v>
      </c>
      <c r="D7767" t="s">
        <v>2</v>
      </c>
    </row>
    <row r="7768" spans="1:4" x14ac:dyDescent="0.2">
      <c r="A7768" s="263" t="s">
        <v>15155</v>
      </c>
      <c r="B7768" s="263" t="s">
        <v>27850</v>
      </c>
      <c r="C7768" s="263" t="s">
        <v>12</v>
      </c>
      <c r="D7768" t="s">
        <v>2</v>
      </c>
    </row>
    <row r="7769" spans="1:4" x14ac:dyDescent="0.2">
      <c r="A7769" s="263" t="s">
        <v>7995</v>
      </c>
      <c r="B7769" s="263" t="s">
        <v>27851</v>
      </c>
      <c r="C7769" s="263" t="s">
        <v>12</v>
      </c>
      <c r="D7769" t="s">
        <v>2</v>
      </c>
    </row>
    <row r="7770" spans="1:4" x14ac:dyDescent="0.2">
      <c r="A7770" s="263" t="s">
        <v>15156</v>
      </c>
      <c r="B7770" s="263" t="s">
        <v>27851</v>
      </c>
      <c r="C7770" s="263" t="s">
        <v>12</v>
      </c>
      <c r="D7770" t="s">
        <v>2</v>
      </c>
    </row>
    <row r="7771" spans="1:4" x14ac:dyDescent="0.2">
      <c r="A7771" s="263" t="s">
        <v>7996</v>
      </c>
      <c r="B7771" s="263" t="s">
        <v>27852</v>
      </c>
      <c r="C7771" s="263" t="s">
        <v>12</v>
      </c>
      <c r="D7771" t="s">
        <v>2</v>
      </c>
    </row>
    <row r="7772" spans="1:4" x14ac:dyDescent="0.2">
      <c r="A7772" s="263" t="s">
        <v>15157</v>
      </c>
      <c r="B7772" s="263" t="s">
        <v>27852</v>
      </c>
      <c r="C7772" s="263" t="s">
        <v>12</v>
      </c>
      <c r="D7772" t="s">
        <v>2</v>
      </c>
    </row>
    <row r="7773" spans="1:4" x14ac:dyDescent="0.2">
      <c r="A7773" s="263" t="s">
        <v>7997</v>
      </c>
      <c r="B7773" s="263" t="s">
        <v>27853</v>
      </c>
      <c r="C7773" s="263" t="s">
        <v>12</v>
      </c>
      <c r="D7773" t="s">
        <v>2</v>
      </c>
    </row>
    <row r="7774" spans="1:4" x14ac:dyDescent="0.2">
      <c r="A7774" s="263" t="s">
        <v>15158</v>
      </c>
      <c r="B7774" s="263" t="s">
        <v>27853</v>
      </c>
      <c r="C7774" s="263" t="s">
        <v>12</v>
      </c>
      <c r="D7774" t="s">
        <v>2</v>
      </c>
    </row>
    <row r="7775" spans="1:4" x14ac:dyDescent="0.2">
      <c r="A7775" s="263" t="s">
        <v>7998</v>
      </c>
      <c r="B7775" s="263" t="s">
        <v>27854</v>
      </c>
      <c r="C7775" s="263" t="s">
        <v>12</v>
      </c>
      <c r="D7775" t="s">
        <v>2</v>
      </c>
    </row>
    <row r="7776" spans="1:4" x14ac:dyDescent="0.2">
      <c r="A7776" s="263" t="s">
        <v>15159</v>
      </c>
      <c r="B7776" s="263" t="s">
        <v>27854</v>
      </c>
      <c r="C7776" s="263" t="s">
        <v>12</v>
      </c>
      <c r="D7776" t="s">
        <v>2</v>
      </c>
    </row>
    <row r="7777" spans="1:4" x14ac:dyDescent="0.2">
      <c r="A7777" s="263" t="s">
        <v>7999</v>
      </c>
      <c r="B7777" s="263" t="s">
        <v>27855</v>
      </c>
      <c r="C7777" s="263" t="s">
        <v>12</v>
      </c>
      <c r="D7777" t="s">
        <v>2</v>
      </c>
    </row>
    <row r="7778" spans="1:4" x14ac:dyDescent="0.2">
      <c r="A7778" s="263" t="s">
        <v>15160</v>
      </c>
      <c r="B7778" s="263" t="s">
        <v>27855</v>
      </c>
      <c r="C7778" s="263" t="s">
        <v>12</v>
      </c>
      <c r="D7778" t="s">
        <v>2</v>
      </c>
    </row>
    <row r="7779" spans="1:4" x14ac:dyDescent="0.2">
      <c r="A7779" s="263" t="s">
        <v>8000</v>
      </c>
      <c r="B7779" s="263" t="s">
        <v>27856</v>
      </c>
      <c r="C7779" s="263" t="s">
        <v>12</v>
      </c>
      <c r="D7779" t="s">
        <v>2</v>
      </c>
    </row>
    <row r="7780" spans="1:4" x14ac:dyDescent="0.2">
      <c r="A7780" s="263" t="s">
        <v>15161</v>
      </c>
      <c r="B7780" s="263" t="s">
        <v>27856</v>
      </c>
      <c r="C7780" s="263" t="s">
        <v>12</v>
      </c>
      <c r="D7780" t="s">
        <v>2</v>
      </c>
    </row>
    <row r="7781" spans="1:4" x14ac:dyDescent="0.2">
      <c r="A7781" s="263" t="s">
        <v>8001</v>
      </c>
      <c r="B7781" s="263" t="s">
        <v>27857</v>
      </c>
      <c r="C7781" s="263" t="s">
        <v>12</v>
      </c>
      <c r="D7781" t="s">
        <v>2</v>
      </c>
    </row>
    <row r="7782" spans="1:4" x14ac:dyDescent="0.2">
      <c r="A7782" s="263" t="s">
        <v>15162</v>
      </c>
      <c r="B7782" s="263" t="s">
        <v>27857</v>
      </c>
      <c r="C7782" s="263" t="s">
        <v>12</v>
      </c>
      <c r="D7782" t="s">
        <v>2</v>
      </c>
    </row>
    <row r="7783" spans="1:4" x14ac:dyDescent="0.2">
      <c r="A7783" s="263" t="s">
        <v>8002</v>
      </c>
      <c r="B7783" s="263" t="s">
        <v>27858</v>
      </c>
      <c r="C7783" s="263" t="s">
        <v>12</v>
      </c>
      <c r="D7783" t="s">
        <v>2</v>
      </c>
    </row>
    <row r="7784" spans="1:4" x14ac:dyDescent="0.2">
      <c r="A7784" s="263" t="s">
        <v>15163</v>
      </c>
      <c r="B7784" s="263" t="s">
        <v>27858</v>
      </c>
      <c r="C7784" s="263" t="s">
        <v>12</v>
      </c>
      <c r="D7784" t="s">
        <v>2</v>
      </c>
    </row>
    <row r="7785" spans="1:4" x14ac:dyDescent="0.2">
      <c r="A7785" s="263" t="s">
        <v>8003</v>
      </c>
      <c r="B7785" s="263" t="s">
        <v>27859</v>
      </c>
      <c r="C7785" s="263" t="s">
        <v>12</v>
      </c>
      <c r="D7785" t="s">
        <v>2</v>
      </c>
    </row>
    <row r="7786" spans="1:4" x14ac:dyDescent="0.2">
      <c r="A7786" s="263" t="s">
        <v>15164</v>
      </c>
      <c r="B7786" s="263" t="s">
        <v>27859</v>
      </c>
      <c r="C7786" s="263" t="s">
        <v>12</v>
      </c>
      <c r="D7786" t="s">
        <v>2</v>
      </c>
    </row>
    <row r="7787" spans="1:4" x14ac:dyDescent="0.2">
      <c r="A7787" s="263" t="s">
        <v>8004</v>
      </c>
      <c r="B7787" s="263" t="s">
        <v>27860</v>
      </c>
      <c r="C7787" s="263" t="s">
        <v>12</v>
      </c>
      <c r="D7787" t="s">
        <v>2</v>
      </c>
    </row>
    <row r="7788" spans="1:4" x14ac:dyDescent="0.2">
      <c r="A7788" s="263" t="s">
        <v>15165</v>
      </c>
      <c r="B7788" s="263" t="s">
        <v>27860</v>
      </c>
      <c r="C7788" s="263" t="s">
        <v>12</v>
      </c>
      <c r="D7788" t="s">
        <v>2</v>
      </c>
    </row>
    <row r="7789" spans="1:4" x14ac:dyDescent="0.2">
      <c r="A7789" s="263" t="s">
        <v>8005</v>
      </c>
      <c r="B7789" s="263" t="s">
        <v>27861</v>
      </c>
      <c r="C7789" s="263" t="s">
        <v>12</v>
      </c>
      <c r="D7789" t="s">
        <v>2</v>
      </c>
    </row>
    <row r="7790" spans="1:4" x14ac:dyDescent="0.2">
      <c r="A7790" s="263" t="s">
        <v>15166</v>
      </c>
      <c r="B7790" s="263" t="s">
        <v>27861</v>
      </c>
      <c r="C7790" s="263" t="s">
        <v>12</v>
      </c>
      <c r="D7790" t="s">
        <v>2</v>
      </c>
    </row>
    <row r="7791" spans="1:4" x14ac:dyDescent="0.2">
      <c r="A7791" s="263" t="s">
        <v>8006</v>
      </c>
      <c r="B7791" s="263" t="s">
        <v>27862</v>
      </c>
      <c r="C7791" s="263" t="s">
        <v>12</v>
      </c>
      <c r="D7791" t="s">
        <v>2</v>
      </c>
    </row>
    <row r="7792" spans="1:4" x14ac:dyDescent="0.2">
      <c r="A7792" s="263" t="s">
        <v>15167</v>
      </c>
      <c r="B7792" s="263" t="s">
        <v>27862</v>
      </c>
      <c r="C7792" s="263" t="s">
        <v>12</v>
      </c>
      <c r="D7792" t="s">
        <v>2</v>
      </c>
    </row>
    <row r="7793" spans="1:4" x14ac:dyDescent="0.2">
      <c r="A7793" s="263" t="s">
        <v>8007</v>
      </c>
      <c r="B7793" s="263" t="s">
        <v>27863</v>
      </c>
      <c r="C7793" s="263" t="s">
        <v>12</v>
      </c>
      <c r="D7793" t="s">
        <v>2</v>
      </c>
    </row>
    <row r="7794" spans="1:4" x14ac:dyDescent="0.2">
      <c r="A7794" s="263" t="s">
        <v>15168</v>
      </c>
      <c r="B7794" s="263" t="s">
        <v>27863</v>
      </c>
      <c r="C7794" s="263" t="s">
        <v>12</v>
      </c>
      <c r="D7794" t="s">
        <v>2</v>
      </c>
    </row>
    <row r="7795" spans="1:4" x14ac:dyDescent="0.2">
      <c r="A7795" s="263" t="s">
        <v>8008</v>
      </c>
      <c r="B7795" s="263" t="s">
        <v>27864</v>
      </c>
      <c r="C7795" s="263" t="s">
        <v>12</v>
      </c>
      <c r="D7795" t="s">
        <v>2</v>
      </c>
    </row>
    <row r="7796" spans="1:4" x14ac:dyDescent="0.2">
      <c r="A7796" s="263" t="s">
        <v>15169</v>
      </c>
      <c r="B7796" s="263" t="s">
        <v>27864</v>
      </c>
      <c r="C7796" s="263" t="s">
        <v>12</v>
      </c>
      <c r="D7796" t="s">
        <v>2</v>
      </c>
    </row>
    <row r="7797" spans="1:4" x14ac:dyDescent="0.2">
      <c r="A7797" s="263" t="s">
        <v>8009</v>
      </c>
      <c r="B7797" s="263" t="s">
        <v>27865</v>
      </c>
      <c r="C7797" s="263" t="s">
        <v>12</v>
      </c>
      <c r="D7797" t="s">
        <v>2</v>
      </c>
    </row>
    <row r="7798" spans="1:4" x14ac:dyDescent="0.2">
      <c r="A7798" s="263" t="s">
        <v>15170</v>
      </c>
      <c r="B7798" s="263" t="s">
        <v>27865</v>
      </c>
      <c r="C7798" s="263" t="s">
        <v>12</v>
      </c>
      <c r="D7798" t="s">
        <v>2</v>
      </c>
    </row>
    <row r="7799" spans="1:4" x14ac:dyDescent="0.2">
      <c r="A7799" s="263" t="s">
        <v>8010</v>
      </c>
      <c r="B7799" s="263" t="s">
        <v>27866</v>
      </c>
      <c r="C7799" s="263" t="s">
        <v>12</v>
      </c>
      <c r="D7799" t="s">
        <v>2</v>
      </c>
    </row>
    <row r="7800" spans="1:4" x14ac:dyDescent="0.2">
      <c r="A7800" s="263" t="s">
        <v>15171</v>
      </c>
      <c r="B7800" s="263" t="s">
        <v>27866</v>
      </c>
      <c r="C7800" s="263" t="s">
        <v>12</v>
      </c>
      <c r="D7800" t="s">
        <v>2</v>
      </c>
    </row>
    <row r="7801" spans="1:4" x14ac:dyDescent="0.2">
      <c r="A7801" s="263" t="s">
        <v>8011</v>
      </c>
      <c r="B7801" s="263" t="s">
        <v>27867</v>
      </c>
      <c r="C7801" s="263" t="s">
        <v>12</v>
      </c>
      <c r="D7801" t="s">
        <v>2</v>
      </c>
    </row>
    <row r="7802" spans="1:4" x14ac:dyDescent="0.2">
      <c r="A7802" s="263" t="s">
        <v>15172</v>
      </c>
      <c r="B7802" s="263" t="s">
        <v>27867</v>
      </c>
      <c r="C7802" s="263" t="s">
        <v>12</v>
      </c>
      <c r="D7802" t="s">
        <v>2</v>
      </c>
    </row>
    <row r="7803" spans="1:4" x14ac:dyDescent="0.2">
      <c r="A7803" s="263" t="s">
        <v>8012</v>
      </c>
      <c r="B7803" s="263" t="s">
        <v>27868</v>
      </c>
      <c r="C7803" s="263" t="s">
        <v>12</v>
      </c>
      <c r="D7803" t="s">
        <v>2</v>
      </c>
    </row>
    <row r="7804" spans="1:4" x14ac:dyDescent="0.2">
      <c r="A7804" s="263" t="s">
        <v>15173</v>
      </c>
      <c r="B7804" s="263" t="s">
        <v>27868</v>
      </c>
      <c r="C7804" s="263" t="s">
        <v>12</v>
      </c>
      <c r="D7804" t="s">
        <v>2</v>
      </c>
    </row>
    <row r="7805" spans="1:4" x14ac:dyDescent="0.2">
      <c r="A7805" s="263" t="s">
        <v>8013</v>
      </c>
      <c r="B7805" s="263" t="s">
        <v>27869</v>
      </c>
      <c r="C7805" s="263" t="s">
        <v>12</v>
      </c>
      <c r="D7805" t="s">
        <v>2</v>
      </c>
    </row>
    <row r="7806" spans="1:4" x14ac:dyDescent="0.2">
      <c r="A7806" s="263" t="s">
        <v>15174</v>
      </c>
      <c r="B7806" s="263" t="s">
        <v>27869</v>
      </c>
      <c r="C7806" s="263" t="s">
        <v>12</v>
      </c>
      <c r="D7806" t="s">
        <v>2</v>
      </c>
    </row>
    <row r="7807" spans="1:4" x14ac:dyDescent="0.2">
      <c r="A7807" s="263" t="s">
        <v>8014</v>
      </c>
      <c r="B7807" s="263" t="s">
        <v>27870</v>
      </c>
      <c r="C7807" s="263" t="s">
        <v>12</v>
      </c>
      <c r="D7807" t="s">
        <v>2</v>
      </c>
    </row>
    <row r="7808" spans="1:4" x14ac:dyDescent="0.2">
      <c r="A7808" s="263" t="s">
        <v>15175</v>
      </c>
      <c r="B7808" s="263" t="s">
        <v>27870</v>
      </c>
      <c r="C7808" s="263" t="s">
        <v>12</v>
      </c>
      <c r="D7808" t="s">
        <v>2</v>
      </c>
    </row>
    <row r="7809" spans="1:4" x14ac:dyDescent="0.2">
      <c r="A7809" s="263" t="s">
        <v>8015</v>
      </c>
      <c r="B7809" s="263" t="s">
        <v>27871</v>
      </c>
      <c r="C7809" s="263" t="s">
        <v>12</v>
      </c>
      <c r="D7809" t="s">
        <v>2</v>
      </c>
    </row>
    <row r="7810" spans="1:4" x14ac:dyDescent="0.2">
      <c r="A7810" s="263" t="s">
        <v>15176</v>
      </c>
      <c r="B7810" s="263" t="s">
        <v>27871</v>
      </c>
      <c r="C7810" s="263" t="s">
        <v>12</v>
      </c>
      <c r="D7810" t="s">
        <v>2</v>
      </c>
    </row>
    <row r="7811" spans="1:4" x14ac:dyDescent="0.2">
      <c r="A7811" s="263" t="s">
        <v>8016</v>
      </c>
      <c r="B7811" s="263" t="s">
        <v>27872</v>
      </c>
      <c r="C7811" s="263" t="s">
        <v>12</v>
      </c>
      <c r="D7811" t="s">
        <v>2</v>
      </c>
    </row>
    <row r="7812" spans="1:4" x14ac:dyDescent="0.2">
      <c r="A7812" s="263" t="s">
        <v>15177</v>
      </c>
      <c r="B7812" s="263" t="s">
        <v>27872</v>
      </c>
      <c r="C7812" s="263" t="s">
        <v>12</v>
      </c>
      <c r="D7812" t="s">
        <v>2</v>
      </c>
    </row>
    <row r="7813" spans="1:4" x14ac:dyDescent="0.2">
      <c r="A7813" s="263" t="s">
        <v>8017</v>
      </c>
      <c r="B7813" s="263" t="s">
        <v>27873</v>
      </c>
      <c r="C7813" s="263" t="s">
        <v>12</v>
      </c>
      <c r="D7813" t="s">
        <v>2</v>
      </c>
    </row>
    <row r="7814" spans="1:4" x14ac:dyDescent="0.2">
      <c r="A7814" s="263" t="s">
        <v>15178</v>
      </c>
      <c r="B7814" s="263" t="s">
        <v>27873</v>
      </c>
      <c r="C7814" s="263" t="s">
        <v>12</v>
      </c>
      <c r="D7814" t="s">
        <v>2</v>
      </c>
    </row>
    <row r="7815" spans="1:4" x14ac:dyDescent="0.2">
      <c r="A7815" s="263" t="s">
        <v>8018</v>
      </c>
      <c r="B7815" s="263" t="s">
        <v>27874</v>
      </c>
      <c r="C7815" s="263" t="s">
        <v>12</v>
      </c>
      <c r="D7815" t="s">
        <v>2</v>
      </c>
    </row>
    <row r="7816" spans="1:4" x14ac:dyDescent="0.2">
      <c r="A7816" s="263" t="s">
        <v>15179</v>
      </c>
      <c r="B7816" s="263" t="s">
        <v>27874</v>
      </c>
      <c r="C7816" s="263" t="s">
        <v>12</v>
      </c>
      <c r="D7816" t="s">
        <v>2</v>
      </c>
    </row>
    <row r="7817" spans="1:4" x14ac:dyDescent="0.2">
      <c r="A7817" s="263" t="s">
        <v>8019</v>
      </c>
      <c r="B7817" s="263" t="s">
        <v>27875</v>
      </c>
      <c r="C7817" s="263" t="s">
        <v>12</v>
      </c>
      <c r="D7817" t="s">
        <v>2</v>
      </c>
    </row>
    <row r="7818" spans="1:4" x14ac:dyDescent="0.2">
      <c r="A7818" s="263" t="s">
        <v>15180</v>
      </c>
      <c r="B7818" s="263" t="s">
        <v>27875</v>
      </c>
      <c r="C7818" s="263" t="s">
        <v>12</v>
      </c>
      <c r="D7818" t="s">
        <v>2</v>
      </c>
    </row>
    <row r="7819" spans="1:4" x14ac:dyDescent="0.2">
      <c r="A7819" s="263" t="s">
        <v>8020</v>
      </c>
      <c r="B7819" s="263" t="s">
        <v>27876</v>
      </c>
      <c r="C7819" s="263" t="s">
        <v>12</v>
      </c>
      <c r="D7819" t="s">
        <v>2</v>
      </c>
    </row>
    <row r="7820" spans="1:4" x14ac:dyDescent="0.2">
      <c r="A7820" s="263" t="s">
        <v>15181</v>
      </c>
      <c r="B7820" s="263" t="s">
        <v>27876</v>
      </c>
      <c r="C7820" s="263" t="s">
        <v>12</v>
      </c>
      <c r="D7820" t="s">
        <v>2</v>
      </c>
    </row>
    <row r="7821" spans="1:4" x14ac:dyDescent="0.2">
      <c r="A7821" s="263" t="s">
        <v>8021</v>
      </c>
      <c r="B7821" s="263" t="s">
        <v>27877</v>
      </c>
      <c r="C7821" s="263" t="s">
        <v>12</v>
      </c>
      <c r="D7821" t="s">
        <v>2</v>
      </c>
    </row>
    <row r="7822" spans="1:4" x14ac:dyDescent="0.2">
      <c r="A7822" s="263" t="s">
        <v>15182</v>
      </c>
      <c r="B7822" s="263" t="s">
        <v>27877</v>
      </c>
      <c r="C7822" s="263" t="s">
        <v>12</v>
      </c>
      <c r="D7822" t="s">
        <v>2</v>
      </c>
    </row>
    <row r="7823" spans="1:4" x14ac:dyDescent="0.2">
      <c r="A7823" s="263" t="s">
        <v>8022</v>
      </c>
      <c r="B7823" s="263" t="s">
        <v>27878</v>
      </c>
      <c r="C7823" s="263" t="s">
        <v>12</v>
      </c>
      <c r="D7823" t="s">
        <v>2</v>
      </c>
    </row>
    <row r="7824" spans="1:4" x14ac:dyDescent="0.2">
      <c r="A7824" s="263" t="s">
        <v>15183</v>
      </c>
      <c r="B7824" s="263" t="s">
        <v>27878</v>
      </c>
      <c r="C7824" s="263" t="s">
        <v>12</v>
      </c>
      <c r="D7824" t="s">
        <v>2</v>
      </c>
    </row>
    <row r="7825" spans="1:4" x14ac:dyDescent="0.2">
      <c r="A7825" s="263" t="s">
        <v>8023</v>
      </c>
      <c r="B7825" s="263" t="s">
        <v>27879</v>
      </c>
      <c r="C7825" s="263" t="s">
        <v>12</v>
      </c>
      <c r="D7825" t="s">
        <v>2</v>
      </c>
    </row>
    <row r="7826" spans="1:4" x14ac:dyDescent="0.2">
      <c r="A7826" s="263" t="s">
        <v>15184</v>
      </c>
      <c r="B7826" s="263" t="s">
        <v>27879</v>
      </c>
      <c r="C7826" s="263" t="s">
        <v>12</v>
      </c>
      <c r="D7826" t="s">
        <v>2</v>
      </c>
    </row>
    <row r="7827" spans="1:4" x14ac:dyDescent="0.2">
      <c r="A7827" s="263" t="s">
        <v>8024</v>
      </c>
      <c r="B7827" s="263" t="s">
        <v>27880</v>
      </c>
      <c r="C7827" s="263" t="s">
        <v>12</v>
      </c>
      <c r="D7827" t="s">
        <v>2</v>
      </c>
    </row>
    <row r="7828" spans="1:4" x14ac:dyDescent="0.2">
      <c r="A7828" s="263" t="s">
        <v>15185</v>
      </c>
      <c r="B7828" s="263" t="s">
        <v>27880</v>
      </c>
      <c r="C7828" s="263" t="s">
        <v>12</v>
      </c>
      <c r="D7828" t="s">
        <v>2</v>
      </c>
    </row>
    <row r="7829" spans="1:4" x14ac:dyDescent="0.2">
      <c r="A7829" s="263" t="s">
        <v>8025</v>
      </c>
      <c r="B7829" s="263" t="s">
        <v>27881</v>
      </c>
      <c r="C7829" s="263" t="s">
        <v>12</v>
      </c>
      <c r="D7829" t="s">
        <v>2</v>
      </c>
    </row>
    <row r="7830" spans="1:4" x14ac:dyDescent="0.2">
      <c r="A7830" s="263" t="s">
        <v>15186</v>
      </c>
      <c r="B7830" s="263" t="s">
        <v>27881</v>
      </c>
      <c r="C7830" s="263" t="s">
        <v>12</v>
      </c>
      <c r="D7830" t="s">
        <v>2</v>
      </c>
    </row>
    <row r="7831" spans="1:4" x14ac:dyDescent="0.2">
      <c r="A7831" s="263" t="s">
        <v>8026</v>
      </c>
      <c r="B7831" s="263" t="s">
        <v>27882</v>
      </c>
      <c r="C7831" s="263" t="s">
        <v>12</v>
      </c>
      <c r="D7831" t="s">
        <v>2</v>
      </c>
    </row>
    <row r="7832" spans="1:4" x14ac:dyDescent="0.2">
      <c r="A7832" s="263" t="s">
        <v>15187</v>
      </c>
      <c r="B7832" s="263" t="s">
        <v>27882</v>
      </c>
      <c r="C7832" s="263" t="s">
        <v>12</v>
      </c>
      <c r="D7832" t="s">
        <v>2</v>
      </c>
    </row>
    <row r="7833" spans="1:4" x14ac:dyDescent="0.2">
      <c r="A7833" s="263" t="s">
        <v>8027</v>
      </c>
      <c r="B7833" s="263" t="s">
        <v>27883</v>
      </c>
      <c r="C7833" s="263" t="s">
        <v>12</v>
      </c>
      <c r="D7833" t="s">
        <v>2</v>
      </c>
    </row>
    <row r="7834" spans="1:4" x14ac:dyDescent="0.2">
      <c r="A7834" s="263" t="s">
        <v>15188</v>
      </c>
      <c r="B7834" s="263" t="s">
        <v>27883</v>
      </c>
      <c r="C7834" s="263" t="s">
        <v>12</v>
      </c>
      <c r="D7834" t="s">
        <v>2</v>
      </c>
    </row>
    <row r="7835" spans="1:4" x14ac:dyDescent="0.2">
      <c r="A7835" s="263" t="s">
        <v>8028</v>
      </c>
      <c r="B7835" s="263" t="s">
        <v>27884</v>
      </c>
      <c r="C7835" s="263" t="s">
        <v>12</v>
      </c>
      <c r="D7835" t="s">
        <v>2</v>
      </c>
    </row>
    <row r="7836" spans="1:4" x14ac:dyDescent="0.2">
      <c r="A7836" s="263" t="s">
        <v>15189</v>
      </c>
      <c r="B7836" s="263" t="s">
        <v>27884</v>
      </c>
      <c r="C7836" s="263" t="s">
        <v>12</v>
      </c>
      <c r="D7836" t="s">
        <v>2</v>
      </c>
    </row>
    <row r="7837" spans="1:4" x14ac:dyDescent="0.2">
      <c r="A7837" s="263" t="s">
        <v>8029</v>
      </c>
      <c r="B7837" s="263" t="s">
        <v>27885</v>
      </c>
      <c r="C7837" s="263" t="s">
        <v>12</v>
      </c>
      <c r="D7837" t="s">
        <v>2</v>
      </c>
    </row>
    <row r="7838" spans="1:4" x14ac:dyDescent="0.2">
      <c r="A7838" s="263" t="s">
        <v>15190</v>
      </c>
      <c r="B7838" s="263" t="s">
        <v>27885</v>
      </c>
      <c r="C7838" s="263" t="s">
        <v>12</v>
      </c>
      <c r="D7838" t="s">
        <v>2</v>
      </c>
    </row>
    <row r="7839" spans="1:4" x14ac:dyDescent="0.2">
      <c r="A7839" s="263" t="s">
        <v>8030</v>
      </c>
      <c r="B7839" s="263" t="s">
        <v>27886</v>
      </c>
      <c r="C7839" s="263" t="s">
        <v>20</v>
      </c>
      <c r="D7839" t="s">
        <v>0</v>
      </c>
    </row>
    <row r="7840" spans="1:4" x14ac:dyDescent="0.2">
      <c r="A7840" s="263" t="s">
        <v>15191</v>
      </c>
      <c r="B7840" s="263" t="s">
        <v>27886</v>
      </c>
      <c r="C7840" s="263" t="s">
        <v>20</v>
      </c>
      <c r="D7840" t="s">
        <v>0</v>
      </c>
    </row>
    <row r="7841" spans="1:4" x14ac:dyDescent="0.2">
      <c r="A7841" s="263" t="s">
        <v>8031</v>
      </c>
      <c r="B7841" s="263" t="s">
        <v>27887</v>
      </c>
      <c r="C7841" s="263" t="s">
        <v>20</v>
      </c>
      <c r="D7841" t="s">
        <v>0</v>
      </c>
    </row>
    <row r="7842" spans="1:4" x14ac:dyDescent="0.2">
      <c r="A7842" s="263" t="s">
        <v>15192</v>
      </c>
      <c r="B7842" s="263" t="s">
        <v>27887</v>
      </c>
      <c r="C7842" s="263" t="s">
        <v>20</v>
      </c>
      <c r="D7842" t="s">
        <v>0</v>
      </c>
    </row>
    <row r="7843" spans="1:4" x14ac:dyDescent="0.2">
      <c r="A7843" s="263" t="s">
        <v>8032</v>
      </c>
      <c r="B7843" s="263" t="s">
        <v>27888</v>
      </c>
      <c r="C7843" s="263" t="s">
        <v>20</v>
      </c>
      <c r="D7843" t="s">
        <v>0</v>
      </c>
    </row>
    <row r="7844" spans="1:4" x14ac:dyDescent="0.2">
      <c r="A7844" s="263" t="s">
        <v>15193</v>
      </c>
      <c r="B7844" s="263" t="s">
        <v>27888</v>
      </c>
      <c r="C7844" s="263" t="s">
        <v>20</v>
      </c>
      <c r="D7844" t="s">
        <v>0</v>
      </c>
    </row>
    <row r="7845" spans="1:4" x14ac:dyDescent="0.2">
      <c r="A7845" s="263" t="s">
        <v>8033</v>
      </c>
      <c r="B7845" s="263" t="s">
        <v>27889</v>
      </c>
      <c r="C7845" s="263" t="s">
        <v>20</v>
      </c>
      <c r="D7845" t="s">
        <v>0</v>
      </c>
    </row>
    <row r="7846" spans="1:4" x14ac:dyDescent="0.2">
      <c r="A7846" s="263" t="s">
        <v>15194</v>
      </c>
      <c r="B7846" s="263" t="s">
        <v>27889</v>
      </c>
      <c r="C7846" s="263" t="s">
        <v>20</v>
      </c>
      <c r="D7846" t="s">
        <v>0</v>
      </c>
    </row>
    <row r="7847" spans="1:4" x14ac:dyDescent="0.2">
      <c r="A7847" s="263" t="s">
        <v>8034</v>
      </c>
      <c r="B7847" s="263" t="s">
        <v>27890</v>
      </c>
      <c r="C7847" s="263" t="s">
        <v>20</v>
      </c>
      <c r="D7847" t="s">
        <v>0</v>
      </c>
    </row>
    <row r="7848" spans="1:4" x14ac:dyDescent="0.2">
      <c r="A7848" s="263" t="s">
        <v>15195</v>
      </c>
      <c r="B7848" s="263" t="s">
        <v>27890</v>
      </c>
      <c r="C7848" s="263" t="s">
        <v>20</v>
      </c>
      <c r="D7848" t="s">
        <v>0</v>
      </c>
    </row>
    <row r="7849" spans="1:4" x14ac:dyDescent="0.2">
      <c r="A7849" s="263" t="s">
        <v>2221</v>
      </c>
      <c r="B7849" s="263" t="s">
        <v>27891</v>
      </c>
      <c r="C7849" s="263" t="s">
        <v>20</v>
      </c>
      <c r="D7849" t="s">
        <v>0</v>
      </c>
    </row>
    <row r="7850" spans="1:4" x14ac:dyDescent="0.2">
      <c r="A7850" s="263" t="s">
        <v>15196</v>
      </c>
      <c r="B7850" s="263" t="s">
        <v>27891</v>
      </c>
      <c r="C7850" s="263" t="s">
        <v>20</v>
      </c>
      <c r="D7850" t="s">
        <v>0</v>
      </c>
    </row>
    <row r="7851" spans="1:4" x14ac:dyDescent="0.2">
      <c r="A7851" s="263" t="s">
        <v>2222</v>
      </c>
      <c r="B7851" s="263" t="s">
        <v>27892</v>
      </c>
      <c r="C7851" s="263" t="s">
        <v>20</v>
      </c>
      <c r="D7851" t="s">
        <v>0</v>
      </c>
    </row>
    <row r="7852" spans="1:4" x14ac:dyDescent="0.2">
      <c r="A7852" s="263" t="s">
        <v>15197</v>
      </c>
      <c r="B7852" s="263" t="s">
        <v>27892</v>
      </c>
      <c r="C7852" s="263" t="s">
        <v>20</v>
      </c>
      <c r="D7852" t="s">
        <v>0</v>
      </c>
    </row>
    <row r="7853" spans="1:4" x14ac:dyDescent="0.2">
      <c r="A7853" s="263" t="s">
        <v>2223</v>
      </c>
      <c r="B7853" s="263" t="s">
        <v>27893</v>
      </c>
      <c r="C7853" s="263" t="s">
        <v>20</v>
      </c>
      <c r="D7853" t="s">
        <v>0</v>
      </c>
    </row>
    <row r="7854" spans="1:4" x14ac:dyDescent="0.2">
      <c r="A7854" s="263" t="s">
        <v>15198</v>
      </c>
      <c r="B7854" s="263" t="s">
        <v>27893</v>
      </c>
      <c r="C7854" s="263" t="s">
        <v>20</v>
      </c>
      <c r="D7854" t="s">
        <v>0</v>
      </c>
    </row>
    <row r="7855" spans="1:4" x14ac:dyDescent="0.2">
      <c r="A7855" s="263" t="s">
        <v>2224</v>
      </c>
      <c r="B7855" s="263" t="s">
        <v>27894</v>
      </c>
      <c r="C7855" s="263" t="s">
        <v>20</v>
      </c>
      <c r="D7855" t="s">
        <v>0</v>
      </c>
    </row>
    <row r="7856" spans="1:4" x14ac:dyDescent="0.2">
      <c r="A7856" s="263" t="s">
        <v>15199</v>
      </c>
      <c r="B7856" s="263" t="s">
        <v>27894</v>
      </c>
      <c r="C7856" s="263" t="s">
        <v>20</v>
      </c>
      <c r="D7856" t="s">
        <v>0</v>
      </c>
    </row>
    <row r="7857" spans="1:4" x14ac:dyDescent="0.2">
      <c r="A7857" s="263" t="s">
        <v>2225</v>
      </c>
      <c r="B7857" s="263" t="s">
        <v>27895</v>
      </c>
      <c r="C7857" s="263" t="s">
        <v>20</v>
      </c>
      <c r="D7857" t="s">
        <v>0</v>
      </c>
    </row>
    <row r="7858" spans="1:4" x14ac:dyDescent="0.2">
      <c r="A7858" s="263" t="s">
        <v>15200</v>
      </c>
      <c r="B7858" s="263" t="s">
        <v>27895</v>
      </c>
      <c r="C7858" s="263" t="s">
        <v>20</v>
      </c>
      <c r="D7858" t="s">
        <v>0</v>
      </c>
    </row>
    <row r="7859" spans="1:4" x14ac:dyDescent="0.2">
      <c r="A7859" s="263" t="s">
        <v>2226</v>
      </c>
      <c r="B7859" s="263" t="s">
        <v>27896</v>
      </c>
      <c r="C7859" s="263" t="s">
        <v>20</v>
      </c>
      <c r="D7859" t="s">
        <v>0</v>
      </c>
    </row>
    <row r="7860" spans="1:4" x14ac:dyDescent="0.2">
      <c r="A7860" s="263" t="s">
        <v>15201</v>
      </c>
      <c r="B7860" s="263" t="s">
        <v>27896</v>
      </c>
      <c r="C7860" s="263" t="s">
        <v>20</v>
      </c>
      <c r="D7860" t="s">
        <v>0</v>
      </c>
    </row>
    <row r="7861" spans="1:4" x14ac:dyDescent="0.2">
      <c r="A7861" s="263" t="s">
        <v>2227</v>
      </c>
      <c r="B7861" s="263" t="s">
        <v>27897</v>
      </c>
      <c r="C7861" s="263" t="s">
        <v>20</v>
      </c>
      <c r="D7861" t="s">
        <v>0</v>
      </c>
    </row>
    <row r="7862" spans="1:4" x14ac:dyDescent="0.2">
      <c r="A7862" s="263" t="s">
        <v>15202</v>
      </c>
      <c r="B7862" s="263" t="s">
        <v>27897</v>
      </c>
      <c r="C7862" s="263" t="s">
        <v>20</v>
      </c>
      <c r="D7862" t="s">
        <v>0</v>
      </c>
    </row>
    <row r="7863" spans="1:4" x14ac:dyDescent="0.2">
      <c r="A7863" s="263" t="s">
        <v>2228</v>
      </c>
      <c r="B7863" s="263" t="s">
        <v>27898</v>
      </c>
      <c r="C7863" s="263" t="s">
        <v>20</v>
      </c>
      <c r="D7863" t="s">
        <v>0</v>
      </c>
    </row>
    <row r="7864" spans="1:4" x14ac:dyDescent="0.2">
      <c r="A7864" s="263" t="s">
        <v>15203</v>
      </c>
      <c r="B7864" s="263" t="s">
        <v>27898</v>
      </c>
      <c r="C7864" s="263" t="s">
        <v>20</v>
      </c>
      <c r="D7864" t="s">
        <v>0</v>
      </c>
    </row>
    <row r="7865" spans="1:4" x14ac:dyDescent="0.2">
      <c r="A7865" s="263" t="s">
        <v>2229</v>
      </c>
      <c r="B7865" s="263" t="s">
        <v>27899</v>
      </c>
      <c r="C7865" s="263" t="s">
        <v>20</v>
      </c>
      <c r="D7865" t="s">
        <v>0</v>
      </c>
    </row>
    <row r="7866" spans="1:4" x14ac:dyDescent="0.2">
      <c r="A7866" s="263" t="s">
        <v>15204</v>
      </c>
      <c r="B7866" s="263" t="s">
        <v>27899</v>
      </c>
      <c r="C7866" s="263" t="s">
        <v>20</v>
      </c>
      <c r="D7866" t="s">
        <v>0</v>
      </c>
    </row>
    <row r="7867" spans="1:4" x14ac:dyDescent="0.2">
      <c r="A7867" s="263" t="s">
        <v>2230</v>
      </c>
      <c r="B7867" s="263" t="s">
        <v>27900</v>
      </c>
      <c r="C7867" s="263" t="s">
        <v>20</v>
      </c>
      <c r="D7867" t="s">
        <v>0</v>
      </c>
    </row>
    <row r="7868" spans="1:4" x14ac:dyDescent="0.2">
      <c r="A7868" s="263" t="s">
        <v>15205</v>
      </c>
      <c r="B7868" s="263" t="s">
        <v>27900</v>
      </c>
      <c r="C7868" s="263" t="s">
        <v>20</v>
      </c>
      <c r="D7868" t="s">
        <v>0</v>
      </c>
    </row>
    <row r="7869" spans="1:4" x14ac:dyDescent="0.2">
      <c r="A7869" s="263" t="s">
        <v>8035</v>
      </c>
      <c r="B7869" s="263" t="s">
        <v>27901</v>
      </c>
      <c r="C7869" s="263" t="s">
        <v>20</v>
      </c>
      <c r="D7869" t="s">
        <v>0</v>
      </c>
    </row>
    <row r="7870" spans="1:4" x14ac:dyDescent="0.2">
      <c r="A7870" s="263" t="s">
        <v>15206</v>
      </c>
      <c r="B7870" s="263" t="s">
        <v>27901</v>
      </c>
      <c r="C7870" s="263" t="s">
        <v>20</v>
      </c>
      <c r="D7870" t="s">
        <v>0</v>
      </c>
    </row>
    <row r="7871" spans="1:4" x14ac:dyDescent="0.2">
      <c r="A7871" s="263" t="s">
        <v>8036</v>
      </c>
      <c r="B7871" s="263" t="s">
        <v>27902</v>
      </c>
      <c r="C7871" s="263" t="s">
        <v>20</v>
      </c>
      <c r="D7871" t="s">
        <v>0</v>
      </c>
    </row>
    <row r="7872" spans="1:4" x14ac:dyDescent="0.2">
      <c r="A7872" s="263" t="s">
        <v>15207</v>
      </c>
      <c r="B7872" s="263" t="s">
        <v>27902</v>
      </c>
      <c r="C7872" s="263" t="s">
        <v>20</v>
      </c>
      <c r="D7872" t="s">
        <v>0</v>
      </c>
    </row>
    <row r="7873" spans="1:4" x14ac:dyDescent="0.2">
      <c r="A7873" s="263" t="s">
        <v>8037</v>
      </c>
      <c r="B7873" s="263" t="s">
        <v>27903</v>
      </c>
      <c r="C7873" s="263" t="s">
        <v>20</v>
      </c>
      <c r="D7873" t="s">
        <v>0</v>
      </c>
    </row>
    <row r="7874" spans="1:4" x14ac:dyDescent="0.2">
      <c r="A7874" s="263" t="s">
        <v>15208</v>
      </c>
      <c r="B7874" s="263" t="s">
        <v>27903</v>
      </c>
      <c r="C7874" s="263" t="s">
        <v>20</v>
      </c>
      <c r="D7874" t="s">
        <v>0</v>
      </c>
    </row>
    <row r="7875" spans="1:4" x14ac:dyDescent="0.2">
      <c r="A7875" s="263" t="s">
        <v>8038</v>
      </c>
      <c r="B7875" s="263" t="s">
        <v>27904</v>
      </c>
      <c r="C7875" s="263" t="s">
        <v>20</v>
      </c>
      <c r="D7875" t="s">
        <v>0</v>
      </c>
    </row>
    <row r="7876" spans="1:4" x14ac:dyDescent="0.2">
      <c r="A7876" s="263" t="s">
        <v>15209</v>
      </c>
      <c r="B7876" s="263" t="s">
        <v>27904</v>
      </c>
      <c r="C7876" s="263" t="s">
        <v>20</v>
      </c>
      <c r="D7876" t="s">
        <v>0</v>
      </c>
    </row>
    <row r="7877" spans="1:4" x14ac:dyDescent="0.2">
      <c r="A7877" s="263" t="s">
        <v>8039</v>
      </c>
      <c r="B7877" s="263" t="s">
        <v>27905</v>
      </c>
      <c r="C7877" s="263" t="s">
        <v>20</v>
      </c>
      <c r="D7877" t="s">
        <v>0</v>
      </c>
    </row>
    <row r="7878" spans="1:4" x14ac:dyDescent="0.2">
      <c r="A7878" s="263" t="s">
        <v>15210</v>
      </c>
      <c r="B7878" s="263" t="s">
        <v>27905</v>
      </c>
      <c r="C7878" s="263" t="s">
        <v>20</v>
      </c>
      <c r="D7878" t="s">
        <v>0</v>
      </c>
    </row>
    <row r="7879" spans="1:4" x14ac:dyDescent="0.2">
      <c r="A7879" s="263" t="s">
        <v>8040</v>
      </c>
      <c r="B7879" s="263" t="s">
        <v>27906</v>
      </c>
      <c r="C7879" s="263" t="s">
        <v>20</v>
      </c>
      <c r="D7879" t="s">
        <v>0</v>
      </c>
    </row>
    <row r="7880" spans="1:4" x14ac:dyDescent="0.2">
      <c r="A7880" s="263" t="s">
        <v>15211</v>
      </c>
      <c r="B7880" s="263" t="s">
        <v>27906</v>
      </c>
      <c r="C7880" s="263" t="s">
        <v>20</v>
      </c>
      <c r="D7880" t="s">
        <v>0</v>
      </c>
    </row>
    <row r="7881" spans="1:4" x14ac:dyDescent="0.2">
      <c r="A7881" s="263" t="s">
        <v>8041</v>
      </c>
      <c r="B7881" s="263" t="s">
        <v>27907</v>
      </c>
      <c r="C7881" s="263" t="s">
        <v>20</v>
      </c>
      <c r="D7881" t="s">
        <v>0</v>
      </c>
    </row>
    <row r="7882" spans="1:4" x14ac:dyDescent="0.2">
      <c r="A7882" s="263" t="s">
        <v>15212</v>
      </c>
      <c r="B7882" s="263" t="s">
        <v>27907</v>
      </c>
      <c r="C7882" s="263" t="s">
        <v>20</v>
      </c>
      <c r="D7882" t="s">
        <v>0</v>
      </c>
    </row>
    <row r="7883" spans="1:4" x14ac:dyDescent="0.2">
      <c r="A7883" s="263" t="s">
        <v>8042</v>
      </c>
      <c r="B7883" s="263" t="s">
        <v>27908</v>
      </c>
      <c r="C7883" s="263" t="s">
        <v>20</v>
      </c>
      <c r="D7883" t="s">
        <v>0</v>
      </c>
    </row>
    <row r="7884" spans="1:4" x14ac:dyDescent="0.2">
      <c r="A7884" s="263" t="s">
        <v>15213</v>
      </c>
      <c r="B7884" s="263" t="s">
        <v>27908</v>
      </c>
      <c r="C7884" s="263" t="s">
        <v>20</v>
      </c>
      <c r="D7884" t="s">
        <v>0</v>
      </c>
    </row>
    <row r="7885" spans="1:4" x14ac:dyDescent="0.2">
      <c r="A7885" s="263" t="s">
        <v>2231</v>
      </c>
      <c r="B7885" s="263" t="s">
        <v>27909</v>
      </c>
      <c r="C7885" s="263" t="s">
        <v>20</v>
      </c>
      <c r="D7885" t="s">
        <v>0</v>
      </c>
    </row>
    <row r="7886" spans="1:4" x14ac:dyDescent="0.2">
      <c r="A7886" s="263" t="s">
        <v>15214</v>
      </c>
      <c r="B7886" s="263" t="s">
        <v>27909</v>
      </c>
      <c r="C7886" s="263" t="s">
        <v>20</v>
      </c>
      <c r="D7886" t="s">
        <v>0</v>
      </c>
    </row>
    <row r="7887" spans="1:4" x14ac:dyDescent="0.2">
      <c r="A7887" s="263" t="s">
        <v>2232</v>
      </c>
      <c r="B7887" s="263" t="s">
        <v>27910</v>
      </c>
      <c r="C7887" s="263" t="s">
        <v>20</v>
      </c>
      <c r="D7887" t="s">
        <v>0</v>
      </c>
    </row>
    <row r="7888" spans="1:4" x14ac:dyDescent="0.2">
      <c r="A7888" s="263" t="s">
        <v>15215</v>
      </c>
      <c r="B7888" s="263" t="s">
        <v>27910</v>
      </c>
      <c r="C7888" s="263" t="s">
        <v>20</v>
      </c>
      <c r="D7888" t="s">
        <v>0</v>
      </c>
    </row>
    <row r="7889" spans="1:4" x14ac:dyDescent="0.2">
      <c r="A7889" s="263" t="s">
        <v>2233</v>
      </c>
      <c r="B7889" s="263" t="s">
        <v>27911</v>
      </c>
      <c r="C7889" s="263" t="s">
        <v>20</v>
      </c>
      <c r="D7889" t="s">
        <v>0</v>
      </c>
    </row>
    <row r="7890" spans="1:4" x14ac:dyDescent="0.2">
      <c r="A7890" s="263" t="s">
        <v>15216</v>
      </c>
      <c r="B7890" s="263" t="s">
        <v>27911</v>
      </c>
      <c r="C7890" s="263" t="s">
        <v>20</v>
      </c>
      <c r="D7890" t="s">
        <v>0</v>
      </c>
    </row>
    <row r="7891" spans="1:4" x14ac:dyDescent="0.2">
      <c r="A7891" s="263" t="s">
        <v>2234</v>
      </c>
      <c r="B7891" s="263" t="s">
        <v>27912</v>
      </c>
      <c r="C7891" s="263" t="s">
        <v>20</v>
      </c>
      <c r="D7891" t="s">
        <v>0</v>
      </c>
    </row>
    <row r="7892" spans="1:4" x14ac:dyDescent="0.2">
      <c r="A7892" s="263" t="s">
        <v>15217</v>
      </c>
      <c r="B7892" s="263" t="s">
        <v>27912</v>
      </c>
      <c r="C7892" s="263" t="s">
        <v>20</v>
      </c>
      <c r="D7892" t="s">
        <v>0</v>
      </c>
    </row>
    <row r="7893" spans="1:4" x14ac:dyDescent="0.2">
      <c r="A7893" s="263" t="s">
        <v>2235</v>
      </c>
      <c r="B7893" s="263" t="s">
        <v>27913</v>
      </c>
      <c r="C7893" s="263" t="s">
        <v>20</v>
      </c>
      <c r="D7893" t="s">
        <v>0</v>
      </c>
    </row>
    <row r="7894" spans="1:4" x14ac:dyDescent="0.2">
      <c r="A7894" s="263" t="s">
        <v>15218</v>
      </c>
      <c r="B7894" s="263" t="s">
        <v>27913</v>
      </c>
      <c r="C7894" s="263" t="s">
        <v>20</v>
      </c>
      <c r="D7894" t="s">
        <v>0</v>
      </c>
    </row>
    <row r="7895" spans="1:4" x14ac:dyDescent="0.2">
      <c r="A7895" s="263" t="s">
        <v>2236</v>
      </c>
      <c r="B7895" s="263" t="s">
        <v>27914</v>
      </c>
      <c r="C7895" s="263" t="s">
        <v>20</v>
      </c>
      <c r="D7895" t="s">
        <v>0</v>
      </c>
    </row>
    <row r="7896" spans="1:4" x14ac:dyDescent="0.2">
      <c r="A7896" s="263" t="s">
        <v>15219</v>
      </c>
      <c r="B7896" s="263" t="s">
        <v>27914</v>
      </c>
      <c r="C7896" s="263" t="s">
        <v>20</v>
      </c>
      <c r="D7896" t="s">
        <v>0</v>
      </c>
    </row>
    <row r="7897" spans="1:4" x14ac:dyDescent="0.2">
      <c r="A7897" s="263" t="s">
        <v>2237</v>
      </c>
      <c r="B7897" s="263" t="s">
        <v>27915</v>
      </c>
      <c r="C7897" s="263" t="s">
        <v>20</v>
      </c>
      <c r="D7897" t="s">
        <v>0</v>
      </c>
    </row>
    <row r="7898" spans="1:4" x14ac:dyDescent="0.2">
      <c r="A7898" s="263" t="s">
        <v>15220</v>
      </c>
      <c r="B7898" s="263" t="s">
        <v>27915</v>
      </c>
      <c r="C7898" s="263" t="s">
        <v>20</v>
      </c>
      <c r="D7898" t="s">
        <v>0</v>
      </c>
    </row>
    <row r="7899" spans="1:4" x14ac:dyDescent="0.2">
      <c r="A7899" s="263" t="s">
        <v>2238</v>
      </c>
      <c r="B7899" s="263" t="s">
        <v>27916</v>
      </c>
      <c r="C7899" s="263" t="s">
        <v>20</v>
      </c>
      <c r="D7899" t="s">
        <v>0</v>
      </c>
    </row>
    <row r="7900" spans="1:4" x14ac:dyDescent="0.2">
      <c r="A7900" s="263" t="s">
        <v>15221</v>
      </c>
      <c r="B7900" s="263" t="s">
        <v>27916</v>
      </c>
      <c r="C7900" s="263" t="s">
        <v>20</v>
      </c>
      <c r="D7900" t="s">
        <v>0</v>
      </c>
    </row>
    <row r="7901" spans="1:4" x14ac:dyDescent="0.2">
      <c r="A7901" s="263" t="s">
        <v>2239</v>
      </c>
      <c r="B7901" s="263" t="s">
        <v>27917</v>
      </c>
      <c r="C7901" s="263" t="s">
        <v>20</v>
      </c>
      <c r="D7901" t="s">
        <v>0</v>
      </c>
    </row>
    <row r="7902" spans="1:4" x14ac:dyDescent="0.2">
      <c r="A7902" s="263" t="s">
        <v>15222</v>
      </c>
      <c r="B7902" s="263" t="s">
        <v>27917</v>
      </c>
      <c r="C7902" s="263" t="s">
        <v>20</v>
      </c>
      <c r="D7902" t="s">
        <v>0</v>
      </c>
    </row>
    <row r="7903" spans="1:4" x14ac:dyDescent="0.2">
      <c r="A7903" s="263" t="s">
        <v>8043</v>
      </c>
      <c r="B7903" s="263" t="s">
        <v>27918</v>
      </c>
      <c r="C7903" s="263" t="s">
        <v>20</v>
      </c>
      <c r="D7903" t="s">
        <v>0</v>
      </c>
    </row>
    <row r="7904" spans="1:4" x14ac:dyDescent="0.2">
      <c r="A7904" s="263" t="s">
        <v>15223</v>
      </c>
      <c r="B7904" s="263" t="s">
        <v>27918</v>
      </c>
      <c r="C7904" s="263" t="s">
        <v>20</v>
      </c>
      <c r="D7904" t="s">
        <v>0</v>
      </c>
    </row>
    <row r="7905" spans="1:4" x14ac:dyDescent="0.2">
      <c r="A7905" s="263" t="s">
        <v>8044</v>
      </c>
      <c r="B7905" s="263" t="s">
        <v>27919</v>
      </c>
      <c r="C7905" s="263" t="s">
        <v>20</v>
      </c>
      <c r="D7905" t="s">
        <v>0</v>
      </c>
    </row>
    <row r="7906" spans="1:4" x14ac:dyDescent="0.2">
      <c r="A7906" s="263" t="s">
        <v>15224</v>
      </c>
      <c r="B7906" s="263" t="s">
        <v>27919</v>
      </c>
      <c r="C7906" s="263" t="s">
        <v>20</v>
      </c>
      <c r="D7906" t="s">
        <v>0</v>
      </c>
    </row>
    <row r="7907" spans="1:4" x14ac:dyDescent="0.2">
      <c r="A7907" s="263" t="s">
        <v>8045</v>
      </c>
      <c r="B7907" s="263" t="s">
        <v>27920</v>
      </c>
      <c r="C7907" s="263" t="s">
        <v>20</v>
      </c>
      <c r="D7907" t="s">
        <v>0</v>
      </c>
    </row>
    <row r="7908" spans="1:4" x14ac:dyDescent="0.2">
      <c r="A7908" s="263" t="s">
        <v>15225</v>
      </c>
      <c r="B7908" s="263" t="s">
        <v>27920</v>
      </c>
      <c r="C7908" s="263" t="s">
        <v>20</v>
      </c>
      <c r="D7908" t="s">
        <v>0</v>
      </c>
    </row>
    <row r="7909" spans="1:4" x14ac:dyDescent="0.2">
      <c r="A7909" s="263" t="s">
        <v>8046</v>
      </c>
      <c r="B7909" s="263" t="s">
        <v>27921</v>
      </c>
      <c r="C7909" s="263" t="s">
        <v>20</v>
      </c>
      <c r="D7909" t="s">
        <v>0</v>
      </c>
    </row>
    <row r="7910" spans="1:4" x14ac:dyDescent="0.2">
      <c r="A7910" s="263" t="s">
        <v>15226</v>
      </c>
      <c r="B7910" s="263" t="s">
        <v>27921</v>
      </c>
      <c r="C7910" s="263" t="s">
        <v>20</v>
      </c>
      <c r="D7910" t="s">
        <v>0</v>
      </c>
    </row>
    <row r="7911" spans="1:4" x14ac:dyDescent="0.2">
      <c r="A7911" s="263" t="s">
        <v>8047</v>
      </c>
      <c r="B7911" s="263" t="s">
        <v>27922</v>
      </c>
      <c r="C7911" s="263" t="s">
        <v>20</v>
      </c>
      <c r="D7911" t="s">
        <v>0</v>
      </c>
    </row>
    <row r="7912" spans="1:4" x14ac:dyDescent="0.2">
      <c r="A7912" s="263" t="s">
        <v>15227</v>
      </c>
      <c r="B7912" s="263" t="s">
        <v>27922</v>
      </c>
      <c r="C7912" s="263" t="s">
        <v>20</v>
      </c>
      <c r="D7912" t="s">
        <v>0</v>
      </c>
    </row>
    <row r="7913" spans="1:4" x14ac:dyDescent="0.2">
      <c r="A7913" s="263" t="s">
        <v>8048</v>
      </c>
      <c r="B7913" s="263" t="s">
        <v>27923</v>
      </c>
      <c r="C7913" s="263" t="s">
        <v>20</v>
      </c>
      <c r="D7913" t="s">
        <v>0</v>
      </c>
    </row>
    <row r="7914" spans="1:4" x14ac:dyDescent="0.2">
      <c r="A7914" s="263" t="s">
        <v>15228</v>
      </c>
      <c r="B7914" s="263" t="s">
        <v>27923</v>
      </c>
      <c r="C7914" s="263" t="s">
        <v>20</v>
      </c>
      <c r="D7914" t="s">
        <v>0</v>
      </c>
    </row>
    <row r="7915" spans="1:4" x14ac:dyDescent="0.2">
      <c r="A7915" s="263" t="s">
        <v>8049</v>
      </c>
      <c r="B7915" s="263" t="s">
        <v>27924</v>
      </c>
      <c r="C7915" s="263" t="s">
        <v>20</v>
      </c>
      <c r="D7915" t="s">
        <v>0</v>
      </c>
    </row>
    <row r="7916" spans="1:4" x14ac:dyDescent="0.2">
      <c r="A7916" s="263" t="s">
        <v>15229</v>
      </c>
      <c r="B7916" s="263" t="s">
        <v>27924</v>
      </c>
      <c r="C7916" s="263" t="s">
        <v>20</v>
      </c>
      <c r="D7916" t="s">
        <v>0</v>
      </c>
    </row>
    <row r="7917" spans="1:4" x14ac:dyDescent="0.2">
      <c r="A7917" s="263" t="s">
        <v>8050</v>
      </c>
      <c r="B7917" s="263" t="s">
        <v>27925</v>
      </c>
      <c r="C7917" s="263" t="s">
        <v>20</v>
      </c>
      <c r="D7917" t="s">
        <v>0</v>
      </c>
    </row>
    <row r="7918" spans="1:4" x14ac:dyDescent="0.2">
      <c r="A7918" s="263" t="s">
        <v>15230</v>
      </c>
      <c r="B7918" s="263" t="s">
        <v>27925</v>
      </c>
      <c r="C7918" s="263" t="s">
        <v>20</v>
      </c>
      <c r="D7918" t="s">
        <v>0</v>
      </c>
    </row>
    <row r="7919" spans="1:4" x14ac:dyDescent="0.2">
      <c r="A7919" s="263" t="s">
        <v>8051</v>
      </c>
      <c r="B7919" s="263" t="s">
        <v>27926</v>
      </c>
      <c r="C7919" s="263" t="s">
        <v>20</v>
      </c>
      <c r="D7919" t="s">
        <v>0</v>
      </c>
    </row>
    <row r="7920" spans="1:4" x14ac:dyDescent="0.2">
      <c r="A7920" s="263" t="s">
        <v>15231</v>
      </c>
      <c r="B7920" s="263" t="s">
        <v>27926</v>
      </c>
      <c r="C7920" s="263" t="s">
        <v>20</v>
      </c>
      <c r="D7920" t="s">
        <v>0</v>
      </c>
    </row>
    <row r="7921" spans="1:4" x14ac:dyDescent="0.2">
      <c r="A7921" s="263" t="s">
        <v>2240</v>
      </c>
      <c r="B7921" s="263" t="s">
        <v>27927</v>
      </c>
      <c r="C7921" s="263" t="s">
        <v>20</v>
      </c>
      <c r="D7921" t="s">
        <v>0</v>
      </c>
    </row>
    <row r="7922" spans="1:4" x14ac:dyDescent="0.2">
      <c r="A7922" s="263" t="s">
        <v>15232</v>
      </c>
      <c r="B7922" s="263" t="s">
        <v>27927</v>
      </c>
      <c r="C7922" s="263" t="s">
        <v>20</v>
      </c>
      <c r="D7922" t="s">
        <v>0</v>
      </c>
    </row>
    <row r="7923" spans="1:4" x14ac:dyDescent="0.2">
      <c r="A7923" s="263" t="s">
        <v>2241</v>
      </c>
      <c r="B7923" s="263" t="s">
        <v>27928</v>
      </c>
      <c r="C7923" s="263" t="s">
        <v>20</v>
      </c>
      <c r="D7923" t="s">
        <v>0</v>
      </c>
    </row>
    <row r="7924" spans="1:4" x14ac:dyDescent="0.2">
      <c r="A7924" s="263" t="s">
        <v>15233</v>
      </c>
      <c r="B7924" s="263" t="s">
        <v>27928</v>
      </c>
      <c r="C7924" s="263" t="s">
        <v>20</v>
      </c>
      <c r="D7924" t="s">
        <v>0</v>
      </c>
    </row>
    <row r="7925" spans="1:4" x14ac:dyDescent="0.2">
      <c r="A7925" s="263" t="s">
        <v>2242</v>
      </c>
      <c r="B7925" s="263" t="s">
        <v>27929</v>
      </c>
      <c r="C7925" s="263" t="s">
        <v>20</v>
      </c>
      <c r="D7925" t="s">
        <v>0</v>
      </c>
    </row>
    <row r="7926" spans="1:4" x14ac:dyDescent="0.2">
      <c r="A7926" s="263" t="s">
        <v>15234</v>
      </c>
      <c r="B7926" s="263" t="s">
        <v>27929</v>
      </c>
      <c r="C7926" s="263" t="s">
        <v>20</v>
      </c>
      <c r="D7926" t="s">
        <v>0</v>
      </c>
    </row>
    <row r="7927" spans="1:4" x14ac:dyDescent="0.2">
      <c r="A7927" s="263" t="s">
        <v>2243</v>
      </c>
      <c r="B7927" s="263" t="s">
        <v>27930</v>
      </c>
      <c r="C7927" s="263" t="s">
        <v>20</v>
      </c>
      <c r="D7927" t="s">
        <v>0</v>
      </c>
    </row>
    <row r="7928" spans="1:4" x14ac:dyDescent="0.2">
      <c r="A7928" s="263" t="s">
        <v>15235</v>
      </c>
      <c r="B7928" s="263" t="s">
        <v>27930</v>
      </c>
      <c r="C7928" s="263" t="s">
        <v>20</v>
      </c>
      <c r="D7928" t="s">
        <v>0</v>
      </c>
    </row>
    <row r="7929" spans="1:4" x14ac:dyDescent="0.2">
      <c r="A7929" s="263" t="s">
        <v>2244</v>
      </c>
      <c r="B7929" s="263" t="s">
        <v>27931</v>
      </c>
      <c r="C7929" s="263" t="s">
        <v>20</v>
      </c>
      <c r="D7929" t="s">
        <v>0</v>
      </c>
    </row>
    <row r="7930" spans="1:4" x14ac:dyDescent="0.2">
      <c r="A7930" s="263" t="s">
        <v>15236</v>
      </c>
      <c r="B7930" s="263" t="s">
        <v>27931</v>
      </c>
      <c r="C7930" s="263" t="s">
        <v>20</v>
      </c>
      <c r="D7930" t="s">
        <v>0</v>
      </c>
    </row>
    <row r="7931" spans="1:4" x14ac:dyDescent="0.2">
      <c r="A7931" s="263" t="s">
        <v>2245</v>
      </c>
      <c r="B7931" s="263" t="s">
        <v>27932</v>
      </c>
      <c r="C7931" s="263" t="s">
        <v>20</v>
      </c>
      <c r="D7931" t="s">
        <v>0</v>
      </c>
    </row>
    <row r="7932" spans="1:4" x14ac:dyDescent="0.2">
      <c r="A7932" s="263" t="s">
        <v>15237</v>
      </c>
      <c r="B7932" s="263" t="s">
        <v>27932</v>
      </c>
      <c r="C7932" s="263" t="s">
        <v>20</v>
      </c>
      <c r="D7932" t="s">
        <v>0</v>
      </c>
    </row>
    <row r="7933" spans="1:4" x14ac:dyDescent="0.2">
      <c r="A7933" s="263" t="s">
        <v>2246</v>
      </c>
      <c r="B7933" s="263" t="s">
        <v>27933</v>
      </c>
      <c r="C7933" s="263" t="s">
        <v>20</v>
      </c>
      <c r="D7933" t="s">
        <v>0</v>
      </c>
    </row>
    <row r="7934" spans="1:4" x14ac:dyDescent="0.2">
      <c r="A7934" s="263" t="s">
        <v>15238</v>
      </c>
      <c r="B7934" s="263" t="s">
        <v>27933</v>
      </c>
      <c r="C7934" s="263" t="s">
        <v>20</v>
      </c>
      <c r="D7934" t="s">
        <v>0</v>
      </c>
    </row>
    <row r="7935" spans="1:4" x14ac:dyDescent="0.2">
      <c r="A7935" s="263" t="s">
        <v>2247</v>
      </c>
      <c r="B7935" s="263" t="s">
        <v>27934</v>
      </c>
      <c r="C7935" s="263" t="s">
        <v>20</v>
      </c>
      <c r="D7935" t="s">
        <v>0</v>
      </c>
    </row>
    <row r="7936" spans="1:4" x14ac:dyDescent="0.2">
      <c r="A7936" s="263" t="s">
        <v>15239</v>
      </c>
      <c r="B7936" s="263" t="s">
        <v>27934</v>
      </c>
      <c r="C7936" s="263" t="s">
        <v>20</v>
      </c>
      <c r="D7936" t="s">
        <v>0</v>
      </c>
    </row>
    <row r="7937" spans="1:4" x14ac:dyDescent="0.2">
      <c r="A7937" s="263" t="s">
        <v>2248</v>
      </c>
      <c r="B7937" s="263" t="s">
        <v>27935</v>
      </c>
      <c r="C7937" s="263" t="s">
        <v>20</v>
      </c>
      <c r="D7937" t="s">
        <v>0</v>
      </c>
    </row>
    <row r="7938" spans="1:4" x14ac:dyDescent="0.2">
      <c r="A7938" s="263" t="s">
        <v>15240</v>
      </c>
      <c r="B7938" s="263" t="s">
        <v>27935</v>
      </c>
      <c r="C7938" s="263" t="s">
        <v>20</v>
      </c>
      <c r="D7938" t="s">
        <v>0</v>
      </c>
    </row>
    <row r="7939" spans="1:4" x14ac:dyDescent="0.2">
      <c r="A7939" s="263" t="s">
        <v>2249</v>
      </c>
      <c r="B7939" s="263" t="s">
        <v>27936</v>
      </c>
      <c r="C7939" s="263" t="s">
        <v>20</v>
      </c>
      <c r="D7939" t="s">
        <v>0</v>
      </c>
    </row>
    <row r="7940" spans="1:4" x14ac:dyDescent="0.2">
      <c r="A7940" s="263" t="s">
        <v>15241</v>
      </c>
      <c r="B7940" s="263" t="s">
        <v>27936</v>
      </c>
      <c r="C7940" s="263" t="s">
        <v>20</v>
      </c>
      <c r="D7940" t="s">
        <v>0</v>
      </c>
    </row>
    <row r="7941" spans="1:4" x14ac:dyDescent="0.2">
      <c r="A7941" s="263" t="s">
        <v>8052</v>
      </c>
      <c r="B7941" s="263" t="s">
        <v>27937</v>
      </c>
      <c r="C7941" s="263" t="s">
        <v>20</v>
      </c>
      <c r="D7941" t="s">
        <v>0</v>
      </c>
    </row>
    <row r="7942" spans="1:4" x14ac:dyDescent="0.2">
      <c r="A7942" s="263" t="s">
        <v>15242</v>
      </c>
      <c r="B7942" s="263" t="s">
        <v>27937</v>
      </c>
      <c r="C7942" s="263" t="s">
        <v>20</v>
      </c>
      <c r="D7942" t="s">
        <v>0</v>
      </c>
    </row>
    <row r="7943" spans="1:4" x14ac:dyDescent="0.2">
      <c r="A7943" s="263" t="s">
        <v>8053</v>
      </c>
      <c r="B7943" s="263" t="s">
        <v>27938</v>
      </c>
      <c r="C7943" s="263" t="s">
        <v>20</v>
      </c>
      <c r="D7943" t="s">
        <v>0</v>
      </c>
    </row>
    <row r="7944" spans="1:4" x14ac:dyDescent="0.2">
      <c r="A7944" s="263" t="s">
        <v>15243</v>
      </c>
      <c r="B7944" s="263" t="s">
        <v>27938</v>
      </c>
      <c r="C7944" s="263" t="s">
        <v>20</v>
      </c>
      <c r="D7944" t="s">
        <v>0</v>
      </c>
    </row>
    <row r="7945" spans="1:4" x14ac:dyDescent="0.2">
      <c r="A7945" s="263" t="s">
        <v>8054</v>
      </c>
      <c r="B7945" s="263" t="s">
        <v>27939</v>
      </c>
      <c r="C7945" s="263" t="s">
        <v>20</v>
      </c>
      <c r="D7945" t="s">
        <v>0</v>
      </c>
    </row>
    <row r="7946" spans="1:4" x14ac:dyDescent="0.2">
      <c r="A7946" s="263" t="s">
        <v>15244</v>
      </c>
      <c r="B7946" s="263" t="s">
        <v>27939</v>
      </c>
      <c r="C7946" s="263" t="s">
        <v>20</v>
      </c>
      <c r="D7946" t="s">
        <v>0</v>
      </c>
    </row>
    <row r="7947" spans="1:4" x14ac:dyDescent="0.2">
      <c r="A7947" s="263" t="s">
        <v>8055</v>
      </c>
      <c r="B7947" s="263" t="s">
        <v>27940</v>
      </c>
      <c r="C7947" s="263" t="s">
        <v>20</v>
      </c>
      <c r="D7947" t="s">
        <v>0</v>
      </c>
    </row>
    <row r="7948" spans="1:4" x14ac:dyDescent="0.2">
      <c r="A7948" s="263" t="s">
        <v>15245</v>
      </c>
      <c r="B7948" s="263" t="s">
        <v>27940</v>
      </c>
      <c r="C7948" s="263" t="s">
        <v>20</v>
      </c>
      <c r="D7948" t="s">
        <v>0</v>
      </c>
    </row>
    <row r="7949" spans="1:4" x14ac:dyDescent="0.2">
      <c r="A7949" s="263" t="s">
        <v>8056</v>
      </c>
      <c r="B7949" s="263" t="s">
        <v>27941</v>
      </c>
      <c r="C7949" s="263" t="s">
        <v>20</v>
      </c>
      <c r="D7949" t="s">
        <v>0</v>
      </c>
    </row>
    <row r="7950" spans="1:4" x14ac:dyDescent="0.2">
      <c r="A7950" s="263" t="s">
        <v>15246</v>
      </c>
      <c r="B7950" s="263" t="s">
        <v>27941</v>
      </c>
      <c r="C7950" s="263" t="s">
        <v>20</v>
      </c>
      <c r="D7950" t="s">
        <v>0</v>
      </c>
    </row>
    <row r="7951" spans="1:4" x14ac:dyDescent="0.2">
      <c r="A7951" s="263" t="s">
        <v>8057</v>
      </c>
      <c r="B7951" s="263" t="s">
        <v>27942</v>
      </c>
      <c r="C7951" s="263" t="s">
        <v>20</v>
      </c>
      <c r="D7951" t="s">
        <v>0</v>
      </c>
    </row>
    <row r="7952" spans="1:4" x14ac:dyDescent="0.2">
      <c r="A7952" s="263" t="s">
        <v>15247</v>
      </c>
      <c r="B7952" s="263" t="s">
        <v>27942</v>
      </c>
      <c r="C7952" s="263" t="s">
        <v>20</v>
      </c>
      <c r="D7952" t="s">
        <v>0</v>
      </c>
    </row>
    <row r="7953" spans="1:4" x14ac:dyDescent="0.2">
      <c r="A7953" s="263" t="s">
        <v>8058</v>
      </c>
      <c r="B7953" s="263" t="s">
        <v>27943</v>
      </c>
      <c r="C7953" s="263" t="s">
        <v>20</v>
      </c>
      <c r="D7953" t="s">
        <v>0</v>
      </c>
    </row>
    <row r="7954" spans="1:4" x14ac:dyDescent="0.2">
      <c r="A7954" s="263" t="s">
        <v>15248</v>
      </c>
      <c r="B7954" s="263" t="s">
        <v>27943</v>
      </c>
      <c r="C7954" s="263" t="s">
        <v>20</v>
      </c>
      <c r="D7954" t="s">
        <v>0</v>
      </c>
    </row>
    <row r="7955" spans="1:4" x14ac:dyDescent="0.2">
      <c r="A7955" s="263" t="s">
        <v>8059</v>
      </c>
      <c r="B7955" s="263" t="s">
        <v>27944</v>
      </c>
      <c r="C7955" s="263" t="s">
        <v>20</v>
      </c>
      <c r="D7955" t="s">
        <v>0</v>
      </c>
    </row>
    <row r="7956" spans="1:4" x14ac:dyDescent="0.2">
      <c r="A7956" s="263" t="s">
        <v>15249</v>
      </c>
      <c r="B7956" s="263" t="s">
        <v>27944</v>
      </c>
      <c r="C7956" s="263" t="s">
        <v>20</v>
      </c>
      <c r="D7956" t="s">
        <v>0</v>
      </c>
    </row>
    <row r="7957" spans="1:4" x14ac:dyDescent="0.2">
      <c r="A7957" s="263" t="s">
        <v>8060</v>
      </c>
      <c r="B7957" s="263" t="s">
        <v>27945</v>
      </c>
      <c r="C7957" s="263" t="s">
        <v>20</v>
      </c>
      <c r="D7957" t="s">
        <v>0</v>
      </c>
    </row>
    <row r="7958" spans="1:4" x14ac:dyDescent="0.2">
      <c r="A7958" s="263" t="s">
        <v>15250</v>
      </c>
      <c r="B7958" s="263" t="s">
        <v>27945</v>
      </c>
      <c r="C7958" s="263" t="s">
        <v>20</v>
      </c>
      <c r="D7958" t="s">
        <v>0</v>
      </c>
    </row>
    <row r="7959" spans="1:4" x14ac:dyDescent="0.2">
      <c r="A7959" s="263" t="s">
        <v>8061</v>
      </c>
      <c r="B7959" s="263" t="s">
        <v>27946</v>
      </c>
      <c r="C7959" s="263" t="s">
        <v>20</v>
      </c>
      <c r="D7959" t="s">
        <v>0</v>
      </c>
    </row>
    <row r="7960" spans="1:4" x14ac:dyDescent="0.2">
      <c r="A7960" s="263" t="s">
        <v>15251</v>
      </c>
      <c r="B7960" s="263" t="s">
        <v>27946</v>
      </c>
      <c r="C7960" s="263" t="s">
        <v>20</v>
      </c>
      <c r="D7960" t="s">
        <v>0</v>
      </c>
    </row>
    <row r="7961" spans="1:4" x14ac:dyDescent="0.2">
      <c r="A7961" s="263" t="s">
        <v>8062</v>
      </c>
      <c r="B7961" s="263" t="s">
        <v>27947</v>
      </c>
      <c r="C7961" s="263" t="s">
        <v>20</v>
      </c>
      <c r="D7961" t="s">
        <v>0</v>
      </c>
    </row>
    <row r="7962" spans="1:4" x14ac:dyDescent="0.2">
      <c r="A7962" s="263" t="s">
        <v>15252</v>
      </c>
      <c r="B7962" s="263" t="s">
        <v>27947</v>
      </c>
      <c r="C7962" s="263" t="s">
        <v>20</v>
      </c>
      <c r="D7962" t="s">
        <v>0</v>
      </c>
    </row>
    <row r="7963" spans="1:4" x14ac:dyDescent="0.2">
      <c r="A7963" s="263" t="s">
        <v>8063</v>
      </c>
      <c r="B7963" s="263" t="s">
        <v>27948</v>
      </c>
      <c r="C7963" s="263" t="s">
        <v>20</v>
      </c>
      <c r="D7963" t="s">
        <v>0</v>
      </c>
    </row>
    <row r="7964" spans="1:4" x14ac:dyDescent="0.2">
      <c r="A7964" s="263" t="s">
        <v>15253</v>
      </c>
      <c r="B7964" s="263" t="s">
        <v>27948</v>
      </c>
      <c r="C7964" s="263" t="s">
        <v>20</v>
      </c>
      <c r="D7964" t="s">
        <v>0</v>
      </c>
    </row>
    <row r="7965" spans="1:4" x14ac:dyDescent="0.2">
      <c r="A7965" s="263" t="s">
        <v>8064</v>
      </c>
      <c r="B7965" s="263" t="s">
        <v>27949</v>
      </c>
      <c r="C7965" s="263" t="s">
        <v>20</v>
      </c>
      <c r="D7965" t="s">
        <v>0</v>
      </c>
    </row>
    <row r="7966" spans="1:4" x14ac:dyDescent="0.2">
      <c r="A7966" s="263" t="s">
        <v>15254</v>
      </c>
      <c r="B7966" s="263" t="s">
        <v>27949</v>
      </c>
      <c r="C7966" s="263" t="s">
        <v>20</v>
      </c>
      <c r="D7966" t="s">
        <v>0</v>
      </c>
    </row>
    <row r="7967" spans="1:4" x14ac:dyDescent="0.2">
      <c r="A7967" s="263" t="s">
        <v>8065</v>
      </c>
      <c r="B7967" s="263" t="s">
        <v>27950</v>
      </c>
      <c r="C7967" s="263" t="s">
        <v>20</v>
      </c>
      <c r="D7967" t="s">
        <v>0</v>
      </c>
    </row>
    <row r="7968" spans="1:4" x14ac:dyDescent="0.2">
      <c r="A7968" s="263" t="s">
        <v>15255</v>
      </c>
      <c r="B7968" s="263" t="s">
        <v>27950</v>
      </c>
      <c r="C7968" s="263" t="s">
        <v>20</v>
      </c>
      <c r="D7968" t="s">
        <v>0</v>
      </c>
    </row>
    <row r="7969" spans="1:4" x14ac:dyDescent="0.2">
      <c r="A7969" s="263" t="s">
        <v>8066</v>
      </c>
      <c r="B7969" s="263" t="s">
        <v>27951</v>
      </c>
      <c r="C7969" s="263" t="s">
        <v>20</v>
      </c>
      <c r="D7969" t="s">
        <v>0</v>
      </c>
    </row>
    <row r="7970" spans="1:4" x14ac:dyDescent="0.2">
      <c r="A7970" s="263" t="s">
        <v>15256</v>
      </c>
      <c r="B7970" s="263" t="s">
        <v>27951</v>
      </c>
      <c r="C7970" s="263" t="s">
        <v>20</v>
      </c>
      <c r="D7970" t="s">
        <v>0</v>
      </c>
    </row>
    <row r="7971" spans="1:4" x14ac:dyDescent="0.2">
      <c r="A7971" s="263" t="s">
        <v>8067</v>
      </c>
      <c r="B7971" s="263" t="s">
        <v>27952</v>
      </c>
      <c r="C7971" s="263" t="s">
        <v>20</v>
      </c>
      <c r="D7971" t="s">
        <v>0</v>
      </c>
    </row>
    <row r="7972" spans="1:4" x14ac:dyDescent="0.2">
      <c r="A7972" s="263" t="s">
        <v>15257</v>
      </c>
      <c r="B7972" s="263" t="s">
        <v>27952</v>
      </c>
      <c r="C7972" s="263" t="s">
        <v>20</v>
      </c>
      <c r="D7972" t="s">
        <v>0</v>
      </c>
    </row>
    <row r="7973" spans="1:4" x14ac:dyDescent="0.2">
      <c r="A7973" s="263" t="s">
        <v>8068</v>
      </c>
      <c r="B7973" s="263" t="s">
        <v>27953</v>
      </c>
      <c r="C7973" s="263" t="s">
        <v>20</v>
      </c>
      <c r="D7973" t="s">
        <v>0</v>
      </c>
    </row>
    <row r="7974" spans="1:4" x14ac:dyDescent="0.2">
      <c r="A7974" s="263" t="s">
        <v>15258</v>
      </c>
      <c r="B7974" s="263" t="s">
        <v>27953</v>
      </c>
      <c r="C7974" s="263" t="s">
        <v>20</v>
      </c>
      <c r="D7974" t="s">
        <v>0</v>
      </c>
    </row>
    <row r="7975" spans="1:4" x14ac:dyDescent="0.2">
      <c r="A7975" s="263" t="s">
        <v>8069</v>
      </c>
      <c r="B7975" s="263" t="s">
        <v>27954</v>
      </c>
      <c r="C7975" s="263" t="s">
        <v>20</v>
      </c>
      <c r="D7975" t="s">
        <v>0</v>
      </c>
    </row>
    <row r="7976" spans="1:4" x14ac:dyDescent="0.2">
      <c r="A7976" s="263" t="s">
        <v>15259</v>
      </c>
      <c r="B7976" s="263" t="s">
        <v>27954</v>
      </c>
      <c r="C7976" s="263" t="s">
        <v>20</v>
      </c>
      <c r="D7976" t="s">
        <v>0</v>
      </c>
    </row>
    <row r="7977" spans="1:4" x14ac:dyDescent="0.2">
      <c r="A7977" s="263" t="s">
        <v>8070</v>
      </c>
      <c r="B7977" s="263" t="s">
        <v>27955</v>
      </c>
      <c r="C7977" s="263" t="s">
        <v>20</v>
      </c>
      <c r="D7977" t="s">
        <v>0</v>
      </c>
    </row>
    <row r="7978" spans="1:4" x14ac:dyDescent="0.2">
      <c r="A7978" s="263" t="s">
        <v>15260</v>
      </c>
      <c r="B7978" s="263" t="s">
        <v>27955</v>
      </c>
      <c r="C7978" s="263" t="s">
        <v>20</v>
      </c>
      <c r="D7978" t="s">
        <v>0</v>
      </c>
    </row>
    <row r="7979" spans="1:4" x14ac:dyDescent="0.2">
      <c r="A7979" s="263" t="s">
        <v>8071</v>
      </c>
      <c r="B7979" s="263" t="s">
        <v>27956</v>
      </c>
      <c r="C7979" s="263" t="s">
        <v>20</v>
      </c>
      <c r="D7979" t="s">
        <v>0</v>
      </c>
    </row>
    <row r="7980" spans="1:4" x14ac:dyDescent="0.2">
      <c r="A7980" s="263" t="s">
        <v>15261</v>
      </c>
      <c r="B7980" s="263" t="s">
        <v>27956</v>
      </c>
      <c r="C7980" s="263" t="s">
        <v>20</v>
      </c>
      <c r="D7980" t="s">
        <v>0</v>
      </c>
    </row>
    <row r="7981" spans="1:4" x14ac:dyDescent="0.2">
      <c r="A7981" s="263" t="s">
        <v>8072</v>
      </c>
      <c r="B7981" s="263" t="s">
        <v>27957</v>
      </c>
      <c r="C7981" s="263" t="s">
        <v>20</v>
      </c>
      <c r="D7981" t="s">
        <v>0</v>
      </c>
    </row>
    <row r="7982" spans="1:4" x14ac:dyDescent="0.2">
      <c r="A7982" s="263" t="s">
        <v>15262</v>
      </c>
      <c r="B7982" s="263" t="s">
        <v>27957</v>
      </c>
      <c r="C7982" s="263" t="s">
        <v>20</v>
      </c>
      <c r="D7982" t="s">
        <v>0</v>
      </c>
    </row>
    <row r="7983" spans="1:4" x14ac:dyDescent="0.2">
      <c r="A7983" s="263" t="s">
        <v>8073</v>
      </c>
      <c r="B7983" s="263" t="s">
        <v>27958</v>
      </c>
      <c r="C7983" s="263" t="s">
        <v>20</v>
      </c>
      <c r="D7983" t="s">
        <v>0</v>
      </c>
    </row>
    <row r="7984" spans="1:4" x14ac:dyDescent="0.2">
      <c r="A7984" s="263" t="s">
        <v>15263</v>
      </c>
      <c r="B7984" s="263" t="s">
        <v>27958</v>
      </c>
      <c r="C7984" s="263" t="s">
        <v>20</v>
      </c>
      <c r="D7984" t="s">
        <v>0</v>
      </c>
    </row>
    <row r="7985" spans="1:4" x14ac:dyDescent="0.2">
      <c r="A7985" s="263" t="s">
        <v>8074</v>
      </c>
      <c r="B7985" s="263" t="s">
        <v>27959</v>
      </c>
      <c r="C7985" s="263" t="s">
        <v>20</v>
      </c>
      <c r="D7985" t="s">
        <v>0</v>
      </c>
    </row>
    <row r="7986" spans="1:4" x14ac:dyDescent="0.2">
      <c r="A7986" s="263" t="s">
        <v>15264</v>
      </c>
      <c r="B7986" s="263" t="s">
        <v>27959</v>
      </c>
      <c r="C7986" s="263" t="s">
        <v>20</v>
      </c>
      <c r="D7986" t="s">
        <v>0</v>
      </c>
    </row>
    <row r="7987" spans="1:4" x14ac:dyDescent="0.2">
      <c r="A7987" s="263" t="s">
        <v>8075</v>
      </c>
      <c r="B7987" s="263" t="s">
        <v>27960</v>
      </c>
      <c r="C7987" s="263" t="s">
        <v>20</v>
      </c>
      <c r="D7987" t="s">
        <v>0</v>
      </c>
    </row>
    <row r="7988" spans="1:4" x14ac:dyDescent="0.2">
      <c r="A7988" s="263" t="s">
        <v>15265</v>
      </c>
      <c r="B7988" s="263" t="s">
        <v>27960</v>
      </c>
      <c r="C7988" s="263" t="s">
        <v>20</v>
      </c>
      <c r="D7988" t="s">
        <v>0</v>
      </c>
    </row>
    <row r="7989" spans="1:4" x14ac:dyDescent="0.2">
      <c r="A7989" s="263" t="s">
        <v>8076</v>
      </c>
      <c r="B7989" s="263" t="s">
        <v>27961</v>
      </c>
      <c r="C7989" s="263" t="s">
        <v>20</v>
      </c>
      <c r="D7989" t="s">
        <v>0</v>
      </c>
    </row>
    <row r="7990" spans="1:4" x14ac:dyDescent="0.2">
      <c r="A7990" s="263" t="s">
        <v>15266</v>
      </c>
      <c r="B7990" s="263" t="s">
        <v>27961</v>
      </c>
      <c r="C7990" s="263" t="s">
        <v>20</v>
      </c>
      <c r="D7990" t="s">
        <v>0</v>
      </c>
    </row>
    <row r="7991" spans="1:4" x14ac:dyDescent="0.2">
      <c r="A7991" s="263" t="s">
        <v>8077</v>
      </c>
      <c r="B7991" s="263" t="s">
        <v>27962</v>
      </c>
      <c r="C7991" s="263" t="s">
        <v>20</v>
      </c>
      <c r="D7991" t="s">
        <v>0</v>
      </c>
    </row>
    <row r="7992" spans="1:4" x14ac:dyDescent="0.2">
      <c r="A7992" s="263" t="s">
        <v>15267</v>
      </c>
      <c r="B7992" s="263" t="s">
        <v>27962</v>
      </c>
      <c r="C7992" s="263" t="s">
        <v>20</v>
      </c>
      <c r="D7992" t="s">
        <v>0</v>
      </c>
    </row>
    <row r="7993" spans="1:4" x14ac:dyDescent="0.2">
      <c r="A7993" s="263" t="s">
        <v>8078</v>
      </c>
      <c r="B7993" s="263" t="s">
        <v>27963</v>
      </c>
      <c r="C7993" s="263" t="s">
        <v>20</v>
      </c>
      <c r="D7993" t="s">
        <v>0</v>
      </c>
    </row>
    <row r="7994" spans="1:4" x14ac:dyDescent="0.2">
      <c r="A7994" s="263" t="s">
        <v>15268</v>
      </c>
      <c r="B7994" s="263" t="s">
        <v>27963</v>
      </c>
      <c r="C7994" s="263" t="s">
        <v>20</v>
      </c>
      <c r="D7994" t="s">
        <v>0</v>
      </c>
    </row>
    <row r="7995" spans="1:4" x14ac:dyDescent="0.2">
      <c r="A7995" s="263" t="s">
        <v>8079</v>
      </c>
      <c r="B7995" s="263" t="s">
        <v>27964</v>
      </c>
      <c r="C7995" s="263" t="s">
        <v>20</v>
      </c>
      <c r="D7995" t="s">
        <v>0</v>
      </c>
    </row>
    <row r="7996" spans="1:4" x14ac:dyDescent="0.2">
      <c r="A7996" s="263" t="s">
        <v>15269</v>
      </c>
      <c r="B7996" s="263" t="s">
        <v>27964</v>
      </c>
      <c r="C7996" s="263" t="s">
        <v>20</v>
      </c>
      <c r="D7996" t="s">
        <v>0</v>
      </c>
    </row>
    <row r="7997" spans="1:4" x14ac:dyDescent="0.2">
      <c r="A7997" s="263" t="s">
        <v>8080</v>
      </c>
      <c r="B7997" s="263" t="s">
        <v>27965</v>
      </c>
      <c r="C7997" s="263" t="s">
        <v>20</v>
      </c>
      <c r="D7997" t="s">
        <v>0</v>
      </c>
    </row>
    <row r="7998" spans="1:4" x14ac:dyDescent="0.2">
      <c r="A7998" s="263" t="s">
        <v>15270</v>
      </c>
      <c r="B7998" s="263" t="s">
        <v>27965</v>
      </c>
      <c r="C7998" s="263" t="s">
        <v>20</v>
      </c>
      <c r="D7998" t="s">
        <v>0</v>
      </c>
    </row>
    <row r="7999" spans="1:4" x14ac:dyDescent="0.2">
      <c r="A7999" s="263" t="s">
        <v>8081</v>
      </c>
      <c r="B7999" s="263" t="s">
        <v>27966</v>
      </c>
      <c r="C7999" s="263" t="s">
        <v>20</v>
      </c>
      <c r="D7999" t="s">
        <v>0</v>
      </c>
    </row>
    <row r="8000" spans="1:4" x14ac:dyDescent="0.2">
      <c r="A8000" s="263" t="s">
        <v>15271</v>
      </c>
      <c r="B8000" s="263" t="s">
        <v>27966</v>
      </c>
      <c r="C8000" s="263" t="s">
        <v>20</v>
      </c>
      <c r="D8000" t="s">
        <v>0</v>
      </c>
    </row>
    <row r="8001" spans="1:4" x14ac:dyDescent="0.2">
      <c r="A8001" s="263" t="s">
        <v>8082</v>
      </c>
      <c r="B8001" s="263" t="s">
        <v>27967</v>
      </c>
      <c r="C8001" s="263" t="s">
        <v>20</v>
      </c>
      <c r="D8001" t="s">
        <v>0</v>
      </c>
    </row>
    <row r="8002" spans="1:4" x14ac:dyDescent="0.2">
      <c r="A8002" s="263" t="s">
        <v>15272</v>
      </c>
      <c r="B8002" s="263" t="s">
        <v>27967</v>
      </c>
      <c r="C8002" s="263" t="s">
        <v>20</v>
      </c>
      <c r="D8002" t="s">
        <v>0</v>
      </c>
    </row>
    <row r="8003" spans="1:4" x14ac:dyDescent="0.2">
      <c r="A8003" s="263" t="s">
        <v>8083</v>
      </c>
      <c r="B8003" s="263" t="s">
        <v>27968</v>
      </c>
      <c r="C8003" s="263" t="s">
        <v>20</v>
      </c>
      <c r="D8003" t="s">
        <v>0</v>
      </c>
    </row>
    <row r="8004" spans="1:4" x14ac:dyDescent="0.2">
      <c r="A8004" s="263" t="s">
        <v>15273</v>
      </c>
      <c r="B8004" s="263" t="s">
        <v>27968</v>
      </c>
      <c r="C8004" s="263" t="s">
        <v>20</v>
      </c>
      <c r="D8004" t="s">
        <v>0</v>
      </c>
    </row>
    <row r="8005" spans="1:4" x14ac:dyDescent="0.2">
      <c r="A8005" s="263" t="s">
        <v>8084</v>
      </c>
      <c r="B8005" s="263" t="s">
        <v>27969</v>
      </c>
      <c r="C8005" s="263" t="s">
        <v>20</v>
      </c>
      <c r="D8005" t="s">
        <v>0</v>
      </c>
    </row>
    <row r="8006" spans="1:4" x14ac:dyDescent="0.2">
      <c r="A8006" s="263" t="s">
        <v>15274</v>
      </c>
      <c r="B8006" s="263" t="s">
        <v>27969</v>
      </c>
      <c r="C8006" s="263" t="s">
        <v>20</v>
      </c>
      <c r="D8006" t="s">
        <v>0</v>
      </c>
    </row>
    <row r="8007" spans="1:4" x14ac:dyDescent="0.2">
      <c r="A8007" s="263" t="s">
        <v>8085</v>
      </c>
      <c r="B8007" s="263" t="s">
        <v>27970</v>
      </c>
      <c r="C8007" s="263" t="s">
        <v>20</v>
      </c>
      <c r="D8007" t="s">
        <v>0</v>
      </c>
    </row>
    <row r="8008" spans="1:4" x14ac:dyDescent="0.2">
      <c r="A8008" s="263" t="s">
        <v>15275</v>
      </c>
      <c r="B8008" s="263" t="s">
        <v>27970</v>
      </c>
      <c r="C8008" s="263" t="s">
        <v>20</v>
      </c>
      <c r="D8008" t="s">
        <v>0</v>
      </c>
    </row>
    <row r="8009" spans="1:4" x14ac:dyDescent="0.2">
      <c r="A8009" s="263" t="s">
        <v>8086</v>
      </c>
      <c r="B8009" s="263" t="s">
        <v>27971</v>
      </c>
      <c r="C8009" s="263" t="s">
        <v>20</v>
      </c>
      <c r="D8009" t="s">
        <v>0</v>
      </c>
    </row>
    <row r="8010" spans="1:4" x14ac:dyDescent="0.2">
      <c r="A8010" s="263" t="s">
        <v>15276</v>
      </c>
      <c r="B8010" s="263" t="s">
        <v>27971</v>
      </c>
      <c r="C8010" s="263" t="s">
        <v>20</v>
      </c>
      <c r="D8010" t="s">
        <v>0</v>
      </c>
    </row>
    <row r="8011" spans="1:4" x14ac:dyDescent="0.2">
      <c r="A8011" s="263" t="s">
        <v>8087</v>
      </c>
      <c r="B8011" s="263" t="s">
        <v>27972</v>
      </c>
      <c r="C8011" s="263" t="s">
        <v>20</v>
      </c>
      <c r="D8011" t="s">
        <v>0</v>
      </c>
    </row>
    <row r="8012" spans="1:4" x14ac:dyDescent="0.2">
      <c r="A8012" s="263" t="s">
        <v>15277</v>
      </c>
      <c r="B8012" s="263" t="s">
        <v>27972</v>
      </c>
      <c r="C8012" s="263" t="s">
        <v>20</v>
      </c>
      <c r="D8012" t="s">
        <v>0</v>
      </c>
    </row>
    <row r="8013" spans="1:4" x14ac:dyDescent="0.2">
      <c r="A8013" s="263" t="s">
        <v>8088</v>
      </c>
      <c r="B8013" s="263" t="s">
        <v>27973</v>
      </c>
      <c r="C8013" s="263" t="s">
        <v>20</v>
      </c>
      <c r="D8013" t="s">
        <v>0</v>
      </c>
    </row>
    <row r="8014" spans="1:4" x14ac:dyDescent="0.2">
      <c r="A8014" s="263" t="s">
        <v>15278</v>
      </c>
      <c r="B8014" s="263" t="s">
        <v>27973</v>
      </c>
      <c r="C8014" s="263" t="s">
        <v>20</v>
      </c>
      <c r="D8014" t="s">
        <v>0</v>
      </c>
    </row>
    <row r="8015" spans="1:4" x14ac:dyDescent="0.2">
      <c r="A8015" s="263" t="s">
        <v>8089</v>
      </c>
      <c r="B8015" s="263" t="s">
        <v>27974</v>
      </c>
      <c r="C8015" s="263" t="s">
        <v>20</v>
      </c>
      <c r="D8015" t="s">
        <v>0</v>
      </c>
    </row>
    <row r="8016" spans="1:4" x14ac:dyDescent="0.2">
      <c r="A8016" s="263" t="s">
        <v>15279</v>
      </c>
      <c r="B8016" s="263" t="s">
        <v>27974</v>
      </c>
      <c r="C8016" s="263" t="s">
        <v>20</v>
      </c>
      <c r="D8016" t="s">
        <v>0</v>
      </c>
    </row>
    <row r="8017" spans="1:4" x14ac:dyDescent="0.2">
      <c r="A8017" s="263" t="s">
        <v>8090</v>
      </c>
      <c r="B8017" s="263" t="s">
        <v>27975</v>
      </c>
      <c r="C8017" s="263" t="s">
        <v>20</v>
      </c>
      <c r="D8017" t="s">
        <v>0</v>
      </c>
    </row>
    <row r="8018" spans="1:4" x14ac:dyDescent="0.2">
      <c r="A8018" s="263" t="s">
        <v>15280</v>
      </c>
      <c r="B8018" s="263" t="s">
        <v>27975</v>
      </c>
      <c r="C8018" s="263" t="s">
        <v>20</v>
      </c>
      <c r="D8018" t="s">
        <v>0</v>
      </c>
    </row>
    <row r="8019" spans="1:4" x14ac:dyDescent="0.2">
      <c r="A8019" s="263" t="s">
        <v>8091</v>
      </c>
      <c r="B8019" s="263" t="s">
        <v>27976</v>
      </c>
      <c r="C8019" s="263" t="s">
        <v>20</v>
      </c>
      <c r="D8019" t="s">
        <v>0</v>
      </c>
    </row>
    <row r="8020" spans="1:4" x14ac:dyDescent="0.2">
      <c r="A8020" s="263" t="s">
        <v>15281</v>
      </c>
      <c r="B8020" s="263" t="s">
        <v>27976</v>
      </c>
      <c r="C8020" s="263" t="s">
        <v>20</v>
      </c>
      <c r="D8020" t="s">
        <v>0</v>
      </c>
    </row>
    <row r="8021" spans="1:4" x14ac:dyDescent="0.2">
      <c r="A8021" s="263" t="s">
        <v>8092</v>
      </c>
      <c r="B8021" s="263" t="s">
        <v>27977</v>
      </c>
      <c r="C8021" s="263" t="s">
        <v>20</v>
      </c>
      <c r="D8021" t="s">
        <v>0</v>
      </c>
    </row>
    <row r="8022" spans="1:4" x14ac:dyDescent="0.2">
      <c r="A8022" s="263" t="s">
        <v>15282</v>
      </c>
      <c r="B8022" s="263" t="s">
        <v>27977</v>
      </c>
      <c r="C8022" s="263" t="s">
        <v>20</v>
      </c>
      <c r="D8022" t="s">
        <v>0</v>
      </c>
    </row>
    <row r="8023" spans="1:4" x14ac:dyDescent="0.2">
      <c r="A8023" s="263" t="s">
        <v>8093</v>
      </c>
      <c r="B8023" s="263" t="s">
        <v>27978</v>
      </c>
      <c r="C8023" s="263" t="s">
        <v>20</v>
      </c>
      <c r="D8023" t="s">
        <v>0</v>
      </c>
    </row>
    <row r="8024" spans="1:4" x14ac:dyDescent="0.2">
      <c r="A8024" s="263" t="s">
        <v>15283</v>
      </c>
      <c r="B8024" s="263" t="s">
        <v>27978</v>
      </c>
      <c r="C8024" s="263" t="s">
        <v>20</v>
      </c>
      <c r="D8024" t="s">
        <v>0</v>
      </c>
    </row>
    <row r="8025" spans="1:4" x14ac:dyDescent="0.2">
      <c r="A8025" s="263" t="s">
        <v>8094</v>
      </c>
      <c r="B8025" s="263" t="s">
        <v>27979</v>
      </c>
      <c r="C8025" s="263" t="s">
        <v>20</v>
      </c>
      <c r="D8025" t="s">
        <v>0</v>
      </c>
    </row>
    <row r="8026" spans="1:4" x14ac:dyDescent="0.2">
      <c r="A8026" s="263" t="s">
        <v>15284</v>
      </c>
      <c r="B8026" s="263" t="s">
        <v>27979</v>
      </c>
      <c r="C8026" s="263" t="s">
        <v>20</v>
      </c>
      <c r="D8026" t="s">
        <v>0</v>
      </c>
    </row>
    <row r="8027" spans="1:4" x14ac:dyDescent="0.2">
      <c r="A8027" s="263" t="s">
        <v>8095</v>
      </c>
      <c r="B8027" s="263" t="s">
        <v>27980</v>
      </c>
      <c r="C8027" s="263" t="s">
        <v>20</v>
      </c>
      <c r="D8027" t="s">
        <v>0</v>
      </c>
    </row>
    <row r="8028" spans="1:4" x14ac:dyDescent="0.2">
      <c r="A8028" s="263" t="s">
        <v>15285</v>
      </c>
      <c r="B8028" s="263" t="s">
        <v>27980</v>
      </c>
      <c r="C8028" s="263" t="s">
        <v>20</v>
      </c>
      <c r="D8028" t="s">
        <v>0</v>
      </c>
    </row>
    <row r="8029" spans="1:4" x14ac:dyDescent="0.2">
      <c r="A8029" s="263" t="s">
        <v>8096</v>
      </c>
      <c r="B8029" s="263" t="s">
        <v>27981</v>
      </c>
      <c r="C8029" s="263" t="s">
        <v>20</v>
      </c>
      <c r="D8029" t="s">
        <v>0</v>
      </c>
    </row>
    <row r="8030" spans="1:4" x14ac:dyDescent="0.2">
      <c r="A8030" s="263" t="s">
        <v>15286</v>
      </c>
      <c r="B8030" s="263" t="s">
        <v>27981</v>
      </c>
      <c r="C8030" s="263" t="s">
        <v>20</v>
      </c>
      <c r="D8030" t="s">
        <v>0</v>
      </c>
    </row>
    <row r="8031" spans="1:4" x14ac:dyDescent="0.2">
      <c r="A8031" s="263" t="s">
        <v>8097</v>
      </c>
      <c r="B8031" s="263" t="s">
        <v>27982</v>
      </c>
      <c r="C8031" s="263" t="s">
        <v>20</v>
      </c>
      <c r="D8031" t="s">
        <v>0</v>
      </c>
    </row>
    <row r="8032" spans="1:4" x14ac:dyDescent="0.2">
      <c r="A8032" s="263" t="s">
        <v>15287</v>
      </c>
      <c r="B8032" s="263" t="s">
        <v>27982</v>
      </c>
      <c r="C8032" s="263" t="s">
        <v>20</v>
      </c>
      <c r="D8032" t="s">
        <v>0</v>
      </c>
    </row>
    <row r="8033" spans="1:4" x14ac:dyDescent="0.2">
      <c r="A8033" s="263" t="s">
        <v>8098</v>
      </c>
      <c r="B8033" s="263" t="s">
        <v>27983</v>
      </c>
      <c r="C8033" s="263" t="s">
        <v>20</v>
      </c>
      <c r="D8033" t="s">
        <v>0</v>
      </c>
    </row>
    <row r="8034" spans="1:4" x14ac:dyDescent="0.2">
      <c r="A8034" s="263" t="s">
        <v>15288</v>
      </c>
      <c r="B8034" s="263" t="s">
        <v>27983</v>
      </c>
      <c r="C8034" s="263" t="s">
        <v>20</v>
      </c>
      <c r="D8034" t="s">
        <v>0</v>
      </c>
    </row>
    <row r="8035" spans="1:4" x14ac:dyDescent="0.2">
      <c r="A8035" s="263" t="s">
        <v>8099</v>
      </c>
      <c r="B8035" s="263" t="s">
        <v>27984</v>
      </c>
      <c r="C8035" s="263" t="s">
        <v>20</v>
      </c>
      <c r="D8035" t="s">
        <v>0</v>
      </c>
    </row>
    <row r="8036" spans="1:4" x14ac:dyDescent="0.2">
      <c r="A8036" s="263" t="s">
        <v>15289</v>
      </c>
      <c r="B8036" s="263" t="s">
        <v>27984</v>
      </c>
      <c r="C8036" s="263" t="s">
        <v>20</v>
      </c>
      <c r="D8036" t="s">
        <v>0</v>
      </c>
    </row>
    <row r="8037" spans="1:4" x14ac:dyDescent="0.2">
      <c r="A8037" s="263" t="s">
        <v>8100</v>
      </c>
      <c r="B8037" s="263" t="s">
        <v>27985</v>
      </c>
      <c r="C8037" s="263" t="s">
        <v>20</v>
      </c>
      <c r="D8037" t="s">
        <v>0</v>
      </c>
    </row>
    <row r="8038" spans="1:4" x14ac:dyDescent="0.2">
      <c r="A8038" s="263" t="s">
        <v>15290</v>
      </c>
      <c r="B8038" s="263" t="s">
        <v>27985</v>
      </c>
      <c r="C8038" s="263" t="s">
        <v>20</v>
      </c>
      <c r="D8038" t="s">
        <v>0</v>
      </c>
    </row>
    <row r="8039" spans="1:4" x14ac:dyDescent="0.2">
      <c r="A8039" s="263" t="s">
        <v>8101</v>
      </c>
      <c r="B8039" s="263" t="s">
        <v>27986</v>
      </c>
      <c r="C8039" s="263" t="s">
        <v>20</v>
      </c>
      <c r="D8039" t="s">
        <v>0</v>
      </c>
    </row>
    <row r="8040" spans="1:4" x14ac:dyDescent="0.2">
      <c r="A8040" s="263" t="s">
        <v>15291</v>
      </c>
      <c r="B8040" s="263" t="s">
        <v>27986</v>
      </c>
      <c r="C8040" s="263" t="s">
        <v>20</v>
      </c>
      <c r="D8040" t="s">
        <v>0</v>
      </c>
    </row>
    <row r="8041" spans="1:4" x14ac:dyDescent="0.2">
      <c r="A8041" s="263" t="s">
        <v>8102</v>
      </c>
      <c r="B8041" s="263" t="s">
        <v>27987</v>
      </c>
      <c r="C8041" s="263" t="s">
        <v>20</v>
      </c>
      <c r="D8041" t="s">
        <v>0</v>
      </c>
    </row>
    <row r="8042" spans="1:4" x14ac:dyDescent="0.2">
      <c r="A8042" s="263" t="s">
        <v>15292</v>
      </c>
      <c r="B8042" s="263" t="s">
        <v>27987</v>
      </c>
      <c r="C8042" s="263" t="s">
        <v>20</v>
      </c>
      <c r="D8042" t="s">
        <v>0</v>
      </c>
    </row>
    <row r="8043" spans="1:4" x14ac:dyDescent="0.2">
      <c r="A8043" s="263" t="s">
        <v>8103</v>
      </c>
      <c r="B8043" s="263" t="s">
        <v>27988</v>
      </c>
      <c r="C8043" s="263" t="s">
        <v>20</v>
      </c>
      <c r="D8043" t="s">
        <v>0</v>
      </c>
    </row>
    <row r="8044" spans="1:4" x14ac:dyDescent="0.2">
      <c r="A8044" s="263" t="s">
        <v>15293</v>
      </c>
      <c r="B8044" s="263" t="s">
        <v>27988</v>
      </c>
      <c r="C8044" s="263" t="s">
        <v>20</v>
      </c>
      <c r="D8044" t="s">
        <v>0</v>
      </c>
    </row>
    <row r="8045" spans="1:4" x14ac:dyDescent="0.2">
      <c r="A8045" s="263" t="s">
        <v>8104</v>
      </c>
      <c r="B8045" s="263" t="s">
        <v>27989</v>
      </c>
      <c r="C8045" s="263" t="s">
        <v>20</v>
      </c>
      <c r="D8045" t="s">
        <v>0</v>
      </c>
    </row>
    <row r="8046" spans="1:4" x14ac:dyDescent="0.2">
      <c r="A8046" s="263" t="s">
        <v>15294</v>
      </c>
      <c r="B8046" s="263" t="s">
        <v>27989</v>
      </c>
      <c r="C8046" s="263" t="s">
        <v>20</v>
      </c>
      <c r="D8046" t="s">
        <v>0</v>
      </c>
    </row>
    <row r="8047" spans="1:4" x14ac:dyDescent="0.2">
      <c r="A8047" s="263" t="s">
        <v>8105</v>
      </c>
      <c r="B8047" s="263" t="s">
        <v>27990</v>
      </c>
      <c r="C8047" s="263" t="s">
        <v>20</v>
      </c>
      <c r="D8047" t="s">
        <v>0</v>
      </c>
    </row>
    <row r="8048" spans="1:4" x14ac:dyDescent="0.2">
      <c r="A8048" s="263" t="s">
        <v>15295</v>
      </c>
      <c r="B8048" s="263" t="s">
        <v>27990</v>
      </c>
      <c r="C8048" s="263" t="s">
        <v>20</v>
      </c>
      <c r="D8048" t="s">
        <v>0</v>
      </c>
    </row>
    <row r="8049" spans="1:4" x14ac:dyDescent="0.2">
      <c r="A8049" s="263" t="s">
        <v>8106</v>
      </c>
      <c r="B8049" s="263" t="s">
        <v>27991</v>
      </c>
      <c r="C8049" s="263" t="s">
        <v>20</v>
      </c>
      <c r="D8049" t="s">
        <v>0</v>
      </c>
    </row>
    <row r="8050" spans="1:4" x14ac:dyDescent="0.2">
      <c r="A8050" s="263" t="s">
        <v>15296</v>
      </c>
      <c r="B8050" s="263" t="s">
        <v>27991</v>
      </c>
      <c r="C8050" s="263" t="s">
        <v>20</v>
      </c>
      <c r="D8050" t="s">
        <v>0</v>
      </c>
    </row>
    <row r="8051" spans="1:4" x14ac:dyDescent="0.2">
      <c r="A8051" s="263" t="s">
        <v>8107</v>
      </c>
      <c r="B8051" s="263" t="s">
        <v>27992</v>
      </c>
      <c r="C8051" s="263" t="s">
        <v>20</v>
      </c>
      <c r="D8051" t="s">
        <v>0</v>
      </c>
    </row>
    <row r="8052" spans="1:4" x14ac:dyDescent="0.2">
      <c r="A8052" s="263" t="s">
        <v>15297</v>
      </c>
      <c r="B8052" s="263" t="s">
        <v>27992</v>
      </c>
      <c r="C8052" s="263" t="s">
        <v>20</v>
      </c>
      <c r="D8052" t="s">
        <v>0</v>
      </c>
    </row>
    <row r="8053" spans="1:4" x14ac:dyDescent="0.2">
      <c r="A8053" s="263" t="s">
        <v>8108</v>
      </c>
      <c r="B8053" s="263" t="s">
        <v>27993</v>
      </c>
      <c r="C8053" s="263" t="s">
        <v>20</v>
      </c>
      <c r="D8053" t="s">
        <v>0</v>
      </c>
    </row>
    <row r="8054" spans="1:4" x14ac:dyDescent="0.2">
      <c r="A8054" s="263" t="s">
        <v>15298</v>
      </c>
      <c r="B8054" s="263" t="s">
        <v>27993</v>
      </c>
      <c r="C8054" s="263" t="s">
        <v>20</v>
      </c>
      <c r="D8054" t="s">
        <v>0</v>
      </c>
    </row>
    <row r="8055" spans="1:4" x14ac:dyDescent="0.2">
      <c r="A8055" s="263" t="s">
        <v>2250</v>
      </c>
      <c r="B8055" s="263" t="s">
        <v>27994</v>
      </c>
      <c r="C8055" s="263" t="s">
        <v>20</v>
      </c>
      <c r="D8055" t="s">
        <v>0</v>
      </c>
    </row>
    <row r="8056" spans="1:4" x14ac:dyDescent="0.2">
      <c r="A8056" s="263" t="s">
        <v>15299</v>
      </c>
      <c r="B8056" s="263" t="s">
        <v>27994</v>
      </c>
      <c r="C8056" s="263" t="s">
        <v>20</v>
      </c>
      <c r="D8056" t="s">
        <v>0</v>
      </c>
    </row>
    <row r="8057" spans="1:4" x14ac:dyDescent="0.2">
      <c r="A8057" s="263" t="s">
        <v>2251</v>
      </c>
      <c r="B8057" s="263" t="s">
        <v>27995</v>
      </c>
      <c r="C8057" s="263" t="s">
        <v>20</v>
      </c>
      <c r="D8057" t="s">
        <v>0</v>
      </c>
    </row>
    <row r="8058" spans="1:4" x14ac:dyDescent="0.2">
      <c r="A8058" s="263" t="s">
        <v>15300</v>
      </c>
      <c r="B8058" s="263" t="s">
        <v>27995</v>
      </c>
      <c r="C8058" s="263" t="s">
        <v>20</v>
      </c>
      <c r="D8058" t="s">
        <v>0</v>
      </c>
    </row>
    <row r="8059" spans="1:4" x14ac:dyDescent="0.2">
      <c r="A8059" s="263" t="s">
        <v>2252</v>
      </c>
      <c r="B8059" s="263" t="s">
        <v>27996</v>
      </c>
      <c r="C8059" s="263" t="s">
        <v>20</v>
      </c>
      <c r="D8059" t="s">
        <v>0</v>
      </c>
    </row>
    <row r="8060" spans="1:4" x14ac:dyDescent="0.2">
      <c r="A8060" s="263" t="s">
        <v>15301</v>
      </c>
      <c r="B8060" s="263" t="s">
        <v>27996</v>
      </c>
      <c r="C8060" s="263" t="s">
        <v>20</v>
      </c>
      <c r="D8060" t="s">
        <v>0</v>
      </c>
    </row>
    <row r="8061" spans="1:4" x14ac:dyDescent="0.2">
      <c r="A8061" s="263" t="s">
        <v>2253</v>
      </c>
      <c r="B8061" s="263" t="s">
        <v>27997</v>
      </c>
      <c r="C8061" s="263" t="s">
        <v>20</v>
      </c>
      <c r="D8061" t="s">
        <v>0</v>
      </c>
    </row>
    <row r="8062" spans="1:4" x14ac:dyDescent="0.2">
      <c r="A8062" s="263" t="s">
        <v>15302</v>
      </c>
      <c r="B8062" s="263" t="s">
        <v>27997</v>
      </c>
      <c r="C8062" s="263" t="s">
        <v>20</v>
      </c>
      <c r="D8062" t="s">
        <v>0</v>
      </c>
    </row>
    <row r="8063" spans="1:4" x14ac:dyDescent="0.2">
      <c r="A8063" s="263" t="s">
        <v>2254</v>
      </c>
      <c r="B8063" s="263" t="s">
        <v>27998</v>
      </c>
      <c r="C8063" s="263" t="s">
        <v>20</v>
      </c>
      <c r="D8063" t="s">
        <v>0</v>
      </c>
    </row>
    <row r="8064" spans="1:4" x14ac:dyDescent="0.2">
      <c r="A8064" s="263" t="s">
        <v>15303</v>
      </c>
      <c r="B8064" s="263" t="s">
        <v>27998</v>
      </c>
      <c r="C8064" s="263" t="s">
        <v>20</v>
      </c>
      <c r="D8064" t="s">
        <v>0</v>
      </c>
    </row>
    <row r="8065" spans="1:4" x14ac:dyDescent="0.2">
      <c r="A8065" s="263" t="s">
        <v>2255</v>
      </c>
      <c r="B8065" s="263" t="s">
        <v>27999</v>
      </c>
      <c r="C8065" s="263" t="s">
        <v>20</v>
      </c>
      <c r="D8065" t="s">
        <v>0</v>
      </c>
    </row>
    <row r="8066" spans="1:4" x14ac:dyDescent="0.2">
      <c r="A8066" s="263" t="s">
        <v>15304</v>
      </c>
      <c r="B8066" s="263" t="s">
        <v>27999</v>
      </c>
      <c r="C8066" s="263" t="s">
        <v>20</v>
      </c>
      <c r="D8066" t="s">
        <v>0</v>
      </c>
    </row>
    <row r="8067" spans="1:4" x14ac:dyDescent="0.2">
      <c r="A8067" s="263" t="s">
        <v>2256</v>
      </c>
      <c r="B8067" s="263" t="s">
        <v>28000</v>
      </c>
      <c r="C8067" s="263" t="s">
        <v>20</v>
      </c>
      <c r="D8067" t="s">
        <v>0</v>
      </c>
    </row>
    <row r="8068" spans="1:4" x14ac:dyDescent="0.2">
      <c r="A8068" s="263" t="s">
        <v>15305</v>
      </c>
      <c r="B8068" s="263" t="s">
        <v>28000</v>
      </c>
      <c r="C8068" s="263" t="s">
        <v>20</v>
      </c>
      <c r="D8068" t="s">
        <v>0</v>
      </c>
    </row>
    <row r="8069" spans="1:4" x14ac:dyDescent="0.2">
      <c r="A8069" s="263" t="s">
        <v>2257</v>
      </c>
      <c r="B8069" s="263" t="s">
        <v>28001</v>
      </c>
      <c r="C8069" s="263" t="s">
        <v>20</v>
      </c>
      <c r="D8069" t="s">
        <v>0</v>
      </c>
    </row>
    <row r="8070" spans="1:4" x14ac:dyDescent="0.2">
      <c r="A8070" s="263" t="s">
        <v>15306</v>
      </c>
      <c r="B8070" s="263" t="s">
        <v>28001</v>
      </c>
      <c r="C8070" s="263" t="s">
        <v>20</v>
      </c>
      <c r="D8070" t="s">
        <v>0</v>
      </c>
    </row>
    <row r="8071" spans="1:4" x14ac:dyDescent="0.2">
      <c r="A8071" s="263" t="s">
        <v>2258</v>
      </c>
      <c r="B8071" s="263" t="s">
        <v>28002</v>
      </c>
      <c r="C8071" s="263" t="s">
        <v>20</v>
      </c>
      <c r="D8071" t="s">
        <v>0</v>
      </c>
    </row>
    <row r="8072" spans="1:4" x14ac:dyDescent="0.2">
      <c r="A8072" s="263" t="s">
        <v>15307</v>
      </c>
      <c r="B8072" s="263" t="s">
        <v>28002</v>
      </c>
      <c r="C8072" s="263" t="s">
        <v>20</v>
      </c>
      <c r="D8072" t="s">
        <v>0</v>
      </c>
    </row>
    <row r="8073" spans="1:4" x14ac:dyDescent="0.2">
      <c r="A8073" s="263" t="s">
        <v>8109</v>
      </c>
      <c r="B8073" s="263" t="s">
        <v>28003</v>
      </c>
      <c r="C8073" s="263" t="s">
        <v>20</v>
      </c>
      <c r="D8073" t="s">
        <v>0</v>
      </c>
    </row>
    <row r="8074" spans="1:4" x14ac:dyDescent="0.2">
      <c r="A8074" s="263" t="s">
        <v>15308</v>
      </c>
      <c r="B8074" s="263" t="s">
        <v>28003</v>
      </c>
      <c r="C8074" s="263" t="s">
        <v>20</v>
      </c>
      <c r="D8074" t="s">
        <v>0</v>
      </c>
    </row>
    <row r="8075" spans="1:4" x14ac:dyDescent="0.2">
      <c r="A8075" s="263" t="s">
        <v>8110</v>
      </c>
      <c r="B8075" s="263" t="s">
        <v>28004</v>
      </c>
      <c r="C8075" s="263" t="s">
        <v>20</v>
      </c>
      <c r="D8075" t="s">
        <v>0</v>
      </c>
    </row>
    <row r="8076" spans="1:4" x14ac:dyDescent="0.2">
      <c r="A8076" s="263" t="s">
        <v>15309</v>
      </c>
      <c r="B8076" s="263" t="s">
        <v>28004</v>
      </c>
      <c r="C8076" s="263" t="s">
        <v>20</v>
      </c>
      <c r="D8076" t="s">
        <v>0</v>
      </c>
    </row>
    <row r="8077" spans="1:4" x14ac:dyDescent="0.2">
      <c r="A8077" s="263" t="s">
        <v>8111</v>
      </c>
      <c r="B8077" s="263" t="s">
        <v>28005</v>
      </c>
      <c r="C8077" s="263" t="s">
        <v>20</v>
      </c>
      <c r="D8077" t="s">
        <v>0</v>
      </c>
    </row>
    <row r="8078" spans="1:4" x14ac:dyDescent="0.2">
      <c r="A8078" s="263" t="s">
        <v>15310</v>
      </c>
      <c r="B8078" s="263" t="s">
        <v>28005</v>
      </c>
      <c r="C8078" s="263" t="s">
        <v>20</v>
      </c>
      <c r="D8078" t="s">
        <v>0</v>
      </c>
    </row>
    <row r="8079" spans="1:4" x14ac:dyDescent="0.2">
      <c r="A8079" s="263" t="s">
        <v>8112</v>
      </c>
      <c r="B8079" s="263" t="s">
        <v>28006</v>
      </c>
      <c r="C8079" s="263" t="s">
        <v>20</v>
      </c>
      <c r="D8079" t="s">
        <v>0</v>
      </c>
    </row>
    <row r="8080" spans="1:4" x14ac:dyDescent="0.2">
      <c r="A8080" s="263" t="s">
        <v>15311</v>
      </c>
      <c r="B8080" s="263" t="s">
        <v>28006</v>
      </c>
      <c r="C8080" s="263" t="s">
        <v>20</v>
      </c>
      <c r="D8080" t="s">
        <v>0</v>
      </c>
    </row>
    <row r="8081" spans="1:4" x14ac:dyDescent="0.2">
      <c r="A8081" s="263" t="s">
        <v>8113</v>
      </c>
      <c r="B8081" s="263" t="s">
        <v>28007</v>
      </c>
      <c r="C8081" s="263" t="s">
        <v>20</v>
      </c>
      <c r="D8081" t="s">
        <v>0</v>
      </c>
    </row>
    <row r="8082" spans="1:4" x14ac:dyDescent="0.2">
      <c r="A8082" s="263" t="s">
        <v>15312</v>
      </c>
      <c r="B8082" s="263" t="s">
        <v>28007</v>
      </c>
      <c r="C8082" s="263" t="s">
        <v>20</v>
      </c>
      <c r="D8082" t="s">
        <v>0</v>
      </c>
    </row>
    <row r="8083" spans="1:4" x14ac:dyDescent="0.2">
      <c r="A8083" s="263" t="s">
        <v>8114</v>
      </c>
      <c r="B8083" s="263" t="s">
        <v>28008</v>
      </c>
      <c r="C8083" s="263" t="s">
        <v>20</v>
      </c>
      <c r="D8083" t="s">
        <v>0</v>
      </c>
    </row>
    <row r="8084" spans="1:4" x14ac:dyDescent="0.2">
      <c r="A8084" s="263" t="s">
        <v>15313</v>
      </c>
      <c r="B8084" s="263" t="s">
        <v>28008</v>
      </c>
      <c r="C8084" s="263" t="s">
        <v>20</v>
      </c>
      <c r="D8084" t="s">
        <v>0</v>
      </c>
    </row>
    <row r="8085" spans="1:4" x14ac:dyDescent="0.2">
      <c r="A8085" s="263" t="s">
        <v>8115</v>
      </c>
      <c r="B8085" s="263" t="s">
        <v>28009</v>
      </c>
      <c r="C8085" s="263" t="s">
        <v>20</v>
      </c>
      <c r="D8085" t="s">
        <v>0</v>
      </c>
    </row>
    <row r="8086" spans="1:4" x14ac:dyDescent="0.2">
      <c r="A8086" s="263" t="s">
        <v>15314</v>
      </c>
      <c r="B8086" s="263" t="s">
        <v>28009</v>
      </c>
      <c r="C8086" s="263" t="s">
        <v>20</v>
      </c>
      <c r="D8086" t="s">
        <v>0</v>
      </c>
    </row>
    <row r="8087" spans="1:4" x14ac:dyDescent="0.2">
      <c r="A8087" s="263" t="s">
        <v>8116</v>
      </c>
      <c r="B8087" s="263" t="s">
        <v>28010</v>
      </c>
      <c r="C8087" s="263" t="s">
        <v>20</v>
      </c>
      <c r="D8087" t="s">
        <v>0</v>
      </c>
    </row>
    <row r="8088" spans="1:4" x14ac:dyDescent="0.2">
      <c r="A8088" s="263" t="s">
        <v>15315</v>
      </c>
      <c r="B8088" s="263" t="s">
        <v>28010</v>
      </c>
      <c r="C8088" s="263" t="s">
        <v>20</v>
      </c>
      <c r="D8088" t="s">
        <v>0</v>
      </c>
    </row>
    <row r="8089" spans="1:4" x14ac:dyDescent="0.2">
      <c r="A8089" s="263" t="s">
        <v>8117</v>
      </c>
      <c r="B8089" s="263" t="s">
        <v>28011</v>
      </c>
      <c r="C8089" s="263" t="s">
        <v>20</v>
      </c>
      <c r="D8089" t="s">
        <v>0</v>
      </c>
    </row>
    <row r="8090" spans="1:4" x14ac:dyDescent="0.2">
      <c r="A8090" s="263" t="s">
        <v>15316</v>
      </c>
      <c r="B8090" s="263" t="s">
        <v>28011</v>
      </c>
      <c r="C8090" s="263" t="s">
        <v>20</v>
      </c>
      <c r="D8090" t="s">
        <v>0</v>
      </c>
    </row>
    <row r="8091" spans="1:4" x14ac:dyDescent="0.2">
      <c r="A8091" s="263" t="s">
        <v>8118</v>
      </c>
      <c r="B8091" s="263" t="s">
        <v>28012</v>
      </c>
      <c r="C8091" s="263" t="s">
        <v>20</v>
      </c>
      <c r="D8091" t="s">
        <v>0</v>
      </c>
    </row>
    <row r="8092" spans="1:4" x14ac:dyDescent="0.2">
      <c r="A8092" s="263" t="s">
        <v>15317</v>
      </c>
      <c r="B8092" s="263" t="s">
        <v>28012</v>
      </c>
      <c r="C8092" s="263" t="s">
        <v>20</v>
      </c>
      <c r="D8092" t="s">
        <v>0</v>
      </c>
    </row>
    <row r="8093" spans="1:4" x14ac:dyDescent="0.2">
      <c r="A8093" s="263" t="s">
        <v>8119</v>
      </c>
      <c r="B8093" s="263" t="s">
        <v>28013</v>
      </c>
      <c r="C8093" s="263" t="s">
        <v>20</v>
      </c>
      <c r="D8093" t="s">
        <v>0</v>
      </c>
    </row>
    <row r="8094" spans="1:4" x14ac:dyDescent="0.2">
      <c r="A8094" s="263" t="s">
        <v>15318</v>
      </c>
      <c r="B8094" s="263" t="s">
        <v>28013</v>
      </c>
      <c r="C8094" s="263" t="s">
        <v>20</v>
      </c>
      <c r="D8094" t="s">
        <v>0</v>
      </c>
    </row>
    <row r="8095" spans="1:4" x14ac:dyDescent="0.2">
      <c r="A8095" s="263" t="s">
        <v>8120</v>
      </c>
      <c r="B8095" s="263" t="s">
        <v>28014</v>
      </c>
      <c r="C8095" s="263" t="s">
        <v>20</v>
      </c>
      <c r="D8095" t="s">
        <v>0</v>
      </c>
    </row>
    <row r="8096" spans="1:4" x14ac:dyDescent="0.2">
      <c r="A8096" s="263" t="s">
        <v>15319</v>
      </c>
      <c r="B8096" s="263" t="s">
        <v>28014</v>
      </c>
      <c r="C8096" s="263" t="s">
        <v>20</v>
      </c>
      <c r="D8096" t="s">
        <v>0</v>
      </c>
    </row>
    <row r="8097" spans="1:4" x14ac:dyDescent="0.2">
      <c r="A8097" s="263" t="s">
        <v>8121</v>
      </c>
      <c r="B8097" s="263" t="s">
        <v>28015</v>
      </c>
      <c r="C8097" s="263" t="s">
        <v>20</v>
      </c>
      <c r="D8097" t="s">
        <v>0</v>
      </c>
    </row>
    <row r="8098" spans="1:4" x14ac:dyDescent="0.2">
      <c r="A8098" s="263" t="s">
        <v>15320</v>
      </c>
      <c r="B8098" s="263" t="s">
        <v>28015</v>
      </c>
      <c r="C8098" s="263" t="s">
        <v>20</v>
      </c>
      <c r="D8098" t="s">
        <v>0</v>
      </c>
    </row>
    <row r="8099" spans="1:4" x14ac:dyDescent="0.2">
      <c r="A8099" s="263" t="s">
        <v>8122</v>
      </c>
      <c r="B8099" s="263" t="s">
        <v>28016</v>
      </c>
      <c r="C8099" s="263" t="s">
        <v>20</v>
      </c>
      <c r="D8099" t="s">
        <v>0</v>
      </c>
    </row>
    <row r="8100" spans="1:4" x14ac:dyDescent="0.2">
      <c r="A8100" s="263" t="s">
        <v>15321</v>
      </c>
      <c r="B8100" s="263" t="s">
        <v>28016</v>
      </c>
      <c r="C8100" s="263" t="s">
        <v>20</v>
      </c>
      <c r="D8100" t="s">
        <v>0</v>
      </c>
    </row>
    <row r="8101" spans="1:4" x14ac:dyDescent="0.2">
      <c r="A8101" s="263" t="s">
        <v>8123</v>
      </c>
      <c r="B8101" s="263" t="s">
        <v>28017</v>
      </c>
      <c r="C8101" s="263" t="s">
        <v>20</v>
      </c>
      <c r="D8101" t="s">
        <v>0</v>
      </c>
    </row>
    <row r="8102" spans="1:4" x14ac:dyDescent="0.2">
      <c r="A8102" s="263" t="s">
        <v>15322</v>
      </c>
      <c r="B8102" s="263" t="s">
        <v>28017</v>
      </c>
      <c r="C8102" s="263" t="s">
        <v>20</v>
      </c>
      <c r="D8102" t="s">
        <v>0</v>
      </c>
    </row>
    <row r="8103" spans="1:4" x14ac:dyDescent="0.2">
      <c r="A8103" s="263" t="s">
        <v>8124</v>
      </c>
      <c r="B8103" s="263" t="s">
        <v>28018</v>
      </c>
      <c r="C8103" s="263" t="s">
        <v>20</v>
      </c>
      <c r="D8103" t="s">
        <v>0</v>
      </c>
    </row>
    <row r="8104" spans="1:4" x14ac:dyDescent="0.2">
      <c r="A8104" s="263" t="s">
        <v>15323</v>
      </c>
      <c r="B8104" s="263" t="s">
        <v>28018</v>
      </c>
      <c r="C8104" s="263" t="s">
        <v>20</v>
      </c>
      <c r="D8104" t="s">
        <v>0</v>
      </c>
    </row>
    <row r="8105" spans="1:4" x14ac:dyDescent="0.2">
      <c r="A8105" s="263" t="s">
        <v>8125</v>
      </c>
      <c r="B8105" s="263" t="s">
        <v>28019</v>
      </c>
      <c r="C8105" s="263" t="s">
        <v>20</v>
      </c>
      <c r="D8105" t="s">
        <v>0</v>
      </c>
    </row>
    <row r="8106" spans="1:4" x14ac:dyDescent="0.2">
      <c r="A8106" s="263" t="s">
        <v>15324</v>
      </c>
      <c r="B8106" s="263" t="s">
        <v>28019</v>
      </c>
      <c r="C8106" s="263" t="s">
        <v>20</v>
      </c>
      <c r="D8106" t="s">
        <v>0</v>
      </c>
    </row>
    <row r="8107" spans="1:4" x14ac:dyDescent="0.2">
      <c r="A8107" s="263" t="s">
        <v>8126</v>
      </c>
      <c r="B8107" s="263" t="s">
        <v>28020</v>
      </c>
      <c r="C8107" s="263" t="s">
        <v>20</v>
      </c>
      <c r="D8107" t="s">
        <v>0</v>
      </c>
    </row>
    <row r="8108" spans="1:4" x14ac:dyDescent="0.2">
      <c r="A8108" s="263" t="s">
        <v>15325</v>
      </c>
      <c r="B8108" s="263" t="s">
        <v>28020</v>
      </c>
      <c r="C8108" s="263" t="s">
        <v>20</v>
      </c>
      <c r="D8108" t="s">
        <v>0</v>
      </c>
    </row>
    <row r="8109" spans="1:4" x14ac:dyDescent="0.2">
      <c r="A8109" s="263" t="s">
        <v>8127</v>
      </c>
      <c r="B8109" s="263" t="s">
        <v>28021</v>
      </c>
      <c r="C8109" s="263" t="s">
        <v>20</v>
      </c>
      <c r="D8109" t="s">
        <v>0</v>
      </c>
    </row>
    <row r="8110" spans="1:4" x14ac:dyDescent="0.2">
      <c r="A8110" s="263" t="s">
        <v>15326</v>
      </c>
      <c r="B8110" s="263" t="s">
        <v>28021</v>
      </c>
      <c r="C8110" s="263" t="s">
        <v>20</v>
      </c>
      <c r="D8110" t="s">
        <v>0</v>
      </c>
    </row>
    <row r="8111" spans="1:4" x14ac:dyDescent="0.2">
      <c r="A8111" s="263" t="s">
        <v>8128</v>
      </c>
      <c r="B8111" s="263" t="s">
        <v>28022</v>
      </c>
      <c r="C8111" s="263" t="s">
        <v>20</v>
      </c>
      <c r="D8111" t="s">
        <v>0</v>
      </c>
    </row>
    <row r="8112" spans="1:4" x14ac:dyDescent="0.2">
      <c r="A8112" s="263" t="s">
        <v>15327</v>
      </c>
      <c r="B8112" s="263" t="s">
        <v>28022</v>
      </c>
      <c r="C8112" s="263" t="s">
        <v>20</v>
      </c>
      <c r="D8112" t="s">
        <v>0</v>
      </c>
    </row>
    <row r="8113" spans="1:4" x14ac:dyDescent="0.2">
      <c r="A8113" s="263" t="s">
        <v>8129</v>
      </c>
      <c r="B8113" s="263" t="s">
        <v>28023</v>
      </c>
      <c r="C8113" s="263" t="s">
        <v>20</v>
      </c>
      <c r="D8113" t="s">
        <v>0</v>
      </c>
    </row>
    <row r="8114" spans="1:4" x14ac:dyDescent="0.2">
      <c r="A8114" s="263" t="s">
        <v>15328</v>
      </c>
      <c r="B8114" s="263" t="s">
        <v>28023</v>
      </c>
      <c r="C8114" s="263" t="s">
        <v>20</v>
      </c>
      <c r="D8114" t="s">
        <v>0</v>
      </c>
    </row>
    <row r="8115" spans="1:4" x14ac:dyDescent="0.2">
      <c r="A8115" s="263" t="s">
        <v>2259</v>
      </c>
      <c r="B8115" s="263" t="s">
        <v>28024</v>
      </c>
      <c r="C8115" s="263" t="s">
        <v>20</v>
      </c>
      <c r="D8115" t="s">
        <v>0</v>
      </c>
    </row>
    <row r="8116" spans="1:4" x14ac:dyDescent="0.2">
      <c r="A8116" s="263" t="s">
        <v>15329</v>
      </c>
      <c r="B8116" s="263" t="s">
        <v>28024</v>
      </c>
      <c r="C8116" s="263" t="s">
        <v>20</v>
      </c>
      <c r="D8116" t="s">
        <v>0</v>
      </c>
    </row>
    <row r="8117" spans="1:4" x14ac:dyDescent="0.2">
      <c r="A8117" s="263" t="s">
        <v>2260</v>
      </c>
      <c r="B8117" s="263" t="s">
        <v>28025</v>
      </c>
      <c r="C8117" s="263" t="s">
        <v>20</v>
      </c>
      <c r="D8117" t="s">
        <v>0</v>
      </c>
    </row>
    <row r="8118" spans="1:4" x14ac:dyDescent="0.2">
      <c r="A8118" s="263" t="s">
        <v>15330</v>
      </c>
      <c r="B8118" s="263" t="s">
        <v>28025</v>
      </c>
      <c r="C8118" s="263" t="s">
        <v>20</v>
      </c>
      <c r="D8118" t="s">
        <v>0</v>
      </c>
    </row>
    <row r="8119" spans="1:4" x14ac:dyDescent="0.2">
      <c r="A8119" s="263" t="s">
        <v>2261</v>
      </c>
      <c r="B8119" s="263" t="s">
        <v>28026</v>
      </c>
      <c r="C8119" s="263" t="s">
        <v>20</v>
      </c>
      <c r="D8119" t="s">
        <v>0</v>
      </c>
    </row>
    <row r="8120" spans="1:4" x14ac:dyDescent="0.2">
      <c r="A8120" s="263" t="s">
        <v>15331</v>
      </c>
      <c r="B8120" s="263" t="s">
        <v>28026</v>
      </c>
      <c r="C8120" s="263" t="s">
        <v>20</v>
      </c>
      <c r="D8120" t="s">
        <v>0</v>
      </c>
    </row>
    <row r="8121" spans="1:4" x14ac:dyDescent="0.2">
      <c r="A8121" s="263" t="s">
        <v>2262</v>
      </c>
      <c r="B8121" s="263" t="s">
        <v>28027</v>
      </c>
      <c r="C8121" s="263" t="s">
        <v>20</v>
      </c>
      <c r="D8121" t="s">
        <v>0</v>
      </c>
    </row>
    <row r="8122" spans="1:4" x14ac:dyDescent="0.2">
      <c r="A8122" s="263" t="s">
        <v>15332</v>
      </c>
      <c r="B8122" s="263" t="s">
        <v>28027</v>
      </c>
      <c r="C8122" s="263" t="s">
        <v>20</v>
      </c>
      <c r="D8122" t="s">
        <v>0</v>
      </c>
    </row>
    <row r="8123" spans="1:4" x14ac:dyDescent="0.2">
      <c r="A8123" s="263" t="s">
        <v>2263</v>
      </c>
      <c r="B8123" s="263" t="s">
        <v>28028</v>
      </c>
      <c r="C8123" s="263" t="s">
        <v>20</v>
      </c>
      <c r="D8123" t="s">
        <v>0</v>
      </c>
    </row>
    <row r="8124" spans="1:4" x14ac:dyDescent="0.2">
      <c r="A8124" s="263" t="s">
        <v>15333</v>
      </c>
      <c r="B8124" s="263" t="s">
        <v>28028</v>
      </c>
      <c r="C8124" s="263" t="s">
        <v>20</v>
      </c>
      <c r="D8124" t="s">
        <v>0</v>
      </c>
    </row>
    <row r="8125" spans="1:4" x14ac:dyDescent="0.2">
      <c r="A8125" s="263" t="s">
        <v>2264</v>
      </c>
      <c r="B8125" s="263" t="s">
        <v>28029</v>
      </c>
      <c r="C8125" s="263" t="s">
        <v>20</v>
      </c>
      <c r="D8125" t="s">
        <v>0</v>
      </c>
    </row>
    <row r="8126" spans="1:4" x14ac:dyDescent="0.2">
      <c r="A8126" s="263" t="s">
        <v>15334</v>
      </c>
      <c r="B8126" s="263" t="s">
        <v>28029</v>
      </c>
      <c r="C8126" s="263" t="s">
        <v>20</v>
      </c>
      <c r="D8126" t="s">
        <v>0</v>
      </c>
    </row>
    <row r="8127" spans="1:4" x14ac:dyDescent="0.2">
      <c r="A8127" s="263" t="s">
        <v>2265</v>
      </c>
      <c r="B8127" s="263" t="s">
        <v>28030</v>
      </c>
      <c r="C8127" s="263" t="s">
        <v>20</v>
      </c>
      <c r="D8127" t="s">
        <v>0</v>
      </c>
    </row>
    <row r="8128" spans="1:4" x14ac:dyDescent="0.2">
      <c r="A8128" s="263" t="s">
        <v>15335</v>
      </c>
      <c r="B8128" s="263" t="s">
        <v>28030</v>
      </c>
      <c r="C8128" s="263" t="s">
        <v>20</v>
      </c>
      <c r="D8128" t="s">
        <v>0</v>
      </c>
    </row>
    <row r="8129" spans="1:4" x14ac:dyDescent="0.2">
      <c r="A8129" s="263" t="s">
        <v>2266</v>
      </c>
      <c r="B8129" s="263" t="s">
        <v>28031</v>
      </c>
      <c r="C8129" s="263" t="s">
        <v>20</v>
      </c>
      <c r="D8129" t="s">
        <v>0</v>
      </c>
    </row>
    <row r="8130" spans="1:4" x14ac:dyDescent="0.2">
      <c r="A8130" s="263" t="s">
        <v>15336</v>
      </c>
      <c r="B8130" s="263" t="s">
        <v>28031</v>
      </c>
      <c r="C8130" s="263" t="s">
        <v>20</v>
      </c>
      <c r="D8130" t="s">
        <v>0</v>
      </c>
    </row>
    <row r="8131" spans="1:4" x14ac:dyDescent="0.2">
      <c r="A8131" s="263" t="s">
        <v>2267</v>
      </c>
      <c r="B8131" s="263" t="s">
        <v>28032</v>
      </c>
      <c r="C8131" s="263" t="s">
        <v>20</v>
      </c>
      <c r="D8131" t="s">
        <v>0</v>
      </c>
    </row>
    <row r="8132" spans="1:4" x14ac:dyDescent="0.2">
      <c r="A8132" s="263" t="s">
        <v>15337</v>
      </c>
      <c r="B8132" s="263" t="s">
        <v>28032</v>
      </c>
      <c r="C8132" s="263" t="s">
        <v>20</v>
      </c>
      <c r="D8132" t="s">
        <v>0</v>
      </c>
    </row>
    <row r="8133" spans="1:4" x14ac:dyDescent="0.2">
      <c r="A8133" s="263" t="s">
        <v>8130</v>
      </c>
      <c r="B8133" s="263" t="s">
        <v>28033</v>
      </c>
      <c r="C8133" s="263" t="s">
        <v>20</v>
      </c>
      <c r="D8133" t="s">
        <v>0</v>
      </c>
    </row>
    <row r="8134" spans="1:4" x14ac:dyDescent="0.2">
      <c r="A8134" s="263" t="s">
        <v>15338</v>
      </c>
      <c r="B8134" s="263" t="s">
        <v>28033</v>
      </c>
      <c r="C8134" s="263" t="s">
        <v>20</v>
      </c>
      <c r="D8134" t="s">
        <v>0</v>
      </c>
    </row>
    <row r="8135" spans="1:4" x14ac:dyDescent="0.2">
      <c r="A8135" s="263" t="s">
        <v>2268</v>
      </c>
      <c r="B8135" s="263" t="s">
        <v>28034</v>
      </c>
      <c r="C8135" s="263" t="s">
        <v>20</v>
      </c>
      <c r="D8135" t="s">
        <v>0</v>
      </c>
    </row>
    <row r="8136" spans="1:4" x14ac:dyDescent="0.2">
      <c r="A8136" s="263" t="s">
        <v>15339</v>
      </c>
      <c r="B8136" s="263" t="s">
        <v>28034</v>
      </c>
      <c r="C8136" s="263" t="s">
        <v>20</v>
      </c>
      <c r="D8136" t="s">
        <v>0</v>
      </c>
    </row>
    <row r="8137" spans="1:4" x14ac:dyDescent="0.2">
      <c r="A8137" s="263" t="s">
        <v>2269</v>
      </c>
      <c r="B8137" s="263" t="s">
        <v>28035</v>
      </c>
      <c r="C8137" s="263" t="s">
        <v>20</v>
      </c>
      <c r="D8137" t="s">
        <v>0</v>
      </c>
    </row>
    <row r="8138" spans="1:4" x14ac:dyDescent="0.2">
      <c r="A8138" s="263" t="s">
        <v>15340</v>
      </c>
      <c r="B8138" s="263" t="s">
        <v>28035</v>
      </c>
      <c r="C8138" s="263" t="s">
        <v>20</v>
      </c>
      <c r="D8138" t="s">
        <v>0</v>
      </c>
    </row>
    <row r="8139" spans="1:4" x14ac:dyDescent="0.2">
      <c r="A8139" s="263" t="s">
        <v>2270</v>
      </c>
      <c r="B8139" s="263" t="s">
        <v>28036</v>
      </c>
      <c r="C8139" s="263" t="s">
        <v>20</v>
      </c>
      <c r="D8139" t="s">
        <v>0</v>
      </c>
    </row>
    <row r="8140" spans="1:4" x14ac:dyDescent="0.2">
      <c r="A8140" s="263" t="s">
        <v>15341</v>
      </c>
      <c r="B8140" s="263" t="s">
        <v>28036</v>
      </c>
      <c r="C8140" s="263" t="s">
        <v>20</v>
      </c>
      <c r="D8140" t="s">
        <v>0</v>
      </c>
    </row>
    <row r="8141" spans="1:4" x14ac:dyDescent="0.2">
      <c r="A8141" s="263" t="s">
        <v>2271</v>
      </c>
      <c r="B8141" s="263" t="s">
        <v>28037</v>
      </c>
      <c r="C8141" s="263" t="s">
        <v>20</v>
      </c>
      <c r="D8141" t="s">
        <v>0</v>
      </c>
    </row>
    <row r="8142" spans="1:4" x14ac:dyDescent="0.2">
      <c r="A8142" s="263" t="s">
        <v>15342</v>
      </c>
      <c r="B8142" s="263" t="s">
        <v>28037</v>
      </c>
      <c r="C8142" s="263" t="s">
        <v>20</v>
      </c>
      <c r="D8142" t="s">
        <v>0</v>
      </c>
    </row>
    <row r="8143" spans="1:4" x14ac:dyDescent="0.2">
      <c r="A8143" s="263" t="s">
        <v>2272</v>
      </c>
      <c r="B8143" s="263" t="s">
        <v>28038</v>
      </c>
      <c r="C8143" s="263" t="s">
        <v>20</v>
      </c>
      <c r="D8143" t="s">
        <v>0</v>
      </c>
    </row>
    <row r="8144" spans="1:4" x14ac:dyDescent="0.2">
      <c r="A8144" s="263" t="s">
        <v>15343</v>
      </c>
      <c r="B8144" s="263" t="s">
        <v>28038</v>
      </c>
      <c r="C8144" s="263" t="s">
        <v>20</v>
      </c>
      <c r="D8144" t="s">
        <v>0</v>
      </c>
    </row>
    <row r="8145" spans="1:4" x14ac:dyDescent="0.2">
      <c r="A8145" s="263" t="s">
        <v>2273</v>
      </c>
      <c r="B8145" s="263" t="s">
        <v>28039</v>
      </c>
      <c r="C8145" s="263" t="s">
        <v>20</v>
      </c>
      <c r="D8145" t="s">
        <v>0</v>
      </c>
    </row>
    <row r="8146" spans="1:4" x14ac:dyDescent="0.2">
      <c r="A8146" s="263" t="s">
        <v>15344</v>
      </c>
      <c r="B8146" s="263" t="s">
        <v>28039</v>
      </c>
      <c r="C8146" s="263" t="s">
        <v>20</v>
      </c>
      <c r="D8146" t="s">
        <v>0</v>
      </c>
    </row>
    <row r="8147" spans="1:4" x14ac:dyDescent="0.2">
      <c r="A8147" s="263" t="s">
        <v>2274</v>
      </c>
      <c r="B8147" s="263" t="s">
        <v>28040</v>
      </c>
      <c r="C8147" s="263" t="s">
        <v>20</v>
      </c>
      <c r="D8147" t="s">
        <v>0</v>
      </c>
    </row>
    <row r="8148" spans="1:4" x14ac:dyDescent="0.2">
      <c r="A8148" s="263" t="s">
        <v>15345</v>
      </c>
      <c r="B8148" s="263" t="s">
        <v>28040</v>
      </c>
      <c r="C8148" s="263" t="s">
        <v>20</v>
      </c>
      <c r="D8148" t="s">
        <v>0</v>
      </c>
    </row>
    <row r="8149" spans="1:4" x14ac:dyDescent="0.2">
      <c r="A8149" s="263" t="s">
        <v>2275</v>
      </c>
      <c r="B8149" s="263" t="s">
        <v>28041</v>
      </c>
      <c r="C8149" s="263" t="s">
        <v>20</v>
      </c>
      <c r="D8149" t="s">
        <v>0</v>
      </c>
    </row>
    <row r="8150" spans="1:4" x14ac:dyDescent="0.2">
      <c r="A8150" s="263" t="s">
        <v>15346</v>
      </c>
      <c r="B8150" s="263" t="s">
        <v>28041</v>
      </c>
      <c r="C8150" s="263" t="s">
        <v>20</v>
      </c>
      <c r="D8150" t="s">
        <v>0</v>
      </c>
    </row>
    <row r="8151" spans="1:4" x14ac:dyDescent="0.2">
      <c r="A8151" s="263" t="s">
        <v>2276</v>
      </c>
      <c r="B8151" s="263" t="s">
        <v>28042</v>
      </c>
      <c r="C8151" s="263" t="s">
        <v>20</v>
      </c>
      <c r="D8151" t="s">
        <v>0</v>
      </c>
    </row>
    <row r="8152" spans="1:4" x14ac:dyDescent="0.2">
      <c r="A8152" s="263" t="s">
        <v>15347</v>
      </c>
      <c r="B8152" s="263" t="s">
        <v>28042</v>
      </c>
      <c r="C8152" s="263" t="s">
        <v>20</v>
      </c>
      <c r="D8152" t="s">
        <v>0</v>
      </c>
    </row>
    <row r="8153" spans="1:4" x14ac:dyDescent="0.2">
      <c r="A8153" s="263" t="s">
        <v>8131</v>
      </c>
      <c r="B8153" s="263" t="s">
        <v>28043</v>
      </c>
      <c r="C8153" s="263" t="s">
        <v>20</v>
      </c>
      <c r="D8153" t="s">
        <v>0</v>
      </c>
    </row>
    <row r="8154" spans="1:4" x14ac:dyDescent="0.2">
      <c r="A8154" s="263" t="s">
        <v>15348</v>
      </c>
      <c r="B8154" s="263" t="s">
        <v>28043</v>
      </c>
      <c r="C8154" s="263" t="s">
        <v>20</v>
      </c>
      <c r="D8154" t="s">
        <v>0</v>
      </c>
    </row>
    <row r="8155" spans="1:4" x14ac:dyDescent="0.2">
      <c r="A8155" s="263" t="s">
        <v>2277</v>
      </c>
      <c r="B8155" s="263" t="s">
        <v>28044</v>
      </c>
      <c r="C8155" s="263" t="s">
        <v>20</v>
      </c>
      <c r="D8155" t="s">
        <v>0</v>
      </c>
    </row>
    <row r="8156" spans="1:4" x14ac:dyDescent="0.2">
      <c r="A8156" s="263" t="s">
        <v>15349</v>
      </c>
      <c r="B8156" s="263" t="s">
        <v>28044</v>
      </c>
      <c r="C8156" s="263" t="s">
        <v>20</v>
      </c>
      <c r="D8156" t="s">
        <v>0</v>
      </c>
    </row>
    <row r="8157" spans="1:4" x14ac:dyDescent="0.2">
      <c r="A8157" s="263" t="s">
        <v>2278</v>
      </c>
      <c r="B8157" s="263" t="s">
        <v>28045</v>
      </c>
      <c r="C8157" s="263" t="s">
        <v>20</v>
      </c>
      <c r="D8157" t="s">
        <v>0</v>
      </c>
    </row>
    <row r="8158" spans="1:4" x14ac:dyDescent="0.2">
      <c r="A8158" s="263" t="s">
        <v>15350</v>
      </c>
      <c r="B8158" s="263" t="s">
        <v>28045</v>
      </c>
      <c r="C8158" s="263" t="s">
        <v>20</v>
      </c>
      <c r="D8158" t="s">
        <v>0</v>
      </c>
    </row>
    <row r="8159" spans="1:4" x14ac:dyDescent="0.2">
      <c r="A8159" s="263" t="s">
        <v>2279</v>
      </c>
      <c r="B8159" s="263" t="s">
        <v>28046</v>
      </c>
      <c r="C8159" s="263" t="s">
        <v>20</v>
      </c>
      <c r="D8159" t="s">
        <v>0</v>
      </c>
    </row>
    <row r="8160" spans="1:4" x14ac:dyDescent="0.2">
      <c r="A8160" s="263" t="s">
        <v>15351</v>
      </c>
      <c r="B8160" s="263" t="s">
        <v>28046</v>
      </c>
      <c r="C8160" s="263" t="s">
        <v>20</v>
      </c>
      <c r="D8160" t="s">
        <v>0</v>
      </c>
    </row>
    <row r="8161" spans="1:4" x14ac:dyDescent="0.2">
      <c r="A8161" s="263" t="s">
        <v>2280</v>
      </c>
      <c r="B8161" s="263" t="s">
        <v>28047</v>
      </c>
      <c r="C8161" s="263" t="s">
        <v>20</v>
      </c>
      <c r="D8161" t="s">
        <v>0</v>
      </c>
    </row>
    <row r="8162" spans="1:4" x14ac:dyDescent="0.2">
      <c r="A8162" s="263" t="s">
        <v>15352</v>
      </c>
      <c r="B8162" s="263" t="s">
        <v>28047</v>
      </c>
      <c r="C8162" s="263" t="s">
        <v>20</v>
      </c>
      <c r="D8162" t="s">
        <v>0</v>
      </c>
    </row>
    <row r="8163" spans="1:4" x14ac:dyDescent="0.2">
      <c r="A8163" s="263" t="s">
        <v>2281</v>
      </c>
      <c r="B8163" s="263" t="s">
        <v>28048</v>
      </c>
      <c r="C8163" s="263" t="s">
        <v>20</v>
      </c>
      <c r="D8163" t="s">
        <v>0</v>
      </c>
    </row>
    <row r="8164" spans="1:4" x14ac:dyDescent="0.2">
      <c r="A8164" s="263" t="s">
        <v>15353</v>
      </c>
      <c r="B8164" s="263" t="s">
        <v>28048</v>
      </c>
      <c r="C8164" s="263" t="s">
        <v>20</v>
      </c>
      <c r="D8164" t="s">
        <v>0</v>
      </c>
    </row>
    <row r="8165" spans="1:4" x14ac:dyDescent="0.2">
      <c r="A8165" s="263" t="s">
        <v>2282</v>
      </c>
      <c r="B8165" s="263" t="s">
        <v>28049</v>
      </c>
      <c r="C8165" s="263" t="s">
        <v>20</v>
      </c>
      <c r="D8165" t="s">
        <v>0</v>
      </c>
    </row>
    <row r="8166" spans="1:4" x14ac:dyDescent="0.2">
      <c r="A8166" s="263" t="s">
        <v>15354</v>
      </c>
      <c r="B8166" s="263" t="s">
        <v>28049</v>
      </c>
      <c r="C8166" s="263" t="s">
        <v>20</v>
      </c>
      <c r="D8166" t="s">
        <v>0</v>
      </c>
    </row>
    <row r="8167" spans="1:4" x14ac:dyDescent="0.2">
      <c r="A8167" s="263" t="s">
        <v>2283</v>
      </c>
      <c r="B8167" s="263" t="s">
        <v>28050</v>
      </c>
      <c r="C8167" s="263" t="s">
        <v>20</v>
      </c>
      <c r="D8167" t="s">
        <v>0</v>
      </c>
    </row>
    <row r="8168" spans="1:4" x14ac:dyDescent="0.2">
      <c r="A8168" s="263" t="s">
        <v>15355</v>
      </c>
      <c r="B8168" s="263" t="s">
        <v>28050</v>
      </c>
      <c r="C8168" s="263" t="s">
        <v>20</v>
      </c>
      <c r="D8168" t="s">
        <v>0</v>
      </c>
    </row>
    <row r="8169" spans="1:4" x14ac:dyDescent="0.2">
      <c r="A8169" s="263" t="s">
        <v>2284</v>
      </c>
      <c r="B8169" s="263" t="s">
        <v>28051</v>
      </c>
      <c r="C8169" s="263" t="s">
        <v>20</v>
      </c>
      <c r="D8169" t="s">
        <v>0</v>
      </c>
    </row>
    <row r="8170" spans="1:4" x14ac:dyDescent="0.2">
      <c r="A8170" s="263" t="s">
        <v>15356</v>
      </c>
      <c r="B8170" s="263" t="s">
        <v>28051</v>
      </c>
      <c r="C8170" s="263" t="s">
        <v>20</v>
      </c>
      <c r="D8170" t="s">
        <v>0</v>
      </c>
    </row>
    <row r="8171" spans="1:4" x14ac:dyDescent="0.2">
      <c r="A8171" s="263" t="s">
        <v>2285</v>
      </c>
      <c r="B8171" s="263" t="s">
        <v>28052</v>
      </c>
      <c r="C8171" s="263" t="s">
        <v>20</v>
      </c>
      <c r="D8171" t="s">
        <v>0</v>
      </c>
    </row>
    <row r="8172" spans="1:4" x14ac:dyDescent="0.2">
      <c r="A8172" s="263" t="s">
        <v>15357</v>
      </c>
      <c r="B8172" s="263" t="s">
        <v>28052</v>
      </c>
      <c r="C8172" s="263" t="s">
        <v>20</v>
      </c>
      <c r="D8172" t="s">
        <v>0</v>
      </c>
    </row>
    <row r="8173" spans="1:4" x14ac:dyDescent="0.2">
      <c r="A8173" s="263" t="s">
        <v>8132</v>
      </c>
      <c r="B8173" s="263" t="s">
        <v>28053</v>
      </c>
      <c r="C8173" s="263" t="s">
        <v>20</v>
      </c>
      <c r="D8173" t="s">
        <v>0</v>
      </c>
    </row>
    <row r="8174" spans="1:4" x14ac:dyDescent="0.2">
      <c r="A8174" s="263" t="s">
        <v>15358</v>
      </c>
      <c r="B8174" s="263" t="s">
        <v>28053</v>
      </c>
      <c r="C8174" s="263" t="s">
        <v>20</v>
      </c>
      <c r="D8174" t="s">
        <v>0</v>
      </c>
    </row>
    <row r="8175" spans="1:4" x14ac:dyDescent="0.2">
      <c r="A8175" s="263" t="s">
        <v>8133</v>
      </c>
      <c r="B8175" s="263" t="s">
        <v>28054</v>
      </c>
      <c r="C8175" s="263" t="s">
        <v>20</v>
      </c>
      <c r="D8175" t="s">
        <v>0</v>
      </c>
    </row>
    <row r="8176" spans="1:4" x14ac:dyDescent="0.2">
      <c r="A8176" s="263" t="s">
        <v>15359</v>
      </c>
      <c r="B8176" s="263" t="s">
        <v>28054</v>
      </c>
      <c r="C8176" s="263" t="s">
        <v>20</v>
      </c>
      <c r="D8176" t="s">
        <v>0</v>
      </c>
    </row>
    <row r="8177" spans="1:4" x14ac:dyDescent="0.2">
      <c r="A8177" s="263" t="s">
        <v>8134</v>
      </c>
      <c r="B8177" s="263" t="s">
        <v>28055</v>
      </c>
      <c r="C8177" s="263" t="s">
        <v>20</v>
      </c>
      <c r="D8177" t="s">
        <v>0</v>
      </c>
    </row>
    <row r="8178" spans="1:4" x14ac:dyDescent="0.2">
      <c r="A8178" s="263" t="s">
        <v>15360</v>
      </c>
      <c r="B8178" s="263" t="s">
        <v>28055</v>
      </c>
      <c r="C8178" s="263" t="s">
        <v>20</v>
      </c>
      <c r="D8178" t="s">
        <v>0</v>
      </c>
    </row>
    <row r="8179" spans="1:4" x14ac:dyDescent="0.2">
      <c r="A8179" s="263" t="s">
        <v>8135</v>
      </c>
      <c r="B8179" s="263" t="s">
        <v>28056</v>
      </c>
      <c r="C8179" s="263" t="s">
        <v>20</v>
      </c>
      <c r="D8179" t="s">
        <v>0</v>
      </c>
    </row>
    <row r="8180" spans="1:4" x14ac:dyDescent="0.2">
      <c r="A8180" s="263" t="s">
        <v>15361</v>
      </c>
      <c r="B8180" s="263" t="s">
        <v>28056</v>
      </c>
      <c r="C8180" s="263" t="s">
        <v>20</v>
      </c>
      <c r="D8180" t="s">
        <v>0</v>
      </c>
    </row>
    <row r="8181" spans="1:4" x14ac:dyDescent="0.2">
      <c r="A8181" s="263" t="s">
        <v>8136</v>
      </c>
      <c r="B8181" s="263" t="s">
        <v>28057</v>
      </c>
      <c r="C8181" s="263" t="s">
        <v>20</v>
      </c>
      <c r="D8181" t="s">
        <v>0</v>
      </c>
    </row>
    <row r="8182" spans="1:4" x14ac:dyDescent="0.2">
      <c r="A8182" s="263" t="s">
        <v>15362</v>
      </c>
      <c r="B8182" s="263" t="s">
        <v>28057</v>
      </c>
      <c r="C8182" s="263" t="s">
        <v>20</v>
      </c>
      <c r="D8182" t="s">
        <v>0</v>
      </c>
    </row>
    <row r="8183" spans="1:4" x14ac:dyDescent="0.2">
      <c r="A8183" s="263" t="s">
        <v>8137</v>
      </c>
      <c r="B8183" s="263" t="s">
        <v>28058</v>
      </c>
      <c r="C8183" s="263" t="s">
        <v>20</v>
      </c>
      <c r="D8183" t="s">
        <v>0</v>
      </c>
    </row>
    <row r="8184" spans="1:4" x14ac:dyDescent="0.2">
      <c r="A8184" s="263" t="s">
        <v>15363</v>
      </c>
      <c r="B8184" s="263" t="s">
        <v>28058</v>
      </c>
      <c r="C8184" s="263" t="s">
        <v>20</v>
      </c>
      <c r="D8184" t="s">
        <v>0</v>
      </c>
    </row>
    <row r="8185" spans="1:4" x14ac:dyDescent="0.2">
      <c r="A8185" s="263" t="s">
        <v>8138</v>
      </c>
      <c r="B8185" s="263" t="s">
        <v>28059</v>
      </c>
      <c r="C8185" s="263" t="s">
        <v>20</v>
      </c>
      <c r="D8185" t="s">
        <v>0</v>
      </c>
    </row>
    <row r="8186" spans="1:4" x14ac:dyDescent="0.2">
      <c r="A8186" s="263" t="s">
        <v>15364</v>
      </c>
      <c r="B8186" s="263" t="s">
        <v>28059</v>
      </c>
      <c r="C8186" s="263" t="s">
        <v>20</v>
      </c>
      <c r="D8186" t="s">
        <v>0</v>
      </c>
    </row>
    <row r="8187" spans="1:4" x14ac:dyDescent="0.2">
      <c r="A8187" s="263" t="s">
        <v>8139</v>
      </c>
      <c r="B8187" s="263" t="s">
        <v>28060</v>
      </c>
      <c r="C8187" s="263" t="s">
        <v>20</v>
      </c>
      <c r="D8187" t="s">
        <v>0</v>
      </c>
    </row>
    <row r="8188" spans="1:4" x14ac:dyDescent="0.2">
      <c r="A8188" s="263" t="s">
        <v>15365</v>
      </c>
      <c r="B8188" s="263" t="s">
        <v>28060</v>
      </c>
      <c r="C8188" s="263" t="s">
        <v>20</v>
      </c>
      <c r="D8188" t="s">
        <v>0</v>
      </c>
    </row>
    <row r="8189" spans="1:4" x14ac:dyDescent="0.2">
      <c r="A8189" s="263" t="s">
        <v>8140</v>
      </c>
      <c r="B8189" s="263" t="s">
        <v>28061</v>
      </c>
      <c r="C8189" s="263" t="s">
        <v>20</v>
      </c>
      <c r="D8189" t="s">
        <v>0</v>
      </c>
    </row>
    <row r="8190" spans="1:4" x14ac:dyDescent="0.2">
      <c r="A8190" s="263" t="s">
        <v>15366</v>
      </c>
      <c r="B8190" s="263" t="s">
        <v>28061</v>
      </c>
      <c r="C8190" s="263" t="s">
        <v>20</v>
      </c>
      <c r="D8190" t="s">
        <v>0</v>
      </c>
    </row>
    <row r="8191" spans="1:4" x14ac:dyDescent="0.2">
      <c r="A8191" s="263" t="s">
        <v>8141</v>
      </c>
      <c r="B8191" s="263" t="s">
        <v>28062</v>
      </c>
      <c r="C8191" s="263" t="s">
        <v>20</v>
      </c>
      <c r="D8191" t="s">
        <v>0</v>
      </c>
    </row>
    <row r="8192" spans="1:4" x14ac:dyDescent="0.2">
      <c r="A8192" s="263" t="s">
        <v>15367</v>
      </c>
      <c r="B8192" s="263" t="s">
        <v>28062</v>
      </c>
      <c r="C8192" s="263" t="s">
        <v>20</v>
      </c>
      <c r="D8192" t="s">
        <v>0</v>
      </c>
    </row>
    <row r="8193" spans="1:4" x14ac:dyDescent="0.2">
      <c r="A8193" s="263" t="s">
        <v>2286</v>
      </c>
      <c r="B8193" s="263" t="s">
        <v>28063</v>
      </c>
      <c r="C8193" s="263" t="s">
        <v>20</v>
      </c>
      <c r="D8193" t="s">
        <v>0</v>
      </c>
    </row>
    <row r="8194" spans="1:4" x14ac:dyDescent="0.2">
      <c r="A8194" s="263" t="s">
        <v>15368</v>
      </c>
      <c r="B8194" s="263" t="s">
        <v>28063</v>
      </c>
      <c r="C8194" s="263" t="s">
        <v>20</v>
      </c>
      <c r="D8194" t="s">
        <v>0</v>
      </c>
    </row>
    <row r="8195" spans="1:4" x14ac:dyDescent="0.2">
      <c r="A8195" s="263" t="s">
        <v>2287</v>
      </c>
      <c r="B8195" s="263" t="s">
        <v>28064</v>
      </c>
      <c r="C8195" s="263" t="s">
        <v>20</v>
      </c>
      <c r="D8195" t="s">
        <v>0</v>
      </c>
    </row>
    <row r="8196" spans="1:4" x14ac:dyDescent="0.2">
      <c r="A8196" s="263" t="s">
        <v>15369</v>
      </c>
      <c r="B8196" s="263" t="s">
        <v>28064</v>
      </c>
      <c r="C8196" s="263" t="s">
        <v>20</v>
      </c>
      <c r="D8196" t="s">
        <v>0</v>
      </c>
    </row>
    <row r="8197" spans="1:4" x14ac:dyDescent="0.2">
      <c r="A8197" s="263" t="s">
        <v>2288</v>
      </c>
      <c r="B8197" s="263" t="s">
        <v>28065</v>
      </c>
      <c r="C8197" s="263" t="s">
        <v>20</v>
      </c>
      <c r="D8197" t="s">
        <v>0</v>
      </c>
    </row>
    <row r="8198" spans="1:4" x14ac:dyDescent="0.2">
      <c r="A8198" s="263" t="s">
        <v>15370</v>
      </c>
      <c r="B8198" s="263" t="s">
        <v>28065</v>
      </c>
      <c r="C8198" s="263" t="s">
        <v>20</v>
      </c>
      <c r="D8198" t="s">
        <v>0</v>
      </c>
    </row>
    <row r="8199" spans="1:4" x14ac:dyDescent="0.2">
      <c r="A8199" s="263" t="s">
        <v>2289</v>
      </c>
      <c r="B8199" s="263" t="s">
        <v>28066</v>
      </c>
      <c r="C8199" s="263" t="s">
        <v>20</v>
      </c>
      <c r="D8199" t="s">
        <v>0</v>
      </c>
    </row>
    <row r="8200" spans="1:4" x14ac:dyDescent="0.2">
      <c r="A8200" s="263" t="s">
        <v>15371</v>
      </c>
      <c r="B8200" s="263" t="s">
        <v>28066</v>
      </c>
      <c r="C8200" s="263" t="s">
        <v>20</v>
      </c>
      <c r="D8200" t="s">
        <v>0</v>
      </c>
    </row>
    <row r="8201" spans="1:4" x14ac:dyDescent="0.2">
      <c r="A8201" s="263" t="s">
        <v>2290</v>
      </c>
      <c r="B8201" s="263" t="s">
        <v>28067</v>
      </c>
      <c r="C8201" s="263" t="s">
        <v>20</v>
      </c>
      <c r="D8201" t="s">
        <v>0</v>
      </c>
    </row>
    <row r="8202" spans="1:4" x14ac:dyDescent="0.2">
      <c r="A8202" s="263" t="s">
        <v>15372</v>
      </c>
      <c r="B8202" s="263" t="s">
        <v>28067</v>
      </c>
      <c r="C8202" s="263" t="s">
        <v>20</v>
      </c>
      <c r="D8202" t="s">
        <v>0</v>
      </c>
    </row>
    <row r="8203" spans="1:4" x14ac:dyDescent="0.2">
      <c r="A8203" s="263" t="s">
        <v>2291</v>
      </c>
      <c r="B8203" s="263" t="s">
        <v>28068</v>
      </c>
      <c r="C8203" s="263" t="s">
        <v>20</v>
      </c>
      <c r="D8203" t="s">
        <v>0</v>
      </c>
    </row>
    <row r="8204" spans="1:4" x14ac:dyDescent="0.2">
      <c r="A8204" s="263" t="s">
        <v>15373</v>
      </c>
      <c r="B8204" s="263" t="s">
        <v>28068</v>
      </c>
      <c r="C8204" s="263" t="s">
        <v>20</v>
      </c>
      <c r="D8204" t="s">
        <v>0</v>
      </c>
    </row>
    <row r="8205" spans="1:4" x14ac:dyDescent="0.2">
      <c r="A8205" s="263" t="s">
        <v>8142</v>
      </c>
      <c r="B8205" s="263" t="s">
        <v>28069</v>
      </c>
      <c r="C8205" s="263" t="s">
        <v>12</v>
      </c>
      <c r="D8205" t="s">
        <v>2</v>
      </c>
    </row>
    <row r="8206" spans="1:4" x14ac:dyDescent="0.2">
      <c r="A8206" s="263" t="s">
        <v>15374</v>
      </c>
      <c r="B8206" s="263" t="s">
        <v>28069</v>
      </c>
      <c r="C8206" s="263" t="s">
        <v>12</v>
      </c>
      <c r="D8206" t="s">
        <v>2</v>
      </c>
    </row>
    <row r="8207" spans="1:4" x14ac:dyDescent="0.2">
      <c r="A8207" s="263" t="s">
        <v>8143</v>
      </c>
      <c r="B8207" s="263" t="s">
        <v>28070</v>
      </c>
      <c r="C8207" s="263" t="s">
        <v>12</v>
      </c>
      <c r="D8207" t="s">
        <v>2</v>
      </c>
    </row>
    <row r="8208" spans="1:4" x14ac:dyDescent="0.2">
      <c r="A8208" s="263" t="s">
        <v>15375</v>
      </c>
      <c r="B8208" s="263" t="s">
        <v>28070</v>
      </c>
      <c r="C8208" s="263" t="s">
        <v>12</v>
      </c>
      <c r="D8208" t="s">
        <v>2</v>
      </c>
    </row>
    <row r="8209" spans="1:4" x14ac:dyDescent="0.2">
      <c r="A8209" s="263" t="s">
        <v>8144</v>
      </c>
      <c r="B8209" s="263" t="s">
        <v>28071</v>
      </c>
      <c r="C8209" s="263" t="s">
        <v>12</v>
      </c>
      <c r="D8209" t="s">
        <v>2</v>
      </c>
    </row>
    <row r="8210" spans="1:4" x14ac:dyDescent="0.2">
      <c r="A8210" s="263" t="s">
        <v>15376</v>
      </c>
      <c r="B8210" s="263" t="s">
        <v>28071</v>
      </c>
      <c r="C8210" s="263" t="s">
        <v>12</v>
      </c>
      <c r="D8210" t="s">
        <v>2</v>
      </c>
    </row>
    <row r="8211" spans="1:4" x14ac:dyDescent="0.2">
      <c r="A8211" s="263" t="s">
        <v>8145</v>
      </c>
      <c r="B8211" s="263" t="s">
        <v>28072</v>
      </c>
      <c r="C8211" s="263" t="s">
        <v>12</v>
      </c>
      <c r="D8211" t="s">
        <v>2</v>
      </c>
    </row>
    <row r="8212" spans="1:4" x14ac:dyDescent="0.2">
      <c r="A8212" s="263" t="s">
        <v>15377</v>
      </c>
      <c r="B8212" s="263" t="s">
        <v>28072</v>
      </c>
      <c r="C8212" s="263" t="s">
        <v>12</v>
      </c>
      <c r="D8212" t="s">
        <v>2</v>
      </c>
    </row>
    <row r="8213" spans="1:4" x14ac:dyDescent="0.2">
      <c r="A8213" s="263" t="s">
        <v>8146</v>
      </c>
      <c r="B8213" s="263" t="s">
        <v>28073</v>
      </c>
      <c r="C8213" s="263" t="s">
        <v>12</v>
      </c>
      <c r="D8213" t="s">
        <v>2</v>
      </c>
    </row>
    <row r="8214" spans="1:4" x14ac:dyDescent="0.2">
      <c r="A8214" s="263" t="s">
        <v>15378</v>
      </c>
      <c r="B8214" s="263" t="s">
        <v>28073</v>
      </c>
      <c r="C8214" s="263" t="s">
        <v>12</v>
      </c>
      <c r="D8214" t="s">
        <v>2</v>
      </c>
    </row>
    <row r="8215" spans="1:4" x14ac:dyDescent="0.2">
      <c r="A8215" s="263" t="s">
        <v>8147</v>
      </c>
      <c r="B8215" s="263" t="s">
        <v>28074</v>
      </c>
      <c r="C8215" s="263" t="s">
        <v>12</v>
      </c>
      <c r="D8215" t="s">
        <v>2</v>
      </c>
    </row>
    <row r="8216" spans="1:4" x14ac:dyDescent="0.2">
      <c r="A8216" s="263" t="s">
        <v>15379</v>
      </c>
      <c r="B8216" s="263" t="s">
        <v>28074</v>
      </c>
      <c r="C8216" s="263" t="s">
        <v>12</v>
      </c>
      <c r="D8216" t="s">
        <v>2</v>
      </c>
    </row>
    <row r="8217" spans="1:4" x14ac:dyDescent="0.2">
      <c r="A8217" s="263" t="s">
        <v>8148</v>
      </c>
      <c r="B8217" s="263" t="s">
        <v>28075</v>
      </c>
      <c r="C8217" s="263" t="s">
        <v>12</v>
      </c>
      <c r="D8217" t="s">
        <v>2</v>
      </c>
    </row>
    <row r="8218" spans="1:4" x14ac:dyDescent="0.2">
      <c r="A8218" s="263" t="s">
        <v>15380</v>
      </c>
      <c r="B8218" s="263" t="s">
        <v>28075</v>
      </c>
      <c r="C8218" s="263" t="s">
        <v>12</v>
      </c>
      <c r="D8218" t="s">
        <v>2</v>
      </c>
    </row>
    <row r="8219" spans="1:4" x14ac:dyDescent="0.2">
      <c r="A8219" s="263" t="s">
        <v>8149</v>
      </c>
      <c r="B8219" s="263" t="s">
        <v>28076</v>
      </c>
      <c r="C8219" s="263" t="s">
        <v>12</v>
      </c>
      <c r="D8219" t="s">
        <v>2</v>
      </c>
    </row>
    <row r="8220" spans="1:4" x14ac:dyDescent="0.2">
      <c r="A8220" s="263" t="s">
        <v>15381</v>
      </c>
      <c r="B8220" s="263" t="s">
        <v>28076</v>
      </c>
      <c r="C8220" s="263" t="s">
        <v>12</v>
      </c>
      <c r="D8220" t="s">
        <v>2</v>
      </c>
    </row>
    <row r="8221" spans="1:4" x14ac:dyDescent="0.2">
      <c r="A8221" s="263" t="s">
        <v>8150</v>
      </c>
      <c r="B8221" s="263" t="s">
        <v>28077</v>
      </c>
      <c r="C8221" s="263" t="s">
        <v>12</v>
      </c>
      <c r="D8221" t="s">
        <v>2</v>
      </c>
    </row>
    <row r="8222" spans="1:4" x14ac:dyDescent="0.2">
      <c r="A8222" s="263" t="s">
        <v>15382</v>
      </c>
      <c r="B8222" s="263" t="s">
        <v>28077</v>
      </c>
      <c r="C8222" s="263" t="s">
        <v>12</v>
      </c>
      <c r="D8222" t="s">
        <v>2</v>
      </c>
    </row>
    <row r="8223" spans="1:4" x14ac:dyDescent="0.2">
      <c r="A8223" s="263" t="s">
        <v>8151</v>
      </c>
      <c r="B8223" s="263" t="s">
        <v>28078</v>
      </c>
      <c r="C8223" s="263" t="s">
        <v>12</v>
      </c>
      <c r="D8223" t="s">
        <v>2</v>
      </c>
    </row>
    <row r="8224" spans="1:4" x14ac:dyDescent="0.2">
      <c r="A8224" s="263" t="s">
        <v>15383</v>
      </c>
      <c r="B8224" s="263" t="s">
        <v>28078</v>
      </c>
      <c r="C8224" s="263" t="s">
        <v>12</v>
      </c>
      <c r="D8224" t="s">
        <v>2</v>
      </c>
    </row>
    <row r="8225" spans="1:4" x14ac:dyDescent="0.2">
      <c r="A8225" s="263" t="s">
        <v>8152</v>
      </c>
      <c r="B8225" s="263" t="s">
        <v>28079</v>
      </c>
      <c r="C8225" s="263" t="s">
        <v>12</v>
      </c>
      <c r="D8225" t="s">
        <v>2</v>
      </c>
    </row>
    <row r="8226" spans="1:4" x14ac:dyDescent="0.2">
      <c r="A8226" s="263" t="s">
        <v>15384</v>
      </c>
      <c r="B8226" s="263" t="s">
        <v>28079</v>
      </c>
      <c r="C8226" s="263" t="s">
        <v>12</v>
      </c>
      <c r="D8226" t="s">
        <v>2</v>
      </c>
    </row>
    <row r="8227" spans="1:4" x14ac:dyDescent="0.2">
      <c r="A8227" s="263" t="s">
        <v>8153</v>
      </c>
      <c r="B8227" s="263" t="s">
        <v>28080</v>
      </c>
      <c r="C8227" s="263" t="s">
        <v>12</v>
      </c>
      <c r="D8227" t="s">
        <v>2</v>
      </c>
    </row>
    <row r="8228" spans="1:4" x14ac:dyDescent="0.2">
      <c r="A8228" s="263" t="s">
        <v>15385</v>
      </c>
      <c r="B8228" s="263" t="s">
        <v>28080</v>
      </c>
      <c r="C8228" s="263" t="s">
        <v>12</v>
      </c>
      <c r="D8228" t="s">
        <v>2</v>
      </c>
    </row>
    <row r="8229" spans="1:4" x14ac:dyDescent="0.2">
      <c r="A8229" s="263" t="s">
        <v>8154</v>
      </c>
      <c r="B8229" s="263" t="s">
        <v>28081</v>
      </c>
      <c r="C8229" s="263" t="s">
        <v>12</v>
      </c>
      <c r="D8229" t="s">
        <v>2</v>
      </c>
    </row>
    <row r="8230" spans="1:4" x14ac:dyDescent="0.2">
      <c r="A8230" s="263" t="s">
        <v>15386</v>
      </c>
      <c r="B8230" s="263" t="s">
        <v>28081</v>
      </c>
      <c r="C8230" s="263" t="s">
        <v>12</v>
      </c>
      <c r="D8230" t="s">
        <v>2</v>
      </c>
    </row>
    <row r="8231" spans="1:4" x14ac:dyDescent="0.2">
      <c r="A8231" s="263" t="s">
        <v>8155</v>
      </c>
      <c r="B8231" s="263" t="s">
        <v>28082</v>
      </c>
      <c r="C8231" s="263" t="s">
        <v>12</v>
      </c>
      <c r="D8231" t="s">
        <v>2</v>
      </c>
    </row>
    <row r="8232" spans="1:4" x14ac:dyDescent="0.2">
      <c r="A8232" s="263" t="s">
        <v>15387</v>
      </c>
      <c r="B8232" s="263" t="s">
        <v>28082</v>
      </c>
      <c r="C8232" s="263" t="s">
        <v>12</v>
      </c>
      <c r="D8232" t="s">
        <v>2</v>
      </c>
    </row>
    <row r="8233" spans="1:4" x14ac:dyDescent="0.2">
      <c r="A8233" s="263" t="s">
        <v>8156</v>
      </c>
      <c r="B8233" s="263" t="s">
        <v>28083</v>
      </c>
      <c r="C8233" s="263" t="s">
        <v>12</v>
      </c>
      <c r="D8233" t="s">
        <v>2</v>
      </c>
    </row>
    <row r="8234" spans="1:4" x14ac:dyDescent="0.2">
      <c r="A8234" s="263" t="s">
        <v>15388</v>
      </c>
      <c r="B8234" s="263" t="s">
        <v>28083</v>
      </c>
      <c r="C8234" s="263" t="s">
        <v>12</v>
      </c>
      <c r="D8234" t="s">
        <v>2</v>
      </c>
    </row>
    <row r="8235" spans="1:4" x14ac:dyDescent="0.2">
      <c r="A8235" s="263" t="s">
        <v>8157</v>
      </c>
      <c r="B8235" s="263" t="s">
        <v>28084</v>
      </c>
      <c r="C8235" s="263" t="s">
        <v>12</v>
      </c>
      <c r="D8235" t="s">
        <v>2</v>
      </c>
    </row>
    <row r="8236" spans="1:4" x14ac:dyDescent="0.2">
      <c r="A8236" s="263" t="s">
        <v>15389</v>
      </c>
      <c r="B8236" s="263" t="s">
        <v>28084</v>
      </c>
      <c r="C8236" s="263" t="s">
        <v>12</v>
      </c>
      <c r="D8236" t="s">
        <v>2</v>
      </c>
    </row>
    <row r="8237" spans="1:4" x14ac:dyDescent="0.2">
      <c r="A8237" s="263" t="s">
        <v>8158</v>
      </c>
      <c r="B8237" s="263" t="s">
        <v>28085</v>
      </c>
      <c r="C8237" s="263" t="s">
        <v>12</v>
      </c>
      <c r="D8237" t="s">
        <v>2</v>
      </c>
    </row>
    <row r="8238" spans="1:4" x14ac:dyDescent="0.2">
      <c r="A8238" s="263" t="s">
        <v>15390</v>
      </c>
      <c r="B8238" s="263" t="s">
        <v>28085</v>
      </c>
      <c r="C8238" s="263" t="s">
        <v>12</v>
      </c>
      <c r="D8238" t="s">
        <v>2</v>
      </c>
    </row>
    <row r="8239" spans="1:4" x14ac:dyDescent="0.2">
      <c r="A8239" s="263" t="s">
        <v>8159</v>
      </c>
      <c r="B8239" s="263" t="s">
        <v>28086</v>
      </c>
      <c r="C8239" s="263" t="s">
        <v>12</v>
      </c>
      <c r="D8239" t="s">
        <v>2</v>
      </c>
    </row>
    <row r="8240" spans="1:4" x14ac:dyDescent="0.2">
      <c r="A8240" s="263" t="s">
        <v>15391</v>
      </c>
      <c r="B8240" s="263" t="s">
        <v>28086</v>
      </c>
      <c r="C8240" s="263" t="s">
        <v>12</v>
      </c>
      <c r="D8240" t="s">
        <v>2</v>
      </c>
    </row>
    <row r="8241" spans="1:4" x14ac:dyDescent="0.2">
      <c r="A8241" s="263" t="s">
        <v>8160</v>
      </c>
      <c r="B8241" s="263" t="s">
        <v>28087</v>
      </c>
      <c r="C8241" s="263" t="s">
        <v>12</v>
      </c>
      <c r="D8241" t="s">
        <v>2</v>
      </c>
    </row>
    <row r="8242" spans="1:4" x14ac:dyDescent="0.2">
      <c r="A8242" s="263" t="s">
        <v>15392</v>
      </c>
      <c r="B8242" s="263" t="s">
        <v>28087</v>
      </c>
      <c r="C8242" s="263" t="s">
        <v>12</v>
      </c>
      <c r="D8242" t="s">
        <v>2</v>
      </c>
    </row>
    <row r="8243" spans="1:4" x14ac:dyDescent="0.2">
      <c r="A8243" s="263" t="s">
        <v>8161</v>
      </c>
      <c r="B8243" s="263" t="s">
        <v>28088</v>
      </c>
      <c r="C8243" s="263" t="s">
        <v>12</v>
      </c>
      <c r="D8243" t="s">
        <v>2</v>
      </c>
    </row>
    <row r="8244" spans="1:4" x14ac:dyDescent="0.2">
      <c r="A8244" s="263" t="s">
        <v>15393</v>
      </c>
      <c r="B8244" s="263" t="s">
        <v>28088</v>
      </c>
      <c r="C8244" s="263" t="s">
        <v>12</v>
      </c>
      <c r="D8244" t="s">
        <v>2</v>
      </c>
    </row>
    <row r="8245" spans="1:4" x14ac:dyDescent="0.2">
      <c r="A8245" s="263" t="s">
        <v>8162</v>
      </c>
      <c r="B8245" s="263" t="s">
        <v>28089</v>
      </c>
      <c r="C8245" s="263" t="s">
        <v>12</v>
      </c>
      <c r="D8245" t="s">
        <v>2</v>
      </c>
    </row>
    <row r="8246" spans="1:4" x14ac:dyDescent="0.2">
      <c r="A8246" s="263" t="s">
        <v>15394</v>
      </c>
      <c r="B8246" s="263" t="s">
        <v>28089</v>
      </c>
      <c r="C8246" s="263" t="s">
        <v>12</v>
      </c>
      <c r="D8246" t="s">
        <v>2</v>
      </c>
    </row>
    <row r="8247" spans="1:4" x14ac:dyDescent="0.2">
      <c r="A8247" s="263" t="s">
        <v>8163</v>
      </c>
      <c r="B8247" s="263" t="s">
        <v>28090</v>
      </c>
      <c r="C8247" s="263" t="s">
        <v>12</v>
      </c>
      <c r="D8247" t="s">
        <v>2</v>
      </c>
    </row>
    <row r="8248" spans="1:4" x14ac:dyDescent="0.2">
      <c r="A8248" s="263" t="s">
        <v>15395</v>
      </c>
      <c r="B8248" s="263" t="s">
        <v>28090</v>
      </c>
      <c r="C8248" s="263" t="s">
        <v>12</v>
      </c>
      <c r="D8248" t="s">
        <v>2</v>
      </c>
    </row>
    <row r="8249" spans="1:4" x14ac:dyDescent="0.2">
      <c r="A8249" s="263" t="s">
        <v>8164</v>
      </c>
      <c r="B8249" s="263" t="s">
        <v>28091</v>
      </c>
      <c r="C8249" s="263" t="s">
        <v>12</v>
      </c>
      <c r="D8249" t="s">
        <v>2</v>
      </c>
    </row>
    <row r="8250" spans="1:4" x14ac:dyDescent="0.2">
      <c r="A8250" s="263" t="s">
        <v>15396</v>
      </c>
      <c r="B8250" s="263" t="s">
        <v>28091</v>
      </c>
      <c r="C8250" s="263" t="s">
        <v>12</v>
      </c>
      <c r="D8250" t="s">
        <v>2</v>
      </c>
    </row>
    <row r="8251" spans="1:4" x14ac:dyDescent="0.2">
      <c r="A8251" s="263" t="s">
        <v>8165</v>
      </c>
      <c r="B8251" s="263" t="s">
        <v>28092</v>
      </c>
      <c r="C8251" s="263" t="s">
        <v>12</v>
      </c>
      <c r="D8251" t="s">
        <v>2</v>
      </c>
    </row>
    <row r="8252" spans="1:4" x14ac:dyDescent="0.2">
      <c r="A8252" s="263" t="s">
        <v>15397</v>
      </c>
      <c r="B8252" s="263" t="s">
        <v>28092</v>
      </c>
      <c r="C8252" s="263" t="s">
        <v>12</v>
      </c>
      <c r="D8252" t="s">
        <v>2</v>
      </c>
    </row>
    <row r="8253" spans="1:4" x14ac:dyDescent="0.2">
      <c r="A8253" s="263" t="s">
        <v>8166</v>
      </c>
      <c r="B8253" s="263" t="s">
        <v>28093</v>
      </c>
      <c r="C8253" s="263" t="s">
        <v>12</v>
      </c>
      <c r="D8253" t="s">
        <v>2</v>
      </c>
    </row>
    <row r="8254" spans="1:4" x14ac:dyDescent="0.2">
      <c r="A8254" s="263" t="s">
        <v>15398</v>
      </c>
      <c r="B8254" s="263" t="s">
        <v>28093</v>
      </c>
      <c r="C8254" s="263" t="s">
        <v>12</v>
      </c>
      <c r="D8254" t="s">
        <v>2</v>
      </c>
    </row>
    <row r="8255" spans="1:4" x14ac:dyDescent="0.2">
      <c r="A8255" s="263" t="s">
        <v>8167</v>
      </c>
      <c r="B8255" s="263" t="s">
        <v>28094</v>
      </c>
      <c r="C8255" s="263" t="s">
        <v>12</v>
      </c>
      <c r="D8255" t="s">
        <v>2</v>
      </c>
    </row>
    <row r="8256" spans="1:4" x14ac:dyDescent="0.2">
      <c r="A8256" s="263" t="s">
        <v>15399</v>
      </c>
      <c r="B8256" s="263" t="s">
        <v>28094</v>
      </c>
      <c r="C8256" s="263" t="s">
        <v>12</v>
      </c>
      <c r="D8256" t="s">
        <v>2</v>
      </c>
    </row>
    <row r="8257" spans="1:4" x14ac:dyDescent="0.2">
      <c r="A8257" s="263" t="s">
        <v>8168</v>
      </c>
      <c r="B8257" s="263" t="s">
        <v>28095</v>
      </c>
      <c r="C8257" s="263" t="s">
        <v>12</v>
      </c>
      <c r="D8257" t="s">
        <v>2</v>
      </c>
    </row>
    <row r="8258" spans="1:4" x14ac:dyDescent="0.2">
      <c r="A8258" s="263" t="s">
        <v>15400</v>
      </c>
      <c r="B8258" s="263" t="s">
        <v>28095</v>
      </c>
      <c r="C8258" s="263" t="s">
        <v>12</v>
      </c>
      <c r="D8258" t="s">
        <v>2</v>
      </c>
    </row>
    <row r="8259" spans="1:4" x14ac:dyDescent="0.2">
      <c r="A8259" s="263" t="s">
        <v>8169</v>
      </c>
      <c r="B8259" s="263" t="s">
        <v>28096</v>
      </c>
      <c r="C8259" s="263" t="s">
        <v>12</v>
      </c>
      <c r="D8259" t="s">
        <v>2</v>
      </c>
    </row>
    <row r="8260" spans="1:4" x14ac:dyDescent="0.2">
      <c r="A8260" s="263" t="s">
        <v>15401</v>
      </c>
      <c r="B8260" s="263" t="s">
        <v>28096</v>
      </c>
      <c r="C8260" s="263" t="s">
        <v>12</v>
      </c>
      <c r="D8260" t="s">
        <v>2</v>
      </c>
    </row>
    <row r="8261" spans="1:4" x14ac:dyDescent="0.2">
      <c r="A8261" s="263" t="s">
        <v>8170</v>
      </c>
      <c r="B8261" s="263" t="s">
        <v>28097</v>
      </c>
      <c r="C8261" s="263" t="s">
        <v>12</v>
      </c>
      <c r="D8261" t="s">
        <v>2</v>
      </c>
    </row>
    <row r="8262" spans="1:4" x14ac:dyDescent="0.2">
      <c r="A8262" s="263" t="s">
        <v>15402</v>
      </c>
      <c r="B8262" s="263" t="s">
        <v>28097</v>
      </c>
      <c r="C8262" s="263" t="s">
        <v>12</v>
      </c>
      <c r="D8262" t="s">
        <v>2</v>
      </c>
    </row>
    <row r="8263" spans="1:4" x14ac:dyDescent="0.2">
      <c r="A8263" s="263" t="s">
        <v>8171</v>
      </c>
      <c r="B8263" s="263" t="s">
        <v>28098</v>
      </c>
      <c r="C8263" s="263" t="s">
        <v>12</v>
      </c>
      <c r="D8263" t="s">
        <v>2</v>
      </c>
    </row>
    <row r="8264" spans="1:4" x14ac:dyDescent="0.2">
      <c r="A8264" s="263" t="s">
        <v>15403</v>
      </c>
      <c r="B8264" s="263" t="s">
        <v>28098</v>
      </c>
      <c r="C8264" s="263" t="s">
        <v>12</v>
      </c>
      <c r="D8264" t="s">
        <v>2</v>
      </c>
    </row>
    <row r="8265" spans="1:4" x14ac:dyDescent="0.2">
      <c r="A8265" s="263" t="s">
        <v>8172</v>
      </c>
      <c r="B8265" s="263" t="s">
        <v>28099</v>
      </c>
      <c r="C8265" s="263" t="s">
        <v>12</v>
      </c>
      <c r="D8265" t="s">
        <v>2</v>
      </c>
    </row>
    <row r="8266" spans="1:4" x14ac:dyDescent="0.2">
      <c r="A8266" s="263" t="s">
        <v>15404</v>
      </c>
      <c r="B8266" s="263" t="s">
        <v>28099</v>
      </c>
      <c r="C8266" s="263" t="s">
        <v>12</v>
      </c>
      <c r="D8266" t="s">
        <v>2</v>
      </c>
    </row>
    <row r="8267" spans="1:4" x14ac:dyDescent="0.2">
      <c r="A8267" s="263" t="s">
        <v>8173</v>
      </c>
      <c r="B8267" s="263" t="s">
        <v>28100</v>
      </c>
      <c r="C8267" s="263" t="s">
        <v>12</v>
      </c>
      <c r="D8267" t="s">
        <v>2</v>
      </c>
    </row>
    <row r="8268" spans="1:4" x14ac:dyDescent="0.2">
      <c r="A8268" s="263" t="s">
        <v>15405</v>
      </c>
      <c r="B8268" s="263" t="s">
        <v>28100</v>
      </c>
      <c r="C8268" s="263" t="s">
        <v>12</v>
      </c>
      <c r="D8268" t="s">
        <v>2</v>
      </c>
    </row>
    <row r="8269" spans="1:4" x14ac:dyDescent="0.2">
      <c r="A8269" s="263" t="s">
        <v>8174</v>
      </c>
      <c r="B8269" s="263" t="s">
        <v>28101</v>
      </c>
      <c r="C8269" s="263" t="s">
        <v>12</v>
      </c>
      <c r="D8269" t="s">
        <v>2</v>
      </c>
    </row>
    <row r="8270" spans="1:4" x14ac:dyDescent="0.2">
      <c r="A8270" s="263" t="s">
        <v>15406</v>
      </c>
      <c r="B8270" s="263" t="s">
        <v>28101</v>
      </c>
      <c r="C8270" s="263" t="s">
        <v>12</v>
      </c>
      <c r="D8270" t="s">
        <v>2</v>
      </c>
    </row>
    <row r="8271" spans="1:4" x14ac:dyDescent="0.2">
      <c r="A8271" s="263" t="s">
        <v>8175</v>
      </c>
      <c r="B8271" s="263" t="s">
        <v>28102</v>
      </c>
      <c r="C8271" s="263" t="s">
        <v>12</v>
      </c>
      <c r="D8271" t="s">
        <v>2</v>
      </c>
    </row>
    <row r="8272" spans="1:4" x14ac:dyDescent="0.2">
      <c r="A8272" s="263" t="s">
        <v>15407</v>
      </c>
      <c r="B8272" s="263" t="s">
        <v>28102</v>
      </c>
      <c r="C8272" s="263" t="s">
        <v>12</v>
      </c>
      <c r="D8272" t="s">
        <v>2</v>
      </c>
    </row>
    <row r="8273" spans="1:4" x14ac:dyDescent="0.2">
      <c r="A8273" s="263" t="s">
        <v>8176</v>
      </c>
      <c r="B8273" s="263" t="s">
        <v>28103</v>
      </c>
      <c r="C8273" s="263" t="s">
        <v>12</v>
      </c>
      <c r="D8273" t="s">
        <v>2</v>
      </c>
    </row>
    <row r="8274" spans="1:4" x14ac:dyDescent="0.2">
      <c r="A8274" s="263" t="s">
        <v>15408</v>
      </c>
      <c r="B8274" s="263" t="s">
        <v>28103</v>
      </c>
      <c r="C8274" s="263" t="s">
        <v>12</v>
      </c>
      <c r="D8274" t="s">
        <v>2</v>
      </c>
    </row>
    <row r="8275" spans="1:4" x14ac:dyDescent="0.2">
      <c r="A8275" s="263" t="s">
        <v>8177</v>
      </c>
      <c r="B8275" s="263" t="s">
        <v>28104</v>
      </c>
      <c r="C8275" s="263" t="s">
        <v>12</v>
      </c>
      <c r="D8275" t="s">
        <v>2</v>
      </c>
    </row>
    <row r="8276" spans="1:4" x14ac:dyDescent="0.2">
      <c r="A8276" s="263" t="s">
        <v>15409</v>
      </c>
      <c r="B8276" s="263" t="s">
        <v>28104</v>
      </c>
      <c r="C8276" s="263" t="s">
        <v>12</v>
      </c>
      <c r="D8276" t="s">
        <v>2</v>
      </c>
    </row>
    <row r="8277" spans="1:4" x14ac:dyDescent="0.2">
      <c r="A8277" s="263" t="s">
        <v>8178</v>
      </c>
      <c r="B8277" s="263" t="s">
        <v>28105</v>
      </c>
      <c r="C8277" s="263" t="s">
        <v>12</v>
      </c>
      <c r="D8277" t="s">
        <v>2</v>
      </c>
    </row>
    <row r="8278" spans="1:4" x14ac:dyDescent="0.2">
      <c r="A8278" s="263" t="s">
        <v>15410</v>
      </c>
      <c r="B8278" s="263" t="s">
        <v>28105</v>
      </c>
      <c r="C8278" s="263" t="s">
        <v>12</v>
      </c>
      <c r="D8278" t="s">
        <v>2</v>
      </c>
    </row>
    <row r="8279" spans="1:4" x14ac:dyDescent="0.2">
      <c r="A8279" s="263" t="s">
        <v>8179</v>
      </c>
      <c r="B8279" s="263" t="s">
        <v>28106</v>
      </c>
      <c r="C8279" s="263" t="s">
        <v>12</v>
      </c>
      <c r="D8279" t="s">
        <v>2</v>
      </c>
    </row>
    <row r="8280" spans="1:4" x14ac:dyDescent="0.2">
      <c r="A8280" s="263" t="s">
        <v>15411</v>
      </c>
      <c r="B8280" s="263" t="s">
        <v>28106</v>
      </c>
      <c r="C8280" s="263" t="s">
        <v>12</v>
      </c>
      <c r="D8280" t="s">
        <v>2</v>
      </c>
    </row>
    <row r="8281" spans="1:4" x14ac:dyDescent="0.2">
      <c r="A8281" s="263" t="s">
        <v>8180</v>
      </c>
      <c r="B8281" s="263" t="s">
        <v>28107</v>
      </c>
      <c r="C8281" s="263" t="s">
        <v>12</v>
      </c>
      <c r="D8281" t="s">
        <v>2</v>
      </c>
    </row>
    <row r="8282" spans="1:4" x14ac:dyDescent="0.2">
      <c r="A8282" s="263" t="s">
        <v>15412</v>
      </c>
      <c r="B8282" s="263" t="s">
        <v>28107</v>
      </c>
      <c r="C8282" s="263" t="s">
        <v>12</v>
      </c>
      <c r="D8282" t="s">
        <v>2</v>
      </c>
    </row>
    <row r="8283" spans="1:4" x14ac:dyDescent="0.2">
      <c r="A8283" s="263" t="s">
        <v>8181</v>
      </c>
      <c r="B8283" s="263" t="s">
        <v>28108</v>
      </c>
      <c r="C8283" s="263" t="s">
        <v>12</v>
      </c>
      <c r="D8283" t="s">
        <v>2</v>
      </c>
    </row>
    <row r="8284" spans="1:4" x14ac:dyDescent="0.2">
      <c r="A8284" s="263" t="s">
        <v>15413</v>
      </c>
      <c r="B8284" s="263" t="s">
        <v>28108</v>
      </c>
      <c r="C8284" s="263" t="s">
        <v>12</v>
      </c>
      <c r="D8284" t="s">
        <v>2</v>
      </c>
    </row>
    <row r="8285" spans="1:4" x14ac:dyDescent="0.2">
      <c r="A8285" s="263" t="s">
        <v>8182</v>
      </c>
      <c r="B8285" s="263" t="s">
        <v>28109</v>
      </c>
      <c r="C8285" s="263" t="s">
        <v>12</v>
      </c>
      <c r="D8285" t="s">
        <v>2</v>
      </c>
    </row>
    <row r="8286" spans="1:4" x14ac:dyDescent="0.2">
      <c r="A8286" s="263" t="s">
        <v>15414</v>
      </c>
      <c r="B8286" s="263" t="s">
        <v>28109</v>
      </c>
      <c r="C8286" s="263" t="s">
        <v>12</v>
      </c>
      <c r="D8286" t="s">
        <v>2</v>
      </c>
    </row>
    <row r="8287" spans="1:4" x14ac:dyDescent="0.2">
      <c r="A8287" s="263" t="s">
        <v>8183</v>
      </c>
      <c r="B8287" s="263" t="s">
        <v>28110</v>
      </c>
      <c r="C8287" s="263" t="s">
        <v>12</v>
      </c>
      <c r="D8287" t="s">
        <v>2</v>
      </c>
    </row>
    <row r="8288" spans="1:4" x14ac:dyDescent="0.2">
      <c r="A8288" s="263" t="s">
        <v>15415</v>
      </c>
      <c r="B8288" s="263" t="s">
        <v>28110</v>
      </c>
      <c r="C8288" s="263" t="s">
        <v>12</v>
      </c>
      <c r="D8288" t="s">
        <v>2</v>
      </c>
    </row>
    <row r="8289" spans="1:4" x14ac:dyDescent="0.2">
      <c r="A8289" s="263" t="s">
        <v>8184</v>
      </c>
      <c r="B8289" s="263" t="s">
        <v>28111</v>
      </c>
      <c r="C8289" s="263" t="s">
        <v>12</v>
      </c>
      <c r="D8289" t="s">
        <v>2</v>
      </c>
    </row>
    <row r="8290" spans="1:4" x14ac:dyDescent="0.2">
      <c r="A8290" s="263" t="s">
        <v>15416</v>
      </c>
      <c r="B8290" s="263" t="s">
        <v>28111</v>
      </c>
      <c r="C8290" s="263" t="s">
        <v>12</v>
      </c>
      <c r="D8290" t="s">
        <v>2</v>
      </c>
    </row>
    <row r="8291" spans="1:4" x14ac:dyDescent="0.2">
      <c r="A8291" s="263" t="s">
        <v>8185</v>
      </c>
      <c r="B8291" s="263" t="s">
        <v>28112</v>
      </c>
      <c r="C8291" s="263" t="s">
        <v>12</v>
      </c>
      <c r="D8291" t="s">
        <v>2</v>
      </c>
    </row>
    <row r="8292" spans="1:4" x14ac:dyDescent="0.2">
      <c r="A8292" s="263" t="s">
        <v>15417</v>
      </c>
      <c r="B8292" s="263" t="s">
        <v>28112</v>
      </c>
      <c r="C8292" s="263" t="s">
        <v>12</v>
      </c>
      <c r="D8292" t="s">
        <v>2</v>
      </c>
    </row>
    <row r="8293" spans="1:4" x14ac:dyDescent="0.2">
      <c r="A8293" s="263" t="s">
        <v>2292</v>
      </c>
      <c r="B8293" s="263" t="s">
        <v>28113</v>
      </c>
      <c r="C8293" s="263" t="s">
        <v>20</v>
      </c>
      <c r="D8293" t="s">
        <v>0</v>
      </c>
    </row>
    <row r="8294" spans="1:4" x14ac:dyDescent="0.2">
      <c r="A8294" s="263" t="s">
        <v>15418</v>
      </c>
      <c r="B8294" s="263" t="s">
        <v>28113</v>
      </c>
      <c r="C8294" s="263" t="s">
        <v>20</v>
      </c>
      <c r="D8294" t="s">
        <v>0</v>
      </c>
    </row>
    <row r="8295" spans="1:4" x14ac:dyDescent="0.2">
      <c r="A8295" s="263" t="s">
        <v>2293</v>
      </c>
      <c r="B8295" s="263" t="s">
        <v>28114</v>
      </c>
      <c r="C8295" s="263" t="s">
        <v>20</v>
      </c>
      <c r="D8295" t="s">
        <v>0</v>
      </c>
    </row>
    <row r="8296" spans="1:4" x14ac:dyDescent="0.2">
      <c r="A8296" s="263" t="s">
        <v>15419</v>
      </c>
      <c r="B8296" s="263" t="s">
        <v>28114</v>
      </c>
      <c r="C8296" s="263" t="s">
        <v>20</v>
      </c>
      <c r="D8296" t="s">
        <v>0</v>
      </c>
    </row>
    <row r="8297" spans="1:4" x14ac:dyDescent="0.2">
      <c r="A8297" s="263" t="s">
        <v>2294</v>
      </c>
      <c r="B8297" s="263" t="s">
        <v>28115</v>
      </c>
      <c r="C8297" s="263" t="s">
        <v>20</v>
      </c>
      <c r="D8297" t="s">
        <v>0</v>
      </c>
    </row>
    <row r="8298" spans="1:4" x14ac:dyDescent="0.2">
      <c r="A8298" s="263" t="s">
        <v>15420</v>
      </c>
      <c r="B8298" s="263" t="s">
        <v>28115</v>
      </c>
      <c r="C8298" s="263" t="s">
        <v>20</v>
      </c>
      <c r="D8298" t="s">
        <v>0</v>
      </c>
    </row>
    <row r="8299" spans="1:4" x14ac:dyDescent="0.2">
      <c r="A8299" s="263" t="s">
        <v>2295</v>
      </c>
      <c r="B8299" s="263" t="s">
        <v>28116</v>
      </c>
      <c r="C8299" s="263" t="s">
        <v>20</v>
      </c>
      <c r="D8299" t="s">
        <v>0</v>
      </c>
    </row>
    <row r="8300" spans="1:4" x14ac:dyDescent="0.2">
      <c r="A8300" s="263" t="s">
        <v>15421</v>
      </c>
      <c r="B8300" s="263" t="s">
        <v>28116</v>
      </c>
      <c r="C8300" s="263" t="s">
        <v>20</v>
      </c>
      <c r="D8300" t="s">
        <v>0</v>
      </c>
    </row>
    <row r="8301" spans="1:4" x14ac:dyDescent="0.2">
      <c r="A8301" s="263" t="s">
        <v>2296</v>
      </c>
      <c r="B8301" s="263" t="s">
        <v>28117</v>
      </c>
      <c r="C8301" s="263" t="s">
        <v>20</v>
      </c>
      <c r="D8301" t="s">
        <v>0</v>
      </c>
    </row>
    <row r="8302" spans="1:4" x14ac:dyDescent="0.2">
      <c r="A8302" s="263" t="s">
        <v>15422</v>
      </c>
      <c r="B8302" s="263" t="s">
        <v>28117</v>
      </c>
      <c r="C8302" s="263" t="s">
        <v>20</v>
      </c>
      <c r="D8302" t="s">
        <v>0</v>
      </c>
    </row>
    <row r="8303" spans="1:4" x14ac:dyDescent="0.2">
      <c r="A8303" s="263" t="s">
        <v>8186</v>
      </c>
      <c r="B8303" s="263" t="s">
        <v>28118</v>
      </c>
      <c r="C8303" s="263" t="s">
        <v>20</v>
      </c>
      <c r="D8303" t="s">
        <v>0</v>
      </c>
    </row>
    <row r="8304" spans="1:4" x14ac:dyDescent="0.2">
      <c r="A8304" s="263" t="s">
        <v>15423</v>
      </c>
      <c r="B8304" s="263" t="s">
        <v>28118</v>
      </c>
      <c r="C8304" s="263" t="s">
        <v>20</v>
      </c>
      <c r="D8304" t="s">
        <v>0</v>
      </c>
    </row>
    <row r="8305" spans="1:4" x14ac:dyDescent="0.2">
      <c r="A8305" s="263" t="s">
        <v>8187</v>
      </c>
      <c r="B8305" s="263" t="s">
        <v>28119</v>
      </c>
      <c r="C8305" s="263" t="s">
        <v>20</v>
      </c>
      <c r="D8305" t="s">
        <v>0</v>
      </c>
    </row>
    <row r="8306" spans="1:4" x14ac:dyDescent="0.2">
      <c r="A8306" s="263" t="s">
        <v>15424</v>
      </c>
      <c r="B8306" s="263" t="s">
        <v>28119</v>
      </c>
      <c r="C8306" s="263" t="s">
        <v>20</v>
      </c>
      <c r="D8306" t="s">
        <v>0</v>
      </c>
    </row>
    <row r="8307" spans="1:4" x14ac:dyDescent="0.2">
      <c r="A8307" s="263" t="s">
        <v>8188</v>
      </c>
      <c r="B8307" s="263" t="s">
        <v>28120</v>
      </c>
      <c r="C8307" s="263" t="s">
        <v>12</v>
      </c>
      <c r="D8307" t="s">
        <v>2</v>
      </c>
    </row>
    <row r="8308" spans="1:4" x14ac:dyDescent="0.2">
      <c r="A8308" s="263" t="s">
        <v>15425</v>
      </c>
      <c r="B8308" s="263" t="s">
        <v>28120</v>
      </c>
      <c r="C8308" s="263" t="s">
        <v>12</v>
      </c>
      <c r="D8308" t="s">
        <v>2</v>
      </c>
    </row>
    <row r="8309" spans="1:4" x14ac:dyDescent="0.2">
      <c r="A8309" s="263" t="s">
        <v>8189</v>
      </c>
      <c r="B8309" s="263" t="s">
        <v>28121</v>
      </c>
      <c r="C8309" s="263" t="s">
        <v>12</v>
      </c>
      <c r="D8309" t="s">
        <v>2</v>
      </c>
    </row>
    <row r="8310" spans="1:4" x14ac:dyDescent="0.2">
      <c r="A8310" s="263" t="s">
        <v>15426</v>
      </c>
      <c r="B8310" s="263" t="s">
        <v>28121</v>
      </c>
      <c r="C8310" s="263" t="s">
        <v>12</v>
      </c>
      <c r="D8310" t="s">
        <v>2</v>
      </c>
    </row>
    <row r="8311" spans="1:4" x14ac:dyDescent="0.2">
      <c r="A8311" s="263" t="s">
        <v>8190</v>
      </c>
      <c r="B8311" s="263" t="s">
        <v>28122</v>
      </c>
      <c r="C8311" s="263" t="s">
        <v>12</v>
      </c>
      <c r="D8311" t="s">
        <v>2</v>
      </c>
    </row>
    <row r="8312" spans="1:4" x14ac:dyDescent="0.2">
      <c r="A8312" s="263" t="s">
        <v>15427</v>
      </c>
      <c r="B8312" s="263" t="s">
        <v>28122</v>
      </c>
      <c r="C8312" s="263" t="s">
        <v>12</v>
      </c>
      <c r="D8312" t="s">
        <v>2</v>
      </c>
    </row>
    <row r="8313" spans="1:4" x14ac:dyDescent="0.2">
      <c r="A8313" s="263" t="s">
        <v>8191</v>
      </c>
      <c r="B8313" s="263" t="s">
        <v>28123</v>
      </c>
      <c r="C8313" s="263" t="s">
        <v>12</v>
      </c>
      <c r="D8313" t="s">
        <v>2</v>
      </c>
    </row>
    <row r="8314" spans="1:4" x14ac:dyDescent="0.2">
      <c r="A8314" s="263" t="s">
        <v>15428</v>
      </c>
      <c r="B8314" s="263" t="s">
        <v>28123</v>
      </c>
      <c r="C8314" s="263" t="s">
        <v>12</v>
      </c>
      <c r="D8314" t="s">
        <v>2</v>
      </c>
    </row>
    <row r="8315" spans="1:4" x14ac:dyDescent="0.2">
      <c r="A8315" s="263" t="s">
        <v>8192</v>
      </c>
      <c r="B8315" s="263" t="s">
        <v>28124</v>
      </c>
      <c r="C8315" s="263" t="s">
        <v>12</v>
      </c>
      <c r="D8315" t="s">
        <v>2</v>
      </c>
    </row>
    <row r="8316" spans="1:4" x14ac:dyDescent="0.2">
      <c r="A8316" s="263" t="s">
        <v>15429</v>
      </c>
      <c r="B8316" s="263" t="s">
        <v>28124</v>
      </c>
      <c r="C8316" s="263" t="s">
        <v>12</v>
      </c>
      <c r="D8316" t="s">
        <v>2</v>
      </c>
    </row>
    <row r="8317" spans="1:4" x14ac:dyDescent="0.2">
      <c r="A8317" s="263" t="s">
        <v>8193</v>
      </c>
      <c r="B8317" s="263" t="s">
        <v>28125</v>
      </c>
      <c r="C8317" s="263" t="s">
        <v>12</v>
      </c>
      <c r="D8317" t="s">
        <v>2</v>
      </c>
    </row>
    <row r="8318" spans="1:4" x14ac:dyDescent="0.2">
      <c r="A8318" s="263" t="s">
        <v>15430</v>
      </c>
      <c r="B8318" s="263" t="s">
        <v>28125</v>
      </c>
      <c r="C8318" s="263" t="s">
        <v>12</v>
      </c>
      <c r="D8318" t="s">
        <v>2</v>
      </c>
    </row>
    <row r="8319" spans="1:4" x14ac:dyDescent="0.2">
      <c r="A8319" s="263" t="s">
        <v>8194</v>
      </c>
      <c r="B8319" s="263" t="s">
        <v>28126</v>
      </c>
      <c r="C8319" s="263" t="s">
        <v>12</v>
      </c>
      <c r="D8319" t="s">
        <v>2</v>
      </c>
    </row>
    <row r="8320" spans="1:4" x14ac:dyDescent="0.2">
      <c r="A8320" s="263" t="s">
        <v>15431</v>
      </c>
      <c r="B8320" s="263" t="s">
        <v>28126</v>
      </c>
      <c r="C8320" s="263" t="s">
        <v>12</v>
      </c>
      <c r="D8320" t="s">
        <v>2</v>
      </c>
    </row>
    <row r="8321" spans="1:4" x14ac:dyDescent="0.2">
      <c r="A8321" s="263" t="s">
        <v>2297</v>
      </c>
      <c r="B8321" s="263" t="s">
        <v>28127</v>
      </c>
      <c r="C8321" s="263" t="s">
        <v>20</v>
      </c>
      <c r="D8321" t="s">
        <v>0</v>
      </c>
    </row>
    <row r="8322" spans="1:4" x14ac:dyDescent="0.2">
      <c r="A8322" s="263" t="s">
        <v>15432</v>
      </c>
      <c r="B8322" s="263" t="s">
        <v>28127</v>
      </c>
      <c r="C8322" s="263" t="s">
        <v>20</v>
      </c>
      <c r="D8322" t="s">
        <v>0</v>
      </c>
    </row>
    <row r="8323" spans="1:4" x14ac:dyDescent="0.2">
      <c r="A8323" s="263" t="s">
        <v>2298</v>
      </c>
      <c r="B8323" s="263" t="s">
        <v>28128</v>
      </c>
      <c r="C8323" s="263" t="s">
        <v>20</v>
      </c>
      <c r="D8323" t="s">
        <v>0</v>
      </c>
    </row>
    <row r="8324" spans="1:4" x14ac:dyDescent="0.2">
      <c r="A8324" s="263" t="s">
        <v>15433</v>
      </c>
      <c r="B8324" s="263" t="s">
        <v>28128</v>
      </c>
      <c r="C8324" s="263" t="s">
        <v>20</v>
      </c>
      <c r="D8324" t="s">
        <v>0</v>
      </c>
    </row>
    <row r="8325" spans="1:4" x14ac:dyDescent="0.2">
      <c r="A8325" s="263" t="s">
        <v>2299</v>
      </c>
      <c r="B8325" s="263" t="s">
        <v>28129</v>
      </c>
      <c r="C8325" s="263" t="s">
        <v>20</v>
      </c>
      <c r="D8325" t="s">
        <v>0</v>
      </c>
    </row>
    <row r="8326" spans="1:4" x14ac:dyDescent="0.2">
      <c r="A8326" s="263" t="s">
        <v>15434</v>
      </c>
      <c r="B8326" s="263" t="s">
        <v>28129</v>
      </c>
      <c r="C8326" s="263" t="s">
        <v>20</v>
      </c>
      <c r="D8326" t="s">
        <v>0</v>
      </c>
    </row>
    <row r="8327" spans="1:4" x14ac:dyDescent="0.2">
      <c r="A8327" s="263" t="s">
        <v>2300</v>
      </c>
      <c r="B8327" s="263" t="s">
        <v>28130</v>
      </c>
      <c r="C8327" s="263" t="s">
        <v>20</v>
      </c>
      <c r="D8327" t="s">
        <v>0</v>
      </c>
    </row>
    <row r="8328" spans="1:4" x14ac:dyDescent="0.2">
      <c r="A8328" s="263" t="s">
        <v>15435</v>
      </c>
      <c r="B8328" s="263" t="s">
        <v>28130</v>
      </c>
      <c r="C8328" s="263" t="s">
        <v>20</v>
      </c>
      <c r="D8328" t="s">
        <v>0</v>
      </c>
    </row>
    <row r="8329" spans="1:4" x14ac:dyDescent="0.2">
      <c r="A8329" s="263" t="s">
        <v>2301</v>
      </c>
      <c r="B8329" s="263" t="s">
        <v>28131</v>
      </c>
      <c r="C8329" s="263" t="s">
        <v>20</v>
      </c>
      <c r="D8329" t="s">
        <v>0</v>
      </c>
    </row>
    <row r="8330" spans="1:4" x14ac:dyDescent="0.2">
      <c r="A8330" s="263" t="s">
        <v>15436</v>
      </c>
      <c r="B8330" s="263" t="s">
        <v>28131</v>
      </c>
      <c r="C8330" s="263" t="s">
        <v>20</v>
      </c>
      <c r="D8330" t="s">
        <v>0</v>
      </c>
    </row>
    <row r="8331" spans="1:4" x14ac:dyDescent="0.2">
      <c r="A8331" s="263" t="s">
        <v>2302</v>
      </c>
      <c r="B8331" s="263" t="s">
        <v>28132</v>
      </c>
      <c r="C8331" s="263" t="s">
        <v>20</v>
      </c>
      <c r="D8331" t="s">
        <v>0</v>
      </c>
    </row>
    <row r="8332" spans="1:4" x14ac:dyDescent="0.2">
      <c r="A8332" s="263" t="s">
        <v>15437</v>
      </c>
      <c r="B8332" s="263" t="s">
        <v>28132</v>
      </c>
      <c r="C8332" s="263" t="s">
        <v>20</v>
      </c>
      <c r="D8332" t="s">
        <v>0</v>
      </c>
    </row>
    <row r="8333" spans="1:4" x14ac:dyDescent="0.2">
      <c r="A8333" s="263" t="s">
        <v>2303</v>
      </c>
      <c r="B8333" s="263" t="s">
        <v>28133</v>
      </c>
      <c r="C8333" s="263" t="s">
        <v>20</v>
      </c>
      <c r="D8333" t="s">
        <v>0</v>
      </c>
    </row>
    <row r="8334" spans="1:4" x14ac:dyDescent="0.2">
      <c r="A8334" s="263" t="s">
        <v>15438</v>
      </c>
      <c r="B8334" s="263" t="s">
        <v>28133</v>
      </c>
      <c r="C8334" s="263" t="s">
        <v>20</v>
      </c>
      <c r="D8334" t="s">
        <v>0</v>
      </c>
    </row>
    <row r="8335" spans="1:4" x14ac:dyDescent="0.2">
      <c r="A8335" s="263" t="s">
        <v>2304</v>
      </c>
      <c r="B8335" s="263" t="s">
        <v>28134</v>
      </c>
      <c r="C8335" s="263" t="s">
        <v>20</v>
      </c>
      <c r="D8335" t="s">
        <v>0</v>
      </c>
    </row>
    <row r="8336" spans="1:4" x14ac:dyDescent="0.2">
      <c r="A8336" s="263" t="s">
        <v>15439</v>
      </c>
      <c r="B8336" s="263" t="s">
        <v>28134</v>
      </c>
      <c r="C8336" s="263" t="s">
        <v>20</v>
      </c>
      <c r="D8336" t="s">
        <v>0</v>
      </c>
    </row>
    <row r="8337" spans="1:4" x14ac:dyDescent="0.2">
      <c r="A8337" s="263" t="s">
        <v>2305</v>
      </c>
      <c r="B8337" s="263" t="s">
        <v>28135</v>
      </c>
      <c r="C8337" s="263" t="s">
        <v>20</v>
      </c>
      <c r="D8337" t="s">
        <v>0</v>
      </c>
    </row>
    <row r="8338" spans="1:4" x14ac:dyDescent="0.2">
      <c r="A8338" s="263" t="s">
        <v>15440</v>
      </c>
      <c r="B8338" s="263" t="s">
        <v>28135</v>
      </c>
      <c r="C8338" s="263" t="s">
        <v>20</v>
      </c>
      <c r="D8338" t="s">
        <v>0</v>
      </c>
    </row>
    <row r="8339" spans="1:4" x14ac:dyDescent="0.2">
      <c r="A8339" s="263" t="s">
        <v>2306</v>
      </c>
      <c r="B8339" s="263" t="s">
        <v>28136</v>
      </c>
      <c r="C8339" s="263" t="s">
        <v>20</v>
      </c>
      <c r="D8339" t="s">
        <v>0</v>
      </c>
    </row>
    <row r="8340" spans="1:4" x14ac:dyDescent="0.2">
      <c r="A8340" s="263" t="s">
        <v>15441</v>
      </c>
      <c r="B8340" s="263" t="s">
        <v>28136</v>
      </c>
      <c r="C8340" s="263" t="s">
        <v>20</v>
      </c>
      <c r="D8340" t="s">
        <v>0</v>
      </c>
    </row>
    <row r="8341" spans="1:4" x14ac:dyDescent="0.2">
      <c r="A8341" s="263" t="s">
        <v>2307</v>
      </c>
      <c r="B8341" s="263" t="s">
        <v>28137</v>
      </c>
      <c r="C8341" s="263" t="s">
        <v>20</v>
      </c>
      <c r="D8341" t="s">
        <v>0</v>
      </c>
    </row>
    <row r="8342" spans="1:4" x14ac:dyDescent="0.2">
      <c r="A8342" s="263" t="s">
        <v>15442</v>
      </c>
      <c r="B8342" s="263" t="s">
        <v>28137</v>
      </c>
      <c r="C8342" s="263" t="s">
        <v>20</v>
      </c>
      <c r="D8342" t="s">
        <v>0</v>
      </c>
    </row>
    <row r="8343" spans="1:4" x14ac:dyDescent="0.2">
      <c r="A8343" s="263" t="s">
        <v>2308</v>
      </c>
      <c r="B8343" s="263" t="s">
        <v>28138</v>
      </c>
      <c r="C8343" s="263" t="s">
        <v>20</v>
      </c>
      <c r="D8343" t="s">
        <v>0</v>
      </c>
    </row>
    <row r="8344" spans="1:4" x14ac:dyDescent="0.2">
      <c r="A8344" s="263" t="s">
        <v>15443</v>
      </c>
      <c r="B8344" s="263" t="s">
        <v>28138</v>
      </c>
      <c r="C8344" s="263" t="s">
        <v>20</v>
      </c>
      <c r="D8344" t="s">
        <v>0</v>
      </c>
    </row>
    <row r="8345" spans="1:4" x14ac:dyDescent="0.2">
      <c r="A8345" s="263" t="s">
        <v>2309</v>
      </c>
      <c r="B8345" s="263" t="s">
        <v>28139</v>
      </c>
      <c r="C8345" s="263" t="s">
        <v>20</v>
      </c>
      <c r="D8345" t="s">
        <v>0</v>
      </c>
    </row>
    <row r="8346" spans="1:4" x14ac:dyDescent="0.2">
      <c r="A8346" s="263" t="s">
        <v>15444</v>
      </c>
      <c r="B8346" s="263" t="s">
        <v>28139</v>
      </c>
      <c r="C8346" s="263" t="s">
        <v>20</v>
      </c>
      <c r="D8346" t="s">
        <v>0</v>
      </c>
    </row>
    <row r="8347" spans="1:4" x14ac:dyDescent="0.2">
      <c r="A8347" s="263" t="s">
        <v>2310</v>
      </c>
      <c r="B8347" s="263" t="s">
        <v>28140</v>
      </c>
      <c r="C8347" s="263" t="s">
        <v>20</v>
      </c>
      <c r="D8347" t="s">
        <v>0</v>
      </c>
    </row>
    <row r="8348" spans="1:4" x14ac:dyDescent="0.2">
      <c r="A8348" s="263" t="s">
        <v>15445</v>
      </c>
      <c r="B8348" s="263" t="s">
        <v>28140</v>
      </c>
      <c r="C8348" s="263" t="s">
        <v>20</v>
      </c>
      <c r="D8348" t="s">
        <v>0</v>
      </c>
    </row>
    <row r="8349" spans="1:4" x14ac:dyDescent="0.2">
      <c r="A8349" s="263" t="s">
        <v>2311</v>
      </c>
      <c r="B8349" s="263" t="s">
        <v>28141</v>
      </c>
      <c r="C8349" s="263" t="s">
        <v>20</v>
      </c>
      <c r="D8349" t="s">
        <v>0</v>
      </c>
    </row>
    <row r="8350" spans="1:4" x14ac:dyDescent="0.2">
      <c r="A8350" s="263" t="s">
        <v>15446</v>
      </c>
      <c r="B8350" s="263" t="s">
        <v>28141</v>
      </c>
      <c r="C8350" s="263" t="s">
        <v>20</v>
      </c>
      <c r="D8350" t="s">
        <v>0</v>
      </c>
    </row>
    <row r="8351" spans="1:4" x14ac:dyDescent="0.2">
      <c r="A8351" s="263" t="s">
        <v>2312</v>
      </c>
      <c r="B8351" s="263" t="s">
        <v>28142</v>
      </c>
      <c r="C8351" s="263" t="s">
        <v>20</v>
      </c>
      <c r="D8351" t="s">
        <v>0</v>
      </c>
    </row>
    <row r="8352" spans="1:4" x14ac:dyDescent="0.2">
      <c r="A8352" s="263" t="s">
        <v>15447</v>
      </c>
      <c r="B8352" s="263" t="s">
        <v>28142</v>
      </c>
      <c r="C8352" s="263" t="s">
        <v>20</v>
      </c>
      <c r="D8352" t="s">
        <v>0</v>
      </c>
    </row>
    <row r="8353" spans="1:4" x14ac:dyDescent="0.2">
      <c r="A8353" s="263" t="s">
        <v>2313</v>
      </c>
      <c r="B8353" s="263" t="s">
        <v>28143</v>
      </c>
      <c r="C8353" s="263" t="s">
        <v>20</v>
      </c>
      <c r="D8353" t="s">
        <v>0</v>
      </c>
    </row>
    <row r="8354" spans="1:4" x14ac:dyDescent="0.2">
      <c r="A8354" s="263" t="s">
        <v>15448</v>
      </c>
      <c r="B8354" s="263" t="s">
        <v>28143</v>
      </c>
      <c r="C8354" s="263" t="s">
        <v>20</v>
      </c>
      <c r="D8354" t="s">
        <v>0</v>
      </c>
    </row>
    <row r="8355" spans="1:4" x14ac:dyDescent="0.2">
      <c r="A8355" s="263" t="s">
        <v>2314</v>
      </c>
      <c r="B8355" s="263" t="s">
        <v>28144</v>
      </c>
      <c r="C8355" s="263" t="s">
        <v>20</v>
      </c>
      <c r="D8355" t="s">
        <v>0</v>
      </c>
    </row>
    <row r="8356" spans="1:4" x14ac:dyDescent="0.2">
      <c r="A8356" s="263" t="s">
        <v>15449</v>
      </c>
      <c r="B8356" s="263" t="s">
        <v>28144</v>
      </c>
      <c r="C8356" s="263" t="s">
        <v>20</v>
      </c>
      <c r="D8356" t="s">
        <v>0</v>
      </c>
    </row>
    <row r="8357" spans="1:4" x14ac:dyDescent="0.2">
      <c r="A8357" s="263" t="s">
        <v>2315</v>
      </c>
      <c r="B8357" s="263" t="s">
        <v>28145</v>
      </c>
      <c r="C8357" s="263" t="s">
        <v>20</v>
      </c>
      <c r="D8357" t="s">
        <v>0</v>
      </c>
    </row>
    <row r="8358" spans="1:4" x14ac:dyDescent="0.2">
      <c r="A8358" s="263" t="s">
        <v>15450</v>
      </c>
      <c r="B8358" s="263" t="s">
        <v>28145</v>
      </c>
      <c r="C8358" s="263" t="s">
        <v>20</v>
      </c>
      <c r="D8358" t="s">
        <v>0</v>
      </c>
    </row>
    <row r="8359" spans="1:4" x14ac:dyDescent="0.2">
      <c r="A8359" s="263" t="s">
        <v>2316</v>
      </c>
      <c r="B8359" s="263" t="s">
        <v>28146</v>
      </c>
      <c r="C8359" s="263" t="s">
        <v>20</v>
      </c>
      <c r="D8359" t="s">
        <v>0</v>
      </c>
    </row>
    <row r="8360" spans="1:4" x14ac:dyDescent="0.2">
      <c r="A8360" s="263" t="s">
        <v>15451</v>
      </c>
      <c r="B8360" s="263" t="s">
        <v>28146</v>
      </c>
      <c r="C8360" s="263" t="s">
        <v>20</v>
      </c>
      <c r="D8360" t="s">
        <v>0</v>
      </c>
    </row>
    <row r="8361" spans="1:4" x14ac:dyDescent="0.2">
      <c r="A8361" s="263" t="s">
        <v>2317</v>
      </c>
      <c r="B8361" s="263" t="s">
        <v>28147</v>
      </c>
      <c r="C8361" s="263" t="s">
        <v>20</v>
      </c>
      <c r="D8361" t="s">
        <v>0</v>
      </c>
    </row>
    <row r="8362" spans="1:4" x14ac:dyDescent="0.2">
      <c r="A8362" s="263" t="s">
        <v>15452</v>
      </c>
      <c r="B8362" s="263" t="s">
        <v>28147</v>
      </c>
      <c r="C8362" s="263" t="s">
        <v>20</v>
      </c>
      <c r="D8362" t="s">
        <v>0</v>
      </c>
    </row>
    <row r="8363" spans="1:4" x14ac:dyDescent="0.2">
      <c r="A8363" s="263" t="s">
        <v>8195</v>
      </c>
      <c r="B8363" s="263" t="s">
        <v>28148</v>
      </c>
      <c r="C8363" s="263" t="s">
        <v>20</v>
      </c>
      <c r="D8363" t="s">
        <v>0</v>
      </c>
    </row>
    <row r="8364" spans="1:4" x14ac:dyDescent="0.2">
      <c r="A8364" s="263" t="s">
        <v>15453</v>
      </c>
      <c r="B8364" s="263" t="s">
        <v>28148</v>
      </c>
      <c r="C8364" s="263" t="s">
        <v>20</v>
      </c>
      <c r="D8364" t="s">
        <v>0</v>
      </c>
    </row>
    <row r="8365" spans="1:4" x14ac:dyDescent="0.2">
      <c r="A8365" s="263" t="s">
        <v>8196</v>
      </c>
      <c r="B8365" s="263" t="s">
        <v>28149</v>
      </c>
      <c r="C8365" s="263" t="s">
        <v>20</v>
      </c>
      <c r="D8365" t="s">
        <v>0</v>
      </c>
    </row>
    <row r="8366" spans="1:4" x14ac:dyDescent="0.2">
      <c r="A8366" s="263" t="s">
        <v>15454</v>
      </c>
      <c r="B8366" s="263" t="s">
        <v>28149</v>
      </c>
      <c r="C8366" s="263" t="s">
        <v>20</v>
      </c>
      <c r="D8366" t="s">
        <v>0</v>
      </c>
    </row>
    <row r="8367" spans="1:4" x14ac:dyDescent="0.2">
      <c r="A8367" s="263" t="s">
        <v>8197</v>
      </c>
      <c r="B8367" s="263" t="s">
        <v>28150</v>
      </c>
      <c r="C8367" s="263" t="s">
        <v>12</v>
      </c>
      <c r="D8367" t="s">
        <v>2</v>
      </c>
    </row>
    <row r="8368" spans="1:4" x14ac:dyDescent="0.2">
      <c r="A8368" s="263" t="s">
        <v>15455</v>
      </c>
      <c r="B8368" s="263" t="s">
        <v>28150</v>
      </c>
      <c r="C8368" s="263" t="s">
        <v>12</v>
      </c>
      <c r="D8368" t="s">
        <v>2</v>
      </c>
    </row>
    <row r="8369" spans="1:4" x14ac:dyDescent="0.2">
      <c r="A8369" s="263" t="s">
        <v>8198</v>
      </c>
      <c r="B8369" s="263" t="s">
        <v>28151</v>
      </c>
      <c r="C8369" s="263" t="s">
        <v>12</v>
      </c>
      <c r="D8369" t="s">
        <v>2</v>
      </c>
    </row>
    <row r="8370" spans="1:4" x14ac:dyDescent="0.2">
      <c r="A8370" s="263" t="s">
        <v>15456</v>
      </c>
      <c r="B8370" s="263" t="s">
        <v>28151</v>
      </c>
      <c r="C8370" s="263" t="s">
        <v>12</v>
      </c>
      <c r="D8370" t="s">
        <v>2</v>
      </c>
    </row>
    <row r="8371" spans="1:4" x14ac:dyDescent="0.2">
      <c r="A8371" s="263" t="s">
        <v>8199</v>
      </c>
      <c r="B8371" s="263" t="s">
        <v>28152</v>
      </c>
      <c r="C8371" s="263" t="s">
        <v>12</v>
      </c>
      <c r="D8371" t="s">
        <v>2</v>
      </c>
    </row>
    <row r="8372" spans="1:4" x14ac:dyDescent="0.2">
      <c r="A8372" s="263" t="s">
        <v>15457</v>
      </c>
      <c r="B8372" s="263" t="s">
        <v>28152</v>
      </c>
      <c r="C8372" s="263" t="s">
        <v>12</v>
      </c>
      <c r="D8372" t="s">
        <v>2</v>
      </c>
    </row>
    <row r="8373" spans="1:4" x14ac:dyDescent="0.2">
      <c r="A8373" s="263" t="s">
        <v>8200</v>
      </c>
      <c r="B8373" s="263" t="s">
        <v>28153</v>
      </c>
      <c r="C8373" s="263" t="s">
        <v>12</v>
      </c>
      <c r="D8373" t="s">
        <v>2</v>
      </c>
    </row>
    <row r="8374" spans="1:4" x14ac:dyDescent="0.2">
      <c r="A8374" s="263" t="s">
        <v>15458</v>
      </c>
      <c r="B8374" s="263" t="s">
        <v>28153</v>
      </c>
      <c r="C8374" s="263" t="s">
        <v>12</v>
      </c>
      <c r="D8374" t="s">
        <v>2</v>
      </c>
    </row>
    <row r="8375" spans="1:4" x14ac:dyDescent="0.2">
      <c r="A8375" s="263" t="s">
        <v>8201</v>
      </c>
      <c r="B8375" s="263" t="s">
        <v>28154</v>
      </c>
      <c r="C8375" s="263" t="s">
        <v>12</v>
      </c>
      <c r="D8375" t="s">
        <v>2</v>
      </c>
    </row>
    <row r="8376" spans="1:4" x14ac:dyDescent="0.2">
      <c r="A8376" s="263" t="s">
        <v>15459</v>
      </c>
      <c r="B8376" s="263" t="s">
        <v>28154</v>
      </c>
      <c r="C8376" s="263" t="s">
        <v>12</v>
      </c>
      <c r="D8376" t="s">
        <v>2</v>
      </c>
    </row>
    <row r="8377" spans="1:4" x14ac:dyDescent="0.2">
      <c r="A8377" s="263" t="s">
        <v>8202</v>
      </c>
      <c r="B8377" s="263" t="s">
        <v>28155</v>
      </c>
      <c r="C8377" s="263" t="s">
        <v>12</v>
      </c>
      <c r="D8377" t="s">
        <v>2</v>
      </c>
    </row>
    <row r="8378" spans="1:4" x14ac:dyDescent="0.2">
      <c r="A8378" s="263" t="s">
        <v>15460</v>
      </c>
      <c r="B8378" s="263" t="s">
        <v>28155</v>
      </c>
      <c r="C8378" s="263" t="s">
        <v>12</v>
      </c>
      <c r="D8378" t="s">
        <v>2</v>
      </c>
    </row>
    <row r="8379" spans="1:4" x14ac:dyDescent="0.2">
      <c r="A8379" s="263" t="s">
        <v>8203</v>
      </c>
      <c r="B8379" s="263" t="s">
        <v>28156</v>
      </c>
      <c r="C8379" s="263" t="s">
        <v>12</v>
      </c>
      <c r="D8379" t="s">
        <v>2</v>
      </c>
    </row>
    <row r="8380" spans="1:4" x14ac:dyDescent="0.2">
      <c r="A8380" s="263" t="s">
        <v>15461</v>
      </c>
      <c r="B8380" s="263" t="s">
        <v>28156</v>
      </c>
      <c r="C8380" s="263" t="s">
        <v>12</v>
      </c>
      <c r="D8380" t="s">
        <v>2</v>
      </c>
    </row>
    <row r="8381" spans="1:4" x14ac:dyDescent="0.2">
      <c r="A8381" s="263" t="s">
        <v>8204</v>
      </c>
      <c r="B8381" s="263" t="s">
        <v>28157</v>
      </c>
      <c r="C8381" s="263" t="s">
        <v>12</v>
      </c>
      <c r="D8381" t="s">
        <v>2</v>
      </c>
    </row>
    <row r="8382" spans="1:4" x14ac:dyDescent="0.2">
      <c r="A8382" s="263" t="s">
        <v>15462</v>
      </c>
      <c r="B8382" s="263" t="s">
        <v>28157</v>
      </c>
      <c r="C8382" s="263" t="s">
        <v>12</v>
      </c>
      <c r="D8382" t="s">
        <v>2</v>
      </c>
    </row>
    <row r="8383" spans="1:4" x14ac:dyDescent="0.2">
      <c r="A8383" s="263" t="s">
        <v>8205</v>
      </c>
      <c r="B8383" s="263" t="s">
        <v>28158</v>
      </c>
      <c r="C8383" s="263" t="s">
        <v>12</v>
      </c>
      <c r="D8383" t="s">
        <v>2</v>
      </c>
    </row>
    <row r="8384" spans="1:4" x14ac:dyDescent="0.2">
      <c r="A8384" s="263" t="s">
        <v>15463</v>
      </c>
      <c r="B8384" s="263" t="s">
        <v>28158</v>
      </c>
      <c r="C8384" s="263" t="s">
        <v>12</v>
      </c>
      <c r="D8384" t="s">
        <v>2</v>
      </c>
    </row>
    <row r="8385" spans="1:4" x14ac:dyDescent="0.2">
      <c r="A8385" s="263" t="s">
        <v>8206</v>
      </c>
      <c r="B8385" s="263" t="s">
        <v>28159</v>
      </c>
      <c r="C8385" s="263" t="s">
        <v>12</v>
      </c>
      <c r="D8385" t="s">
        <v>2</v>
      </c>
    </row>
    <row r="8386" spans="1:4" x14ac:dyDescent="0.2">
      <c r="A8386" s="263" t="s">
        <v>15464</v>
      </c>
      <c r="B8386" s="263" t="s">
        <v>28159</v>
      </c>
      <c r="C8386" s="263" t="s">
        <v>12</v>
      </c>
      <c r="D8386" t="s">
        <v>2</v>
      </c>
    </row>
    <row r="8387" spans="1:4" x14ac:dyDescent="0.2">
      <c r="A8387" s="263" t="s">
        <v>8207</v>
      </c>
      <c r="B8387" s="263" t="s">
        <v>28160</v>
      </c>
      <c r="C8387" s="263" t="s">
        <v>12</v>
      </c>
      <c r="D8387" t="s">
        <v>2</v>
      </c>
    </row>
    <row r="8388" spans="1:4" x14ac:dyDescent="0.2">
      <c r="A8388" s="263" t="s">
        <v>15465</v>
      </c>
      <c r="B8388" s="263" t="s">
        <v>28160</v>
      </c>
      <c r="C8388" s="263" t="s">
        <v>12</v>
      </c>
      <c r="D8388" t="s">
        <v>2</v>
      </c>
    </row>
    <row r="8389" spans="1:4" x14ac:dyDescent="0.2">
      <c r="A8389" s="263" t="s">
        <v>8208</v>
      </c>
      <c r="B8389" s="263" t="s">
        <v>28161</v>
      </c>
      <c r="C8389" s="263" t="s">
        <v>12</v>
      </c>
      <c r="D8389" t="s">
        <v>2</v>
      </c>
    </row>
    <row r="8390" spans="1:4" x14ac:dyDescent="0.2">
      <c r="A8390" s="263" t="s">
        <v>15466</v>
      </c>
      <c r="B8390" s="263" t="s">
        <v>28161</v>
      </c>
      <c r="C8390" s="263" t="s">
        <v>12</v>
      </c>
      <c r="D8390" t="s">
        <v>2</v>
      </c>
    </row>
    <row r="8391" spans="1:4" x14ac:dyDescent="0.2">
      <c r="A8391" s="263" t="s">
        <v>8209</v>
      </c>
      <c r="B8391" s="263" t="s">
        <v>28162</v>
      </c>
      <c r="C8391" s="263" t="s">
        <v>12</v>
      </c>
      <c r="D8391" t="s">
        <v>2</v>
      </c>
    </row>
    <row r="8392" spans="1:4" x14ac:dyDescent="0.2">
      <c r="A8392" s="263" t="s">
        <v>15467</v>
      </c>
      <c r="B8392" s="263" t="s">
        <v>28162</v>
      </c>
      <c r="C8392" s="263" t="s">
        <v>12</v>
      </c>
      <c r="D8392" t="s">
        <v>2</v>
      </c>
    </row>
    <row r="8393" spans="1:4" x14ac:dyDescent="0.2">
      <c r="A8393" s="263" t="s">
        <v>2318</v>
      </c>
      <c r="B8393" s="263" t="s">
        <v>28163</v>
      </c>
      <c r="C8393" s="263" t="s">
        <v>20</v>
      </c>
      <c r="D8393" t="s">
        <v>0</v>
      </c>
    </row>
    <row r="8394" spans="1:4" x14ac:dyDescent="0.2">
      <c r="A8394" s="263" t="s">
        <v>15468</v>
      </c>
      <c r="B8394" s="263" t="s">
        <v>28163</v>
      </c>
      <c r="C8394" s="263" t="s">
        <v>20</v>
      </c>
      <c r="D8394" t="s">
        <v>0</v>
      </c>
    </row>
    <row r="8395" spans="1:4" x14ac:dyDescent="0.2">
      <c r="A8395" s="263" t="s">
        <v>2319</v>
      </c>
      <c r="B8395" s="263" t="s">
        <v>28164</v>
      </c>
      <c r="C8395" s="263" t="s">
        <v>20</v>
      </c>
      <c r="D8395" t="s">
        <v>0</v>
      </c>
    </row>
    <row r="8396" spans="1:4" x14ac:dyDescent="0.2">
      <c r="A8396" s="263" t="s">
        <v>15469</v>
      </c>
      <c r="B8396" s="263" t="s">
        <v>28164</v>
      </c>
      <c r="C8396" s="263" t="s">
        <v>20</v>
      </c>
      <c r="D8396" t="s">
        <v>0</v>
      </c>
    </row>
    <row r="8397" spans="1:4" x14ac:dyDescent="0.2">
      <c r="A8397" s="263" t="s">
        <v>2320</v>
      </c>
      <c r="B8397" s="263" t="s">
        <v>28165</v>
      </c>
      <c r="C8397" s="263" t="s">
        <v>20</v>
      </c>
      <c r="D8397" t="s">
        <v>0</v>
      </c>
    </row>
    <row r="8398" spans="1:4" x14ac:dyDescent="0.2">
      <c r="A8398" s="263" t="s">
        <v>15470</v>
      </c>
      <c r="B8398" s="263" t="s">
        <v>28165</v>
      </c>
      <c r="C8398" s="263" t="s">
        <v>20</v>
      </c>
      <c r="D8398" t="s">
        <v>0</v>
      </c>
    </row>
    <row r="8399" spans="1:4" x14ac:dyDescent="0.2">
      <c r="A8399" s="263" t="s">
        <v>2321</v>
      </c>
      <c r="B8399" s="263" t="s">
        <v>28166</v>
      </c>
      <c r="C8399" s="263" t="s">
        <v>20</v>
      </c>
      <c r="D8399" t="s">
        <v>0</v>
      </c>
    </row>
    <row r="8400" spans="1:4" x14ac:dyDescent="0.2">
      <c r="A8400" s="263" t="s">
        <v>15471</v>
      </c>
      <c r="B8400" s="263" t="s">
        <v>28166</v>
      </c>
      <c r="C8400" s="263" t="s">
        <v>20</v>
      </c>
      <c r="D8400" t="s">
        <v>0</v>
      </c>
    </row>
    <row r="8401" spans="1:4" x14ac:dyDescent="0.2">
      <c r="A8401" s="263" t="s">
        <v>2322</v>
      </c>
      <c r="B8401" s="263" t="s">
        <v>28167</v>
      </c>
      <c r="C8401" s="263" t="s">
        <v>20</v>
      </c>
      <c r="D8401" t="s">
        <v>0</v>
      </c>
    </row>
    <row r="8402" spans="1:4" x14ac:dyDescent="0.2">
      <c r="A8402" s="263" t="s">
        <v>15472</v>
      </c>
      <c r="B8402" s="263" t="s">
        <v>28167</v>
      </c>
      <c r="C8402" s="263" t="s">
        <v>20</v>
      </c>
      <c r="D8402" t="s">
        <v>0</v>
      </c>
    </row>
    <row r="8403" spans="1:4" x14ac:dyDescent="0.2">
      <c r="A8403" s="263" t="s">
        <v>2323</v>
      </c>
      <c r="B8403" s="263" t="s">
        <v>28168</v>
      </c>
      <c r="C8403" s="263" t="s">
        <v>20</v>
      </c>
      <c r="D8403" t="s">
        <v>0</v>
      </c>
    </row>
    <row r="8404" spans="1:4" x14ac:dyDescent="0.2">
      <c r="A8404" s="263" t="s">
        <v>15473</v>
      </c>
      <c r="B8404" s="263" t="s">
        <v>28168</v>
      </c>
      <c r="C8404" s="263" t="s">
        <v>20</v>
      </c>
      <c r="D8404" t="s">
        <v>0</v>
      </c>
    </row>
    <row r="8405" spans="1:4" x14ac:dyDescent="0.2">
      <c r="A8405" s="263" t="s">
        <v>2324</v>
      </c>
      <c r="B8405" s="263" t="s">
        <v>28169</v>
      </c>
      <c r="C8405" s="263" t="s">
        <v>20</v>
      </c>
      <c r="D8405" t="s">
        <v>0</v>
      </c>
    </row>
    <row r="8406" spans="1:4" x14ac:dyDescent="0.2">
      <c r="A8406" s="263" t="s">
        <v>15474</v>
      </c>
      <c r="B8406" s="263" t="s">
        <v>28169</v>
      </c>
      <c r="C8406" s="263" t="s">
        <v>20</v>
      </c>
      <c r="D8406" t="s">
        <v>0</v>
      </c>
    </row>
    <row r="8407" spans="1:4" x14ac:dyDescent="0.2">
      <c r="A8407" s="263" t="s">
        <v>2325</v>
      </c>
      <c r="B8407" s="263" t="s">
        <v>28170</v>
      </c>
      <c r="C8407" s="263" t="s">
        <v>20</v>
      </c>
      <c r="D8407" t="s">
        <v>0</v>
      </c>
    </row>
    <row r="8408" spans="1:4" x14ac:dyDescent="0.2">
      <c r="A8408" s="263" t="s">
        <v>15475</v>
      </c>
      <c r="B8408" s="263" t="s">
        <v>28170</v>
      </c>
      <c r="C8408" s="263" t="s">
        <v>20</v>
      </c>
      <c r="D8408" t="s">
        <v>0</v>
      </c>
    </row>
    <row r="8409" spans="1:4" x14ac:dyDescent="0.2">
      <c r="A8409" s="263" t="s">
        <v>2326</v>
      </c>
      <c r="B8409" s="263" t="s">
        <v>28171</v>
      </c>
      <c r="C8409" s="263" t="s">
        <v>20</v>
      </c>
      <c r="D8409" t="s">
        <v>0</v>
      </c>
    </row>
    <row r="8410" spans="1:4" x14ac:dyDescent="0.2">
      <c r="A8410" s="263" t="s">
        <v>15476</v>
      </c>
      <c r="B8410" s="263" t="s">
        <v>28171</v>
      </c>
      <c r="C8410" s="263" t="s">
        <v>20</v>
      </c>
      <c r="D8410" t="s">
        <v>0</v>
      </c>
    </row>
    <row r="8411" spans="1:4" x14ac:dyDescent="0.2">
      <c r="A8411" s="263" t="s">
        <v>2327</v>
      </c>
      <c r="B8411" s="263" t="s">
        <v>28172</v>
      </c>
      <c r="C8411" s="263" t="s">
        <v>20</v>
      </c>
      <c r="D8411" t="s">
        <v>0</v>
      </c>
    </row>
    <row r="8412" spans="1:4" x14ac:dyDescent="0.2">
      <c r="A8412" s="263" t="s">
        <v>15477</v>
      </c>
      <c r="B8412" s="263" t="s">
        <v>28172</v>
      </c>
      <c r="C8412" s="263" t="s">
        <v>20</v>
      </c>
      <c r="D8412" t="s">
        <v>0</v>
      </c>
    </row>
    <row r="8413" spans="1:4" x14ac:dyDescent="0.2">
      <c r="A8413" s="263" t="s">
        <v>2328</v>
      </c>
      <c r="B8413" s="263" t="s">
        <v>28173</v>
      </c>
      <c r="C8413" s="263" t="s">
        <v>20</v>
      </c>
      <c r="D8413" t="s">
        <v>0</v>
      </c>
    </row>
    <row r="8414" spans="1:4" x14ac:dyDescent="0.2">
      <c r="A8414" s="263" t="s">
        <v>15478</v>
      </c>
      <c r="B8414" s="263" t="s">
        <v>28173</v>
      </c>
      <c r="C8414" s="263" t="s">
        <v>20</v>
      </c>
      <c r="D8414" t="s">
        <v>0</v>
      </c>
    </row>
    <row r="8415" spans="1:4" x14ac:dyDescent="0.2">
      <c r="A8415" s="263" t="s">
        <v>2329</v>
      </c>
      <c r="B8415" s="263" t="s">
        <v>28174</v>
      </c>
      <c r="C8415" s="263" t="s">
        <v>20</v>
      </c>
      <c r="D8415" t="s">
        <v>0</v>
      </c>
    </row>
    <row r="8416" spans="1:4" x14ac:dyDescent="0.2">
      <c r="A8416" s="263" t="s">
        <v>15479</v>
      </c>
      <c r="B8416" s="263" t="s">
        <v>28174</v>
      </c>
      <c r="C8416" s="263" t="s">
        <v>20</v>
      </c>
      <c r="D8416" t="s">
        <v>0</v>
      </c>
    </row>
    <row r="8417" spans="1:4" x14ac:dyDescent="0.2">
      <c r="A8417" s="263" t="s">
        <v>2330</v>
      </c>
      <c r="B8417" s="263" t="s">
        <v>28175</v>
      </c>
      <c r="C8417" s="263" t="s">
        <v>20</v>
      </c>
      <c r="D8417" t="s">
        <v>0</v>
      </c>
    </row>
    <row r="8418" spans="1:4" x14ac:dyDescent="0.2">
      <c r="A8418" s="263" t="s">
        <v>15480</v>
      </c>
      <c r="B8418" s="263" t="s">
        <v>28175</v>
      </c>
      <c r="C8418" s="263" t="s">
        <v>20</v>
      </c>
      <c r="D8418" t="s">
        <v>0</v>
      </c>
    </row>
    <row r="8419" spans="1:4" x14ac:dyDescent="0.2">
      <c r="A8419" s="263" t="s">
        <v>2331</v>
      </c>
      <c r="B8419" s="263" t="s">
        <v>28176</v>
      </c>
      <c r="C8419" s="263" t="s">
        <v>20</v>
      </c>
      <c r="D8419" t="s">
        <v>0</v>
      </c>
    </row>
    <row r="8420" spans="1:4" x14ac:dyDescent="0.2">
      <c r="A8420" s="263" t="s">
        <v>15481</v>
      </c>
      <c r="B8420" s="263" t="s">
        <v>28176</v>
      </c>
      <c r="C8420" s="263" t="s">
        <v>20</v>
      </c>
      <c r="D8420" t="s">
        <v>0</v>
      </c>
    </row>
    <row r="8421" spans="1:4" x14ac:dyDescent="0.2">
      <c r="A8421" s="263" t="s">
        <v>2332</v>
      </c>
      <c r="B8421" s="263" t="s">
        <v>28177</v>
      </c>
      <c r="C8421" s="263" t="s">
        <v>20</v>
      </c>
      <c r="D8421" t="s">
        <v>0</v>
      </c>
    </row>
    <row r="8422" spans="1:4" x14ac:dyDescent="0.2">
      <c r="A8422" s="263" t="s">
        <v>15482</v>
      </c>
      <c r="B8422" s="263" t="s">
        <v>28177</v>
      </c>
      <c r="C8422" s="263" t="s">
        <v>20</v>
      </c>
      <c r="D8422" t="s">
        <v>0</v>
      </c>
    </row>
    <row r="8423" spans="1:4" x14ac:dyDescent="0.2">
      <c r="A8423" s="263" t="s">
        <v>2333</v>
      </c>
      <c r="B8423" s="263" t="s">
        <v>28178</v>
      </c>
      <c r="C8423" s="263" t="s">
        <v>12</v>
      </c>
      <c r="D8423" t="s">
        <v>2</v>
      </c>
    </row>
    <row r="8424" spans="1:4" x14ac:dyDescent="0.2">
      <c r="A8424" s="263" t="s">
        <v>15483</v>
      </c>
      <c r="B8424" s="263" t="s">
        <v>28178</v>
      </c>
      <c r="C8424" s="263" t="s">
        <v>12</v>
      </c>
      <c r="D8424" t="s">
        <v>2</v>
      </c>
    </row>
    <row r="8425" spans="1:4" x14ac:dyDescent="0.2">
      <c r="A8425" s="263" t="s">
        <v>2334</v>
      </c>
      <c r="B8425" s="263" t="s">
        <v>28179</v>
      </c>
      <c r="C8425" s="263" t="s">
        <v>12</v>
      </c>
      <c r="D8425" t="s">
        <v>2</v>
      </c>
    </row>
    <row r="8426" spans="1:4" x14ac:dyDescent="0.2">
      <c r="A8426" s="263" t="s">
        <v>15484</v>
      </c>
      <c r="B8426" s="263" t="s">
        <v>28179</v>
      </c>
      <c r="C8426" s="263" t="s">
        <v>12</v>
      </c>
      <c r="D8426" t="s">
        <v>2</v>
      </c>
    </row>
    <row r="8427" spans="1:4" x14ac:dyDescent="0.2">
      <c r="A8427" s="263" t="s">
        <v>2335</v>
      </c>
      <c r="B8427" s="263" t="s">
        <v>28180</v>
      </c>
      <c r="C8427" s="263" t="s">
        <v>12</v>
      </c>
      <c r="D8427" t="s">
        <v>2</v>
      </c>
    </row>
    <row r="8428" spans="1:4" x14ac:dyDescent="0.2">
      <c r="A8428" s="263" t="s">
        <v>15485</v>
      </c>
      <c r="B8428" s="263" t="s">
        <v>28180</v>
      </c>
      <c r="C8428" s="263" t="s">
        <v>12</v>
      </c>
      <c r="D8428" t="s">
        <v>2</v>
      </c>
    </row>
    <row r="8429" spans="1:4" x14ac:dyDescent="0.2">
      <c r="A8429" s="263" t="s">
        <v>2336</v>
      </c>
      <c r="B8429" s="263" t="s">
        <v>28181</v>
      </c>
      <c r="C8429" s="263" t="s">
        <v>12</v>
      </c>
      <c r="D8429" t="s">
        <v>2</v>
      </c>
    </row>
    <row r="8430" spans="1:4" x14ac:dyDescent="0.2">
      <c r="A8430" s="263" t="s">
        <v>15486</v>
      </c>
      <c r="B8430" s="263" t="s">
        <v>28181</v>
      </c>
      <c r="C8430" s="263" t="s">
        <v>12</v>
      </c>
      <c r="D8430" t="s">
        <v>2</v>
      </c>
    </row>
    <row r="8431" spans="1:4" x14ac:dyDescent="0.2">
      <c r="A8431" s="263" t="s">
        <v>2337</v>
      </c>
      <c r="B8431" s="263" t="s">
        <v>28182</v>
      </c>
      <c r="C8431" s="263" t="s">
        <v>12</v>
      </c>
      <c r="D8431" t="s">
        <v>2</v>
      </c>
    </row>
    <row r="8432" spans="1:4" x14ac:dyDescent="0.2">
      <c r="A8432" s="263" t="s">
        <v>15487</v>
      </c>
      <c r="B8432" s="263" t="s">
        <v>28182</v>
      </c>
      <c r="C8432" s="263" t="s">
        <v>12</v>
      </c>
      <c r="D8432" t="s">
        <v>2</v>
      </c>
    </row>
    <row r="8433" spans="1:4" x14ac:dyDescent="0.2">
      <c r="A8433" s="263" t="s">
        <v>2338</v>
      </c>
      <c r="B8433" s="263" t="s">
        <v>28183</v>
      </c>
      <c r="C8433" s="263" t="s">
        <v>12</v>
      </c>
      <c r="D8433" t="s">
        <v>2</v>
      </c>
    </row>
    <row r="8434" spans="1:4" x14ac:dyDescent="0.2">
      <c r="A8434" s="263" t="s">
        <v>15488</v>
      </c>
      <c r="B8434" s="263" t="s">
        <v>28183</v>
      </c>
      <c r="C8434" s="263" t="s">
        <v>12</v>
      </c>
      <c r="D8434" t="s">
        <v>2</v>
      </c>
    </row>
    <row r="8435" spans="1:4" x14ac:dyDescent="0.2">
      <c r="A8435" s="263" t="s">
        <v>2339</v>
      </c>
      <c r="B8435" s="263" t="s">
        <v>28184</v>
      </c>
      <c r="C8435" s="263" t="s">
        <v>20</v>
      </c>
      <c r="D8435" t="s">
        <v>0</v>
      </c>
    </row>
    <row r="8436" spans="1:4" x14ac:dyDescent="0.2">
      <c r="A8436" s="263" t="s">
        <v>15489</v>
      </c>
      <c r="B8436" s="263" t="s">
        <v>28184</v>
      </c>
      <c r="C8436" s="263" t="s">
        <v>20</v>
      </c>
      <c r="D8436" t="s">
        <v>0</v>
      </c>
    </row>
    <row r="8437" spans="1:4" x14ac:dyDescent="0.2">
      <c r="A8437" s="263" t="s">
        <v>2340</v>
      </c>
      <c r="B8437" s="263" t="s">
        <v>28185</v>
      </c>
      <c r="C8437" s="263" t="s">
        <v>20</v>
      </c>
      <c r="D8437" t="s">
        <v>0</v>
      </c>
    </row>
    <row r="8438" spans="1:4" x14ac:dyDescent="0.2">
      <c r="A8438" s="263" t="s">
        <v>15490</v>
      </c>
      <c r="B8438" s="263" t="s">
        <v>28185</v>
      </c>
      <c r="C8438" s="263" t="s">
        <v>20</v>
      </c>
      <c r="D8438" t="s">
        <v>0</v>
      </c>
    </row>
    <row r="8439" spans="1:4" x14ac:dyDescent="0.2">
      <c r="A8439" s="263" t="s">
        <v>2341</v>
      </c>
      <c r="B8439" s="263" t="s">
        <v>28186</v>
      </c>
      <c r="C8439" s="263" t="s">
        <v>20</v>
      </c>
      <c r="D8439" t="s">
        <v>0</v>
      </c>
    </row>
    <row r="8440" spans="1:4" x14ac:dyDescent="0.2">
      <c r="A8440" s="263" t="s">
        <v>15491</v>
      </c>
      <c r="B8440" s="263" t="s">
        <v>28186</v>
      </c>
      <c r="C8440" s="263" t="s">
        <v>20</v>
      </c>
      <c r="D8440" t="s">
        <v>0</v>
      </c>
    </row>
    <row r="8441" spans="1:4" x14ac:dyDescent="0.2">
      <c r="A8441" s="263" t="s">
        <v>2342</v>
      </c>
      <c r="B8441" s="263" t="s">
        <v>28187</v>
      </c>
      <c r="C8441" s="263" t="s">
        <v>20</v>
      </c>
      <c r="D8441" t="s">
        <v>0</v>
      </c>
    </row>
    <row r="8442" spans="1:4" x14ac:dyDescent="0.2">
      <c r="A8442" s="263" t="s">
        <v>15492</v>
      </c>
      <c r="B8442" s="263" t="s">
        <v>28187</v>
      </c>
      <c r="C8442" s="263" t="s">
        <v>20</v>
      </c>
      <c r="D8442" t="s">
        <v>0</v>
      </c>
    </row>
    <row r="8443" spans="1:4" x14ac:dyDescent="0.2">
      <c r="A8443" s="263" t="s">
        <v>2343</v>
      </c>
      <c r="B8443" s="263" t="s">
        <v>28188</v>
      </c>
      <c r="C8443" s="263" t="s">
        <v>20</v>
      </c>
      <c r="D8443" t="s">
        <v>0</v>
      </c>
    </row>
    <row r="8444" spans="1:4" x14ac:dyDescent="0.2">
      <c r="A8444" s="263" t="s">
        <v>15493</v>
      </c>
      <c r="B8444" s="263" t="s">
        <v>28188</v>
      </c>
      <c r="C8444" s="263" t="s">
        <v>20</v>
      </c>
      <c r="D8444" t="s">
        <v>0</v>
      </c>
    </row>
    <row r="8445" spans="1:4" x14ac:dyDescent="0.2">
      <c r="A8445" s="263" t="s">
        <v>2344</v>
      </c>
      <c r="B8445" s="263" t="s">
        <v>28189</v>
      </c>
      <c r="C8445" s="263" t="s">
        <v>12</v>
      </c>
      <c r="D8445" t="s">
        <v>2</v>
      </c>
    </row>
    <row r="8446" spans="1:4" x14ac:dyDescent="0.2">
      <c r="A8446" s="263" t="s">
        <v>15494</v>
      </c>
      <c r="B8446" s="263" t="s">
        <v>28189</v>
      </c>
      <c r="C8446" s="263" t="s">
        <v>12</v>
      </c>
      <c r="D8446" t="s">
        <v>2</v>
      </c>
    </row>
    <row r="8447" spans="1:4" x14ac:dyDescent="0.2">
      <c r="A8447" s="263" t="s">
        <v>2345</v>
      </c>
      <c r="B8447" s="263" t="s">
        <v>28190</v>
      </c>
      <c r="C8447" s="263" t="s">
        <v>12</v>
      </c>
      <c r="D8447" t="s">
        <v>2</v>
      </c>
    </row>
    <row r="8448" spans="1:4" x14ac:dyDescent="0.2">
      <c r="A8448" s="263" t="s">
        <v>15495</v>
      </c>
      <c r="B8448" s="263" t="s">
        <v>28190</v>
      </c>
      <c r="C8448" s="263" t="s">
        <v>12</v>
      </c>
      <c r="D8448" t="s">
        <v>2</v>
      </c>
    </row>
    <row r="8449" spans="1:4" x14ac:dyDescent="0.2">
      <c r="A8449" s="263" t="s">
        <v>2346</v>
      </c>
      <c r="B8449" s="263" t="s">
        <v>28191</v>
      </c>
      <c r="C8449" s="263" t="s">
        <v>12</v>
      </c>
      <c r="D8449" t="s">
        <v>2</v>
      </c>
    </row>
    <row r="8450" spans="1:4" x14ac:dyDescent="0.2">
      <c r="A8450" s="263" t="s">
        <v>15496</v>
      </c>
      <c r="B8450" s="263" t="s">
        <v>28191</v>
      </c>
      <c r="C8450" s="263" t="s">
        <v>12</v>
      </c>
      <c r="D8450" t="s">
        <v>2</v>
      </c>
    </row>
    <row r="8451" spans="1:4" x14ac:dyDescent="0.2">
      <c r="A8451" s="263" t="s">
        <v>2347</v>
      </c>
      <c r="B8451" s="263" t="s">
        <v>28192</v>
      </c>
      <c r="C8451" s="263" t="s">
        <v>12</v>
      </c>
      <c r="D8451" t="s">
        <v>2</v>
      </c>
    </row>
    <row r="8452" spans="1:4" x14ac:dyDescent="0.2">
      <c r="A8452" s="263" t="s">
        <v>15497</v>
      </c>
      <c r="B8452" s="263" t="s">
        <v>28192</v>
      </c>
      <c r="C8452" s="263" t="s">
        <v>12</v>
      </c>
      <c r="D8452" t="s">
        <v>2</v>
      </c>
    </row>
    <row r="8453" spans="1:4" x14ac:dyDescent="0.2">
      <c r="A8453" s="263" t="s">
        <v>2348</v>
      </c>
      <c r="B8453" s="263" t="s">
        <v>28193</v>
      </c>
      <c r="C8453" s="263" t="s">
        <v>12</v>
      </c>
      <c r="D8453" t="s">
        <v>2</v>
      </c>
    </row>
    <row r="8454" spans="1:4" x14ac:dyDescent="0.2">
      <c r="A8454" s="263" t="s">
        <v>15498</v>
      </c>
      <c r="B8454" s="263" t="s">
        <v>28193</v>
      </c>
      <c r="C8454" s="263" t="s">
        <v>12</v>
      </c>
      <c r="D8454" t="s">
        <v>2</v>
      </c>
    </row>
    <row r="8455" spans="1:4" x14ac:dyDescent="0.2">
      <c r="A8455" s="263" t="s">
        <v>2349</v>
      </c>
      <c r="B8455" s="263" t="s">
        <v>28194</v>
      </c>
      <c r="C8455" s="263" t="s">
        <v>12</v>
      </c>
      <c r="D8455" t="s">
        <v>2</v>
      </c>
    </row>
    <row r="8456" spans="1:4" x14ac:dyDescent="0.2">
      <c r="A8456" s="263" t="s">
        <v>15499</v>
      </c>
      <c r="B8456" s="263" t="s">
        <v>28194</v>
      </c>
      <c r="C8456" s="263" t="s">
        <v>12</v>
      </c>
      <c r="D8456" t="s">
        <v>2</v>
      </c>
    </row>
    <row r="8457" spans="1:4" x14ac:dyDescent="0.2">
      <c r="A8457" s="263" t="s">
        <v>2350</v>
      </c>
      <c r="B8457" s="263" t="s">
        <v>28195</v>
      </c>
      <c r="C8457" s="263" t="s">
        <v>12</v>
      </c>
      <c r="D8457" t="s">
        <v>2</v>
      </c>
    </row>
    <row r="8458" spans="1:4" x14ac:dyDescent="0.2">
      <c r="A8458" s="263" t="s">
        <v>15500</v>
      </c>
      <c r="B8458" s="263" t="s">
        <v>28195</v>
      </c>
      <c r="C8458" s="263" t="s">
        <v>12</v>
      </c>
      <c r="D8458" t="s">
        <v>2</v>
      </c>
    </row>
    <row r="8459" spans="1:4" x14ac:dyDescent="0.2">
      <c r="A8459" s="263" t="s">
        <v>2351</v>
      </c>
      <c r="B8459" s="263" t="s">
        <v>28196</v>
      </c>
      <c r="C8459" s="263" t="s">
        <v>12</v>
      </c>
      <c r="D8459" t="s">
        <v>2</v>
      </c>
    </row>
    <row r="8460" spans="1:4" x14ac:dyDescent="0.2">
      <c r="A8460" s="263" t="s">
        <v>15501</v>
      </c>
      <c r="B8460" s="263" t="s">
        <v>28196</v>
      </c>
      <c r="C8460" s="263" t="s">
        <v>12</v>
      </c>
      <c r="D8460" t="s">
        <v>2</v>
      </c>
    </row>
    <row r="8461" spans="1:4" x14ac:dyDescent="0.2">
      <c r="A8461" s="263" t="s">
        <v>2352</v>
      </c>
      <c r="B8461" s="263" t="s">
        <v>28197</v>
      </c>
      <c r="C8461" s="263" t="s">
        <v>12</v>
      </c>
      <c r="D8461" t="s">
        <v>2</v>
      </c>
    </row>
    <row r="8462" spans="1:4" x14ac:dyDescent="0.2">
      <c r="A8462" s="263" t="s">
        <v>15502</v>
      </c>
      <c r="B8462" s="263" t="s">
        <v>28197</v>
      </c>
      <c r="C8462" s="263" t="s">
        <v>12</v>
      </c>
      <c r="D8462" t="s">
        <v>2</v>
      </c>
    </row>
    <row r="8463" spans="1:4" x14ac:dyDescent="0.2">
      <c r="A8463" s="263" t="s">
        <v>2353</v>
      </c>
      <c r="B8463" s="263" t="s">
        <v>28198</v>
      </c>
      <c r="C8463" s="263" t="s">
        <v>12</v>
      </c>
      <c r="D8463" t="s">
        <v>2</v>
      </c>
    </row>
    <row r="8464" spans="1:4" x14ac:dyDescent="0.2">
      <c r="A8464" s="263" t="s">
        <v>15503</v>
      </c>
      <c r="B8464" s="263" t="s">
        <v>28198</v>
      </c>
      <c r="C8464" s="263" t="s">
        <v>12</v>
      </c>
      <c r="D8464" t="s">
        <v>2</v>
      </c>
    </row>
    <row r="8465" spans="1:4" x14ac:dyDescent="0.2">
      <c r="A8465" s="263" t="s">
        <v>2354</v>
      </c>
      <c r="B8465" s="263" t="s">
        <v>28199</v>
      </c>
      <c r="C8465" s="263" t="s">
        <v>12</v>
      </c>
      <c r="D8465" t="s">
        <v>2</v>
      </c>
    </row>
    <row r="8466" spans="1:4" x14ac:dyDescent="0.2">
      <c r="A8466" s="263" t="s">
        <v>15504</v>
      </c>
      <c r="B8466" s="263" t="s">
        <v>28199</v>
      </c>
      <c r="C8466" s="263" t="s">
        <v>12</v>
      </c>
      <c r="D8466" t="s">
        <v>2</v>
      </c>
    </row>
    <row r="8467" spans="1:4" x14ac:dyDescent="0.2">
      <c r="A8467" s="263" t="s">
        <v>2355</v>
      </c>
      <c r="B8467" s="263" t="s">
        <v>28200</v>
      </c>
      <c r="C8467" s="263" t="s">
        <v>12</v>
      </c>
      <c r="D8467" t="s">
        <v>2</v>
      </c>
    </row>
    <row r="8468" spans="1:4" x14ac:dyDescent="0.2">
      <c r="A8468" s="263" t="s">
        <v>15505</v>
      </c>
      <c r="B8468" s="263" t="s">
        <v>28200</v>
      </c>
      <c r="C8468" s="263" t="s">
        <v>12</v>
      </c>
      <c r="D8468" t="s">
        <v>2</v>
      </c>
    </row>
    <row r="8469" spans="1:4" x14ac:dyDescent="0.2">
      <c r="A8469" s="263" t="s">
        <v>2356</v>
      </c>
      <c r="B8469" s="263" t="s">
        <v>28201</v>
      </c>
      <c r="C8469" s="263" t="s">
        <v>12</v>
      </c>
      <c r="D8469" t="s">
        <v>2</v>
      </c>
    </row>
    <row r="8470" spans="1:4" x14ac:dyDescent="0.2">
      <c r="A8470" s="263" t="s">
        <v>15506</v>
      </c>
      <c r="B8470" s="263" t="s">
        <v>28201</v>
      </c>
      <c r="C8470" s="263" t="s">
        <v>12</v>
      </c>
      <c r="D8470" t="s">
        <v>2</v>
      </c>
    </row>
    <row r="8471" spans="1:4" x14ac:dyDescent="0.2">
      <c r="A8471" s="263" t="s">
        <v>2357</v>
      </c>
      <c r="B8471" s="263" t="s">
        <v>28202</v>
      </c>
      <c r="C8471" s="263" t="s">
        <v>23500</v>
      </c>
      <c r="D8471" t="s">
        <v>34972</v>
      </c>
    </row>
    <row r="8472" spans="1:4" x14ac:dyDescent="0.2">
      <c r="A8472" s="263" t="s">
        <v>15507</v>
      </c>
      <c r="B8472" s="263" t="s">
        <v>28202</v>
      </c>
      <c r="C8472" s="263" t="s">
        <v>23500</v>
      </c>
      <c r="D8472" t="s">
        <v>34972</v>
      </c>
    </row>
    <row r="8473" spans="1:4" x14ac:dyDescent="0.2">
      <c r="A8473" s="263" t="s">
        <v>2358</v>
      </c>
      <c r="B8473" s="263" t="s">
        <v>28203</v>
      </c>
      <c r="C8473" s="263" t="s">
        <v>23500</v>
      </c>
      <c r="D8473" t="s">
        <v>34972</v>
      </c>
    </row>
    <row r="8474" spans="1:4" x14ac:dyDescent="0.2">
      <c r="A8474" s="263" t="s">
        <v>15508</v>
      </c>
      <c r="B8474" s="263" t="s">
        <v>28203</v>
      </c>
      <c r="C8474" s="263" t="s">
        <v>23500</v>
      </c>
      <c r="D8474" t="s">
        <v>34972</v>
      </c>
    </row>
    <row r="8475" spans="1:4" x14ac:dyDescent="0.2">
      <c r="A8475" s="263" t="s">
        <v>2359</v>
      </c>
      <c r="B8475" s="263" t="s">
        <v>28204</v>
      </c>
      <c r="C8475" s="263" t="s">
        <v>23500</v>
      </c>
      <c r="D8475" t="s">
        <v>34972</v>
      </c>
    </row>
    <row r="8476" spans="1:4" x14ac:dyDescent="0.2">
      <c r="A8476" s="263" t="s">
        <v>15509</v>
      </c>
      <c r="B8476" s="263" t="s">
        <v>28204</v>
      </c>
      <c r="C8476" s="263" t="s">
        <v>23500</v>
      </c>
      <c r="D8476" t="s">
        <v>34972</v>
      </c>
    </row>
    <row r="8477" spans="1:4" x14ac:dyDescent="0.2">
      <c r="A8477" s="263" t="s">
        <v>8210</v>
      </c>
      <c r="B8477" s="263" t="s">
        <v>28205</v>
      </c>
      <c r="C8477" s="263" t="s">
        <v>23500</v>
      </c>
      <c r="D8477" t="s">
        <v>34972</v>
      </c>
    </row>
    <row r="8478" spans="1:4" x14ac:dyDescent="0.2">
      <c r="A8478" s="263" t="s">
        <v>15510</v>
      </c>
      <c r="B8478" s="263" t="s">
        <v>28205</v>
      </c>
      <c r="C8478" s="263" t="s">
        <v>23500</v>
      </c>
      <c r="D8478" t="s">
        <v>34972</v>
      </c>
    </row>
    <row r="8479" spans="1:4" x14ac:dyDescent="0.2">
      <c r="A8479" s="263" t="s">
        <v>8211</v>
      </c>
      <c r="B8479" s="263" t="s">
        <v>28206</v>
      </c>
      <c r="C8479" s="263" t="s">
        <v>23500</v>
      </c>
      <c r="D8479" t="s">
        <v>34972</v>
      </c>
    </row>
    <row r="8480" spans="1:4" x14ac:dyDescent="0.2">
      <c r="A8480" s="263" t="s">
        <v>15511</v>
      </c>
      <c r="B8480" s="263" t="s">
        <v>28206</v>
      </c>
      <c r="C8480" s="263" t="s">
        <v>23500</v>
      </c>
      <c r="D8480" t="s">
        <v>34972</v>
      </c>
    </row>
    <row r="8481" spans="1:4" x14ac:dyDescent="0.2">
      <c r="A8481" s="263" t="s">
        <v>8212</v>
      </c>
      <c r="B8481" s="263" t="s">
        <v>28207</v>
      </c>
      <c r="C8481" s="263" t="s">
        <v>23500</v>
      </c>
      <c r="D8481" t="s">
        <v>34972</v>
      </c>
    </row>
    <row r="8482" spans="1:4" x14ac:dyDescent="0.2">
      <c r="A8482" s="263" t="s">
        <v>15512</v>
      </c>
      <c r="B8482" s="263" t="s">
        <v>28207</v>
      </c>
      <c r="C8482" s="263" t="s">
        <v>23500</v>
      </c>
      <c r="D8482" t="s">
        <v>34972</v>
      </c>
    </row>
    <row r="8483" spans="1:4" x14ac:dyDescent="0.2">
      <c r="A8483" s="263" t="s">
        <v>2360</v>
      </c>
      <c r="B8483" s="263" t="s">
        <v>8213</v>
      </c>
      <c r="C8483" s="263" t="s">
        <v>23500</v>
      </c>
      <c r="D8483" t="s">
        <v>34972</v>
      </c>
    </row>
    <row r="8484" spans="1:4" x14ac:dyDescent="0.2">
      <c r="A8484" s="263" t="s">
        <v>15513</v>
      </c>
      <c r="B8484" s="263" t="s">
        <v>8213</v>
      </c>
      <c r="C8484" s="263" t="s">
        <v>23500</v>
      </c>
      <c r="D8484" t="s">
        <v>34972</v>
      </c>
    </row>
    <row r="8485" spans="1:4" x14ac:dyDescent="0.2">
      <c r="A8485" s="263" t="s">
        <v>2361</v>
      </c>
      <c r="B8485" s="263" t="s">
        <v>8214</v>
      </c>
      <c r="C8485" s="263" t="s">
        <v>23500</v>
      </c>
      <c r="D8485" t="s">
        <v>34972</v>
      </c>
    </row>
    <row r="8486" spans="1:4" x14ac:dyDescent="0.2">
      <c r="A8486" s="263" t="s">
        <v>15514</v>
      </c>
      <c r="B8486" s="263" t="s">
        <v>8214</v>
      </c>
      <c r="C8486" s="263" t="s">
        <v>23500</v>
      </c>
      <c r="D8486" t="s">
        <v>34972</v>
      </c>
    </row>
    <row r="8487" spans="1:4" x14ac:dyDescent="0.2">
      <c r="A8487" s="263" t="s">
        <v>2362</v>
      </c>
      <c r="B8487" s="263" t="s">
        <v>2363</v>
      </c>
      <c r="C8487" s="263" t="s">
        <v>23500</v>
      </c>
      <c r="D8487" t="s">
        <v>34972</v>
      </c>
    </row>
    <row r="8488" spans="1:4" x14ac:dyDescent="0.2">
      <c r="A8488" s="263" t="s">
        <v>15515</v>
      </c>
      <c r="B8488" s="263" t="s">
        <v>2363</v>
      </c>
      <c r="C8488" s="263" t="s">
        <v>23500</v>
      </c>
      <c r="D8488" t="s">
        <v>34972</v>
      </c>
    </row>
    <row r="8489" spans="1:4" x14ac:dyDescent="0.2">
      <c r="A8489" s="263" t="s">
        <v>2364</v>
      </c>
      <c r="B8489" s="263" t="s">
        <v>2365</v>
      </c>
      <c r="C8489" s="263" t="s">
        <v>23500</v>
      </c>
      <c r="D8489" t="s">
        <v>34972</v>
      </c>
    </row>
    <row r="8490" spans="1:4" x14ac:dyDescent="0.2">
      <c r="A8490" s="263" t="s">
        <v>15516</v>
      </c>
      <c r="B8490" s="263" t="s">
        <v>2365</v>
      </c>
      <c r="C8490" s="263" t="s">
        <v>23500</v>
      </c>
      <c r="D8490" t="s">
        <v>34972</v>
      </c>
    </row>
    <row r="8491" spans="1:4" x14ac:dyDescent="0.2">
      <c r="A8491" s="263" t="s">
        <v>2366</v>
      </c>
      <c r="B8491" s="263" t="s">
        <v>23713</v>
      </c>
      <c r="C8491" s="263" t="s">
        <v>23500</v>
      </c>
      <c r="D8491" t="s">
        <v>34972</v>
      </c>
    </row>
    <row r="8492" spans="1:4" x14ac:dyDescent="0.2">
      <c r="A8492" s="263" t="s">
        <v>15517</v>
      </c>
      <c r="B8492" s="263" t="s">
        <v>23713</v>
      </c>
      <c r="C8492" s="263" t="s">
        <v>23500</v>
      </c>
      <c r="D8492" t="s">
        <v>34972</v>
      </c>
    </row>
    <row r="8493" spans="1:4" x14ac:dyDescent="0.2">
      <c r="A8493" s="263" t="s">
        <v>2367</v>
      </c>
      <c r="B8493" s="263" t="s">
        <v>23714</v>
      </c>
      <c r="C8493" s="263" t="s">
        <v>23500</v>
      </c>
      <c r="D8493" t="s">
        <v>34972</v>
      </c>
    </row>
    <row r="8494" spans="1:4" x14ac:dyDescent="0.2">
      <c r="A8494" s="263" t="s">
        <v>15518</v>
      </c>
      <c r="B8494" s="263" t="s">
        <v>23714</v>
      </c>
      <c r="C8494" s="263" t="s">
        <v>23500</v>
      </c>
      <c r="D8494" t="s">
        <v>34972</v>
      </c>
    </row>
    <row r="8495" spans="1:4" x14ac:dyDescent="0.2">
      <c r="A8495" s="263" t="s">
        <v>2368</v>
      </c>
      <c r="B8495" s="263" t="s">
        <v>23715</v>
      </c>
      <c r="C8495" s="263" t="s">
        <v>23500</v>
      </c>
      <c r="D8495" t="s">
        <v>34972</v>
      </c>
    </row>
    <row r="8496" spans="1:4" x14ac:dyDescent="0.2">
      <c r="A8496" s="263" t="s">
        <v>15519</v>
      </c>
      <c r="B8496" s="263" t="s">
        <v>23715</v>
      </c>
      <c r="C8496" s="263" t="s">
        <v>23500</v>
      </c>
      <c r="D8496" t="s">
        <v>34972</v>
      </c>
    </row>
    <row r="8497" spans="1:4" x14ac:dyDescent="0.2">
      <c r="A8497" s="263" t="s">
        <v>2369</v>
      </c>
      <c r="B8497" s="263" t="s">
        <v>23716</v>
      </c>
      <c r="C8497" s="263" t="s">
        <v>23500</v>
      </c>
      <c r="D8497" t="s">
        <v>34972</v>
      </c>
    </row>
    <row r="8498" spans="1:4" x14ac:dyDescent="0.2">
      <c r="A8498" s="263" t="s">
        <v>15520</v>
      </c>
      <c r="B8498" s="263" t="s">
        <v>23716</v>
      </c>
      <c r="C8498" s="263" t="s">
        <v>23500</v>
      </c>
      <c r="D8498" t="s">
        <v>34972</v>
      </c>
    </row>
    <row r="8499" spans="1:4" x14ac:dyDescent="0.2">
      <c r="A8499" s="263" t="s">
        <v>2370</v>
      </c>
      <c r="B8499" s="263" t="s">
        <v>23717</v>
      </c>
      <c r="C8499" s="263" t="s">
        <v>23500</v>
      </c>
      <c r="D8499" t="s">
        <v>34972</v>
      </c>
    </row>
    <row r="8500" spans="1:4" x14ac:dyDescent="0.2">
      <c r="A8500" s="263" t="s">
        <v>15521</v>
      </c>
      <c r="B8500" s="263" t="s">
        <v>23717</v>
      </c>
      <c r="C8500" s="263" t="s">
        <v>23500</v>
      </c>
      <c r="D8500" t="s">
        <v>34972</v>
      </c>
    </row>
    <row r="8501" spans="1:4" x14ac:dyDescent="0.2">
      <c r="A8501" s="263" t="s">
        <v>2371</v>
      </c>
      <c r="B8501" s="263" t="s">
        <v>23718</v>
      </c>
      <c r="C8501" s="263" t="s">
        <v>23500</v>
      </c>
      <c r="D8501" t="s">
        <v>34972</v>
      </c>
    </row>
    <row r="8502" spans="1:4" x14ac:dyDescent="0.2">
      <c r="A8502" s="263" t="s">
        <v>15522</v>
      </c>
      <c r="B8502" s="263" t="s">
        <v>23718</v>
      </c>
      <c r="C8502" s="263" t="s">
        <v>23500</v>
      </c>
      <c r="D8502" t="s">
        <v>34972</v>
      </c>
    </row>
    <row r="8503" spans="1:4" x14ac:dyDescent="0.2">
      <c r="A8503" s="263" t="s">
        <v>2372</v>
      </c>
      <c r="B8503" s="263" t="s">
        <v>23719</v>
      </c>
      <c r="C8503" s="263" t="s">
        <v>23500</v>
      </c>
      <c r="D8503" t="s">
        <v>34972</v>
      </c>
    </row>
    <row r="8504" spans="1:4" x14ac:dyDescent="0.2">
      <c r="A8504" s="263" t="s">
        <v>15523</v>
      </c>
      <c r="B8504" s="263" t="s">
        <v>23719</v>
      </c>
      <c r="C8504" s="263" t="s">
        <v>23500</v>
      </c>
      <c r="D8504" t="s">
        <v>34972</v>
      </c>
    </row>
    <row r="8505" spans="1:4" x14ac:dyDescent="0.2">
      <c r="A8505" s="263" t="s">
        <v>2373</v>
      </c>
      <c r="B8505" s="263" t="s">
        <v>23720</v>
      </c>
      <c r="C8505" s="263" t="s">
        <v>23500</v>
      </c>
      <c r="D8505" t="s">
        <v>34972</v>
      </c>
    </row>
    <row r="8506" spans="1:4" x14ac:dyDescent="0.2">
      <c r="A8506" s="263" t="s">
        <v>15524</v>
      </c>
      <c r="B8506" s="263" t="s">
        <v>23720</v>
      </c>
      <c r="C8506" s="263" t="s">
        <v>23500</v>
      </c>
      <c r="D8506" t="s">
        <v>34972</v>
      </c>
    </row>
    <row r="8507" spans="1:4" x14ac:dyDescent="0.2">
      <c r="A8507" s="263" t="s">
        <v>2374</v>
      </c>
      <c r="B8507" s="263" t="s">
        <v>23721</v>
      </c>
      <c r="C8507" s="263" t="s">
        <v>23500</v>
      </c>
      <c r="D8507" t="s">
        <v>34972</v>
      </c>
    </row>
    <row r="8508" spans="1:4" x14ac:dyDescent="0.2">
      <c r="A8508" s="263" t="s">
        <v>15525</v>
      </c>
      <c r="B8508" s="263" t="s">
        <v>23721</v>
      </c>
      <c r="C8508" s="263" t="s">
        <v>23500</v>
      </c>
      <c r="D8508" t="s">
        <v>34972</v>
      </c>
    </row>
    <row r="8509" spans="1:4" x14ac:dyDescent="0.2">
      <c r="A8509" s="263" t="s">
        <v>2375</v>
      </c>
      <c r="B8509" s="263" t="s">
        <v>28208</v>
      </c>
      <c r="C8509" s="263" t="s">
        <v>23500</v>
      </c>
      <c r="D8509" t="s">
        <v>34972</v>
      </c>
    </row>
    <row r="8510" spans="1:4" x14ac:dyDescent="0.2">
      <c r="A8510" s="263" t="s">
        <v>15526</v>
      </c>
      <c r="B8510" s="263" t="s">
        <v>28208</v>
      </c>
      <c r="C8510" s="263" t="s">
        <v>23500</v>
      </c>
      <c r="D8510" t="s">
        <v>34972</v>
      </c>
    </row>
    <row r="8511" spans="1:4" x14ac:dyDescent="0.2">
      <c r="A8511" s="263" t="s">
        <v>2376</v>
      </c>
      <c r="B8511" s="263" t="s">
        <v>28209</v>
      </c>
      <c r="C8511" s="263" t="s">
        <v>23500</v>
      </c>
      <c r="D8511" t="s">
        <v>34972</v>
      </c>
    </row>
    <row r="8512" spans="1:4" x14ac:dyDescent="0.2">
      <c r="A8512" s="263" t="s">
        <v>15527</v>
      </c>
      <c r="B8512" s="263" t="s">
        <v>28209</v>
      </c>
      <c r="C8512" s="263" t="s">
        <v>23500</v>
      </c>
      <c r="D8512" t="s">
        <v>34972</v>
      </c>
    </row>
    <row r="8513" spans="1:4" x14ac:dyDescent="0.2">
      <c r="A8513" s="263" t="s">
        <v>2377</v>
      </c>
      <c r="B8513" s="263" t="s">
        <v>28210</v>
      </c>
      <c r="C8513" s="263" t="s">
        <v>23500</v>
      </c>
      <c r="D8513" t="s">
        <v>34972</v>
      </c>
    </row>
    <row r="8514" spans="1:4" x14ac:dyDescent="0.2">
      <c r="A8514" s="263" t="s">
        <v>15528</v>
      </c>
      <c r="B8514" s="263" t="s">
        <v>28210</v>
      </c>
      <c r="C8514" s="263" t="s">
        <v>23500</v>
      </c>
      <c r="D8514" t="s">
        <v>34972</v>
      </c>
    </row>
    <row r="8515" spans="1:4" x14ac:dyDescent="0.2">
      <c r="A8515" s="263" t="s">
        <v>2378</v>
      </c>
      <c r="B8515" s="263" t="s">
        <v>28211</v>
      </c>
      <c r="C8515" s="263" t="s">
        <v>23500</v>
      </c>
      <c r="D8515" t="s">
        <v>34972</v>
      </c>
    </row>
    <row r="8516" spans="1:4" x14ac:dyDescent="0.2">
      <c r="A8516" s="263" t="s">
        <v>15529</v>
      </c>
      <c r="B8516" s="263" t="s">
        <v>28211</v>
      </c>
      <c r="C8516" s="263" t="s">
        <v>23500</v>
      </c>
      <c r="D8516" t="s">
        <v>34972</v>
      </c>
    </row>
    <row r="8517" spans="1:4" x14ac:dyDescent="0.2">
      <c r="A8517" s="263" t="s">
        <v>2379</v>
      </c>
      <c r="B8517" s="263" t="s">
        <v>28212</v>
      </c>
      <c r="C8517" s="263" t="s">
        <v>23500</v>
      </c>
      <c r="D8517" t="s">
        <v>34972</v>
      </c>
    </row>
    <row r="8518" spans="1:4" x14ac:dyDescent="0.2">
      <c r="A8518" s="263" t="s">
        <v>15530</v>
      </c>
      <c r="B8518" s="263" t="s">
        <v>28212</v>
      </c>
      <c r="C8518" s="263" t="s">
        <v>23500</v>
      </c>
      <c r="D8518" t="s">
        <v>34972</v>
      </c>
    </row>
    <row r="8519" spans="1:4" x14ac:dyDescent="0.2">
      <c r="A8519" s="263" t="s">
        <v>2380</v>
      </c>
      <c r="B8519" s="263" t="s">
        <v>23722</v>
      </c>
      <c r="C8519" s="263" t="s">
        <v>23500</v>
      </c>
      <c r="D8519" t="s">
        <v>34972</v>
      </c>
    </row>
    <row r="8520" spans="1:4" x14ac:dyDescent="0.2">
      <c r="A8520" s="263" t="s">
        <v>15531</v>
      </c>
      <c r="B8520" s="263" t="s">
        <v>23722</v>
      </c>
      <c r="C8520" s="263" t="s">
        <v>23500</v>
      </c>
      <c r="D8520" t="s">
        <v>34972</v>
      </c>
    </row>
    <row r="8521" spans="1:4" x14ac:dyDescent="0.2">
      <c r="A8521" s="263" t="s">
        <v>2381</v>
      </c>
      <c r="B8521" s="263" t="s">
        <v>23723</v>
      </c>
      <c r="C8521" s="263" t="s">
        <v>23500</v>
      </c>
      <c r="D8521" t="s">
        <v>34972</v>
      </c>
    </row>
    <row r="8522" spans="1:4" x14ac:dyDescent="0.2">
      <c r="A8522" s="263" t="s">
        <v>15532</v>
      </c>
      <c r="B8522" s="263" t="s">
        <v>23723</v>
      </c>
      <c r="C8522" s="263" t="s">
        <v>23500</v>
      </c>
      <c r="D8522" t="s">
        <v>34972</v>
      </c>
    </row>
    <row r="8523" spans="1:4" x14ac:dyDescent="0.2">
      <c r="A8523" s="263" t="s">
        <v>2382</v>
      </c>
      <c r="B8523" s="263" t="s">
        <v>23724</v>
      </c>
      <c r="C8523" s="263" t="s">
        <v>23500</v>
      </c>
      <c r="D8523" t="s">
        <v>34972</v>
      </c>
    </row>
    <row r="8524" spans="1:4" x14ac:dyDescent="0.2">
      <c r="A8524" s="263" t="s">
        <v>15533</v>
      </c>
      <c r="B8524" s="263" t="s">
        <v>23724</v>
      </c>
      <c r="C8524" s="263" t="s">
        <v>23500</v>
      </c>
      <c r="D8524" t="s">
        <v>34972</v>
      </c>
    </row>
    <row r="8525" spans="1:4" x14ac:dyDescent="0.2">
      <c r="A8525" s="263" t="s">
        <v>2383</v>
      </c>
      <c r="B8525" s="263" t="s">
        <v>23725</v>
      </c>
      <c r="C8525" s="263" t="s">
        <v>23500</v>
      </c>
      <c r="D8525" t="s">
        <v>34972</v>
      </c>
    </row>
    <row r="8526" spans="1:4" x14ac:dyDescent="0.2">
      <c r="A8526" s="263" t="s">
        <v>15534</v>
      </c>
      <c r="B8526" s="263" t="s">
        <v>23725</v>
      </c>
      <c r="C8526" s="263" t="s">
        <v>23500</v>
      </c>
      <c r="D8526" t="s">
        <v>34972</v>
      </c>
    </row>
    <row r="8527" spans="1:4" x14ac:dyDescent="0.2">
      <c r="A8527" s="263" t="s">
        <v>2384</v>
      </c>
      <c r="B8527" s="263" t="s">
        <v>28213</v>
      </c>
      <c r="C8527" s="263" t="s">
        <v>23500</v>
      </c>
      <c r="D8527" t="s">
        <v>34972</v>
      </c>
    </row>
    <row r="8528" spans="1:4" x14ac:dyDescent="0.2">
      <c r="A8528" s="263" t="s">
        <v>15535</v>
      </c>
      <c r="B8528" s="263" t="s">
        <v>28213</v>
      </c>
      <c r="C8528" s="263" t="s">
        <v>23500</v>
      </c>
      <c r="D8528" t="s">
        <v>34972</v>
      </c>
    </row>
    <row r="8529" spans="1:4" x14ac:dyDescent="0.2">
      <c r="A8529" s="263" t="s">
        <v>2385</v>
      </c>
      <c r="B8529" s="263" t="s">
        <v>28214</v>
      </c>
      <c r="C8529" s="263" t="s">
        <v>23500</v>
      </c>
      <c r="D8529" t="s">
        <v>34972</v>
      </c>
    </row>
    <row r="8530" spans="1:4" x14ac:dyDescent="0.2">
      <c r="A8530" s="263" t="s">
        <v>15536</v>
      </c>
      <c r="B8530" s="263" t="s">
        <v>28214</v>
      </c>
      <c r="C8530" s="263" t="s">
        <v>23500</v>
      </c>
      <c r="D8530" t="s">
        <v>34972</v>
      </c>
    </row>
    <row r="8531" spans="1:4" x14ac:dyDescent="0.2">
      <c r="A8531" s="263" t="s">
        <v>2386</v>
      </c>
      <c r="B8531" s="263" t="s">
        <v>28215</v>
      </c>
      <c r="C8531" s="263" t="s">
        <v>23500</v>
      </c>
      <c r="D8531" t="s">
        <v>34972</v>
      </c>
    </row>
    <row r="8532" spans="1:4" x14ac:dyDescent="0.2">
      <c r="A8532" s="263" t="s">
        <v>15537</v>
      </c>
      <c r="B8532" s="263" t="s">
        <v>28215</v>
      </c>
      <c r="C8532" s="263" t="s">
        <v>23500</v>
      </c>
      <c r="D8532" t="s">
        <v>34972</v>
      </c>
    </row>
    <row r="8533" spans="1:4" x14ac:dyDescent="0.2">
      <c r="A8533" s="263" t="s">
        <v>2387</v>
      </c>
      <c r="B8533" s="263" t="s">
        <v>28216</v>
      </c>
      <c r="C8533" s="263" t="s">
        <v>23500</v>
      </c>
      <c r="D8533" t="s">
        <v>34972</v>
      </c>
    </row>
    <row r="8534" spans="1:4" x14ac:dyDescent="0.2">
      <c r="A8534" s="263" t="s">
        <v>15538</v>
      </c>
      <c r="B8534" s="263" t="s">
        <v>28216</v>
      </c>
      <c r="C8534" s="263" t="s">
        <v>23500</v>
      </c>
      <c r="D8534" t="s">
        <v>34972</v>
      </c>
    </row>
    <row r="8535" spans="1:4" x14ac:dyDescent="0.2">
      <c r="A8535" s="263" t="s">
        <v>2388</v>
      </c>
      <c r="B8535" s="263" t="s">
        <v>28217</v>
      </c>
      <c r="C8535" s="263" t="s">
        <v>23500</v>
      </c>
      <c r="D8535" t="s">
        <v>34972</v>
      </c>
    </row>
    <row r="8536" spans="1:4" x14ac:dyDescent="0.2">
      <c r="A8536" s="263" t="s">
        <v>15539</v>
      </c>
      <c r="B8536" s="263" t="s">
        <v>28217</v>
      </c>
      <c r="C8536" s="263" t="s">
        <v>23500</v>
      </c>
      <c r="D8536" t="s">
        <v>34972</v>
      </c>
    </row>
    <row r="8537" spans="1:4" x14ac:dyDescent="0.2">
      <c r="A8537" s="263" t="s">
        <v>2389</v>
      </c>
      <c r="B8537" s="263" t="s">
        <v>28218</v>
      </c>
      <c r="C8537" s="263" t="s">
        <v>23500</v>
      </c>
      <c r="D8537" t="s">
        <v>34972</v>
      </c>
    </row>
    <row r="8538" spans="1:4" x14ac:dyDescent="0.2">
      <c r="A8538" s="263" t="s">
        <v>15540</v>
      </c>
      <c r="B8538" s="263" t="s">
        <v>28218</v>
      </c>
      <c r="C8538" s="263" t="s">
        <v>23500</v>
      </c>
      <c r="D8538" t="s">
        <v>34972</v>
      </c>
    </row>
    <row r="8539" spans="1:4" x14ac:dyDescent="0.2">
      <c r="A8539" s="263" t="s">
        <v>2390</v>
      </c>
      <c r="B8539" s="263" t="s">
        <v>28219</v>
      </c>
      <c r="C8539" s="263" t="s">
        <v>23500</v>
      </c>
      <c r="D8539" t="s">
        <v>34972</v>
      </c>
    </row>
    <row r="8540" spans="1:4" x14ac:dyDescent="0.2">
      <c r="A8540" s="263" t="s">
        <v>15541</v>
      </c>
      <c r="B8540" s="263" t="s">
        <v>28219</v>
      </c>
      <c r="C8540" s="263" t="s">
        <v>23500</v>
      </c>
      <c r="D8540" t="s">
        <v>34972</v>
      </c>
    </row>
    <row r="8541" spans="1:4" x14ac:dyDescent="0.2">
      <c r="A8541" s="263" t="s">
        <v>2391</v>
      </c>
      <c r="B8541" s="263" t="s">
        <v>28220</v>
      </c>
      <c r="C8541" s="263" t="s">
        <v>23500</v>
      </c>
      <c r="D8541" t="s">
        <v>34972</v>
      </c>
    </row>
    <row r="8542" spans="1:4" x14ac:dyDescent="0.2">
      <c r="A8542" s="263" t="s">
        <v>15542</v>
      </c>
      <c r="B8542" s="263" t="s">
        <v>28220</v>
      </c>
      <c r="C8542" s="263" t="s">
        <v>23500</v>
      </c>
      <c r="D8542" t="s">
        <v>34972</v>
      </c>
    </row>
    <row r="8543" spans="1:4" x14ac:dyDescent="0.2">
      <c r="A8543" s="263" t="s">
        <v>8215</v>
      </c>
      <c r="B8543" s="263" t="s">
        <v>28221</v>
      </c>
      <c r="C8543" s="263" t="s">
        <v>23500</v>
      </c>
      <c r="D8543" t="s">
        <v>34972</v>
      </c>
    </row>
    <row r="8544" spans="1:4" x14ac:dyDescent="0.2">
      <c r="A8544" s="263" t="s">
        <v>15543</v>
      </c>
      <c r="B8544" s="263" t="s">
        <v>28221</v>
      </c>
      <c r="C8544" s="263" t="s">
        <v>23500</v>
      </c>
      <c r="D8544" t="s">
        <v>34972</v>
      </c>
    </row>
    <row r="8545" spans="1:4" x14ac:dyDescent="0.2">
      <c r="A8545" s="263" t="s">
        <v>2392</v>
      </c>
      <c r="B8545" s="263" t="s">
        <v>23726</v>
      </c>
      <c r="C8545" s="263" t="s">
        <v>23500</v>
      </c>
      <c r="D8545" t="s">
        <v>34972</v>
      </c>
    </row>
    <row r="8546" spans="1:4" x14ac:dyDescent="0.2">
      <c r="A8546" s="263" t="s">
        <v>15544</v>
      </c>
      <c r="B8546" s="263" t="s">
        <v>23726</v>
      </c>
      <c r="C8546" s="263" t="s">
        <v>23500</v>
      </c>
      <c r="D8546" t="s">
        <v>34972</v>
      </c>
    </row>
    <row r="8547" spans="1:4" x14ac:dyDescent="0.2">
      <c r="A8547" s="263" t="s">
        <v>2393</v>
      </c>
      <c r="B8547" s="263" t="s">
        <v>23727</v>
      </c>
      <c r="C8547" s="263" t="s">
        <v>23500</v>
      </c>
      <c r="D8547" t="s">
        <v>34972</v>
      </c>
    </row>
    <row r="8548" spans="1:4" x14ac:dyDescent="0.2">
      <c r="A8548" s="263" t="s">
        <v>15545</v>
      </c>
      <c r="B8548" s="263" t="s">
        <v>23727</v>
      </c>
      <c r="C8548" s="263" t="s">
        <v>23500</v>
      </c>
      <c r="D8548" t="s">
        <v>34972</v>
      </c>
    </row>
    <row r="8549" spans="1:4" x14ac:dyDescent="0.2">
      <c r="A8549" s="263" t="s">
        <v>2394</v>
      </c>
      <c r="B8549" s="263" t="s">
        <v>23728</v>
      </c>
      <c r="C8549" s="263" t="s">
        <v>23500</v>
      </c>
      <c r="D8549" t="s">
        <v>34972</v>
      </c>
    </row>
    <row r="8550" spans="1:4" x14ac:dyDescent="0.2">
      <c r="A8550" s="263" t="s">
        <v>15546</v>
      </c>
      <c r="B8550" s="263" t="s">
        <v>23728</v>
      </c>
      <c r="C8550" s="263" t="s">
        <v>23500</v>
      </c>
      <c r="D8550" t="s">
        <v>34972</v>
      </c>
    </row>
    <row r="8551" spans="1:4" x14ac:dyDescent="0.2">
      <c r="A8551" s="263" t="s">
        <v>2395</v>
      </c>
      <c r="B8551" s="263" t="s">
        <v>23729</v>
      </c>
      <c r="C8551" s="263" t="s">
        <v>23500</v>
      </c>
      <c r="D8551" t="s">
        <v>34972</v>
      </c>
    </row>
    <row r="8552" spans="1:4" x14ac:dyDescent="0.2">
      <c r="A8552" s="263" t="s">
        <v>15547</v>
      </c>
      <c r="B8552" s="263" t="s">
        <v>23729</v>
      </c>
      <c r="C8552" s="263" t="s">
        <v>23500</v>
      </c>
      <c r="D8552" t="s">
        <v>34972</v>
      </c>
    </row>
    <row r="8553" spans="1:4" x14ac:dyDescent="0.2">
      <c r="A8553" s="263" t="s">
        <v>2396</v>
      </c>
      <c r="B8553" s="263" t="s">
        <v>23730</v>
      </c>
      <c r="C8553" s="263" t="s">
        <v>23500</v>
      </c>
      <c r="D8553" t="s">
        <v>34972</v>
      </c>
    </row>
    <row r="8554" spans="1:4" x14ac:dyDescent="0.2">
      <c r="A8554" s="263" t="s">
        <v>15548</v>
      </c>
      <c r="B8554" s="263" t="s">
        <v>23730</v>
      </c>
      <c r="C8554" s="263" t="s">
        <v>23500</v>
      </c>
      <c r="D8554" t="s">
        <v>34972</v>
      </c>
    </row>
    <row r="8555" spans="1:4" x14ac:dyDescent="0.2">
      <c r="A8555" s="263" t="s">
        <v>2397</v>
      </c>
      <c r="B8555" s="263" t="s">
        <v>23731</v>
      </c>
      <c r="C8555" s="263" t="s">
        <v>23500</v>
      </c>
      <c r="D8555" t="s">
        <v>34972</v>
      </c>
    </row>
    <row r="8556" spans="1:4" x14ac:dyDescent="0.2">
      <c r="A8556" s="263" t="s">
        <v>15549</v>
      </c>
      <c r="B8556" s="263" t="s">
        <v>23731</v>
      </c>
      <c r="C8556" s="263" t="s">
        <v>23500</v>
      </c>
      <c r="D8556" t="s">
        <v>34972</v>
      </c>
    </row>
    <row r="8557" spans="1:4" x14ac:dyDescent="0.2">
      <c r="A8557" s="263" t="s">
        <v>2398</v>
      </c>
      <c r="B8557" s="263" t="s">
        <v>23732</v>
      </c>
      <c r="C8557" s="263" t="s">
        <v>23500</v>
      </c>
      <c r="D8557" t="s">
        <v>34972</v>
      </c>
    </row>
    <row r="8558" spans="1:4" x14ac:dyDescent="0.2">
      <c r="A8558" s="263" t="s">
        <v>15550</v>
      </c>
      <c r="B8558" s="263" t="s">
        <v>23732</v>
      </c>
      <c r="C8558" s="263" t="s">
        <v>23500</v>
      </c>
      <c r="D8558" t="s">
        <v>34972</v>
      </c>
    </row>
    <row r="8559" spans="1:4" x14ac:dyDescent="0.2">
      <c r="A8559" s="263" t="s">
        <v>2399</v>
      </c>
      <c r="B8559" s="263" t="s">
        <v>23733</v>
      </c>
      <c r="C8559" s="263" t="s">
        <v>23500</v>
      </c>
      <c r="D8559" t="s">
        <v>34972</v>
      </c>
    </row>
    <row r="8560" spans="1:4" x14ac:dyDescent="0.2">
      <c r="A8560" s="263" t="s">
        <v>15551</v>
      </c>
      <c r="B8560" s="263" t="s">
        <v>23733</v>
      </c>
      <c r="C8560" s="263" t="s">
        <v>23500</v>
      </c>
      <c r="D8560" t="s">
        <v>34972</v>
      </c>
    </row>
    <row r="8561" spans="1:4" x14ac:dyDescent="0.2">
      <c r="A8561" s="263" t="s">
        <v>2400</v>
      </c>
      <c r="B8561" s="263" t="s">
        <v>28222</v>
      </c>
      <c r="C8561" s="263" t="s">
        <v>23500</v>
      </c>
      <c r="D8561" t="s">
        <v>34972</v>
      </c>
    </row>
    <row r="8562" spans="1:4" x14ac:dyDescent="0.2">
      <c r="A8562" s="263" t="s">
        <v>15552</v>
      </c>
      <c r="B8562" s="263" t="s">
        <v>28222</v>
      </c>
      <c r="C8562" s="263" t="s">
        <v>23500</v>
      </c>
      <c r="D8562" t="s">
        <v>34972</v>
      </c>
    </row>
    <row r="8563" spans="1:4" x14ac:dyDescent="0.2">
      <c r="A8563" s="263" t="s">
        <v>2401</v>
      </c>
      <c r="B8563" s="263" t="s">
        <v>28223</v>
      </c>
      <c r="C8563" s="263" t="s">
        <v>23500</v>
      </c>
      <c r="D8563" t="s">
        <v>34972</v>
      </c>
    </row>
    <row r="8564" spans="1:4" x14ac:dyDescent="0.2">
      <c r="A8564" s="263" t="s">
        <v>15553</v>
      </c>
      <c r="B8564" s="263" t="s">
        <v>28223</v>
      </c>
      <c r="C8564" s="263" t="s">
        <v>23500</v>
      </c>
      <c r="D8564" t="s">
        <v>34972</v>
      </c>
    </row>
    <row r="8565" spans="1:4" x14ac:dyDescent="0.2">
      <c r="A8565" s="263" t="s">
        <v>2402</v>
      </c>
      <c r="B8565" s="263" t="s">
        <v>28224</v>
      </c>
      <c r="C8565" s="263" t="s">
        <v>23500</v>
      </c>
      <c r="D8565" t="s">
        <v>34972</v>
      </c>
    </row>
    <row r="8566" spans="1:4" x14ac:dyDescent="0.2">
      <c r="A8566" s="263" t="s">
        <v>15554</v>
      </c>
      <c r="B8566" s="263" t="s">
        <v>28224</v>
      </c>
      <c r="C8566" s="263" t="s">
        <v>23500</v>
      </c>
      <c r="D8566" t="s">
        <v>34972</v>
      </c>
    </row>
    <row r="8567" spans="1:4" x14ac:dyDescent="0.2">
      <c r="A8567" s="263" t="s">
        <v>2403</v>
      </c>
      <c r="B8567" s="263" t="s">
        <v>28225</v>
      </c>
      <c r="C8567" s="263" t="s">
        <v>23500</v>
      </c>
      <c r="D8567" t="s">
        <v>34972</v>
      </c>
    </row>
    <row r="8568" spans="1:4" x14ac:dyDescent="0.2">
      <c r="A8568" s="263" t="s">
        <v>15555</v>
      </c>
      <c r="B8568" s="263" t="s">
        <v>28225</v>
      </c>
      <c r="C8568" s="263" t="s">
        <v>23500</v>
      </c>
      <c r="D8568" t="s">
        <v>34972</v>
      </c>
    </row>
    <row r="8569" spans="1:4" x14ac:dyDescent="0.2">
      <c r="A8569" s="263" t="s">
        <v>2404</v>
      </c>
      <c r="B8569" s="263" t="s">
        <v>28226</v>
      </c>
      <c r="C8569" s="263" t="s">
        <v>23500</v>
      </c>
      <c r="D8569" t="s">
        <v>34972</v>
      </c>
    </row>
    <row r="8570" spans="1:4" x14ac:dyDescent="0.2">
      <c r="A8570" s="263" t="s">
        <v>15556</v>
      </c>
      <c r="B8570" s="263" t="s">
        <v>28226</v>
      </c>
      <c r="C8570" s="263" t="s">
        <v>23500</v>
      </c>
      <c r="D8570" t="s">
        <v>34972</v>
      </c>
    </row>
    <row r="8571" spans="1:4" x14ac:dyDescent="0.2">
      <c r="A8571" s="263" t="s">
        <v>8216</v>
      </c>
      <c r="B8571" s="263" t="s">
        <v>28227</v>
      </c>
      <c r="C8571" s="263" t="s">
        <v>23500</v>
      </c>
      <c r="D8571" t="s">
        <v>34972</v>
      </c>
    </row>
    <row r="8572" spans="1:4" x14ac:dyDescent="0.2">
      <c r="A8572" s="263" t="s">
        <v>15557</v>
      </c>
      <c r="B8572" s="263" t="s">
        <v>28227</v>
      </c>
      <c r="C8572" s="263" t="s">
        <v>23500</v>
      </c>
      <c r="D8572" t="s">
        <v>34972</v>
      </c>
    </row>
    <row r="8573" spans="1:4" x14ac:dyDescent="0.2">
      <c r="A8573" s="263" t="s">
        <v>8217</v>
      </c>
      <c r="B8573" s="263" t="s">
        <v>28228</v>
      </c>
      <c r="C8573" s="263" t="s">
        <v>23500</v>
      </c>
      <c r="D8573" t="s">
        <v>34972</v>
      </c>
    </row>
    <row r="8574" spans="1:4" x14ac:dyDescent="0.2">
      <c r="A8574" s="263" t="s">
        <v>15558</v>
      </c>
      <c r="B8574" s="263" t="s">
        <v>28228</v>
      </c>
      <c r="C8574" s="263" t="s">
        <v>23500</v>
      </c>
      <c r="D8574" t="s">
        <v>34972</v>
      </c>
    </row>
    <row r="8575" spans="1:4" x14ac:dyDescent="0.2">
      <c r="A8575" s="263" t="s">
        <v>8218</v>
      </c>
      <c r="B8575" s="263" t="s">
        <v>28229</v>
      </c>
      <c r="C8575" s="263" t="s">
        <v>23500</v>
      </c>
      <c r="D8575" t="s">
        <v>34972</v>
      </c>
    </row>
    <row r="8576" spans="1:4" x14ac:dyDescent="0.2">
      <c r="A8576" s="263" t="s">
        <v>15559</v>
      </c>
      <c r="B8576" s="263" t="s">
        <v>28229</v>
      </c>
      <c r="C8576" s="263" t="s">
        <v>23500</v>
      </c>
      <c r="D8576" t="s">
        <v>34972</v>
      </c>
    </row>
    <row r="8577" spans="1:4" x14ac:dyDescent="0.2">
      <c r="A8577" s="263" t="s">
        <v>2405</v>
      </c>
      <c r="B8577" s="263" t="s">
        <v>23734</v>
      </c>
      <c r="C8577" s="263" t="s">
        <v>23500</v>
      </c>
      <c r="D8577" t="s">
        <v>34972</v>
      </c>
    </row>
    <row r="8578" spans="1:4" x14ac:dyDescent="0.2">
      <c r="A8578" s="263" t="s">
        <v>15560</v>
      </c>
      <c r="B8578" s="263" t="s">
        <v>23734</v>
      </c>
      <c r="C8578" s="263" t="s">
        <v>23500</v>
      </c>
      <c r="D8578" t="s">
        <v>34972</v>
      </c>
    </row>
    <row r="8579" spans="1:4" x14ac:dyDescent="0.2">
      <c r="A8579" s="263" t="s">
        <v>2406</v>
      </c>
      <c r="B8579" s="263" t="s">
        <v>23735</v>
      </c>
      <c r="C8579" s="263" t="s">
        <v>23500</v>
      </c>
      <c r="D8579" t="s">
        <v>34972</v>
      </c>
    </row>
    <row r="8580" spans="1:4" x14ac:dyDescent="0.2">
      <c r="A8580" s="263" t="s">
        <v>15561</v>
      </c>
      <c r="B8580" s="263" t="s">
        <v>23735</v>
      </c>
      <c r="C8580" s="263" t="s">
        <v>23500</v>
      </c>
      <c r="D8580" t="s">
        <v>34972</v>
      </c>
    </row>
    <row r="8581" spans="1:4" x14ac:dyDescent="0.2">
      <c r="A8581" s="263" t="s">
        <v>2407</v>
      </c>
      <c r="B8581" s="263" t="s">
        <v>23736</v>
      </c>
      <c r="C8581" s="263" t="s">
        <v>23500</v>
      </c>
      <c r="D8581" t="s">
        <v>34972</v>
      </c>
    </row>
    <row r="8582" spans="1:4" x14ac:dyDescent="0.2">
      <c r="A8582" s="263" t="s">
        <v>15562</v>
      </c>
      <c r="B8582" s="263" t="s">
        <v>23736</v>
      </c>
      <c r="C8582" s="263" t="s">
        <v>23500</v>
      </c>
      <c r="D8582" t="s">
        <v>34972</v>
      </c>
    </row>
    <row r="8583" spans="1:4" x14ac:dyDescent="0.2">
      <c r="A8583" s="263" t="s">
        <v>2408</v>
      </c>
      <c r="B8583" s="263" t="s">
        <v>23737</v>
      </c>
      <c r="C8583" s="263" t="s">
        <v>23500</v>
      </c>
      <c r="D8583" t="s">
        <v>34972</v>
      </c>
    </row>
    <row r="8584" spans="1:4" x14ac:dyDescent="0.2">
      <c r="A8584" s="263" t="s">
        <v>15563</v>
      </c>
      <c r="B8584" s="263" t="s">
        <v>23737</v>
      </c>
      <c r="C8584" s="263" t="s">
        <v>23500</v>
      </c>
      <c r="D8584" t="s">
        <v>34972</v>
      </c>
    </row>
    <row r="8585" spans="1:4" x14ac:dyDescent="0.2">
      <c r="A8585" s="263" t="s">
        <v>2409</v>
      </c>
      <c r="B8585" s="263" t="s">
        <v>28230</v>
      </c>
      <c r="C8585" s="263" t="s">
        <v>23500</v>
      </c>
      <c r="D8585" t="s">
        <v>34972</v>
      </c>
    </row>
    <row r="8586" spans="1:4" x14ac:dyDescent="0.2">
      <c r="A8586" s="263" t="s">
        <v>15564</v>
      </c>
      <c r="B8586" s="263" t="s">
        <v>28230</v>
      </c>
      <c r="C8586" s="263" t="s">
        <v>23500</v>
      </c>
      <c r="D8586" t="s">
        <v>34972</v>
      </c>
    </row>
    <row r="8587" spans="1:4" x14ac:dyDescent="0.2">
      <c r="A8587" s="263" t="s">
        <v>2410</v>
      </c>
      <c r="B8587" s="263" t="s">
        <v>28231</v>
      </c>
      <c r="C8587" s="263" t="s">
        <v>23500</v>
      </c>
      <c r="D8587" t="s">
        <v>34972</v>
      </c>
    </row>
    <row r="8588" spans="1:4" x14ac:dyDescent="0.2">
      <c r="A8588" s="263" t="s">
        <v>15565</v>
      </c>
      <c r="B8588" s="263" t="s">
        <v>28231</v>
      </c>
      <c r="C8588" s="263" t="s">
        <v>23500</v>
      </c>
      <c r="D8588" t="s">
        <v>34972</v>
      </c>
    </row>
    <row r="8589" spans="1:4" x14ac:dyDescent="0.2">
      <c r="A8589" s="263" t="s">
        <v>2411</v>
      </c>
      <c r="B8589" s="263" t="s">
        <v>28232</v>
      </c>
      <c r="C8589" s="263" t="s">
        <v>23500</v>
      </c>
      <c r="D8589" t="s">
        <v>34972</v>
      </c>
    </row>
    <row r="8590" spans="1:4" x14ac:dyDescent="0.2">
      <c r="A8590" s="263" t="s">
        <v>15566</v>
      </c>
      <c r="B8590" s="263" t="s">
        <v>28232</v>
      </c>
      <c r="C8590" s="263" t="s">
        <v>23500</v>
      </c>
      <c r="D8590" t="s">
        <v>34972</v>
      </c>
    </row>
    <row r="8591" spans="1:4" x14ac:dyDescent="0.2">
      <c r="A8591" s="263" t="s">
        <v>2412</v>
      </c>
      <c r="B8591" s="263" t="s">
        <v>28233</v>
      </c>
      <c r="C8591" s="263" t="s">
        <v>23500</v>
      </c>
      <c r="D8591" t="s">
        <v>34972</v>
      </c>
    </row>
    <row r="8592" spans="1:4" x14ac:dyDescent="0.2">
      <c r="A8592" s="263" t="s">
        <v>15567</v>
      </c>
      <c r="B8592" s="263" t="s">
        <v>28233</v>
      </c>
      <c r="C8592" s="263" t="s">
        <v>23500</v>
      </c>
      <c r="D8592" t="s">
        <v>34972</v>
      </c>
    </row>
    <row r="8593" spans="1:4" x14ac:dyDescent="0.2">
      <c r="A8593" s="263" t="s">
        <v>2413</v>
      </c>
      <c r="B8593" s="263" t="s">
        <v>28234</v>
      </c>
      <c r="C8593" s="263" t="s">
        <v>23500</v>
      </c>
      <c r="D8593" t="s">
        <v>34972</v>
      </c>
    </row>
    <row r="8594" spans="1:4" x14ac:dyDescent="0.2">
      <c r="A8594" s="263" t="s">
        <v>15568</v>
      </c>
      <c r="B8594" s="263" t="s">
        <v>28234</v>
      </c>
      <c r="C8594" s="263" t="s">
        <v>23500</v>
      </c>
      <c r="D8594" t="s">
        <v>34972</v>
      </c>
    </row>
    <row r="8595" spans="1:4" x14ac:dyDescent="0.2">
      <c r="A8595" s="263" t="s">
        <v>2414</v>
      </c>
      <c r="B8595" s="263" t="s">
        <v>28235</v>
      </c>
      <c r="C8595" s="263" t="s">
        <v>23500</v>
      </c>
      <c r="D8595" t="s">
        <v>34972</v>
      </c>
    </row>
    <row r="8596" spans="1:4" x14ac:dyDescent="0.2">
      <c r="A8596" s="263" t="s">
        <v>15569</v>
      </c>
      <c r="B8596" s="263" t="s">
        <v>28235</v>
      </c>
      <c r="C8596" s="263" t="s">
        <v>23500</v>
      </c>
      <c r="D8596" t="s">
        <v>34972</v>
      </c>
    </row>
    <row r="8597" spans="1:4" x14ac:dyDescent="0.2">
      <c r="A8597" s="263" t="s">
        <v>2415</v>
      </c>
      <c r="B8597" s="263" t="s">
        <v>28236</v>
      </c>
      <c r="C8597" s="263" t="s">
        <v>23500</v>
      </c>
      <c r="D8597" t="s">
        <v>34972</v>
      </c>
    </row>
    <row r="8598" spans="1:4" x14ac:dyDescent="0.2">
      <c r="A8598" s="263" t="s">
        <v>15570</v>
      </c>
      <c r="B8598" s="263" t="s">
        <v>28236</v>
      </c>
      <c r="C8598" s="263" t="s">
        <v>23500</v>
      </c>
      <c r="D8598" t="s">
        <v>34972</v>
      </c>
    </row>
    <row r="8599" spans="1:4" x14ac:dyDescent="0.2">
      <c r="A8599" s="263" t="s">
        <v>2416</v>
      </c>
      <c r="B8599" s="263" t="s">
        <v>28237</v>
      </c>
      <c r="C8599" s="263" t="s">
        <v>23500</v>
      </c>
      <c r="D8599" t="s">
        <v>34972</v>
      </c>
    </row>
    <row r="8600" spans="1:4" x14ac:dyDescent="0.2">
      <c r="A8600" s="263" t="s">
        <v>15571</v>
      </c>
      <c r="B8600" s="263" t="s">
        <v>28237</v>
      </c>
      <c r="C8600" s="263" t="s">
        <v>23500</v>
      </c>
      <c r="D8600" t="s">
        <v>34972</v>
      </c>
    </row>
    <row r="8601" spans="1:4" x14ac:dyDescent="0.2">
      <c r="A8601" s="263" t="s">
        <v>2417</v>
      </c>
      <c r="B8601" s="263" t="s">
        <v>28238</v>
      </c>
      <c r="C8601" s="263" t="s">
        <v>23500</v>
      </c>
      <c r="D8601" t="s">
        <v>34972</v>
      </c>
    </row>
    <row r="8602" spans="1:4" x14ac:dyDescent="0.2">
      <c r="A8602" s="263" t="s">
        <v>15572</v>
      </c>
      <c r="B8602" s="263" t="s">
        <v>28238</v>
      </c>
      <c r="C8602" s="263" t="s">
        <v>23500</v>
      </c>
      <c r="D8602" t="s">
        <v>34972</v>
      </c>
    </row>
    <row r="8603" spans="1:4" x14ac:dyDescent="0.2">
      <c r="A8603" s="263" t="s">
        <v>2418</v>
      </c>
      <c r="B8603" s="263" t="s">
        <v>28239</v>
      </c>
      <c r="C8603" s="263" t="s">
        <v>2419</v>
      </c>
      <c r="D8603" t="s">
        <v>35028</v>
      </c>
    </row>
    <row r="8604" spans="1:4" x14ac:dyDescent="0.2">
      <c r="A8604" s="263" t="s">
        <v>15573</v>
      </c>
      <c r="B8604" s="263" t="s">
        <v>28239</v>
      </c>
      <c r="C8604" s="263" t="s">
        <v>2419</v>
      </c>
      <c r="D8604" t="s">
        <v>35028</v>
      </c>
    </row>
    <row r="8605" spans="1:4" x14ac:dyDescent="0.2">
      <c r="A8605" s="263" t="s">
        <v>2420</v>
      </c>
      <c r="B8605" s="263" t="s">
        <v>28240</v>
      </c>
      <c r="C8605" s="263" t="s">
        <v>2419</v>
      </c>
      <c r="D8605" t="s">
        <v>35028</v>
      </c>
    </row>
    <row r="8606" spans="1:4" x14ac:dyDescent="0.2">
      <c r="A8606" s="263" t="s">
        <v>15574</v>
      </c>
      <c r="B8606" s="263" t="s">
        <v>28240</v>
      </c>
      <c r="C8606" s="263" t="s">
        <v>2419</v>
      </c>
      <c r="D8606" t="s">
        <v>35028</v>
      </c>
    </row>
    <row r="8607" spans="1:4" x14ac:dyDescent="0.2">
      <c r="A8607" s="263" t="s">
        <v>2421</v>
      </c>
      <c r="B8607" s="263" t="s">
        <v>28241</v>
      </c>
      <c r="C8607" s="263" t="s">
        <v>2419</v>
      </c>
      <c r="D8607" t="s">
        <v>35028</v>
      </c>
    </row>
    <row r="8608" spans="1:4" x14ac:dyDescent="0.2">
      <c r="A8608" s="263" t="s">
        <v>15575</v>
      </c>
      <c r="B8608" s="263" t="s">
        <v>28241</v>
      </c>
      <c r="C8608" s="263" t="s">
        <v>2419</v>
      </c>
      <c r="D8608" t="s">
        <v>35028</v>
      </c>
    </row>
    <row r="8609" spans="1:4" x14ac:dyDescent="0.2">
      <c r="A8609" s="263" t="s">
        <v>2422</v>
      </c>
      <c r="B8609" s="263" t="s">
        <v>28242</v>
      </c>
      <c r="C8609" s="263" t="s">
        <v>23500</v>
      </c>
      <c r="D8609" t="s">
        <v>34972</v>
      </c>
    </row>
    <row r="8610" spans="1:4" x14ac:dyDescent="0.2">
      <c r="A8610" s="263" t="s">
        <v>15576</v>
      </c>
      <c r="B8610" s="263" t="s">
        <v>28242</v>
      </c>
      <c r="C8610" s="263" t="s">
        <v>23500</v>
      </c>
      <c r="D8610" t="s">
        <v>34972</v>
      </c>
    </row>
    <row r="8611" spans="1:4" x14ac:dyDescent="0.2">
      <c r="A8611" s="263" t="s">
        <v>2423</v>
      </c>
      <c r="B8611" s="263" t="s">
        <v>28243</v>
      </c>
      <c r="C8611" s="263" t="s">
        <v>23500</v>
      </c>
      <c r="D8611" t="s">
        <v>34972</v>
      </c>
    </row>
    <row r="8612" spans="1:4" x14ac:dyDescent="0.2">
      <c r="A8612" s="263" t="s">
        <v>15577</v>
      </c>
      <c r="B8612" s="263" t="s">
        <v>28243</v>
      </c>
      <c r="C8612" s="263" t="s">
        <v>23500</v>
      </c>
      <c r="D8612" t="s">
        <v>34972</v>
      </c>
    </row>
    <row r="8613" spans="1:4" x14ac:dyDescent="0.2">
      <c r="A8613" s="263" t="s">
        <v>2424</v>
      </c>
      <c r="B8613" s="263" t="s">
        <v>28244</v>
      </c>
      <c r="C8613" s="263" t="s">
        <v>23500</v>
      </c>
      <c r="D8613" t="s">
        <v>34972</v>
      </c>
    </row>
    <row r="8614" spans="1:4" x14ac:dyDescent="0.2">
      <c r="A8614" s="263" t="s">
        <v>15578</v>
      </c>
      <c r="B8614" s="263" t="s">
        <v>28244</v>
      </c>
      <c r="C8614" s="263" t="s">
        <v>23500</v>
      </c>
      <c r="D8614" t="s">
        <v>34972</v>
      </c>
    </row>
    <row r="8615" spans="1:4" x14ac:dyDescent="0.2">
      <c r="A8615" s="263" t="s">
        <v>2425</v>
      </c>
      <c r="B8615" s="263" t="s">
        <v>28245</v>
      </c>
      <c r="C8615" s="263" t="s">
        <v>23500</v>
      </c>
      <c r="D8615" t="s">
        <v>34972</v>
      </c>
    </row>
    <row r="8616" spans="1:4" x14ac:dyDescent="0.2">
      <c r="A8616" s="263" t="s">
        <v>15579</v>
      </c>
      <c r="B8616" s="263" t="s">
        <v>28245</v>
      </c>
      <c r="C8616" s="263" t="s">
        <v>23500</v>
      </c>
      <c r="D8616" t="s">
        <v>34972</v>
      </c>
    </row>
    <row r="8617" spans="1:4" x14ac:dyDescent="0.2">
      <c r="A8617" s="263" t="s">
        <v>2426</v>
      </c>
      <c r="B8617" s="263" t="s">
        <v>28246</v>
      </c>
      <c r="C8617" s="263" t="s">
        <v>23500</v>
      </c>
      <c r="D8617" t="s">
        <v>34972</v>
      </c>
    </row>
    <row r="8618" spans="1:4" x14ac:dyDescent="0.2">
      <c r="A8618" s="263" t="s">
        <v>15580</v>
      </c>
      <c r="B8618" s="263" t="s">
        <v>28246</v>
      </c>
      <c r="C8618" s="263" t="s">
        <v>23500</v>
      </c>
      <c r="D8618" t="s">
        <v>34972</v>
      </c>
    </row>
    <row r="8619" spans="1:4" x14ac:dyDescent="0.2">
      <c r="A8619" s="263" t="s">
        <v>2427</v>
      </c>
      <c r="B8619" s="263" t="s">
        <v>28247</v>
      </c>
      <c r="C8619" s="263" t="s">
        <v>890</v>
      </c>
      <c r="D8619" t="s">
        <v>24352</v>
      </c>
    </row>
    <row r="8620" spans="1:4" x14ac:dyDescent="0.2">
      <c r="A8620" s="263" t="s">
        <v>15581</v>
      </c>
      <c r="B8620" s="263" t="s">
        <v>28247</v>
      </c>
      <c r="C8620" s="263" t="s">
        <v>890</v>
      </c>
      <c r="D8620" t="s">
        <v>24352</v>
      </c>
    </row>
    <row r="8621" spans="1:4" x14ac:dyDescent="0.2">
      <c r="A8621" s="263" t="s">
        <v>2428</v>
      </c>
      <c r="B8621" s="263" t="s">
        <v>28248</v>
      </c>
      <c r="C8621" s="263" t="s">
        <v>890</v>
      </c>
      <c r="D8621" t="s">
        <v>24352</v>
      </c>
    </row>
    <row r="8622" spans="1:4" x14ac:dyDescent="0.2">
      <c r="A8622" s="263" t="s">
        <v>15582</v>
      </c>
      <c r="B8622" s="263" t="s">
        <v>28248</v>
      </c>
      <c r="C8622" s="263" t="s">
        <v>890</v>
      </c>
      <c r="D8622" t="s">
        <v>24352</v>
      </c>
    </row>
    <row r="8623" spans="1:4" x14ac:dyDescent="0.2">
      <c r="A8623" s="263" t="s">
        <v>2429</v>
      </c>
      <c r="B8623" s="263" t="s">
        <v>28249</v>
      </c>
      <c r="C8623" s="263" t="s">
        <v>890</v>
      </c>
      <c r="D8623" t="s">
        <v>24352</v>
      </c>
    </row>
    <row r="8624" spans="1:4" x14ac:dyDescent="0.2">
      <c r="A8624" s="263" t="s">
        <v>15583</v>
      </c>
      <c r="B8624" s="263" t="s">
        <v>28249</v>
      </c>
      <c r="C8624" s="263" t="s">
        <v>890</v>
      </c>
      <c r="D8624" t="s">
        <v>24352</v>
      </c>
    </row>
    <row r="8625" spans="1:4" x14ac:dyDescent="0.2">
      <c r="A8625" s="263" t="s">
        <v>2430</v>
      </c>
      <c r="B8625" s="263" t="s">
        <v>28250</v>
      </c>
      <c r="C8625" s="263" t="s">
        <v>890</v>
      </c>
      <c r="D8625" t="s">
        <v>24352</v>
      </c>
    </row>
    <row r="8626" spans="1:4" x14ac:dyDescent="0.2">
      <c r="A8626" s="263" t="s">
        <v>15584</v>
      </c>
      <c r="B8626" s="263" t="s">
        <v>28250</v>
      </c>
      <c r="C8626" s="263" t="s">
        <v>890</v>
      </c>
      <c r="D8626" t="s">
        <v>24352</v>
      </c>
    </row>
    <row r="8627" spans="1:4" x14ac:dyDescent="0.2">
      <c r="A8627" s="263" t="s">
        <v>2431</v>
      </c>
      <c r="B8627" s="263" t="s">
        <v>28251</v>
      </c>
      <c r="C8627" s="263" t="s">
        <v>23500</v>
      </c>
      <c r="D8627" t="s">
        <v>34972</v>
      </c>
    </row>
    <row r="8628" spans="1:4" x14ac:dyDescent="0.2">
      <c r="A8628" s="263" t="s">
        <v>15585</v>
      </c>
      <c r="B8628" s="263" t="s">
        <v>28251</v>
      </c>
      <c r="C8628" s="263" t="s">
        <v>23500</v>
      </c>
      <c r="D8628" t="s">
        <v>34972</v>
      </c>
    </row>
    <row r="8629" spans="1:4" x14ac:dyDescent="0.2">
      <c r="A8629" s="263" t="s">
        <v>8219</v>
      </c>
      <c r="B8629" s="263" t="s">
        <v>28252</v>
      </c>
      <c r="C8629" s="263" t="s">
        <v>23500</v>
      </c>
      <c r="D8629" t="s">
        <v>34972</v>
      </c>
    </row>
    <row r="8630" spans="1:4" x14ac:dyDescent="0.2">
      <c r="A8630" s="263" t="s">
        <v>15586</v>
      </c>
      <c r="B8630" s="263" t="s">
        <v>28252</v>
      </c>
      <c r="C8630" s="263" t="s">
        <v>23500</v>
      </c>
      <c r="D8630" t="s">
        <v>34972</v>
      </c>
    </row>
    <row r="8631" spans="1:4" x14ac:dyDescent="0.2">
      <c r="A8631" s="263" t="s">
        <v>2432</v>
      </c>
      <c r="B8631" s="263" t="s">
        <v>28253</v>
      </c>
      <c r="C8631" s="263" t="s">
        <v>23500</v>
      </c>
      <c r="D8631" t="s">
        <v>34972</v>
      </c>
    </row>
    <row r="8632" spans="1:4" x14ac:dyDescent="0.2">
      <c r="A8632" s="263" t="s">
        <v>15587</v>
      </c>
      <c r="B8632" s="263" t="s">
        <v>28253</v>
      </c>
      <c r="C8632" s="263" t="s">
        <v>23500</v>
      </c>
      <c r="D8632" t="s">
        <v>34972</v>
      </c>
    </row>
    <row r="8633" spans="1:4" x14ac:dyDescent="0.2">
      <c r="A8633" s="263" t="s">
        <v>8220</v>
      </c>
      <c r="B8633" s="263" t="s">
        <v>28254</v>
      </c>
      <c r="C8633" s="263" t="s">
        <v>23500</v>
      </c>
      <c r="D8633" t="s">
        <v>34972</v>
      </c>
    </row>
    <row r="8634" spans="1:4" x14ac:dyDescent="0.2">
      <c r="A8634" s="263" t="s">
        <v>15588</v>
      </c>
      <c r="B8634" s="263" t="s">
        <v>28254</v>
      </c>
      <c r="C8634" s="263" t="s">
        <v>23500</v>
      </c>
      <c r="D8634" t="s">
        <v>34972</v>
      </c>
    </row>
    <row r="8635" spans="1:4" x14ac:dyDescent="0.2">
      <c r="A8635" s="263" t="s">
        <v>8221</v>
      </c>
      <c r="B8635" s="263" t="s">
        <v>28255</v>
      </c>
      <c r="C8635" s="263" t="s">
        <v>23500</v>
      </c>
      <c r="D8635" t="s">
        <v>34972</v>
      </c>
    </row>
    <row r="8636" spans="1:4" x14ac:dyDescent="0.2">
      <c r="A8636" s="263" t="s">
        <v>15589</v>
      </c>
      <c r="B8636" s="263" t="s">
        <v>28255</v>
      </c>
      <c r="C8636" s="263" t="s">
        <v>23500</v>
      </c>
      <c r="D8636" t="s">
        <v>34972</v>
      </c>
    </row>
    <row r="8637" spans="1:4" x14ac:dyDescent="0.2">
      <c r="A8637" s="263" t="s">
        <v>8222</v>
      </c>
      <c r="B8637" s="263" t="s">
        <v>28256</v>
      </c>
      <c r="C8637" s="263" t="s">
        <v>23500</v>
      </c>
      <c r="D8637" t="s">
        <v>34972</v>
      </c>
    </row>
    <row r="8638" spans="1:4" x14ac:dyDescent="0.2">
      <c r="A8638" s="263" t="s">
        <v>15590</v>
      </c>
      <c r="B8638" s="263" t="s">
        <v>28256</v>
      </c>
      <c r="C8638" s="263" t="s">
        <v>23500</v>
      </c>
      <c r="D8638" t="s">
        <v>34972</v>
      </c>
    </row>
    <row r="8639" spans="1:4" x14ac:dyDescent="0.2">
      <c r="A8639" s="263" t="s">
        <v>2433</v>
      </c>
      <c r="B8639" s="263" t="s">
        <v>28257</v>
      </c>
      <c r="C8639" s="263" t="s">
        <v>23500</v>
      </c>
      <c r="D8639" t="s">
        <v>34972</v>
      </c>
    </row>
    <row r="8640" spans="1:4" x14ac:dyDescent="0.2">
      <c r="A8640" s="263" t="s">
        <v>15591</v>
      </c>
      <c r="B8640" s="263" t="s">
        <v>28257</v>
      </c>
      <c r="C8640" s="263" t="s">
        <v>23500</v>
      </c>
      <c r="D8640" t="s">
        <v>34972</v>
      </c>
    </row>
    <row r="8641" spans="1:4" x14ac:dyDescent="0.2">
      <c r="A8641" s="263" t="s">
        <v>8223</v>
      </c>
      <c r="B8641" s="263" t="s">
        <v>28258</v>
      </c>
      <c r="C8641" s="263" t="s">
        <v>23500</v>
      </c>
      <c r="D8641" t="s">
        <v>34972</v>
      </c>
    </row>
    <row r="8642" spans="1:4" x14ac:dyDescent="0.2">
      <c r="A8642" s="263" t="s">
        <v>15592</v>
      </c>
      <c r="B8642" s="263" t="s">
        <v>28258</v>
      </c>
      <c r="C8642" s="263" t="s">
        <v>23500</v>
      </c>
      <c r="D8642" t="s">
        <v>34972</v>
      </c>
    </row>
    <row r="8643" spans="1:4" x14ac:dyDescent="0.2">
      <c r="A8643" s="263" t="s">
        <v>2434</v>
      </c>
      <c r="B8643" s="263" t="s">
        <v>28259</v>
      </c>
      <c r="C8643" s="263" t="s">
        <v>23500</v>
      </c>
      <c r="D8643" t="s">
        <v>34972</v>
      </c>
    </row>
    <row r="8644" spans="1:4" x14ac:dyDescent="0.2">
      <c r="A8644" s="263" t="s">
        <v>15593</v>
      </c>
      <c r="B8644" s="263" t="s">
        <v>28259</v>
      </c>
      <c r="C8644" s="263" t="s">
        <v>23500</v>
      </c>
      <c r="D8644" t="s">
        <v>34972</v>
      </c>
    </row>
    <row r="8645" spans="1:4" x14ac:dyDescent="0.2">
      <c r="A8645" s="263" t="s">
        <v>2435</v>
      </c>
      <c r="B8645" s="263" t="s">
        <v>28260</v>
      </c>
      <c r="C8645" s="263" t="s">
        <v>23500</v>
      </c>
      <c r="D8645" t="s">
        <v>34972</v>
      </c>
    </row>
    <row r="8646" spans="1:4" x14ac:dyDescent="0.2">
      <c r="A8646" s="263" t="s">
        <v>15594</v>
      </c>
      <c r="B8646" s="263" t="s">
        <v>28260</v>
      </c>
      <c r="C8646" s="263" t="s">
        <v>23500</v>
      </c>
      <c r="D8646" t="s">
        <v>34972</v>
      </c>
    </row>
    <row r="8647" spans="1:4" x14ac:dyDescent="0.2">
      <c r="A8647" s="263" t="s">
        <v>2436</v>
      </c>
      <c r="B8647" s="263" t="s">
        <v>28261</v>
      </c>
      <c r="C8647" s="263" t="s">
        <v>23500</v>
      </c>
      <c r="D8647" t="s">
        <v>34972</v>
      </c>
    </row>
    <row r="8648" spans="1:4" x14ac:dyDescent="0.2">
      <c r="A8648" s="263" t="s">
        <v>15595</v>
      </c>
      <c r="B8648" s="263" t="s">
        <v>28261</v>
      </c>
      <c r="C8648" s="263" t="s">
        <v>23500</v>
      </c>
      <c r="D8648" t="s">
        <v>34972</v>
      </c>
    </row>
    <row r="8649" spans="1:4" x14ac:dyDescent="0.2">
      <c r="A8649" s="263" t="s">
        <v>8224</v>
      </c>
      <c r="B8649" s="263" t="s">
        <v>28262</v>
      </c>
      <c r="C8649" s="263" t="s">
        <v>23500</v>
      </c>
      <c r="D8649" t="s">
        <v>34972</v>
      </c>
    </row>
    <row r="8650" spans="1:4" x14ac:dyDescent="0.2">
      <c r="A8650" s="263" t="s">
        <v>15596</v>
      </c>
      <c r="B8650" s="263" t="s">
        <v>28262</v>
      </c>
      <c r="C8650" s="263" t="s">
        <v>23500</v>
      </c>
      <c r="D8650" t="s">
        <v>34972</v>
      </c>
    </row>
    <row r="8651" spans="1:4" x14ac:dyDescent="0.2">
      <c r="A8651" s="263" t="s">
        <v>8225</v>
      </c>
      <c r="B8651" s="263" t="s">
        <v>28263</v>
      </c>
      <c r="C8651" s="263" t="s">
        <v>23500</v>
      </c>
      <c r="D8651" t="s">
        <v>34972</v>
      </c>
    </row>
    <row r="8652" spans="1:4" x14ac:dyDescent="0.2">
      <c r="A8652" s="263" t="s">
        <v>23223</v>
      </c>
      <c r="B8652" s="263" t="s">
        <v>28263</v>
      </c>
      <c r="C8652" s="263" t="s">
        <v>23500</v>
      </c>
      <c r="D8652" t="s">
        <v>34972</v>
      </c>
    </row>
    <row r="8653" spans="1:4" x14ac:dyDescent="0.2">
      <c r="A8653" s="263" t="s">
        <v>8226</v>
      </c>
      <c r="B8653" s="263" t="s">
        <v>28264</v>
      </c>
      <c r="C8653" s="263" t="s">
        <v>23500</v>
      </c>
      <c r="D8653" t="s">
        <v>34972</v>
      </c>
    </row>
    <row r="8654" spans="1:4" x14ac:dyDescent="0.2">
      <c r="A8654" s="263" t="s">
        <v>23224</v>
      </c>
      <c r="B8654" s="263" t="s">
        <v>28264</v>
      </c>
      <c r="C8654" s="263" t="s">
        <v>23500</v>
      </c>
      <c r="D8654" t="s">
        <v>34972</v>
      </c>
    </row>
    <row r="8655" spans="1:4" x14ac:dyDescent="0.2">
      <c r="A8655" s="263" t="s">
        <v>8227</v>
      </c>
      <c r="B8655" s="263" t="s">
        <v>28265</v>
      </c>
      <c r="C8655" s="263" t="s">
        <v>23500</v>
      </c>
      <c r="D8655" t="s">
        <v>34972</v>
      </c>
    </row>
    <row r="8656" spans="1:4" x14ac:dyDescent="0.2">
      <c r="A8656" s="263" t="s">
        <v>15597</v>
      </c>
      <c r="B8656" s="263" t="s">
        <v>28265</v>
      </c>
      <c r="C8656" s="263" t="s">
        <v>23500</v>
      </c>
      <c r="D8656" t="s">
        <v>34972</v>
      </c>
    </row>
    <row r="8657" spans="1:4" x14ac:dyDescent="0.2">
      <c r="A8657" s="263" t="s">
        <v>8228</v>
      </c>
      <c r="B8657" s="263" t="s">
        <v>28266</v>
      </c>
      <c r="C8657" s="263" t="s">
        <v>23500</v>
      </c>
      <c r="D8657" t="s">
        <v>34972</v>
      </c>
    </row>
    <row r="8658" spans="1:4" x14ac:dyDescent="0.2">
      <c r="A8658" s="263" t="s">
        <v>15598</v>
      </c>
      <c r="B8658" s="263" t="s">
        <v>28266</v>
      </c>
      <c r="C8658" s="263" t="s">
        <v>23500</v>
      </c>
      <c r="D8658" t="s">
        <v>34972</v>
      </c>
    </row>
    <row r="8659" spans="1:4" x14ac:dyDescent="0.2">
      <c r="A8659" s="263" t="s">
        <v>2437</v>
      </c>
      <c r="B8659" s="263" t="s">
        <v>28267</v>
      </c>
      <c r="C8659" s="263" t="s">
        <v>23500</v>
      </c>
      <c r="D8659" t="s">
        <v>34972</v>
      </c>
    </row>
    <row r="8660" spans="1:4" x14ac:dyDescent="0.2">
      <c r="A8660" s="263" t="s">
        <v>15599</v>
      </c>
      <c r="B8660" s="263" t="s">
        <v>28267</v>
      </c>
      <c r="C8660" s="263" t="s">
        <v>23500</v>
      </c>
      <c r="D8660" t="s">
        <v>34972</v>
      </c>
    </row>
    <row r="8661" spans="1:4" x14ac:dyDescent="0.2">
      <c r="A8661" s="263" t="s">
        <v>2438</v>
      </c>
      <c r="B8661" s="263" t="s">
        <v>28268</v>
      </c>
      <c r="C8661" s="263" t="s">
        <v>23500</v>
      </c>
      <c r="D8661" t="s">
        <v>34972</v>
      </c>
    </row>
    <row r="8662" spans="1:4" x14ac:dyDescent="0.2">
      <c r="A8662" s="263" t="s">
        <v>15600</v>
      </c>
      <c r="B8662" s="263" t="s">
        <v>28268</v>
      </c>
      <c r="C8662" s="263" t="s">
        <v>23500</v>
      </c>
      <c r="D8662" t="s">
        <v>34972</v>
      </c>
    </row>
    <row r="8663" spans="1:4" x14ac:dyDescent="0.2">
      <c r="A8663" s="263" t="s">
        <v>2439</v>
      </c>
      <c r="B8663" s="263" t="s">
        <v>28269</v>
      </c>
      <c r="C8663" s="263" t="s">
        <v>23500</v>
      </c>
      <c r="D8663" t="s">
        <v>34972</v>
      </c>
    </row>
    <row r="8664" spans="1:4" x14ac:dyDescent="0.2">
      <c r="A8664" s="263" t="s">
        <v>15601</v>
      </c>
      <c r="B8664" s="263" t="s">
        <v>28269</v>
      </c>
      <c r="C8664" s="263" t="s">
        <v>23500</v>
      </c>
      <c r="D8664" t="s">
        <v>34972</v>
      </c>
    </row>
    <row r="8665" spans="1:4" x14ac:dyDescent="0.2">
      <c r="A8665" s="263" t="s">
        <v>8229</v>
      </c>
      <c r="B8665" s="263" t="s">
        <v>28270</v>
      </c>
      <c r="C8665" s="263" t="s">
        <v>23500</v>
      </c>
      <c r="D8665" t="s">
        <v>34972</v>
      </c>
    </row>
    <row r="8666" spans="1:4" x14ac:dyDescent="0.2">
      <c r="A8666" s="263" t="s">
        <v>15602</v>
      </c>
      <c r="B8666" s="263" t="s">
        <v>28270</v>
      </c>
      <c r="C8666" s="263" t="s">
        <v>23500</v>
      </c>
      <c r="D8666" t="s">
        <v>34972</v>
      </c>
    </row>
    <row r="8667" spans="1:4" x14ac:dyDescent="0.2">
      <c r="A8667" s="263" t="s">
        <v>2440</v>
      </c>
      <c r="B8667" s="263" t="s">
        <v>28271</v>
      </c>
      <c r="C8667" s="263" t="s">
        <v>23500</v>
      </c>
      <c r="D8667" t="s">
        <v>34972</v>
      </c>
    </row>
    <row r="8668" spans="1:4" x14ac:dyDescent="0.2">
      <c r="A8668" s="263" t="s">
        <v>15603</v>
      </c>
      <c r="B8668" s="263" t="s">
        <v>28271</v>
      </c>
      <c r="C8668" s="263" t="s">
        <v>23500</v>
      </c>
      <c r="D8668" t="s">
        <v>34972</v>
      </c>
    </row>
    <row r="8669" spans="1:4" x14ac:dyDescent="0.2">
      <c r="A8669" s="263" t="s">
        <v>2441</v>
      </c>
      <c r="B8669" s="263" t="s">
        <v>28272</v>
      </c>
      <c r="C8669" s="263" t="s">
        <v>23500</v>
      </c>
      <c r="D8669" t="s">
        <v>34972</v>
      </c>
    </row>
    <row r="8670" spans="1:4" x14ac:dyDescent="0.2">
      <c r="A8670" s="263" t="s">
        <v>15604</v>
      </c>
      <c r="B8670" s="263" t="s">
        <v>28272</v>
      </c>
      <c r="C8670" s="263" t="s">
        <v>23500</v>
      </c>
      <c r="D8670" t="s">
        <v>34972</v>
      </c>
    </row>
    <row r="8671" spans="1:4" x14ac:dyDescent="0.2">
      <c r="A8671" s="263" t="s">
        <v>2442</v>
      </c>
      <c r="B8671" s="263" t="s">
        <v>28273</v>
      </c>
      <c r="C8671" s="263" t="s">
        <v>23500</v>
      </c>
      <c r="D8671" t="s">
        <v>34972</v>
      </c>
    </row>
    <row r="8672" spans="1:4" x14ac:dyDescent="0.2">
      <c r="A8672" s="263" t="s">
        <v>15605</v>
      </c>
      <c r="B8672" s="263" t="s">
        <v>28273</v>
      </c>
      <c r="C8672" s="263" t="s">
        <v>23500</v>
      </c>
      <c r="D8672" t="s">
        <v>34972</v>
      </c>
    </row>
    <row r="8673" spans="1:4" x14ac:dyDescent="0.2">
      <c r="A8673" s="263" t="s">
        <v>8230</v>
      </c>
      <c r="B8673" s="263" t="s">
        <v>28274</v>
      </c>
      <c r="C8673" s="263" t="s">
        <v>23567</v>
      </c>
      <c r="D8673" t="s">
        <v>34973</v>
      </c>
    </row>
    <row r="8674" spans="1:4" x14ac:dyDescent="0.2">
      <c r="A8674" s="263" t="s">
        <v>15606</v>
      </c>
      <c r="B8674" s="263" t="s">
        <v>28274</v>
      </c>
      <c r="C8674" s="263" t="s">
        <v>23567</v>
      </c>
      <c r="D8674" t="s">
        <v>34973</v>
      </c>
    </row>
    <row r="8675" spans="1:4" x14ac:dyDescent="0.2">
      <c r="A8675" s="263" t="s">
        <v>2443</v>
      </c>
      <c r="B8675" s="263" t="s">
        <v>28275</v>
      </c>
      <c r="C8675" s="263" t="s">
        <v>23567</v>
      </c>
      <c r="D8675" t="s">
        <v>34973</v>
      </c>
    </row>
    <row r="8676" spans="1:4" x14ac:dyDescent="0.2">
      <c r="A8676" s="263" t="s">
        <v>15607</v>
      </c>
      <c r="B8676" s="263" t="s">
        <v>28275</v>
      </c>
      <c r="C8676" s="263" t="s">
        <v>23567</v>
      </c>
      <c r="D8676" t="s">
        <v>34973</v>
      </c>
    </row>
    <row r="8677" spans="1:4" x14ac:dyDescent="0.2">
      <c r="A8677" s="263" t="s">
        <v>2444</v>
      </c>
      <c r="B8677" s="263" t="s">
        <v>28276</v>
      </c>
      <c r="C8677" s="263" t="s">
        <v>23567</v>
      </c>
      <c r="D8677" t="s">
        <v>34973</v>
      </c>
    </row>
    <row r="8678" spans="1:4" x14ac:dyDescent="0.2">
      <c r="A8678" s="263" t="s">
        <v>15608</v>
      </c>
      <c r="B8678" s="263" t="s">
        <v>28276</v>
      </c>
      <c r="C8678" s="263" t="s">
        <v>23567</v>
      </c>
      <c r="D8678" t="s">
        <v>34973</v>
      </c>
    </row>
    <row r="8679" spans="1:4" x14ac:dyDescent="0.2">
      <c r="A8679" s="263" t="s">
        <v>8231</v>
      </c>
      <c r="B8679" s="263" t="s">
        <v>28277</v>
      </c>
      <c r="C8679" s="263" t="s">
        <v>23567</v>
      </c>
      <c r="D8679" t="s">
        <v>34973</v>
      </c>
    </row>
    <row r="8680" spans="1:4" x14ac:dyDescent="0.2">
      <c r="A8680" s="263" t="s">
        <v>15609</v>
      </c>
      <c r="B8680" s="263" t="s">
        <v>28277</v>
      </c>
      <c r="C8680" s="263" t="s">
        <v>23567</v>
      </c>
      <c r="D8680" t="s">
        <v>34973</v>
      </c>
    </row>
    <row r="8681" spans="1:4" x14ac:dyDescent="0.2">
      <c r="A8681" s="263" t="s">
        <v>8232</v>
      </c>
      <c r="B8681" s="263" t="s">
        <v>28278</v>
      </c>
      <c r="C8681" s="263" t="s">
        <v>23567</v>
      </c>
      <c r="D8681" t="s">
        <v>34973</v>
      </c>
    </row>
    <row r="8682" spans="1:4" x14ac:dyDescent="0.2">
      <c r="A8682" s="263" t="s">
        <v>15610</v>
      </c>
      <c r="B8682" s="263" t="s">
        <v>28278</v>
      </c>
      <c r="C8682" s="263" t="s">
        <v>23567</v>
      </c>
      <c r="D8682" t="s">
        <v>34973</v>
      </c>
    </row>
    <row r="8683" spans="1:4" x14ac:dyDescent="0.2">
      <c r="A8683" s="263" t="s">
        <v>2445</v>
      </c>
      <c r="B8683" s="263" t="s">
        <v>28279</v>
      </c>
      <c r="C8683" s="263" t="s">
        <v>23567</v>
      </c>
      <c r="D8683" t="s">
        <v>34973</v>
      </c>
    </row>
    <row r="8684" spans="1:4" x14ac:dyDescent="0.2">
      <c r="A8684" s="263" t="s">
        <v>15611</v>
      </c>
      <c r="B8684" s="263" t="s">
        <v>28279</v>
      </c>
      <c r="C8684" s="263" t="s">
        <v>23567</v>
      </c>
      <c r="D8684" t="s">
        <v>34973</v>
      </c>
    </row>
    <row r="8685" spans="1:4" x14ac:dyDescent="0.2">
      <c r="A8685" s="263" t="s">
        <v>2446</v>
      </c>
      <c r="B8685" s="263" t="s">
        <v>28280</v>
      </c>
      <c r="C8685" s="263" t="s">
        <v>23567</v>
      </c>
      <c r="D8685" t="s">
        <v>34973</v>
      </c>
    </row>
    <row r="8686" spans="1:4" x14ac:dyDescent="0.2">
      <c r="A8686" s="263" t="s">
        <v>15612</v>
      </c>
      <c r="B8686" s="263" t="s">
        <v>28280</v>
      </c>
      <c r="C8686" s="263" t="s">
        <v>23567</v>
      </c>
      <c r="D8686" t="s">
        <v>34973</v>
      </c>
    </row>
    <row r="8687" spans="1:4" x14ac:dyDescent="0.2">
      <c r="A8687" s="263" t="s">
        <v>8233</v>
      </c>
      <c r="B8687" s="263" t="s">
        <v>28281</v>
      </c>
      <c r="C8687" s="263" t="s">
        <v>23567</v>
      </c>
      <c r="D8687" t="s">
        <v>34973</v>
      </c>
    </row>
    <row r="8688" spans="1:4" x14ac:dyDescent="0.2">
      <c r="A8688" s="263" t="s">
        <v>15613</v>
      </c>
      <c r="B8688" s="263" t="s">
        <v>28281</v>
      </c>
      <c r="C8688" s="263" t="s">
        <v>23567</v>
      </c>
      <c r="D8688" t="s">
        <v>34973</v>
      </c>
    </row>
    <row r="8689" spans="1:4" x14ac:dyDescent="0.2">
      <c r="A8689" s="263" t="s">
        <v>2447</v>
      </c>
      <c r="B8689" s="263" t="s">
        <v>28282</v>
      </c>
      <c r="C8689" s="263" t="s">
        <v>23567</v>
      </c>
      <c r="D8689" t="s">
        <v>34973</v>
      </c>
    </row>
    <row r="8690" spans="1:4" x14ac:dyDescent="0.2">
      <c r="A8690" s="263" t="s">
        <v>15614</v>
      </c>
      <c r="B8690" s="263" t="s">
        <v>28282</v>
      </c>
      <c r="C8690" s="263" t="s">
        <v>23567</v>
      </c>
      <c r="D8690" t="s">
        <v>34973</v>
      </c>
    </row>
    <row r="8691" spans="1:4" x14ac:dyDescent="0.2">
      <c r="A8691" s="263" t="s">
        <v>2448</v>
      </c>
      <c r="B8691" s="263" t="s">
        <v>28283</v>
      </c>
      <c r="C8691" s="263" t="s">
        <v>23567</v>
      </c>
      <c r="D8691" t="s">
        <v>34973</v>
      </c>
    </row>
    <row r="8692" spans="1:4" x14ac:dyDescent="0.2">
      <c r="A8692" s="263" t="s">
        <v>15615</v>
      </c>
      <c r="B8692" s="263" t="s">
        <v>28283</v>
      </c>
      <c r="C8692" s="263" t="s">
        <v>23567</v>
      </c>
      <c r="D8692" t="s">
        <v>34973</v>
      </c>
    </row>
    <row r="8693" spans="1:4" x14ac:dyDescent="0.2">
      <c r="A8693" s="263" t="s">
        <v>2449</v>
      </c>
      <c r="B8693" s="263" t="s">
        <v>28284</v>
      </c>
      <c r="C8693" s="263" t="s">
        <v>23567</v>
      </c>
      <c r="D8693" t="s">
        <v>34973</v>
      </c>
    </row>
    <row r="8694" spans="1:4" x14ac:dyDescent="0.2">
      <c r="A8694" s="263" t="s">
        <v>15616</v>
      </c>
      <c r="B8694" s="263" t="s">
        <v>28284</v>
      </c>
      <c r="C8694" s="263" t="s">
        <v>23567</v>
      </c>
      <c r="D8694" t="s">
        <v>34973</v>
      </c>
    </row>
    <row r="8695" spans="1:4" x14ac:dyDescent="0.2">
      <c r="A8695" s="263" t="s">
        <v>2450</v>
      </c>
      <c r="B8695" s="263" t="s">
        <v>28285</v>
      </c>
      <c r="C8695" s="263" t="s">
        <v>23567</v>
      </c>
      <c r="D8695" t="s">
        <v>34973</v>
      </c>
    </row>
    <row r="8696" spans="1:4" x14ac:dyDescent="0.2">
      <c r="A8696" s="263" t="s">
        <v>15617</v>
      </c>
      <c r="B8696" s="263" t="s">
        <v>28285</v>
      </c>
      <c r="C8696" s="263" t="s">
        <v>23567</v>
      </c>
      <c r="D8696" t="s">
        <v>34973</v>
      </c>
    </row>
    <row r="8697" spans="1:4" x14ac:dyDescent="0.2">
      <c r="A8697" s="263" t="s">
        <v>2451</v>
      </c>
      <c r="B8697" s="263" t="s">
        <v>28286</v>
      </c>
      <c r="C8697" s="263" t="s">
        <v>23567</v>
      </c>
      <c r="D8697" t="s">
        <v>34973</v>
      </c>
    </row>
    <row r="8698" spans="1:4" x14ac:dyDescent="0.2">
      <c r="A8698" s="263" t="s">
        <v>15618</v>
      </c>
      <c r="B8698" s="263" t="s">
        <v>28286</v>
      </c>
      <c r="C8698" s="263" t="s">
        <v>23567</v>
      </c>
      <c r="D8698" t="s">
        <v>34973</v>
      </c>
    </row>
    <row r="8699" spans="1:4" x14ac:dyDescent="0.2">
      <c r="A8699" s="263" t="s">
        <v>2452</v>
      </c>
      <c r="B8699" s="263" t="s">
        <v>28287</v>
      </c>
      <c r="C8699" s="263" t="s">
        <v>23567</v>
      </c>
      <c r="D8699" t="s">
        <v>34973</v>
      </c>
    </row>
    <row r="8700" spans="1:4" x14ac:dyDescent="0.2">
      <c r="A8700" s="263" t="s">
        <v>15619</v>
      </c>
      <c r="B8700" s="263" t="s">
        <v>28287</v>
      </c>
      <c r="C8700" s="263" t="s">
        <v>23567</v>
      </c>
      <c r="D8700" t="s">
        <v>34973</v>
      </c>
    </row>
    <row r="8701" spans="1:4" x14ac:dyDescent="0.2">
      <c r="A8701" s="263" t="s">
        <v>2453</v>
      </c>
      <c r="B8701" s="263" t="s">
        <v>28288</v>
      </c>
      <c r="C8701" s="263" t="s">
        <v>23567</v>
      </c>
      <c r="D8701" t="s">
        <v>34973</v>
      </c>
    </row>
    <row r="8702" spans="1:4" x14ac:dyDescent="0.2">
      <c r="A8702" s="263" t="s">
        <v>15620</v>
      </c>
      <c r="B8702" s="263" t="s">
        <v>28288</v>
      </c>
      <c r="C8702" s="263" t="s">
        <v>23567</v>
      </c>
      <c r="D8702" t="s">
        <v>34973</v>
      </c>
    </row>
    <row r="8703" spans="1:4" x14ac:dyDescent="0.2">
      <c r="A8703" s="263" t="s">
        <v>2454</v>
      </c>
      <c r="B8703" s="263" t="s">
        <v>28289</v>
      </c>
      <c r="C8703" s="263" t="s">
        <v>23567</v>
      </c>
      <c r="D8703" t="s">
        <v>34973</v>
      </c>
    </row>
    <row r="8704" spans="1:4" x14ac:dyDescent="0.2">
      <c r="A8704" s="263" t="s">
        <v>15621</v>
      </c>
      <c r="B8704" s="263" t="s">
        <v>28289</v>
      </c>
      <c r="C8704" s="263" t="s">
        <v>23567</v>
      </c>
      <c r="D8704" t="s">
        <v>34973</v>
      </c>
    </row>
    <row r="8705" spans="1:4" x14ac:dyDescent="0.2">
      <c r="A8705" s="263" t="s">
        <v>2455</v>
      </c>
      <c r="B8705" s="263" t="s">
        <v>28290</v>
      </c>
      <c r="C8705" s="263" t="s">
        <v>20</v>
      </c>
      <c r="D8705" t="s">
        <v>0</v>
      </c>
    </row>
    <row r="8706" spans="1:4" x14ac:dyDescent="0.2">
      <c r="A8706" s="263" t="s">
        <v>15622</v>
      </c>
      <c r="B8706" s="263" t="s">
        <v>28290</v>
      </c>
      <c r="C8706" s="263" t="s">
        <v>20</v>
      </c>
      <c r="D8706" t="s">
        <v>0</v>
      </c>
    </row>
    <row r="8707" spans="1:4" x14ac:dyDescent="0.2">
      <c r="A8707" s="263" t="s">
        <v>2456</v>
      </c>
      <c r="B8707" s="263" t="s">
        <v>28291</v>
      </c>
      <c r="C8707" s="263" t="s">
        <v>20</v>
      </c>
      <c r="D8707" t="s">
        <v>0</v>
      </c>
    </row>
    <row r="8708" spans="1:4" x14ac:dyDescent="0.2">
      <c r="A8708" s="263" t="s">
        <v>15623</v>
      </c>
      <c r="B8708" s="263" t="s">
        <v>28291</v>
      </c>
      <c r="C8708" s="263" t="s">
        <v>20</v>
      </c>
      <c r="D8708" t="s">
        <v>0</v>
      </c>
    </row>
    <row r="8709" spans="1:4" x14ac:dyDescent="0.2">
      <c r="A8709" s="263" t="s">
        <v>2457</v>
      </c>
      <c r="B8709" s="263" t="s">
        <v>8234</v>
      </c>
      <c r="C8709" s="263" t="s">
        <v>20</v>
      </c>
      <c r="D8709" t="s">
        <v>0</v>
      </c>
    </row>
    <row r="8710" spans="1:4" x14ac:dyDescent="0.2">
      <c r="A8710" s="263" t="s">
        <v>15624</v>
      </c>
      <c r="B8710" s="263" t="s">
        <v>8234</v>
      </c>
      <c r="C8710" s="263" t="s">
        <v>20</v>
      </c>
      <c r="D8710" t="s">
        <v>0</v>
      </c>
    </row>
    <row r="8711" spans="1:4" x14ac:dyDescent="0.2">
      <c r="A8711" s="263" t="s">
        <v>2458</v>
      </c>
      <c r="B8711" s="263" t="s">
        <v>23738</v>
      </c>
      <c r="C8711" s="263" t="s">
        <v>20</v>
      </c>
      <c r="D8711" t="s">
        <v>0</v>
      </c>
    </row>
    <row r="8712" spans="1:4" x14ac:dyDescent="0.2">
      <c r="A8712" s="263" t="s">
        <v>15625</v>
      </c>
      <c r="B8712" s="263" t="s">
        <v>23738</v>
      </c>
      <c r="C8712" s="263" t="s">
        <v>20</v>
      </c>
      <c r="D8712" t="s">
        <v>0</v>
      </c>
    </row>
    <row r="8713" spans="1:4" x14ac:dyDescent="0.2">
      <c r="A8713" s="263" t="s">
        <v>2459</v>
      </c>
      <c r="B8713" s="263" t="s">
        <v>2460</v>
      </c>
      <c r="C8713" s="263" t="s">
        <v>20</v>
      </c>
      <c r="D8713" t="s">
        <v>0</v>
      </c>
    </row>
    <row r="8714" spans="1:4" x14ac:dyDescent="0.2">
      <c r="A8714" s="263" t="s">
        <v>15626</v>
      </c>
      <c r="B8714" s="263" t="s">
        <v>2460</v>
      </c>
      <c r="C8714" s="263" t="s">
        <v>20</v>
      </c>
      <c r="D8714" t="s">
        <v>0</v>
      </c>
    </row>
    <row r="8715" spans="1:4" x14ac:dyDescent="0.2">
      <c r="A8715" s="263" t="s">
        <v>2461</v>
      </c>
      <c r="B8715" s="263" t="s">
        <v>23739</v>
      </c>
      <c r="C8715" s="263" t="s">
        <v>20</v>
      </c>
      <c r="D8715" t="s">
        <v>0</v>
      </c>
    </row>
    <row r="8716" spans="1:4" x14ac:dyDescent="0.2">
      <c r="A8716" s="263" t="s">
        <v>15627</v>
      </c>
      <c r="B8716" s="263" t="s">
        <v>23739</v>
      </c>
      <c r="C8716" s="263" t="s">
        <v>20</v>
      </c>
      <c r="D8716" t="s">
        <v>0</v>
      </c>
    </row>
    <row r="8717" spans="1:4" x14ac:dyDescent="0.2">
      <c r="A8717" s="263" t="s">
        <v>2462</v>
      </c>
      <c r="B8717" s="263" t="s">
        <v>28292</v>
      </c>
      <c r="C8717" s="263" t="s">
        <v>20</v>
      </c>
      <c r="D8717" t="s">
        <v>0</v>
      </c>
    </row>
    <row r="8718" spans="1:4" x14ac:dyDescent="0.2">
      <c r="A8718" s="263" t="s">
        <v>15628</v>
      </c>
      <c r="B8718" s="263" t="s">
        <v>28292</v>
      </c>
      <c r="C8718" s="263" t="s">
        <v>20</v>
      </c>
      <c r="D8718" t="s">
        <v>0</v>
      </c>
    </row>
    <row r="8719" spans="1:4" x14ac:dyDescent="0.2">
      <c r="A8719" s="263" t="s">
        <v>8235</v>
      </c>
      <c r="B8719" s="263" t="s">
        <v>28293</v>
      </c>
      <c r="C8719" s="263" t="s">
        <v>20</v>
      </c>
      <c r="D8719" t="s">
        <v>0</v>
      </c>
    </row>
    <row r="8720" spans="1:4" x14ac:dyDescent="0.2">
      <c r="A8720" s="263" t="s">
        <v>15629</v>
      </c>
      <c r="B8720" s="263" t="s">
        <v>28293</v>
      </c>
      <c r="C8720" s="263" t="s">
        <v>20</v>
      </c>
      <c r="D8720" t="s">
        <v>0</v>
      </c>
    </row>
    <row r="8721" spans="1:4" x14ac:dyDescent="0.2">
      <c r="A8721" s="263" t="s">
        <v>8236</v>
      </c>
      <c r="B8721" s="263" t="s">
        <v>28294</v>
      </c>
      <c r="C8721" s="263" t="s">
        <v>20</v>
      </c>
      <c r="D8721" t="s">
        <v>0</v>
      </c>
    </row>
    <row r="8722" spans="1:4" x14ac:dyDescent="0.2">
      <c r="A8722" s="263" t="s">
        <v>15630</v>
      </c>
      <c r="B8722" s="263" t="s">
        <v>28294</v>
      </c>
      <c r="C8722" s="263" t="s">
        <v>20</v>
      </c>
      <c r="D8722" t="s">
        <v>0</v>
      </c>
    </row>
    <row r="8723" spans="1:4" x14ac:dyDescent="0.2">
      <c r="A8723" s="263" t="s">
        <v>2464</v>
      </c>
      <c r="B8723" s="263" t="s">
        <v>28295</v>
      </c>
      <c r="C8723" s="263" t="s">
        <v>23567</v>
      </c>
      <c r="D8723" t="s">
        <v>34973</v>
      </c>
    </row>
    <row r="8724" spans="1:4" x14ac:dyDescent="0.2">
      <c r="A8724" s="263" t="s">
        <v>15631</v>
      </c>
      <c r="B8724" s="263" t="s">
        <v>28295</v>
      </c>
      <c r="C8724" s="263" t="s">
        <v>23567</v>
      </c>
      <c r="D8724" t="s">
        <v>34973</v>
      </c>
    </row>
    <row r="8725" spans="1:4" x14ac:dyDescent="0.2">
      <c r="A8725" s="263" t="s">
        <v>2465</v>
      </c>
      <c r="B8725" s="263" t="s">
        <v>28296</v>
      </c>
      <c r="C8725" s="263" t="s">
        <v>23567</v>
      </c>
      <c r="D8725" t="s">
        <v>34973</v>
      </c>
    </row>
    <row r="8726" spans="1:4" x14ac:dyDescent="0.2">
      <c r="A8726" s="263" t="s">
        <v>15632</v>
      </c>
      <c r="B8726" s="263" t="s">
        <v>28296</v>
      </c>
      <c r="C8726" s="263" t="s">
        <v>23567</v>
      </c>
      <c r="D8726" t="s">
        <v>34973</v>
      </c>
    </row>
    <row r="8727" spans="1:4" x14ac:dyDescent="0.2">
      <c r="A8727" s="263" t="s">
        <v>8237</v>
      </c>
      <c r="B8727" s="263" t="s">
        <v>28297</v>
      </c>
      <c r="C8727" s="263" t="s">
        <v>23567</v>
      </c>
      <c r="D8727" t="s">
        <v>34973</v>
      </c>
    </row>
    <row r="8728" spans="1:4" x14ac:dyDescent="0.2">
      <c r="A8728" s="263" t="s">
        <v>15633</v>
      </c>
      <c r="B8728" s="263" t="s">
        <v>28297</v>
      </c>
      <c r="C8728" s="263" t="s">
        <v>23567</v>
      </c>
      <c r="D8728" t="s">
        <v>34973</v>
      </c>
    </row>
    <row r="8729" spans="1:4" x14ac:dyDescent="0.2">
      <c r="A8729" s="263" t="s">
        <v>2466</v>
      </c>
      <c r="B8729" s="263" t="s">
        <v>28298</v>
      </c>
      <c r="C8729" s="263" t="s">
        <v>23500</v>
      </c>
      <c r="D8729" t="s">
        <v>34972</v>
      </c>
    </row>
    <row r="8730" spans="1:4" x14ac:dyDescent="0.2">
      <c r="A8730" s="263" t="s">
        <v>15634</v>
      </c>
      <c r="B8730" s="263" t="s">
        <v>28298</v>
      </c>
      <c r="C8730" s="263" t="s">
        <v>23500</v>
      </c>
      <c r="D8730" t="s">
        <v>34972</v>
      </c>
    </row>
    <row r="8731" spans="1:4" x14ac:dyDescent="0.2">
      <c r="A8731" s="263" t="s">
        <v>2467</v>
      </c>
      <c r="B8731" s="263" t="s">
        <v>28299</v>
      </c>
      <c r="C8731" s="263" t="s">
        <v>23500</v>
      </c>
      <c r="D8731" t="s">
        <v>34972</v>
      </c>
    </row>
    <row r="8732" spans="1:4" x14ac:dyDescent="0.2">
      <c r="A8732" s="263" t="s">
        <v>15635</v>
      </c>
      <c r="B8732" s="263" t="s">
        <v>28299</v>
      </c>
      <c r="C8732" s="263" t="s">
        <v>23500</v>
      </c>
      <c r="D8732" t="s">
        <v>34972</v>
      </c>
    </row>
    <row r="8733" spans="1:4" x14ac:dyDescent="0.2">
      <c r="A8733" s="263" t="s">
        <v>2470</v>
      </c>
      <c r="B8733" s="263" t="s">
        <v>28300</v>
      </c>
      <c r="C8733" s="263" t="s">
        <v>23567</v>
      </c>
      <c r="D8733" t="s">
        <v>34973</v>
      </c>
    </row>
    <row r="8734" spans="1:4" x14ac:dyDescent="0.2">
      <c r="A8734" s="263" t="s">
        <v>15636</v>
      </c>
      <c r="B8734" s="263" t="s">
        <v>28300</v>
      </c>
      <c r="C8734" s="263" t="s">
        <v>23567</v>
      </c>
      <c r="D8734" t="s">
        <v>34973</v>
      </c>
    </row>
    <row r="8735" spans="1:4" x14ac:dyDescent="0.2">
      <c r="A8735" s="263" t="s">
        <v>2471</v>
      </c>
      <c r="B8735" s="263" t="s">
        <v>28301</v>
      </c>
      <c r="C8735" s="263" t="s">
        <v>19</v>
      </c>
      <c r="D8735" t="s">
        <v>3</v>
      </c>
    </row>
    <row r="8736" spans="1:4" x14ac:dyDescent="0.2">
      <c r="A8736" s="263" t="s">
        <v>15637</v>
      </c>
      <c r="B8736" s="263" t="s">
        <v>28301</v>
      </c>
      <c r="C8736" s="263" t="s">
        <v>19</v>
      </c>
      <c r="D8736" t="s">
        <v>3</v>
      </c>
    </row>
    <row r="8737" spans="1:4" x14ac:dyDescent="0.2">
      <c r="A8737" s="263" t="s">
        <v>8238</v>
      </c>
      <c r="B8737" s="263" t="s">
        <v>28302</v>
      </c>
      <c r="C8737" s="263" t="s">
        <v>23567</v>
      </c>
      <c r="D8737" t="s">
        <v>34973</v>
      </c>
    </row>
    <row r="8738" spans="1:4" x14ac:dyDescent="0.2">
      <c r="A8738" s="263" t="s">
        <v>15638</v>
      </c>
      <c r="B8738" s="263" t="s">
        <v>28302</v>
      </c>
      <c r="C8738" s="263" t="s">
        <v>23567</v>
      </c>
      <c r="D8738" t="s">
        <v>34973</v>
      </c>
    </row>
    <row r="8739" spans="1:4" x14ac:dyDescent="0.2">
      <c r="A8739" s="263" t="s">
        <v>8239</v>
      </c>
      <c r="B8739" s="263" t="s">
        <v>28303</v>
      </c>
      <c r="C8739" s="263" t="s">
        <v>20</v>
      </c>
      <c r="D8739" t="s">
        <v>0</v>
      </c>
    </row>
    <row r="8740" spans="1:4" x14ac:dyDescent="0.2">
      <c r="A8740" s="263" t="s">
        <v>15639</v>
      </c>
      <c r="B8740" s="263" t="s">
        <v>28303</v>
      </c>
      <c r="C8740" s="263" t="s">
        <v>20</v>
      </c>
      <c r="D8740" t="s">
        <v>0</v>
      </c>
    </row>
    <row r="8741" spans="1:4" x14ac:dyDescent="0.2">
      <c r="A8741" s="263" t="s">
        <v>8240</v>
      </c>
      <c r="B8741" s="263" t="s">
        <v>28304</v>
      </c>
      <c r="C8741" s="263" t="s">
        <v>23567</v>
      </c>
      <c r="D8741" t="s">
        <v>34973</v>
      </c>
    </row>
    <row r="8742" spans="1:4" x14ac:dyDescent="0.2">
      <c r="A8742" s="263" t="s">
        <v>15640</v>
      </c>
      <c r="B8742" s="263" t="s">
        <v>28304</v>
      </c>
      <c r="C8742" s="263" t="s">
        <v>23567</v>
      </c>
      <c r="D8742" t="s">
        <v>34973</v>
      </c>
    </row>
    <row r="8743" spans="1:4" x14ac:dyDescent="0.2">
      <c r="A8743" s="263" t="s">
        <v>2468</v>
      </c>
      <c r="B8743" s="263" t="s">
        <v>28305</v>
      </c>
      <c r="C8743" s="263" t="s">
        <v>23567</v>
      </c>
      <c r="D8743" t="s">
        <v>34973</v>
      </c>
    </row>
    <row r="8744" spans="1:4" x14ac:dyDescent="0.2">
      <c r="A8744" s="263" t="s">
        <v>15641</v>
      </c>
      <c r="B8744" s="263" t="s">
        <v>28305</v>
      </c>
      <c r="C8744" s="263" t="s">
        <v>23567</v>
      </c>
      <c r="D8744" t="s">
        <v>34973</v>
      </c>
    </row>
    <row r="8745" spans="1:4" x14ac:dyDescent="0.2">
      <c r="A8745" s="263" t="s">
        <v>2469</v>
      </c>
      <c r="B8745" s="263" t="s">
        <v>28306</v>
      </c>
      <c r="C8745" s="263" t="s">
        <v>23567</v>
      </c>
      <c r="D8745" t="s">
        <v>34973</v>
      </c>
    </row>
    <row r="8746" spans="1:4" x14ac:dyDescent="0.2">
      <c r="A8746" s="263" t="s">
        <v>15642</v>
      </c>
      <c r="B8746" s="263" t="s">
        <v>28306</v>
      </c>
      <c r="C8746" s="263" t="s">
        <v>23567</v>
      </c>
      <c r="D8746" t="s">
        <v>34973</v>
      </c>
    </row>
    <row r="8747" spans="1:4" x14ac:dyDescent="0.2">
      <c r="A8747" s="263" t="s">
        <v>8241</v>
      </c>
      <c r="B8747" s="263" t="s">
        <v>28307</v>
      </c>
      <c r="C8747" s="263" t="s">
        <v>23567</v>
      </c>
      <c r="D8747" t="s">
        <v>34973</v>
      </c>
    </row>
    <row r="8748" spans="1:4" x14ac:dyDescent="0.2">
      <c r="A8748" s="263" t="s">
        <v>23225</v>
      </c>
      <c r="B8748" s="263" t="s">
        <v>28307</v>
      </c>
      <c r="C8748" s="263" t="s">
        <v>23567</v>
      </c>
      <c r="D8748" t="s">
        <v>34973</v>
      </c>
    </row>
    <row r="8749" spans="1:4" x14ac:dyDescent="0.2">
      <c r="A8749" s="263" t="s">
        <v>2472</v>
      </c>
      <c r="B8749" s="263" t="s">
        <v>28308</v>
      </c>
      <c r="C8749" s="263" t="s">
        <v>23567</v>
      </c>
      <c r="D8749" t="s">
        <v>34973</v>
      </c>
    </row>
    <row r="8750" spans="1:4" x14ac:dyDescent="0.2">
      <c r="A8750" s="263" t="s">
        <v>15643</v>
      </c>
      <c r="B8750" s="263" t="s">
        <v>28308</v>
      </c>
      <c r="C8750" s="263" t="s">
        <v>23567</v>
      </c>
      <c r="D8750" t="s">
        <v>34973</v>
      </c>
    </row>
    <row r="8751" spans="1:4" x14ac:dyDescent="0.2">
      <c r="A8751" s="263" t="s">
        <v>2473</v>
      </c>
      <c r="B8751" s="263" t="s">
        <v>28309</v>
      </c>
      <c r="C8751" s="263" t="s">
        <v>23567</v>
      </c>
      <c r="D8751" t="s">
        <v>34973</v>
      </c>
    </row>
    <row r="8752" spans="1:4" x14ac:dyDescent="0.2">
      <c r="A8752" s="263" t="s">
        <v>15644</v>
      </c>
      <c r="B8752" s="263" t="s">
        <v>28309</v>
      </c>
      <c r="C8752" s="263" t="s">
        <v>23567</v>
      </c>
      <c r="D8752" t="s">
        <v>34973</v>
      </c>
    </row>
    <row r="8753" spans="1:4" x14ac:dyDescent="0.2">
      <c r="A8753" s="263" t="s">
        <v>2474</v>
      </c>
      <c r="B8753" s="263" t="s">
        <v>28310</v>
      </c>
      <c r="C8753" s="263" t="s">
        <v>23567</v>
      </c>
      <c r="D8753" t="s">
        <v>34973</v>
      </c>
    </row>
    <row r="8754" spans="1:4" x14ac:dyDescent="0.2">
      <c r="A8754" s="263" t="s">
        <v>15645</v>
      </c>
      <c r="B8754" s="263" t="s">
        <v>28310</v>
      </c>
      <c r="C8754" s="263" t="s">
        <v>23567</v>
      </c>
      <c r="D8754" t="s">
        <v>34973</v>
      </c>
    </row>
    <row r="8755" spans="1:4" x14ac:dyDescent="0.2">
      <c r="A8755" s="263" t="s">
        <v>2475</v>
      </c>
      <c r="B8755" s="263" t="s">
        <v>28311</v>
      </c>
      <c r="C8755" s="263" t="s">
        <v>23567</v>
      </c>
      <c r="D8755" t="s">
        <v>34973</v>
      </c>
    </row>
    <row r="8756" spans="1:4" x14ac:dyDescent="0.2">
      <c r="A8756" s="263" t="s">
        <v>15646</v>
      </c>
      <c r="B8756" s="263" t="s">
        <v>28311</v>
      </c>
      <c r="C8756" s="263" t="s">
        <v>23567</v>
      </c>
      <c r="D8756" t="s">
        <v>34973</v>
      </c>
    </row>
    <row r="8757" spans="1:4" x14ac:dyDescent="0.2">
      <c r="A8757" s="263" t="s">
        <v>2476</v>
      </c>
      <c r="B8757" s="263" t="s">
        <v>28312</v>
      </c>
      <c r="C8757" s="263" t="s">
        <v>23567</v>
      </c>
      <c r="D8757" t="s">
        <v>34973</v>
      </c>
    </row>
    <row r="8758" spans="1:4" x14ac:dyDescent="0.2">
      <c r="A8758" s="263" t="s">
        <v>15647</v>
      </c>
      <c r="B8758" s="263" t="s">
        <v>28312</v>
      </c>
      <c r="C8758" s="263" t="s">
        <v>23567</v>
      </c>
      <c r="D8758" t="s">
        <v>34973</v>
      </c>
    </row>
    <row r="8759" spans="1:4" x14ac:dyDescent="0.2">
      <c r="A8759" s="263" t="s">
        <v>2477</v>
      </c>
      <c r="B8759" s="263" t="s">
        <v>28313</v>
      </c>
      <c r="C8759" s="263" t="s">
        <v>23567</v>
      </c>
      <c r="D8759" t="s">
        <v>34973</v>
      </c>
    </row>
    <row r="8760" spans="1:4" x14ac:dyDescent="0.2">
      <c r="A8760" s="263" t="s">
        <v>15648</v>
      </c>
      <c r="B8760" s="263" t="s">
        <v>28313</v>
      </c>
      <c r="C8760" s="263" t="s">
        <v>23567</v>
      </c>
      <c r="D8760" t="s">
        <v>34973</v>
      </c>
    </row>
    <row r="8761" spans="1:4" x14ac:dyDescent="0.2">
      <c r="A8761" s="263" t="s">
        <v>2478</v>
      </c>
      <c r="B8761" s="263" t="s">
        <v>28314</v>
      </c>
      <c r="C8761" s="263" t="s">
        <v>23567</v>
      </c>
      <c r="D8761" t="s">
        <v>34973</v>
      </c>
    </row>
    <row r="8762" spans="1:4" x14ac:dyDescent="0.2">
      <c r="A8762" s="263" t="s">
        <v>15649</v>
      </c>
      <c r="B8762" s="263" t="s">
        <v>28314</v>
      </c>
      <c r="C8762" s="263" t="s">
        <v>23567</v>
      </c>
      <c r="D8762" t="s">
        <v>34973</v>
      </c>
    </row>
    <row r="8763" spans="1:4" x14ac:dyDescent="0.2">
      <c r="A8763" s="263" t="s">
        <v>2479</v>
      </c>
      <c r="B8763" s="263" t="s">
        <v>28315</v>
      </c>
      <c r="C8763" s="263" t="s">
        <v>23567</v>
      </c>
      <c r="D8763" t="s">
        <v>34973</v>
      </c>
    </row>
    <row r="8764" spans="1:4" x14ac:dyDescent="0.2">
      <c r="A8764" s="263" t="s">
        <v>15650</v>
      </c>
      <c r="B8764" s="263" t="s">
        <v>28315</v>
      </c>
      <c r="C8764" s="263" t="s">
        <v>23567</v>
      </c>
      <c r="D8764" t="s">
        <v>34973</v>
      </c>
    </row>
    <row r="8765" spans="1:4" x14ac:dyDescent="0.2">
      <c r="A8765" s="263" t="s">
        <v>2480</v>
      </c>
      <c r="B8765" s="263" t="s">
        <v>28316</v>
      </c>
      <c r="C8765" s="263" t="s">
        <v>23567</v>
      </c>
      <c r="D8765" t="s">
        <v>34973</v>
      </c>
    </row>
    <row r="8766" spans="1:4" x14ac:dyDescent="0.2">
      <c r="A8766" s="263" t="s">
        <v>15651</v>
      </c>
      <c r="B8766" s="263" t="s">
        <v>28316</v>
      </c>
      <c r="C8766" s="263" t="s">
        <v>23567</v>
      </c>
      <c r="D8766" t="s">
        <v>34973</v>
      </c>
    </row>
    <row r="8767" spans="1:4" x14ac:dyDescent="0.2">
      <c r="A8767" s="263" t="s">
        <v>2481</v>
      </c>
      <c r="B8767" s="263" t="s">
        <v>28317</v>
      </c>
      <c r="C8767" s="263" t="s">
        <v>23567</v>
      </c>
      <c r="D8767" t="s">
        <v>34973</v>
      </c>
    </row>
    <row r="8768" spans="1:4" x14ac:dyDescent="0.2">
      <c r="A8768" s="263" t="s">
        <v>15652</v>
      </c>
      <c r="B8768" s="263" t="s">
        <v>28317</v>
      </c>
      <c r="C8768" s="263" t="s">
        <v>23567</v>
      </c>
      <c r="D8768" t="s">
        <v>34973</v>
      </c>
    </row>
    <row r="8769" spans="1:4" x14ac:dyDescent="0.2">
      <c r="A8769" s="263" t="s">
        <v>2482</v>
      </c>
      <c r="B8769" s="263" t="s">
        <v>28318</v>
      </c>
      <c r="C8769" s="263" t="s">
        <v>23567</v>
      </c>
      <c r="D8769" t="s">
        <v>34973</v>
      </c>
    </row>
    <row r="8770" spans="1:4" x14ac:dyDescent="0.2">
      <c r="A8770" s="263" t="s">
        <v>15653</v>
      </c>
      <c r="B8770" s="263" t="s">
        <v>28318</v>
      </c>
      <c r="C8770" s="263" t="s">
        <v>23567</v>
      </c>
      <c r="D8770" t="s">
        <v>34973</v>
      </c>
    </row>
    <row r="8771" spans="1:4" x14ac:dyDescent="0.2">
      <c r="A8771" s="263" t="s">
        <v>2483</v>
      </c>
      <c r="B8771" s="263" t="s">
        <v>28319</v>
      </c>
      <c r="C8771" s="263" t="s">
        <v>23567</v>
      </c>
      <c r="D8771" t="s">
        <v>34973</v>
      </c>
    </row>
    <row r="8772" spans="1:4" x14ac:dyDescent="0.2">
      <c r="A8772" s="263" t="s">
        <v>15654</v>
      </c>
      <c r="B8772" s="263" t="s">
        <v>28319</v>
      </c>
      <c r="C8772" s="263" t="s">
        <v>23567</v>
      </c>
      <c r="D8772" t="s">
        <v>34973</v>
      </c>
    </row>
    <row r="8773" spans="1:4" x14ac:dyDescent="0.2">
      <c r="A8773" s="263" t="s">
        <v>8242</v>
      </c>
      <c r="B8773" s="263" t="s">
        <v>28320</v>
      </c>
      <c r="C8773" s="263" t="s">
        <v>23567</v>
      </c>
      <c r="D8773" t="s">
        <v>34973</v>
      </c>
    </row>
    <row r="8774" spans="1:4" x14ac:dyDescent="0.2">
      <c r="A8774" s="263" t="s">
        <v>15655</v>
      </c>
      <c r="B8774" s="263" t="s">
        <v>28320</v>
      </c>
      <c r="C8774" s="263" t="s">
        <v>23567</v>
      </c>
      <c r="D8774" t="s">
        <v>34973</v>
      </c>
    </row>
    <row r="8775" spans="1:4" x14ac:dyDescent="0.2">
      <c r="A8775" s="263" t="s">
        <v>8243</v>
      </c>
      <c r="B8775" s="263" t="s">
        <v>28321</v>
      </c>
      <c r="C8775" s="263" t="s">
        <v>23567</v>
      </c>
      <c r="D8775" t="s">
        <v>34973</v>
      </c>
    </row>
    <row r="8776" spans="1:4" x14ac:dyDescent="0.2">
      <c r="A8776" s="263" t="s">
        <v>15656</v>
      </c>
      <c r="B8776" s="263" t="s">
        <v>28321</v>
      </c>
      <c r="C8776" s="263" t="s">
        <v>23567</v>
      </c>
      <c r="D8776" t="s">
        <v>34973</v>
      </c>
    </row>
    <row r="8777" spans="1:4" x14ac:dyDescent="0.2">
      <c r="A8777" s="263" t="s">
        <v>8244</v>
      </c>
      <c r="B8777" s="263" t="s">
        <v>28322</v>
      </c>
      <c r="C8777" s="263" t="s">
        <v>23567</v>
      </c>
      <c r="D8777" t="s">
        <v>34973</v>
      </c>
    </row>
    <row r="8778" spans="1:4" x14ac:dyDescent="0.2">
      <c r="A8778" s="263" t="s">
        <v>15657</v>
      </c>
      <c r="B8778" s="263" t="s">
        <v>28322</v>
      </c>
      <c r="C8778" s="263" t="s">
        <v>23567</v>
      </c>
      <c r="D8778" t="s">
        <v>34973</v>
      </c>
    </row>
    <row r="8779" spans="1:4" x14ac:dyDescent="0.2">
      <c r="A8779" s="263" t="s">
        <v>8245</v>
      </c>
      <c r="B8779" s="263" t="s">
        <v>28323</v>
      </c>
      <c r="C8779" s="263" t="s">
        <v>23567</v>
      </c>
      <c r="D8779" t="s">
        <v>34973</v>
      </c>
    </row>
    <row r="8780" spans="1:4" x14ac:dyDescent="0.2">
      <c r="A8780" s="263" t="s">
        <v>15658</v>
      </c>
      <c r="B8780" s="263" t="s">
        <v>28323</v>
      </c>
      <c r="C8780" s="263" t="s">
        <v>23567</v>
      </c>
      <c r="D8780" t="s">
        <v>34973</v>
      </c>
    </row>
    <row r="8781" spans="1:4" x14ac:dyDescent="0.2">
      <c r="A8781" s="263" t="s">
        <v>8246</v>
      </c>
      <c r="B8781" s="263" t="s">
        <v>28324</v>
      </c>
      <c r="C8781" s="263" t="s">
        <v>23567</v>
      </c>
      <c r="D8781" t="s">
        <v>34973</v>
      </c>
    </row>
    <row r="8782" spans="1:4" x14ac:dyDescent="0.2">
      <c r="A8782" s="263" t="s">
        <v>15659</v>
      </c>
      <c r="B8782" s="263" t="s">
        <v>28324</v>
      </c>
      <c r="C8782" s="263" t="s">
        <v>23567</v>
      </c>
      <c r="D8782" t="s">
        <v>34973</v>
      </c>
    </row>
    <row r="8783" spans="1:4" x14ac:dyDescent="0.2">
      <c r="A8783" s="263" t="s">
        <v>8247</v>
      </c>
      <c r="B8783" s="263" t="s">
        <v>28325</v>
      </c>
      <c r="C8783" s="263" t="s">
        <v>23567</v>
      </c>
      <c r="D8783" t="s">
        <v>34973</v>
      </c>
    </row>
    <row r="8784" spans="1:4" x14ac:dyDescent="0.2">
      <c r="A8784" s="263" t="s">
        <v>15660</v>
      </c>
      <c r="B8784" s="263" t="s">
        <v>28325</v>
      </c>
      <c r="C8784" s="263" t="s">
        <v>23567</v>
      </c>
      <c r="D8784" t="s">
        <v>34973</v>
      </c>
    </row>
    <row r="8785" spans="1:4" x14ac:dyDescent="0.2">
      <c r="A8785" s="263" t="s">
        <v>8248</v>
      </c>
      <c r="B8785" s="263" t="s">
        <v>28326</v>
      </c>
      <c r="C8785" s="263" t="s">
        <v>23567</v>
      </c>
      <c r="D8785" t="s">
        <v>34973</v>
      </c>
    </row>
    <row r="8786" spans="1:4" x14ac:dyDescent="0.2">
      <c r="A8786" s="263" t="s">
        <v>15661</v>
      </c>
      <c r="B8786" s="263" t="s">
        <v>28326</v>
      </c>
      <c r="C8786" s="263" t="s">
        <v>23567</v>
      </c>
      <c r="D8786" t="s">
        <v>34973</v>
      </c>
    </row>
    <row r="8787" spans="1:4" x14ac:dyDescent="0.2">
      <c r="A8787" s="263" t="s">
        <v>8249</v>
      </c>
      <c r="B8787" s="263" t="s">
        <v>28327</v>
      </c>
      <c r="C8787" s="263" t="s">
        <v>23567</v>
      </c>
      <c r="D8787" t="s">
        <v>34973</v>
      </c>
    </row>
    <row r="8788" spans="1:4" x14ac:dyDescent="0.2">
      <c r="A8788" s="263" t="s">
        <v>15662</v>
      </c>
      <c r="B8788" s="263" t="s">
        <v>28327</v>
      </c>
      <c r="C8788" s="263" t="s">
        <v>23567</v>
      </c>
      <c r="D8788" t="s">
        <v>34973</v>
      </c>
    </row>
    <row r="8789" spans="1:4" x14ac:dyDescent="0.2">
      <c r="A8789" s="263" t="s">
        <v>8250</v>
      </c>
      <c r="B8789" s="263" t="s">
        <v>28328</v>
      </c>
      <c r="C8789" s="263" t="s">
        <v>19</v>
      </c>
      <c r="D8789" t="s">
        <v>3</v>
      </c>
    </row>
    <row r="8790" spans="1:4" x14ac:dyDescent="0.2">
      <c r="A8790" s="263" t="s">
        <v>15663</v>
      </c>
      <c r="B8790" s="263" t="s">
        <v>28328</v>
      </c>
      <c r="C8790" s="263" t="s">
        <v>19</v>
      </c>
      <c r="D8790" t="s">
        <v>3</v>
      </c>
    </row>
    <row r="8791" spans="1:4" x14ac:dyDescent="0.2">
      <c r="A8791" s="263" t="s">
        <v>8251</v>
      </c>
      <c r="B8791" s="263" t="s">
        <v>28329</v>
      </c>
      <c r="C8791" s="263" t="s">
        <v>23567</v>
      </c>
      <c r="D8791" t="s">
        <v>34973</v>
      </c>
    </row>
    <row r="8792" spans="1:4" x14ac:dyDescent="0.2">
      <c r="A8792" s="263" t="s">
        <v>15664</v>
      </c>
      <c r="B8792" s="263" t="s">
        <v>28329</v>
      </c>
      <c r="C8792" s="263" t="s">
        <v>23567</v>
      </c>
      <c r="D8792" t="s">
        <v>34973</v>
      </c>
    </row>
    <row r="8793" spans="1:4" x14ac:dyDescent="0.2">
      <c r="A8793" s="263" t="s">
        <v>8252</v>
      </c>
      <c r="B8793" s="263" t="s">
        <v>28330</v>
      </c>
      <c r="C8793" s="263" t="s">
        <v>23567</v>
      </c>
      <c r="D8793" t="s">
        <v>34973</v>
      </c>
    </row>
    <row r="8794" spans="1:4" x14ac:dyDescent="0.2">
      <c r="A8794" s="263" t="s">
        <v>15665</v>
      </c>
      <c r="B8794" s="263" t="s">
        <v>28330</v>
      </c>
      <c r="C8794" s="263" t="s">
        <v>23567</v>
      </c>
      <c r="D8794" t="s">
        <v>34973</v>
      </c>
    </row>
    <row r="8795" spans="1:4" x14ac:dyDescent="0.2">
      <c r="A8795" s="263" t="s">
        <v>8253</v>
      </c>
      <c r="B8795" s="263" t="s">
        <v>28331</v>
      </c>
      <c r="C8795" s="263" t="s">
        <v>23567</v>
      </c>
      <c r="D8795" t="s">
        <v>34973</v>
      </c>
    </row>
    <row r="8796" spans="1:4" x14ac:dyDescent="0.2">
      <c r="A8796" s="263" t="s">
        <v>15666</v>
      </c>
      <c r="B8796" s="263" t="s">
        <v>28331</v>
      </c>
      <c r="C8796" s="263" t="s">
        <v>23567</v>
      </c>
      <c r="D8796" t="s">
        <v>34973</v>
      </c>
    </row>
    <row r="8797" spans="1:4" x14ac:dyDescent="0.2">
      <c r="A8797" s="263" t="s">
        <v>8254</v>
      </c>
      <c r="B8797" s="263" t="s">
        <v>28332</v>
      </c>
      <c r="C8797" s="263" t="s">
        <v>23567</v>
      </c>
      <c r="D8797" t="s">
        <v>34973</v>
      </c>
    </row>
    <row r="8798" spans="1:4" x14ac:dyDescent="0.2">
      <c r="A8798" s="263" t="s">
        <v>15667</v>
      </c>
      <c r="B8798" s="263" t="s">
        <v>28332</v>
      </c>
      <c r="C8798" s="263" t="s">
        <v>23567</v>
      </c>
      <c r="D8798" t="s">
        <v>34973</v>
      </c>
    </row>
    <row r="8799" spans="1:4" x14ac:dyDescent="0.2">
      <c r="A8799" s="263" t="s">
        <v>8255</v>
      </c>
      <c r="B8799" s="263" t="s">
        <v>28333</v>
      </c>
      <c r="C8799" s="263" t="s">
        <v>23567</v>
      </c>
      <c r="D8799" t="s">
        <v>34973</v>
      </c>
    </row>
    <row r="8800" spans="1:4" x14ac:dyDescent="0.2">
      <c r="A8800" s="263" t="s">
        <v>15668</v>
      </c>
      <c r="B8800" s="263" t="s">
        <v>28333</v>
      </c>
      <c r="C8800" s="263" t="s">
        <v>23567</v>
      </c>
      <c r="D8800" t="s">
        <v>34973</v>
      </c>
    </row>
    <row r="8801" spans="1:4" x14ac:dyDescent="0.2">
      <c r="A8801" s="263" t="s">
        <v>8256</v>
      </c>
      <c r="B8801" s="263" t="s">
        <v>28334</v>
      </c>
      <c r="C8801" s="263" t="s">
        <v>23567</v>
      </c>
      <c r="D8801" t="s">
        <v>34973</v>
      </c>
    </row>
    <row r="8802" spans="1:4" x14ac:dyDescent="0.2">
      <c r="A8802" s="263" t="s">
        <v>15669</v>
      </c>
      <c r="B8802" s="263" t="s">
        <v>28334</v>
      </c>
      <c r="C8802" s="263" t="s">
        <v>23567</v>
      </c>
      <c r="D8802" t="s">
        <v>34973</v>
      </c>
    </row>
    <row r="8803" spans="1:4" x14ac:dyDescent="0.2">
      <c r="A8803" s="263" t="s">
        <v>8257</v>
      </c>
      <c r="B8803" s="263" t="s">
        <v>28335</v>
      </c>
      <c r="C8803" s="263" t="s">
        <v>23567</v>
      </c>
      <c r="D8803" t="s">
        <v>34973</v>
      </c>
    </row>
    <row r="8804" spans="1:4" x14ac:dyDescent="0.2">
      <c r="A8804" s="263" t="s">
        <v>15670</v>
      </c>
      <c r="B8804" s="263" t="s">
        <v>28335</v>
      </c>
      <c r="C8804" s="263" t="s">
        <v>23567</v>
      </c>
      <c r="D8804" t="s">
        <v>34973</v>
      </c>
    </row>
    <row r="8805" spans="1:4" x14ac:dyDescent="0.2">
      <c r="A8805" s="263" t="s">
        <v>8258</v>
      </c>
      <c r="B8805" s="263" t="s">
        <v>28336</v>
      </c>
      <c r="C8805" s="263" t="s">
        <v>19</v>
      </c>
      <c r="D8805" t="s">
        <v>3</v>
      </c>
    </row>
    <row r="8806" spans="1:4" x14ac:dyDescent="0.2">
      <c r="A8806" s="263" t="s">
        <v>15671</v>
      </c>
      <c r="B8806" s="263" t="s">
        <v>28336</v>
      </c>
      <c r="C8806" s="263" t="s">
        <v>19</v>
      </c>
      <c r="D8806" t="s">
        <v>3</v>
      </c>
    </row>
    <row r="8807" spans="1:4" x14ac:dyDescent="0.2">
      <c r="A8807" s="263" t="s">
        <v>2484</v>
      </c>
      <c r="B8807" s="263" t="s">
        <v>28337</v>
      </c>
      <c r="C8807" s="263" t="s">
        <v>19</v>
      </c>
      <c r="D8807" t="s">
        <v>3</v>
      </c>
    </row>
    <row r="8808" spans="1:4" x14ac:dyDescent="0.2">
      <c r="A8808" s="263" t="s">
        <v>15672</v>
      </c>
      <c r="B8808" s="263" t="s">
        <v>28337</v>
      </c>
      <c r="C8808" s="263" t="s">
        <v>19</v>
      </c>
      <c r="D8808" t="s">
        <v>3</v>
      </c>
    </row>
    <row r="8809" spans="1:4" x14ac:dyDescent="0.2">
      <c r="A8809" s="263" t="s">
        <v>2485</v>
      </c>
      <c r="B8809" s="263" t="s">
        <v>28338</v>
      </c>
      <c r="C8809" s="263" t="s">
        <v>19</v>
      </c>
      <c r="D8809" t="s">
        <v>3</v>
      </c>
    </row>
    <row r="8810" spans="1:4" x14ac:dyDescent="0.2">
      <c r="A8810" s="263" t="s">
        <v>15673</v>
      </c>
      <c r="B8810" s="263" t="s">
        <v>28338</v>
      </c>
      <c r="C8810" s="263" t="s">
        <v>19</v>
      </c>
      <c r="D8810" t="s">
        <v>3</v>
      </c>
    </row>
    <row r="8811" spans="1:4" x14ac:dyDescent="0.2">
      <c r="A8811" s="263" t="s">
        <v>2486</v>
      </c>
      <c r="B8811" s="263" t="s">
        <v>28339</v>
      </c>
      <c r="C8811" s="263" t="s">
        <v>19</v>
      </c>
      <c r="D8811" t="s">
        <v>3</v>
      </c>
    </row>
    <row r="8812" spans="1:4" x14ac:dyDescent="0.2">
      <c r="A8812" s="263" t="s">
        <v>15674</v>
      </c>
      <c r="B8812" s="263" t="s">
        <v>28339</v>
      </c>
      <c r="C8812" s="263" t="s">
        <v>19</v>
      </c>
      <c r="D8812" t="s">
        <v>3</v>
      </c>
    </row>
    <row r="8813" spans="1:4" x14ac:dyDescent="0.2">
      <c r="A8813" s="263" t="s">
        <v>2487</v>
      </c>
      <c r="B8813" s="263" t="s">
        <v>28340</v>
      </c>
      <c r="C8813" s="263" t="s">
        <v>19</v>
      </c>
      <c r="D8813" t="s">
        <v>3</v>
      </c>
    </row>
    <row r="8814" spans="1:4" x14ac:dyDescent="0.2">
      <c r="A8814" s="263" t="s">
        <v>15675</v>
      </c>
      <c r="B8814" s="263" t="s">
        <v>28340</v>
      </c>
      <c r="C8814" s="263" t="s">
        <v>19</v>
      </c>
      <c r="D8814" t="s">
        <v>3</v>
      </c>
    </row>
    <row r="8815" spans="1:4" x14ac:dyDescent="0.2">
      <c r="A8815" s="263" t="s">
        <v>2488</v>
      </c>
      <c r="B8815" s="263" t="s">
        <v>28341</v>
      </c>
      <c r="C8815" s="263" t="s">
        <v>19</v>
      </c>
      <c r="D8815" t="s">
        <v>3</v>
      </c>
    </row>
    <row r="8816" spans="1:4" x14ac:dyDescent="0.2">
      <c r="A8816" s="263" t="s">
        <v>15676</v>
      </c>
      <c r="B8816" s="263" t="s">
        <v>28341</v>
      </c>
      <c r="C8816" s="263" t="s">
        <v>19</v>
      </c>
      <c r="D8816" t="s">
        <v>3</v>
      </c>
    </row>
    <row r="8817" spans="1:4" x14ac:dyDescent="0.2">
      <c r="A8817" s="263" t="s">
        <v>2489</v>
      </c>
      <c r="B8817" s="263" t="s">
        <v>28342</v>
      </c>
      <c r="C8817" s="263" t="s">
        <v>19</v>
      </c>
      <c r="D8817" t="s">
        <v>3</v>
      </c>
    </row>
    <row r="8818" spans="1:4" x14ac:dyDescent="0.2">
      <c r="A8818" s="263" t="s">
        <v>15677</v>
      </c>
      <c r="B8818" s="263" t="s">
        <v>28342</v>
      </c>
      <c r="C8818" s="263" t="s">
        <v>19</v>
      </c>
      <c r="D8818" t="s">
        <v>3</v>
      </c>
    </row>
    <row r="8819" spans="1:4" x14ac:dyDescent="0.2">
      <c r="A8819" s="263" t="s">
        <v>2490</v>
      </c>
      <c r="B8819" s="263" t="s">
        <v>28343</v>
      </c>
      <c r="C8819" s="263" t="s">
        <v>19</v>
      </c>
      <c r="D8819" t="s">
        <v>3</v>
      </c>
    </row>
    <row r="8820" spans="1:4" x14ac:dyDescent="0.2">
      <c r="A8820" s="263" t="s">
        <v>15678</v>
      </c>
      <c r="B8820" s="263" t="s">
        <v>28343</v>
      </c>
      <c r="C8820" s="263" t="s">
        <v>19</v>
      </c>
      <c r="D8820" t="s">
        <v>3</v>
      </c>
    </row>
    <row r="8821" spans="1:4" x14ac:dyDescent="0.2">
      <c r="A8821" s="263" t="s">
        <v>2491</v>
      </c>
      <c r="B8821" s="263" t="s">
        <v>28344</v>
      </c>
      <c r="C8821" s="263" t="s">
        <v>19</v>
      </c>
      <c r="D8821" t="s">
        <v>3</v>
      </c>
    </row>
    <row r="8822" spans="1:4" x14ac:dyDescent="0.2">
      <c r="A8822" s="263" t="s">
        <v>15679</v>
      </c>
      <c r="B8822" s="263" t="s">
        <v>28344</v>
      </c>
      <c r="C8822" s="263" t="s">
        <v>19</v>
      </c>
      <c r="D8822" t="s">
        <v>3</v>
      </c>
    </row>
    <row r="8823" spans="1:4" x14ac:dyDescent="0.2">
      <c r="A8823" s="263" t="s">
        <v>2492</v>
      </c>
      <c r="B8823" s="263" t="s">
        <v>28345</v>
      </c>
      <c r="C8823" s="263" t="s">
        <v>19</v>
      </c>
      <c r="D8823" t="s">
        <v>3</v>
      </c>
    </row>
    <row r="8824" spans="1:4" x14ac:dyDescent="0.2">
      <c r="A8824" s="263" t="s">
        <v>15680</v>
      </c>
      <c r="B8824" s="263" t="s">
        <v>28345</v>
      </c>
      <c r="C8824" s="263" t="s">
        <v>19</v>
      </c>
      <c r="D8824" t="s">
        <v>3</v>
      </c>
    </row>
    <row r="8825" spans="1:4" x14ac:dyDescent="0.2">
      <c r="A8825" s="263" t="s">
        <v>2493</v>
      </c>
      <c r="B8825" s="263" t="s">
        <v>28346</v>
      </c>
      <c r="C8825" s="263" t="s">
        <v>19</v>
      </c>
      <c r="D8825" t="s">
        <v>3</v>
      </c>
    </row>
    <row r="8826" spans="1:4" x14ac:dyDescent="0.2">
      <c r="A8826" s="263" t="s">
        <v>15681</v>
      </c>
      <c r="B8826" s="263" t="s">
        <v>28346</v>
      </c>
      <c r="C8826" s="263" t="s">
        <v>19</v>
      </c>
      <c r="D8826" t="s">
        <v>3</v>
      </c>
    </row>
    <row r="8827" spans="1:4" x14ac:dyDescent="0.2">
      <c r="A8827" s="263" t="s">
        <v>2494</v>
      </c>
      <c r="B8827" s="263" t="s">
        <v>28347</v>
      </c>
      <c r="C8827" s="263" t="s">
        <v>19</v>
      </c>
      <c r="D8827" t="s">
        <v>3</v>
      </c>
    </row>
    <row r="8828" spans="1:4" x14ac:dyDescent="0.2">
      <c r="A8828" s="263" t="s">
        <v>15682</v>
      </c>
      <c r="B8828" s="263" t="s">
        <v>28347</v>
      </c>
      <c r="C8828" s="263" t="s">
        <v>19</v>
      </c>
      <c r="D8828" t="s">
        <v>3</v>
      </c>
    </row>
    <row r="8829" spans="1:4" x14ac:dyDescent="0.2">
      <c r="A8829" s="263" t="s">
        <v>2495</v>
      </c>
      <c r="B8829" s="263" t="s">
        <v>28348</v>
      </c>
      <c r="C8829" s="263" t="s">
        <v>19</v>
      </c>
      <c r="D8829" t="s">
        <v>3</v>
      </c>
    </row>
    <row r="8830" spans="1:4" x14ac:dyDescent="0.2">
      <c r="A8830" s="263" t="s">
        <v>15683</v>
      </c>
      <c r="B8830" s="263" t="s">
        <v>28348</v>
      </c>
      <c r="C8830" s="263" t="s">
        <v>19</v>
      </c>
      <c r="D8830" t="s">
        <v>3</v>
      </c>
    </row>
    <row r="8831" spans="1:4" x14ac:dyDescent="0.2">
      <c r="A8831" s="263" t="s">
        <v>2496</v>
      </c>
      <c r="B8831" s="263" t="s">
        <v>28349</v>
      </c>
      <c r="C8831" s="263" t="s">
        <v>19</v>
      </c>
      <c r="D8831" t="s">
        <v>3</v>
      </c>
    </row>
    <row r="8832" spans="1:4" x14ac:dyDescent="0.2">
      <c r="A8832" s="263" t="s">
        <v>15684</v>
      </c>
      <c r="B8832" s="263" t="s">
        <v>28349</v>
      </c>
      <c r="C8832" s="263" t="s">
        <v>19</v>
      </c>
      <c r="D8832" t="s">
        <v>3</v>
      </c>
    </row>
    <row r="8833" spans="1:4" x14ac:dyDescent="0.2">
      <c r="A8833" s="263" t="s">
        <v>2497</v>
      </c>
      <c r="B8833" s="263" t="s">
        <v>28350</v>
      </c>
      <c r="C8833" s="263" t="s">
        <v>19</v>
      </c>
      <c r="D8833" t="s">
        <v>3</v>
      </c>
    </row>
    <row r="8834" spans="1:4" x14ac:dyDescent="0.2">
      <c r="A8834" s="263" t="s">
        <v>15685</v>
      </c>
      <c r="B8834" s="263" t="s">
        <v>28350</v>
      </c>
      <c r="C8834" s="263" t="s">
        <v>19</v>
      </c>
      <c r="D8834" t="s">
        <v>3</v>
      </c>
    </row>
    <row r="8835" spans="1:4" x14ac:dyDescent="0.2">
      <c r="A8835" s="263" t="s">
        <v>2498</v>
      </c>
      <c r="B8835" s="263" t="s">
        <v>28351</v>
      </c>
      <c r="C8835" s="263" t="s">
        <v>19</v>
      </c>
      <c r="D8835" t="s">
        <v>3</v>
      </c>
    </row>
    <row r="8836" spans="1:4" x14ac:dyDescent="0.2">
      <c r="A8836" s="263" t="s">
        <v>15686</v>
      </c>
      <c r="B8836" s="263" t="s">
        <v>28351</v>
      </c>
      <c r="C8836" s="263" t="s">
        <v>19</v>
      </c>
      <c r="D8836" t="s">
        <v>3</v>
      </c>
    </row>
    <row r="8837" spans="1:4" x14ac:dyDescent="0.2">
      <c r="A8837" s="263" t="s">
        <v>2499</v>
      </c>
      <c r="B8837" s="263" t="s">
        <v>28352</v>
      </c>
      <c r="C8837" s="263" t="s">
        <v>19</v>
      </c>
      <c r="D8837" t="s">
        <v>3</v>
      </c>
    </row>
    <row r="8838" spans="1:4" x14ac:dyDescent="0.2">
      <c r="A8838" s="263" t="s">
        <v>15687</v>
      </c>
      <c r="B8838" s="263" t="s">
        <v>28352</v>
      </c>
      <c r="C8838" s="263" t="s">
        <v>19</v>
      </c>
      <c r="D8838" t="s">
        <v>3</v>
      </c>
    </row>
    <row r="8839" spans="1:4" x14ac:dyDescent="0.2">
      <c r="A8839" s="263" t="s">
        <v>2500</v>
      </c>
      <c r="B8839" s="263" t="s">
        <v>28353</v>
      </c>
      <c r="C8839" s="263" t="s">
        <v>19</v>
      </c>
      <c r="D8839" t="s">
        <v>3</v>
      </c>
    </row>
    <row r="8840" spans="1:4" x14ac:dyDescent="0.2">
      <c r="A8840" s="263" t="s">
        <v>15688</v>
      </c>
      <c r="B8840" s="263" t="s">
        <v>28353</v>
      </c>
      <c r="C8840" s="263" t="s">
        <v>19</v>
      </c>
      <c r="D8840" t="s">
        <v>3</v>
      </c>
    </row>
    <row r="8841" spans="1:4" x14ac:dyDescent="0.2">
      <c r="A8841" s="263" t="s">
        <v>2501</v>
      </c>
      <c r="B8841" s="263" t="s">
        <v>28354</v>
      </c>
      <c r="C8841" s="263" t="s">
        <v>19</v>
      </c>
      <c r="D8841" t="s">
        <v>3</v>
      </c>
    </row>
    <row r="8842" spans="1:4" x14ac:dyDescent="0.2">
      <c r="A8842" s="263" t="s">
        <v>15689</v>
      </c>
      <c r="B8842" s="263" t="s">
        <v>28354</v>
      </c>
      <c r="C8842" s="263" t="s">
        <v>19</v>
      </c>
      <c r="D8842" t="s">
        <v>3</v>
      </c>
    </row>
    <row r="8843" spans="1:4" x14ac:dyDescent="0.2">
      <c r="A8843" s="263" t="s">
        <v>2502</v>
      </c>
      <c r="B8843" s="263" t="s">
        <v>28355</v>
      </c>
      <c r="C8843" s="263" t="s">
        <v>23567</v>
      </c>
      <c r="D8843" t="s">
        <v>34973</v>
      </c>
    </row>
    <row r="8844" spans="1:4" x14ac:dyDescent="0.2">
      <c r="A8844" s="263" t="s">
        <v>15690</v>
      </c>
      <c r="B8844" s="263" t="s">
        <v>28355</v>
      </c>
      <c r="C8844" s="263" t="s">
        <v>23567</v>
      </c>
      <c r="D8844" t="s">
        <v>34973</v>
      </c>
    </row>
    <row r="8845" spans="1:4" x14ac:dyDescent="0.2">
      <c r="A8845" s="263" t="s">
        <v>2503</v>
      </c>
      <c r="B8845" s="263" t="s">
        <v>28356</v>
      </c>
      <c r="C8845" s="263" t="s">
        <v>23567</v>
      </c>
      <c r="D8845" t="s">
        <v>34973</v>
      </c>
    </row>
    <row r="8846" spans="1:4" x14ac:dyDescent="0.2">
      <c r="A8846" s="263" t="s">
        <v>15691</v>
      </c>
      <c r="B8846" s="263" t="s">
        <v>28356</v>
      </c>
      <c r="C8846" s="263" t="s">
        <v>23567</v>
      </c>
      <c r="D8846" t="s">
        <v>34973</v>
      </c>
    </row>
    <row r="8847" spans="1:4" x14ac:dyDescent="0.2">
      <c r="A8847" s="263" t="s">
        <v>2504</v>
      </c>
      <c r="B8847" s="263" t="s">
        <v>28357</v>
      </c>
      <c r="C8847" s="263" t="s">
        <v>23567</v>
      </c>
      <c r="D8847" t="s">
        <v>34973</v>
      </c>
    </row>
    <row r="8848" spans="1:4" x14ac:dyDescent="0.2">
      <c r="A8848" s="263" t="s">
        <v>15692</v>
      </c>
      <c r="B8848" s="263" t="s">
        <v>28357</v>
      </c>
      <c r="C8848" s="263" t="s">
        <v>23567</v>
      </c>
      <c r="D8848" t="s">
        <v>34973</v>
      </c>
    </row>
    <row r="8849" spans="1:4" x14ac:dyDescent="0.2">
      <c r="A8849" s="263" t="s">
        <v>2505</v>
      </c>
      <c r="B8849" s="263" t="s">
        <v>28358</v>
      </c>
      <c r="C8849" s="263" t="s">
        <v>23567</v>
      </c>
      <c r="D8849" t="s">
        <v>34973</v>
      </c>
    </row>
    <row r="8850" spans="1:4" x14ac:dyDescent="0.2">
      <c r="A8850" s="263" t="s">
        <v>15693</v>
      </c>
      <c r="B8850" s="263" t="s">
        <v>28358</v>
      </c>
      <c r="C8850" s="263" t="s">
        <v>23567</v>
      </c>
      <c r="D8850" t="s">
        <v>34973</v>
      </c>
    </row>
    <row r="8851" spans="1:4" x14ac:dyDescent="0.2">
      <c r="A8851" s="263" t="s">
        <v>2506</v>
      </c>
      <c r="B8851" s="263" t="s">
        <v>28359</v>
      </c>
      <c r="C8851" s="263" t="s">
        <v>23567</v>
      </c>
      <c r="D8851" t="s">
        <v>34973</v>
      </c>
    </row>
    <row r="8852" spans="1:4" x14ac:dyDescent="0.2">
      <c r="A8852" s="263" t="s">
        <v>15694</v>
      </c>
      <c r="B8852" s="263" t="s">
        <v>28359</v>
      </c>
      <c r="C8852" s="263" t="s">
        <v>23567</v>
      </c>
      <c r="D8852" t="s">
        <v>34973</v>
      </c>
    </row>
    <row r="8853" spans="1:4" x14ac:dyDescent="0.2">
      <c r="A8853" s="263" t="s">
        <v>2507</v>
      </c>
      <c r="B8853" s="263" t="s">
        <v>28360</v>
      </c>
      <c r="C8853" s="263" t="s">
        <v>23567</v>
      </c>
      <c r="D8853" t="s">
        <v>34973</v>
      </c>
    </row>
    <row r="8854" spans="1:4" x14ac:dyDescent="0.2">
      <c r="A8854" s="263" t="s">
        <v>15695</v>
      </c>
      <c r="B8854" s="263" t="s">
        <v>28360</v>
      </c>
      <c r="C8854" s="263" t="s">
        <v>23567</v>
      </c>
      <c r="D8854" t="s">
        <v>34973</v>
      </c>
    </row>
    <row r="8855" spans="1:4" x14ac:dyDescent="0.2">
      <c r="A8855" s="263" t="s">
        <v>2508</v>
      </c>
      <c r="B8855" s="263" t="s">
        <v>28361</v>
      </c>
      <c r="C8855" s="263" t="s">
        <v>23567</v>
      </c>
      <c r="D8855" t="s">
        <v>34973</v>
      </c>
    </row>
    <row r="8856" spans="1:4" x14ac:dyDescent="0.2">
      <c r="A8856" s="263" t="s">
        <v>15696</v>
      </c>
      <c r="B8856" s="263" t="s">
        <v>28361</v>
      </c>
      <c r="C8856" s="263" t="s">
        <v>23567</v>
      </c>
      <c r="D8856" t="s">
        <v>34973</v>
      </c>
    </row>
    <row r="8857" spans="1:4" x14ac:dyDescent="0.2">
      <c r="A8857" s="263" t="s">
        <v>2509</v>
      </c>
      <c r="B8857" s="263" t="s">
        <v>28362</v>
      </c>
      <c r="C8857" s="263" t="s">
        <v>23567</v>
      </c>
      <c r="D8857" t="s">
        <v>34973</v>
      </c>
    </row>
    <row r="8858" spans="1:4" x14ac:dyDescent="0.2">
      <c r="A8858" s="263" t="s">
        <v>15697</v>
      </c>
      <c r="B8858" s="263" t="s">
        <v>28362</v>
      </c>
      <c r="C8858" s="263" t="s">
        <v>23567</v>
      </c>
      <c r="D8858" t="s">
        <v>34973</v>
      </c>
    </row>
    <row r="8859" spans="1:4" x14ac:dyDescent="0.2">
      <c r="A8859" s="263" t="s">
        <v>2510</v>
      </c>
      <c r="B8859" s="263" t="s">
        <v>28363</v>
      </c>
      <c r="C8859" s="263" t="s">
        <v>23567</v>
      </c>
      <c r="D8859" t="s">
        <v>34973</v>
      </c>
    </row>
    <row r="8860" spans="1:4" x14ac:dyDescent="0.2">
      <c r="A8860" s="263" t="s">
        <v>15698</v>
      </c>
      <c r="B8860" s="263" t="s">
        <v>28363</v>
      </c>
      <c r="C8860" s="263" t="s">
        <v>23567</v>
      </c>
      <c r="D8860" t="s">
        <v>34973</v>
      </c>
    </row>
    <row r="8861" spans="1:4" x14ac:dyDescent="0.2">
      <c r="A8861" s="263" t="s">
        <v>2511</v>
      </c>
      <c r="B8861" s="263" t="s">
        <v>28364</v>
      </c>
      <c r="C8861" s="263" t="s">
        <v>23567</v>
      </c>
      <c r="D8861" t="s">
        <v>34973</v>
      </c>
    </row>
    <row r="8862" spans="1:4" x14ac:dyDescent="0.2">
      <c r="A8862" s="263" t="s">
        <v>15699</v>
      </c>
      <c r="B8862" s="263" t="s">
        <v>28364</v>
      </c>
      <c r="C8862" s="263" t="s">
        <v>23567</v>
      </c>
      <c r="D8862" t="s">
        <v>34973</v>
      </c>
    </row>
    <row r="8863" spans="1:4" x14ac:dyDescent="0.2">
      <c r="A8863" s="263" t="s">
        <v>2512</v>
      </c>
      <c r="B8863" s="263" t="s">
        <v>28365</v>
      </c>
      <c r="C8863" s="263" t="s">
        <v>23567</v>
      </c>
      <c r="D8863" t="s">
        <v>34973</v>
      </c>
    </row>
    <row r="8864" spans="1:4" x14ac:dyDescent="0.2">
      <c r="A8864" s="263" t="s">
        <v>15700</v>
      </c>
      <c r="B8864" s="263" t="s">
        <v>28365</v>
      </c>
      <c r="C8864" s="263" t="s">
        <v>23567</v>
      </c>
      <c r="D8864" t="s">
        <v>34973</v>
      </c>
    </row>
    <row r="8865" spans="1:4" x14ac:dyDescent="0.2">
      <c r="A8865" s="263" t="s">
        <v>2513</v>
      </c>
      <c r="B8865" s="263" t="s">
        <v>28366</v>
      </c>
      <c r="C8865" s="263" t="s">
        <v>23567</v>
      </c>
      <c r="D8865" t="s">
        <v>34973</v>
      </c>
    </row>
    <row r="8866" spans="1:4" x14ac:dyDescent="0.2">
      <c r="A8866" s="263" t="s">
        <v>15701</v>
      </c>
      <c r="B8866" s="263" t="s">
        <v>28366</v>
      </c>
      <c r="C8866" s="263" t="s">
        <v>23567</v>
      </c>
      <c r="D8866" t="s">
        <v>34973</v>
      </c>
    </row>
    <row r="8867" spans="1:4" x14ac:dyDescent="0.2">
      <c r="A8867" s="263" t="s">
        <v>2514</v>
      </c>
      <c r="B8867" s="263" t="s">
        <v>28367</v>
      </c>
      <c r="C8867" s="263" t="s">
        <v>19</v>
      </c>
      <c r="D8867" t="s">
        <v>3</v>
      </c>
    </row>
    <row r="8868" spans="1:4" x14ac:dyDescent="0.2">
      <c r="A8868" s="263" t="s">
        <v>15702</v>
      </c>
      <c r="B8868" s="263" t="s">
        <v>28367</v>
      </c>
      <c r="C8868" s="263" t="s">
        <v>19</v>
      </c>
      <c r="D8868" t="s">
        <v>3</v>
      </c>
    </row>
    <row r="8869" spans="1:4" x14ac:dyDescent="0.2">
      <c r="A8869" s="263" t="s">
        <v>2515</v>
      </c>
      <c r="B8869" s="263" t="s">
        <v>28368</v>
      </c>
      <c r="C8869" s="263" t="s">
        <v>19</v>
      </c>
      <c r="D8869" t="s">
        <v>3</v>
      </c>
    </row>
    <row r="8870" spans="1:4" x14ac:dyDescent="0.2">
      <c r="A8870" s="263" t="s">
        <v>15703</v>
      </c>
      <c r="B8870" s="263" t="s">
        <v>28368</v>
      </c>
      <c r="C8870" s="263" t="s">
        <v>19</v>
      </c>
      <c r="D8870" t="s">
        <v>3</v>
      </c>
    </row>
    <row r="8871" spans="1:4" x14ac:dyDescent="0.2">
      <c r="A8871" s="263" t="s">
        <v>2516</v>
      </c>
      <c r="B8871" s="263" t="s">
        <v>28369</v>
      </c>
      <c r="C8871" s="263" t="s">
        <v>19</v>
      </c>
      <c r="D8871" t="s">
        <v>3</v>
      </c>
    </row>
    <row r="8872" spans="1:4" x14ac:dyDescent="0.2">
      <c r="A8872" s="263" t="s">
        <v>15704</v>
      </c>
      <c r="B8872" s="263" t="s">
        <v>28369</v>
      </c>
      <c r="C8872" s="263" t="s">
        <v>19</v>
      </c>
      <c r="D8872" t="s">
        <v>3</v>
      </c>
    </row>
    <row r="8873" spans="1:4" x14ac:dyDescent="0.2">
      <c r="A8873" s="263" t="s">
        <v>2517</v>
      </c>
      <c r="B8873" s="263" t="s">
        <v>28370</v>
      </c>
      <c r="C8873" s="263" t="s">
        <v>19</v>
      </c>
      <c r="D8873" t="s">
        <v>3</v>
      </c>
    </row>
    <row r="8874" spans="1:4" x14ac:dyDescent="0.2">
      <c r="A8874" s="263" t="s">
        <v>15705</v>
      </c>
      <c r="B8874" s="263" t="s">
        <v>28370</v>
      </c>
      <c r="C8874" s="263" t="s">
        <v>19</v>
      </c>
      <c r="D8874" t="s">
        <v>3</v>
      </c>
    </row>
    <row r="8875" spans="1:4" x14ac:dyDescent="0.2">
      <c r="A8875" s="263" t="s">
        <v>2518</v>
      </c>
      <c r="B8875" s="263" t="s">
        <v>28371</v>
      </c>
      <c r="C8875" s="263" t="s">
        <v>19</v>
      </c>
      <c r="D8875" t="s">
        <v>3</v>
      </c>
    </row>
    <row r="8876" spans="1:4" x14ac:dyDescent="0.2">
      <c r="A8876" s="263" t="s">
        <v>15706</v>
      </c>
      <c r="B8876" s="263" t="s">
        <v>28371</v>
      </c>
      <c r="C8876" s="263" t="s">
        <v>19</v>
      </c>
      <c r="D8876" t="s">
        <v>3</v>
      </c>
    </row>
    <row r="8877" spans="1:4" x14ac:dyDescent="0.2">
      <c r="A8877" s="263" t="s">
        <v>2519</v>
      </c>
      <c r="B8877" s="263" t="s">
        <v>28372</v>
      </c>
      <c r="C8877" s="263" t="s">
        <v>19</v>
      </c>
      <c r="D8877" t="s">
        <v>3</v>
      </c>
    </row>
    <row r="8878" spans="1:4" x14ac:dyDescent="0.2">
      <c r="A8878" s="263" t="s">
        <v>15707</v>
      </c>
      <c r="B8878" s="263" t="s">
        <v>28372</v>
      </c>
      <c r="C8878" s="263" t="s">
        <v>19</v>
      </c>
      <c r="D8878" t="s">
        <v>3</v>
      </c>
    </row>
    <row r="8879" spans="1:4" x14ac:dyDescent="0.2">
      <c r="A8879" s="263" t="s">
        <v>2520</v>
      </c>
      <c r="B8879" s="263" t="s">
        <v>28373</v>
      </c>
      <c r="C8879" s="263" t="s">
        <v>19</v>
      </c>
      <c r="D8879" t="s">
        <v>3</v>
      </c>
    </row>
    <row r="8880" spans="1:4" x14ac:dyDescent="0.2">
      <c r="A8880" s="263" t="s">
        <v>15708</v>
      </c>
      <c r="B8880" s="263" t="s">
        <v>28373</v>
      </c>
      <c r="C8880" s="263" t="s">
        <v>19</v>
      </c>
      <c r="D8880" t="s">
        <v>3</v>
      </c>
    </row>
    <row r="8881" spans="1:4" x14ac:dyDescent="0.2">
      <c r="A8881" s="263" t="s">
        <v>2521</v>
      </c>
      <c r="B8881" s="263" t="s">
        <v>28374</v>
      </c>
      <c r="C8881" s="263" t="s">
        <v>19</v>
      </c>
      <c r="D8881" t="s">
        <v>3</v>
      </c>
    </row>
    <row r="8882" spans="1:4" x14ac:dyDescent="0.2">
      <c r="A8882" s="263" t="s">
        <v>15709</v>
      </c>
      <c r="B8882" s="263" t="s">
        <v>28374</v>
      </c>
      <c r="C8882" s="263" t="s">
        <v>19</v>
      </c>
      <c r="D8882" t="s">
        <v>3</v>
      </c>
    </row>
    <row r="8883" spans="1:4" x14ac:dyDescent="0.2">
      <c r="A8883" s="263" t="s">
        <v>2522</v>
      </c>
      <c r="B8883" s="263" t="s">
        <v>28375</v>
      </c>
      <c r="C8883" s="263" t="s">
        <v>19</v>
      </c>
      <c r="D8883" t="s">
        <v>3</v>
      </c>
    </row>
    <row r="8884" spans="1:4" x14ac:dyDescent="0.2">
      <c r="A8884" s="263" t="s">
        <v>15710</v>
      </c>
      <c r="B8884" s="263" t="s">
        <v>28375</v>
      </c>
      <c r="C8884" s="263" t="s">
        <v>19</v>
      </c>
      <c r="D8884" t="s">
        <v>3</v>
      </c>
    </row>
    <row r="8885" spans="1:4" x14ac:dyDescent="0.2">
      <c r="A8885" s="263" t="s">
        <v>2523</v>
      </c>
      <c r="B8885" s="263" t="s">
        <v>28376</v>
      </c>
      <c r="C8885" s="263" t="s">
        <v>19</v>
      </c>
      <c r="D8885" t="s">
        <v>3</v>
      </c>
    </row>
    <row r="8886" spans="1:4" x14ac:dyDescent="0.2">
      <c r="A8886" s="263" t="s">
        <v>15711</v>
      </c>
      <c r="B8886" s="263" t="s">
        <v>28376</v>
      </c>
      <c r="C8886" s="263" t="s">
        <v>19</v>
      </c>
      <c r="D8886" t="s">
        <v>3</v>
      </c>
    </row>
    <row r="8887" spans="1:4" x14ac:dyDescent="0.2">
      <c r="A8887" s="263" t="s">
        <v>2524</v>
      </c>
      <c r="B8887" s="263" t="s">
        <v>28377</v>
      </c>
      <c r="C8887" s="263" t="s">
        <v>19</v>
      </c>
      <c r="D8887" t="s">
        <v>3</v>
      </c>
    </row>
    <row r="8888" spans="1:4" x14ac:dyDescent="0.2">
      <c r="A8888" s="263" t="s">
        <v>15712</v>
      </c>
      <c r="B8888" s="263" t="s">
        <v>28377</v>
      </c>
      <c r="C8888" s="263" t="s">
        <v>19</v>
      </c>
      <c r="D8888" t="s">
        <v>3</v>
      </c>
    </row>
    <row r="8889" spans="1:4" x14ac:dyDescent="0.2">
      <c r="A8889" s="263" t="s">
        <v>2525</v>
      </c>
      <c r="B8889" s="263" t="s">
        <v>28378</v>
      </c>
      <c r="C8889" s="263" t="s">
        <v>19</v>
      </c>
      <c r="D8889" t="s">
        <v>3</v>
      </c>
    </row>
    <row r="8890" spans="1:4" x14ac:dyDescent="0.2">
      <c r="A8890" s="263" t="s">
        <v>15713</v>
      </c>
      <c r="B8890" s="263" t="s">
        <v>28378</v>
      </c>
      <c r="C8890" s="263" t="s">
        <v>19</v>
      </c>
      <c r="D8890" t="s">
        <v>3</v>
      </c>
    </row>
    <row r="8891" spans="1:4" x14ac:dyDescent="0.2">
      <c r="A8891" s="263" t="s">
        <v>2526</v>
      </c>
      <c r="B8891" s="263" t="s">
        <v>28379</v>
      </c>
      <c r="C8891" s="263" t="s">
        <v>19</v>
      </c>
      <c r="D8891" t="s">
        <v>3</v>
      </c>
    </row>
    <row r="8892" spans="1:4" x14ac:dyDescent="0.2">
      <c r="A8892" s="263" t="s">
        <v>15714</v>
      </c>
      <c r="B8892" s="263" t="s">
        <v>28379</v>
      </c>
      <c r="C8892" s="263" t="s">
        <v>19</v>
      </c>
      <c r="D8892" t="s">
        <v>3</v>
      </c>
    </row>
    <row r="8893" spans="1:4" x14ac:dyDescent="0.2">
      <c r="A8893" s="263" t="s">
        <v>2527</v>
      </c>
      <c r="B8893" s="263" t="s">
        <v>28380</v>
      </c>
      <c r="C8893" s="263" t="s">
        <v>19</v>
      </c>
      <c r="D8893" t="s">
        <v>3</v>
      </c>
    </row>
    <row r="8894" spans="1:4" x14ac:dyDescent="0.2">
      <c r="A8894" s="263" t="s">
        <v>15715</v>
      </c>
      <c r="B8894" s="263" t="s">
        <v>28380</v>
      </c>
      <c r="C8894" s="263" t="s">
        <v>19</v>
      </c>
      <c r="D8894" t="s">
        <v>3</v>
      </c>
    </row>
    <row r="8895" spans="1:4" x14ac:dyDescent="0.2">
      <c r="A8895" s="263" t="s">
        <v>2528</v>
      </c>
      <c r="B8895" s="263" t="s">
        <v>28381</v>
      </c>
      <c r="C8895" s="263" t="s">
        <v>19</v>
      </c>
      <c r="D8895" t="s">
        <v>3</v>
      </c>
    </row>
    <row r="8896" spans="1:4" x14ac:dyDescent="0.2">
      <c r="A8896" s="263" t="s">
        <v>15716</v>
      </c>
      <c r="B8896" s="263" t="s">
        <v>28381</v>
      </c>
      <c r="C8896" s="263" t="s">
        <v>19</v>
      </c>
      <c r="D8896" t="s">
        <v>3</v>
      </c>
    </row>
    <row r="8897" spans="1:4" x14ac:dyDescent="0.2">
      <c r="A8897" s="263" t="s">
        <v>2529</v>
      </c>
      <c r="B8897" s="263" t="s">
        <v>28382</v>
      </c>
      <c r="C8897" s="263" t="s">
        <v>19</v>
      </c>
      <c r="D8897" t="s">
        <v>3</v>
      </c>
    </row>
    <row r="8898" spans="1:4" x14ac:dyDescent="0.2">
      <c r="A8898" s="263" t="s">
        <v>15717</v>
      </c>
      <c r="B8898" s="263" t="s">
        <v>28382</v>
      </c>
      <c r="C8898" s="263" t="s">
        <v>19</v>
      </c>
      <c r="D8898" t="s">
        <v>3</v>
      </c>
    </row>
    <row r="8899" spans="1:4" x14ac:dyDescent="0.2">
      <c r="A8899" s="263" t="s">
        <v>2530</v>
      </c>
      <c r="B8899" s="263" t="s">
        <v>28383</v>
      </c>
      <c r="C8899" s="263" t="s">
        <v>19</v>
      </c>
      <c r="D8899" t="s">
        <v>3</v>
      </c>
    </row>
    <row r="8900" spans="1:4" x14ac:dyDescent="0.2">
      <c r="A8900" s="263" t="s">
        <v>15718</v>
      </c>
      <c r="B8900" s="263" t="s">
        <v>28383</v>
      </c>
      <c r="C8900" s="263" t="s">
        <v>19</v>
      </c>
      <c r="D8900" t="s">
        <v>3</v>
      </c>
    </row>
    <row r="8901" spans="1:4" x14ac:dyDescent="0.2">
      <c r="A8901" s="263" t="s">
        <v>2531</v>
      </c>
      <c r="B8901" s="263" t="s">
        <v>28384</v>
      </c>
      <c r="C8901" s="263" t="s">
        <v>19</v>
      </c>
      <c r="D8901" t="s">
        <v>3</v>
      </c>
    </row>
    <row r="8902" spans="1:4" x14ac:dyDescent="0.2">
      <c r="A8902" s="263" t="s">
        <v>15719</v>
      </c>
      <c r="B8902" s="263" t="s">
        <v>28384</v>
      </c>
      <c r="C8902" s="263" t="s">
        <v>19</v>
      </c>
      <c r="D8902" t="s">
        <v>3</v>
      </c>
    </row>
    <row r="8903" spans="1:4" x14ac:dyDescent="0.2">
      <c r="A8903" s="263" t="s">
        <v>8259</v>
      </c>
      <c r="B8903" s="263" t="s">
        <v>28385</v>
      </c>
      <c r="C8903" s="263" t="s">
        <v>19</v>
      </c>
      <c r="D8903" t="s">
        <v>3</v>
      </c>
    </row>
    <row r="8904" spans="1:4" x14ac:dyDescent="0.2">
      <c r="A8904" s="263" t="s">
        <v>15720</v>
      </c>
      <c r="B8904" s="263" t="s">
        <v>28385</v>
      </c>
      <c r="C8904" s="263" t="s">
        <v>19</v>
      </c>
      <c r="D8904" t="s">
        <v>3</v>
      </c>
    </row>
    <row r="8905" spans="1:4" x14ac:dyDescent="0.2">
      <c r="A8905" s="263" t="s">
        <v>8260</v>
      </c>
      <c r="B8905" s="263" t="s">
        <v>28386</v>
      </c>
      <c r="C8905" s="263" t="s">
        <v>19</v>
      </c>
      <c r="D8905" t="s">
        <v>3</v>
      </c>
    </row>
    <row r="8906" spans="1:4" x14ac:dyDescent="0.2">
      <c r="A8906" s="263" t="s">
        <v>15721</v>
      </c>
      <c r="B8906" s="263" t="s">
        <v>28386</v>
      </c>
      <c r="C8906" s="263" t="s">
        <v>19</v>
      </c>
      <c r="D8906" t="s">
        <v>3</v>
      </c>
    </row>
    <row r="8907" spans="1:4" x14ac:dyDescent="0.2">
      <c r="A8907" s="263" t="s">
        <v>8261</v>
      </c>
      <c r="B8907" s="263" t="s">
        <v>28387</v>
      </c>
      <c r="C8907" s="263" t="s">
        <v>19</v>
      </c>
      <c r="D8907" t="s">
        <v>3</v>
      </c>
    </row>
    <row r="8908" spans="1:4" x14ac:dyDescent="0.2">
      <c r="A8908" s="263" t="s">
        <v>15722</v>
      </c>
      <c r="B8908" s="263" t="s">
        <v>28387</v>
      </c>
      <c r="C8908" s="263" t="s">
        <v>19</v>
      </c>
      <c r="D8908" t="s">
        <v>3</v>
      </c>
    </row>
    <row r="8909" spans="1:4" x14ac:dyDescent="0.2">
      <c r="A8909" s="263" t="s">
        <v>8262</v>
      </c>
      <c r="B8909" s="263" t="s">
        <v>28388</v>
      </c>
      <c r="C8909" s="263" t="s">
        <v>19</v>
      </c>
      <c r="D8909" t="s">
        <v>3</v>
      </c>
    </row>
    <row r="8910" spans="1:4" x14ac:dyDescent="0.2">
      <c r="A8910" s="263" t="s">
        <v>15723</v>
      </c>
      <c r="B8910" s="263" t="s">
        <v>28388</v>
      </c>
      <c r="C8910" s="263" t="s">
        <v>19</v>
      </c>
      <c r="D8910" t="s">
        <v>3</v>
      </c>
    </row>
    <row r="8911" spans="1:4" x14ac:dyDescent="0.2">
      <c r="A8911" s="263" t="s">
        <v>8263</v>
      </c>
      <c r="B8911" s="263" t="s">
        <v>28389</v>
      </c>
      <c r="C8911" s="263" t="s">
        <v>19</v>
      </c>
      <c r="D8911" t="s">
        <v>3</v>
      </c>
    </row>
    <row r="8912" spans="1:4" x14ac:dyDescent="0.2">
      <c r="A8912" s="263" t="s">
        <v>15724</v>
      </c>
      <c r="B8912" s="263" t="s">
        <v>28389</v>
      </c>
      <c r="C8912" s="263" t="s">
        <v>19</v>
      </c>
      <c r="D8912" t="s">
        <v>3</v>
      </c>
    </row>
    <row r="8913" spans="1:4" x14ac:dyDescent="0.2">
      <c r="A8913" s="263" t="s">
        <v>8264</v>
      </c>
      <c r="B8913" s="263" t="s">
        <v>28390</v>
      </c>
      <c r="C8913" s="263" t="s">
        <v>19</v>
      </c>
      <c r="D8913" t="s">
        <v>3</v>
      </c>
    </row>
    <row r="8914" spans="1:4" x14ac:dyDescent="0.2">
      <c r="A8914" s="263" t="s">
        <v>15725</v>
      </c>
      <c r="B8914" s="263" t="s">
        <v>28390</v>
      </c>
      <c r="C8914" s="263" t="s">
        <v>19</v>
      </c>
      <c r="D8914" t="s">
        <v>3</v>
      </c>
    </row>
    <row r="8915" spans="1:4" x14ac:dyDescent="0.2">
      <c r="A8915" s="263" t="s">
        <v>8265</v>
      </c>
      <c r="B8915" s="263" t="s">
        <v>28391</v>
      </c>
      <c r="C8915" s="263" t="s">
        <v>19</v>
      </c>
      <c r="D8915" t="s">
        <v>3</v>
      </c>
    </row>
    <row r="8916" spans="1:4" x14ac:dyDescent="0.2">
      <c r="A8916" s="263" t="s">
        <v>15726</v>
      </c>
      <c r="B8916" s="263" t="s">
        <v>28391</v>
      </c>
      <c r="C8916" s="263" t="s">
        <v>19</v>
      </c>
      <c r="D8916" t="s">
        <v>3</v>
      </c>
    </row>
    <row r="8917" spans="1:4" x14ac:dyDescent="0.2">
      <c r="A8917" s="263" t="s">
        <v>8266</v>
      </c>
      <c r="B8917" s="263" t="s">
        <v>28392</v>
      </c>
      <c r="C8917" s="263" t="s">
        <v>19</v>
      </c>
      <c r="D8917" t="s">
        <v>3</v>
      </c>
    </row>
    <row r="8918" spans="1:4" x14ac:dyDescent="0.2">
      <c r="A8918" s="263" t="s">
        <v>15727</v>
      </c>
      <c r="B8918" s="263" t="s">
        <v>28392</v>
      </c>
      <c r="C8918" s="263" t="s">
        <v>19</v>
      </c>
      <c r="D8918" t="s">
        <v>3</v>
      </c>
    </row>
    <row r="8919" spans="1:4" x14ac:dyDescent="0.2">
      <c r="A8919" s="263" t="s">
        <v>8267</v>
      </c>
      <c r="B8919" s="263" t="s">
        <v>28393</v>
      </c>
      <c r="C8919" s="263" t="s">
        <v>23500</v>
      </c>
      <c r="D8919" t="s">
        <v>34972</v>
      </c>
    </row>
    <row r="8920" spans="1:4" x14ac:dyDescent="0.2">
      <c r="A8920" s="263" t="s">
        <v>15728</v>
      </c>
      <c r="B8920" s="263" t="s">
        <v>28393</v>
      </c>
      <c r="C8920" s="263" t="s">
        <v>23500</v>
      </c>
      <c r="D8920" t="s">
        <v>34972</v>
      </c>
    </row>
    <row r="8921" spans="1:4" x14ac:dyDescent="0.2">
      <c r="A8921" s="263" t="s">
        <v>8268</v>
      </c>
      <c r="B8921" s="263" t="s">
        <v>28394</v>
      </c>
      <c r="C8921" s="263" t="s">
        <v>12</v>
      </c>
      <c r="D8921" t="s">
        <v>2</v>
      </c>
    </row>
    <row r="8922" spans="1:4" x14ac:dyDescent="0.2">
      <c r="A8922" s="263" t="s">
        <v>15729</v>
      </c>
      <c r="B8922" s="263" t="s">
        <v>28394</v>
      </c>
      <c r="C8922" s="263" t="s">
        <v>12</v>
      </c>
      <c r="D8922" t="s">
        <v>2</v>
      </c>
    </row>
    <row r="8923" spans="1:4" x14ac:dyDescent="0.2">
      <c r="A8923" s="263" t="s">
        <v>2532</v>
      </c>
      <c r="B8923" s="263" t="s">
        <v>28395</v>
      </c>
      <c r="C8923" s="263" t="s">
        <v>23500</v>
      </c>
      <c r="D8923" t="s">
        <v>34972</v>
      </c>
    </row>
    <row r="8924" spans="1:4" x14ac:dyDescent="0.2">
      <c r="A8924" s="263" t="s">
        <v>15730</v>
      </c>
      <c r="B8924" s="263" t="s">
        <v>28395</v>
      </c>
      <c r="C8924" s="263" t="s">
        <v>23500</v>
      </c>
      <c r="D8924" t="s">
        <v>34972</v>
      </c>
    </row>
    <row r="8925" spans="1:4" x14ac:dyDescent="0.2">
      <c r="A8925" s="263" t="s">
        <v>2533</v>
      </c>
      <c r="B8925" s="263" t="s">
        <v>28396</v>
      </c>
      <c r="C8925" s="263" t="s">
        <v>23500</v>
      </c>
      <c r="D8925" t="s">
        <v>34972</v>
      </c>
    </row>
    <row r="8926" spans="1:4" x14ac:dyDescent="0.2">
      <c r="A8926" s="263" t="s">
        <v>15731</v>
      </c>
      <c r="B8926" s="263" t="s">
        <v>28396</v>
      </c>
      <c r="C8926" s="263" t="s">
        <v>23500</v>
      </c>
      <c r="D8926" t="s">
        <v>34972</v>
      </c>
    </row>
    <row r="8927" spans="1:4" x14ac:dyDescent="0.2">
      <c r="A8927" s="263" t="s">
        <v>2534</v>
      </c>
      <c r="B8927" s="263" t="s">
        <v>28397</v>
      </c>
      <c r="C8927" s="263" t="s">
        <v>23500</v>
      </c>
      <c r="D8927" t="s">
        <v>34972</v>
      </c>
    </row>
    <row r="8928" spans="1:4" x14ac:dyDescent="0.2">
      <c r="A8928" s="263" t="s">
        <v>15732</v>
      </c>
      <c r="B8928" s="263" t="s">
        <v>28397</v>
      </c>
      <c r="C8928" s="263" t="s">
        <v>23500</v>
      </c>
      <c r="D8928" t="s">
        <v>34972</v>
      </c>
    </row>
    <row r="8929" spans="1:4" x14ac:dyDescent="0.2">
      <c r="A8929" s="263" t="s">
        <v>2535</v>
      </c>
      <c r="B8929" s="263" t="s">
        <v>28398</v>
      </c>
      <c r="C8929" s="263" t="s">
        <v>23500</v>
      </c>
      <c r="D8929" t="s">
        <v>34972</v>
      </c>
    </row>
    <row r="8930" spans="1:4" x14ac:dyDescent="0.2">
      <c r="A8930" s="263" t="s">
        <v>15733</v>
      </c>
      <c r="B8930" s="263" t="s">
        <v>28398</v>
      </c>
      <c r="C8930" s="263" t="s">
        <v>23500</v>
      </c>
      <c r="D8930" t="s">
        <v>34972</v>
      </c>
    </row>
    <row r="8931" spans="1:4" x14ac:dyDescent="0.2">
      <c r="A8931" s="263" t="s">
        <v>8269</v>
      </c>
      <c r="B8931" s="263" t="s">
        <v>28399</v>
      </c>
      <c r="C8931" s="263" t="s">
        <v>23567</v>
      </c>
      <c r="D8931" t="s">
        <v>34973</v>
      </c>
    </row>
    <row r="8932" spans="1:4" x14ac:dyDescent="0.2">
      <c r="A8932" s="263" t="s">
        <v>15734</v>
      </c>
      <c r="B8932" s="263" t="s">
        <v>28399</v>
      </c>
      <c r="C8932" s="263" t="s">
        <v>23567</v>
      </c>
      <c r="D8932" t="s">
        <v>34973</v>
      </c>
    </row>
    <row r="8933" spans="1:4" x14ac:dyDescent="0.2">
      <c r="A8933" s="263" t="s">
        <v>2536</v>
      </c>
      <c r="B8933" s="263" t="s">
        <v>28400</v>
      </c>
      <c r="C8933" s="263" t="s">
        <v>23500</v>
      </c>
      <c r="D8933" t="s">
        <v>34972</v>
      </c>
    </row>
    <row r="8934" spans="1:4" x14ac:dyDescent="0.2">
      <c r="A8934" s="263" t="s">
        <v>15735</v>
      </c>
      <c r="B8934" s="263" t="s">
        <v>28400</v>
      </c>
      <c r="C8934" s="263" t="s">
        <v>23500</v>
      </c>
      <c r="D8934" t="s">
        <v>34972</v>
      </c>
    </row>
    <row r="8935" spans="1:4" x14ac:dyDescent="0.2">
      <c r="A8935" s="263" t="s">
        <v>8270</v>
      </c>
      <c r="B8935" s="263" t="s">
        <v>28401</v>
      </c>
      <c r="C8935" s="263" t="s">
        <v>23500</v>
      </c>
      <c r="D8935" t="s">
        <v>34972</v>
      </c>
    </row>
    <row r="8936" spans="1:4" x14ac:dyDescent="0.2">
      <c r="A8936" s="263" t="s">
        <v>15736</v>
      </c>
      <c r="B8936" s="263" t="s">
        <v>28401</v>
      </c>
      <c r="C8936" s="263" t="s">
        <v>23500</v>
      </c>
      <c r="D8936" t="s">
        <v>34972</v>
      </c>
    </row>
    <row r="8937" spans="1:4" x14ac:dyDescent="0.2">
      <c r="A8937" s="263" t="s">
        <v>8271</v>
      </c>
      <c r="B8937" s="263" t="s">
        <v>28402</v>
      </c>
      <c r="C8937" s="263" t="s">
        <v>23500</v>
      </c>
      <c r="D8937" t="s">
        <v>34972</v>
      </c>
    </row>
    <row r="8938" spans="1:4" x14ac:dyDescent="0.2">
      <c r="A8938" s="263" t="s">
        <v>15737</v>
      </c>
      <c r="B8938" s="263" t="s">
        <v>28402</v>
      </c>
      <c r="C8938" s="263" t="s">
        <v>23500</v>
      </c>
      <c r="D8938" t="s">
        <v>34972</v>
      </c>
    </row>
    <row r="8939" spans="1:4" x14ac:dyDescent="0.2">
      <c r="A8939" s="263" t="s">
        <v>8272</v>
      </c>
      <c r="B8939" s="263" t="s">
        <v>28403</v>
      </c>
      <c r="C8939" s="263" t="s">
        <v>23500</v>
      </c>
      <c r="D8939" t="s">
        <v>34972</v>
      </c>
    </row>
    <row r="8940" spans="1:4" x14ac:dyDescent="0.2">
      <c r="A8940" s="263" t="s">
        <v>15738</v>
      </c>
      <c r="B8940" s="263" t="s">
        <v>28403</v>
      </c>
      <c r="C8940" s="263" t="s">
        <v>23500</v>
      </c>
      <c r="D8940" t="s">
        <v>34972</v>
      </c>
    </row>
    <row r="8941" spans="1:4" x14ac:dyDescent="0.2">
      <c r="A8941" s="263" t="s">
        <v>8273</v>
      </c>
      <c r="B8941" s="263" t="s">
        <v>28404</v>
      </c>
      <c r="C8941" s="263" t="s">
        <v>23500</v>
      </c>
      <c r="D8941" t="s">
        <v>34972</v>
      </c>
    </row>
    <row r="8942" spans="1:4" x14ac:dyDescent="0.2">
      <c r="A8942" s="263" t="s">
        <v>15739</v>
      </c>
      <c r="B8942" s="263" t="s">
        <v>28404</v>
      </c>
      <c r="C8942" s="263" t="s">
        <v>23500</v>
      </c>
      <c r="D8942" t="s">
        <v>34972</v>
      </c>
    </row>
    <row r="8943" spans="1:4" x14ac:dyDescent="0.2">
      <c r="A8943" s="263" t="s">
        <v>8274</v>
      </c>
      <c r="B8943" s="263" t="s">
        <v>28405</v>
      </c>
      <c r="C8943" s="263" t="s">
        <v>23567</v>
      </c>
      <c r="D8943" t="s">
        <v>34973</v>
      </c>
    </row>
    <row r="8944" spans="1:4" x14ac:dyDescent="0.2">
      <c r="A8944" s="263" t="s">
        <v>15740</v>
      </c>
      <c r="B8944" s="263" t="s">
        <v>28405</v>
      </c>
      <c r="C8944" s="263" t="s">
        <v>23567</v>
      </c>
      <c r="D8944" t="s">
        <v>34973</v>
      </c>
    </row>
    <row r="8945" spans="1:4" x14ac:dyDescent="0.2">
      <c r="A8945" s="263" t="s">
        <v>2537</v>
      </c>
      <c r="B8945" s="263" t="s">
        <v>28406</v>
      </c>
      <c r="C8945" s="263" t="s">
        <v>20</v>
      </c>
      <c r="D8945" t="s">
        <v>0</v>
      </c>
    </row>
    <row r="8946" spans="1:4" x14ac:dyDescent="0.2">
      <c r="A8946" s="263" t="s">
        <v>15741</v>
      </c>
      <c r="B8946" s="263" t="s">
        <v>28406</v>
      </c>
      <c r="C8946" s="263" t="s">
        <v>20</v>
      </c>
      <c r="D8946" t="s">
        <v>0</v>
      </c>
    </row>
    <row r="8947" spans="1:4" x14ac:dyDescent="0.2">
      <c r="A8947" s="263" t="s">
        <v>2538</v>
      </c>
      <c r="B8947" s="263" t="s">
        <v>28407</v>
      </c>
      <c r="C8947" s="263" t="s">
        <v>20</v>
      </c>
      <c r="D8947" t="s">
        <v>0</v>
      </c>
    </row>
    <row r="8948" spans="1:4" x14ac:dyDescent="0.2">
      <c r="A8948" s="263" t="s">
        <v>15742</v>
      </c>
      <c r="B8948" s="263" t="s">
        <v>28407</v>
      </c>
      <c r="C8948" s="263" t="s">
        <v>20</v>
      </c>
      <c r="D8948" t="s">
        <v>0</v>
      </c>
    </row>
    <row r="8949" spans="1:4" x14ac:dyDescent="0.2">
      <c r="A8949" s="263" t="s">
        <v>2539</v>
      </c>
      <c r="B8949" s="263" t="s">
        <v>28408</v>
      </c>
      <c r="C8949" s="263" t="s">
        <v>20</v>
      </c>
      <c r="D8949" t="s">
        <v>0</v>
      </c>
    </row>
    <row r="8950" spans="1:4" x14ac:dyDescent="0.2">
      <c r="A8950" s="263" t="s">
        <v>15743</v>
      </c>
      <c r="B8950" s="263" t="s">
        <v>28408</v>
      </c>
      <c r="C8950" s="263" t="s">
        <v>20</v>
      </c>
      <c r="D8950" t="s">
        <v>0</v>
      </c>
    </row>
    <row r="8951" spans="1:4" x14ac:dyDescent="0.2">
      <c r="A8951" s="263" t="s">
        <v>2540</v>
      </c>
      <c r="B8951" s="263" t="s">
        <v>28409</v>
      </c>
      <c r="C8951" s="263" t="s">
        <v>20</v>
      </c>
      <c r="D8951" t="s">
        <v>0</v>
      </c>
    </row>
    <row r="8952" spans="1:4" x14ac:dyDescent="0.2">
      <c r="A8952" s="263" t="s">
        <v>15744</v>
      </c>
      <c r="B8952" s="263" t="s">
        <v>28409</v>
      </c>
      <c r="C8952" s="263" t="s">
        <v>20</v>
      </c>
      <c r="D8952" t="s">
        <v>0</v>
      </c>
    </row>
    <row r="8953" spans="1:4" x14ac:dyDescent="0.2">
      <c r="A8953" s="263" t="s">
        <v>2566</v>
      </c>
      <c r="B8953" s="263" t="s">
        <v>28410</v>
      </c>
      <c r="C8953" s="263" t="s">
        <v>20</v>
      </c>
      <c r="D8953" t="s">
        <v>0</v>
      </c>
    </row>
    <row r="8954" spans="1:4" x14ac:dyDescent="0.2">
      <c r="A8954" s="263" t="s">
        <v>15745</v>
      </c>
      <c r="B8954" s="263" t="s">
        <v>28410</v>
      </c>
      <c r="C8954" s="263" t="s">
        <v>20</v>
      </c>
      <c r="D8954" t="s">
        <v>0</v>
      </c>
    </row>
    <row r="8955" spans="1:4" x14ac:dyDescent="0.2">
      <c r="A8955" s="263" t="s">
        <v>8275</v>
      </c>
      <c r="B8955" s="263" t="s">
        <v>28411</v>
      </c>
      <c r="C8955" s="263" t="s">
        <v>20</v>
      </c>
      <c r="D8955" t="s">
        <v>0</v>
      </c>
    </row>
    <row r="8956" spans="1:4" x14ac:dyDescent="0.2">
      <c r="A8956" s="263" t="s">
        <v>15746</v>
      </c>
      <c r="B8956" s="263" t="s">
        <v>28411</v>
      </c>
      <c r="C8956" s="263" t="s">
        <v>20</v>
      </c>
      <c r="D8956" t="s">
        <v>0</v>
      </c>
    </row>
    <row r="8957" spans="1:4" x14ac:dyDescent="0.2">
      <c r="A8957" s="263" t="s">
        <v>2541</v>
      </c>
      <c r="B8957" s="263" t="s">
        <v>28412</v>
      </c>
      <c r="C8957" s="263" t="s">
        <v>23567</v>
      </c>
      <c r="D8957" t="s">
        <v>34973</v>
      </c>
    </row>
    <row r="8958" spans="1:4" x14ac:dyDescent="0.2">
      <c r="A8958" s="263" t="s">
        <v>15747</v>
      </c>
      <c r="B8958" s="263" t="s">
        <v>28412</v>
      </c>
      <c r="C8958" s="263" t="s">
        <v>23567</v>
      </c>
      <c r="D8958" t="s">
        <v>34973</v>
      </c>
    </row>
    <row r="8959" spans="1:4" x14ac:dyDescent="0.2">
      <c r="A8959" s="263" t="s">
        <v>2542</v>
      </c>
      <c r="B8959" s="263" t="s">
        <v>28413</v>
      </c>
      <c r="C8959" s="263" t="s">
        <v>23567</v>
      </c>
      <c r="D8959" t="s">
        <v>34973</v>
      </c>
    </row>
    <row r="8960" spans="1:4" x14ac:dyDescent="0.2">
      <c r="A8960" s="263" t="s">
        <v>15748</v>
      </c>
      <c r="B8960" s="263" t="s">
        <v>28413</v>
      </c>
      <c r="C8960" s="263" t="s">
        <v>23567</v>
      </c>
      <c r="D8960" t="s">
        <v>34973</v>
      </c>
    </row>
    <row r="8961" spans="1:4" x14ac:dyDescent="0.2">
      <c r="A8961" s="263" t="s">
        <v>2543</v>
      </c>
      <c r="B8961" s="263" t="s">
        <v>28414</v>
      </c>
      <c r="C8961" s="263" t="s">
        <v>23567</v>
      </c>
      <c r="D8961" t="s">
        <v>34973</v>
      </c>
    </row>
    <row r="8962" spans="1:4" x14ac:dyDescent="0.2">
      <c r="A8962" s="263" t="s">
        <v>15749</v>
      </c>
      <c r="B8962" s="263" t="s">
        <v>28414</v>
      </c>
      <c r="C8962" s="263" t="s">
        <v>23567</v>
      </c>
      <c r="D8962" t="s">
        <v>34973</v>
      </c>
    </row>
    <row r="8963" spans="1:4" x14ac:dyDescent="0.2">
      <c r="A8963" s="263" t="s">
        <v>8276</v>
      </c>
      <c r="B8963" s="263" t="s">
        <v>28415</v>
      </c>
      <c r="C8963" s="263" t="s">
        <v>23567</v>
      </c>
      <c r="D8963" t="s">
        <v>34973</v>
      </c>
    </row>
    <row r="8964" spans="1:4" x14ac:dyDescent="0.2">
      <c r="A8964" s="263" t="s">
        <v>15750</v>
      </c>
      <c r="B8964" s="263" t="s">
        <v>28415</v>
      </c>
      <c r="C8964" s="263" t="s">
        <v>23567</v>
      </c>
      <c r="D8964" t="s">
        <v>34973</v>
      </c>
    </row>
    <row r="8965" spans="1:4" x14ac:dyDescent="0.2">
      <c r="A8965" s="263" t="s">
        <v>8277</v>
      </c>
      <c r="B8965" s="263" t="s">
        <v>28416</v>
      </c>
      <c r="C8965" s="263" t="s">
        <v>23567</v>
      </c>
      <c r="D8965" t="s">
        <v>34973</v>
      </c>
    </row>
    <row r="8966" spans="1:4" x14ac:dyDescent="0.2">
      <c r="A8966" s="263" t="s">
        <v>15751</v>
      </c>
      <c r="B8966" s="263" t="s">
        <v>28416</v>
      </c>
      <c r="C8966" s="263" t="s">
        <v>23567</v>
      </c>
      <c r="D8966" t="s">
        <v>34973</v>
      </c>
    </row>
    <row r="8967" spans="1:4" x14ac:dyDescent="0.2">
      <c r="A8967" s="263" t="s">
        <v>8278</v>
      </c>
      <c r="B8967" s="263" t="s">
        <v>28417</v>
      </c>
      <c r="C8967" s="263" t="s">
        <v>23567</v>
      </c>
      <c r="D8967" t="s">
        <v>34973</v>
      </c>
    </row>
    <row r="8968" spans="1:4" x14ac:dyDescent="0.2">
      <c r="A8968" s="263" t="s">
        <v>15752</v>
      </c>
      <c r="B8968" s="263" t="s">
        <v>28417</v>
      </c>
      <c r="C8968" s="263" t="s">
        <v>23567</v>
      </c>
      <c r="D8968" t="s">
        <v>34973</v>
      </c>
    </row>
    <row r="8969" spans="1:4" x14ac:dyDescent="0.2">
      <c r="A8969" s="263" t="s">
        <v>8279</v>
      </c>
      <c r="B8969" s="263" t="s">
        <v>28418</v>
      </c>
      <c r="C8969" s="263" t="s">
        <v>23567</v>
      </c>
      <c r="D8969" t="s">
        <v>34973</v>
      </c>
    </row>
    <row r="8970" spans="1:4" x14ac:dyDescent="0.2">
      <c r="A8970" s="263" t="s">
        <v>15753</v>
      </c>
      <c r="B8970" s="263" t="s">
        <v>28418</v>
      </c>
      <c r="C8970" s="263" t="s">
        <v>23567</v>
      </c>
      <c r="D8970" t="s">
        <v>34973</v>
      </c>
    </row>
    <row r="8971" spans="1:4" x14ac:dyDescent="0.2">
      <c r="A8971" s="263" t="s">
        <v>8280</v>
      </c>
      <c r="B8971" s="263" t="s">
        <v>28419</v>
      </c>
      <c r="C8971" s="263" t="s">
        <v>23567</v>
      </c>
      <c r="D8971" t="s">
        <v>34973</v>
      </c>
    </row>
    <row r="8972" spans="1:4" x14ac:dyDescent="0.2">
      <c r="A8972" s="263" t="s">
        <v>15754</v>
      </c>
      <c r="B8972" s="263" t="s">
        <v>28419</v>
      </c>
      <c r="C8972" s="263" t="s">
        <v>23567</v>
      </c>
      <c r="D8972" t="s">
        <v>34973</v>
      </c>
    </row>
    <row r="8973" spans="1:4" x14ac:dyDescent="0.2">
      <c r="A8973" s="263" t="s">
        <v>8281</v>
      </c>
      <c r="B8973" s="263" t="s">
        <v>28420</v>
      </c>
      <c r="C8973" s="263" t="s">
        <v>23567</v>
      </c>
      <c r="D8973" t="s">
        <v>34973</v>
      </c>
    </row>
    <row r="8974" spans="1:4" x14ac:dyDescent="0.2">
      <c r="A8974" s="263" t="s">
        <v>15755</v>
      </c>
      <c r="B8974" s="263" t="s">
        <v>28420</v>
      </c>
      <c r="C8974" s="263" t="s">
        <v>23567</v>
      </c>
      <c r="D8974" t="s">
        <v>34973</v>
      </c>
    </row>
    <row r="8975" spans="1:4" x14ac:dyDescent="0.2">
      <c r="A8975" s="263" t="s">
        <v>8282</v>
      </c>
      <c r="B8975" s="263" t="s">
        <v>28421</v>
      </c>
      <c r="C8975" s="263" t="s">
        <v>23567</v>
      </c>
      <c r="D8975" t="s">
        <v>34973</v>
      </c>
    </row>
    <row r="8976" spans="1:4" x14ac:dyDescent="0.2">
      <c r="A8976" s="263" t="s">
        <v>15756</v>
      </c>
      <c r="B8976" s="263" t="s">
        <v>28421</v>
      </c>
      <c r="C8976" s="263" t="s">
        <v>23567</v>
      </c>
      <c r="D8976" t="s">
        <v>34973</v>
      </c>
    </row>
    <row r="8977" spans="1:4" x14ac:dyDescent="0.2">
      <c r="A8977" s="263" t="s">
        <v>2544</v>
      </c>
      <c r="B8977" s="263" t="s">
        <v>28422</v>
      </c>
      <c r="C8977" s="263" t="s">
        <v>23567</v>
      </c>
      <c r="D8977" t="s">
        <v>34973</v>
      </c>
    </row>
    <row r="8978" spans="1:4" x14ac:dyDescent="0.2">
      <c r="A8978" s="263" t="s">
        <v>15757</v>
      </c>
      <c r="B8978" s="263" t="s">
        <v>28422</v>
      </c>
      <c r="C8978" s="263" t="s">
        <v>23567</v>
      </c>
      <c r="D8978" t="s">
        <v>34973</v>
      </c>
    </row>
    <row r="8979" spans="1:4" x14ac:dyDescent="0.2">
      <c r="A8979" s="263" t="s">
        <v>2545</v>
      </c>
      <c r="B8979" s="263" t="s">
        <v>28423</v>
      </c>
      <c r="C8979" s="263" t="s">
        <v>23500</v>
      </c>
      <c r="D8979" t="s">
        <v>34972</v>
      </c>
    </row>
    <row r="8980" spans="1:4" x14ac:dyDescent="0.2">
      <c r="A8980" s="263" t="s">
        <v>15758</v>
      </c>
      <c r="B8980" s="263" t="s">
        <v>28423</v>
      </c>
      <c r="C8980" s="263" t="s">
        <v>23500</v>
      </c>
      <c r="D8980" t="s">
        <v>34972</v>
      </c>
    </row>
    <row r="8981" spans="1:4" x14ac:dyDescent="0.2">
      <c r="A8981" s="263" t="s">
        <v>2546</v>
      </c>
      <c r="B8981" s="263" t="s">
        <v>28424</v>
      </c>
      <c r="C8981" s="263" t="s">
        <v>23500</v>
      </c>
      <c r="D8981" t="s">
        <v>34972</v>
      </c>
    </row>
    <row r="8982" spans="1:4" x14ac:dyDescent="0.2">
      <c r="A8982" s="263" t="s">
        <v>15759</v>
      </c>
      <c r="B8982" s="263" t="s">
        <v>28424</v>
      </c>
      <c r="C8982" s="263" t="s">
        <v>23500</v>
      </c>
      <c r="D8982" t="s">
        <v>34972</v>
      </c>
    </row>
    <row r="8983" spans="1:4" x14ac:dyDescent="0.2">
      <c r="A8983" s="263" t="s">
        <v>2463</v>
      </c>
      <c r="B8983" s="263" t="s">
        <v>28425</v>
      </c>
      <c r="C8983" s="263" t="s">
        <v>23500</v>
      </c>
      <c r="D8983" t="s">
        <v>34972</v>
      </c>
    </row>
    <row r="8984" spans="1:4" x14ac:dyDescent="0.2">
      <c r="A8984" s="263" t="s">
        <v>15760</v>
      </c>
      <c r="B8984" s="263" t="s">
        <v>28425</v>
      </c>
      <c r="C8984" s="263" t="s">
        <v>23500</v>
      </c>
      <c r="D8984" t="s">
        <v>34972</v>
      </c>
    </row>
    <row r="8985" spans="1:4" x14ac:dyDescent="0.2">
      <c r="A8985" s="263" t="s">
        <v>2547</v>
      </c>
      <c r="B8985" s="263" t="s">
        <v>28426</v>
      </c>
      <c r="C8985" s="263" t="s">
        <v>19</v>
      </c>
      <c r="D8985" t="s">
        <v>3</v>
      </c>
    </row>
    <row r="8986" spans="1:4" x14ac:dyDescent="0.2">
      <c r="A8986" s="263" t="s">
        <v>15761</v>
      </c>
      <c r="B8986" s="263" t="s">
        <v>28426</v>
      </c>
      <c r="C8986" s="263" t="s">
        <v>19</v>
      </c>
      <c r="D8986" t="s">
        <v>3</v>
      </c>
    </row>
    <row r="8987" spans="1:4" x14ac:dyDescent="0.2">
      <c r="A8987" s="263" t="s">
        <v>2548</v>
      </c>
      <c r="B8987" s="263" t="s">
        <v>28427</v>
      </c>
      <c r="C8987" s="263" t="s">
        <v>23567</v>
      </c>
      <c r="D8987" t="s">
        <v>34973</v>
      </c>
    </row>
    <row r="8988" spans="1:4" x14ac:dyDescent="0.2">
      <c r="A8988" s="263" t="s">
        <v>15762</v>
      </c>
      <c r="B8988" s="263" t="s">
        <v>28427</v>
      </c>
      <c r="C8988" s="263" t="s">
        <v>23567</v>
      </c>
      <c r="D8988" t="s">
        <v>34973</v>
      </c>
    </row>
    <row r="8989" spans="1:4" x14ac:dyDescent="0.2">
      <c r="A8989" s="263" t="s">
        <v>2549</v>
      </c>
      <c r="B8989" s="263" t="s">
        <v>28428</v>
      </c>
      <c r="C8989" s="263" t="s">
        <v>23567</v>
      </c>
      <c r="D8989" t="s">
        <v>34973</v>
      </c>
    </row>
    <row r="8990" spans="1:4" x14ac:dyDescent="0.2">
      <c r="A8990" s="263" t="s">
        <v>15763</v>
      </c>
      <c r="B8990" s="263" t="s">
        <v>28428</v>
      </c>
      <c r="C8990" s="263" t="s">
        <v>23567</v>
      </c>
      <c r="D8990" t="s">
        <v>34973</v>
      </c>
    </row>
    <row r="8991" spans="1:4" x14ac:dyDescent="0.2">
      <c r="A8991" s="263" t="s">
        <v>8283</v>
      </c>
      <c r="B8991" s="263" t="s">
        <v>28429</v>
      </c>
      <c r="C8991" s="263" t="s">
        <v>23567</v>
      </c>
      <c r="D8991" t="s">
        <v>34973</v>
      </c>
    </row>
    <row r="8992" spans="1:4" x14ac:dyDescent="0.2">
      <c r="A8992" s="263" t="s">
        <v>15764</v>
      </c>
      <c r="B8992" s="263" t="s">
        <v>28429</v>
      </c>
      <c r="C8992" s="263" t="s">
        <v>23567</v>
      </c>
      <c r="D8992" t="s">
        <v>34973</v>
      </c>
    </row>
    <row r="8993" spans="1:4" x14ac:dyDescent="0.2">
      <c r="A8993" s="263" t="s">
        <v>8284</v>
      </c>
      <c r="B8993" s="263" t="s">
        <v>28430</v>
      </c>
      <c r="C8993" s="263" t="s">
        <v>23567</v>
      </c>
      <c r="D8993" t="s">
        <v>34973</v>
      </c>
    </row>
    <row r="8994" spans="1:4" x14ac:dyDescent="0.2">
      <c r="A8994" s="263" t="s">
        <v>15765</v>
      </c>
      <c r="B8994" s="263" t="s">
        <v>28430</v>
      </c>
      <c r="C8994" s="263" t="s">
        <v>23567</v>
      </c>
      <c r="D8994" t="s">
        <v>34973</v>
      </c>
    </row>
    <row r="8995" spans="1:4" x14ac:dyDescent="0.2">
      <c r="A8995" s="263" t="s">
        <v>2550</v>
      </c>
      <c r="B8995" s="263" t="s">
        <v>28431</v>
      </c>
      <c r="C8995" s="263" t="s">
        <v>20</v>
      </c>
      <c r="D8995" t="s">
        <v>0</v>
      </c>
    </row>
    <row r="8996" spans="1:4" x14ac:dyDescent="0.2">
      <c r="A8996" s="263" t="s">
        <v>15766</v>
      </c>
      <c r="B8996" s="263" t="s">
        <v>28431</v>
      </c>
      <c r="C8996" s="263" t="s">
        <v>20</v>
      </c>
      <c r="D8996" t="s">
        <v>0</v>
      </c>
    </row>
    <row r="8997" spans="1:4" x14ac:dyDescent="0.2">
      <c r="A8997" s="263" t="s">
        <v>2551</v>
      </c>
      <c r="B8997" s="263" t="s">
        <v>28432</v>
      </c>
      <c r="C8997" s="263" t="s">
        <v>20</v>
      </c>
      <c r="D8997" t="s">
        <v>0</v>
      </c>
    </row>
    <row r="8998" spans="1:4" x14ac:dyDescent="0.2">
      <c r="A8998" s="263" t="s">
        <v>15767</v>
      </c>
      <c r="B8998" s="263" t="s">
        <v>28432</v>
      </c>
      <c r="C8998" s="263" t="s">
        <v>20</v>
      </c>
      <c r="D8998" t="s">
        <v>0</v>
      </c>
    </row>
    <row r="8999" spans="1:4" x14ac:dyDescent="0.2">
      <c r="A8999" s="263" t="s">
        <v>2552</v>
      </c>
      <c r="B8999" s="263" t="s">
        <v>28433</v>
      </c>
      <c r="C8999" s="263" t="s">
        <v>20</v>
      </c>
      <c r="D8999" t="s">
        <v>0</v>
      </c>
    </row>
    <row r="9000" spans="1:4" x14ac:dyDescent="0.2">
      <c r="A9000" s="290" t="s">
        <v>15768</v>
      </c>
      <c r="B9000" s="263" t="s">
        <v>28433</v>
      </c>
      <c r="C9000" s="263" t="s">
        <v>20</v>
      </c>
      <c r="D9000" t="s">
        <v>0</v>
      </c>
    </row>
    <row r="9001" spans="1:4" x14ac:dyDescent="0.2">
      <c r="A9001" s="263" t="s">
        <v>2553</v>
      </c>
      <c r="B9001" s="263" t="s">
        <v>28434</v>
      </c>
      <c r="C9001" s="263" t="s">
        <v>20</v>
      </c>
      <c r="D9001" t="s">
        <v>0</v>
      </c>
    </row>
    <row r="9002" spans="1:4" x14ac:dyDescent="0.2">
      <c r="A9002" s="263" t="s">
        <v>15769</v>
      </c>
      <c r="B9002" s="263" t="s">
        <v>28434</v>
      </c>
      <c r="C9002" s="263" t="s">
        <v>20</v>
      </c>
      <c r="D9002" t="s">
        <v>0</v>
      </c>
    </row>
    <row r="9003" spans="1:4" x14ac:dyDescent="0.2">
      <c r="A9003" s="263" t="s">
        <v>2554</v>
      </c>
      <c r="B9003" s="263" t="s">
        <v>28435</v>
      </c>
      <c r="C9003" s="263" t="s">
        <v>20</v>
      </c>
      <c r="D9003" t="s">
        <v>0</v>
      </c>
    </row>
    <row r="9004" spans="1:4" x14ac:dyDescent="0.2">
      <c r="A9004" s="263" t="s">
        <v>15770</v>
      </c>
      <c r="B9004" s="263" t="s">
        <v>28435</v>
      </c>
      <c r="C9004" s="263" t="s">
        <v>20</v>
      </c>
      <c r="D9004" t="s">
        <v>0</v>
      </c>
    </row>
    <row r="9005" spans="1:4" x14ac:dyDescent="0.2">
      <c r="A9005" s="263" t="s">
        <v>2555</v>
      </c>
      <c r="B9005" s="263" t="s">
        <v>28436</v>
      </c>
      <c r="C9005" s="263" t="s">
        <v>20</v>
      </c>
      <c r="D9005" t="s">
        <v>0</v>
      </c>
    </row>
    <row r="9006" spans="1:4" x14ac:dyDescent="0.2">
      <c r="A9006" s="263" t="s">
        <v>15771</v>
      </c>
      <c r="B9006" s="263" t="s">
        <v>28436</v>
      </c>
      <c r="C9006" s="263" t="s">
        <v>20</v>
      </c>
      <c r="D9006" t="s">
        <v>0</v>
      </c>
    </row>
    <row r="9007" spans="1:4" x14ac:dyDescent="0.2">
      <c r="A9007" s="263" t="s">
        <v>8285</v>
      </c>
      <c r="B9007" s="263" t="s">
        <v>28437</v>
      </c>
      <c r="C9007" s="263" t="s">
        <v>20</v>
      </c>
      <c r="D9007" t="s">
        <v>0</v>
      </c>
    </row>
    <row r="9008" spans="1:4" x14ac:dyDescent="0.2">
      <c r="A9008" s="263" t="s">
        <v>15772</v>
      </c>
      <c r="B9008" s="263" t="s">
        <v>28437</v>
      </c>
      <c r="C9008" s="263" t="s">
        <v>20</v>
      </c>
      <c r="D9008" t="s">
        <v>0</v>
      </c>
    </row>
    <row r="9009" spans="1:4" x14ac:dyDescent="0.2">
      <c r="A9009" s="263" t="s">
        <v>2556</v>
      </c>
      <c r="B9009" s="263" t="s">
        <v>28438</v>
      </c>
      <c r="C9009" s="263" t="s">
        <v>20</v>
      </c>
      <c r="D9009" t="s">
        <v>0</v>
      </c>
    </row>
    <row r="9010" spans="1:4" x14ac:dyDescent="0.2">
      <c r="A9010" s="263" t="s">
        <v>15773</v>
      </c>
      <c r="B9010" s="263" t="s">
        <v>28438</v>
      </c>
      <c r="C9010" s="263" t="s">
        <v>20</v>
      </c>
      <c r="D9010" t="s">
        <v>0</v>
      </c>
    </row>
    <row r="9011" spans="1:4" x14ac:dyDescent="0.2">
      <c r="A9011" s="263" t="s">
        <v>2557</v>
      </c>
      <c r="B9011" s="263" t="s">
        <v>28439</v>
      </c>
      <c r="C9011" s="263" t="s">
        <v>20</v>
      </c>
      <c r="D9011" t="s">
        <v>0</v>
      </c>
    </row>
    <row r="9012" spans="1:4" x14ac:dyDescent="0.2">
      <c r="A9012" s="263" t="s">
        <v>15774</v>
      </c>
      <c r="B9012" s="263" t="s">
        <v>28439</v>
      </c>
      <c r="C9012" s="263" t="s">
        <v>20</v>
      </c>
      <c r="D9012" t="s">
        <v>0</v>
      </c>
    </row>
    <row r="9013" spans="1:4" x14ac:dyDescent="0.2">
      <c r="A9013" s="263" t="s">
        <v>8286</v>
      </c>
      <c r="B9013" s="263" t="s">
        <v>28440</v>
      </c>
      <c r="C9013" s="263" t="s">
        <v>20</v>
      </c>
      <c r="D9013" t="s">
        <v>0</v>
      </c>
    </row>
    <row r="9014" spans="1:4" x14ac:dyDescent="0.2">
      <c r="A9014" s="263" t="s">
        <v>15775</v>
      </c>
      <c r="B9014" s="263" t="s">
        <v>28440</v>
      </c>
      <c r="C9014" s="263" t="s">
        <v>20</v>
      </c>
      <c r="D9014" t="s">
        <v>0</v>
      </c>
    </row>
    <row r="9015" spans="1:4" x14ac:dyDescent="0.2">
      <c r="A9015" s="263" t="s">
        <v>8287</v>
      </c>
      <c r="B9015" s="263" t="s">
        <v>28441</v>
      </c>
      <c r="C9015" s="263" t="s">
        <v>20</v>
      </c>
      <c r="D9015" t="s">
        <v>0</v>
      </c>
    </row>
    <row r="9016" spans="1:4" x14ac:dyDescent="0.2">
      <c r="A9016" s="263" t="s">
        <v>15776</v>
      </c>
      <c r="B9016" s="263" t="s">
        <v>28441</v>
      </c>
      <c r="C9016" s="263" t="s">
        <v>20</v>
      </c>
      <c r="D9016" t="s">
        <v>0</v>
      </c>
    </row>
    <row r="9017" spans="1:4" x14ac:dyDescent="0.2">
      <c r="A9017" s="263" t="s">
        <v>8288</v>
      </c>
      <c r="B9017" s="263" t="s">
        <v>28442</v>
      </c>
      <c r="C9017" s="263" t="s">
        <v>20</v>
      </c>
      <c r="D9017" t="s">
        <v>0</v>
      </c>
    </row>
    <row r="9018" spans="1:4" x14ac:dyDescent="0.2">
      <c r="A9018" s="263" t="s">
        <v>15777</v>
      </c>
      <c r="B9018" s="263" t="s">
        <v>28442</v>
      </c>
      <c r="C9018" s="263" t="s">
        <v>20</v>
      </c>
      <c r="D9018" t="s">
        <v>0</v>
      </c>
    </row>
    <row r="9019" spans="1:4" x14ac:dyDescent="0.2">
      <c r="A9019" s="263" t="s">
        <v>8289</v>
      </c>
      <c r="B9019" s="263" t="s">
        <v>28443</v>
      </c>
      <c r="C9019" s="263" t="s">
        <v>20</v>
      </c>
      <c r="D9019" t="s">
        <v>0</v>
      </c>
    </row>
    <row r="9020" spans="1:4" x14ac:dyDescent="0.2">
      <c r="A9020" s="263" t="s">
        <v>15778</v>
      </c>
      <c r="B9020" s="263" t="s">
        <v>28443</v>
      </c>
      <c r="C9020" s="263" t="s">
        <v>20</v>
      </c>
      <c r="D9020" t="s">
        <v>0</v>
      </c>
    </row>
    <row r="9021" spans="1:4" x14ac:dyDescent="0.2">
      <c r="A9021" s="263" t="s">
        <v>8290</v>
      </c>
      <c r="B9021" s="263" t="s">
        <v>28444</v>
      </c>
      <c r="C9021" s="263" t="s">
        <v>20</v>
      </c>
      <c r="D9021" t="s">
        <v>0</v>
      </c>
    </row>
    <row r="9022" spans="1:4" x14ac:dyDescent="0.2">
      <c r="A9022" s="263" t="s">
        <v>15779</v>
      </c>
      <c r="B9022" s="263" t="s">
        <v>28444</v>
      </c>
      <c r="C9022" s="263" t="s">
        <v>20</v>
      </c>
      <c r="D9022" t="s">
        <v>0</v>
      </c>
    </row>
    <row r="9023" spans="1:4" x14ac:dyDescent="0.2">
      <c r="A9023" s="263" t="s">
        <v>8291</v>
      </c>
      <c r="B9023" s="263" t="s">
        <v>28445</v>
      </c>
      <c r="C9023" s="263" t="s">
        <v>20</v>
      </c>
      <c r="D9023" t="s">
        <v>0</v>
      </c>
    </row>
    <row r="9024" spans="1:4" x14ac:dyDescent="0.2">
      <c r="A9024" s="263" t="s">
        <v>15780</v>
      </c>
      <c r="B9024" s="263" t="s">
        <v>28445</v>
      </c>
      <c r="C9024" s="263" t="s">
        <v>20</v>
      </c>
      <c r="D9024" t="s">
        <v>0</v>
      </c>
    </row>
    <row r="9025" spans="1:4" x14ac:dyDescent="0.2">
      <c r="A9025" s="263" t="s">
        <v>8292</v>
      </c>
      <c r="B9025" s="263" t="s">
        <v>28446</v>
      </c>
      <c r="C9025" s="263" t="s">
        <v>20</v>
      </c>
      <c r="D9025" t="s">
        <v>0</v>
      </c>
    </row>
    <row r="9026" spans="1:4" x14ac:dyDescent="0.2">
      <c r="A9026" s="263" t="s">
        <v>15781</v>
      </c>
      <c r="B9026" s="263" t="s">
        <v>28446</v>
      </c>
      <c r="C9026" s="263" t="s">
        <v>20</v>
      </c>
      <c r="D9026" t="s">
        <v>0</v>
      </c>
    </row>
    <row r="9027" spans="1:4" x14ac:dyDescent="0.2">
      <c r="A9027" s="263" t="s">
        <v>8293</v>
      </c>
      <c r="B9027" s="263" t="s">
        <v>28447</v>
      </c>
      <c r="C9027" s="263" t="s">
        <v>20</v>
      </c>
      <c r="D9027" t="s">
        <v>0</v>
      </c>
    </row>
    <row r="9028" spans="1:4" x14ac:dyDescent="0.2">
      <c r="A9028" s="263" t="s">
        <v>15782</v>
      </c>
      <c r="B9028" s="263" t="s">
        <v>28447</v>
      </c>
      <c r="C9028" s="263" t="s">
        <v>20</v>
      </c>
      <c r="D9028" t="s">
        <v>0</v>
      </c>
    </row>
    <row r="9029" spans="1:4" x14ac:dyDescent="0.2">
      <c r="A9029" s="263" t="s">
        <v>8294</v>
      </c>
      <c r="B9029" s="263" t="s">
        <v>28448</v>
      </c>
      <c r="C9029" s="263" t="s">
        <v>20</v>
      </c>
      <c r="D9029" t="s">
        <v>0</v>
      </c>
    </row>
    <row r="9030" spans="1:4" x14ac:dyDescent="0.2">
      <c r="A9030" s="263" t="s">
        <v>15783</v>
      </c>
      <c r="B9030" s="263" t="s">
        <v>28448</v>
      </c>
      <c r="C9030" s="263" t="s">
        <v>20</v>
      </c>
      <c r="D9030" t="s">
        <v>0</v>
      </c>
    </row>
    <row r="9031" spans="1:4" x14ac:dyDescent="0.2">
      <c r="A9031" s="263" t="s">
        <v>8295</v>
      </c>
      <c r="B9031" s="263" t="s">
        <v>28449</v>
      </c>
      <c r="C9031" s="263" t="s">
        <v>20</v>
      </c>
      <c r="D9031" t="s">
        <v>0</v>
      </c>
    </row>
    <row r="9032" spans="1:4" x14ac:dyDescent="0.2">
      <c r="A9032" s="263" t="s">
        <v>15784</v>
      </c>
      <c r="B9032" s="263" t="s">
        <v>28449</v>
      </c>
      <c r="C9032" s="263" t="s">
        <v>20</v>
      </c>
      <c r="D9032" t="s">
        <v>0</v>
      </c>
    </row>
    <row r="9033" spans="1:4" x14ac:dyDescent="0.2">
      <c r="A9033" s="263" t="s">
        <v>2558</v>
      </c>
      <c r="B9033" s="263" t="s">
        <v>28450</v>
      </c>
      <c r="C9033" s="263" t="s">
        <v>20</v>
      </c>
      <c r="D9033" t="s">
        <v>0</v>
      </c>
    </row>
    <row r="9034" spans="1:4" x14ac:dyDescent="0.2">
      <c r="A9034" s="263" t="s">
        <v>15785</v>
      </c>
      <c r="B9034" s="263" t="s">
        <v>28450</v>
      </c>
      <c r="C9034" s="263" t="s">
        <v>20</v>
      </c>
      <c r="D9034" t="s">
        <v>0</v>
      </c>
    </row>
    <row r="9035" spans="1:4" x14ac:dyDescent="0.2">
      <c r="A9035" s="263" t="s">
        <v>8296</v>
      </c>
      <c r="B9035" s="263" t="s">
        <v>28451</v>
      </c>
      <c r="C9035" s="263" t="s">
        <v>20</v>
      </c>
      <c r="D9035" t="s">
        <v>0</v>
      </c>
    </row>
    <row r="9036" spans="1:4" x14ac:dyDescent="0.2">
      <c r="A9036" s="263" t="s">
        <v>15786</v>
      </c>
      <c r="B9036" s="263" t="s">
        <v>28451</v>
      </c>
      <c r="C9036" s="263" t="s">
        <v>20</v>
      </c>
      <c r="D9036" t="s">
        <v>0</v>
      </c>
    </row>
    <row r="9037" spans="1:4" x14ac:dyDescent="0.2">
      <c r="A9037" s="263" t="s">
        <v>2559</v>
      </c>
      <c r="B9037" s="263" t="s">
        <v>28452</v>
      </c>
      <c r="C9037" s="263" t="s">
        <v>20</v>
      </c>
      <c r="D9037" t="s">
        <v>0</v>
      </c>
    </row>
    <row r="9038" spans="1:4" x14ac:dyDescent="0.2">
      <c r="A9038" s="263" t="s">
        <v>15787</v>
      </c>
      <c r="B9038" s="263" t="s">
        <v>28452</v>
      </c>
      <c r="C9038" s="263" t="s">
        <v>20</v>
      </c>
      <c r="D9038" t="s">
        <v>0</v>
      </c>
    </row>
    <row r="9039" spans="1:4" x14ac:dyDescent="0.2">
      <c r="A9039" s="263" t="s">
        <v>8297</v>
      </c>
      <c r="B9039" s="263" t="s">
        <v>28453</v>
      </c>
      <c r="C9039" s="263" t="s">
        <v>20</v>
      </c>
      <c r="D9039" t="s">
        <v>0</v>
      </c>
    </row>
    <row r="9040" spans="1:4" x14ac:dyDescent="0.2">
      <c r="A9040" s="263" t="s">
        <v>15788</v>
      </c>
      <c r="B9040" s="263" t="s">
        <v>28453</v>
      </c>
      <c r="C9040" s="263" t="s">
        <v>20</v>
      </c>
      <c r="D9040" t="s">
        <v>0</v>
      </c>
    </row>
    <row r="9041" spans="1:4" x14ac:dyDescent="0.2">
      <c r="A9041" s="263" t="s">
        <v>8298</v>
      </c>
      <c r="B9041" s="263" t="s">
        <v>28454</v>
      </c>
      <c r="C9041" s="263" t="s">
        <v>20</v>
      </c>
      <c r="D9041" t="s">
        <v>0</v>
      </c>
    </row>
    <row r="9042" spans="1:4" x14ac:dyDescent="0.2">
      <c r="A9042" s="263" t="s">
        <v>15789</v>
      </c>
      <c r="B9042" s="263" t="s">
        <v>28454</v>
      </c>
      <c r="C9042" s="263" t="s">
        <v>20</v>
      </c>
      <c r="D9042" t="s">
        <v>0</v>
      </c>
    </row>
    <row r="9043" spans="1:4" x14ac:dyDescent="0.2">
      <c r="A9043" s="263" t="s">
        <v>8299</v>
      </c>
      <c r="B9043" s="263" t="s">
        <v>28455</v>
      </c>
      <c r="C9043" s="263" t="s">
        <v>20</v>
      </c>
      <c r="D9043" t="s">
        <v>0</v>
      </c>
    </row>
    <row r="9044" spans="1:4" x14ac:dyDescent="0.2">
      <c r="A9044" s="263" t="s">
        <v>15790</v>
      </c>
      <c r="B9044" s="263" t="s">
        <v>28455</v>
      </c>
      <c r="C9044" s="263" t="s">
        <v>20</v>
      </c>
      <c r="D9044" t="s">
        <v>0</v>
      </c>
    </row>
    <row r="9045" spans="1:4" x14ac:dyDescent="0.2">
      <c r="A9045" s="263" t="s">
        <v>8300</v>
      </c>
      <c r="B9045" s="263" t="s">
        <v>28456</v>
      </c>
      <c r="C9045" s="263" t="s">
        <v>20</v>
      </c>
      <c r="D9045" t="s">
        <v>0</v>
      </c>
    </row>
    <row r="9046" spans="1:4" x14ac:dyDescent="0.2">
      <c r="A9046" s="263" t="s">
        <v>15791</v>
      </c>
      <c r="B9046" s="263" t="s">
        <v>28456</v>
      </c>
      <c r="C9046" s="263" t="s">
        <v>20</v>
      </c>
      <c r="D9046" t="s">
        <v>0</v>
      </c>
    </row>
    <row r="9047" spans="1:4" x14ac:dyDescent="0.2">
      <c r="A9047" s="263" t="s">
        <v>8301</v>
      </c>
      <c r="B9047" s="263" t="s">
        <v>28457</v>
      </c>
      <c r="C9047" s="263" t="s">
        <v>20</v>
      </c>
      <c r="D9047" t="s">
        <v>0</v>
      </c>
    </row>
    <row r="9048" spans="1:4" x14ac:dyDescent="0.2">
      <c r="A9048" s="263" t="s">
        <v>15792</v>
      </c>
      <c r="B9048" s="263" t="s">
        <v>28457</v>
      </c>
      <c r="C9048" s="263" t="s">
        <v>20</v>
      </c>
      <c r="D9048" t="s">
        <v>0</v>
      </c>
    </row>
    <row r="9049" spans="1:4" x14ac:dyDescent="0.2">
      <c r="A9049" s="263" t="s">
        <v>8302</v>
      </c>
      <c r="B9049" s="263" t="s">
        <v>28458</v>
      </c>
      <c r="C9049" s="263" t="s">
        <v>20</v>
      </c>
      <c r="D9049" t="s">
        <v>0</v>
      </c>
    </row>
    <row r="9050" spans="1:4" x14ac:dyDescent="0.2">
      <c r="A9050" s="263" t="s">
        <v>15793</v>
      </c>
      <c r="B9050" s="263" t="s">
        <v>28458</v>
      </c>
      <c r="C9050" s="263" t="s">
        <v>20</v>
      </c>
      <c r="D9050" t="s">
        <v>0</v>
      </c>
    </row>
    <row r="9051" spans="1:4" x14ac:dyDescent="0.2">
      <c r="A9051" s="263" t="s">
        <v>8303</v>
      </c>
      <c r="B9051" s="263" t="s">
        <v>28459</v>
      </c>
      <c r="C9051" s="263" t="s">
        <v>20</v>
      </c>
      <c r="D9051" t="s">
        <v>0</v>
      </c>
    </row>
    <row r="9052" spans="1:4" x14ac:dyDescent="0.2">
      <c r="A9052" s="263" t="s">
        <v>15794</v>
      </c>
      <c r="B9052" s="263" t="s">
        <v>28459</v>
      </c>
      <c r="C9052" s="263" t="s">
        <v>20</v>
      </c>
      <c r="D9052" t="s">
        <v>0</v>
      </c>
    </row>
    <row r="9053" spans="1:4" x14ac:dyDescent="0.2">
      <c r="A9053" s="263" t="s">
        <v>8304</v>
      </c>
      <c r="B9053" s="263" t="s">
        <v>28460</v>
      </c>
      <c r="C9053" s="263" t="s">
        <v>20</v>
      </c>
      <c r="D9053" t="s">
        <v>0</v>
      </c>
    </row>
    <row r="9054" spans="1:4" x14ac:dyDescent="0.2">
      <c r="A9054" s="263" t="s">
        <v>15795</v>
      </c>
      <c r="B9054" s="263" t="s">
        <v>28460</v>
      </c>
      <c r="C9054" s="263" t="s">
        <v>20</v>
      </c>
      <c r="D9054" t="s">
        <v>0</v>
      </c>
    </row>
    <row r="9055" spans="1:4" x14ac:dyDescent="0.2">
      <c r="A9055" s="263" t="s">
        <v>8305</v>
      </c>
      <c r="B9055" s="263" t="s">
        <v>28461</v>
      </c>
      <c r="C9055" s="263" t="s">
        <v>20</v>
      </c>
      <c r="D9055" t="s">
        <v>0</v>
      </c>
    </row>
    <row r="9056" spans="1:4" x14ac:dyDescent="0.2">
      <c r="A9056" s="263" t="s">
        <v>15796</v>
      </c>
      <c r="B9056" s="263" t="s">
        <v>28461</v>
      </c>
      <c r="C9056" s="263" t="s">
        <v>20</v>
      </c>
      <c r="D9056" t="s">
        <v>0</v>
      </c>
    </row>
    <row r="9057" spans="1:4" x14ac:dyDescent="0.2">
      <c r="A9057" s="263" t="s">
        <v>8306</v>
      </c>
      <c r="B9057" s="263" t="s">
        <v>28462</v>
      </c>
      <c r="C9057" s="263" t="s">
        <v>20</v>
      </c>
      <c r="D9057" t="s">
        <v>0</v>
      </c>
    </row>
    <row r="9058" spans="1:4" x14ac:dyDescent="0.2">
      <c r="A9058" s="263" t="s">
        <v>15797</v>
      </c>
      <c r="B9058" s="263" t="s">
        <v>28462</v>
      </c>
      <c r="C9058" s="263" t="s">
        <v>20</v>
      </c>
      <c r="D9058" t="s">
        <v>0</v>
      </c>
    </row>
    <row r="9059" spans="1:4" x14ac:dyDescent="0.2">
      <c r="A9059" s="263" t="s">
        <v>2563</v>
      </c>
      <c r="B9059" s="263" t="s">
        <v>28463</v>
      </c>
      <c r="C9059" s="263" t="s">
        <v>20</v>
      </c>
      <c r="D9059" t="s">
        <v>0</v>
      </c>
    </row>
    <row r="9060" spans="1:4" x14ac:dyDescent="0.2">
      <c r="A9060" s="263" t="s">
        <v>15798</v>
      </c>
      <c r="B9060" s="263" t="s">
        <v>28463</v>
      </c>
      <c r="C9060" s="263" t="s">
        <v>20</v>
      </c>
      <c r="D9060" t="s">
        <v>0</v>
      </c>
    </row>
    <row r="9061" spans="1:4" x14ac:dyDescent="0.2">
      <c r="A9061" s="263" t="s">
        <v>2564</v>
      </c>
      <c r="B9061" s="263" t="s">
        <v>28464</v>
      </c>
      <c r="C9061" s="263" t="s">
        <v>20</v>
      </c>
      <c r="D9061" t="s">
        <v>0</v>
      </c>
    </row>
    <row r="9062" spans="1:4" x14ac:dyDescent="0.2">
      <c r="A9062" s="263" t="s">
        <v>15799</v>
      </c>
      <c r="B9062" s="263" t="s">
        <v>28464</v>
      </c>
      <c r="C9062" s="263" t="s">
        <v>20</v>
      </c>
      <c r="D9062" t="s">
        <v>0</v>
      </c>
    </row>
    <row r="9063" spans="1:4" x14ac:dyDescent="0.2">
      <c r="A9063" s="263" t="s">
        <v>2565</v>
      </c>
      <c r="B9063" s="263" t="s">
        <v>28465</v>
      </c>
      <c r="C9063" s="263" t="s">
        <v>20</v>
      </c>
      <c r="D9063" t="s">
        <v>0</v>
      </c>
    </row>
    <row r="9064" spans="1:4" x14ac:dyDescent="0.2">
      <c r="A9064" s="263" t="s">
        <v>15800</v>
      </c>
      <c r="B9064" s="263" t="s">
        <v>28465</v>
      </c>
      <c r="C9064" s="263" t="s">
        <v>20</v>
      </c>
      <c r="D9064" t="s">
        <v>0</v>
      </c>
    </row>
    <row r="9065" spans="1:4" x14ac:dyDescent="0.2">
      <c r="A9065" s="263" t="s">
        <v>2145</v>
      </c>
      <c r="B9065" s="263" t="s">
        <v>28466</v>
      </c>
      <c r="C9065" s="263" t="s">
        <v>23567</v>
      </c>
      <c r="D9065" t="s">
        <v>34973</v>
      </c>
    </row>
    <row r="9066" spans="1:4" x14ac:dyDescent="0.2">
      <c r="A9066" s="263" t="s">
        <v>15801</v>
      </c>
      <c r="B9066" s="263" t="s">
        <v>28466</v>
      </c>
      <c r="C9066" s="263" t="s">
        <v>23567</v>
      </c>
      <c r="D9066" t="s">
        <v>34973</v>
      </c>
    </row>
    <row r="9067" spans="1:4" x14ac:dyDescent="0.2">
      <c r="A9067" s="263" t="s">
        <v>2567</v>
      </c>
      <c r="B9067" s="263" t="s">
        <v>28467</v>
      </c>
      <c r="C9067" s="263" t="s">
        <v>20</v>
      </c>
      <c r="D9067" t="s">
        <v>0</v>
      </c>
    </row>
    <row r="9068" spans="1:4" x14ac:dyDescent="0.2">
      <c r="A9068" s="263" t="s">
        <v>15802</v>
      </c>
      <c r="B9068" s="263" t="s">
        <v>28467</v>
      </c>
      <c r="C9068" s="263" t="s">
        <v>20</v>
      </c>
      <c r="D9068" t="s">
        <v>0</v>
      </c>
    </row>
    <row r="9069" spans="1:4" x14ac:dyDescent="0.2">
      <c r="A9069" s="263" t="s">
        <v>8307</v>
      </c>
      <c r="B9069" s="263" t="s">
        <v>28468</v>
      </c>
      <c r="C9069" s="263" t="s">
        <v>20</v>
      </c>
      <c r="D9069" t="s">
        <v>0</v>
      </c>
    </row>
    <row r="9070" spans="1:4" x14ac:dyDescent="0.2">
      <c r="A9070" s="263" t="s">
        <v>15803</v>
      </c>
      <c r="B9070" s="263" t="s">
        <v>28468</v>
      </c>
      <c r="C9070" s="263" t="s">
        <v>20</v>
      </c>
      <c r="D9070" t="s">
        <v>0</v>
      </c>
    </row>
    <row r="9071" spans="1:4" x14ac:dyDescent="0.2">
      <c r="A9071" s="263" t="s">
        <v>2568</v>
      </c>
      <c r="B9071" s="263" t="s">
        <v>28469</v>
      </c>
      <c r="C9071" s="263" t="s">
        <v>20</v>
      </c>
      <c r="D9071" t="s">
        <v>0</v>
      </c>
    </row>
    <row r="9072" spans="1:4" x14ac:dyDescent="0.2">
      <c r="A9072" s="263" t="s">
        <v>15804</v>
      </c>
      <c r="B9072" s="263" t="s">
        <v>28469</v>
      </c>
      <c r="C9072" s="263" t="s">
        <v>20</v>
      </c>
      <c r="D9072" t="s">
        <v>0</v>
      </c>
    </row>
    <row r="9073" spans="1:4" x14ac:dyDescent="0.2">
      <c r="A9073" s="263" t="s">
        <v>2569</v>
      </c>
      <c r="B9073" s="263" t="s">
        <v>28470</v>
      </c>
      <c r="C9073" s="263" t="s">
        <v>20</v>
      </c>
      <c r="D9073" t="s">
        <v>0</v>
      </c>
    </row>
    <row r="9074" spans="1:4" x14ac:dyDescent="0.2">
      <c r="A9074" s="263" t="s">
        <v>15805</v>
      </c>
      <c r="B9074" s="263" t="s">
        <v>28470</v>
      </c>
      <c r="C9074" s="263" t="s">
        <v>20</v>
      </c>
      <c r="D9074" t="s">
        <v>0</v>
      </c>
    </row>
    <row r="9075" spans="1:4" x14ac:dyDescent="0.2">
      <c r="A9075" s="263" t="s">
        <v>8308</v>
      </c>
      <c r="B9075" s="263" t="s">
        <v>28471</v>
      </c>
      <c r="C9075" s="263" t="s">
        <v>20</v>
      </c>
      <c r="D9075" t="s">
        <v>0</v>
      </c>
    </row>
    <row r="9076" spans="1:4" x14ac:dyDescent="0.2">
      <c r="A9076" s="263" t="s">
        <v>15806</v>
      </c>
      <c r="B9076" s="263" t="s">
        <v>28471</v>
      </c>
      <c r="C9076" s="263" t="s">
        <v>20</v>
      </c>
      <c r="D9076" t="s">
        <v>0</v>
      </c>
    </row>
    <row r="9077" spans="1:4" x14ac:dyDescent="0.2">
      <c r="A9077" s="263" t="s">
        <v>8309</v>
      </c>
      <c r="B9077" s="263" t="s">
        <v>28472</v>
      </c>
      <c r="C9077" s="263" t="s">
        <v>20</v>
      </c>
      <c r="D9077" t="s">
        <v>0</v>
      </c>
    </row>
    <row r="9078" spans="1:4" x14ac:dyDescent="0.2">
      <c r="A9078" s="263" t="s">
        <v>15807</v>
      </c>
      <c r="B9078" s="263" t="s">
        <v>28472</v>
      </c>
      <c r="C9078" s="263" t="s">
        <v>20</v>
      </c>
      <c r="D9078" t="s">
        <v>0</v>
      </c>
    </row>
    <row r="9079" spans="1:4" x14ac:dyDescent="0.2">
      <c r="A9079" s="263" t="s">
        <v>2570</v>
      </c>
      <c r="B9079" s="263" t="s">
        <v>28473</v>
      </c>
      <c r="C9079" s="263" t="s">
        <v>23500</v>
      </c>
      <c r="D9079" t="s">
        <v>34972</v>
      </c>
    </row>
    <row r="9080" spans="1:4" x14ac:dyDescent="0.2">
      <c r="A9080" s="263" t="s">
        <v>15808</v>
      </c>
      <c r="B9080" s="263" t="s">
        <v>28473</v>
      </c>
      <c r="C9080" s="263" t="s">
        <v>23500</v>
      </c>
      <c r="D9080" t="s">
        <v>34972</v>
      </c>
    </row>
    <row r="9081" spans="1:4" x14ac:dyDescent="0.2">
      <c r="A9081" s="263" t="s">
        <v>8310</v>
      </c>
      <c r="B9081" s="263" t="s">
        <v>28474</v>
      </c>
      <c r="C9081" s="263" t="s">
        <v>23500</v>
      </c>
      <c r="D9081" t="s">
        <v>34972</v>
      </c>
    </row>
    <row r="9082" spans="1:4" x14ac:dyDescent="0.2">
      <c r="A9082" s="263" t="s">
        <v>15809</v>
      </c>
      <c r="B9082" s="263" t="s">
        <v>28474</v>
      </c>
      <c r="C9082" s="263" t="s">
        <v>23500</v>
      </c>
      <c r="D9082" t="s">
        <v>34972</v>
      </c>
    </row>
    <row r="9083" spans="1:4" x14ac:dyDescent="0.2">
      <c r="A9083" s="263" t="s">
        <v>2571</v>
      </c>
      <c r="B9083" s="263" t="s">
        <v>28475</v>
      </c>
      <c r="C9083" s="263" t="s">
        <v>23500</v>
      </c>
      <c r="D9083" t="s">
        <v>34972</v>
      </c>
    </row>
    <row r="9084" spans="1:4" x14ac:dyDescent="0.2">
      <c r="A9084" s="263" t="s">
        <v>15810</v>
      </c>
      <c r="B9084" s="263" t="s">
        <v>28475</v>
      </c>
      <c r="C9084" s="263" t="s">
        <v>23500</v>
      </c>
      <c r="D9084" t="s">
        <v>34972</v>
      </c>
    </row>
    <row r="9085" spans="1:4" x14ac:dyDescent="0.2">
      <c r="A9085" s="263" t="s">
        <v>8311</v>
      </c>
      <c r="B9085" s="263" t="s">
        <v>28476</v>
      </c>
      <c r="C9085" s="263" t="s">
        <v>23500</v>
      </c>
      <c r="D9085" t="s">
        <v>34972</v>
      </c>
    </row>
    <row r="9086" spans="1:4" x14ac:dyDescent="0.2">
      <c r="A9086" s="263" t="s">
        <v>15811</v>
      </c>
      <c r="B9086" s="263" t="s">
        <v>28476</v>
      </c>
      <c r="C9086" s="263" t="s">
        <v>23500</v>
      </c>
      <c r="D9086" t="s">
        <v>34972</v>
      </c>
    </row>
    <row r="9087" spans="1:4" x14ac:dyDescent="0.2">
      <c r="A9087" s="263" t="s">
        <v>2572</v>
      </c>
      <c r="B9087" s="263" t="s">
        <v>28477</v>
      </c>
      <c r="C9087" s="263" t="s">
        <v>19</v>
      </c>
      <c r="D9087" t="s">
        <v>3</v>
      </c>
    </row>
    <row r="9088" spans="1:4" x14ac:dyDescent="0.2">
      <c r="A9088" s="263" t="s">
        <v>15812</v>
      </c>
      <c r="B9088" s="263" t="s">
        <v>28477</v>
      </c>
      <c r="C9088" s="263" t="s">
        <v>19</v>
      </c>
      <c r="D9088" t="s">
        <v>3</v>
      </c>
    </row>
    <row r="9089" spans="1:4" x14ac:dyDescent="0.2">
      <c r="A9089" s="263" t="s">
        <v>2573</v>
      </c>
      <c r="B9089" s="263" t="s">
        <v>28478</v>
      </c>
      <c r="C9089" s="263" t="s">
        <v>19</v>
      </c>
      <c r="D9089" t="s">
        <v>3</v>
      </c>
    </row>
    <row r="9090" spans="1:4" x14ac:dyDescent="0.2">
      <c r="A9090" s="263" t="s">
        <v>15813</v>
      </c>
      <c r="B9090" s="263" t="s">
        <v>28478</v>
      </c>
      <c r="C9090" s="263" t="s">
        <v>19</v>
      </c>
      <c r="D9090" t="s">
        <v>3</v>
      </c>
    </row>
    <row r="9091" spans="1:4" x14ac:dyDescent="0.2">
      <c r="A9091" s="263" t="s">
        <v>2574</v>
      </c>
      <c r="B9091" s="263" t="s">
        <v>28479</v>
      </c>
      <c r="C9091" s="263" t="s">
        <v>19</v>
      </c>
      <c r="D9091" t="s">
        <v>3</v>
      </c>
    </row>
    <row r="9092" spans="1:4" x14ac:dyDescent="0.2">
      <c r="A9092" s="263" t="s">
        <v>15814</v>
      </c>
      <c r="B9092" s="263" t="s">
        <v>28479</v>
      </c>
      <c r="C9092" s="263" t="s">
        <v>19</v>
      </c>
      <c r="D9092" t="s">
        <v>3</v>
      </c>
    </row>
    <row r="9093" spans="1:4" x14ac:dyDescent="0.2">
      <c r="A9093" s="263" t="s">
        <v>2575</v>
      </c>
      <c r="B9093" s="263" t="s">
        <v>28480</v>
      </c>
      <c r="C9093" s="263" t="s">
        <v>19</v>
      </c>
      <c r="D9093" t="s">
        <v>3</v>
      </c>
    </row>
    <row r="9094" spans="1:4" x14ac:dyDescent="0.2">
      <c r="A9094" s="263" t="s">
        <v>15815</v>
      </c>
      <c r="B9094" s="263" t="s">
        <v>28480</v>
      </c>
      <c r="C9094" s="263" t="s">
        <v>19</v>
      </c>
      <c r="D9094" t="s">
        <v>3</v>
      </c>
    </row>
    <row r="9095" spans="1:4" x14ac:dyDescent="0.2">
      <c r="A9095" s="263" t="s">
        <v>2576</v>
      </c>
      <c r="B9095" s="263" t="s">
        <v>28481</v>
      </c>
      <c r="C9095" s="263" t="s">
        <v>19</v>
      </c>
      <c r="D9095" t="s">
        <v>3</v>
      </c>
    </row>
    <row r="9096" spans="1:4" x14ac:dyDescent="0.2">
      <c r="A9096" s="263" t="s">
        <v>15816</v>
      </c>
      <c r="B9096" s="263" t="s">
        <v>28481</v>
      </c>
      <c r="C9096" s="263" t="s">
        <v>19</v>
      </c>
      <c r="D9096" t="s">
        <v>3</v>
      </c>
    </row>
    <row r="9097" spans="1:4" x14ac:dyDescent="0.2">
      <c r="A9097" s="263" t="s">
        <v>2577</v>
      </c>
      <c r="B9097" s="263" t="s">
        <v>28482</v>
      </c>
      <c r="C9097" s="263" t="s">
        <v>19</v>
      </c>
      <c r="D9097" t="s">
        <v>3</v>
      </c>
    </row>
    <row r="9098" spans="1:4" x14ac:dyDescent="0.2">
      <c r="A9098" s="263" t="s">
        <v>15817</v>
      </c>
      <c r="B9098" s="263" t="s">
        <v>28482</v>
      </c>
      <c r="C9098" s="263" t="s">
        <v>19</v>
      </c>
      <c r="D9098" t="s">
        <v>3</v>
      </c>
    </row>
    <row r="9099" spans="1:4" x14ac:dyDescent="0.2">
      <c r="A9099" s="263" t="s">
        <v>8312</v>
      </c>
      <c r="B9099" s="263" t="s">
        <v>28483</v>
      </c>
      <c r="C9099" s="263" t="s">
        <v>19</v>
      </c>
      <c r="D9099" t="s">
        <v>3</v>
      </c>
    </row>
    <row r="9100" spans="1:4" x14ac:dyDescent="0.2">
      <c r="A9100" s="263" t="s">
        <v>15818</v>
      </c>
      <c r="B9100" s="263" t="s">
        <v>28483</v>
      </c>
      <c r="C9100" s="263" t="s">
        <v>19</v>
      </c>
      <c r="D9100" t="s">
        <v>3</v>
      </c>
    </row>
    <row r="9101" spans="1:4" x14ac:dyDescent="0.2">
      <c r="A9101" s="263" t="s">
        <v>8313</v>
      </c>
      <c r="B9101" s="263" t="s">
        <v>28484</v>
      </c>
      <c r="C9101" s="263" t="s">
        <v>19</v>
      </c>
      <c r="D9101" t="s">
        <v>3</v>
      </c>
    </row>
    <row r="9102" spans="1:4" x14ac:dyDescent="0.2">
      <c r="A9102" s="263" t="s">
        <v>15819</v>
      </c>
      <c r="B9102" s="263" t="s">
        <v>28484</v>
      </c>
      <c r="C9102" s="263" t="s">
        <v>19</v>
      </c>
      <c r="D9102" t="s">
        <v>3</v>
      </c>
    </row>
    <row r="9103" spans="1:4" x14ac:dyDescent="0.2">
      <c r="A9103" s="263" t="s">
        <v>8314</v>
      </c>
      <c r="B9103" s="263" t="s">
        <v>28485</v>
      </c>
      <c r="C9103" s="263" t="s">
        <v>19</v>
      </c>
      <c r="D9103" t="s">
        <v>3</v>
      </c>
    </row>
    <row r="9104" spans="1:4" x14ac:dyDescent="0.2">
      <c r="A9104" s="263" t="s">
        <v>15820</v>
      </c>
      <c r="B9104" s="263" t="s">
        <v>28485</v>
      </c>
      <c r="C9104" s="263" t="s">
        <v>19</v>
      </c>
      <c r="D9104" t="s">
        <v>3</v>
      </c>
    </row>
    <row r="9105" spans="1:4" x14ac:dyDescent="0.2">
      <c r="A9105" s="263" t="s">
        <v>8315</v>
      </c>
      <c r="B9105" s="263" t="s">
        <v>28486</v>
      </c>
      <c r="C9105" s="263" t="s">
        <v>19</v>
      </c>
      <c r="D9105" t="s">
        <v>3</v>
      </c>
    </row>
    <row r="9106" spans="1:4" x14ac:dyDescent="0.2">
      <c r="A9106" s="263" t="s">
        <v>15821</v>
      </c>
      <c r="B9106" s="263" t="s">
        <v>28486</v>
      </c>
      <c r="C9106" s="263" t="s">
        <v>19</v>
      </c>
      <c r="D9106" t="s">
        <v>3</v>
      </c>
    </row>
    <row r="9107" spans="1:4" x14ac:dyDescent="0.2">
      <c r="A9107" s="263" t="s">
        <v>8316</v>
      </c>
      <c r="B9107" s="263" t="s">
        <v>28487</v>
      </c>
      <c r="C9107" s="263" t="s">
        <v>19</v>
      </c>
      <c r="D9107" t="s">
        <v>3</v>
      </c>
    </row>
    <row r="9108" spans="1:4" x14ac:dyDescent="0.2">
      <c r="A9108" s="263" t="s">
        <v>15822</v>
      </c>
      <c r="B9108" s="263" t="s">
        <v>28487</v>
      </c>
      <c r="C9108" s="263" t="s">
        <v>19</v>
      </c>
      <c r="D9108" t="s">
        <v>3</v>
      </c>
    </row>
    <row r="9109" spans="1:4" x14ac:dyDescent="0.2">
      <c r="A9109" s="263" t="s">
        <v>8317</v>
      </c>
      <c r="B9109" s="263" t="s">
        <v>28488</v>
      </c>
      <c r="C9109" s="263" t="s">
        <v>19</v>
      </c>
      <c r="D9109" t="s">
        <v>3</v>
      </c>
    </row>
    <row r="9110" spans="1:4" x14ac:dyDescent="0.2">
      <c r="A9110" s="263" t="s">
        <v>15823</v>
      </c>
      <c r="B9110" s="263" t="s">
        <v>28488</v>
      </c>
      <c r="C9110" s="263" t="s">
        <v>19</v>
      </c>
      <c r="D9110" t="s">
        <v>3</v>
      </c>
    </row>
    <row r="9111" spans="1:4" x14ac:dyDescent="0.2">
      <c r="A9111" s="263" t="s">
        <v>8318</v>
      </c>
      <c r="B9111" s="263" t="s">
        <v>28489</v>
      </c>
      <c r="C9111" s="263" t="s">
        <v>19</v>
      </c>
      <c r="D9111" t="s">
        <v>3</v>
      </c>
    </row>
    <row r="9112" spans="1:4" x14ac:dyDescent="0.2">
      <c r="A9112" s="263" t="s">
        <v>15824</v>
      </c>
      <c r="B9112" s="263" t="s">
        <v>28489</v>
      </c>
      <c r="C9112" s="263" t="s">
        <v>19</v>
      </c>
      <c r="D9112" t="s">
        <v>3</v>
      </c>
    </row>
    <row r="9113" spans="1:4" x14ac:dyDescent="0.2">
      <c r="A9113" s="263" t="s">
        <v>8319</v>
      </c>
      <c r="B9113" s="263" t="s">
        <v>28490</v>
      </c>
      <c r="C9113" s="263" t="s">
        <v>19</v>
      </c>
      <c r="D9113" t="s">
        <v>3</v>
      </c>
    </row>
    <row r="9114" spans="1:4" x14ac:dyDescent="0.2">
      <c r="A9114" s="263" t="s">
        <v>15825</v>
      </c>
      <c r="B9114" s="263" t="s">
        <v>28490</v>
      </c>
      <c r="C9114" s="263" t="s">
        <v>19</v>
      </c>
      <c r="D9114" t="s">
        <v>3</v>
      </c>
    </row>
    <row r="9115" spans="1:4" x14ac:dyDescent="0.2">
      <c r="A9115" s="263" t="s">
        <v>8320</v>
      </c>
      <c r="B9115" s="263" t="s">
        <v>28491</v>
      </c>
      <c r="C9115" s="263" t="s">
        <v>19</v>
      </c>
      <c r="D9115" t="s">
        <v>3</v>
      </c>
    </row>
    <row r="9116" spans="1:4" x14ac:dyDescent="0.2">
      <c r="A9116" s="263" t="s">
        <v>15826</v>
      </c>
      <c r="B9116" s="263" t="s">
        <v>28491</v>
      </c>
      <c r="C9116" s="263" t="s">
        <v>19</v>
      </c>
      <c r="D9116" t="s">
        <v>3</v>
      </c>
    </row>
    <row r="9117" spans="1:4" x14ac:dyDescent="0.2">
      <c r="A9117" s="263" t="s">
        <v>8321</v>
      </c>
      <c r="B9117" s="263" t="s">
        <v>28492</v>
      </c>
      <c r="C9117" s="263" t="s">
        <v>19</v>
      </c>
      <c r="D9117" t="s">
        <v>3</v>
      </c>
    </row>
    <row r="9118" spans="1:4" x14ac:dyDescent="0.2">
      <c r="A9118" s="263" t="s">
        <v>15827</v>
      </c>
      <c r="B9118" s="263" t="s">
        <v>28492</v>
      </c>
      <c r="C9118" s="263" t="s">
        <v>19</v>
      </c>
      <c r="D9118" t="s">
        <v>3</v>
      </c>
    </row>
    <row r="9119" spans="1:4" x14ac:dyDescent="0.2">
      <c r="A9119" s="263" t="s">
        <v>8322</v>
      </c>
      <c r="B9119" s="263" t="s">
        <v>28493</v>
      </c>
      <c r="C9119" s="263" t="s">
        <v>19</v>
      </c>
      <c r="D9119" t="s">
        <v>3</v>
      </c>
    </row>
    <row r="9120" spans="1:4" x14ac:dyDescent="0.2">
      <c r="A9120" s="263" t="s">
        <v>15828</v>
      </c>
      <c r="B9120" s="263" t="s">
        <v>28493</v>
      </c>
      <c r="C9120" s="263" t="s">
        <v>19</v>
      </c>
      <c r="D9120" t="s">
        <v>3</v>
      </c>
    </row>
    <row r="9121" spans="1:4" x14ac:dyDescent="0.2">
      <c r="A9121" s="263" t="s">
        <v>8323</v>
      </c>
      <c r="B9121" s="263" t="s">
        <v>28494</v>
      </c>
      <c r="C9121" s="263" t="s">
        <v>19</v>
      </c>
      <c r="D9121" t="s">
        <v>3</v>
      </c>
    </row>
    <row r="9122" spans="1:4" x14ac:dyDescent="0.2">
      <c r="A9122" s="263" t="s">
        <v>15829</v>
      </c>
      <c r="B9122" s="263" t="s">
        <v>28494</v>
      </c>
      <c r="C9122" s="263" t="s">
        <v>19</v>
      </c>
      <c r="D9122" t="s">
        <v>3</v>
      </c>
    </row>
    <row r="9123" spans="1:4" x14ac:dyDescent="0.2">
      <c r="A9123" s="263" t="s">
        <v>2578</v>
      </c>
      <c r="B9123" s="263" t="s">
        <v>28495</v>
      </c>
      <c r="C9123" s="263" t="s">
        <v>19</v>
      </c>
      <c r="D9123" t="s">
        <v>3</v>
      </c>
    </row>
    <row r="9124" spans="1:4" x14ac:dyDescent="0.2">
      <c r="A9124" s="263" t="s">
        <v>15830</v>
      </c>
      <c r="B9124" s="263" t="s">
        <v>28495</v>
      </c>
      <c r="C9124" s="263" t="s">
        <v>19</v>
      </c>
      <c r="D9124" t="s">
        <v>3</v>
      </c>
    </row>
    <row r="9125" spans="1:4" x14ac:dyDescent="0.2">
      <c r="A9125" s="263" t="s">
        <v>8324</v>
      </c>
      <c r="B9125" s="263" t="s">
        <v>28496</v>
      </c>
      <c r="C9125" s="263" t="s">
        <v>19</v>
      </c>
      <c r="D9125" t="s">
        <v>3</v>
      </c>
    </row>
    <row r="9126" spans="1:4" x14ac:dyDescent="0.2">
      <c r="A9126" s="263" t="s">
        <v>15831</v>
      </c>
      <c r="B9126" s="263" t="s">
        <v>28496</v>
      </c>
      <c r="C9126" s="263" t="s">
        <v>19</v>
      </c>
      <c r="D9126" t="s">
        <v>3</v>
      </c>
    </row>
    <row r="9127" spans="1:4" x14ac:dyDescent="0.2">
      <c r="A9127" s="263" t="s">
        <v>2579</v>
      </c>
      <c r="B9127" s="263" t="s">
        <v>28497</v>
      </c>
      <c r="C9127" s="263" t="s">
        <v>19</v>
      </c>
      <c r="D9127" t="s">
        <v>3</v>
      </c>
    </row>
    <row r="9128" spans="1:4" x14ac:dyDescent="0.2">
      <c r="A9128" s="263" t="s">
        <v>15832</v>
      </c>
      <c r="B9128" s="263" t="s">
        <v>28497</v>
      </c>
      <c r="C9128" s="263" t="s">
        <v>19</v>
      </c>
      <c r="D9128" t="s">
        <v>3</v>
      </c>
    </row>
    <row r="9129" spans="1:4" x14ac:dyDescent="0.2">
      <c r="A9129" s="263" t="s">
        <v>2580</v>
      </c>
      <c r="B9129" s="263" t="s">
        <v>28498</v>
      </c>
      <c r="C9129" s="263" t="s">
        <v>19</v>
      </c>
      <c r="D9129" t="s">
        <v>3</v>
      </c>
    </row>
    <row r="9130" spans="1:4" x14ac:dyDescent="0.2">
      <c r="A9130" s="263" t="s">
        <v>15833</v>
      </c>
      <c r="B9130" s="263" t="s">
        <v>28498</v>
      </c>
      <c r="C9130" s="263" t="s">
        <v>19</v>
      </c>
      <c r="D9130" t="s">
        <v>3</v>
      </c>
    </row>
    <row r="9131" spans="1:4" x14ac:dyDescent="0.2">
      <c r="A9131" s="263" t="s">
        <v>2581</v>
      </c>
      <c r="B9131" s="263" t="s">
        <v>28499</v>
      </c>
      <c r="C9131" s="263" t="s">
        <v>19</v>
      </c>
      <c r="D9131" t="s">
        <v>3</v>
      </c>
    </row>
    <row r="9132" spans="1:4" x14ac:dyDescent="0.2">
      <c r="A9132" s="263" t="s">
        <v>15834</v>
      </c>
      <c r="B9132" s="263" t="s">
        <v>28499</v>
      </c>
      <c r="C9132" s="263" t="s">
        <v>19</v>
      </c>
      <c r="D9132" t="s">
        <v>3</v>
      </c>
    </row>
    <row r="9133" spans="1:4" x14ac:dyDescent="0.2">
      <c r="A9133" s="263" t="s">
        <v>2582</v>
      </c>
      <c r="B9133" s="263" t="s">
        <v>28500</v>
      </c>
      <c r="C9133" s="263" t="s">
        <v>19</v>
      </c>
      <c r="D9133" t="s">
        <v>3</v>
      </c>
    </row>
    <row r="9134" spans="1:4" x14ac:dyDescent="0.2">
      <c r="A9134" s="263" t="s">
        <v>15835</v>
      </c>
      <c r="B9134" s="263" t="s">
        <v>28500</v>
      </c>
      <c r="C9134" s="263" t="s">
        <v>19</v>
      </c>
      <c r="D9134" t="s">
        <v>3</v>
      </c>
    </row>
    <row r="9135" spans="1:4" x14ac:dyDescent="0.2">
      <c r="A9135" s="263" t="s">
        <v>2583</v>
      </c>
      <c r="B9135" s="263" t="s">
        <v>28501</v>
      </c>
      <c r="C9135" s="263" t="s">
        <v>23567</v>
      </c>
      <c r="D9135" t="s">
        <v>34973</v>
      </c>
    </row>
    <row r="9136" spans="1:4" x14ac:dyDescent="0.2">
      <c r="A9136" s="263" t="s">
        <v>15836</v>
      </c>
      <c r="B9136" s="263" t="s">
        <v>28501</v>
      </c>
      <c r="C9136" s="263" t="s">
        <v>23567</v>
      </c>
      <c r="D9136" t="s">
        <v>34973</v>
      </c>
    </row>
    <row r="9137" spans="1:4" x14ac:dyDescent="0.2">
      <c r="A9137" s="263" t="s">
        <v>2584</v>
      </c>
      <c r="B9137" s="263" t="s">
        <v>28502</v>
      </c>
      <c r="C9137" s="263" t="s">
        <v>20</v>
      </c>
      <c r="D9137" t="s">
        <v>0</v>
      </c>
    </row>
    <row r="9138" spans="1:4" x14ac:dyDescent="0.2">
      <c r="A9138" s="263" t="s">
        <v>15837</v>
      </c>
      <c r="B9138" s="263" t="s">
        <v>28502</v>
      </c>
      <c r="C9138" s="263" t="s">
        <v>20</v>
      </c>
      <c r="D9138" t="s">
        <v>0</v>
      </c>
    </row>
    <row r="9139" spans="1:4" x14ac:dyDescent="0.2">
      <c r="A9139" s="263" t="s">
        <v>2585</v>
      </c>
      <c r="B9139" s="263" t="s">
        <v>28503</v>
      </c>
      <c r="C9139" s="263" t="s">
        <v>20</v>
      </c>
      <c r="D9139" t="s">
        <v>0</v>
      </c>
    </row>
    <row r="9140" spans="1:4" x14ac:dyDescent="0.2">
      <c r="A9140" s="263" t="s">
        <v>15838</v>
      </c>
      <c r="B9140" s="263" t="s">
        <v>28503</v>
      </c>
      <c r="C9140" s="263" t="s">
        <v>20</v>
      </c>
      <c r="D9140" t="s">
        <v>0</v>
      </c>
    </row>
    <row r="9141" spans="1:4" x14ac:dyDescent="0.2">
      <c r="A9141" s="263" t="s">
        <v>2586</v>
      </c>
      <c r="B9141" s="263" t="s">
        <v>28504</v>
      </c>
      <c r="C9141" s="263" t="s">
        <v>20</v>
      </c>
      <c r="D9141" t="s">
        <v>0</v>
      </c>
    </row>
    <row r="9142" spans="1:4" x14ac:dyDescent="0.2">
      <c r="A9142" s="263" t="s">
        <v>15839</v>
      </c>
      <c r="B9142" s="263" t="s">
        <v>28504</v>
      </c>
      <c r="C9142" s="263" t="s">
        <v>20</v>
      </c>
      <c r="D9142" t="s">
        <v>0</v>
      </c>
    </row>
    <row r="9143" spans="1:4" x14ac:dyDescent="0.2">
      <c r="A9143" s="263" t="s">
        <v>2587</v>
      </c>
      <c r="B9143" s="263" t="s">
        <v>28505</v>
      </c>
      <c r="C9143" s="263" t="s">
        <v>20</v>
      </c>
      <c r="D9143" t="s">
        <v>0</v>
      </c>
    </row>
    <row r="9144" spans="1:4" x14ac:dyDescent="0.2">
      <c r="A9144" s="263" t="s">
        <v>15840</v>
      </c>
      <c r="B9144" s="263" t="s">
        <v>28505</v>
      </c>
      <c r="C9144" s="263" t="s">
        <v>20</v>
      </c>
      <c r="D9144" t="s">
        <v>0</v>
      </c>
    </row>
    <row r="9145" spans="1:4" x14ac:dyDescent="0.2">
      <c r="A9145" s="263" t="s">
        <v>2588</v>
      </c>
      <c r="B9145" s="263" t="s">
        <v>28506</v>
      </c>
      <c r="C9145" s="263" t="s">
        <v>20</v>
      </c>
      <c r="D9145" t="s">
        <v>0</v>
      </c>
    </row>
    <row r="9146" spans="1:4" x14ac:dyDescent="0.2">
      <c r="A9146" s="263" t="s">
        <v>15841</v>
      </c>
      <c r="B9146" s="263" t="s">
        <v>28506</v>
      </c>
      <c r="C9146" s="263" t="s">
        <v>20</v>
      </c>
      <c r="D9146" t="s">
        <v>0</v>
      </c>
    </row>
    <row r="9147" spans="1:4" x14ac:dyDescent="0.2">
      <c r="A9147" s="263" t="s">
        <v>2589</v>
      </c>
      <c r="B9147" s="263" t="s">
        <v>28507</v>
      </c>
      <c r="C9147" s="263" t="s">
        <v>20</v>
      </c>
      <c r="D9147" t="s">
        <v>0</v>
      </c>
    </row>
    <row r="9148" spans="1:4" x14ac:dyDescent="0.2">
      <c r="A9148" s="263" t="s">
        <v>15842</v>
      </c>
      <c r="B9148" s="263" t="s">
        <v>28507</v>
      </c>
      <c r="C9148" s="263" t="s">
        <v>20</v>
      </c>
      <c r="D9148" t="s">
        <v>0</v>
      </c>
    </row>
    <row r="9149" spans="1:4" x14ac:dyDescent="0.2">
      <c r="A9149" s="263" t="s">
        <v>8325</v>
      </c>
      <c r="B9149" s="263" t="s">
        <v>28508</v>
      </c>
      <c r="C9149" s="263" t="s">
        <v>23567</v>
      </c>
      <c r="D9149" t="s">
        <v>34973</v>
      </c>
    </row>
    <row r="9150" spans="1:4" x14ac:dyDescent="0.2">
      <c r="A9150" s="263" t="s">
        <v>15843</v>
      </c>
      <c r="B9150" s="263" t="s">
        <v>28508</v>
      </c>
      <c r="C9150" s="263" t="s">
        <v>23567</v>
      </c>
      <c r="D9150" t="s">
        <v>34973</v>
      </c>
    </row>
    <row r="9151" spans="1:4" x14ac:dyDescent="0.2">
      <c r="A9151" s="263" t="s">
        <v>8326</v>
      </c>
      <c r="B9151" s="263" t="s">
        <v>28509</v>
      </c>
      <c r="C9151" s="263" t="s">
        <v>23567</v>
      </c>
      <c r="D9151" t="s">
        <v>34973</v>
      </c>
    </row>
    <row r="9152" spans="1:4" x14ac:dyDescent="0.2">
      <c r="A9152" s="263" t="s">
        <v>15844</v>
      </c>
      <c r="B9152" s="263" t="s">
        <v>28509</v>
      </c>
      <c r="C9152" s="263" t="s">
        <v>23567</v>
      </c>
      <c r="D9152" t="s">
        <v>34973</v>
      </c>
    </row>
    <row r="9153" spans="1:4" x14ac:dyDescent="0.2">
      <c r="A9153" s="263" t="s">
        <v>2590</v>
      </c>
      <c r="B9153" s="263" t="s">
        <v>28510</v>
      </c>
      <c r="C9153" s="263" t="s">
        <v>23567</v>
      </c>
      <c r="D9153" t="s">
        <v>34973</v>
      </c>
    </row>
    <row r="9154" spans="1:4" x14ac:dyDescent="0.2">
      <c r="A9154" s="263" t="s">
        <v>15845</v>
      </c>
      <c r="B9154" s="263" t="s">
        <v>28510</v>
      </c>
      <c r="C9154" s="263" t="s">
        <v>23567</v>
      </c>
      <c r="D9154" t="s">
        <v>34973</v>
      </c>
    </row>
    <row r="9155" spans="1:4" x14ac:dyDescent="0.2">
      <c r="A9155" s="263" t="s">
        <v>2591</v>
      </c>
      <c r="B9155" s="263" t="s">
        <v>28511</v>
      </c>
      <c r="C9155" s="263" t="s">
        <v>23567</v>
      </c>
      <c r="D9155" t="s">
        <v>34973</v>
      </c>
    </row>
    <row r="9156" spans="1:4" x14ac:dyDescent="0.2">
      <c r="A9156" s="263" t="s">
        <v>15846</v>
      </c>
      <c r="B9156" s="263" t="s">
        <v>28511</v>
      </c>
      <c r="C9156" s="263" t="s">
        <v>23567</v>
      </c>
      <c r="D9156" t="s">
        <v>34973</v>
      </c>
    </row>
    <row r="9157" spans="1:4" x14ac:dyDescent="0.2">
      <c r="A9157" s="263" t="s">
        <v>2592</v>
      </c>
      <c r="B9157" s="263" t="s">
        <v>28512</v>
      </c>
      <c r="C9157" s="263" t="s">
        <v>23567</v>
      </c>
      <c r="D9157" t="s">
        <v>34973</v>
      </c>
    </row>
    <row r="9158" spans="1:4" x14ac:dyDescent="0.2">
      <c r="A9158" s="263" t="s">
        <v>15847</v>
      </c>
      <c r="B9158" s="263" t="s">
        <v>28512</v>
      </c>
      <c r="C9158" s="263" t="s">
        <v>23567</v>
      </c>
      <c r="D9158" t="s">
        <v>34973</v>
      </c>
    </row>
    <row r="9159" spans="1:4" x14ac:dyDescent="0.2">
      <c r="A9159" s="263" t="s">
        <v>2593</v>
      </c>
      <c r="B9159" s="263" t="s">
        <v>28513</v>
      </c>
      <c r="C9159" s="263" t="s">
        <v>23567</v>
      </c>
      <c r="D9159" t="s">
        <v>34973</v>
      </c>
    </row>
    <row r="9160" spans="1:4" x14ac:dyDescent="0.2">
      <c r="A9160" s="263" t="s">
        <v>15848</v>
      </c>
      <c r="B9160" s="263" t="s">
        <v>28513</v>
      </c>
      <c r="C9160" s="263" t="s">
        <v>23567</v>
      </c>
      <c r="D9160" t="s">
        <v>34973</v>
      </c>
    </row>
    <row r="9161" spans="1:4" x14ac:dyDescent="0.2">
      <c r="A9161" s="263" t="s">
        <v>2594</v>
      </c>
      <c r="B9161" s="263" t="s">
        <v>28514</v>
      </c>
      <c r="C9161" s="263" t="s">
        <v>23567</v>
      </c>
      <c r="D9161" t="s">
        <v>34973</v>
      </c>
    </row>
    <row r="9162" spans="1:4" x14ac:dyDescent="0.2">
      <c r="A9162" s="263" t="s">
        <v>15849</v>
      </c>
      <c r="B9162" s="263" t="s">
        <v>28514</v>
      </c>
      <c r="C9162" s="263" t="s">
        <v>23567</v>
      </c>
      <c r="D9162" t="s">
        <v>34973</v>
      </c>
    </row>
    <row r="9163" spans="1:4" x14ac:dyDescent="0.2">
      <c r="A9163" s="263" t="s">
        <v>2595</v>
      </c>
      <c r="B9163" s="263" t="s">
        <v>28515</v>
      </c>
      <c r="C9163" s="263" t="s">
        <v>23567</v>
      </c>
      <c r="D9163" t="s">
        <v>34973</v>
      </c>
    </row>
    <row r="9164" spans="1:4" x14ac:dyDescent="0.2">
      <c r="A9164" s="263" t="s">
        <v>15850</v>
      </c>
      <c r="B9164" s="263" t="s">
        <v>28515</v>
      </c>
      <c r="C9164" s="263" t="s">
        <v>23567</v>
      </c>
      <c r="D9164" t="s">
        <v>34973</v>
      </c>
    </row>
    <row r="9165" spans="1:4" x14ac:dyDescent="0.2">
      <c r="A9165" s="263" t="s">
        <v>2596</v>
      </c>
      <c r="B9165" s="263" t="s">
        <v>28516</v>
      </c>
      <c r="C9165" s="263" t="s">
        <v>23567</v>
      </c>
      <c r="D9165" t="s">
        <v>34973</v>
      </c>
    </row>
    <row r="9166" spans="1:4" x14ac:dyDescent="0.2">
      <c r="A9166" s="263" t="s">
        <v>15851</v>
      </c>
      <c r="B9166" s="263" t="s">
        <v>28516</v>
      </c>
      <c r="C9166" s="263" t="s">
        <v>23567</v>
      </c>
      <c r="D9166" t="s">
        <v>34973</v>
      </c>
    </row>
    <row r="9167" spans="1:4" x14ac:dyDescent="0.2">
      <c r="A9167" s="263" t="s">
        <v>2597</v>
      </c>
      <c r="B9167" s="263" t="s">
        <v>28517</v>
      </c>
      <c r="C9167" s="263" t="s">
        <v>23567</v>
      </c>
      <c r="D9167" t="s">
        <v>34973</v>
      </c>
    </row>
    <row r="9168" spans="1:4" x14ac:dyDescent="0.2">
      <c r="A9168" s="263" t="s">
        <v>15852</v>
      </c>
      <c r="B9168" s="263" t="s">
        <v>28517</v>
      </c>
      <c r="C9168" s="263" t="s">
        <v>23567</v>
      </c>
      <c r="D9168" t="s">
        <v>34973</v>
      </c>
    </row>
    <row r="9169" spans="1:4" x14ac:dyDescent="0.2">
      <c r="A9169" s="263" t="s">
        <v>2598</v>
      </c>
      <c r="B9169" s="263" t="s">
        <v>23740</v>
      </c>
      <c r="C9169" s="263" t="s">
        <v>23567</v>
      </c>
      <c r="D9169" t="s">
        <v>34973</v>
      </c>
    </row>
    <row r="9170" spans="1:4" x14ac:dyDescent="0.2">
      <c r="A9170" s="263" t="s">
        <v>15853</v>
      </c>
      <c r="B9170" s="263" t="s">
        <v>23740</v>
      </c>
      <c r="C9170" s="263" t="s">
        <v>23567</v>
      </c>
      <c r="D9170" t="s">
        <v>34973</v>
      </c>
    </row>
    <row r="9171" spans="1:4" x14ac:dyDescent="0.2">
      <c r="A9171" s="263" t="s">
        <v>2599</v>
      </c>
      <c r="B9171" s="263" t="s">
        <v>28518</v>
      </c>
      <c r="C9171" s="263" t="s">
        <v>23567</v>
      </c>
      <c r="D9171" t="s">
        <v>34973</v>
      </c>
    </row>
    <row r="9172" spans="1:4" x14ac:dyDescent="0.2">
      <c r="A9172" s="263" t="s">
        <v>15854</v>
      </c>
      <c r="B9172" s="263" t="s">
        <v>28518</v>
      </c>
      <c r="C9172" s="263" t="s">
        <v>23567</v>
      </c>
      <c r="D9172" t="s">
        <v>34973</v>
      </c>
    </row>
    <row r="9173" spans="1:4" x14ac:dyDescent="0.2">
      <c r="A9173" s="263" t="s">
        <v>2600</v>
      </c>
      <c r="B9173" s="263" t="s">
        <v>28519</v>
      </c>
      <c r="C9173" s="263" t="s">
        <v>23567</v>
      </c>
      <c r="D9173" t="s">
        <v>34973</v>
      </c>
    </row>
    <row r="9174" spans="1:4" x14ac:dyDescent="0.2">
      <c r="A9174" s="263" t="s">
        <v>15855</v>
      </c>
      <c r="B9174" s="263" t="s">
        <v>28519</v>
      </c>
      <c r="C9174" s="263" t="s">
        <v>23567</v>
      </c>
      <c r="D9174" t="s">
        <v>34973</v>
      </c>
    </row>
    <row r="9175" spans="1:4" x14ac:dyDescent="0.2">
      <c r="A9175" s="263" t="s">
        <v>2601</v>
      </c>
      <c r="B9175" s="263" t="s">
        <v>28520</v>
      </c>
      <c r="C9175" s="263" t="s">
        <v>23567</v>
      </c>
      <c r="D9175" t="s">
        <v>34973</v>
      </c>
    </row>
    <row r="9176" spans="1:4" x14ac:dyDescent="0.2">
      <c r="A9176" s="263" t="s">
        <v>15856</v>
      </c>
      <c r="B9176" s="263" t="s">
        <v>28520</v>
      </c>
      <c r="C9176" s="263" t="s">
        <v>23567</v>
      </c>
      <c r="D9176" t="s">
        <v>34973</v>
      </c>
    </row>
    <row r="9177" spans="1:4" x14ac:dyDescent="0.2">
      <c r="A9177" s="263" t="s">
        <v>2602</v>
      </c>
      <c r="B9177" s="263" t="s">
        <v>28521</v>
      </c>
      <c r="C9177" s="263" t="s">
        <v>23567</v>
      </c>
      <c r="D9177" t="s">
        <v>34973</v>
      </c>
    </row>
    <row r="9178" spans="1:4" x14ac:dyDescent="0.2">
      <c r="A9178" s="263" t="s">
        <v>15857</v>
      </c>
      <c r="B9178" s="263" t="s">
        <v>28521</v>
      </c>
      <c r="C9178" s="263" t="s">
        <v>23567</v>
      </c>
      <c r="D9178" t="s">
        <v>34973</v>
      </c>
    </row>
    <row r="9179" spans="1:4" x14ac:dyDescent="0.2">
      <c r="A9179" s="263" t="s">
        <v>2603</v>
      </c>
      <c r="B9179" s="263" t="s">
        <v>28522</v>
      </c>
      <c r="C9179" s="263" t="s">
        <v>23567</v>
      </c>
      <c r="D9179" t="s">
        <v>34973</v>
      </c>
    </row>
    <row r="9180" spans="1:4" x14ac:dyDescent="0.2">
      <c r="A9180" s="263" t="s">
        <v>15858</v>
      </c>
      <c r="B9180" s="263" t="s">
        <v>28522</v>
      </c>
      <c r="C9180" s="263" t="s">
        <v>23567</v>
      </c>
      <c r="D9180" t="s">
        <v>34973</v>
      </c>
    </row>
    <row r="9181" spans="1:4" x14ac:dyDescent="0.2">
      <c r="A9181" s="263" t="s">
        <v>2604</v>
      </c>
      <c r="B9181" s="263" t="s">
        <v>28523</v>
      </c>
      <c r="C9181" s="263" t="s">
        <v>23567</v>
      </c>
      <c r="D9181" t="s">
        <v>34973</v>
      </c>
    </row>
    <row r="9182" spans="1:4" x14ac:dyDescent="0.2">
      <c r="A9182" s="263" t="s">
        <v>15859</v>
      </c>
      <c r="B9182" s="263" t="s">
        <v>28523</v>
      </c>
      <c r="C9182" s="263" t="s">
        <v>23567</v>
      </c>
      <c r="D9182" t="s">
        <v>34973</v>
      </c>
    </row>
    <row r="9183" spans="1:4" x14ac:dyDescent="0.2">
      <c r="A9183" s="263" t="s">
        <v>2605</v>
      </c>
      <c r="B9183" s="263" t="s">
        <v>28524</v>
      </c>
      <c r="C9183" s="263" t="s">
        <v>23567</v>
      </c>
      <c r="D9183" t="s">
        <v>34973</v>
      </c>
    </row>
    <row r="9184" spans="1:4" x14ac:dyDescent="0.2">
      <c r="A9184" s="263" t="s">
        <v>15860</v>
      </c>
      <c r="B9184" s="263" t="s">
        <v>28524</v>
      </c>
      <c r="C9184" s="263" t="s">
        <v>23567</v>
      </c>
      <c r="D9184" t="s">
        <v>34973</v>
      </c>
    </row>
    <row r="9185" spans="1:4" x14ac:dyDescent="0.2">
      <c r="A9185" s="263" t="s">
        <v>2611</v>
      </c>
      <c r="B9185" s="263" t="s">
        <v>28525</v>
      </c>
      <c r="C9185" s="263" t="s">
        <v>20</v>
      </c>
      <c r="D9185" t="s">
        <v>0</v>
      </c>
    </row>
    <row r="9186" spans="1:4" x14ac:dyDescent="0.2">
      <c r="A9186" s="263" t="s">
        <v>15861</v>
      </c>
      <c r="B9186" s="263" t="s">
        <v>28525</v>
      </c>
      <c r="C9186" s="263" t="s">
        <v>20</v>
      </c>
      <c r="D9186" t="s">
        <v>0</v>
      </c>
    </row>
    <row r="9187" spans="1:4" x14ac:dyDescent="0.2">
      <c r="A9187" s="263" t="s">
        <v>8327</v>
      </c>
      <c r="B9187" s="263" t="s">
        <v>28526</v>
      </c>
      <c r="C9187" s="263" t="s">
        <v>23567</v>
      </c>
      <c r="D9187" t="s">
        <v>34973</v>
      </c>
    </row>
    <row r="9188" spans="1:4" x14ac:dyDescent="0.2">
      <c r="A9188" s="263" t="s">
        <v>15862</v>
      </c>
      <c r="B9188" s="263" t="s">
        <v>28526</v>
      </c>
      <c r="C9188" s="263" t="s">
        <v>23567</v>
      </c>
      <c r="D9188" t="s">
        <v>34973</v>
      </c>
    </row>
    <row r="9189" spans="1:4" x14ac:dyDescent="0.2">
      <c r="A9189" s="263" t="s">
        <v>2606</v>
      </c>
      <c r="B9189" s="263" t="s">
        <v>28527</v>
      </c>
      <c r="C9189" s="263" t="s">
        <v>12</v>
      </c>
      <c r="D9189" t="s">
        <v>2</v>
      </c>
    </row>
    <row r="9190" spans="1:4" x14ac:dyDescent="0.2">
      <c r="A9190" s="263" t="s">
        <v>15863</v>
      </c>
      <c r="B9190" s="263" t="s">
        <v>28527</v>
      </c>
      <c r="C9190" s="263" t="s">
        <v>12</v>
      </c>
      <c r="D9190" t="s">
        <v>2</v>
      </c>
    </row>
    <row r="9191" spans="1:4" x14ac:dyDescent="0.2">
      <c r="A9191" s="263" t="s">
        <v>2607</v>
      </c>
      <c r="B9191" s="263" t="s">
        <v>28528</v>
      </c>
      <c r="C9191" s="263" t="s">
        <v>23567</v>
      </c>
      <c r="D9191" t="s">
        <v>34973</v>
      </c>
    </row>
    <row r="9192" spans="1:4" x14ac:dyDescent="0.2">
      <c r="A9192" s="263" t="s">
        <v>15864</v>
      </c>
      <c r="B9192" s="263" t="s">
        <v>28528</v>
      </c>
      <c r="C9192" s="263" t="s">
        <v>23567</v>
      </c>
      <c r="D9192" t="s">
        <v>34973</v>
      </c>
    </row>
    <row r="9193" spans="1:4" x14ac:dyDescent="0.2">
      <c r="A9193" s="263" t="s">
        <v>2608</v>
      </c>
      <c r="B9193" s="263" t="s">
        <v>28529</v>
      </c>
      <c r="C9193" s="263" t="s">
        <v>23567</v>
      </c>
      <c r="D9193" t="s">
        <v>34973</v>
      </c>
    </row>
    <row r="9194" spans="1:4" x14ac:dyDescent="0.2">
      <c r="A9194" s="263" t="s">
        <v>15865</v>
      </c>
      <c r="B9194" s="263" t="s">
        <v>28529</v>
      </c>
      <c r="C9194" s="263" t="s">
        <v>23567</v>
      </c>
      <c r="D9194" t="s">
        <v>34973</v>
      </c>
    </row>
    <row r="9195" spans="1:4" x14ac:dyDescent="0.2">
      <c r="A9195" s="263" t="s">
        <v>2609</v>
      </c>
      <c r="B9195" s="263" t="s">
        <v>28530</v>
      </c>
      <c r="C9195" s="263" t="s">
        <v>23567</v>
      </c>
      <c r="D9195" t="s">
        <v>34973</v>
      </c>
    </row>
    <row r="9196" spans="1:4" x14ac:dyDescent="0.2">
      <c r="A9196" s="263" t="s">
        <v>15866</v>
      </c>
      <c r="B9196" s="263" t="s">
        <v>28530</v>
      </c>
      <c r="C9196" s="263" t="s">
        <v>23567</v>
      </c>
      <c r="D9196" t="s">
        <v>34973</v>
      </c>
    </row>
    <row r="9197" spans="1:4" x14ac:dyDescent="0.2">
      <c r="A9197" s="263" t="s">
        <v>8328</v>
      </c>
      <c r="B9197" s="263" t="s">
        <v>28531</v>
      </c>
      <c r="C9197" s="263" t="s">
        <v>12</v>
      </c>
      <c r="D9197" t="s">
        <v>2</v>
      </c>
    </row>
    <row r="9198" spans="1:4" x14ac:dyDescent="0.2">
      <c r="A9198" s="263" t="s">
        <v>15867</v>
      </c>
      <c r="B9198" s="263" t="s">
        <v>28531</v>
      </c>
      <c r="C9198" s="263" t="s">
        <v>12</v>
      </c>
      <c r="D9198" t="s">
        <v>2</v>
      </c>
    </row>
    <row r="9199" spans="1:4" x14ac:dyDescent="0.2">
      <c r="A9199" s="263" t="s">
        <v>8329</v>
      </c>
      <c r="B9199" s="263" t="s">
        <v>28532</v>
      </c>
      <c r="C9199" s="263" t="s">
        <v>23567</v>
      </c>
      <c r="D9199" t="s">
        <v>34973</v>
      </c>
    </row>
    <row r="9200" spans="1:4" x14ac:dyDescent="0.2">
      <c r="A9200" s="263" t="s">
        <v>15868</v>
      </c>
      <c r="B9200" s="263" t="s">
        <v>28532</v>
      </c>
      <c r="C9200" s="263" t="s">
        <v>23567</v>
      </c>
      <c r="D9200" t="s">
        <v>34973</v>
      </c>
    </row>
    <row r="9201" spans="1:4" x14ac:dyDescent="0.2">
      <c r="A9201" s="263" t="s">
        <v>8330</v>
      </c>
      <c r="B9201" s="263" t="s">
        <v>28533</v>
      </c>
      <c r="C9201" s="263" t="s">
        <v>23567</v>
      </c>
      <c r="D9201" t="s">
        <v>34973</v>
      </c>
    </row>
    <row r="9202" spans="1:4" x14ac:dyDescent="0.2">
      <c r="A9202" s="263" t="s">
        <v>15869</v>
      </c>
      <c r="B9202" s="263" t="s">
        <v>28533</v>
      </c>
      <c r="C9202" s="263" t="s">
        <v>23567</v>
      </c>
      <c r="D9202" t="s">
        <v>34973</v>
      </c>
    </row>
    <row r="9203" spans="1:4" x14ac:dyDescent="0.2">
      <c r="A9203" s="263" t="s">
        <v>8331</v>
      </c>
      <c r="B9203" s="263" t="s">
        <v>28534</v>
      </c>
      <c r="C9203" s="263" t="s">
        <v>23567</v>
      </c>
      <c r="D9203" t="s">
        <v>34973</v>
      </c>
    </row>
    <row r="9204" spans="1:4" x14ac:dyDescent="0.2">
      <c r="A9204" s="263" t="s">
        <v>15870</v>
      </c>
      <c r="B9204" s="263" t="s">
        <v>28534</v>
      </c>
      <c r="C9204" s="263" t="s">
        <v>23567</v>
      </c>
      <c r="D9204" t="s">
        <v>34973</v>
      </c>
    </row>
    <row r="9205" spans="1:4" x14ac:dyDescent="0.2">
      <c r="A9205" s="263" t="s">
        <v>8332</v>
      </c>
      <c r="B9205" s="263" t="s">
        <v>28535</v>
      </c>
      <c r="C9205" s="263" t="s">
        <v>23567</v>
      </c>
      <c r="D9205" t="s">
        <v>34973</v>
      </c>
    </row>
    <row r="9206" spans="1:4" x14ac:dyDescent="0.2">
      <c r="A9206" s="263" t="s">
        <v>15871</v>
      </c>
      <c r="B9206" s="263" t="s">
        <v>28535</v>
      </c>
      <c r="C9206" s="263" t="s">
        <v>23567</v>
      </c>
      <c r="D9206" t="s">
        <v>34973</v>
      </c>
    </row>
    <row r="9207" spans="1:4" x14ac:dyDescent="0.2">
      <c r="A9207" s="263" t="s">
        <v>8333</v>
      </c>
      <c r="B9207" s="263" t="s">
        <v>28536</v>
      </c>
      <c r="C9207" s="263" t="s">
        <v>23567</v>
      </c>
      <c r="D9207" t="s">
        <v>34973</v>
      </c>
    </row>
    <row r="9208" spans="1:4" x14ac:dyDescent="0.2">
      <c r="A9208" s="263" t="s">
        <v>15872</v>
      </c>
      <c r="B9208" s="263" t="s">
        <v>28536</v>
      </c>
      <c r="C9208" s="263" t="s">
        <v>23567</v>
      </c>
      <c r="D9208" t="s">
        <v>34973</v>
      </c>
    </row>
    <row r="9209" spans="1:4" x14ac:dyDescent="0.2">
      <c r="A9209" s="263" t="s">
        <v>8334</v>
      </c>
      <c r="B9209" s="263" t="s">
        <v>28537</v>
      </c>
      <c r="C9209" s="263" t="s">
        <v>23567</v>
      </c>
      <c r="D9209" t="s">
        <v>34973</v>
      </c>
    </row>
    <row r="9210" spans="1:4" x14ac:dyDescent="0.2">
      <c r="A9210" s="263" t="s">
        <v>15873</v>
      </c>
      <c r="B9210" s="263" t="s">
        <v>28537</v>
      </c>
      <c r="C9210" s="263" t="s">
        <v>23567</v>
      </c>
      <c r="D9210" t="s">
        <v>34973</v>
      </c>
    </row>
    <row r="9211" spans="1:4" x14ac:dyDescent="0.2">
      <c r="A9211" s="263" t="s">
        <v>2627</v>
      </c>
      <c r="B9211" s="263" t="s">
        <v>28538</v>
      </c>
      <c r="C9211" s="263" t="s">
        <v>23567</v>
      </c>
      <c r="D9211" t="s">
        <v>34973</v>
      </c>
    </row>
    <row r="9212" spans="1:4" x14ac:dyDescent="0.2">
      <c r="A9212" s="263" t="s">
        <v>15874</v>
      </c>
      <c r="B9212" s="263" t="s">
        <v>28538</v>
      </c>
      <c r="C9212" s="263" t="s">
        <v>23567</v>
      </c>
      <c r="D9212" t="s">
        <v>34973</v>
      </c>
    </row>
    <row r="9213" spans="1:4" x14ac:dyDescent="0.2">
      <c r="A9213" s="263" t="s">
        <v>8335</v>
      </c>
      <c r="B9213" s="263" t="s">
        <v>28539</v>
      </c>
      <c r="C9213" s="263" t="s">
        <v>12</v>
      </c>
      <c r="D9213" t="s">
        <v>2</v>
      </c>
    </row>
    <row r="9214" spans="1:4" x14ac:dyDescent="0.2">
      <c r="A9214" s="263" t="s">
        <v>15875</v>
      </c>
      <c r="B9214" s="263" t="s">
        <v>28539</v>
      </c>
      <c r="C9214" s="263" t="s">
        <v>12</v>
      </c>
      <c r="D9214" t="s">
        <v>2</v>
      </c>
    </row>
    <row r="9215" spans="1:4" x14ac:dyDescent="0.2">
      <c r="A9215" s="263" t="s">
        <v>2610</v>
      </c>
      <c r="B9215" s="263" t="s">
        <v>28540</v>
      </c>
      <c r="C9215" s="263" t="s">
        <v>12</v>
      </c>
      <c r="D9215" t="s">
        <v>2</v>
      </c>
    </row>
    <row r="9216" spans="1:4" x14ac:dyDescent="0.2">
      <c r="A9216" s="263" t="s">
        <v>15876</v>
      </c>
      <c r="B9216" s="263" t="s">
        <v>28540</v>
      </c>
      <c r="C9216" s="263" t="s">
        <v>12</v>
      </c>
      <c r="D9216" t="s">
        <v>2</v>
      </c>
    </row>
    <row r="9217" spans="1:4" x14ac:dyDescent="0.2">
      <c r="A9217" s="263" t="s">
        <v>2612</v>
      </c>
      <c r="B9217" s="263" t="s">
        <v>28541</v>
      </c>
      <c r="C9217" s="263" t="s">
        <v>12</v>
      </c>
      <c r="D9217" t="s">
        <v>2</v>
      </c>
    </row>
    <row r="9218" spans="1:4" x14ac:dyDescent="0.2">
      <c r="A9218" s="263" t="s">
        <v>15877</v>
      </c>
      <c r="B9218" s="263" t="s">
        <v>28541</v>
      </c>
      <c r="C9218" s="263" t="s">
        <v>12</v>
      </c>
      <c r="D9218" t="s">
        <v>2</v>
      </c>
    </row>
    <row r="9219" spans="1:4" x14ac:dyDescent="0.2">
      <c r="A9219" s="263" t="s">
        <v>2613</v>
      </c>
      <c r="B9219" s="263" t="s">
        <v>28542</v>
      </c>
      <c r="C9219" s="263" t="s">
        <v>12</v>
      </c>
      <c r="D9219" t="s">
        <v>2</v>
      </c>
    </row>
    <row r="9220" spans="1:4" x14ac:dyDescent="0.2">
      <c r="A9220" s="263" t="s">
        <v>15878</v>
      </c>
      <c r="B9220" s="263" t="s">
        <v>28542</v>
      </c>
      <c r="C9220" s="263" t="s">
        <v>12</v>
      </c>
      <c r="D9220" t="s">
        <v>2</v>
      </c>
    </row>
    <row r="9221" spans="1:4" x14ac:dyDescent="0.2">
      <c r="A9221" s="263" t="s">
        <v>8336</v>
      </c>
      <c r="B9221" s="263" t="s">
        <v>28543</v>
      </c>
      <c r="C9221" s="263" t="s">
        <v>12</v>
      </c>
      <c r="D9221" t="s">
        <v>2</v>
      </c>
    </row>
    <row r="9222" spans="1:4" x14ac:dyDescent="0.2">
      <c r="A9222" s="263" t="s">
        <v>15879</v>
      </c>
      <c r="B9222" s="263" t="s">
        <v>28543</v>
      </c>
      <c r="C9222" s="263" t="s">
        <v>12</v>
      </c>
      <c r="D9222" t="s">
        <v>2</v>
      </c>
    </row>
    <row r="9223" spans="1:4" x14ac:dyDescent="0.2">
      <c r="A9223" s="263" t="s">
        <v>8337</v>
      </c>
      <c r="B9223" s="263" t="s">
        <v>28544</v>
      </c>
      <c r="C9223" s="263" t="s">
        <v>12</v>
      </c>
      <c r="D9223" t="s">
        <v>2</v>
      </c>
    </row>
    <row r="9224" spans="1:4" x14ac:dyDescent="0.2">
      <c r="A9224" s="263" t="s">
        <v>15880</v>
      </c>
      <c r="B9224" s="263" t="s">
        <v>28544</v>
      </c>
      <c r="C9224" s="263" t="s">
        <v>12</v>
      </c>
      <c r="D9224" t="s">
        <v>2</v>
      </c>
    </row>
    <row r="9225" spans="1:4" x14ac:dyDescent="0.2">
      <c r="A9225" s="263" t="s">
        <v>8338</v>
      </c>
      <c r="B9225" s="263" t="s">
        <v>28545</v>
      </c>
      <c r="C9225" s="263" t="s">
        <v>12</v>
      </c>
      <c r="D9225" t="s">
        <v>2</v>
      </c>
    </row>
    <row r="9226" spans="1:4" x14ac:dyDescent="0.2">
      <c r="A9226" s="263" t="s">
        <v>15881</v>
      </c>
      <c r="B9226" s="263" t="s">
        <v>28545</v>
      </c>
      <c r="C9226" s="263" t="s">
        <v>12</v>
      </c>
      <c r="D9226" t="s">
        <v>2</v>
      </c>
    </row>
    <row r="9227" spans="1:4" x14ac:dyDescent="0.2">
      <c r="A9227" s="263" t="s">
        <v>8339</v>
      </c>
      <c r="B9227" s="263" t="s">
        <v>28546</v>
      </c>
      <c r="C9227" s="263" t="s">
        <v>12</v>
      </c>
      <c r="D9227" t="s">
        <v>2</v>
      </c>
    </row>
    <row r="9228" spans="1:4" x14ac:dyDescent="0.2">
      <c r="A9228" s="263" t="s">
        <v>15882</v>
      </c>
      <c r="B9228" s="263" t="s">
        <v>28546</v>
      </c>
      <c r="C9228" s="263" t="s">
        <v>12</v>
      </c>
      <c r="D9228" t="s">
        <v>2</v>
      </c>
    </row>
    <row r="9229" spans="1:4" x14ac:dyDescent="0.2">
      <c r="A9229" s="263" t="s">
        <v>8340</v>
      </c>
      <c r="B9229" s="263" t="s">
        <v>28547</v>
      </c>
      <c r="C9229" s="263" t="s">
        <v>12</v>
      </c>
      <c r="D9229" t="s">
        <v>2</v>
      </c>
    </row>
    <row r="9230" spans="1:4" x14ac:dyDescent="0.2">
      <c r="A9230" s="263" t="s">
        <v>15883</v>
      </c>
      <c r="B9230" s="263" t="s">
        <v>28547</v>
      </c>
      <c r="C9230" s="263" t="s">
        <v>12</v>
      </c>
      <c r="D9230" t="s">
        <v>2</v>
      </c>
    </row>
    <row r="9231" spans="1:4" x14ac:dyDescent="0.2">
      <c r="A9231" s="263" t="s">
        <v>8341</v>
      </c>
      <c r="B9231" s="263" t="s">
        <v>28548</v>
      </c>
      <c r="C9231" s="263" t="s">
        <v>12</v>
      </c>
      <c r="D9231" t="s">
        <v>2</v>
      </c>
    </row>
    <row r="9232" spans="1:4" x14ac:dyDescent="0.2">
      <c r="A9232" s="263" t="s">
        <v>15884</v>
      </c>
      <c r="B9232" s="263" t="s">
        <v>28548</v>
      </c>
      <c r="C9232" s="263" t="s">
        <v>12</v>
      </c>
      <c r="D9232" t="s">
        <v>2</v>
      </c>
    </row>
    <row r="9233" spans="1:4" x14ac:dyDescent="0.2">
      <c r="A9233" s="263" t="s">
        <v>8342</v>
      </c>
      <c r="B9233" s="263" t="s">
        <v>28549</v>
      </c>
      <c r="C9233" s="263" t="s">
        <v>12</v>
      </c>
      <c r="D9233" t="s">
        <v>2</v>
      </c>
    </row>
    <row r="9234" spans="1:4" x14ac:dyDescent="0.2">
      <c r="A9234" s="263" t="s">
        <v>15885</v>
      </c>
      <c r="B9234" s="263" t="s">
        <v>28549</v>
      </c>
      <c r="C9234" s="263" t="s">
        <v>12</v>
      </c>
      <c r="D9234" t="s">
        <v>2</v>
      </c>
    </row>
    <row r="9235" spans="1:4" x14ac:dyDescent="0.2">
      <c r="A9235" s="263" t="s">
        <v>8343</v>
      </c>
      <c r="B9235" s="263" t="s">
        <v>28550</v>
      </c>
      <c r="C9235" s="263" t="s">
        <v>23567</v>
      </c>
      <c r="D9235" t="s">
        <v>34973</v>
      </c>
    </row>
    <row r="9236" spans="1:4" x14ac:dyDescent="0.2">
      <c r="A9236" s="263" t="s">
        <v>15886</v>
      </c>
      <c r="B9236" s="263" t="s">
        <v>28550</v>
      </c>
      <c r="C9236" s="263" t="s">
        <v>23567</v>
      </c>
      <c r="D9236" t="s">
        <v>34973</v>
      </c>
    </row>
    <row r="9237" spans="1:4" x14ac:dyDescent="0.2">
      <c r="A9237" s="263" t="s">
        <v>8344</v>
      </c>
      <c r="B9237" s="263" t="s">
        <v>28551</v>
      </c>
      <c r="C9237" s="263" t="s">
        <v>23567</v>
      </c>
      <c r="D9237" t="s">
        <v>34973</v>
      </c>
    </row>
    <row r="9238" spans="1:4" x14ac:dyDescent="0.2">
      <c r="A9238" s="263" t="s">
        <v>15887</v>
      </c>
      <c r="B9238" s="263" t="s">
        <v>28551</v>
      </c>
      <c r="C9238" s="263" t="s">
        <v>23567</v>
      </c>
      <c r="D9238" t="s">
        <v>34973</v>
      </c>
    </row>
    <row r="9239" spans="1:4" x14ac:dyDescent="0.2">
      <c r="A9239" s="263" t="s">
        <v>8345</v>
      </c>
      <c r="B9239" s="263" t="s">
        <v>28552</v>
      </c>
      <c r="C9239" s="263" t="s">
        <v>23567</v>
      </c>
      <c r="D9239" t="s">
        <v>34973</v>
      </c>
    </row>
    <row r="9240" spans="1:4" x14ac:dyDescent="0.2">
      <c r="A9240" s="263" t="s">
        <v>15888</v>
      </c>
      <c r="B9240" s="263" t="s">
        <v>28552</v>
      </c>
      <c r="C9240" s="263" t="s">
        <v>23567</v>
      </c>
      <c r="D9240" t="s">
        <v>34973</v>
      </c>
    </row>
    <row r="9241" spans="1:4" x14ac:dyDescent="0.2">
      <c r="A9241" s="263" t="s">
        <v>8346</v>
      </c>
      <c r="B9241" s="263" t="s">
        <v>28553</v>
      </c>
      <c r="C9241" s="263" t="s">
        <v>23567</v>
      </c>
      <c r="D9241" t="s">
        <v>34973</v>
      </c>
    </row>
    <row r="9242" spans="1:4" x14ac:dyDescent="0.2">
      <c r="A9242" s="263" t="s">
        <v>15889</v>
      </c>
      <c r="B9242" s="263" t="s">
        <v>28553</v>
      </c>
      <c r="C9242" s="263" t="s">
        <v>23567</v>
      </c>
      <c r="D9242" t="s">
        <v>34973</v>
      </c>
    </row>
    <row r="9243" spans="1:4" x14ac:dyDescent="0.2">
      <c r="A9243" s="263" t="s">
        <v>8347</v>
      </c>
      <c r="B9243" s="263" t="s">
        <v>28554</v>
      </c>
      <c r="C9243" s="263" t="s">
        <v>23567</v>
      </c>
      <c r="D9243" t="s">
        <v>34973</v>
      </c>
    </row>
    <row r="9244" spans="1:4" x14ac:dyDescent="0.2">
      <c r="A9244" s="263" t="s">
        <v>15890</v>
      </c>
      <c r="B9244" s="263" t="s">
        <v>28554</v>
      </c>
      <c r="C9244" s="263" t="s">
        <v>23567</v>
      </c>
      <c r="D9244" t="s">
        <v>34973</v>
      </c>
    </row>
    <row r="9245" spans="1:4" x14ac:dyDescent="0.2">
      <c r="A9245" s="263" t="s">
        <v>8348</v>
      </c>
      <c r="B9245" s="263" t="s">
        <v>28555</v>
      </c>
      <c r="C9245" s="263" t="s">
        <v>23567</v>
      </c>
      <c r="D9245" t="s">
        <v>34973</v>
      </c>
    </row>
    <row r="9246" spans="1:4" x14ac:dyDescent="0.2">
      <c r="A9246" s="263" t="s">
        <v>15891</v>
      </c>
      <c r="B9246" s="263" t="s">
        <v>28555</v>
      </c>
      <c r="C9246" s="263" t="s">
        <v>23567</v>
      </c>
      <c r="D9246" t="s">
        <v>34973</v>
      </c>
    </row>
    <row r="9247" spans="1:4" x14ac:dyDescent="0.2">
      <c r="A9247" s="263" t="s">
        <v>8349</v>
      </c>
      <c r="B9247" s="263" t="s">
        <v>28556</v>
      </c>
      <c r="C9247" s="263" t="s">
        <v>23567</v>
      </c>
      <c r="D9247" t="s">
        <v>34973</v>
      </c>
    </row>
    <row r="9248" spans="1:4" x14ac:dyDescent="0.2">
      <c r="A9248" s="263" t="s">
        <v>15892</v>
      </c>
      <c r="B9248" s="263" t="s">
        <v>28556</v>
      </c>
      <c r="C9248" s="263" t="s">
        <v>23567</v>
      </c>
      <c r="D9248" t="s">
        <v>34973</v>
      </c>
    </row>
    <row r="9249" spans="1:4" x14ac:dyDescent="0.2">
      <c r="A9249" s="263" t="s">
        <v>8350</v>
      </c>
      <c r="B9249" s="263" t="s">
        <v>28557</v>
      </c>
      <c r="C9249" s="263" t="s">
        <v>23567</v>
      </c>
      <c r="D9249" t="s">
        <v>34973</v>
      </c>
    </row>
    <row r="9250" spans="1:4" x14ac:dyDescent="0.2">
      <c r="A9250" s="263" t="s">
        <v>15893</v>
      </c>
      <c r="B9250" s="263" t="s">
        <v>28557</v>
      </c>
      <c r="C9250" s="263" t="s">
        <v>23567</v>
      </c>
      <c r="D9250" t="s">
        <v>34973</v>
      </c>
    </row>
    <row r="9251" spans="1:4" x14ac:dyDescent="0.2">
      <c r="A9251" s="263" t="s">
        <v>8351</v>
      </c>
      <c r="B9251" s="263" t="s">
        <v>28558</v>
      </c>
      <c r="C9251" s="263" t="s">
        <v>23567</v>
      </c>
      <c r="D9251" t="s">
        <v>34973</v>
      </c>
    </row>
    <row r="9252" spans="1:4" x14ac:dyDescent="0.2">
      <c r="A9252" s="263" t="s">
        <v>15894</v>
      </c>
      <c r="B9252" s="263" t="s">
        <v>28558</v>
      </c>
      <c r="C9252" s="263" t="s">
        <v>23567</v>
      </c>
      <c r="D9252" t="s">
        <v>34973</v>
      </c>
    </row>
    <row r="9253" spans="1:4" x14ac:dyDescent="0.2">
      <c r="A9253" s="263" t="s">
        <v>8352</v>
      </c>
      <c r="B9253" s="263" t="s">
        <v>28559</v>
      </c>
      <c r="C9253" s="263" t="s">
        <v>23567</v>
      </c>
      <c r="D9253" t="s">
        <v>34973</v>
      </c>
    </row>
    <row r="9254" spans="1:4" x14ac:dyDescent="0.2">
      <c r="A9254" s="263" t="s">
        <v>15895</v>
      </c>
      <c r="B9254" s="263" t="s">
        <v>28559</v>
      </c>
      <c r="C9254" s="263" t="s">
        <v>23567</v>
      </c>
      <c r="D9254" t="s">
        <v>34973</v>
      </c>
    </row>
    <row r="9255" spans="1:4" x14ac:dyDescent="0.2">
      <c r="A9255" s="263" t="s">
        <v>8353</v>
      </c>
      <c r="B9255" s="263" t="s">
        <v>28560</v>
      </c>
      <c r="C9255" s="263" t="s">
        <v>23567</v>
      </c>
      <c r="D9255" t="s">
        <v>34973</v>
      </c>
    </row>
    <row r="9256" spans="1:4" x14ac:dyDescent="0.2">
      <c r="A9256" s="263" t="s">
        <v>15896</v>
      </c>
      <c r="B9256" s="263" t="s">
        <v>28560</v>
      </c>
      <c r="C9256" s="263" t="s">
        <v>23567</v>
      </c>
      <c r="D9256" t="s">
        <v>34973</v>
      </c>
    </row>
    <row r="9257" spans="1:4" x14ac:dyDescent="0.2">
      <c r="A9257" s="263" t="s">
        <v>8354</v>
      </c>
      <c r="B9257" s="263" t="s">
        <v>28561</v>
      </c>
      <c r="C9257" s="263" t="s">
        <v>23567</v>
      </c>
      <c r="D9257" t="s">
        <v>34973</v>
      </c>
    </row>
    <row r="9258" spans="1:4" x14ac:dyDescent="0.2">
      <c r="A9258" s="263" t="s">
        <v>15897</v>
      </c>
      <c r="B9258" s="263" t="s">
        <v>28561</v>
      </c>
      <c r="C9258" s="263" t="s">
        <v>23567</v>
      </c>
      <c r="D9258" t="s">
        <v>34973</v>
      </c>
    </row>
    <row r="9259" spans="1:4" x14ac:dyDescent="0.2">
      <c r="A9259" s="263" t="s">
        <v>2614</v>
      </c>
      <c r="B9259" s="263" t="s">
        <v>28562</v>
      </c>
      <c r="C9259" s="263" t="s">
        <v>12</v>
      </c>
      <c r="D9259" t="s">
        <v>2</v>
      </c>
    </row>
    <row r="9260" spans="1:4" x14ac:dyDescent="0.2">
      <c r="A9260" s="263" t="s">
        <v>15898</v>
      </c>
      <c r="B9260" s="263" t="s">
        <v>28562</v>
      </c>
      <c r="C9260" s="263" t="s">
        <v>12</v>
      </c>
      <c r="D9260" t="s">
        <v>2</v>
      </c>
    </row>
    <row r="9261" spans="1:4" x14ac:dyDescent="0.2">
      <c r="A9261" s="263" t="s">
        <v>2615</v>
      </c>
      <c r="B9261" s="263" t="s">
        <v>28563</v>
      </c>
      <c r="C9261" s="263" t="s">
        <v>12</v>
      </c>
      <c r="D9261" t="s">
        <v>2</v>
      </c>
    </row>
    <row r="9262" spans="1:4" x14ac:dyDescent="0.2">
      <c r="A9262" s="263" t="s">
        <v>15899</v>
      </c>
      <c r="B9262" s="263" t="s">
        <v>28563</v>
      </c>
      <c r="C9262" s="263" t="s">
        <v>12</v>
      </c>
      <c r="D9262" t="s">
        <v>2</v>
      </c>
    </row>
    <row r="9263" spans="1:4" x14ac:dyDescent="0.2">
      <c r="A9263" s="263" t="s">
        <v>8355</v>
      </c>
      <c r="B9263" s="263" t="s">
        <v>28564</v>
      </c>
      <c r="C9263" s="263" t="s">
        <v>12</v>
      </c>
      <c r="D9263" t="s">
        <v>2</v>
      </c>
    </row>
    <row r="9264" spans="1:4" x14ac:dyDescent="0.2">
      <c r="A9264" s="263" t="s">
        <v>15900</v>
      </c>
      <c r="B9264" s="263" t="s">
        <v>28564</v>
      </c>
      <c r="C9264" s="263" t="s">
        <v>12</v>
      </c>
      <c r="D9264" t="s">
        <v>2</v>
      </c>
    </row>
    <row r="9265" spans="1:4" x14ac:dyDescent="0.2">
      <c r="A9265" s="263" t="s">
        <v>8356</v>
      </c>
      <c r="B9265" s="263" t="s">
        <v>28565</v>
      </c>
      <c r="C9265" s="263" t="s">
        <v>12</v>
      </c>
      <c r="D9265" t="s">
        <v>2</v>
      </c>
    </row>
    <row r="9266" spans="1:4" x14ac:dyDescent="0.2">
      <c r="A9266" s="263" t="s">
        <v>15901</v>
      </c>
      <c r="B9266" s="263" t="s">
        <v>28565</v>
      </c>
      <c r="C9266" s="263" t="s">
        <v>12</v>
      </c>
      <c r="D9266" t="s">
        <v>2</v>
      </c>
    </row>
    <row r="9267" spans="1:4" x14ac:dyDescent="0.2">
      <c r="A9267" s="263" t="s">
        <v>2616</v>
      </c>
      <c r="B9267" s="263" t="s">
        <v>28566</v>
      </c>
      <c r="C9267" s="263" t="s">
        <v>20</v>
      </c>
      <c r="D9267" t="s">
        <v>0</v>
      </c>
    </row>
    <row r="9268" spans="1:4" x14ac:dyDescent="0.2">
      <c r="A9268" s="263" t="s">
        <v>15902</v>
      </c>
      <c r="B9268" s="263" t="s">
        <v>28566</v>
      </c>
      <c r="C9268" s="263" t="s">
        <v>20</v>
      </c>
      <c r="D9268" t="s">
        <v>0</v>
      </c>
    </row>
    <row r="9269" spans="1:4" x14ac:dyDescent="0.2">
      <c r="A9269" s="263" t="s">
        <v>2617</v>
      </c>
      <c r="B9269" s="263" t="s">
        <v>28567</v>
      </c>
      <c r="C9269" s="263" t="s">
        <v>20</v>
      </c>
      <c r="D9269" t="s">
        <v>0</v>
      </c>
    </row>
    <row r="9270" spans="1:4" x14ac:dyDescent="0.2">
      <c r="A9270" s="263" t="s">
        <v>15903</v>
      </c>
      <c r="B9270" s="263" t="s">
        <v>28567</v>
      </c>
      <c r="C9270" s="263" t="s">
        <v>20</v>
      </c>
      <c r="D9270" t="s">
        <v>0</v>
      </c>
    </row>
    <row r="9271" spans="1:4" x14ac:dyDescent="0.2">
      <c r="A9271" s="263" t="s">
        <v>2618</v>
      </c>
      <c r="B9271" s="263" t="s">
        <v>28568</v>
      </c>
      <c r="C9271" s="263" t="s">
        <v>20</v>
      </c>
      <c r="D9271" t="s">
        <v>0</v>
      </c>
    </row>
    <row r="9272" spans="1:4" x14ac:dyDescent="0.2">
      <c r="A9272" s="263" t="s">
        <v>15904</v>
      </c>
      <c r="B9272" s="263" t="s">
        <v>28568</v>
      </c>
      <c r="C9272" s="263" t="s">
        <v>20</v>
      </c>
      <c r="D9272" t="s">
        <v>0</v>
      </c>
    </row>
    <row r="9273" spans="1:4" x14ac:dyDescent="0.2">
      <c r="A9273" s="263" t="s">
        <v>2620</v>
      </c>
      <c r="B9273" s="263" t="s">
        <v>28569</v>
      </c>
      <c r="C9273" s="263" t="s">
        <v>12</v>
      </c>
      <c r="D9273" t="s">
        <v>2</v>
      </c>
    </row>
    <row r="9274" spans="1:4" x14ac:dyDescent="0.2">
      <c r="A9274" s="263" t="s">
        <v>15905</v>
      </c>
      <c r="B9274" s="263" t="s">
        <v>28569</v>
      </c>
      <c r="C9274" s="263" t="s">
        <v>12</v>
      </c>
      <c r="D9274" t="s">
        <v>2</v>
      </c>
    </row>
    <row r="9275" spans="1:4" x14ac:dyDescent="0.2">
      <c r="A9275" s="263" t="s">
        <v>8357</v>
      </c>
      <c r="B9275" s="263" t="s">
        <v>28570</v>
      </c>
      <c r="C9275" s="263" t="s">
        <v>20</v>
      </c>
      <c r="D9275" t="s">
        <v>0</v>
      </c>
    </row>
    <row r="9276" spans="1:4" x14ac:dyDescent="0.2">
      <c r="A9276" s="263" t="s">
        <v>15906</v>
      </c>
      <c r="B9276" s="263" t="s">
        <v>28570</v>
      </c>
      <c r="C9276" s="263" t="s">
        <v>20</v>
      </c>
      <c r="D9276" t="s">
        <v>0</v>
      </c>
    </row>
    <row r="9277" spans="1:4" x14ac:dyDescent="0.2">
      <c r="A9277" s="263" t="s">
        <v>8358</v>
      </c>
      <c r="B9277" s="263" t="s">
        <v>28571</v>
      </c>
      <c r="C9277" s="263" t="s">
        <v>20</v>
      </c>
      <c r="D9277" t="s">
        <v>0</v>
      </c>
    </row>
    <row r="9278" spans="1:4" x14ac:dyDescent="0.2">
      <c r="A9278" s="263" t="s">
        <v>15907</v>
      </c>
      <c r="B9278" s="263" t="s">
        <v>28571</v>
      </c>
      <c r="C9278" s="263" t="s">
        <v>20</v>
      </c>
      <c r="D9278" t="s">
        <v>0</v>
      </c>
    </row>
    <row r="9279" spans="1:4" x14ac:dyDescent="0.2">
      <c r="A9279" s="263" t="s">
        <v>8359</v>
      </c>
      <c r="B9279" s="263" t="s">
        <v>28572</v>
      </c>
      <c r="C9279" s="263" t="s">
        <v>12</v>
      </c>
      <c r="D9279" t="s">
        <v>2</v>
      </c>
    </row>
    <row r="9280" spans="1:4" x14ac:dyDescent="0.2">
      <c r="A9280" s="263" t="s">
        <v>15908</v>
      </c>
      <c r="B9280" s="263" t="s">
        <v>28572</v>
      </c>
      <c r="C9280" s="263" t="s">
        <v>12</v>
      </c>
      <c r="D9280" t="s">
        <v>2</v>
      </c>
    </row>
    <row r="9281" spans="1:4" x14ac:dyDescent="0.2">
      <c r="A9281" s="263" t="s">
        <v>8360</v>
      </c>
      <c r="B9281" s="263" t="s">
        <v>28573</v>
      </c>
      <c r="C9281" s="263" t="s">
        <v>20</v>
      </c>
      <c r="D9281" t="s">
        <v>0</v>
      </c>
    </row>
    <row r="9282" spans="1:4" x14ac:dyDescent="0.2">
      <c r="A9282" s="263" t="s">
        <v>15909</v>
      </c>
      <c r="B9282" s="263" t="s">
        <v>28573</v>
      </c>
      <c r="C9282" s="263" t="s">
        <v>20</v>
      </c>
      <c r="D9282" t="s">
        <v>0</v>
      </c>
    </row>
    <row r="9283" spans="1:4" x14ac:dyDescent="0.2">
      <c r="A9283" s="263" t="s">
        <v>8361</v>
      </c>
      <c r="B9283" s="263" t="s">
        <v>28574</v>
      </c>
      <c r="C9283" s="263" t="s">
        <v>20</v>
      </c>
      <c r="D9283" t="s">
        <v>0</v>
      </c>
    </row>
    <row r="9284" spans="1:4" x14ac:dyDescent="0.2">
      <c r="A9284" s="263" t="s">
        <v>15910</v>
      </c>
      <c r="B9284" s="263" t="s">
        <v>28574</v>
      </c>
      <c r="C9284" s="263" t="s">
        <v>20</v>
      </c>
      <c r="D9284" t="s">
        <v>0</v>
      </c>
    </row>
    <row r="9285" spans="1:4" x14ac:dyDescent="0.2">
      <c r="A9285" s="263" t="s">
        <v>8362</v>
      </c>
      <c r="B9285" s="263" t="s">
        <v>28575</v>
      </c>
      <c r="C9285" s="263" t="s">
        <v>20</v>
      </c>
      <c r="D9285" t="s">
        <v>0</v>
      </c>
    </row>
    <row r="9286" spans="1:4" x14ac:dyDescent="0.2">
      <c r="A9286" s="263" t="s">
        <v>15911</v>
      </c>
      <c r="B9286" s="263" t="s">
        <v>28575</v>
      </c>
      <c r="C9286" s="263" t="s">
        <v>20</v>
      </c>
      <c r="D9286" t="s">
        <v>0</v>
      </c>
    </row>
    <row r="9287" spans="1:4" x14ac:dyDescent="0.2">
      <c r="A9287" s="263" t="s">
        <v>8363</v>
      </c>
      <c r="B9287" s="263" t="s">
        <v>28576</v>
      </c>
      <c r="C9287" s="263" t="s">
        <v>12</v>
      </c>
      <c r="D9287" t="s">
        <v>2</v>
      </c>
    </row>
    <row r="9288" spans="1:4" x14ac:dyDescent="0.2">
      <c r="A9288" s="263" t="s">
        <v>15912</v>
      </c>
      <c r="B9288" s="263" t="s">
        <v>28576</v>
      </c>
      <c r="C9288" s="263" t="s">
        <v>12</v>
      </c>
      <c r="D9288" t="s">
        <v>2</v>
      </c>
    </row>
    <row r="9289" spans="1:4" x14ac:dyDescent="0.2">
      <c r="A9289" s="263" t="s">
        <v>2619</v>
      </c>
      <c r="B9289" s="263" t="s">
        <v>28577</v>
      </c>
      <c r="C9289" s="263" t="s">
        <v>12</v>
      </c>
      <c r="D9289" t="s">
        <v>2</v>
      </c>
    </row>
    <row r="9290" spans="1:4" x14ac:dyDescent="0.2">
      <c r="A9290" s="263" t="s">
        <v>15913</v>
      </c>
      <c r="B9290" s="263" t="s">
        <v>28577</v>
      </c>
      <c r="C9290" s="263" t="s">
        <v>12</v>
      </c>
      <c r="D9290" t="s">
        <v>2</v>
      </c>
    </row>
    <row r="9291" spans="1:4" x14ac:dyDescent="0.2">
      <c r="A9291" s="263" t="s">
        <v>8364</v>
      </c>
      <c r="B9291" s="263" t="s">
        <v>28578</v>
      </c>
      <c r="C9291" s="263" t="s">
        <v>12</v>
      </c>
      <c r="D9291" t="s">
        <v>2</v>
      </c>
    </row>
    <row r="9292" spans="1:4" x14ac:dyDescent="0.2">
      <c r="A9292" s="263" t="s">
        <v>15914</v>
      </c>
      <c r="B9292" s="263" t="s">
        <v>28578</v>
      </c>
      <c r="C9292" s="263" t="s">
        <v>12</v>
      </c>
      <c r="D9292" t="s">
        <v>2</v>
      </c>
    </row>
    <row r="9293" spans="1:4" x14ac:dyDescent="0.2">
      <c r="A9293" s="263" t="s">
        <v>8365</v>
      </c>
      <c r="B9293" s="263" t="s">
        <v>28579</v>
      </c>
      <c r="C9293" s="263" t="s">
        <v>12</v>
      </c>
      <c r="D9293" t="s">
        <v>2</v>
      </c>
    </row>
    <row r="9294" spans="1:4" x14ac:dyDescent="0.2">
      <c r="A9294" s="263" t="s">
        <v>15915</v>
      </c>
      <c r="B9294" s="263" t="s">
        <v>28579</v>
      </c>
      <c r="C9294" s="263" t="s">
        <v>12</v>
      </c>
      <c r="D9294" t="s">
        <v>2</v>
      </c>
    </row>
    <row r="9295" spans="1:4" x14ac:dyDescent="0.2">
      <c r="A9295" s="263" t="s">
        <v>8366</v>
      </c>
      <c r="B9295" s="263" t="s">
        <v>28580</v>
      </c>
      <c r="C9295" s="263" t="s">
        <v>12</v>
      </c>
      <c r="D9295" t="s">
        <v>2</v>
      </c>
    </row>
    <row r="9296" spans="1:4" x14ac:dyDescent="0.2">
      <c r="A9296" s="263" t="s">
        <v>15916</v>
      </c>
      <c r="B9296" s="263" t="s">
        <v>28580</v>
      </c>
      <c r="C9296" s="263" t="s">
        <v>12</v>
      </c>
      <c r="D9296" t="s">
        <v>2</v>
      </c>
    </row>
    <row r="9297" spans="1:4" x14ac:dyDescent="0.2">
      <c r="A9297" s="263" t="s">
        <v>8367</v>
      </c>
      <c r="B9297" s="263" t="s">
        <v>28581</v>
      </c>
      <c r="C9297" s="263" t="s">
        <v>12</v>
      </c>
      <c r="D9297" t="s">
        <v>2</v>
      </c>
    </row>
    <row r="9298" spans="1:4" x14ac:dyDescent="0.2">
      <c r="A9298" s="263" t="s">
        <v>15917</v>
      </c>
      <c r="B9298" s="263" t="s">
        <v>28581</v>
      </c>
      <c r="C9298" s="263" t="s">
        <v>12</v>
      </c>
      <c r="D9298" t="s">
        <v>2</v>
      </c>
    </row>
    <row r="9299" spans="1:4" x14ac:dyDescent="0.2">
      <c r="A9299" s="263" t="s">
        <v>2621</v>
      </c>
      <c r="B9299" s="263" t="s">
        <v>28582</v>
      </c>
      <c r="C9299" s="263" t="s">
        <v>23567</v>
      </c>
      <c r="D9299" t="s">
        <v>34973</v>
      </c>
    </row>
    <row r="9300" spans="1:4" x14ac:dyDescent="0.2">
      <c r="A9300" s="263" t="s">
        <v>15918</v>
      </c>
      <c r="B9300" s="263" t="s">
        <v>28582</v>
      </c>
      <c r="C9300" s="263" t="s">
        <v>23567</v>
      </c>
      <c r="D9300" t="s">
        <v>34973</v>
      </c>
    </row>
    <row r="9301" spans="1:4" x14ac:dyDescent="0.2">
      <c r="A9301" s="263" t="s">
        <v>2622</v>
      </c>
      <c r="B9301" s="263" t="s">
        <v>8368</v>
      </c>
      <c r="C9301" s="263" t="s">
        <v>23567</v>
      </c>
      <c r="D9301" t="s">
        <v>34973</v>
      </c>
    </row>
    <row r="9302" spans="1:4" x14ac:dyDescent="0.2">
      <c r="A9302" s="263" t="s">
        <v>15919</v>
      </c>
      <c r="B9302" s="263" t="s">
        <v>8368</v>
      </c>
      <c r="C9302" s="263" t="s">
        <v>23567</v>
      </c>
      <c r="D9302" t="s">
        <v>34973</v>
      </c>
    </row>
    <row r="9303" spans="1:4" x14ac:dyDescent="0.2">
      <c r="A9303" s="263" t="s">
        <v>2623</v>
      </c>
      <c r="B9303" s="263" t="s">
        <v>8369</v>
      </c>
      <c r="C9303" s="263" t="s">
        <v>23567</v>
      </c>
      <c r="D9303" t="s">
        <v>34973</v>
      </c>
    </row>
    <row r="9304" spans="1:4" x14ac:dyDescent="0.2">
      <c r="A9304" s="263" t="s">
        <v>15920</v>
      </c>
      <c r="B9304" s="263" t="s">
        <v>8369</v>
      </c>
      <c r="C9304" s="263" t="s">
        <v>23567</v>
      </c>
      <c r="D9304" t="s">
        <v>34973</v>
      </c>
    </row>
    <row r="9305" spans="1:4" x14ac:dyDescent="0.2">
      <c r="A9305" s="263" t="s">
        <v>8370</v>
      </c>
      <c r="B9305" s="263" t="s">
        <v>23741</v>
      </c>
      <c r="C9305" s="263" t="s">
        <v>12</v>
      </c>
      <c r="D9305" t="s">
        <v>2</v>
      </c>
    </row>
    <row r="9306" spans="1:4" x14ac:dyDescent="0.2">
      <c r="A9306" s="263" t="s">
        <v>15921</v>
      </c>
      <c r="B9306" s="263" t="s">
        <v>23741</v>
      </c>
      <c r="C9306" s="263" t="s">
        <v>12</v>
      </c>
      <c r="D9306" t="s">
        <v>2</v>
      </c>
    </row>
    <row r="9307" spans="1:4" x14ac:dyDescent="0.2">
      <c r="A9307" s="263" t="s">
        <v>8371</v>
      </c>
      <c r="B9307" s="263" t="s">
        <v>28583</v>
      </c>
      <c r="C9307" s="263" t="s">
        <v>12</v>
      </c>
      <c r="D9307" t="s">
        <v>2</v>
      </c>
    </row>
    <row r="9308" spans="1:4" x14ac:dyDescent="0.2">
      <c r="A9308" s="263" t="s">
        <v>15922</v>
      </c>
      <c r="B9308" s="263" t="s">
        <v>28583</v>
      </c>
      <c r="C9308" s="263" t="s">
        <v>12</v>
      </c>
      <c r="D9308" t="s">
        <v>2</v>
      </c>
    </row>
    <row r="9309" spans="1:4" x14ac:dyDescent="0.2">
      <c r="A9309" s="263" t="s">
        <v>8372</v>
      </c>
      <c r="B9309" s="263" t="s">
        <v>28584</v>
      </c>
      <c r="C9309" s="263" t="s">
        <v>12</v>
      </c>
      <c r="D9309" t="s">
        <v>2</v>
      </c>
    </row>
    <row r="9310" spans="1:4" x14ac:dyDescent="0.2">
      <c r="A9310" s="263" t="s">
        <v>15923</v>
      </c>
      <c r="B9310" s="263" t="s">
        <v>28584</v>
      </c>
      <c r="C9310" s="263" t="s">
        <v>12</v>
      </c>
      <c r="D9310" t="s">
        <v>2</v>
      </c>
    </row>
    <row r="9311" spans="1:4" x14ac:dyDescent="0.2">
      <c r="A9311" s="263" t="s">
        <v>2652</v>
      </c>
      <c r="B9311" s="263" t="s">
        <v>28585</v>
      </c>
      <c r="C9311" s="263" t="s">
        <v>23742</v>
      </c>
      <c r="D9311" t="s">
        <v>35029</v>
      </c>
    </row>
    <row r="9312" spans="1:4" x14ac:dyDescent="0.2">
      <c r="A9312" s="263" t="s">
        <v>15924</v>
      </c>
      <c r="B9312" s="263" t="s">
        <v>28585</v>
      </c>
      <c r="C9312" s="263" t="s">
        <v>23742</v>
      </c>
      <c r="D9312" t="s">
        <v>35029</v>
      </c>
    </row>
    <row r="9313" spans="1:4" x14ac:dyDescent="0.2">
      <c r="A9313" s="263" t="s">
        <v>2624</v>
      </c>
      <c r="B9313" s="263" t="s">
        <v>28586</v>
      </c>
      <c r="C9313" s="263" t="s">
        <v>392</v>
      </c>
      <c r="D9313" t="s">
        <v>11467</v>
      </c>
    </row>
    <row r="9314" spans="1:4" x14ac:dyDescent="0.2">
      <c r="A9314" s="263" t="s">
        <v>15925</v>
      </c>
      <c r="B9314" s="263" t="s">
        <v>28586</v>
      </c>
      <c r="C9314" s="263" t="s">
        <v>392</v>
      </c>
      <c r="D9314" t="s">
        <v>11467</v>
      </c>
    </row>
    <row r="9315" spans="1:4" x14ac:dyDescent="0.2">
      <c r="A9315" s="263" t="s">
        <v>2625</v>
      </c>
      <c r="B9315" s="263" t="s">
        <v>2626</v>
      </c>
      <c r="C9315" s="263" t="s">
        <v>23567</v>
      </c>
      <c r="D9315" t="s">
        <v>34973</v>
      </c>
    </row>
    <row r="9316" spans="1:4" x14ac:dyDescent="0.2">
      <c r="A9316" s="263" t="s">
        <v>15926</v>
      </c>
      <c r="B9316" s="263" t="s">
        <v>2626</v>
      </c>
      <c r="C9316" s="263" t="s">
        <v>23567</v>
      </c>
      <c r="D9316" t="s">
        <v>34973</v>
      </c>
    </row>
    <row r="9317" spans="1:4" x14ac:dyDescent="0.2">
      <c r="A9317" s="263" t="s">
        <v>2628</v>
      </c>
      <c r="B9317" s="263" t="s">
        <v>28587</v>
      </c>
      <c r="C9317" s="263" t="s">
        <v>23500</v>
      </c>
      <c r="D9317" t="s">
        <v>34972</v>
      </c>
    </row>
    <row r="9318" spans="1:4" x14ac:dyDescent="0.2">
      <c r="A9318" s="263" t="s">
        <v>15927</v>
      </c>
      <c r="B9318" s="263" t="s">
        <v>28587</v>
      </c>
      <c r="C9318" s="263" t="s">
        <v>23500</v>
      </c>
      <c r="D9318" t="s">
        <v>34972</v>
      </c>
    </row>
    <row r="9319" spans="1:4" x14ac:dyDescent="0.2">
      <c r="A9319" s="263" t="s">
        <v>2629</v>
      </c>
      <c r="B9319" s="263" t="s">
        <v>23743</v>
      </c>
      <c r="C9319" s="263" t="s">
        <v>392</v>
      </c>
      <c r="D9319" t="s">
        <v>11467</v>
      </c>
    </row>
    <row r="9320" spans="1:4" x14ac:dyDescent="0.2">
      <c r="A9320" s="263" t="s">
        <v>15928</v>
      </c>
      <c r="B9320" s="263" t="s">
        <v>23743</v>
      </c>
      <c r="C9320" s="263" t="s">
        <v>392</v>
      </c>
      <c r="D9320" t="s">
        <v>11467</v>
      </c>
    </row>
    <row r="9321" spans="1:4" x14ac:dyDescent="0.2">
      <c r="A9321" s="263" t="s">
        <v>2636</v>
      </c>
      <c r="B9321" s="263" t="s">
        <v>23744</v>
      </c>
      <c r="C9321" s="263" t="s">
        <v>392</v>
      </c>
      <c r="D9321" t="s">
        <v>11467</v>
      </c>
    </row>
    <row r="9322" spans="1:4" x14ac:dyDescent="0.2">
      <c r="A9322" s="263" t="s">
        <v>15929</v>
      </c>
      <c r="B9322" s="263" t="s">
        <v>23744</v>
      </c>
      <c r="C9322" s="263" t="s">
        <v>392</v>
      </c>
      <c r="D9322" t="s">
        <v>11467</v>
      </c>
    </row>
    <row r="9323" spans="1:4" x14ac:dyDescent="0.2">
      <c r="A9323" s="263" t="s">
        <v>2637</v>
      </c>
      <c r="B9323" s="263" t="s">
        <v>28588</v>
      </c>
      <c r="C9323" s="263" t="s">
        <v>392</v>
      </c>
      <c r="D9323" t="s">
        <v>11467</v>
      </c>
    </row>
    <row r="9324" spans="1:4" x14ac:dyDescent="0.2">
      <c r="A9324" s="263" t="s">
        <v>15930</v>
      </c>
      <c r="B9324" s="263" t="s">
        <v>28588</v>
      </c>
      <c r="C9324" s="263" t="s">
        <v>392</v>
      </c>
      <c r="D9324" t="s">
        <v>11467</v>
      </c>
    </row>
    <row r="9325" spans="1:4" x14ac:dyDescent="0.2">
      <c r="A9325" s="263" t="s">
        <v>2638</v>
      </c>
      <c r="B9325" s="263" t="s">
        <v>28589</v>
      </c>
      <c r="C9325" s="263" t="s">
        <v>392</v>
      </c>
      <c r="D9325" t="s">
        <v>11467</v>
      </c>
    </row>
    <row r="9326" spans="1:4" x14ac:dyDescent="0.2">
      <c r="A9326" s="263" t="s">
        <v>15931</v>
      </c>
      <c r="B9326" s="263" t="s">
        <v>28589</v>
      </c>
      <c r="C9326" s="263" t="s">
        <v>392</v>
      </c>
      <c r="D9326" t="s">
        <v>11467</v>
      </c>
    </row>
    <row r="9327" spans="1:4" x14ac:dyDescent="0.2">
      <c r="A9327" s="263" t="s">
        <v>2639</v>
      </c>
      <c r="B9327" s="263" t="s">
        <v>28590</v>
      </c>
      <c r="C9327" s="263" t="s">
        <v>392</v>
      </c>
      <c r="D9327" t="s">
        <v>11467</v>
      </c>
    </row>
    <row r="9328" spans="1:4" x14ac:dyDescent="0.2">
      <c r="A9328" s="263" t="s">
        <v>15932</v>
      </c>
      <c r="B9328" s="263" t="s">
        <v>28590</v>
      </c>
      <c r="C9328" s="263" t="s">
        <v>392</v>
      </c>
      <c r="D9328" t="s">
        <v>11467</v>
      </c>
    </row>
    <row r="9329" spans="1:4" x14ac:dyDescent="0.2">
      <c r="A9329" s="263" t="s">
        <v>2640</v>
      </c>
      <c r="B9329" s="263" t="s">
        <v>23745</v>
      </c>
      <c r="C9329" s="263" t="s">
        <v>392</v>
      </c>
      <c r="D9329" t="s">
        <v>11467</v>
      </c>
    </row>
    <row r="9330" spans="1:4" x14ac:dyDescent="0.2">
      <c r="A9330" s="263" t="s">
        <v>15933</v>
      </c>
      <c r="B9330" s="263" t="s">
        <v>23745</v>
      </c>
      <c r="C9330" s="263" t="s">
        <v>392</v>
      </c>
      <c r="D9330" t="s">
        <v>11467</v>
      </c>
    </row>
    <row r="9331" spans="1:4" x14ac:dyDescent="0.2">
      <c r="A9331" s="263" t="s">
        <v>2641</v>
      </c>
      <c r="B9331" s="263" t="s">
        <v>28591</v>
      </c>
      <c r="C9331" s="263" t="s">
        <v>392</v>
      </c>
      <c r="D9331" t="s">
        <v>11467</v>
      </c>
    </row>
    <row r="9332" spans="1:4" x14ac:dyDescent="0.2">
      <c r="A9332" s="263" t="s">
        <v>15934</v>
      </c>
      <c r="B9332" s="263" t="s">
        <v>28591</v>
      </c>
      <c r="C9332" s="263" t="s">
        <v>392</v>
      </c>
      <c r="D9332" t="s">
        <v>11467</v>
      </c>
    </row>
    <row r="9333" spans="1:4" x14ac:dyDescent="0.2">
      <c r="A9333" s="263" t="s">
        <v>2642</v>
      </c>
      <c r="B9333" s="263" t="s">
        <v>23746</v>
      </c>
      <c r="C9333" s="263" t="s">
        <v>392</v>
      </c>
      <c r="D9333" t="s">
        <v>11467</v>
      </c>
    </row>
    <row r="9334" spans="1:4" x14ac:dyDescent="0.2">
      <c r="A9334" s="263" t="s">
        <v>15935</v>
      </c>
      <c r="B9334" s="263" t="s">
        <v>23746</v>
      </c>
      <c r="C9334" s="263" t="s">
        <v>392</v>
      </c>
      <c r="D9334" t="s">
        <v>11467</v>
      </c>
    </row>
    <row r="9335" spans="1:4" x14ac:dyDescent="0.2">
      <c r="A9335" s="263" t="s">
        <v>2643</v>
      </c>
      <c r="B9335" s="263" t="s">
        <v>28592</v>
      </c>
      <c r="C9335" s="263" t="s">
        <v>392</v>
      </c>
      <c r="D9335" t="s">
        <v>11467</v>
      </c>
    </row>
    <row r="9336" spans="1:4" x14ac:dyDescent="0.2">
      <c r="A9336" s="263" t="s">
        <v>15936</v>
      </c>
      <c r="B9336" s="263" t="s">
        <v>28592</v>
      </c>
      <c r="C9336" s="263" t="s">
        <v>392</v>
      </c>
      <c r="D9336" t="s">
        <v>11467</v>
      </c>
    </row>
    <row r="9337" spans="1:4" x14ac:dyDescent="0.2">
      <c r="A9337" s="263" t="s">
        <v>2644</v>
      </c>
      <c r="B9337" s="263" t="s">
        <v>23747</v>
      </c>
      <c r="C9337" s="263" t="s">
        <v>392</v>
      </c>
      <c r="D9337" t="s">
        <v>11467</v>
      </c>
    </row>
    <row r="9338" spans="1:4" x14ac:dyDescent="0.2">
      <c r="A9338" s="263" t="s">
        <v>15937</v>
      </c>
      <c r="B9338" s="263" t="s">
        <v>23747</v>
      </c>
      <c r="C9338" s="263" t="s">
        <v>392</v>
      </c>
      <c r="D9338" t="s">
        <v>11467</v>
      </c>
    </row>
    <row r="9339" spans="1:4" x14ac:dyDescent="0.2">
      <c r="A9339" s="263" t="s">
        <v>2645</v>
      </c>
      <c r="B9339" s="263" t="s">
        <v>28593</v>
      </c>
      <c r="C9339" s="263" t="s">
        <v>23567</v>
      </c>
      <c r="D9339" t="s">
        <v>34973</v>
      </c>
    </row>
    <row r="9340" spans="1:4" x14ac:dyDescent="0.2">
      <c r="A9340" s="263" t="s">
        <v>15938</v>
      </c>
      <c r="B9340" s="263" t="s">
        <v>28593</v>
      </c>
      <c r="C9340" s="263" t="s">
        <v>23567</v>
      </c>
      <c r="D9340" t="s">
        <v>34973</v>
      </c>
    </row>
    <row r="9341" spans="1:4" x14ac:dyDescent="0.2">
      <c r="A9341" s="263" t="s">
        <v>2646</v>
      </c>
      <c r="B9341" s="263" t="s">
        <v>28594</v>
      </c>
      <c r="C9341" s="263" t="s">
        <v>392</v>
      </c>
      <c r="D9341" t="s">
        <v>11467</v>
      </c>
    </row>
    <row r="9342" spans="1:4" x14ac:dyDescent="0.2">
      <c r="A9342" s="263" t="s">
        <v>15939</v>
      </c>
      <c r="B9342" s="263" t="s">
        <v>28594</v>
      </c>
      <c r="C9342" s="263" t="s">
        <v>392</v>
      </c>
      <c r="D9342" t="s">
        <v>11467</v>
      </c>
    </row>
    <row r="9343" spans="1:4" x14ac:dyDescent="0.2">
      <c r="A9343" s="263" t="s">
        <v>2647</v>
      </c>
      <c r="B9343" s="263" t="s">
        <v>28595</v>
      </c>
      <c r="C9343" s="263" t="s">
        <v>12</v>
      </c>
      <c r="D9343" t="s">
        <v>2</v>
      </c>
    </row>
    <row r="9344" spans="1:4" x14ac:dyDescent="0.2">
      <c r="A9344" s="263" t="s">
        <v>15940</v>
      </c>
      <c r="B9344" s="263" t="s">
        <v>28595</v>
      </c>
      <c r="C9344" s="263" t="s">
        <v>12</v>
      </c>
      <c r="D9344" t="s">
        <v>2</v>
      </c>
    </row>
    <row r="9345" spans="1:4" x14ac:dyDescent="0.2">
      <c r="A9345" s="263" t="s">
        <v>2648</v>
      </c>
      <c r="B9345" s="263" t="s">
        <v>28596</v>
      </c>
      <c r="C9345" s="263" t="s">
        <v>12</v>
      </c>
      <c r="D9345" t="s">
        <v>2</v>
      </c>
    </row>
    <row r="9346" spans="1:4" x14ac:dyDescent="0.2">
      <c r="A9346" s="263" t="s">
        <v>15941</v>
      </c>
      <c r="B9346" s="263" t="s">
        <v>28596</v>
      </c>
      <c r="C9346" s="263" t="s">
        <v>12</v>
      </c>
      <c r="D9346" t="s">
        <v>2</v>
      </c>
    </row>
    <row r="9347" spans="1:4" x14ac:dyDescent="0.2">
      <c r="A9347" s="263" t="s">
        <v>2649</v>
      </c>
      <c r="B9347" s="263" t="s">
        <v>23748</v>
      </c>
      <c r="C9347" s="263" t="s">
        <v>20</v>
      </c>
      <c r="D9347" t="s">
        <v>0</v>
      </c>
    </row>
    <row r="9348" spans="1:4" x14ac:dyDescent="0.2">
      <c r="A9348" s="263" t="s">
        <v>15942</v>
      </c>
      <c r="B9348" s="263" t="s">
        <v>23748</v>
      </c>
      <c r="C9348" s="263" t="s">
        <v>20</v>
      </c>
      <c r="D9348" t="s">
        <v>0</v>
      </c>
    </row>
    <row r="9349" spans="1:4" x14ac:dyDescent="0.2">
      <c r="A9349" s="263" t="s">
        <v>2650</v>
      </c>
      <c r="B9349" s="263" t="s">
        <v>28597</v>
      </c>
      <c r="C9349" s="263" t="s">
        <v>20</v>
      </c>
      <c r="D9349" t="s">
        <v>0</v>
      </c>
    </row>
    <row r="9350" spans="1:4" x14ac:dyDescent="0.2">
      <c r="A9350" s="263" t="s">
        <v>15943</v>
      </c>
      <c r="B9350" s="263" t="s">
        <v>28597</v>
      </c>
      <c r="C9350" s="263" t="s">
        <v>20</v>
      </c>
      <c r="D9350" t="s">
        <v>0</v>
      </c>
    </row>
    <row r="9351" spans="1:4" x14ac:dyDescent="0.2">
      <c r="A9351" s="263" t="s">
        <v>2651</v>
      </c>
      <c r="B9351" s="263" t="s">
        <v>28598</v>
      </c>
      <c r="C9351" s="263" t="s">
        <v>23500</v>
      </c>
      <c r="D9351" t="s">
        <v>34972</v>
      </c>
    </row>
    <row r="9352" spans="1:4" x14ac:dyDescent="0.2">
      <c r="A9352" s="263" t="s">
        <v>15944</v>
      </c>
      <c r="B9352" s="263" t="s">
        <v>28598</v>
      </c>
      <c r="C9352" s="263" t="s">
        <v>23500</v>
      </c>
      <c r="D9352" t="s">
        <v>34972</v>
      </c>
    </row>
    <row r="9353" spans="1:4" x14ac:dyDescent="0.2">
      <c r="A9353" s="263" t="s">
        <v>8373</v>
      </c>
      <c r="B9353" s="263" t="s">
        <v>28599</v>
      </c>
      <c r="C9353" s="263" t="s">
        <v>12</v>
      </c>
      <c r="D9353" t="s">
        <v>2</v>
      </c>
    </row>
    <row r="9354" spans="1:4" x14ac:dyDescent="0.2">
      <c r="A9354" s="263" t="s">
        <v>15945</v>
      </c>
      <c r="B9354" s="263" t="s">
        <v>28599</v>
      </c>
      <c r="C9354" s="263" t="s">
        <v>12</v>
      </c>
      <c r="D9354" t="s">
        <v>2</v>
      </c>
    </row>
    <row r="9355" spans="1:4" x14ac:dyDescent="0.2">
      <c r="A9355" s="263" t="s">
        <v>2654</v>
      </c>
      <c r="B9355" s="263" t="s">
        <v>28600</v>
      </c>
      <c r="C9355" s="263" t="s">
        <v>12</v>
      </c>
      <c r="D9355" t="s">
        <v>2</v>
      </c>
    </row>
    <row r="9356" spans="1:4" x14ac:dyDescent="0.2">
      <c r="A9356" s="263" t="s">
        <v>15946</v>
      </c>
      <c r="B9356" s="263" t="s">
        <v>28600</v>
      </c>
      <c r="C9356" s="263" t="s">
        <v>12</v>
      </c>
      <c r="D9356" t="s">
        <v>2</v>
      </c>
    </row>
    <row r="9357" spans="1:4" x14ac:dyDescent="0.2">
      <c r="A9357" s="263" t="s">
        <v>8374</v>
      </c>
      <c r="B9357" s="263" t="s">
        <v>28601</v>
      </c>
      <c r="C9357" s="263" t="s">
        <v>23567</v>
      </c>
      <c r="D9357" t="s">
        <v>34973</v>
      </c>
    </row>
    <row r="9358" spans="1:4" x14ac:dyDescent="0.2">
      <c r="A9358" s="263" t="s">
        <v>15947</v>
      </c>
      <c r="B9358" s="263" t="s">
        <v>28601</v>
      </c>
      <c r="C9358" s="263" t="s">
        <v>23567</v>
      </c>
      <c r="D9358" t="s">
        <v>34973</v>
      </c>
    </row>
    <row r="9359" spans="1:4" x14ac:dyDescent="0.2">
      <c r="A9359" s="263" t="s">
        <v>2653</v>
      </c>
      <c r="B9359" s="263" t="s">
        <v>28602</v>
      </c>
      <c r="C9359" s="263" t="s">
        <v>23742</v>
      </c>
      <c r="D9359" t="s">
        <v>35029</v>
      </c>
    </row>
    <row r="9360" spans="1:4" x14ac:dyDescent="0.2">
      <c r="A9360" s="263" t="s">
        <v>15948</v>
      </c>
      <c r="B9360" s="263" t="s">
        <v>28602</v>
      </c>
      <c r="C9360" s="263" t="s">
        <v>23742</v>
      </c>
      <c r="D9360" t="s">
        <v>35029</v>
      </c>
    </row>
    <row r="9361" spans="1:4" x14ac:dyDescent="0.2">
      <c r="A9361" s="263" t="s">
        <v>2655</v>
      </c>
      <c r="B9361" s="263" t="s">
        <v>28603</v>
      </c>
      <c r="C9361" s="263" t="s">
        <v>12</v>
      </c>
      <c r="D9361" t="s">
        <v>2</v>
      </c>
    </row>
    <row r="9362" spans="1:4" x14ac:dyDescent="0.2">
      <c r="A9362" s="263" t="s">
        <v>15949</v>
      </c>
      <c r="B9362" s="263" t="s">
        <v>28603</v>
      </c>
      <c r="C9362" s="263" t="s">
        <v>12</v>
      </c>
      <c r="D9362" t="s">
        <v>2</v>
      </c>
    </row>
    <row r="9363" spans="1:4" x14ac:dyDescent="0.2">
      <c r="A9363" s="263" t="s">
        <v>2656</v>
      </c>
      <c r="B9363" s="263" t="s">
        <v>28604</v>
      </c>
      <c r="C9363" s="263" t="s">
        <v>12</v>
      </c>
      <c r="D9363" t="s">
        <v>2</v>
      </c>
    </row>
    <row r="9364" spans="1:4" x14ac:dyDescent="0.2">
      <c r="A9364" s="263" t="s">
        <v>15950</v>
      </c>
      <c r="B9364" s="263" t="s">
        <v>28604</v>
      </c>
      <c r="C9364" s="263" t="s">
        <v>12</v>
      </c>
      <c r="D9364" t="s">
        <v>2</v>
      </c>
    </row>
    <row r="9365" spans="1:4" x14ac:dyDescent="0.2">
      <c r="A9365" s="263" t="s">
        <v>2657</v>
      </c>
      <c r="B9365" s="263" t="s">
        <v>28605</v>
      </c>
      <c r="C9365" s="263" t="s">
        <v>12</v>
      </c>
      <c r="D9365" t="s">
        <v>2</v>
      </c>
    </row>
    <row r="9366" spans="1:4" x14ac:dyDescent="0.2">
      <c r="A9366" s="263" t="s">
        <v>15951</v>
      </c>
      <c r="B9366" s="263" t="s">
        <v>28605</v>
      </c>
      <c r="C9366" s="263" t="s">
        <v>12</v>
      </c>
      <c r="D9366" t="s">
        <v>2</v>
      </c>
    </row>
    <row r="9367" spans="1:4" x14ac:dyDescent="0.2">
      <c r="A9367" s="263" t="s">
        <v>2658</v>
      </c>
      <c r="B9367" s="263" t="s">
        <v>28606</v>
      </c>
      <c r="C9367" s="263" t="s">
        <v>23567</v>
      </c>
      <c r="D9367" t="s">
        <v>34973</v>
      </c>
    </row>
    <row r="9368" spans="1:4" x14ac:dyDescent="0.2">
      <c r="A9368" s="263" t="s">
        <v>15952</v>
      </c>
      <c r="B9368" s="263" t="s">
        <v>28606</v>
      </c>
      <c r="C9368" s="263" t="s">
        <v>23567</v>
      </c>
      <c r="D9368" t="s">
        <v>34973</v>
      </c>
    </row>
    <row r="9369" spans="1:4" x14ac:dyDescent="0.2">
      <c r="A9369" s="263" t="s">
        <v>2659</v>
      </c>
      <c r="B9369" s="263" t="s">
        <v>23749</v>
      </c>
      <c r="C9369" s="263" t="s">
        <v>23567</v>
      </c>
      <c r="D9369" t="s">
        <v>34973</v>
      </c>
    </row>
    <row r="9370" spans="1:4" x14ac:dyDescent="0.2">
      <c r="A9370" s="263" t="s">
        <v>15953</v>
      </c>
      <c r="B9370" s="263" t="s">
        <v>23749</v>
      </c>
      <c r="C9370" s="263" t="s">
        <v>23567</v>
      </c>
      <c r="D9370" t="s">
        <v>34973</v>
      </c>
    </row>
    <row r="9371" spans="1:4" x14ac:dyDescent="0.2">
      <c r="A9371" s="263" t="s">
        <v>8375</v>
      </c>
      <c r="B9371" s="263" t="s">
        <v>28607</v>
      </c>
      <c r="C9371" s="263" t="s">
        <v>23567</v>
      </c>
      <c r="D9371" t="s">
        <v>34973</v>
      </c>
    </row>
    <row r="9372" spans="1:4" x14ac:dyDescent="0.2">
      <c r="A9372" s="263" t="s">
        <v>15954</v>
      </c>
      <c r="B9372" s="263" t="s">
        <v>28607</v>
      </c>
      <c r="C9372" s="263" t="s">
        <v>23567</v>
      </c>
      <c r="D9372" t="s">
        <v>34973</v>
      </c>
    </row>
    <row r="9373" spans="1:4" x14ac:dyDescent="0.2">
      <c r="A9373" s="263" t="s">
        <v>2630</v>
      </c>
      <c r="B9373" s="263" t="s">
        <v>28608</v>
      </c>
      <c r="C9373" s="263" t="s">
        <v>392</v>
      </c>
      <c r="D9373" t="s">
        <v>11467</v>
      </c>
    </row>
    <row r="9374" spans="1:4" x14ac:dyDescent="0.2">
      <c r="A9374" s="263" t="s">
        <v>15955</v>
      </c>
      <c r="B9374" s="263" t="s">
        <v>28608</v>
      </c>
      <c r="C9374" s="263" t="s">
        <v>392</v>
      </c>
      <c r="D9374" t="s">
        <v>11467</v>
      </c>
    </row>
    <row r="9375" spans="1:4" x14ac:dyDescent="0.2">
      <c r="A9375" s="263" t="s">
        <v>2631</v>
      </c>
      <c r="B9375" s="263" t="s">
        <v>28609</v>
      </c>
      <c r="C9375" s="263" t="s">
        <v>392</v>
      </c>
      <c r="D9375" t="s">
        <v>11467</v>
      </c>
    </row>
    <row r="9376" spans="1:4" x14ac:dyDescent="0.2">
      <c r="A9376" s="263" t="s">
        <v>15956</v>
      </c>
      <c r="B9376" s="263" t="s">
        <v>28609</v>
      </c>
      <c r="C9376" s="263" t="s">
        <v>392</v>
      </c>
      <c r="D9376" t="s">
        <v>11467</v>
      </c>
    </row>
    <row r="9377" spans="1:4" x14ac:dyDescent="0.2">
      <c r="A9377" s="263" t="s">
        <v>2632</v>
      </c>
      <c r="B9377" s="263" t="s">
        <v>8376</v>
      </c>
      <c r="C9377" s="263" t="s">
        <v>23567</v>
      </c>
      <c r="D9377" t="s">
        <v>34973</v>
      </c>
    </row>
    <row r="9378" spans="1:4" x14ac:dyDescent="0.2">
      <c r="A9378" s="263" t="s">
        <v>15957</v>
      </c>
      <c r="B9378" s="263" t="s">
        <v>8376</v>
      </c>
      <c r="C9378" s="263" t="s">
        <v>23567</v>
      </c>
      <c r="D9378" t="s">
        <v>34973</v>
      </c>
    </row>
    <row r="9379" spans="1:4" x14ac:dyDescent="0.2">
      <c r="A9379" s="263" t="s">
        <v>2633</v>
      </c>
      <c r="B9379" s="263" t="s">
        <v>28610</v>
      </c>
      <c r="C9379" s="263" t="s">
        <v>12</v>
      </c>
      <c r="D9379" t="s">
        <v>2</v>
      </c>
    </row>
    <row r="9380" spans="1:4" x14ac:dyDescent="0.2">
      <c r="A9380" s="263" t="s">
        <v>15958</v>
      </c>
      <c r="B9380" s="263" t="s">
        <v>28610</v>
      </c>
      <c r="C9380" s="263" t="s">
        <v>12</v>
      </c>
      <c r="D9380" t="s">
        <v>2</v>
      </c>
    </row>
    <row r="9381" spans="1:4" x14ac:dyDescent="0.2">
      <c r="A9381" s="263" t="s">
        <v>2634</v>
      </c>
      <c r="B9381" s="263" t="s">
        <v>28611</v>
      </c>
      <c r="C9381" s="263" t="s">
        <v>392</v>
      </c>
      <c r="D9381" t="s">
        <v>11467</v>
      </c>
    </row>
    <row r="9382" spans="1:4" x14ac:dyDescent="0.2">
      <c r="A9382" s="263" t="s">
        <v>15959</v>
      </c>
      <c r="B9382" s="263" t="s">
        <v>28611</v>
      </c>
      <c r="C9382" s="263" t="s">
        <v>392</v>
      </c>
      <c r="D9382" t="s">
        <v>11467</v>
      </c>
    </row>
    <row r="9383" spans="1:4" x14ac:dyDescent="0.2">
      <c r="A9383" s="263" t="s">
        <v>2635</v>
      </c>
      <c r="B9383" s="263" t="s">
        <v>23750</v>
      </c>
      <c r="C9383" s="263" t="s">
        <v>407</v>
      </c>
      <c r="D9383" t="s">
        <v>5</v>
      </c>
    </row>
    <row r="9384" spans="1:4" x14ac:dyDescent="0.2">
      <c r="A9384" s="263" t="s">
        <v>15960</v>
      </c>
      <c r="B9384" s="263" t="s">
        <v>23750</v>
      </c>
      <c r="C9384" s="263" t="s">
        <v>407</v>
      </c>
      <c r="D9384" t="s">
        <v>5</v>
      </c>
    </row>
    <row r="9385" spans="1:4" x14ac:dyDescent="0.2">
      <c r="A9385" s="263" t="s">
        <v>8377</v>
      </c>
      <c r="B9385" s="263" t="s">
        <v>23751</v>
      </c>
      <c r="C9385" s="263" t="s">
        <v>20</v>
      </c>
      <c r="D9385" t="s">
        <v>0</v>
      </c>
    </row>
    <row r="9386" spans="1:4" x14ac:dyDescent="0.2">
      <c r="A9386" s="263" t="s">
        <v>15961</v>
      </c>
      <c r="B9386" s="263" t="s">
        <v>23751</v>
      </c>
      <c r="C9386" s="263" t="s">
        <v>20</v>
      </c>
      <c r="D9386" t="s">
        <v>0</v>
      </c>
    </row>
    <row r="9387" spans="1:4" x14ac:dyDescent="0.2">
      <c r="A9387" s="263" t="s">
        <v>8378</v>
      </c>
      <c r="B9387" s="263" t="s">
        <v>23752</v>
      </c>
      <c r="C9387" s="263" t="s">
        <v>20</v>
      </c>
      <c r="D9387" t="s">
        <v>0</v>
      </c>
    </row>
    <row r="9388" spans="1:4" x14ac:dyDescent="0.2">
      <c r="A9388" s="263" t="s">
        <v>15962</v>
      </c>
      <c r="B9388" s="263" t="s">
        <v>23752</v>
      </c>
      <c r="C9388" s="263" t="s">
        <v>20</v>
      </c>
      <c r="D9388" t="s">
        <v>0</v>
      </c>
    </row>
    <row r="9389" spans="1:4" x14ac:dyDescent="0.2">
      <c r="A9389" s="263" t="s">
        <v>8379</v>
      </c>
      <c r="B9389" s="263" t="s">
        <v>23753</v>
      </c>
      <c r="C9389" s="263" t="s">
        <v>23567</v>
      </c>
      <c r="D9389" t="s">
        <v>34973</v>
      </c>
    </row>
    <row r="9390" spans="1:4" x14ac:dyDescent="0.2">
      <c r="A9390" s="263" t="s">
        <v>15963</v>
      </c>
      <c r="B9390" s="263" t="s">
        <v>23753</v>
      </c>
      <c r="C9390" s="263" t="s">
        <v>23567</v>
      </c>
      <c r="D9390" t="s">
        <v>34973</v>
      </c>
    </row>
    <row r="9391" spans="1:4" x14ac:dyDescent="0.2">
      <c r="A9391" s="263" t="s">
        <v>8380</v>
      </c>
      <c r="B9391" s="263" t="s">
        <v>23754</v>
      </c>
      <c r="C9391" s="263" t="s">
        <v>23567</v>
      </c>
      <c r="D9391" t="s">
        <v>34973</v>
      </c>
    </row>
    <row r="9392" spans="1:4" x14ac:dyDescent="0.2">
      <c r="A9392" s="263" t="s">
        <v>15964</v>
      </c>
      <c r="B9392" s="263" t="s">
        <v>23754</v>
      </c>
      <c r="C9392" s="263" t="s">
        <v>23567</v>
      </c>
      <c r="D9392" t="s">
        <v>34973</v>
      </c>
    </row>
    <row r="9393" spans="1:4" x14ac:dyDescent="0.2">
      <c r="A9393" s="263" t="s">
        <v>8381</v>
      </c>
      <c r="B9393" s="263" t="s">
        <v>23755</v>
      </c>
      <c r="C9393" s="263" t="s">
        <v>23567</v>
      </c>
      <c r="D9393" t="s">
        <v>34973</v>
      </c>
    </row>
    <row r="9394" spans="1:4" x14ac:dyDescent="0.2">
      <c r="A9394" s="263" t="s">
        <v>15965</v>
      </c>
      <c r="B9394" s="263" t="s">
        <v>23755</v>
      </c>
      <c r="C9394" s="263" t="s">
        <v>23567</v>
      </c>
      <c r="D9394" t="s">
        <v>34973</v>
      </c>
    </row>
    <row r="9395" spans="1:4" x14ac:dyDescent="0.2">
      <c r="A9395" s="263" t="s">
        <v>8382</v>
      </c>
      <c r="B9395" s="263" t="s">
        <v>28612</v>
      </c>
      <c r="C9395" s="263" t="s">
        <v>23567</v>
      </c>
      <c r="D9395" t="s">
        <v>34973</v>
      </c>
    </row>
    <row r="9396" spans="1:4" x14ac:dyDescent="0.2">
      <c r="A9396" s="263" t="s">
        <v>15966</v>
      </c>
      <c r="B9396" s="263" t="s">
        <v>28612</v>
      </c>
      <c r="C9396" s="263" t="s">
        <v>23567</v>
      </c>
      <c r="D9396" t="s">
        <v>34973</v>
      </c>
    </row>
    <row r="9397" spans="1:4" x14ac:dyDescent="0.2">
      <c r="A9397" s="263" t="s">
        <v>2661</v>
      </c>
      <c r="B9397" s="263" t="s">
        <v>23756</v>
      </c>
      <c r="C9397" s="263" t="s">
        <v>23500</v>
      </c>
      <c r="D9397" t="s">
        <v>34972</v>
      </c>
    </row>
    <row r="9398" spans="1:4" x14ac:dyDescent="0.2">
      <c r="A9398" s="263" t="s">
        <v>15967</v>
      </c>
      <c r="B9398" s="263" t="s">
        <v>23756</v>
      </c>
      <c r="C9398" s="263" t="s">
        <v>23500</v>
      </c>
      <c r="D9398" t="s">
        <v>34972</v>
      </c>
    </row>
    <row r="9399" spans="1:4" x14ac:dyDescent="0.2">
      <c r="A9399" s="263" t="s">
        <v>2664</v>
      </c>
      <c r="B9399" s="263" t="s">
        <v>23757</v>
      </c>
      <c r="C9399" s="263" t="s">
        <v>392</v>
      </c>
      <c r="D9399" t="s">
        <v>11467</v>
      </c>
    </row>
    <row r="9400" spans="1:4" x14ac:dyDescent="0.2">
      <c r="A9400" s="263" t="s">
        <v>15968</v>
      </c>
      <c r="B9400" s="263" t="s">
        <v>23757</v>
      </c>
      <c r="C9400" s="263" t="s">
        <v>392</v>
      </c>
      <c r="D9400" t="s">
        <v>11467</v>
      </c>
    </row>
    <row r="9401" spans="1:4" x14ac:dyDescent="0.2">
      <c r="A9401" s="263" t="s">
        <v>2665</v>
      </c>
      <c r="B9401" s="263" t="s">
        <v>23758</v>
      </c>
      <c r="C9401" s="263" t="s">
        <v>392</v>
      </c>
      <c r="D9401" t="s">
        <v>11467</v>
      </c>
    </row>
    <row r="9402" spans="1:4" x14ac:dyDescent="0.2">
      <c r="A9402" s="263" t="s">
        <v>15969</v>
      </c>
      <c r="B9402" s="263" t="s">
        <v>23758</v>
      </c>
      <c r="C9402" s="263" t="s">
        <v>392</v>
      </c>
      <c r="D9402" t="s">
        <v>11467</v>
      </c>
    </row>
    <row r="9403" spans="1:4" x14ac:dyDescent="0.2">
      <c r="A9403" s="263" t="s">
        <v>2666</v>
      </c>
      <c r="B9403" s="263" t="s">
        <v>28613</v>
      </c>
      <c r="C9403" s="263" t="s">
        <v>392</v>
      </c>
      <c r="D9403" t="s">
        <v>11467</v>
      </c>
    </row>
    <row r="9404" spans="1:4" x14ac:dyDescent="0.2">
      <c r="A9404" s="263" t="s">
        <v>15970</v>
      </c>
      <c r="B9404" s="263" t="s">
        <v>28613</v>
      </c>
      <c r="C9404" s="263" t="s">
        <v>392</v>
      </c>
      <c r="D9404" t="s">
        <v>11467</v>
      </c>
    </row>
    <row r="9405" spans="1:4" x14ac:dyDescent="0.2">
      <c r="A9405" s="263" t="s">
        <v>2667</v>
      </c>
      <c r="B9405" s="263" t="s">
        <v>28614</v>
      </c>
      <c r="C9405" s="263" t="s">
        <v>392</v>
      </c>
      <c r="D9405" t="s">
        <v>11467</v>
      </c>
    </row>
    <row r="9406" spans="1:4" x14ac:dyDescent="0.2">
      <c r="A9406" s="263" t="s">
        <v>15971</v>
      </c>
      <c r="B9406" s="263" t="s">
        <v>28614</v>
      </c>
      <c r="C9406" s="263" t="s">
        <v>392</v>
      </c>
      <c r="D9406" t="s">
        <v>11467</v>
      </c>
    </row>
    <row r="9407" spans="1:4" x14ac:dyDescent="0.2">
      <c r="A9407" s="263" t="s">
        <v>2662</v>
      </c>
      <c r="B9407" s="263" t="s">
        <v>28615</v>
      </c>
      <c r="C9407" s="263" t="s">
        <v>392</v>
      </c>
      <c r="D9407" t="s">
        <v>11467</v>
      </c>
    </row>
    <row r="9408" spans="1:4" x14ac:dyDescent="0.2">
      <c r="A9408" s="263" t="s">
        <v>15972</v>
      </c>
      <c r="B9408" s="263" t="s">
        <v>28615</v>
      </c>
      <c r="C9408" s="263" t="s">
        <v>392</v>
      </c>
      <c r="D9408" t="s">
        <v>11467</v>
      </c>
    </row>
    <row r="9409" spans="1:4" x14ac:dyDescent="0.2">
      <c r="A9409" s="263" t="s">
        <v>2663</v>
      </c>
      <c r="B9409" s="263" t="s">
        <v>23759</v>
      </c>
      <c r="C9409" s="263" t="s">
        <v>392</v>
      </c>
      <c r="D9409" t="s">
        <v>11467</v>
      </c>
    </row>
    <row r="9410" spans="1:4" x14ac:dyDescent="0.2">
      <c r="A9410" s="263" t="s">
        <v>15973</v>
      </c>
      <c r="B9410" s="263" t="s">
        <v>23759</v>
      </c>
      <c r="C9410" s="263" t="s">
        <v>392</v>
      </c>
      <c r="D9410" t="s">
        <v>11467</v>
      </c>
    </row>
    <row r="9411" spans="1:4" x14ac:dyDescent="0.2">
      <c r="A9411" s="263" t="s">
        <v>8383</v>
      </c>
      <c r="B9411" s="263" t="s">
        <v>23760</v>
      </c>
      <c r="C9411" s="263" t="s">
        <v>23500</v>
      </c>
      <c r="D9411" t="s">
        <v>34972</v>
      </c>
    </row>
    <row r="9412" spans="1:4" x14ac:dyDescent="0.2">
      <c r="A9412" s="263" t="s">
        <v>15974</v>
      </c>
      <c r="B9412" s="263" t="s">
        <v>23760</v>
      </c>
      <c r="C9412" s="263" t="s">
        <v>23500</v>
      </c>
      <c r="D9412" t="s">
        <v>34972</v>
      </c>
    </row>
    <row r="9413" spans="1:4" x14ac:dyDescent="0.2">
      <c r="A9413" s="263" t="s">
        <v>2660</v>
      </c>
      <c r="B9413" s="263" t="s">
        <v>23761</v>
      </c>
      <c r="C9413" s="263" t="s">
        <v>23500</v>
      </c>
      <c r="D9413" t="s">
        <v>34972</v>
      </c>
    </row>
    <row r="9414" spans="1:4" x14ac:dyDescent="0.2">
      <c r="A9414" s="263" t="s">
        <v>15975</v>
      </c>
      <c r="B9414" s="263" t="s">
        <v>23761</v>
      </c>
      <c r="C9414" s="263" t="s">
        <v>23500</v>
      </c>
      <c r="D9414" t="s">
        <v>34972</v>
      </c>
    </row>
    <row r="9415" spans="1:4" x14ac:dyDescent="0.2">
      <c r="A9415" s="263" t="s">
        <v>8384</v>
      </c>
      <c r="B9415" s="263" t="s">
        <v>28616</v>
      </c>
      <c r="C9415" s="263" t="s">
        <v>23500</v>
      </c>
      <c r="D9415" t="s">
        <v>34972</v>
      </c>
    </row>
    <row r="9416" spans="1:4" x14ac:dyDescent="0.2">
      <c r="A9416" s="263" t="s">
        <v>15976</v>
      </c>
      <c r="B9416" s="263" t="s">
        <v>28616</v>
      </c>
      <c r="C9416" s="263" t="s">
        <v>23500</v>
      </c>
      <c r="D9416" t="s">
        <v>34972</v>
      </c>
    </row>
    <row r="9417" spans="1:4" x14ac:dyDescent="0.2">
      <c r="A9417" s="263" t="s">
        <v>2668</v>
      </c>
      <c r="B9417" s="263" t="s">
        <v>28617</v>
      </c>
      <c r="C9417" s="263" t="s">
        <v>12</v>
      </c>
      <c r="D9417" t="s">
        <v>2</v>
      </c>
    </row>
    <row r="9418" spans="1:4" x14ac:dyDescent="0.2">
      <c r="A9418" s="263" t="s">
        <v>15977</v>
      </c>
      <c r="B9418" s="263" t="s">
        <v>28617</v>
      </c>
      <c r="C9418" s="263" t="s">
        <v>12</v>
      </c>
      <c r="D9418" t="s">
        <v>2</v>
      </c>
    </row>
    <row r="9419" spans="1:4" x14ac:dyDescent="0.2">
      <c r="A9419" s="263" t="s">
        <v>2669</v>
      </c>
      <c r="B9419" s="263" t="s">
        <v>28618</v>
      </c>
      <c r="C9419" s="263" t="s">
        <v>12</v>
      </c>
      <c r="D9419" t="s">
        <v>2</v>
      </c>
    </row>
    <row r="9420" spans="1:4" x14ac:dyDescent="0.2">
      <c r="A9420" s="263" t="s">
        <v>15978</v>
      </c>
      <c r="B9420" s="263" t="s">
        <v>28618</v>
      </c>
      <c r="C9420" s="263" t="s">
        <v>12</v>
      </c>
      <c r="D9420" t="s">
        <v>2</v>
      </c>
    </row>
    <row r="9421" spans="1:4" x14ac:dyDescent="0.2">
      <c r="A9421" s="263" t="s">
        <v>2670</v>
      </c>
      <c r="B9421" s="263" t="s">
        <v>28619</v>
      </c>
      <c r="C9421" s="263" t="s">
        <v>12</v>
      </c>
      <c r="D9421" t="s">
        <v>2</v>
      </c>
    </row>
    <row r="9422" spans="1:4" x14ac:dyDescent="0.2">
      <c r="A9422" s="263" t="s">
        <v>15979</v>
      </c>
      <c r="B9422" s="263" t="s">
        <v>28619</v>
      </c>
      <c r="C9422" s="263" t="s">
        <v>12</v>
      </c>
      <c r="D9422" t="s">
        <v>2</v>
      </c>
    </row>
    <row r="9423" spans="1:4" x14ac:dyDescent="0.2">
      <c r="A9423" s="263" t="s">
        <v>8385</v>
      </c>
      <c r="B9423" s="263" t="s">
        <v>28620</v>
      </c>
      <c r="C9423" s="263" t="s">
        <v>23567</v>
      </c>
      <c r="D9423" t="s">
        <v>34973</v>
      </c>
    </row>
    <row r="9424" spans="1:4" x14ac:dyDescent="0.2">
      <c r="A9424" s="263" t="s">
        <v>15980</v>
      </c>
      <c r="B9424" s="263" t="s">
        <v>28620</v>
      </c>
      <c r="C9424" s="263" t="s">
        <v>23567</v>
      </c>
      <c r="D9424" t="s">
        <v>34973</v>
      </c>
    </row>
    <row r="9425" spans="1:4" x14ac:dyDescent="0.2">
      <c r="A9425" s="263" t="s">
        <v>8386</v>
      </c>
      <c r="B9425" s="263" t="s">
        <v>8387</v>
      </c>
      <c r="C9425" s="263" t="s">
        <v>20</v>
      </c>
      <c r="D9425" t="s">
        <v>0</v>
      </c>
    </row>
    <row r="9426" spans="1:4" x14ac:dyDescent="0.2">
      <c r="A9426" s="263" t="s">
        <v>15981</v>
      </c>
      <c r="B9426" s="263" t="s">
        <v>8387</v>
      </c>
      <c r="C9426" s="263" t="s">
        <v>20</v>
      </c>
      <c r="D9426" t="s">
        <v>0</v>
      </c>
    </row>
    <row r="9427" spans="1:4" x14ac:dyDescent="0.2">
      <c r="A9427" s="263" t="s">
        <v>8388</v>
      </c>
      <c r="B9427" s="263" t="s">
        <v>28621</v>
      </c>
      <c r="C9427" s="263" t="s">
        <v>12</v>
      </c>
      <c r="D9427" t="s">
        <v>2</v>
      </c>
    </row>
    <row r="9428" spans="1:4" x14ac:dyDescent="0.2">
      <c r="A9428" s="263" t="s">
        <v>15982</v>
      </c>
      <c r="B9428" s="263" t="s">
        <v>28621</v>
      </c>
      <c r="C9428" s="263" t="s">
        <v>12</v>
      </c>
      <c r="D9428" t="s">
        <v>2</v>
      </c>
    </row>
    <row r="9429" spans="1:4" x14ac:dyDescent="0.2">
      <c r="A9429" s="263" t="s">
        <v>8389</v>
      </c>
      <c r="B9429" s="263" t="s">
        <v>8390</v>
      </c>
      <c r="C9429" s="263" t="s">
        <v>12</v>
      </c>
      <c r="D9429" t="s">
        <v>2</v>
      </c>
    </row>
    <row r="9430" spans="1:4" x14ac:dyDescent="0.2">
      <c r="A9430" s="263" t="s">
        <v>15983</v>
      </c>
      <c r="B9430" s="263" t="s">
        <v>8390</v>
      </c>
      <c r="C9430" s="263" t="s">
        <v>12</v>
      </c>
      <c r="D9430" t="s">
        <v>2</v>
      </c>
    </row>
    <row r="9431" spans="1:4" x14ac:dyDescent="0.2">
      <c r="A9431" s="263" t="s">
        <v>8391</v>
      </c>
      <c r="B9431" s="263" t="s">
        <v>28622</v>
      </c>
      <c r="C9431" s="263" t="s">
        <v>23500</v>
      </c>
      <c r="D9431" t="s">
        <v>34972</v>
      </c>
    </row>
    <row r="9432" spans="1:4" x14ac:dyDescent="0.2">
      <c r="A9432" s="263" t="s">
        <v>15984</v>
      </c>
      <c r="B9432" s="263" t="s">
        <v>28622</v>
      </c>
      <c r="C9432" s="263" t="s">
        <v>23500</v>
      </c>
      <c r="D9432" t="s">
        <v>34972</v>
      </c>
    </row>
    <row r="9433" spans="1:4" x14ac:dyDescent="0.2">
      <c r="A9433" s="263" t="s">
        <v>2671</v>
      </c>
      <c r="B9433" s="263" t="s">
        <v>28623</v>
      </c>
      <c r="C9433" s="263" t="s">
        <v>23567</v>
      </c>
      <c r="D9433" t="s">
        <v>34973</v>
      </c>
    </row>
    <row r="9434" spans="1:4" x14ac:dyDescent="0.2">
      <c r="A9434" s="263" t="s">
        <v>15985</v>
      </c>
      <c r="B9434" s="263" t="s">
        <v>28623</v>
      </c>
      <c r="C9434" s="263" t="s">
        <v>23567</v>
      </c>
      <c r="D9434" t="s">
        <v>34973</v>
      </c>
    </row>
    <row r="9435" spans="1:4" x14ac:dyDescent="0.2">
      <c r="A9435" s="263" t="s">
        <v>2672</v>
      </c>
      <c r="B9435" s="263" t="s">
        <v>28624</v>
      </c>
      <c r="C9435" s="263" t="s">
        <v>23567</v>
      </c>
      <c r="D9435" t="s">
        <v>34973</v>
      </c>
    </row>
    <row r="9436" spans="1:4" x14ac:dyDescent="0.2">
      <c r="A9436" s="263" t="s">
        <v>15986</v>
      </c>
      <c r="B9436" s="263" t="s">
        <v>28624</v>
      </c>
      <c r="C9436" s="263" t="s">
        <v>23567</v>
      </c>
      <c r="D9436" t="s">
        <v>34973</v>
      </c>
    </row>
    <row r="9437" spans="1:4" x14ac:dyDescent="0.2">
      <c r="A9437" s="263" t="s">
        <v>2673</v>
      </c>
      <c r="B9437" s="263" t="s">
        <v>28625</v>
      </c>
      <c r="C9437" s="263" t="s">
        <v>23567</v>
      </c>
      <c r="D9437" t="s">
        <v>34973</v>
      </c>
    </row>
    <row r="9438" spans="1:4" x14ac:dyDescent="0.2">
      <c r="A9438" s="263" t="s">
        <v>15987</v>
      </c>
      <c r="B9438" s="263" t="s">
        <v>28625</v>
      </c>
      <c r="C9438" s="263" t="s">
        <v>23567</v>
      </c>
      <c r="D9438" t="s">
        <v>34973</v>
      </c>
    </row>
    <row r="9439" spans="1:4" x14ac:dyDescent="0.2">
      <c r="A9439" s="263" t="s">
        <v>2674</v>
      </c>
      <c r="B9439" s="263" t="s">
        <v>28626</v>
      </c>
      <c r="C9439" s="263" t="s">
        <v>23500</v>
      </c>
      <c r="D9439" t="s">
        <v>34972</v>
      </c>
    </row>
    <row r="9440" spans="1:4" x14ac:dyDescent="0.2">
      <c r="A9440" s="263" t="s">
        <v>15988</v>
      </c>
      <c r="B9440" s="263" t="s">
        <v>28626</v>
      </c>
      <c r="C9440" s="263" t="s">
        <v>23500</v>
      </c>
      <c r="D9440" t="s">
        <v>34972</v>
      </c>
    </row>
    <row r="9441" spans="1:4" x14ac:dyDescent="0.2">
      <c r="A9441" s="263" t="s">
        <v>8392</v>
      </c>
      <c r="B9441" s="263" t="s">
        <v>23743</v>
      </c>
      <c r="C9441" s="263" t="s">
        <v>392</v>
      </c>
      <c r="D9441" t="s">
        <v>11467</v>
      </c>
    </row>
    <row r="9442" spans="1:4" x14ac:dyDescent="0.2">
      <c r="A9442" s="263" t="s">
        <v>15989</v>
      </c>
      <c r="B9442" s="263" t="s">
        <v>23743</v>
      </c>
      <c r="C9442" s="263" t="s">
        <v>392</v>
      </c>
      <c r="D9442" t="s">
        <v>11467</v>
      </c>
    </row>
    <row r="9443" spans="1:4" x14ac:dyDescent="0.2">
      <c r="A9443" s="263" t="s">
        <v>2675</v>
      </c>
      <c r="B9443" s="263" t="s">
        <v>28627</v>
      </c>
      <c r="C9443" s="263" t="s">
        <v>20</v>
      </c>
      <c r="D9443" t="s">
        <v>0</v>
      </c>
    </row>
    <row r="9444" spans="1:4" x14ac:dyDescent="0.2">
      <c r="A9444" s="263" t="s">
        <v>15990</v>
      </c>
      <c r="B9444" s="263" t="s">
        <v>28627</v>
      </c>
      <c r="C9444" s="263" t="s">
        <v>20</v>
      </c>
      <c r="D9444" t="s">
        <v>0</v>
      </c>
    </row>
    <row r="9445" spans="1:4" x14ac:dyDescent="0.2">
      <c r="A9445" s="263" t="s">
        <v>2676</v>
      </c>
      <c r="B9445" s="263" t="s">
        <v>28628</v>
      </c>
      <c r="C9445" s="263" t="s">
        <v>20</v>
      </c>
      <c r="D9445" t="s">
        <v>0</v>
      </c>
    </row>
    <row r="9446" spans="1:4" x14ac:dyDescent="0.2">
      <c r="A9446" s="263" t="s">
        <v>15991</v>
      </c>
      <c r="B9446" s="263" t="s">
        <v>28628</v>
      </c>
      <c r="C9446" s="263" t="s">
        <v>20</v>
      </c>
      <c r="D9446" t="s">
        <v>0</v>
      </c>
    </row>
    <row r="9447" spans="1:4" x14ac:dyDescent="0.2">
      <c r="A9447" s="263" t="s">
        <v>2677</v>
      </c>
      <c r="B9447" s="263" t="s">
        <v>28629</v>
      </c>
      <c r="C9447" s="263" t="s">
        <v>20</v>
      </c>
      <c r="D9447" t="s">
        <v>0</v>
      </c>
    </row>
    <row r="9448" spans="1:4" x14ac:dyDescent="0.2">
      <c r="A9448" s="263" t="s">
        <v>15992</v>
      </c>
      <c r="B9448" s="263" t="s">
        <v>28629</v>
      </c>
      <c r="C9448" s="263" t="s">
        <v>20</v>
      </c>
      <c r="D9448" t="s">
        <v>0</v>
      </c>
    </row>
    <row r="9449" spans="1:4" x14ac:dyDescent="0.2">
      <c r="A9449" s="263" t="s">
        <v>2678</v>
      </c>
      <c r="B9449" s="263" t="s">
        <v>28630</v>
      </c>
      <c r="C9449" s="263" t="s">
        <v>12</v>
      </c>
      <c r="D9449" t="s">
        <v>2</v>
      </c>
    </row>
    <row r="9450" spans="1:4" x14ac:dyDescent="0.2">
      <c r="A9450" s="263" t="s">
        <v>15993</v>
      </c>
      <c r="B9450" s="263" t="s">
        <v>28630</v>
      </c>
      <c r="C9450" s="263" t="s">
        <v>12</v>
      </c>
      <c r="D9450" t="s">
        <v>2</v>
      </c>
    </row>
    <row r="9451" spans="1:4" x14ac:dyDescent="0.2">
      <c r="A9451" s="263" t="s">
        <v>2679</v>
      </c>
      <c r="B9451" s="263" t="s">
        <v>28631</v>
      </c>
      <c r="C9451" s="263" t="s">
        <v>20</v>
      </c>
      <c r="D9451" t="s">
        <v>0</v>
      </c>
    </row>
    <row r="9452" spans="1:4" x14ac:dyDescent="0.2">
      <c r="A9452" s="263" t="s">
        <v>15994</v>
      </c>
      <c r="B9452" s="263" t="s">
        <v>28631</v>
      </c>
      <c r="C9452" s="263" t="s">
        <v>20</v>
      </c>
      <c r="D9452" t="s">
        <v>0</v>
      </c>
    </row>
    <row r="9453" spans="1:4" x14ac:dyDescent="0.2">
      <c r="A9453" s="263" t="s">
        <v>2680</v>
      </c>
      <c r="B9453" s="263" t="s">
        <v>28632</v>
      </c>
      <c r="C9453" s="263" t="s">
        <v>12</v>
      </c>
      <c r="D9453" t="s">
        <v>2</v>
      </c>
    </row>
    <row r="9454" spans="1:4" x14ac:dyDescent="0.2">
      <c r="A9454" s="263" t="s">
        <v>15995</v>
      </c>
      <c r="B9454" s="263" t="s">
        <v>28632</v>
      </c>
      <c r="C9454" s="263" t="s">
        <v>12</v>
      </c>
      <c r="D9454" t="s">
        <v>2</v>
      </c>
    </row>
    <row r="9455" spans="1:4" x14ac:dyDescent="0.2">
      <c r="A9455" s="263" t="s">
        <v>2681</v>
      </c>
      <c r="B9455" s="263" t="s">
        <v>28633</v>
      </c>
      <c r="C9455" s="263" t="s">
        <v>12</v>
      </c>
      <c r="D9455" t="s">
        <v>2</v>
      </c>
    </row>
    <row r="9456" spans="1:4" x14ac:dyDescent="0.2">
      <c r="A9456" s="263" t="s">
        <v>15996</v>
      </c>
      <c r="B9456" s="263" t="s">
        <v>28633</v>
      </c>
      <c r="C9456" s="263" t="s">
        <v>12</v>
      </c>
      <c r="D9456" t="s">
        <v>2</v>
      </c>
    </row>
    <row r="9457" spans="1:4" x14ac:dyDescent="0.2">
      <c r="A9457" s="263" t="s">
        <v>8393</v>
      </c>
      <c r="B9457" s="263" t="s">
        <v>28634</v>
      </c>
      <c r="C9457" s="263" t="s">
        <v>12</v>
      </c>
      <c r="D9457" t="s">
        <v>2</v>
      </c>
    </row>
    <row r="9458" spans="1:4" x14ac:dyDescent="0.2">
      <c r="A9458" s="263" t="s">
        <v>15997</v>
      </c>
      <c r="B9458" s="263" t="s">
        <v>28634</v>
      </c>
      <c r="C9458" s="263" t="s">
        <v>12</v>
      </c>
      <c r="D9458" t="s">
        <v>2</v>
      </c>
    </row>
    <row r="9459" spans="1:4" x14ac:dyDescent="0.2">
      <c r="A9459" s="263" t="s">
        <v>8394</v>
      </c>
      <c r="B9459" s="263" t="s">
        <v>28635</v>
      </c>
      <c r="C9459" s="263" t="s">
        <v>12</v>
      </c>
      <c r="D9459" t="s">
        <v>2</v>
      </c>
    </row>
    <row r="9460" spans="1:4" x14ac:dyDescent="0.2">
      <c r="A9460" s="263" t="s">
        <v>15998</v>
      </c>
      <c r="B9460" s="263" t="s">
        <v>28635</v>
      </c>
      <c r="C9460" s="263" t="s">
        <v>12</v>
      </c>
      <c r="D9460" t="s">
        <v>2</v>
      </c>
    </row>
    <row r="9461" spans="1:4" x14ac:dyDescent="0.2">
      <c r="A9461" s="263" t="s">
        <v>2682</v>
      </c>
      <c r="B9461" s="263" t="s">
        <v>28636</v>
      </c>
      <c r="C9461" s="263" t="s">
        <v>12</v>
      </c>
      <c r="D9461" t="s">
        <v>2</v>
      </c>
    </row>
    <row r="9462" spans="1:4" x14ac:dyDescent="0.2">
      <c r="A9462" s="263" t="s">
        <v>15999</v>
      </c>
      <c r="B9462" s="263" t="s">
        <v>28636</v>
      </c>
      <c r="C9462" s="263" t="s">
        <v>12</v>
      </c>
      <c r="D9462" t="s">
        <v>2</v>
      </c>
    </row>
    <row r="9463" spans="1:4" x14ac:dyDescent="0.2">
      <c r="A9463" s="263" t="s">
        <v>2683</v>
      </c>
      <c r="B9463" s="263" t="s">
        <v>28637</v>
      </c>
      <c r="C9463" s="263" t="s">
        <v>12</v>
      </c>
      <c r="D9463" t="s">
        <v>2</v>
      </c>
    </row>
    <row r="9464" spans="1:4" x14ac:dyDescent="0.2">
      <c r="A9464" s="263" t="s">
        <v>16000</v>
      </c>
      <c r="B9464" s="263" t="s">
        <v>28637</v>
      </c>
      <c r="C9464" s="263" t="s">
        <v>12</v>
      </c>
      <c r="D9464" t="s">
        <v>2</v>
      </c>
    </row>
    <row r="9465" spans="1:4" x14ac:dyDescent="0.2">
      <c r="A9465" s="263" t="s">
        <v>2684</v>
      </c>
      <c r="B9465" s="263" t="s">
        <v>28638</v>
      </c>
      <c r="C9465" s="263" t="s">
        <v>20</v>
      </c>
      <c r="D9465" t="s">
        <v>0</v>
      </c>
    </row>
    <row r="9466" spans="1:4" x14ac:dyDescent="0.2">
      <c r="A9466" s="263" t="s">
        <v>16001</v>
      </c>
      <c r="B9466" s="263" t="s">
        <v>28638</v>
      </c>
      <c r="C9466" s="263" t="s">
        <v>20</v>
      </c>
      <c r="D9466" t="s">
        <v>0</v>
      </c>
    </row>
    <row r="9467" spans="1:4" x14ac:dyDescent="0.2">
      <c r="A9467" s="263" t="s">
        <v>2685</v>
      </c>
      <c r="B9467" s="263" t="s">
        <v>28639</v>
      </c>
      <c r="C9467" s="263" t="s">
        <v>12</v>
      </c>
      <c r="D9467" t="s">
        <v>2</v>
      </c>
    </row>
    <row r="9468" spans="1:4" x14ac:dyDescent="0.2">
      <c r="A9468" s="263" t="s">
        <v>16002</v>
      </c>
      <c r="B9468" s="263" t="s">
        <v>28639</v>
      </c>
      <c r="C9468" s="263" t="s">
        <v>12</v>
      </c>
      <c r="D9468" t="s">
        <v>2</v>
      </c>
    </row>
    <row r="9469" spans="1:4" x14ac:dyDescent="0.2">
      <c r="A9469" s="263" t="s">
        <v>2686</v>
      </c>
      <c r="B9469" s="263" t="s">
        <v>28640</v>
      </c>
      <c r="C9469" s="263" t="s">
        <v>12</v>
      </c>
      <c r="D9469" t="s">
        <v>2</v>
      </c>
    </row>
    <row r="9470" spans="1:4" x14ac:dyDescent="0.2">
      <c r="A9470" s="263" t="s">
        <v>16003</v>
      </c>
      <c r="B9470" s="263" t="s">
        <v>28640</v>
      </c>
      <c r="C9470" s="263" t="s">
        <v>12</v>
      </c>
      <c r="D9470" t="s">
        <v>2</v>
      </c>
    </row>
    <row r="9471" spans="1:4" x14ac:dyDescent="0.2">
      <c r="A9471" s="263" t="s">
        <v>8395</v>
      </c>
      <c r="B9471" s="263" t="s">
        <v>23762</v>
      </c>
      <c r="C9471" s="263" t="s">
        <v>12</v>
      </c>
      <c r="D9471" t="s">
        <v>2</v>
      </c>
    </row>
    <row r="9472" spans="1:4" x14ac:dyDescent="0.2">
      <c r="A9472" s="263" t="s">
        <v>16004</v>
      </c>
      <c r="B9472" s="263" t="s">
        <v>23762</v>
      </c>
      <c r="C9472" s="263" t="s">
        <v>12</v>
      </c>
      <c r="D9472" t="s">
        <v>2</v>
      </c>
    </row>
    <row r="9473" spans="1:4" x14ac:dyDescent="0.2">
      <c r="A9473" s="263" t="s">
        <v>8396</v>
      </c>
      <c r="B9473" s="263" t="s">
        <v>28641</v>
      </c>
      <c r="C9473" s="263" t="s">
        <v>12</v>
      </c>
      <c r="D9473" t="s">
        <v>2</v>
      </c>
    </row>
    <row r="9474" spans="1:4" x14ac:dyDescent="0.2">
      <c r="A9474" s="263" t="s">
        <v>16005</v>
      </c>
      <c r="B9474" s="263" t="s">
        <v>28641</v>
      </c>
      <c r="C9474" s="263" t="s">
        <v>12</v>
      </c>
      <c r="D9474" t="s">
        <v>2</v>
      </c>
    </row>
    <row r="9475" spans="1:4" x14ac:dyDescent="0.2">
      <c r="A9475" s="263" t="s">
        <v>8397</v>
      </c>
      <c r="B9475" s="263" t="s">
        <v>28642</v>
      </c>
      <c r="C9475" s="263" t="s">
        <v>12</v>
      </c>
      <c r="D9475" t="s">
        <v>2</v>
      </c>
    </row>
    <row r="9476" spans="1:4" x14ac:dyDescent="0.2">
      <c r="A9476" s="263" t="s">
        <v>16006</v>
      </c>
      <c r="B9476" s="263" t="s">
        <v>28642</v>
      </c>
      <c r="C9476" s="263" t="s">
        <v>12</v>
      </c>
      <c r="D9476" t="s">
        <v>2</v>
      </c>
    </row>
    <row r="9477" spans="1:4" x14ac:dyDescent="0.2">
      <c r="A9477" s="263" t="s">
        <v>8398</v>
      </c>
      <c r="B9477" s="263" t="s">
        <v>28643</v>
      </c>
      <c r="C9477" s="263" t="s">
        <v>12</v>
      </c>
      <c r="D9477" t="s">
        <v>2</v>
      </c>
    </row>
    <row r="9478" spans="1:4" x14ac:dyDescent="0.2">
      <c r="A9478" s="263" t="s">
        <v>16007</v>
      </c>
      <c r="B9478" s="263" t="s">
        <v>28643</v>
      </c>
      <c r="C9478" s="263" t="s">
        <v>12</v>
      </c>
      <c r="D9478" t="s">
        <v>2</v>
      </c>
    </row>
    <row r="9479" spans="1:4" x14ac:dyDescent="0.2">
      <c r="A9479" s="263" t="s">
        <v>8399</v>
      </c>
      <c r="B9479" s="263" t="s">
        <v>28644</v>
      </c>
      <c r="C9479" s="263" t="s">
        <v>12</v>
      </c>
      <c r="D9479" t="s">
        <v>2</v>
      </c>
    </row>
    <row r="9480" spans="1:4" x14ac:dyDescent="0.2">
      <c r="A9480" s="263" t="s">
        <v>16008</v>
      </c>
      <c r="B9480" s="263" t="s">
        <v>28644</v>
      </c>
      <c r="C9480" s="263" t="s">
        <v>12</v>
      </c>
      <c r="D9480" t="s">
        <v>2</v>
      </c>
    </row>
    <row r="9481" spans="1:4" x14ac:dyDescent="0.2">
      <c r="A9481" s="263" t="s">
        <v>2687</v>
      </c>
      <c r="B9481" s="263" t="s">
        <v>28645</v>
      </c>
      <c r="C9481" s="263" t="s">
        <v>23567</v>
      </c>
      <c r="D9481" t="s">
        <v>34973</v>
      </c>
    </row>
    <row r="9482" spans="1:4" x14ac:dyDescent="0.2">
      <c r="A9482" s="263" t="s">
        <v>16009</v>
      </c>
      <c r="B9482" s="263" t="s">
        <v>28645</v>
      </c>
      <c r="C9482" s="263" t="s">
        <v>23567</v>
      </c>
      <c r="D9482" t="s">
        <v>34973</v>
      </c>
    </row>
    <row r="9483" spans="1:4" x14ac:dyDescent="0.2">
      <c r="A9483" s="263" t="s">
        <v>2688</v>
      </c>
      <c r="B9483" s="263" t="s">
        <v>28646</v>
      </c>
      <c r="C9483" s="263" t="s">
        <v>23567</v>
      </c>
      <c r="D9483" t="s">
        <v>34973</v>
      </c>
    </row>
    <row r="9484" spans="1:4" x14ac:dyDescent="0.2">
      <c r="A9484" s="263" t="s">
        <v>16010</v>
      </c>
      <c r="B9484" s="263" t="s">
        <v>28646</v>
      </c>
      <c r="C9484" s="263" t="s">
        <v>23567</v>
      </c>
      <c r="D9484" t="s">
        <v>34973</v>
      </c>
    </row>
    <row r="9485" spans="1:4" x14ac:dyDescent="0.2">
      <c r="A9485" s="263" t="s">
        <v>2689</v>
      </c>
      <c r="B9485" s="263" t="s">
        <v>28647</v>
      </c>
      <c r="C9485" s="263" t="s">
        <v>23567</v>
      </c>
      <c r="D9485" t="s">
        <v>34973</v>
      </c>
    </row>
    <row r="9486" spans="1:4" x14ac:dyDescent="0.2">
      <c r="A9486" s="263" t="s">
        <v>16011</v>
      </c>
      <c r="B9486" s="263" t="s">
        <v>28647</v>
      </c>
      <c r="C9486" s="263" t="s">
        <v>23567</v>
      </c>
      <c r="D9486" t="s">
        <v>34973</v>
      </c>
    </row>
    <row r="9487" spans="1:4" x14ac:dyDescent="0.2">
      <c r="A9487" s="263" t="s">
        <v>2690</v>
      </c>
      <c r="B9487" s="263" t="s">
        <v>28648</v>
      </c>
      <c r="C9487" s="263" t="s">
        <v>23567</v>
      </c>
      <c r="D9487" t="s">
        <v>34973</v>
      </c>
    </row>
    <row r="9488" spans="1:4" x14ac:dyDescent="0.2">
      <c r="A9488" s="263" t="s">
        <v>16012</v>
      </c>
      <c r="B9488" s="263" t="s">
        <v>28648</v>
      </c>
      <c r="C9488" s="263" t="s">
        <v>23567</v>
      </c>
      <c r="D9488" t="s">
        <v>34973</v>
      </c>
    </row>
    <row r="9489" spans="1:4" x14ac:dyDescent="0.2">
      <c r="A9489" s="263" t="s">
        <v>2691</v>
      </c>
      <c r="B9489" s="263" t="s">
        <v>28649</v>
      </c>
      <c r="C9489" s="263" t="s">
        <v>23567</v>
      </c>
      <c r="D9489" t="s">
        <v>34973</v>
      </c>
    </row>
    <row r="9490" spans="1:4" x14ac:dyDescent="0.2">
      <c r="A9490" s="263" t="s">
        <v>16013</v>
      </c>
      <c r="B9490" s="263" t="s">
        <v>28649</v>
      </c>
      <c r="C9490" s="263" t="s">
        <v>23567</v>
      </c>
      <c r="D9490" t="s">
        <v>34973</v>
      </c>
    </row>
    <row r="9491" spans="1:4" x14ac:dyDescent="0.2">
      <c r="A9491" s="263" t="s">
        <v>2692</v>
      </c>
      <c r="B9491" s="263" t="s">
        <v>28650</v>
      </c>
      <c r="C9491" s="263" t="s">
        <v>23567</v>
      </c>
      <c r="D9491" t="s">
        <v>34973</v>
      </c>
    </row>
    <row r="9492" spans="1:4" x14ac:dyDescent="0.2">
      <c r="A9492" s="263" t="s">
        <v>16014</v>
      </c>
      <c r="B9492" s="263" t="s">
        <v>28650</v>
      </c>
      <c r="C9492" s="263" t="s">
        <v>23567</v>
      </c>
      <c r="D9492" t="s">
        <v>34973</v>
      </c>
    </row>
    <row r="9493" spans="1:4" x14ac:dyDescent="0.2">
      <c r="A9493" s="263" t="s">
        <v>2693</v>
      </c>
      <c r="B9493" s="263" t="s">
        <v>28651</v>
      </c>
      <c r="C9493" s="263" t="s">
        <v>23567</v>
      </c>
      <c r="D9493" t="s">
        <v>34973</v>
      </c>
    </row>
    <row r="9494" spans="1:4" x14ac:dyDescent="0.2">
      <c r="A9494" s="263" t="s">
        <v>16015</v>
      </c>
      <c r="B9494" s="263" t="s">
        <v>28651</v>
      </c>
      <c r="C9494" s="263" t="s">
        <v>23567</v>
      </c>
      <c r="D9494" t="s">
        <v>34973</v>
      </c>
    </row>
    <row r="9495" spans="1:4" x14ac:dyDescent="0.2">
      <c r="A9495" s="263" t="s">
        <v>2694</v>
      </c>
      <c r="B9495" s="263" t="s">
        <v>28652</v>
      </c>
      <c r="C9495" s="263" t="s">
        <v>23567</v>
      </c>
      <c r="D9495" t="s">
        <v>34973</v>
      </c>
    </row>
    <row r="9496" spans="1:4" x14ac:dyDescent="0.2">
      <c r="A9496" s="263" t="s">
        <v>16016</v>
      </c>
      <c r="B9496" s="263" t="s">
        <v>28652</v>
      </c>
      <c r="C9496" s="263" t="s">
        <v>23567</v>
      </c>
      <c r="D9496" t="s">
        <v>34973</v>
      </c>
    </row>
    <row r="9497" spans="1:4" x14ac:dyDescent="0.2">
      <c r="A9497" s="263" t="s">
        <v>2695</v>
      </c>
      <c r="B9497" s="263" t="s">
        <v>28653</v>
      </c>
      <c r="C9497" s="263" t="s">
        <v>23567</v>
      </c>
      <c r="D9497" t="s">
        <v>34973</v>
      </c>
    </row>
    <row r="9498" spans="1:4" x14ac:dyDescent="0.2">
      <c r="A9498" s="263" t="s">
        <v>16017</v>
      </c>
      <c r="B9498" s="263" t="s">
        <v>28653</v>
      </c>
      <c r="C9498" s="263" t="s">
        <v>23567</v>
      </c>
      <c r="D9498" t="s">
        <v>34973</v>
      </c>
    </row>
    <row r="9499" spans="1:4" x14ac:dyDescent="0.2">
      <c r="A9499" s="263" t="s">
        <v>2696</v>
      </c>
      <c r="B9499" s="263" t="s">
        <v>28654</v>
      </c>
      <c r="C9499" s="263" t="s">
        <v>23567</v>
      </c>
      <c r="D9499" t="s">
        <v>34973</v>
      </c>
    </row>
    <row r="9500" spans="1:4" x14ac:dyDescent="0.2">
      <c r="A9500" s="263" t="s">
        <v>16018</v>
      </c>
      <c r="B9500" s="263" t="s">
        <v>28654</v>
      </c>
      <c r="C9500" s="263" t="s">
        <v>23567</v>
      </c>
      <c r="D9500" t="s">
        <v>34973</v>
      </c>
    </row>
    <row r="9501" spans="1:4" x14ac:dyDescent="0.2">
      <c r="A9501" s="263" t="s">
        <v>2697</v>
      </c>
      <c r="B9501" s="263" t="s">
        <v>28655</v>
      </c>
      <c r="C9501" s="263" t="s">
        <v>23567</v>
      </c>
      <c r="D9501" t="s">
        <v>34973</v>
      </c>
    </row>
    <row r="9502" spans="1:4" x14ac:dyDescent="0.2">
      <c r="A9502" s="263" t="s">
        <v>16019</v>
      </c>
      <c r="B9502" s="263" t="s">
        <v>28655</v>
      </c>
      <c r="C9502" s="263" t="s">
        <v>23567</v>
      </c>
      <c r="D9502" t="s">
        <v>34973</v>
      </c>
    </row>
    <row r="9503" spans="1:4" x14ac:dyDescent="0.2">
      <c r="A9503" s="263" t="s">
        <v>2698</v>
      </c>
      <c r="B9503" s="263" t="s">
        <v>28656</v>
      </c>
      <c r="C9503" s="263" t="s">
        <v>23567</v>
      </c>
      <c r="D9503" t="s">
        <v>34973</v>
      </c>
    </row>
    <row r="9504" spans="1:4" x14ac:dyDescent="0.2">
      <c r="A9504" s="263" t="s">
        <v>16020</v>
      </c>
      <c r="B9504" s="263" t="s">
        <v>28656</v>
      </c>
      <c r="C9504" s="263" t="s">
        <v>23567</v>
      </c>
      <c r="D9504" t="s">
        <v>34973</v>
      </c>
    </row>
    <row r="9505" spans="1:4" x14ac:dyDescent="0.2">
      <c r="A9505" s="263" t="s">
        <v>2699</v>
      </c>
      <c r="B9505" s="263" t="s">
        <v>28657</v>
      </c>
      <c r="C9505" s="263" t="s">
        <v>23567</v>
      </c>
      <c r="D9505" t="s">
        <v>34973</v>
      </c>
    </row>
    <row r="9506" spans="1:4" x14ac:dyDescent="0.2">
      <c r="A9506" s="263" t="s">
        <v>16021</v>
      </c>
      <c r="B9506" s="263" t="s">
        <v>28657</v>
      </c>
      <c r="C9506" s="263" t="s">
        <v>23567</v>
      </c>
      <c r="D9506" t="s">
        <v>34973</v>
      </c>
    </row>
    <row r="9507" spans="1:4" x14ac:dyDescent="0.2">
      <c r="A9507" s="263" t="s">
        <v>8400</v>
      </c>
      <c r="B9507" s="263" t="s">
        <v>28658</v>
      </c>
      <c r="C9507" s="263" t="s">
        <v>23567</v>
      </c>
      <c r="D9507" t="s">
        <v>34973</v>
      </c>
    </row>
    <row r="9508" spans="1:4" x14ac:dyDescent="0.2">
      <c r="A9508" s="263" t="s">
        <v>16022</v>
      </c>
      <c r="B9508" s="263" t="s">
        <v>28658</v>
      </c>
      <c r="C9508" s="263" t="s">
        <v>23567</v>
      </c>
      <c r="D9508" t="s">
        <v>34973</v>
      </c>
    </row>
    <row r="9509" spans="1:4" x14ac:dyDescent="0.2">
      <c r="A9509" s="263" t="s">
        <v>8401</v>
      </c>
      <c r="B9509" s="263" t="s">
        <v>28659</v>
      </c>
      <c r="C9509" s="263" t="s">
        <v>23567</v>
      </c>
      <c r="D9509" t="s">
        <v>34973</v>
      </c>
    </row>
    <row r="9510" spans="1:4" x14ac:dyDescent="0.2">
      <c r="A9510" s="263" t="s">
        <v>16023</v>
      </c>
      <c r="B9510" s="263" t="s">
        <v>28659</v>
      </c>
      <c r="C9510" s="263" t="s">
        <v>23567</v>
      </c>
      <c r="D9510" t="s">
        <v>34973</v>
      </c>
    </row>
    <row r="9511" spans="1:4" x14ac:dyDescent="0.2">
      <c r="A9511" s="263" t="s">
        <v>8402</v>
      </c>
      <c r="B9511" s="263" t="s">
        <v>28660</v>
      </c>
      <c r="C9511" s="263" t="s">
        <v>23567</v>
      </c>
      <c r="D9511" t="s">
        <v>34973</v>
      </c>
    </row>
    <row r="9512" spans="1:4" x14ac:dyDescent="0.2">
      <c r="A9512" s="263" t="s">
        <v>16024</v>
      </c>
      <c r="B9512" s="263" t="s">
        <v>28660</v>
      </c>
      <c r="C9512" s="263" t="s">
        <v>23567</v>
      </c>
      <c r="D9512" t="s">
        <v>34973</v>
      </c>
    </row>
    <row r="9513" spans="1:4" x14ac:dyDescent="0.2">
      <c r="A9513" s="263" t="s">
        <v>8403</v>
      </c>
      <c r="B9513" s="263" t="s">
        <v>28661</v>
      </c>
      <c r="C9513" s="263" t="s">
        <v>23567</v>
      </c>
      <c r="D9513" t="s">
        <v>34973</v>
      </c>
    </row>
    <row r="9514" spans="1:4" x14ac:dyDescent="0.2">
      <c r="A9514" s="263" t="s">
        <v>16025</v>
      </c>
      <c r="B9514" s="263" t="s">
        <v>28661</v>
      </c>
      <c r="C9514" s="263" t="s">
        <v>23567</v>
      </c>
      <c r="D9514" t="s">
        <v>34973</v>
      </c>
    </row>
    <row r="9515" spans="1:4" x14ac:dyDescent="0.2">
      <c r="A9515" s="263" t="s">
        <v>8404</v>
      </c>
      <c r="B9515" s="263" t="s">
        <v>28662</v>
      </c>
      <c r="C9515" s="263" t="s">
        <v>23567</v>
      </c>
      <c r="D9515" t="s">
        <v>34973</v>
      </c>
    </row>
    <row r="9516" spans="1:4" x14ac:dyDescent="0.2">
      <c r="A9516" s="263" t="s">
        <v>16026</v>
      </c>
      <c r="B9516" s="263" t="s">
        <v>28662</v>
      </c>
      <c r="C9516" s="263" t="s">
        <v>23567</v>
      </c>
      <c r="D9516" t="s">
        <v>34973</v>
      </c>
    </row>
    <row r="9517" spans="1:4" x14ac:dyDescent="0.2">
      <c r="A9517" s="263" t="s">
        <v>8405</v>
      </c>
      <c r="B9517" s="263" t="s">
        <v>28663</v>
      </c>
      <c r="C9517" s="263" t="s">
        <v>23567</v>
      </c>
      <c r="D9517" t="s">
        <v>34973</v>
      </c>
    </row>
    <row r="9518" spans="1:4" x14ac:dyDescent="0.2">
      <c r="A9518" s="263" t="s">
        <v>16027</v>
      </c>
      <c r="B9518" s="263" t="s">
        <v>28663</v>
      </c>
      <c r="C9518" s="263" t="s">
        <v>23567</v>
      </c>
      <c r="D9518" t="s">
        <v>34973</v>
      </c>
    </row>
    <row r="9519" spans="1:4" x14ac:dyDescent="0.2">
      <c r="A9519" s="263" t="s">
        <v>8406</v>
      </c>
      <c r="B9519" s="263" t="s">
        <v>28664</v>
      </c>
      <c r="C9519" s="263" t="s">
        <v>23567</v>
      </c>
      <c r="D9519" t="s">
        <v>34973</v>
      </c>
    </row>
    <row r="9520" spans="1:4" x14ac:dyDescent="0.2">
      <c r="A9520" s="263" t="s">
        <v>16028</v>
      </c>
      <c r="B9520" s="263" t="s">
        <v>28664</v>
      </c>
      <c r="C9520" s="263" t="s">
        <v>23567</v>
      </c>
      <c r="D9520" t="s">
        <v>34973</v>
      </c>
    </row>
    <row r="9521" spans="1:4" x14ac:dyDescent="0.2">
      <c r="A9521" s="263" t="s">
        <v>8407</v>
      </c>
      <c r="B9521" s="263" t="s">
        <v>28665</v>
      </c>
      <c r="C9521" s="263" t="s">
        <v>23567</v>
      </c>
      <c r="D9521" t="s">
        <v>34973</v>
      </c>
    </row>
    <row r="9522" spans="1:4" x14ac:dyDescent="0.2">
      <c r="A9522" s="263" t="s">
        <v>16029</v>
      </c>
      <c r="B9522" s="263" t="s">
        <v>28665</v>
      </c>
      <c r="C9522" s="263" t="s">
        <v>23567</v>
      </c>
      <c r="D9522" t="s">
        <v>34973</v>
      </c>
    </row>
    <row r="9523" spans="1:4" x14ac:dyDescent="0.2">
      <c r="A9523" s="263" t="s">
        <v>8408</v>
      </c>
      <c r="B9523" s="263" t="s">
        <v>28666</v>
      </c>
      <c r="C9523" s="263" t="s">
        <v>23567</v>
      </c>
      <c r="D9523" t="s">
        <v>34973</v>
      </c>
    </row>
    <row r="9524" spans="1:4" x14ac:dyDescent="0.2">
      <c r="A9524" s="263" t="s">
        <v>16030</v>
      </c>
      <c r="B9524" s="263" t="s">
        <v>28666</v>
      </c>
      <c r="C9524" s="263" t="s">
        <v>23567</v>
      </c>
      <c r="D9524" t="s">
        <v>34973</v>
      </c>
    </row>
    <row r="9525" spans="1:4" x14ac:dyDescent="0.2">
      <c r="A9525" s="263" t="s">
        <v>8409</v>
      </c>
      <c r="B9525" s="263" t="s">
        <v>28667</v>
      </c>
      <c r="C9525" s="263" t="s">
        <v>23567</v>
      </c>
      <c r="D9525" t="s">
        <v>34973</v>
      </c>
    </row>
    <row r="9526" spans="1:4" x14ac:dyDescent="0.2">
      <c r="A9526" s="263" t="s">
        <v>16031</v>
      </c>
      <c r="B9526" s="263" t="s">
        <v>28667</v>
      </c>
      <c r="C9526" s="263" t="s">
        <v>23567</v>
      </c>
      <c r="D9526" t="s">
        <v>34973</v>
      </c>
    </row>
    <row r="9527" spans="1:4" x14ac:dyDescent="0.2">
      <c r="A9527" s="263" t="s">
        <v>8410</v>
      </c>
      <c r="B9527" s="263" t="s">
        <v>28668</v>
      </c>
      <c r="C9527" s="263" t="s">
        <v>23567</v>
      </c>
      <c r="D9527" t="s">
        <v>34973</v>
      </c>
    </row>
    <row r="9528" spans="1:4" x14ac:dyDescent="0.2">
      <c r="A9528" s="263" t="s">
        <v>16032</v>
      </c>
      <c r="B9528" s="263" t="s">
        <v>28668</v>
      </c>
      <c r="C9528" s="263" t="s">
        <v>23567</v>
      </c>
      <c r="D9528" t="s">
        <v>34973</v>
      </c>
    </row>
    <row r="9529" spans="1:4" x14ac:dyDescent="0.2">
      <c r="A9529" s="263" t="s">
        <v>8411</v>
      </c>
      <c r="B9529" s="263" t="s">
        <v>28669</v>
      </c>
      <c r="C9529" s="263" t="s">
        <v>23567</v>
      </c>
      <c r="D9529" t="s">
        <v>34973</v>
      </c>
    </row>
    <row r="9530" spans="1:4" x14ac:dyDescent="0.2">
      <c r="A9530" s="263" t="s">
        <v>16033</v>
      </c>
      <c r="B9530" s="263" t="s">
        <v>28669</v>
      </c>
      <c r="C9530" s="263" t="s">
        <v>23567</v>
      </c>
      <c r="D9530" t="s">
        <v>34973</v>
      </c>
    </row>
    <row r="9531" spans="1:4" x14ac:dyDescent="0.2">
      <c r="A9531" s="263" t="s">
        <v>8412</v>
      </c>
      <c r="B9531" s="263" t="s">
        <v>28670</v>
      </c>
      <c r="C9531" s="263" t="s">
        <v>23567</v>
      </c>
      <c r="D9531" t="s">
        <v>34973</v>
      </c>
    </row>
    <row r="9532" spans="1:4" x14ac:dyDescent="0.2">
      <c r="A9532" s="263" t="s">
        <v>16034</v>
      </c>
      <c r="B9532" s="263" t="s">
        <v>28670</v>
      </c>
      <c r="C9532" s="263" t="s">
        <v>23567</v>
      </c>
      <c r="D9532" t="s">
        <v>34973</v>
      </c>
    </row>
    <row r="9533" spans="1:4" x14ac:dyDescent="0.2">
      <c r="A9533" s="263" t="s">
        <v>8413</v>
      </c>
      <c r="B9533" s="263" t="s">
        <v>28671</v>
      </c>
      <c r="C9533" s="263" t="s">
        <v>23567</v>
      </c>
      <c r="D9533" t="s">
        <v>34973</v>
      </c>
    </row>
    <row r="9534" spans="1:4" x14ac:dyDescent="0.2">
      <c r="A9534" s="263" t="s">
        <v>16035</v>
      </c>
      <c r="B9534" s="263" t="s">
        <v>28671</v>
      </c>
      <c r="C9534" s="263" t="s">
        <v>23567</v>
      </c>
      <c r="D9534" t="s">
        <v>34973</v>
      </c>
    </row>
    <row r="9535" spans="1:4" x14ac:dyDescent="0.2">
      <c r="A9535" s="263" t="s">
        <v>8414</v>
      </c>
      <c r="B9535" s="263" t="s">
        <v>28672</v>
      </c>
      <c r="C9535" s="263" t="s">
        <v>23567</v>
      </c>
      <c r="D9535" t="s">
        <v>34973</v>
      </c>
    </row>
    <row r="9536" spans="1:4" x14ac:dyDescent="0.2">
      <c r="A9536" s="263" t="s">
        <v>16036</v>
      </c>
      <c r="B9536" s="263" t="s">
        <v>28672</v>
      </c>
      <c r="C9536" s="263" t="s">
        <v>23567</v>
      </c>
      <c r="D9536" t="s">
        <v>34973</v>
      </c>
    </row>
    <row r="9537" spans="1:4" x14ac:dyDescent="0.2">
      <c r="A9537" s="263" t="s">
        <v>8415</v>
      </c>
      <c r="B9537" s="263" t="s">
        <v>28673</v>
      </c>
      <c r="C9537" s="263" t="s">
        <v>23567</v>
      </c>
      <c r="D9537" t="s">
        <v>34973</v>
      </c>
    </row>
    <row r="9538" spans="1:4" x14ac:dyDescent="0.2">
      <c r="A9538" s="263" t="s">
        <v>16037</v>
      </c>
      <c r="B9538" s="263" t="s">
        <v>28673</v>
      </c>
      <c r="C9538" s="263" t="s">
        <v>23567</v>
      </c>
      <c r="D9538" t="s">
        <v>34973</v>
      </c>
    </row>
    <row r="9539" spans="1:4" x14ac:dyDescent="0.2">
      <c r="A9539" s="263" t="s">
        <v>8416</v>
      </c>
      <c r="B9539" s="263" t="s">
        <v>28674</v>
      </c>
      <c r="C9539" s="263" t="s">
        <v>20</v>
      </c>
      <c r="D9539" t="s">
        <v>0</v>
      </c>
    </row>
    <row r="9540" spans="1:4" x14ac:dyDescent="0.2">
      <c r="A9540" s="263" t="s">
        <v>16038</v>
      </c>
      <c r="B9540" s="263" t="s">
        <v>28674</v>
      </c>
      <c r="C9540" s="263" t="s">
        <v>20</v>
      </c>
      <c r="D9540" t="s">
        <v>0</v>
      </c>
    </row>
    <row r="9541" spans="1:4" x14ac:dyDescent="0.2">
      <c r="A9541" s="263" t="s">
        <v>8417</v>
      </c>
      <c r="B9541" s="263" t="s">
        <v>28675</v>
      </c>
      <c r="C9541" s="263" t="s">
        <v>20</v>
      </c>
      <c r="D9541" t="s">
        <v>0</v>
      </c>
    </row>
    <row r="9542" spans="1:4" x14ac:dyDescent="0.2">
      <c r="A9542" s="263" t="s">
        <v>16039</v>
      </c>
      <c r="B9542" s="263" t="s">
        <v>28675</v>
      </c>
      <c r="C9542" s="263" t="s">
        <v>20</v>
      </c>
      <c r="D9542" t="s">
        <v>0</v>
      </c>
    </row>
    <row r="9543" spans="1:4" x14ac:dyDescent="0.2">
      <c r="A9543" s="263" t="s">
        <v>8418</v>
      </c>
      <c r="B9543" s="263" t="s">
        <v>28676</v>
      </c>
      <c r="C9543" s="263" t="s">
        <v>20</v>
      </c>
      <c r="D9543" t="s">
        <v>0</v>
      </c>
    </row>
    <row r="9544" spans="1:4" x14ac:dyDescent="0.2">
      <c r="A9544" s="263" t="s">
        <v>16040</v>
      </c>
      <c r="B9544" s="263" t="s">
        <v>28676</v>
      </c>
      <c r="C9544" s="263" t="s">
        <v>20</v>
      </c>
      <c r="D9544" t="s">
        <v>0</v>
      </c>
    </row>
    <row r="9545" spans="1:4" x14ac:dyDescent="0.2">
      <c r="A9545" s="263" t="s">
        <v>8419</v>
      </c>
      <c r="B9545" s="263" t="s">
        <v>28677</v>
      </c>
      <c r="C9545" s="263" t="s">
        <v>12</v>
      </c>
      <c r="D9545" t="s">
        <v>2</v>
      </c>
    </row>
    <row r="9546" spans="1:4" x14ac:dyDescent="0.2">
      <c r="A9546" s="263" t="s">
        <v>16041</v>
      </c>
      <c r="B9546" s="263" t="s">
        <v>28677</v>
      </c>
      <c r="C9546" s="263" t="s">
        <v>12</v>
      </c>
      <c r="D9546" t="s">
        <v>2</v>
      </c>
    </row>
    <row r="9547" spans="1:4" x14ac:dyDescent="0.2">
      <c r="A9547" s="263" t="s">
        <v>8420</v>
      </c>
      <c r="B9547" s="263" t="s">
        <v>28678</v>
      </c>
      <c r="C9547" s="263" t="s">
        <v>12</v>
      </c>
      <c r="D9547" t="s">
        <v>2</v>
      </c>
    </row>
    <row r="9548" spans="1:4" x14ac:dyDescent="0.2">
      <c r="A9548" s="263" t="s">
        <v>16042</v>
      </c>
      <c r="B9548" s="263" t="s">
        <v>28678</v>
      </c>
      <c r="C9548" s="263" t="s">
        <v>12</v>
      </c>
      <c r="D9548" t="s">
        <v>2</v>
      </c>
    </row>
    <row r="9549" spans="1:4" x14ac:dyDescent="0.2">
      <c r="A9549" s="263" t="s">
        <v>8421</v>
      </c>
      <c r="B9549" s="263" t="s">
        <v>28679</v>
      </c>
      <c r="C9549" s="263" t="s">
        <v>12</v>
      </c>
      <c r="D9549" t="s">
        <v>2</v>
      </c>
    </row>
    <row r="9550" spans="1:4" x14ac:dyDescent="0.2">
      <c r="A9550" s="263" t="s">
        <v>16043</v>
      </c>
      <c r="B9550" s="263" t="s">
        <v>28679</v>
      </c>
      <c r="C9550" s="263" t="s">
        <v>12</v>
      </c>
      <c r="D9550" t="s">
        <v>2</v>
      </c>
    </row>
    <row r="9551" spans="1:4" x14ac:dyDescent="0.2">
      <c r="A9551" s="263" t="s">
        <v>8422</v>
      </c>
      <c r="B9551" s="263" t="s">
        <v>28680</v>
      </c>
      <c r="C9551" s="263" t="s">
        <v>12</v>
      </c>
      <c r="D9551" t="s">
        <v>2</v>
      </c>
    </row>
    <row r="9552" spans="1:4" x14ac:dyDescent="0.2">
      <c r="A9552" s="263" t="s">
        <v>16044</v>
      </c>
      <c r="B9552" s="263" t="s">
        <v>28680</v>
      </c>
      <c r="C9552" s="263" t="s">
        <v>12</v>
      </c>
      <c r="D9552" t="s">
        <v>2</v>
      </c>
    </row>
    <row r="9553" spans="1:4" x14ac:dyDescent="0.2">
      <c r="A9553" s="263" t="s">
        <v>8423</v>
      </c>
      <c r="B9553" s="263" t="s">
        <v>28681</v>
      </c>
      <c r="C9553" s="263" t="s">
        <v>12</v>
      </c>
      <c r="D9553" t="s">
        <v>2</v>
      </c>
    </row>
    <row r="9554" spans="1:4" x14ac:dyDescent="0.2">
      <c r="A9554" s="263" t="s">
        <v>16045</v>
      </c>
      <c r="B9554" s="263" t="s">
        <v>28681</v>
      </c>
      <c r="C9554" s="263" t="s">
        <v>12</v>
      </c>
      <c r="D9554" t="s">
        <v>2</v>
      </c>
    </row>
    <row r="9555" spans="1:4" x14ac:dyDescent="0.2">
      <c r="A9555" s="263" t="s">
        <v>8424</v>
      </c>
      <c r="B9555" s="263" t="s">
        <v>28682</v>
      </c>
      <c r="C9555" s="263" t="s">
        <v>12</v>
      </c>
      <c r="D9555" t="s">
        <v>2</v>
      </c>
    </row>
    <row r="9556" spans="1:4" x14ac:dyDescent="0.2">
      <c r="A9556" s="263" t="s">
        <v>16046</v>
      </c>
      <c r="B9556" s="263" t="s">
        <v>28682</v>
      </c>
      <c r="C9556" s="263" t="s">
        <v>12</v>
      </c>
      <c r="D9556" t="s">
        <v>2</v>
      </c>
    </row>
    <row r="9557" spans="1:4" x14ac:dyDescent="0.2">
      <c r="A9557" s="263" t="s">
        <v>8425</v>
      </c>
      <c r="B9557" s="263" t="s">
        <v>28683</v>
      </c>
      <c r="C9557" s="263" t="s">
        <v>12</v>
      </c>
      <c r="D9557" t="s">
        <v>2</v>
      </c>
    </row>
    <row r="9558" spans="1:4" x14ac:dyDescent="0.2">
      <c r="A9558" s="263" t="s">
        <v>16047</v>
      </c>
      <c r="B9558" s="263" t="s">
        <v>28683</v>
      </c>
      <c r="C9558" s="263" t="s">
        <v>12</v>
      </c>
      <c r="D9558" t="s">
        <v>2</v>
      </c>
    </row>
    <row r="9559" spans="1:4" x14ac:dyDescent="0.2">
      <c r="A9559" s="263" t="s">
        <v>8426</v>
      </c>
      <c r="B9559" s="263" t="s">
        <v>28684</v>
      </c>
      <c r="C9559" s="263" t="s">
        <v>12</v>
      </c>
      <c r="D9559" t="s">
        <v>2</v>
      </c>
    </row>
    <row r="9560" spans="1:4" x14ac:dyDescent="0.2">
      <c r="A9560" s="263" t="s">
        <v>16048</v>
      </c>
      <c r="B9560" s="263" t="s">
        <v>28684</v>
      </c>
      <c r="C9560" s="263" t="s">
        <v>12</v>
      </c>
      <c r="D9560" t="s">
        <v>2</v>
      </c>
    </row>
    <row r="9561" spans="1:4" x14ac:dyDescent="0.2">
      <c r="A9561" s="263" t="s">
        <v>8427</v>
      </c>
      <c r="B9561" s="263" t="s">
        <v>28685</v>
      </c>
      <c r="C9561" s="263" t="s">
        <v>12</v>
      </c>
      <c r="D9561" t="s">
        <v>2</v>
      </c>
    </row>
    <row r="9562" spans="1:4" x14ac:dyDescent="0.2">
      <c r="A9562" s="263" t="s">
        <v>16049</v>
      </c>
      <c r="B9562" s="263" t="s">
        <v>28685</v>
      </c>
      <c r="C9562" s="263" t="s">
        <v>12</v>
      </c>
      <c r="D9562" t="s">
        <v>2</v>
      </c>
    </row>
    <row r="9563" spans="1:4" x14ac:dyDescent="0.2">
      <c r="A9563" s="263" t="s">
        <v>8428</v>
      </c>
      <c r="B9563" s="263" t="s">
        <v>28686</v>
      </c>
      <c r="C9563" s="263" t="s">
        <v>12</v>
      </c>
      <c r="D9563" t="s">
        <v>2</v>
      </c>
    </row>
    <row r="9564" spans="1:4" x14ac:dyDescent="0.2">
      <c r="A9564" s="263" t="s">
        <v>16050</v>
      </c>
      <c r="B9564" s="263" t="s">
        <v>28686</v>
      </c>
      <c r="C9564" s="263" t="s">
        <v>12</v>
      </c>
      <c r="D9564" t="s">
        <v>2</v>
      </c>
    </row>
    <row r="9565" spans="1:4" x14ac:dyDescent="0.2">
      <c r="A9565" s="263" t="s">
        <v>8429</v>
      </c>
      <c r="B9565" s="263" t="s">
        <v>28687</v>
      </c>
      <c r="C9565" s="263" t="s">
        <v>12</v>
      </c>
      <c r="D9565" t="s">
        <v>2</v>
      </c>
    </row>
    <row r="9566" spans="1:4" x14ac:dyDescent="0.2">
      <c r="A9566" s="263" t="s">
        <v>16051</v>
      </c>
      <c r="B9566" s="263" t="s">
        <v>28687</v>
      </c>
      <c r="C9566" s="263" t="s">
        <v>12</v>
      </c>
      <c r="D9566" t="s">
        <v>2</v>
      </c>
    </row>
    <row r="9567" spans="1:4" x14ac:dyDescent="0.2">
      <c r="A9567" s="263" t="s">
        <v>8430</v>
      </c>
      <c r="B9567" s="263" t="s">
        <v>28688</v>
      </c>
      <c r="C9567" s="263" t="s">
        <v>12</v>
      </c>
      <c r="D9567" t="s">
        <v>2</v>
      </c>
    </row>
    <row r="9568" spans="1:4" x14ac:dyDescent="0.2">
      <c r="A9568" s="263" t="s">
        <v>16052</v>
      </c>
      <c r="B9568" s="263" t="s">
        <v>28688</v>
      </c>
      <c r="C9568" s="263" t="s">
        <v>12</v>
      </c>
      <c r="D9568" t="s">
        <v>2</v>
      </c>
    </row>
    <row r="9569" spans="1:4" x14ac:dyDescent="0.2">
      <c r="A9569" s="263" t="s">
        <v>8431</v>
      </c>
      <c r="B9569" s="263" t="s">
        <v>28689</v>
      </c>
      <c r="C9569" s="263" t="s">
        <v>12</v>
      </c>
      <c r="D9569" t="s">
        <v>2</v>
      </c>
    </row>
    <row r="9570" spans="1:4" x14ac:dyDescent="0.2">
      <c r="A9570" s="263" t="s">
        <v>16053</v>
      </c>
      <c r="B9570" s="263" t="s">
        <v>28689</v>
      </c>
      <c r="C9570" s="263" t="s">
        <v>12</v>
      </c>
      <c r="D9570" t="s">
        <v>2</v>
      </c>
    </row>
    <row r="9571" spans="1:4" x14ac:dyDescent="0.2">
      <c r="A9571" s="263" t="s">
        <v>8432</v>
      </c>
      <c r="B9571" s="263" t="s">
        <v>28690</v>
      </c>
      <c r="C9571" s="263" t="s">
        <v>12</v>
      </c>
      <c r="D9571" t="s">
        <v>2</v>
      </c>
    </row>
    <row r="9572" spans="1:4" x14ac:dyDescent="0.2">
      <c r="A9572" s="263" t="s">
        <v>16054</v>
      </c>
      <c r="B9572" s="263" t="s">
        <v>28690</v>
      </c>
      <c r="C9572" s="263" t="s">
        <v>12</v>
      </c>
      <c r="D9572" t="s">
        <v>2</v>
      </c>
    </row>
    <row r="9573" spans="1:4" x14ac:dyDescent="0.2">
      <c r="A9573" s="263" t="s">
        <v>8433</v>
      </c>
      <c r="B9573" s="263" t="s">
        <v>28691</v>
      </c>
      <c r="C9573" s="263" t="s">
        <v>12</v>
      </c>
      <c r="D9573" t="s">
        <v>2</v>
      </c>
    </row>
    <row r="9574" spans="1:4" x14ac:dyDescent="0.2">
      <c r="A9574" s="263" t="s">
        <v>16055</v>
      </c>
      <c r="B9574" s="263" t="s">
        <v>28691</v>
      </c>
      <c r="C9574" s="263" t="s">
        <v>12</v>
      </c>
      <c r="D9574" t="s">
        <v>2</v>
      </c>
    </row>
    <row r="9575" spans="1:4" x14ac:dyDescent="0.2">
      <c r="A9575" s="263" t="s">
        <v>8434</v>
      </c>
      <c r="B9575" s="263" t="s">
        <v>28692</v>
      </c>
      <c r="C9575" s="263" t="s">
        <v>12</v>
      </c>
      <c r="D9575" t="s">
        <v>2</v>
      </c>
    </row>
    <row r="9576" spans="1:4" x14ac:dyDescent="0.2">
      <c r="A9576" s="263" t="s">
        <v>16056</v>
      </c>
      <c r="B9576" s="263" t="s">
        <v>28692</v>
      </c>
      <c r="C9576" s="263" t="s">
        <v>12</v>
      </c>
      <c r="D9576" t="s">
        <v>2</v>
      </c>
    </row>
    <row r="9577" spans="1:4" x14ac:dyDescent="0.2">
      <c r="A9577" s="263" t="s">
        <v>8435</v>
      </c>
      <c r="B9577" s="263" t="s">
        <v>28693</v>
      </c>
      <c r="C9577" s="263" t="s">
        <v>12</v>
      </c>
      <c r="D9577" t="s">
        <v>2</v>
      </c>
    </row>
    <row r="9578" spans="1:4" x14ac:dyDescent="0.2">
      <c r="A9578" s="263" t="s">
        <v>16057</v>
      </c>
      <c r="B9578" s="263" t="s">
        <v>28693</v>
      </c>
      <c r="C9578" s="263" t="s">
        <v>12</v>
      </c>
      <c r="D9578" t="s">
        <v>2</v>
      </c>
    </row>
    <row r="9579" spans="1:4" x14ac:dyDescent="0.2">
      <c r="A9579" s="263" t="s">
        <v>8436</v>
      </c>
      <c r="B9579" s="263" t="s">
        <v>28694</v>
      </c>
      <c r="C9579" s="263" t="s">
        <v>12</v>
      </c>
      <c r="D9579" t="s">
        <v>2</v>
      </c>
    </row>
    <row r="9580" spans="1:4" x14ac:dyDescent="0.2">
      <c r="A9580" s="263" t="s">
        <v>16058</v>
      </c>
      <c r="B9580" s="263" t="s">
        <v>28694</v>
      </c>
      <c r="C9580" s="263" t="s">
        <v>12</v>
      </c>
      <c r="D9580" t="s">
        <v>2</v>
      </c>
    </row>
    <row r="9581" spans="1:4" x14ac:dyDescent="0.2">
      <c r="A9581" s="263" t="s">
        <v>8437</v>
      </c>
      <c r="B9581" s="263" t="s">
        <v>28695</v>
      </c>
      <c r="C9581" s="263" t="s">
        <v>12</v>
      </c>
      <c r="D9581" t="s">
        <v>2</v>
      </c>
    </row>
    <row r="9582" spans="1:4" x14ac:dyDescent="0.2">
      <c r="A9582" s="263" t="s">
        <v>16059</v>
      </c>
      <c r="B9582" s="263" t="s">
        <v>28695</v>
      </c>
      <c r="C9582" s="263" t="s">
        <v>12</v>
      </c>
      <c r="D9582" t="s">
        <v>2</v>
      </c>
    </row>
    <row r="9583" spans="1:4" x14ac:dyDescent="0.2">
      <c r="A9583" s="263" t="s">
        <v>8438</v>
      </c>
      <c r="B9583" s="263" t="s">
        <v>28696</v>
      </c>
      <c r="C9583" s="263" t="s">
        <v>12</v>
      </c>
      <c r="D9583" t="s">
        <v>2</v>
      </c>
    </row>
    <row r="9584" spans="1:4" x14ac:dyDescent="0.2">
      <c r="A9584" s="263" t="s">
        <v>16060</v>
      </c>
      <c r="B9584" s="263" t="s">
        <v>28696</v>
      </c>
      <c r="C9584" s="263" t="s">
        <v>12</v>
      </c>
      <c r="D9584" t="s">
        <v>2</v>
      </c>
    </row>
    <row r="9585" spans="1:4" x14ac:dyDescent="0.2">
      <c r="A9585" s="263" t="s">
        <v>8439</v>
      </c>
      <c r="B9585" s="263" t="s">
        <v>28697</v>
      </c>
      <c r="C9585" s="263" t="s">
        <v>12</v>
      </c>
      <c r="D9585" t="s">
        <v>2</v>
      </c>
    </row>
    <row r="9586" spans="1:4" x14ac:dyDescent="0.2">
      <c r="A9586" s="263" t="s">
        <v>16061</v>
      </c>
      <c r="B9586" s="263" t="s">
        <v>28697</v>
      </c>
      <c r="C9586" s="263" t="s">
        <v>12</v>
      </c>
      <c r="D9586" t="s">
        <v>2</v>
      </c>
    </row>
    <row r="9587" spans="1:4" x14ac:dyDescent="0.2">
      <c r="A9587" s="263" t="s">
        <v>8440</v>
      </c>
      <c r="B9587" s="263" t="s">
        <v>28698</v>
      </c>
      <c r="C9587" s="263" t="s">
        <v>12</v>
      </c>
      <c r="D9587" t="s">
        <v>2</v>
      </c>
    </row>
    <row r="9588" spans="1:4" x14ac:dyDescent="0.2">
      <c r="A9588" s="263" t="s">
        <v>16062</v>
      </c>
      <c r="B9588" s="263" t="s">
        <v>28698</v>
      </c>
      <c r="C9588" s="263" t="s">
        <v>12</v>
      </c>
      <c r="D9588" t="s">
        <v>2</v>
      </c>
    </row>
    <row r="9589" spans="1:4" x14ac:dyDescent="0.2">
      <c r="A9589" s="263" t="s">
        <v>8441</v>
      </c>
      <c r="B9589" s="263" t="s">
        <v>28700</v>
      </c>
      <c r="C9589" s="263" t="s">
        <v>12</v>
      </c>
      <c r="D9589" t="s">
        <v>2</v>
      </c>
    </row>
    <row r="9590" spans="1:4" x14ac:dyDescent="0.2">
      <c r="A9590" s="263" t="s">
        <v>16063</v>
      </c>
      <c r="B9590" s="263" t="s">
        <v>28700</v>
      </c>
      <c r="C9590" s="263" t="s">
        <v>12</v>
      </c>
      <c r="D9590" t="s">
        <v>2</v>
      </c>
    </row>
    <row r="9591" spans="1:4" x14ac:dyDescent="0.2">
      <c r="A9591" s="263" t="s">
        <v>8442</v>
      </c>
      <c r="B9591" s="263" t="s">
        <v>28701</v>
      </c>
      <c r="C9591" s="263" t="s">
        <v>12</v>
      </c>
      <c r="D9591" t="s">
        <v>2</v>
      </c>
    </row>
    <row r="9592" spans="1:4" x14ac:dyDescent="0.2">
      <c r="A9592" s="263" t="s">
        <v>16064</v>
      </c>
      <c r="B9592" s="263" t="s">
        <v>28701</v>
      </c>
      <c r="C9592" s="263" t="s">
        <v>12</v>
      </c>
      <c r="D9592" t="s">
        <v>2</v>
      </c>
    </row>
    <row r="9593" spans="1:4" x14ac:dyDescent="0.2">
      <c r="A9593" s="263" t="s">
        <v>8443</v>
      </c>
      <c r="B9593" s="263" t="s">
        <v>35030</v>
      </c>
      <c r="C9593" s="263" t="s">
        <v>890</v>
      </c>
      <c r="D9593" t="s">
        <v>24352</v>
      </c>
    </row>
    <row r="9594" spans="1:4" x14ac:dyDescent="0.2">
      <c r="A9594" s="263" t="s">
        <v>16065</v>
      </c>
      <c r="B9594" s="263" t="s">
        <v>35030</v>
      </c>
      <c r="C9594" s="263" t="s">
        <v>890</v>
      </c>
      <c r="D9594" t="s">
        <v>24352</v>
      </c>
    </row>
    <row r="9595" spans="1:4" x14ac:dyDescent="0.2">
      <c r="A9595" s="263" t="s">
        <v>8444</v>
      </c>
      <c r="B9595" s="263" t="s">
        <v>28702</v>
      </c>
      <c r="C9595" s="263" t="s">
        <v>12</v>
      </c>
      <c r="D9595" t="s">
        <v>2</v>
      </c>
    </row>
    <row r="9596" spans="1:4" x14ac:dyDescent="0.2">
      <c r="A9596" s="263" t="s">
        <v>16066</v>
      </c>
      <c r="B9596" s="263" t="s">
        <v>28702</v>
      </c>
      <c r="C9596" s="263" t="s">
        <v>12</v>
      </c>
      <c r="D9596" t="s">
        <v>2</v>
      </c>
    </row>
    <row r="9597" spans="1:4" x14ac:dyDescent="0.2">
      <c r="A9597" s="263" t="s">
        <v>8445</v>
      </c>
      <c r="B9597" s="263" t="s">
        <v>28703</v>
      </c>
      <c r="C9597" s="263" t="s">
        <v>12</v>
      </c>
      <c r="D9597" t="s">
        <v>2</v>
      </c>
    </row>
    <row r="9598" spans="1:4" x14ac:dyDescent="0.2">
      <c r="A9598" s="263" t="s">
        <v>16067</v>
      </c>
      <c r="B9598" s="263" t="s">
        <v>28703</v>
      </c>
      <c r="C9598" s="263" t="s">
        <v>12</v>
      </c>
      <c r="D9598" t="s">
        <v>2</v>
      </c>
    </row>
    <row r="9599" spans="1:4" x14ac:dyDescent="0.2">
      <c r="A9599" s="263" t="s">
        <v>8446</v>
      </c>
      <c r="B9599" s="263" t="s">
        <v>28704</v>
      </c>
      <c r="C9599" s="263" t="s">
        <v>12</v>
      </c>
      <c r="D9599" t="s">
        <v>2</v>
      </c>
    </row>
    <row r="9600" spans="1:4" x14ac:dyDescent="0.2">
      <c r="A9600" s="263" t="s">
        <v>16068</v>
      </c>
      <c r="B9600" s="263" t="s">
        <v>28704</v>
      </c>
      <c r="C9600" s="263" t="s">
        <v>12</v>
      </c>
      <c r="D9600" t="s">
        <v>2</v>
      </c>
    </row>
    <row r="9601" spans="1:4" x14ac:dyDescent="0.2">
      <c r="A9601" s="263" t="s">
        <v>8447</v>
      </c>
      <c r="B9601" s="263" t="s">
        <v>28705</v>
      </c>
      <c r="C9601" s="263" t="s">
        <v>12</v>
      </c>
      <c r="D9601" t="s">
        <v>2</v>
      </c>
    </row>
    <row r="9602" spans="1:4" x14ac:dyDescent="0.2">
      <c r="A9602" s="263" t="s">
        <v>16069</v>
      </c>
      <c r="B9602" s="263" t="s">
        <v>28705</v>
      </c>
      <c r="C9602" s="263" t="s">
        <v>12</v>
      </c>
      <c r="D9602" t="s">
        <v>2</v>
      </c>
    </row>
    <row r="9603" spans="1:4" x14ac:dyDescent="0.2">
      <c r="A9603" s="263" t="s">
        <v>8448</v>
      </c>
      <c r="B9603" s="263" t="s">
        <v>28706</v>
      </c>
      <c r="C9603" s="263" t="s">
        <v>12</v>
      </c>
      <c r="D9603" t="s">
        <v>2</v>
      </c>
    </row>
    <row r="9604" spans="1:4" x14ac:dyDescent="0.2">
      <c r="A9604" s="263" t="s">
        <v>16070</v>
      </c>
      <c r="B9604" s="263" t="s">
        <v>28706</v>
      </c>
      <c r="C9604" s="263" t="s">
        <v>12</v>
      </c>
      <c r="D9604" t="s">
        <v>2</v>
      </c>
    </row>
    <row r="9605" spans="1:4" x14ac:dyDescent="0.2">
      <c r="A9605" s="263" t="s">
        <v>2700</v>
      </c>
      <c r="B9605" s="263" t="s">
        <v>28707</v>
      </c>
      <c r="C9605" s="263" t="s">
        <v>20</v>
      </c>
      <c r="D9605" t="s">
        <v>0</v>
      </c>
    </row>
    <row r="9606" spans="1:4" x14ac:dyDescent="0.2">
      <c r="A9606" s="263" t="s">
        <v>16071</v>
      </c>
      <c r="B9606" s="263" t="s">
        <v>28707</v>
      </c>
      <c r="C9606" s="263" t="s">
        <v>20</v>
      </c>
      <c r="D9606" t="s">
        <v>0</v>
      </c>
    </row>
    <row r="9607" spans="1:4" x14ac:dyDescent="0.2">
      <c r="A9607" s="263" t="s">
        <v>8449</v>
      </c>
      <c r="B9607" s="263" t="s">
        <v>28708</v>
      </c>
      <c r="C9607" s="263" t="s">
        <v>23500</v>
      </c>
      <c r="D9607" t="s">
        <v>34972</v>
      </c>
    </row>
    <row r="9608" spans="1:4" x14ac:dyDescent="0.2">
      <c r="A9608" s="263" t="s">
        <v>16072</v>
      </c>
      <c r="B9608" s="263" t="s">
        <v>28708</v>
      </c>
      <c r="C9608" s="263" t="s">
        <v>23500</v>
      </c>
      <c r="D9608" t="s">
        <v>34972</v>
      </c>
    </row>
    <row r="9609" spans="1:4" x14ac:dyDescent="0.2">
      <c r="A9609" s="263" t="s">
        <v>8450</v>
      </c>
      <c r="B9609" s="263" t="s">
        <v>28709</v>
      </c>
      <c r="C9609" s="263" t="s">
        <v>23500</v>
      </c>
      <c r="D9609" t="s">
        <v>34972</v>
      </c>
    </row>
    <row r="9610" spans="1:4" x14ac:dyDescent="0.2">
      <c r="A9610" s="263" t="s">
        <v>16073</v>
      </c>
      <c r="B9610" s="263" t="s">
        <v>28709</v>
      </c>
      <c r="C9610" s="263" t="s">
        <v>23500</v>
      </c>
      <c r="D9610" t="s">
        <v>34972</v>
      </c>
    </row>
    <row r="9611" spans="1:4" x14ac:dyDescent="0.2">
      <c r="A9611" s="263" t="s">
        <v>2701</v>
      </c>
      <c r="B9611" s="263" t="s">
        <v>28710</v>
      </c>
      <c r="C9611" s="263" t="s">
        <v>20</v>
      </c>
      <c r="D9611" t="s">
        <v>0</v>
      </c>
    </row>
    <row r="9612" spans="1:4" x14ac:dyDescent="0.2">
      <c r="A9612" s="263" t="s">
        <v>16074</v>
      </c>
      <c r="B9612" s="263" t="s">
        <v>28710</v>
      </c>
      <c r="C9612" s="263" t="s">
        <v>20</v>
      </c>
      <c r="D9612" t="s">
        <v>0</v>
      </c>
    </row>
    <row r="9613" spans="1:4" x14ac:dyDescent="0.2">
      <c r="A9613" s="263" t="s">
        <v>2702</v>
      </c>
      <c r="B9613" s="263" t="s">
        <v>28711</v>
      </c>
      <c r="C9613" s="263" t="s">
        <v>20</v>
      </c>
      <c r="D9613" t="s">
        <v>0</v>
      </c>
    </row>
    <row r="9614" spans="1:4" x14ac:dyDescent="0.2">
      <c r="A9614" s="263" t="s">
        <v>16075</v>
      </c>
      <c r="B9614" s="263" t="s">
        <v>28711</v>
      </c>
      <c r="C9614" s="263" t="s">
        <v>20</v>
      </c>
      <c r="D9614" t="s">
        <v>0</v>
      </c>
    </row>
    <row r="9615" spans="1:4" x14ac:dyDescent="0.2">
      <c r="A9615" s="263" t="s">
        <v>2703</v>
      </c>
      <c r="B9615" s="263" t="s">
        <v>28712</v>
      </c>
      <c r="C9615" s="263" t="s">
        <v>20</v>
      </c>
      <c r="D9615" t="s">
        <v>0</v>
      </c>
    </row>
    <row r="9616" spans="1:4" x14ac:dyDescent="0.2">
      <c r="A9616" s="263" t="s">
        <v>16076</v>
      </c>
      <c r="B9616" s="263" t="s">
        <v>28712</v>
      </c>
      <c r="C9616" s="263" t="s">
        <v>20</v>
      </c>
      <c r="D9616" t="s">
        <v>0</v>
      </c>
    </row>
    <row r="9617" spans="1:4" x14ac:dyDescent="0.2">
      <c r="A9617" s="263" t="s">
        <v>2704</v>
      </c>
      <c r="B9617" s="263" t="s">
        <v>28713</v>
      </c>
      <c r="C9617" s="263" t="s">
        <v>20</v>
      </c>
      <c r="D9617" t="s">
        <v>0</v>
      </c>
    </row>
    <row r="9618" spans="1:4" x14ac:dyDescent="0.2">
      <c r="A9618" s="263" t="s">
        <v>16077</v>
      </c>
      <c r="B9618" s="263" t="s">
        <v>28713</v>
      </c>
      <c r="C9618" s="263" t="s">
        <v>20</v>
      </c>
      <c r="D9618" t="s">
        <v>0</v>
      </c>
    </row>
    <row r="9619" spans="1:4" x14ac:dyDescent="0.2">
      <c r="A9619" s="263" t="s">
        <v>2705</v>
      </c>
      <c r="B9619" s="263" t="s">
        <v>28714</v>
      </c>
      <c r="C9619" s="263" t="s">
        <v>20</v>
      </c>
      <c r="D9619" t="s">
        <v>0</v>
      </c>
    </row>
    <row r="9620" spans="1:4" x14ac:dyDescent="0.2">
      <c r="A9620" s="263" t="s">
        <v>16078</v>
      </c>
      <c r="B9620" s="263" t="s">
        <v>28714</v>
      </c>
      <c r="C9620" s="263" t="s">
        <v>20</v>
      </c>
      <c r="D9620" t="s">
        <v>0</v>
      </c>
    </row>
    <row r="9621" spans="1:4" x14ac:dyDescent="0.2">
      <c r="A9621" s="263" t="s">
        <v>2706</v>
      </c>
      <c r="B9621" s="263" t="s">
        <v>28715</v>
      </c>
      <c r="C9621" s="263" t="s">
        <v>20</v>
      </c>
      <c r="D9621" t="s">
        <v>0</v>
      </c>
    </row>
    <row r="9622" spans="1:4" x14ac:dyDescent="0.2">
      <c r="A9622" s="263" t="s">
        <v>16079</v>
      </c>
      <c r="B9622" s="263" t="s">
        <v>28715</v>
      </c>
      <c r="C9622" s="263" t="s">
        <v>20</v>
      </c>
      <c r="D9622" t="s">
        <v>0</v>
      </c>
    </row>
    <row r="9623" spans="1:4" x14ac:dyDescent="0.2">
      <c r="A9623" s="263" t="s">
        <v>2707</v>
      </c>
      <c r="B9623" s="263" t="s">
        <v>28716</v>
      </c>
      <c r="C9623" s="263" t="s">
        <v>20</v>
      </c>
      <c r="D9623" t="s">
        <v>0</v>
      </c>
    </row>
    <row r="9624" spans="1:4" x14ac:dyDescent="0.2">
      <c r="A9624" s="263" t="s">
        <v>16080</v>
      </c>
      <c r="B9624" s="263" t="s">
        <v>28716</v>
      </c>
      <c r="C9624" s="263" t="s">
        <v>20</v>
      </c>
      <c r="D9624" t="s">
        <v>0</v>
      </c>
    </row>
    <row r="9625" spans="1:4" x14ac:dyDescent="0.2">
      <c r="A9625" s="263" t="s">
        <v>2708</v>
      </c>
      <c r="B9625" s="263" t="s">
        <v>28717</v>
      </c>
      <c r="C9625" s="263" t="s">
        <v>20</v>
      </c>
      <c r="D9625" t="s">
        <v>0</v>
      </c>
    </row>
    <row r="9626" spans="1:4" x14ac:dyDescent="0.2">
      <c r="A9626" s="263" t="s">
        <v>16081</v>
      </c>
      <c r="B9626" s="263" t="s">
        <v>28717</v>
      </c>
      <c r="C9626" s="263" t="s">
        <v>20</v>
      </c>
      <c r="D9626" t="s">
        <v>0</v>
      </c>
    </row>
    <row r="9627" spans="1:4" x14ac:dyDescent="0.2">
      <c r="A9627" s="263" t="s">
        <v>2709</v>
      </c>
      <c r="B9627" s="263" t="s">
        <v>28718</v>
      </c>
      <c r="C9627" s="263" t="s">
        <v>20</v>
      </c>
      <c r="D9627" t="s">
        <v>0</v>
      </c>
    </row>
    <row r="9628" spans="1:4" x14ac:dyDescent="0.2">
      <c r="A9628" s="263" t="s">
        <v>16082</v>
      </c>
      <c r="B9628" s="263" t="s">
        <v>28718</v>
      </c>
      <c r="C9628" s="263" t="s">
        <v>20</v>
      </c>
      <c r="D9628" t="s">
        <v>0</v>
      </c>
    </row>
    <row r="9629" spans="1:4" x14ac:dyDescent="0.2">
      <c r="A9629" s="263" t="s">
        <v>2710</v>
      </c>
      <c r="B9629" s="263" t="s">
        <v>28719</v>
      </c>
      <c r="C9629" s="263" t="s">
        <v>20</v>
      </c>
      <c r="D9629" t="s">
        <v>0</v>
      </c>
    </row>
    <row r="9630" spans="1:4" x14ac:dyDescent="0.2">
      <c r="A9630" s="263" t="s">
        <v>16083</v>
      </c>
      <c r="B9630" s="263" t="s">
        <v>28719</v>
      </c>
      <c r="C9630" s="263" t="s">
        <v>20</v>
      </c>
      <c r="D9630" t="s">
        <v>0</v>
      </c>
    </row>
    <row r="9631" spans="1:4" x14ac:dyDescent="0.2">
      <c r="A9631" s="263" t="s">
        <v>2711</v>
      </c>
      <c r="B9631" s="263" t="s">
        <v>28720</v>
      </c>
      <c r="C9631" s="263" t="s">
        <v>20</v>
      </c>
      <c r="D9631" t="s">
        <v>0</v>
      </c>
    </row>
    <row r="9632" spans="1:4" x14ac:dyDescent="0.2">
      <c r="A9632" s="263" t="s">
        <v>16084</v>
      </c>
      <c r="B9632" s="263" t="s">
        <v>28720</v>
      </c>
      <c r="C9632" s="263" t="s">
        <v>20</v>
      </c>
      <c r="D9632" t="s">
        <v>0</v>
      </c>
    </row>
    <row r="9633" spans="1:4" x14ac:dyDescent="0.2">
      <c r="A9633" s="263" t="s">
        <v>2712</v>
      </c>
      <c r="B9633" s="263" t="s">
        <v>28721</v>
      </c>
      <c r="C9633" s="263" t="s">
        <v>20</v>
      </c>
      <c r="D9633" t="s">
        <v>0</v>
      </c>
    </row>
    <row r="9634" spans="1:4" x14ac:dyDescent="0.2">
      <c r="A9634" s="263" t="s">
        <v>16085</v>
      </c>
      <c r="B9634" s="263" t="s">
        <v>28721</v>
      </c>
      <c r="C9634" s="263" t="s">
        <v>20</v>
      </c>
      <c r="D9634" t="s">
        <v>0</v>
      </c>
    </row>
    <row r="9635" spans="1:4" x14ac:dyDescent="0.2">
      <c r="A9635" s="263" t="s">
        <v>2713</v>
      </c>
      <c r="B9635" s="263" t="s">
        <v>28722</v>
      </c>
      <c r="C9635" s="263" t="s">
        <v>20</v>
      </c>
      <c r="D9635" t="s">
        <v>0</v>
      </c>
    </row>
    <row r="9636" spans="1:4" x14ac:dyDescent="0.2">
      <c r="A9636" s="263" t="s">
        <v>16086</v>
      </c>
      <c r="B9636" s="263" t="s">
        <v>28722</v>
      </c>
      <c r="C9636" s="263" t="s">
        <v>20</v>
      </c>
      <c r="D9636" t="s">
        <v>0</v>
      </c>
    </row>
    <row r="9637" spans="1:4" x14ac:dyDescent="0.2">
      <c r="A9637" s="263" t="s">
        <v>2714</v>
      </c>
      <c r="B9637" s="263" t="s">
        <v>28723</v>
      </c>
      <c r="C9637" s="263" t="s">
        <v>20</v>
      </c>
      <c r="D9637" t="s">
        <v>0</v>
      </c>
    </row>
    <row r="9638" spans="1:4" x14ac:dyDescent="0.2">
      <c r="A9638" s="263" t="s">
        <v>16087</v>
      </c>
      <c r="B9638" s="263" t="s">
        <v>28723</v>
      </c>
      <c r="C9638" s="263" t="s">
        <v>20</v>
      </c>
      <c r="D9638" t="s">
        <v>0</v>
      </c>
    </row>
    <row r="9639" spans="1:4" x14ac:dyDescent="0.2">
      <c r="A9639" s="263" t="s">
        <v>2715</v>
      </c>
      <c r="B9639" s="263" t="s">
        <v>28724</v>
      </c>
      <c r="C9639" s="263" t="s">
        <v>20</v>
      </c>
      <c r="D9639" t="s">
        <v>0</v>
      </c>
    </row>
    <row r="9640" spans="1:4" x14ac:dyDescent="0.2">
      <c r="A9640" s="263" t="s">
        <v>16088</v>
      </c>
      <c r="B9640" s="263" t="s">
        <v>28724</v>
      </c>
      <c r="C9640" s="263" t="s">
        <v>20</v>
      </c>
      <c r="D9640" t="s">
        <v>0</v>
      </c>
    </row>
    <row r="9641" spans="1:4" x14ac:dyDescent="0.2">
      <c r="A9641" s="263" t="s">
        <v>2716</v>
      </c>
      <c r="B9641" s="263" t="s">
        <v>28725</v>
      </c>
      <c r="C9641" s="263" t="s">
        <v>20</v>
      </c>
      <c r="D9641" t="s">
        <v>0</v>
      </c>
    </row>
    <row r="9642" spans="1:4" x14ac:dyDescent="0.2">
      <c r="A9642" s="263" t="s">
        <v>16089</v>
      </c>
      <c r="B9642" s="263" t="s">
        <v>28725</v>
      </c>
      <c r="C9642" s="263" t="s">
        <v>20</v>
      </c>
      <c r="D9642" t="s">
        <v>0</v>
      </c>
    </row>
    <row r="9643" spans="1:4" x14ac:dyDescent="0.2">
      <c r="A9643" s="263" t="s">
        <v>2717</v>
      </c>
      <c r="B9643" s="263" t="s">
        <v>28726</v>
      </c>
      <c r="C9643" s="263" t="s">
        <v>20</v>
      </c>
      <c r="D9643" t="s">
        <v>0</v>
      </c>
    </row>
    <row r="9644" spans="1:4" x14ac:dyDescent="0.2">
      <c r="A9644" s="263" t="s">
        <v>16090</v>
      </c>
      <c r="B9644" s="263" t="s">
        <v>28726</v>
      </c>
      <c r="C9644" s="263" t="s">
        <v>20</v>
      </c>
      <c r="D9644" t="s">
        <v>0</v>
      </c>
    </row>
    <row r="9645" spans="1:4" x14ac:dyDescent="0.2">
      <c r="A9645" s="263" t="s">
        <v>2718</v>
      </c>
      <c r="B9645" s="263" t="s">
        <v>28727</v>
      </c>
      <c r="C9645" s="263" t="s">
        <v>20</v>
      </c>
      <c r="D9645" t="s">
        <v>0</v>
      </c>
    </row>
    <row r="9646" spans="1:4" x14ac:dyDescent="0.2">
      <c r="A9646" s="263" t="s">
        <v>16091</v>
      </c>
      <c r="B9646" s="263" t="s">
        <v>28727</v>
      </c>
      <c r="C9646" s="263" t="s">
        <v>20</v>
      </c>
      <c r="D9646" t="s">
        <v>0</v>
      </c>
    </row>
    <row r="9647" spans="1:4" x14ac:dyDescent="0.2">
      <c r="A9647" s="263" t="s">
        <v>2719</v>
      </c>
      <c r="B9647" s="263" t="s">
        <v>28728</v>
      </c>
      <c r="C9647" s="263" t="s">
        <v>20</v>
      </c>
      <c r="D9647" t="s">
        <v>0</v>
      </c>
    </row>
    <row r="9648" spans="1:4" x14ac:dyDescent="0.2">
      <c r="A9648" s="263" t="s">
        <v>16092</v>
      </c>
      <c r="B9648" s="263" t="s">
        <v>28728</v>
      </c>
      <c r="C9648" s="263" t="s">
        <v>20</v>
      </c>
      <c r="D9648" t="s">
        <v>0</v>
      </c>
    </row>
    <row r="9649" spans="1:4" x14ac:dyDescent="0.2">
      <c r="A9649" s="263" t="s">
        <v>2720</v>
      </c>
      <c r="B9649" s="263" t="s">
        <v>28729</v>
      </c>
      <c r="C9649" s="263" t="s">
        <v>20</v>
      </c>
      <c r="D9649" t="s">
        <v>0</v>
      </c>
    </row>
    <row r="9650" spans="1:4" x14ac:dyDescent="0.2">
      <c r="A9650" s="263" t="s">
        <v>16093</v>
      </c>
      <c r="B9650" s="263" t="s">
        <v>28729</v>
      </c>
      <c r="C9650" s="263" t="s">
        <v>20</v>
      </c>
      <c r="D9650" t="s">
        <v>0</v>
      </c>
    </row>
    <row r="9651" spans="1:4" x14ac:dyDescent="0.2">
      <c r="A9651" s="263" t="s">
        <v>2721</v>
      </c>
      <c r="B9651" s="263" t="s">
        <v>28730</v>
      </c>
      <c r="C9651" s="263" t="s">
        <v>20</v>
      </c>
      <c r="D9651" t="s">
        <v>0</v>
      </c>
    </row>
    <row r="9652" spans="1:4" x14ac:dyDescent="0.2">
      <c r="A9652" s="263" t="s">
        <v>16094</v>
      </c>
      <c r="B9652" s="263" t="s">
        <v>28730</v>
      </c>
      <c r="C9652" s="263" t="s">
        <v>20</v>
      </c>
      <c r="D9652" t="s">
        <v>0</v>
      </c>
    </row>
    <row r="9653" spans="1:4" x14ac:dyDescent="0.2">
      <c r="A9653" s="263" t="s">
        <v>2722</v>
      </c>
      <c r="B9653" s="263" t="s">
        <v>28731</v>
      </c>
      <c r="C9653" s="263" t="s">
        <v>20</v>
      </c>
      <c r="D9653" t="s">
        <v>0</v>
      </c>
    </row>
    <row r="9654" spans="1:4" x14ac:dyDescent="0.2">
      <c r="A9654" s="263" t="s">
        <v>16095</v>
      </c>
      <c r="B9654" s="263" t="s">
        <v>28731</v>
      </c>
      <c r="C9654" s="263" t="s">
        <v>20</v>
      </c>
      <c r="D9654" t="s">
        <v>0</v>
      </c>
    </row>
    <row r="9655" spans="1:4" x14ac:dyDescent="0.2">
      <c r="A9655" s="263" t="s">
        <v>2723</v>
      </c>
      <c r="B9655" s="263" t="s">
        <v>28732</v>
      </c>
      <c r="C9655" s="263" t="s">
        <v>20</v>
      </c>
      <c r="D9655" t="s">
        <v>0</v>
      </c>
    </row>
    <row r="9656" spans="1:4" x14ac:dyDescent="0.2">
      <c r="A9656" s="263" t="s">
        <v>16096</v>
      </c>
      <c r="B9656" s="263" t="s">
        <v>28732</v>
      </c>
      <c r="C9656" s="263" t="s">
        <v>20</v>
      </c>
      <c r="D9656" t="s">
        <v>0</v>
      </c>
    </row>
    <row r="9657" spans="1:4" x14ac:dyDescent="0.2">
      <c r="A9657" s="263" t="s">
        <v>2724</v>
      </c>
      <c r="B9657" s="263" t="s">
        <v>28733</v>
      </c>
      <c r="C9657" s="263" t="s">
        <v>20</v>
      </c>
      <c r="D9657" t="s">
        <v>0</v>
      </c>
    </row>
    <row r="9658" spans="1:4" x14ac:dyDescent="0.2">
      <c r="A9658" s="263" t="s">
        <v>16097</v>
      </c>
      <c r="B9658" s="263" t="s">
        <v>28733</v>
      </c>
      <c r="C9658" s="263" t="s">
        <v>20</v>
      </c>
      <c r="D9658" t="s">
        <v>0</v>
      </c>
    </row>
    <row r="9659" spans="1:4" x14ac:dyDescent="0.2">
      <c r="A9659" s="263" t="s">
        <v>2725</v>
      </c>
      <c r="B9659" s="263" t="s">
        <v>28734</v>
      </c>
      <c r="C9659" s="263" t="s">
        <v>20</v>
      </c>
      <c r="D9659" t="s">
        <v>0</v>
      </c>
    </row>
    <row r="9660" spans="1:4" x14ac:dyDescent="0.2">
      <c r="A9660" s="263" t="s">
        <v>16098</v>
      </c>
      <c r="B9660" s="263" t="s">
        <v>28734</v>
      </c>
      <c r="C9660" s="263" t="s">
        <v>20</v>
      </c>
      <c r="D9660" t="s">
        <v>0</v>
      </c>
    </row>
    <row r="9661" spans="1:4" x14ac:dyDescent="0.2">
      <c r="A9661" s="263" t="s">
        <v>2726</v>
      </c>
      <c r="B9661" s="263" t="s">
        <v>28735</v>
      </c>
      <c r="C9661" s="263" t="s">
        <v>20</v>
      </c>
      <c r="D9661" t="s">
        <v>0</v>
      </c>
    </row>
    <row r="9662" spans="1:4" x14ac:dyDescent="0.2">
      <c r="A9662" s="263" t="s">
        <v>16099</v>
      </c>
      <c r="B9662" s="263" t="s">
        <v>28735</v>
      </c>
      <c r="C9662" s="263" t="s">
        <v>20</v>
      </c>
      <c r="D9662" t="s">
        <v>0</v>
      </c>
    </row>
    <row r="9663" spans="1:4" x14ac:dyDescent="0.2">
      <c r="A9663" s="263" t="s">
        <v>2727</v>
      </c>
      <c r="B9663" s="263" t="s">
        <v>28736</v>
      </c>
      <c r="C9663" s="263" t="s">
        <v>20</v>
      </c>
      <c r="D9663" t="s">
        <v>0</v>
      </c>
    </row>
    <row r="9664" spans="1:4" x14ac:dyDescent="0.2">
      <c r="A9664" s="263" t="s">
        <v>16100</v>
      </c>
      <c r="B9664" s="263" t="s">
        <v>28736</v>
      </c>
      <c r="C9664" s="263" t="s">
        <v>20</v>
      </c>
      <c r="D9664" t="s">
        <v>0</v>
      </c>
    </row>
    <row r="9665" spans="1:4" x14ac:dyDescent="0.2">
      <c r="A9665" s="263" t="s">
        <v>2728</v>
      </c>
      <c r="B9665" s="263" t="s">
        <v>28737</v>
      </c>
      <c r="C9665" s="263" t="s">
        <v>20</v>
      </c>
      <c r="D9665" t="s">
        <v>0</v>
      </c>
    </row>
    <row r="9666" spans="1:4" x14ac:dyDescent="0.2">
      <c r="A9666" s="263" t="s">
        <v>16101</v>
      </c>
      <c r="B9666" s="263" t="s">
        <v>28737</v>
      </c>
      <c r="C9666" s="263" t="s">
        <v>20</v>
      </c>
      <c r="D9666" t="s">
        <v>0</v>
      </c>
    </row>
    <row r="9667" spans="1:4" x14ac:dyDescent="0.2">
      <c r="A9667" s="263" t="s">
        <v>2729</v>
      </c>
      <c r="B9667" s="263" t="s">
        <v>28738</v>
      </c>
      <c r="C9667" s="263" t="s">
        <v>20</v>
      </c>
      <c r="D9667" t="s">
        <v>0</v>
      </c>
    </row>
    <row r="9668" spans="1:4" x14ac:dyDescent="0.2">
      <c r="A9668" s="263" t="s">
        <v>16102</v>
      </c>
      <c r="B9668" s="263" t="s">
        <v>28738</v>
      </c>
      <c r="C9668" s="263" t="s">
        <v>20</v>
      </c>
      <c r="D9668" t="s">
        <v>0</v>
      </c>
    </row>
    <row r="9669" spans="1:4" x14ac:dyDescent="0.2">
      <c r="A9669" s="263" t="s">
        <v>2730</v>
      </c>
      <c r="B9669" s="263" t="s">
        <v>28739</v>
      </c>
      <c r="C9669" s="263" t="s">
        <v>20</v>
      </c>
      <c r="D9669" t="s">
        <v>0</v>
      </c>
    </row>
    <row r="9670" spans="1:4" x14ac:dyDescent="0.2">
      <c r="A9670" s="263" t="s">
        <v>16103</v>
      </c>
      <c r="B9670" s="263" t="s">
        <v>28739</v>
      </c>
      <c r="C9670" s="263" t="s">
        <v>20</v>
      </c>
      <c r="D9670" t="s">
        <v>0</v>
      </c>
    </row>
    <row r="9671" spans="1:4" x14ac:dyDescent="0.2">
      <c r="A9671" s="263" t="s">
        <v>2731</v>
      </c>
      <c r="B9671" s="263" t="s">
        <v>28740</v>
      </c>
      <c r="C9671" s="263" t="s">
        <v>20</v>
      </c>
      <c r="D9671" t="s">
        <v>0</v>
      </c>
    </row>
    <row r="9672" spans="1:4" x14ac:dyDescent="0.2">
      <c r="A9672" s="263" t="s">
        <v>16104</v>
      </c>
      <c r="B9672" s="263" t="s">
        <v>28740</v>
      </c>
      <c r="C9672" s="263" t="s">
        <v>20</v>
      </c>
      <c r="D9672" t="s">
        <v>0</v>
      </c>
    </row>
    <row r="9673" spans="1:4" x14ac:dyDescent="0.2">
      <c r="A9673" s="263" t="s">
        <v>2732</v>
      </c>
      <c r="B9673" s="263" t="s">
        <v>28741</v>
      </c>
      <c r="C9673" s="263" t="s">
        <v>20</v>
      </c>
      <c r="D9673" t="s">
        <v>0</v>
      </c>
    </row>
    <row r="9674" spans="1:4" x14ac:dyDescent="0.2">
      <c r="A9674" s="263" t="s">
        <v>16105</v>
      </c>
      <c r="B9674" s="263" t="s">
        <v>28741</v>
      </c>
      <c r="C9674" s="263" t="s">
        <v>20</v>
      </c>
      <c r="D9674" t="s">
        <v>0</v>
      </c>
    </row>
    <row r="9675" spans="1:4" x14ac:dyDescent="0.2">
      <c r="A9675" s="263" t="s">
        <v>2733</v>
      </c>
      <c r="B9675" s="263" t="s">
        <v>28742</v>
      </c>
      <c r="C9675" s="263" t="s">
        <v>20</v>
      </c>
      <c r="D9675" t="s">
        <v>0</v>
      </c>
    </row>
    <row r="9676" spans="1:4" x14ac:dyDescent="0.2">
      <c r="A9676" s="263" t="s">
        <v>16106</v>
      </c>
      <c r="B9676" s="263" t="s">
        <v>28742</v>
      </c>
      <c r="C9676" s="263" t="s">
        <v>20</v>
      </c>
      <c r="D9676" t="s">
        <v>0</v>
      </c>
    </row>
    <row r="9677" spans="1:4" x14ac:dyDescent="0.2">
      <c r="A9677" s="263" t="s">
        <v>2734</v>
      </c>
      <c r="B9677" s="263" t="s">
        <v>28743</v>
      </c>
      <c r="C9677" s="263" t="s">
        <v>20</v>
      </c>
      <c r="D9677" t="s">
        <v>0</v>
      </c>
    </row>
    <row r="9678" spans="1:4" x14ac:dyDescent="0.2">
      <c r="A9678" s="263" t="s">
        <v>16107</v>
      </c>
      <c r="B9678" s="263" t="s">
        <v>28743</v>
      </c>
      <c r="C9678" s="263" t="s">
        <v>20</v>
      </c>
      <c r="D9678" t="s">
        <v>0</v>
      </c>
    </row>
    <row r="9679" spans="1:4" x14ac:dyDescent="0.2">
      <c r="A9679" s="263" t="s">
        <v>2735</v>
      </c>
      <c r="B9679" s="263" t="s">
        <v>28744</v>
      </c>
      <c r="C9679" s="263" t="s">
        <v>20</v>
      </c>
      <c r="D9679" t="s">
        <v>0</v>
      </c>
    </row>
    <row r="9680" spans="1:4" x14ac:dyDescent="0.2">
      <c r="A9680" s="263" t="s">
        <v>16108</v>
      </c>
      <c r="B9680" s="263" t="s">
        <v>28744</v>
      </c>
      <c r="C9680" s="263" t="s">
        <v>20</v>
      </c>
      <c r="D9680" t="s">
        <v>0</v>
      </c>
    </row>
    <row r="9681" spans="1:4" x14ac:dyDescent="0.2">
      <c r="A9681" s="263" t="s">
        <v>2736</v>
      </c>
      <c r="B9681" s="263" t="s">
        <v>28745</v>
      </c>
      <c r="C9681" s="263" t="s">
        <v>20</v>
      </c>
      <c r="D9681" t="s">
        <v>0</v>
      </c>
    </row>
    <row r="9682" spans="1:4" x14ac:dyDescent="0.2">
      <c r="A9682" s="263" t="s">
        <v>16109</v>
      </c>
      <c r="B9682" s="263" t="s">
        <v>28745</v>
      </c>
      <c r="C9682" s="263" t="s">
        <v>20</v>
      </c>
      <c r="D9682" t="s">
        <v>0</v>
      </c>
    </row>
    <row r="9683" spans="1:4" x14ac:dyDescent="0.2">
      <c r="A9683" s="263" t="s">
        <v>2737</v>
      </c>
      <c r="B9683" s="263" t="s">
        <v>28746</v>
      </c>
      <c r="C9683" s="263" t="s">
        <v>20</v>
      </c>
      <c r="D9683" t="s">
        <v>0</v>
      </c>
    </row>
    <row r="9684" spans="1:4" x14ac:dyDescent="0.2">
      <c r="A9684" s="263" t="s">
        <v>16110</v>
      </c>
      <c r="B9684" s="263" t="s">
        <v>28746</v>
      </c>
      <c r="C9684" s="263" t="s">
        <v>20</v>
      </c>
      <c r="D9684" t="s">
        <v>0</v>
      </c>
    </row>
    <row r="9685" spans="1:4" x14ac:dyDescent="0.2">
      <c r="A9685" s="263" t="s">
        <v>8451</v>
      </c>
      <c r="B9685" s="263" t="s">
        <v>28747</v>
      </c>
      <c r="C9685" s="263" t="s">
        <v>20</v>
      </c>
      <c r="D9685" t="s">
        <v>0</v>
      </c>
    </row>
    <row r="9686" spans="1:4" x14ac:dyDescent="0.2">
      <c r="A9686" s="263" t="s">
        <v>16111</v>
      </c>
      <c r="B9686" s="263" t="s">
        <v>28747</v>
      </c>
      <c r="C9686" s="263" t="s">
        <v>20</v>
      </c>
      <c r="D9686" t="s">
        <v>0</v>
      </c>
    </row>
    <row r="9687" spans="1:4" x14ac:dyDescent="0.2">
      <c r="A9687" s="263" t="s">
        <v>8452</v>
      </c>
      <c r="B9687" s="263" t="s">
        <v>28748</v>
      </c>
      <c r="C9687" s="263" t="s">
        <v>20</v>
      </c>
      <c r="D9687" t="s">
        <v>0</v>
      </c>
    </row>
    <row r="9688" spans="1:4" x14ac:dyDescent="0.2">
      <c r="A9688" s="263" t="s">
        <v>16112</v>
      </c>
      <c r="B9688" s="263" t="s">
        <v>28748</v>
      </c>
      <c r="C9688" s="263" t="s">
        <v>20</v>
      </c>
      <c r="D9688" t="s">
        <v>0</v>
      </c>
    </row>
    <row r="9689" spans="1:4" x14ac:dyDescent="0.2">
      <c r="A9689" s="263" t="s">
        <v>8453</v>
      </c>
      <c r="B9689" s="263" t="s">
        <v>28749</v>
      </c>
      <c r="C9689" s="263" t="s">
        <v>20</v>
      </c>
      <c r="D9689" t="s">
        <v>0</v>
      </c>
    </row>
    <row r="9690" spans="1:4" x14ac:dyDescent="0.2">
      <c r="A9690" s="263" t="s">
        <v>16113</v>
      </c>
      <c r="B9690" s="263" t="s">
        <v>28749</v>
      </c>
      <c r="C9690" s="263" t="s">
        <v>20</v>
      </c>
      <c r="D9690" t="s">
        <v>0</v>
      </c>
    </row>
    <row r="9691" spans="1:4" x14ac:dyDescent="0.2">
      <c r="A9691" s="263" t="s">
        <v>8454</v>
      </c>
      <c r="B9691" s="263" t="s">
        <v>28750</v>
      </c>
      <c r="C9691" s="263" t="s">
        <v>20</v>
      </c>
      <c r="D9691" t="s">
        <v>0</v>
      </c>
    </row>
    <row r="9692" spans="1:4" x14ac:dyDescent="0.2">
      <c r="A9692" s="263" t="s">
        <v>16114</v>
      </c>
      <c r="B9692" s="263" t="s">
        <v>28750</v>
      </c>
      <c r="C9692" s="263" t="s">
        <v>20</v>
      </c>
      <c r="D9692" t="s">
        <v>0</v>
      </c>
    </row>
    <row r="9693" spans="1:4" x14ac:dyDescent="0.2">
      <c r="A9693" s="263" t="s">
        <v>8455</v>
      </c>
      <c r="B9693" s="263" t="s">
        <v>28751</v>
      </c>
      <c r="C9693" s="263" t="s">
        <v>20</v>
      </c>
      <c r="D9693" t="s">
        <v>0</v>
      </c>
    </row>
    <row r="9694" spans="1:4" x14ac:dyDescent="0.2">
      <c r="A9694" s="263" t="s">
        <v>16115</v>
      </c>
      <c r="B9694" s="263" t="s">
        <v>28751</v>
      </c>
      <c r="C9694" s="263" t="s">
        <v>20</v>
      </c>
      <c r="D9694" t="s">
        <v>0</v>
      </c>
    </row>
    <row r="9695" spans="1:4" x14ac:dyDescent="0.2">
      <c r="A9695" s="263" t="s">
        <v>8456</v>
      </c>
      <c r="B9695" s="263" t="s">
        <v>28752</v>
      </c>
      <c r="C9695" s="263" t="s">
        <v>20</v>
      </c>
      <c r="D9695" t="s">
        <v>0</v>
      </c>
    </row>
    <row r="9696" spans="1:4" x14ac:dyDescent="0.2">
      <c r="A9696" s="263" t="s">
        <v>16116</v>
      </c>
      <c r="B9696" s="263" t="s">
        <v>28752</v>
      </c>
      <c r="C9696" s="263" t="s">
        <v>20</v>
      </c>
      <c r="D9696" t="s">
        <v>0</v>
      </c>
    </row>
    <row r="9697" spans="1:4" x14ac:dyDescent="0.2">
      <c r="A9697" s="263" t="s">
        <v>8457</v>
      </c>
      <c r="B9697" s="263" t="s">
        <v>28753</v>
      </c>
      <c r="C9697" s="263" t="s">
        <v>20</v>
      </c>
      <c r="D9697" t="s">
        <v>0</v>
      </c>
    </row>
    <row r="9698" spans="1:4" x14ac:dyDescent="0.2">
      <c r="A9698" s="263" t="s">
        <v>16117</v>
      </c>
      <c r="B9698" s="263" t="s">
        <v>28753</v>
      </c>
      <c r="C9698" s="263" t="s">
        <v>20</v>
      </c>
      <c r="D9698" t="s">
        <v>0</v>
      </c>
    </row>
    <row r="9699" spans="1:4" x14ac:dyDescent="0.2">
      <c r="A9699" s="263" t="s">
        <v>2738</v>
      </c>
      <c r="B9699" s="263" t="s">
        <v>28754</v>
      </c>
      <c r="C9699" s="263" t="s">
        <v>20</v>
      </c>
      <c r="D9699" t="s">
        <v>0</v>
      </c>
    </row>
    <row r="9700" spans="1:4" x14ac:dyDescent="0.2">
      <c r="A9700" s="263" t="s">
        <v>16118</v>
      </c>
      <c r="B9700" s="263" t="s">
        <v>28754</v>
      </c>
      <c r="C9700" s="263" t="s">
        <v>20</v>
      </c>
      <c r="D9700" t="s">
        <v>0</v>
      </c>
    </row>
    <row r="9701" spans="1:4" x14ac:dyDescent="0.2">
      <c r="A9701" s="263" t="s">
        <v>2739</v>
      </c>
      <c r="B9701" s="263" t="s">
        <v>28755</v>
      </c>
      <c r="C9701" s="263" t="s">
        <v>20</v>
      </c>
      <c r="D9701" t="s">
        <v>0</v>
      </c>
    </row>
    <row r="9702" spans="1:4" x14ac:dyDescent="0.2">
      <c r="A9702" s="263" t="s">
        <v>16119</v>
      </c>
      <c r="B9702" s="263" t="s">
        <v>28755</v>
      </c>
      <c r="C9702" s="263" t="s">
        <v>20</v>
      </c>
      <c r="D9702" t="s">
        <v>0</v>
      </c>
    </row>
    <row r="9703" spans="1:4" x14ac:dyDescent="0.2">
      <c r="A9703" s="263" t="s">
        <v>2740</v>
      </c>
      <c r="B9703" s="263" t="s">
        <v>28756</v>
      </c>
      <c r="C9703" s="263" t="s">
        <v>20</v>
      </c>
      <c r="D9703" t="s">
        <v>0</v>
      </c>
    </row>
    <row r="9704" spans="1:4" x14ac:dyDescent="0.2">
      <c r="A9704" s="263" t="s">
        <v>16120</v>
      </c>
      <c r="B9704" s="263" t="s">
        <v>28756</v>
      </c>
      <c r="C9704" s="263" t="s">
        <v>20</v>
      </c>
      <c r="D9704" t="s">
        <v>0</v>
      </c>
    </row>
    <row r="9705" spans="1:4" x14ac:dyDescent="0.2">
      <c r="A9705" s="263" t="s">
        <v>2741</v>
      </c>
      <c r="B9705" s="263" t="s">
        <v>28757</v>
      </c>
      <c r="C9705" s="263" t="s">
        <v>20</v>
      </c>
      <c r="D9705" t="s">
        <v>0</v>
      </c>
    </row>
    <row r="9706" spans="1:4" x14ac:dyDescent="0.2">
      <c r="A9706" s="263" t="s">
        <v>16121</v>
      </c>
      <c r="B9706" s="263" t="s">
        <v>28757</v>
      </c>
      <c r="C9706" s="263" t="s">
        <v>20</v>
      </c>
      <c r="D9706" t="s">
        <v>0</v>
      </c>
    </row>
    <row r="9707" spans="1:4" x14ac:dyDescent="0.2">
      <c r="A9707" s="263" t="s">
        <v>2742</v>
      </c>
      <c r="B9707" s="263" t="s">
        <v>28758</v>
      </c>
      <c r="C9707" s="263" t="s">
        <v>20</v>
      </c>
      <c r="D9707" t="s">
        <v>0</v>
      </c>
    </row>
    <row r="9708" spans="1:4" x14ac:dyDescent="0.2">
      <c r="A9708" s="263" t="s">
        <v>16122</v>
      </c>
      <c r="B9708" s="263" t="s">
        <v>28758</v>
      </c>
      <c r="C9708" s="263" t="s">
        <v>20</v>
      </c>
      <c r="D9708" t="s">
        <v>0</v>
      </c>
    </row>
    <row r="9709" spans="1:4" x14ac:dyDescent="0.2">
      <c r="A9709" s="263" t="s">
        <v>2743</v>
      </c>
      <c r="B9709" s="263" t="s">
        <v>28759</v>
      </c>
      <c r="C9709" s="263" t="s">
        <v>20</v>
      </c>
      <c r="D9709" t="s">
        <v>0</v>
      </c>
    </row>
    <row r="9710" spans="1:4" x14ac:dyDescent="0.2">
      <c r="A9710" s="263" t="s">
        <v>16123</v>
      </c>
      <c r="B9710" s="263" t="s">
        <v>28759</v>
      </c>
      <c r="C9710" s="263" t="s">
        <v>20</v>
      </c>
      <c r="D9710" t="s">
        <v>0</v>
      </c>
    </row>
    <row r="9711" spans="1:4" x14ac:dyDescent="0.2">
      <c r="A9711" s="263" t="s">
        <v>2744</v>
      </c>
      <c r="B9711" s="263" t="s">
        <v>28760</v>
      </c>
      <c r="C9711" s="263" t="s">
        <v>20</v>
      </c>
      <c r="D9711" t="s">
        <v>0</v>
      </c>
    </row>
    <row r="9712" spans="1:4" x14ac:dyDescent="0.2">
      <c r="A9712" s="263" t="s">
        <v>16124</v>
      </c>
      <c r="B9712" s="263" t="s">
        <v>28760</v>
      </c>
      <c r="C9712" s="263" t="s">
        <v>20</v>
      </c>
      <c r="D9712" t="s">
        <v>0</v>
      </c>
    </row>
    <row r="9713" spans="1:4" x14ac:dyDescent="0.2">
      <c r="A9713" s="263" t="s">
        <v>2745</v>
      </c>
      <c r="B9713" s="263" t="s">
        <v>28761</v>
      </c>
      <c r="C9713" s="263" t="s">
        <v>20</v>
      </c>
      <c r="D9713" t="s">
        <v>0</v>
      </c>
    </row>
    <row r="9714" spans="1:4" x14ac:dyDescent="0.2">
      <c r="A9714" s="263" t="s">
        <v>16125</v>
      </c>
      <c r="B9714" s="263" t="s">
        <v>28761</v>
      </c>
      <c r="C9714" s="263" t="s">
        <v>20</v>
      </c>
      <c r="D9714" t="s">
        <v>0</v>
      </c>
    </row>
    <row r="9715" spans="1:4" x14ac:dyDescent="0.2">
      <c r="A9715" s="263" t="s">
        <v>8458</v>
      </c>
      <c r="B9715" s="263" t="s">
        <v>28762</v>
      </c>
      <c r="C9715" s="263" t="s">
        <v>20</v>
      </c>
      <c r="D9715" t="s">
        <v>0</v>
      </c>
    </row>
    <row r="9716" spans="1:4" x14ac:dyDescent="0.2">
      <c r="A9716" s="263" t="s">
        <v>16126</v>
      </c>
      <c r="B9716" s="263" t="s">
        <v>28762</v>
      </c>
      <c r="C9716" s="263" t="s">
        <v>20</v>
      </c>
      <c r="D9716" t="s">
        <v>0</v>
      </c>
    </row>
    <row r="9717" spans="1:4" x14ac:dyDescent="0.2">
      <c r="A9717" s="263" t="s">
        <v>8459</v>
      </c>
      <c r="B9717" s="263" t="s">
        <v>28763</v>
      </c>
      <c r="C9717" s="263" t="s">
        <v>20</v>
      </c>
      <c r="D9717" t="s">
        <v>0</v>
      </c>
    </row>
    <row r="9718" spans="1:4" x14ac:dyDescent="0.2">
      <c r="A9718" s="263" t="s">
        <v>16127</v>
      </c>
      <c r="B9718" s="263" t="s">
        <v>28763</v>
      </c>
      <c r="C9718" s="263" t="s">
        <v>20</v>
      </c>
      <c r="D9718" t="s">
        <v>0</v>
      </c>
    </row>
    <row r="9719" spans="1:4" x14ac:dyDescent="0.2">
      <c r="A9719" s="263" t="s">
        <v>8460</v>
      </c>
      <c r="B9719" s="263" t="s">
        <v>28764</v>
      </c>
      <c r="C9719" s="263" t="s">
        <v>20</v>
      </c>
      <c r="D9719" t="s">
        <v>0</v>
      </c>
    </row>
    <row r="9720" spans="1:4" x14ac:dyDescent="0.2">
      <c r="A9720" s="263" t="s">
        <v>16128</v>
      </c>
      <c r="B9720" s="263" t="s">
        <v>28764</v>
      </c>
      <c r="C9720" s="263" t="s">
        <v>20</v>
      </c>
      <c r="D9720" t="s">
        <v>0</v>
      </c>
    </row>
    <row r="9721" spans="1:4" x14ac:dyDescent="0.2">
      <c r="A9721" s="263" t="s">
        <v>8461</v>
      </c>
      <c r="B9721" s="263" t="s">
        <v>28765</v>
      </c>
      <c r="C9721" s="263" t="s">
        <v>20</v>
      </c>
      <c r="D9721" t="s">
        <v>0</v>
      </c>
    </row>
    <row r="9722" spans="1:4" x14ac:dyDescent="0.2">
      <c r="A9722" s="263" t="s">
        <v>16129</v>
      </c>
      <c r="B9722" s="263" t="s">
        <v>28765</v>
      </c>
      <c r="C9722" s="263" t="s">
        <v>20</v>
      </c>
      <c r="D9722" t="s">
        <v>0</v>
      </c>
    </row>
    <row r="9723" spans="1:4" x14ac:dyDescent="0.2">
      <c r="A9723" s="263" t="s">
        <v>8462</v>
      </c>
      <c r="B9723" s="263" t="s">
        <v>28766</v>
      </c>
      <c r="C9723" s="263" t="s">
        <v>20</v>
      </c>
      <c r="D9723" t="s">
        <v>0</v>
      </c>
    </row>
    <row r="9724" spans="1:4" x14ac:dyDescent="0.2">
      <c r="A9724" s="263" t="s">
        <v>16130</v>
      </c>
      <c r="B9724" s="263" t="s">
        <v>28766</v>
      </c>
      <c r="C9724" s="263" t="s">
        <v>20</v>
      </c>
      <c r="D9724" t="s">
        <v>0</v>
      </c>
    </row>
    <row r="9725" spans="1:4" x14ac:dyDescent="0.2">
      <c r="A9725" s="263" t="s">
        <v>8463</v>
      </c>
      <c r="B9725" s="263" t="s">
        <v>28767</v>
      </c>
      <c r="C9725" s="263" t="s">
        <v>20</v>
      </c>
      <c r="D9725" t="s">
        <v>0</v>
      </c>
    </row>
    <row r="9726" spans="1:4" x14ac:dyDescent="0.2">
      <c r="A9726" s="263" t="s">
        <v>16131</v>
      </c>
      <c r="B9726" s="263" t="s">
        <v>28767</v>
      </c>
      <c r="C9726" s="263" t="s">
        <v>20</v>
      </c>
      <c r="D9726" t="s">
        <v>0</v>
      </c>
    </row>
    <row r="9727" spans="1:4" x14ac:dyDescent="0.2">
      <c r="A9727" s="263" t="s">
        <v>8464</v>
      </c>
      <c r="B9727" s="263" t="s">
        <v>28768</v>
      </c>
      <c r="C9727" s="263" t="s">
        <v>20</v>
      </c>
      <c r="D9727" t="s">
        <v>0</v>
      </c>
    </row>
    <row r="9728" spans="1:4" x14ac:dyDescent="0.2">
      <c r="A9728" s="263" t="s">
        <v>16132</v>
      </c>
      <c r="B9728" s="263" t="s">
        <v>28768</v>
      </c>
      <c r="C9728" s="263" t="s">
        <v>20</v>
      </c>
      <c r="D9728" t="s">
        <v>0</v>
      </c>
    </row>
    <row r="9729" spans="1:4" x14ac:dyDescent="0.2">
      <c r="A9729" s="263" t="s">
        <v>8465</v>
      </c>
      <c r="B9729" s="263" t="s">
        <v>28769</v>
      </c>
      <c r="C9729" s="263" t="s">
        <v>20</v>
      </c>
      <c r="D9729" t="s">
        <v>0</v>
      </c>
    </row>
    <row r="9730" spans="1:4" x14ac:dyDescent="0.2">
      <c r="A9730" s="263" t="s">
        <v>16133</v>
      </c>
      <c r="B9730" s="263" t="s">
        <v>28769</v>
      </c>
      <c r="C9730" s="263" t="s">
        <v>20</v>
      </c>
      <c r="D9730" t="s">
        <v>0</v>
      </c>
    </row>
    <row r="9731" spans="1:4" x14ac:dyDescent="0.2">
      <c r="A9731" s="263" t="s">
        <v>2746</v>
      </c>
      <c r="B9731" s="263" t="s">
        <v>28770</v>
      </c>
      <c r="C9731" s="263" t="s">
        <v>20</v>
      </c>
      <c r="D9731" t="s">
        <v>0</v>
      </c>
    </row>
    <row r="9732" spans="1:4" x14ac:dyDescent="0.2">
      <c r="A9732" s="263" t="s">
        <v>16134</v>
      </c>
      <c r="B9732" s="263" t="s">
        <v>28770</v>
      </c>
      <c r="C9732" s="263" t="s">
        <v>20</v>
      </c>
      <c r="D9732" t="s">
        <v>0</v>
      </c>
    </row>
    <row r="9733" spans="1:4" x14ac:dyDescent="0.2">
      <c r="A9733" s="263" t="s">
        <v>2747</v>
      </c>
      <c r="B9733" s="263" t="s">
        <v>28771</v>
      </c>
      <c r="C9733" s="263" t="s">
        <v>20</v>
      </c>
      <c r="D9733" t="s">
        <v>0</v>
      </c>
    </row>
    <row r="9734" spans="1:4" x14ac:dyDescent="0.2">
      <c r="A9734" s="263" t="s">
        <v>16135</v>
      </c>
      <c r="B9734" s="263" t="s">
        <v>28771</v>
      </c>
      <c r="C9734" s="263" t="s">
        <v>20</v>
      </c>
      <c r="D9734" t="s">
        <v>0</v>
      </c>
    </row>
    <row r="9735" spans="1:4" x14ac:dyDescent="0.2">
      <c r="A9735" s="263" t="s">
        <v>2748</v>
      </c>
      <c r="B9735" s="263" t="s">
        <v>28772</v>
      </c>
      <c r="C9735" s="263" t="s">
        <v>20</v>
      </c>
      <c r="D9735" t="s">
        <v>0</v>
      </c>
    </row>
    <row r="9736" spans="1:4" x14ac:dyDescent="0.2">
      <c r="A9736" s="263" t="s">
        <v>16136</v>
      </c>
      <c r="B9736" s="263" t="s">
        <v>28772</v>
      </c>
      <c r="C9736" s="263" t="s">
        <v>20</v>
      </c>
      <c r="D9736" t="s">
        <v>0</v>
      </c>
    </row>
    <row r="9737" spans="1:4" x14ac:dyDescent="0.2">
      <c r="A9737" s="263" t="s">
        <v>2749</v>
      </c>
      <c r="B9737" s="263" t="s">
        <v>28773</v>
      </c>
      <c r="C9737" s="263" t="s">
        <v>20</v>
      </c>
      <c r="D9737" t="s">
        <v>0</v>
      </c>
    </row>
    <row r="9738" spans="1:4" x14ac:dyDescent="0.2">
      <c r="A9738" s="263" t="s">
        <v>16137</v>
      </c>
      <c r="B9738" s="263" t="s">
        <v>28773</v>
      </c>
      <c r="C9738" s="263" t="s">
        <v>20</v>
      </c>
      <c r="D9738" t="s">
        <v>0</v>
      </c>
    </row>
    <row r="9739" spans="1:4" x14ac:dyDescent="0.2">
      <c r="A9739" s="263" t="s">
        <v>2750</v>
      </c>
      <c r="B9739" s="263" t="s">
        <v>28774</v>
      </c>
      <c r="C9739" s="263" t="s">
        <v>20</v>
      </c>
      <c r="D9739" t="s">
        <v>0</v>
      </c>
    </row>
    <row r="9740" spans="1:4" x14ac:dyDescent="0.2">
      <c r="A9740" s="263" t="s">
        <v>16138</v>
      </c>
      <c r="B9740" s="263" t="s">
        <v>28774</v>
      </c>
      <c r="C9740" s="263" t="s">
        <v>20</v>
      </c>
      <c r="D9740" t="s">
        <v>0</v>
      </c>
    </row>
    <row r="9741" spans="1:4" x14ac:dyDescent="0.2">
      <c r="A9741" s="263" t="s">
        <v>2751</v>
      </c>
      <c r="B9741" s="263" t="s">
        <v>28775</v>
      </c>
      <c r="C9741" s="263" t="s">
        <v>20</v>
      </c>
      <c r="D9741" t="s">
        <v>0</v>
      </c>
    </row>
    <row r="9742" spans="1:4" x14ac:dyDescent="0.2">
      <c r="A9742" s="263" t="s">
        <v>16139</v>
      </c>
      <c r="B9742" s="263" t="s">
        <v>28775</v>
      </c>
      <c r="C9742" s="263" t="s">
        <v>20</v>
      </c>
      <c r="D9742" t="s">
        <v>0</v>
      </c>
    </row>
    <row r="9743" spans="1:4" x14ac:dyDescent="0.2">
      <c r="A9743" s="263" t="s">
        <v>2752</v>
      </c>
      <c r="B9743" s="263" t="s">
        <v>28776</v>
      </c>
      <c r="C9743" s="263" t="s">
        <v>20</v>
      </c>
      <c r="D9743" t="s">
        <v>0</v>
      </c>
    </row>
    <row r="9744" spans="1:4" x14ac:dyDescent="0.2">
      <c r="A9744" s="263" t="s">
        <v>16140</v>
      </c>
      <c r="B9744" s="263" t="s">
        <v>28776</v>
      </c>
      <c r="C9744" s="263" t="s">
        <v>20</v>
      </c>
      <c r="D9744" t="s">
        <v>0</v>
      </c>
    </row>
    <row r="9745" spans="1:4" x14ac:dyDescent="0.2">
      <c r="A9745" s="263" t="s">
        <v>2753</v>
      </c>
      <c r="B9745" s="263" t="s">
        <v>28777</v>
      </c>
      <c r="C9745" s="263" t="s">
        <v>20</v>
      </c>
      <c r="D9745" t="s">
        <v>0</v>
      </c>
    </row>
    <row r="9746" spans="1:4" x14ac:dyDescent="0.2">
      <c r="A9746" s="263" t="s">
        <v>16141</v>
      </c>
      <c r="B9746" s="263" t="s">
        <v>28777</v>
      </c>
      <c r="C9746" s="263" t="s">
        <v>20</v>
      </c>
      <c r="D9746" t="s">
        <v>0</v>
      </c>
    </row>
    <row r="9747" spans="1:4" x14ac:dyDescent="0.2">
      <c r="A9747" s="263" t="s">
        <v>2754</v>
      </c>
      <c r="B9747" s="263" t="s">
        <v>28778</v>
      </c>
      <c r="C9747" s="263" t="s">
        <v>12</v>
      </c>
      <c r="D9747" t="s">
        <v>2</v>
      </c>
    </row>
    <row r="9748" spans="1:4" x14ac:dyDescent="0.2">
      <c r="A9748" s="263" t="s">
        <v>16142</v>
      </c>
      <c r="B9748" s="263" t="s">
        <v>28778</v>
      </c>
      <c r="C9748" s="263" t="s">
        <v>12</v>
      </c>
      <c r="D9748" t="s">
        <v>2</v>
      </c>
    </row>
    <row r="9749" spans="1:4" x14ac:dyDescent="0.2">
      <c r="A9749" s="263" t="s">
        <v>2755</v>
      </c>
      <c r="B9749" s="263" t="s">
        <v>28779</v>
      </c>
      <c r="C9749" s="263" t="s">
        <v>12</v>
      </c>
      <c r="D9749" t="s">
        <v>2</v>
      </c>
    </row>
    <row r="9750" spans="1:4" x14ac:dyDescent="0.2">
      <c r="A9750" s="263" t="s">
        <v>16143</v>
      </c>
      <c r="B9750" s="263" t="s">
        <v>28779</v>
      </c>
      <c r="C9750" s="263" t="s">
        <v>12</v>
      </c>
      <c r="D9750" t="s">
        <v>2</v>
      </c>
    </row>
    <row r="9751" spans="1:4" x14ac:dyDescent="0.2">
      <c r="A9751" s="263" t="s">
        <v>2756</v>
      </c>
      <c r="B9751" s="263" t="s">
        <v>28780</v>
      </c>
      <c r="C9751" s="263" t="s">
        <v>12</v>
      </c>
      <c r="D9751" t="s">
        <v>2</v>
      </c>
    </row>
    <row r="9752" spans="1:4" x14ac:dyDescent="0.2">
      <c r="A9752" s="263" t="s">
        <v>16144</v>
      </c>
      <c r="B9752" s="263" t="s">
        <v>28780</v>
      </c>
      <c r="C9752" s="263" t="s">
        <v>12</v>
      </c>
      <c r="D9752" t="s">
        <v>2</v>
      </c>
    </row>
    <row r="9753" spans="1:4" x14ac:dyDescent="0.2">
      <c r="A9753" s="263" t="s">
        <v>2757</v>
      </c>
      <c r="B9753" s="263" t="s">
        <v>28781</v>
      </c>
      <c r="C9753" s="263" t="s">
        <v>12</v>
      </c>
      <c r="D9753" t="s">
        <v>2</v>
      </c>
    </row>
    <row r="9754" spans="1:4" x14ac:dyDescent="0.2">
      <c r="A9754" s="263" t="s">
        <v>16145</v>
      </c>
      <c r="B9754" s="263" t="s">
        <v>28781</v>
      </c>
      <c r="C9754" s="263" t="s">
        <v>12</v>
      </c>
      <c r="D9754" t="s">
        <v>2</v>
      </c>
    </row>
    <row r="9755" spans="1:4" x14ac:dyDescent="0.2">
      <c r="A9755" s="263" t="s">
        <v>2758</v>
      </c>
      <c r="B9755" s="263" t="s">
        <v>28782</v>
      </c>
      <c r="C9755" s="263" t="s">
        <v>12</v>
      </c>
      <c r="D9755" t="s">
        <v>2</v>
      </c>
    </row>
    <row r="9756" spans="1:4" x14ac:dyDescent="0.2">
      <c r="A9756" s="263" t="s">
        <v>16146</v>
      </c>
      <c r="B9756" s="263" t="s">
        <v>28782</v>
      </c>
      <c r="C9756" s="263" t="s">
        <v>12</v>
      </c>
      <c r="D9756" t="s">
        <v>2</v>
      </c>
    </row>
    <row r="9757" spans="1:4" x14ac:dyDescent="0.2">
      <c r="A9757" s="263" t="s">
        <v>2759</v>
      </c>
      <c r="B9757" s="263" t="s">
        <v>28783</v>
      </c>
      <c r="C9757" s="263" t="s">
        <v>12</v>
      </c>
      <c r="D9757" t="s">
        <v>2</v>
      </c>
    </row>
    <row r="9758" spans="1:4" x14ac:dyDescent="0.2">
      <c r="A9758" s="263" t="s">
        <v>16147</v>
      </c>
      <c r="B9758" s="263" t="s">
        <v>28783</v>
      </c>
      <c r="C9758" s="263" t="s">
        <v>12</v>
      </c>
      <c r="D9758" t="s">
        <v>2</v>
      </c>
    </row>
    <row r="9759" spans="1:4" x14ac:dyDescent="0.2">
      <c r="A9759" s="263" t="s">
        <v>2760</v>
      </c>
      <c r="B9759" s="263" t="s">
        <v>28784</v>
      </c>
      <c r="C9759" s="263" t="s">
        <v>12</v>
      </c>
      <c r="D9759" t="s">
        <v>2</v>
      </c>
    </row>
    <row r="9760" spans="1:4" x14ac:dyDescent="0.2">
      <c r="A9760" s="263" t="s">
        <v>16148</v>
      </c>
      <c r="B9760" s="263" t="s">
        <v>28784</v>
      </c>
      <c r="C9760" s="263" t="s">
        <v>12</v>
      </c>
      <c r="D9760" t="s">
        <v>2</v>
      </c>
    </row>
    <row r="9761" spans="1:4" x14ac:dyDescent="0.2">
      <c r="A9761" s="263" t="s">
        <v>2761</v>
      </c>
      <c r="B9761" s="263" t="s">
        <v>28785</v>
      </c>
      <c r="C9761" s="263" t="s">
        <v>12</v>
      </c>
      <c r="D9761" t="s">
        <v>2</v>
      </c>
    </row>
    <row r="9762" spans="1:4" x14ac:dyDescent="0.2">
      <c r="A9762" s="263" t="s">
        <v>16149</v>
      </c>
      <c r="B9762" s="263" t="s">
        <v>28785</v>
      </c>
      <c r="C9762" s="263" t="s">
        <v>12</v>
      </c>
      <c r="D9762" t="s">
        <v>2</v>
      </c>
    </row>
    <row r="9763" spans="1:4" x14ac:dyDescent="0.2">
      <c r="A9763" s="263" t="s">
        <v>2762</v>
      </c>
      <c r="B9763" s="263" t="s">
        <v>28786</v>
      </c>
      <c r="C9763" s="263" t="s">
        <v>20</v>
      </c>
      <c r="D9763" t="s">
        <v>0</v>
      </c>
    </row>
    <row r="9764" spans="1:4" x14ac:dyDescent="0.2">
      <c r="A9764" s="263" t="s">
        <v>16150</v>
      </c>
      <c r="B9764" s="263" t="s">
        <v>28786</v>
      </c>
      <c r="C9764" s="263" t="s">
        <v>20</v>
      </c>
      <c r="D9764" t="s">
        <v>0</v>
      </c>
    </row>
    <row r="9765" spans="1:4" x14ac:dyDescent="0.2">
      <c r="A9765" s="263" t="s">
        <v>2763</v>
      </c>
      <c r="B9765" s="263" t="s">
        <v>28787</v>
      </c>
      <c r="C9765" s="263" t="s">
        <v>20</v>
      </c>
      <c r="D9765" t="s">
        <v>0</v>
      </c>
    </row>
    <row r="9766" spans="1:4" x14ac:dyDescent="0.2">
      <c r="A9766" s="263" t="s">
        <v>16151</v>
      </c>
      <c r="B9766" s="263" t="s">
        <v>28787</v>
      </c>
      <c r="C9766" s="263" t="s">
        <v>20</v>
      </c>
      <c r="D9766" t="s">
        <v>0</v>
      </c>
    </row>
    <row r="9767" spans="1:4" x14ac:dyDescent="0.2">
      <c r="A9767" s="263" t="s">
        <v>2764</v>
      </c>
      <c r="B9767" s="263" t="s">
        <v>28788</v>
      </c>
      <c r="C9767" s="263" t="s">
        <v>20</v>
      </c>
      <c r="D9767" t="s">
        <v>0</v>
      </c>
    </row>
    <row r="9768" spans="1:4" x14ac:dyDescent="0.2">
      <c r="A9768" s="263" t="s">
        <v>16152</v>
      </c>
      <c r="B9768" s="263" t="s">
        <v>28788</v>
      </c>
      <c r="C9768" s="263" t="s">
        <v>20</v>
      </c>
      <c r="D9768" t="s">
        <v>0</v>
      </c>
    </row>
    <row r="9769" spans="1:4" x14ac:dyDescent="0.2">
      <c r="A9769" s="263" t="s">
        <v>2765</v>
      </c>
      <c r="B9769" s="263" t="s">
        <v>28789</v>
      </c>
      <c r="C9769" s="263" t="s">
        <v>20</v>
      </c>
      <c r="D9769" t="s">
        <v>0</v>
      </c>
    </row>
    <row r="9770" spans="1:4" x14ac:dyDescent="0.2">
      <c r="A9770" s="263" t="s">
        <v>16153</v>
      </c>
      <c r="B9770" s="263" t="s">
        <v>28789</v>
      </c>
      <c r="C9770" s="263" t="s">
        <v>20</v>
      </c>
      <c r="D9770" t="s">
        <v>0</v>
      </c>
    </row>
    <row r="9771" spans="1:4" x14ac:dyDescent="0.2">
      <c r="A9771" s="263" t="s">
        <v>2766</v>
      </c>
      <c r="B9771" s="263" t="s">
        <v>28790</v>
      </c>
      <c r="C9771" s="263" t="s">
        <v>20</v>
      </c>
      <c r="D9771" t="s">
        <v>0</v>
      </c>
    </row>
    <row r="9772" spans="1:4" x14ac:dyDescent="0.2">
      <c r="A9772" s="263" t="s">
        <v>16154</v>
      </c>
      <c r="B9772" s="263" t="s">
        <v>28790</v>
      </c>
      <c r="C9772" s="263" t="s">
        <v>20</v>
      </c>
      <c r="D9772" t="s">
        <v>0</v>
      </c>
    </row>
    <row r="9773" spans="1:4" x14ac:dyDescent="0.2">
      <c r="A9773" s="263" t="s">
        <v>2767</v>
      </c>
      <c r="B9773" s="263" t="s">
        <v>28791</v>
      </c>
      <c r="C9773" s="263" t="s">
        <v>20</v>
      </c>
      <c r="D9773" t="s">
        <v>0</v>
      </c>
    </row>
    <row r="9774" spans="1:4" x14ac:dyDescent="0.2">
      <c r="A9774" s="263" t="s">
        <v>16155</v>
      </c>
      <c r="B9774" s="263" t="s">
        <v>28791</v>
      </c>
      <c r="C9774" s="263" t="s">
        <v>20</v>
      </c>
      <c r="D9774" t="s">
        <v>0</v>
      </c>
    </row>
    <row r="9775" spans="1:4" x14ac:dyDescent="0.2">
      <c r="A9775" s="263" t="s">
        <v>2768</v>
      </c>
      <c r="B9775" s="263" t="s">
        <v>28792</v>
      </c>
      <c r="C9775" s="263" t="s">
        <v>20</v>
      </c>
      <c r="D9775" t="s">
        <v>0</v>
      </c>
    </row>
    <row r="9776" spans="1:4" x14ac:dyDescent="0.2">
      <c r="A9776" s="263" t="s">
        <v>16156</v>
      </c>
      <c r="B9776" s="263" t="s">
        <v>28792</v>
      </c>
      <c r="C9776" s="263" t="s">
        <v>20</v>
      </c>
      <c r="D9776" t="s">
        <v>0</v>
      </c>
    </row>
    <row r="9777" spans="1:4" x14ac:dyDescent="0.2">
      <c r="A9777" s="263" t="s">
        <v>2769</v>
      </c>
      <c r="B9777" s="263" t="s">
        <v>28793</v>
      </c>
      <c r="C9777" s="263" t="s">
        <v>20</v>
      </c>
      <c r="D9777" t="s">
        <v>0</v>
      </c>
    </row>
    <row r="9778" spans="1:4" x14ac:dyDescent="0.2">
      <c r="A9778" s="263" t="s">
        <v>16157</v>
      </c>
      <c r="B9778" s="263" t="s">
        <v>28793</v>
      </c>
      <c r="C9778" s="263" t="s">
        <v>20</v>
      </c>
      <c r="D9778" t="s">
        <v>0</v>
      </c>
    </row>
    <row r="9779" spans="1:4" x14ac:dyDescent="0.2">
      <c r="A9779" s="263" t="s">
        <v>2770</v>
      </c>
      <c r="B9779" s="263" t="s">
        <v>28794</v>
      </c>
      <c r="C9779" s="263" t="s">
        <v>20</v>
      </c>
      <c r="D9779" t="s">
        <v>0</v>
      </c>
    </row>
    <row r="9780" spans="1:4" x14ac:dyDescent="0.2">
      <c r="A9780" s="263" t="s">
        <v>16158</v>
      </c>
      <c r="B9780" s="263" t="s">
        <v>28794</v>
      </c>
      <c r="C9780" s="263" t="s">
        <v>20</v>
      </c>
      <c r="D9780" t="s">
        <v>0</v>
      </c>
    </row>
    <row r="9781" spans="1:4" x14ac:dyDescent="0.2">
      <c r="A9781" s="263" t="s">
        <v>2771</v>
      </c>
      <c r="B9781" s="263" t="s">
        <v>28795</v>
      </c>
      <c r="C9781" s="263" t="s">
        <v>20</v>
      </c>
      <c r="D9781" t="s">
        <v>0</v>
      </c>
    </row>
    <row r="9782" spans="1:4" x14ac:dyDescent="0.2">
      <c r="A9782" s="263" t="s">
        <v>16159</v>
      </c>
      <c r="B9782" s="263" t="s">
        <v>28795</v>
      </c>
      <c r="C9782" s="263" t="s">
        <v>20</v>
      </c>
      <c r="D9782" t="s">
        <v>0</v>
      </c>
    </row>
    <row r="9783" spans="1:4" x14ac:dyDescent="0.2">
      <c r="A9783" s="263" t="s">
        <v>2772</v>
      </c>
      <c r="B9783" s="263" t="s">
        <v>28796</v>
      </c>
      <c r="C9783" s="263" t="s">
        <v>20</v>
      </c>
      <c r="D9783" t="s">
        <v>0</v>
      </c>
    </row>
    <row r="9784" spans="1:4" x14ac:dyDescent="0.2">
      <c r="A9784" s="263" t="s">
        <v>16160</v>
      </c>
      <c r="B9784" s="263" t="s">
        <v>28796</v>
      </c>
      <c r="C9784" s="263" t="s">
        <v>20</v>
      </c>
      <c r="D9784" t="s">
        <v>0</v>
      </c>
    </row>
    <row r="9785" spans="1:4" x14ac:dyDescent="0.2">
      <c r="A9785" s="263" t="s">
        <v>2773</v>
      </c>
      <c r="B9785" s="263" t="s">
        <v>28797</v>
      </c>
      <c r="C9785" s="263" t="s">
        <v>20</v>
      </c>
      <c r="D9785" t="s">
        <v>0</v>
      </c>
    </row>
    <row r="9786" spans="1:4" x14ac:dyDescent="0.2">
      <c r="A9786" s="263" t="s">
        <v>16161</v>
      </c>
      <c r="B9786" s="263" t="s">
        <v>28797</v>
      </c>
      <c r="C9786" s="263" t="s">
        <v>20</v>
      </c>
      <c r="D9786" t="s">
        <v>0</v>
      </c>
    </row>
    <row r="9787" spans="1:4" x14ac:dyDescent="0.2">
      <c r="A9787" s="263" t="s">
        <v>2774</v>
      </c>
      <c r="B9787" s="263" t="s">
        <v>28798</v>
      </c>
      <c r="C9787" s="263" t="s">
        <v>20</v>
      </c>
      <c r="D9787" t="s">
        <v>0</v>
      </c>
    </row>
    <row r="9788" spans="1:4" x14ac:dyDescent="0.2">
      <c r="A9788" s="263" t="s">
        <v>16162</v>
      </c>
      <c r="B9788" s="263" t="s">
        <v>28798</v>
      </c>
      <c r="C9788" s="263" t="s">
        <v>20</v>
      </c>
      <c r="D9788" t="s">
        <v>0</v>
      </c>
    </row>
    <row r="9789" spans="1:4" x14ac:dyDescent="0.2">
      <c r="A9789" s="263" t="s">
        <v>2775</v>
      </c>
      <c r="B9789" s="263" t="s">
        <v>28799</v>
      </c>
      <c r="C9789" s="263" t="s">
        <v>20</v>
      </c>
      <c r="D9789" t="s">
        <v>0</v>
      </c>
    </row>
    <row r="9790" spans="1:4" x14ac:dyDescent="0.2">
      <c r="A9790" s="263" t="s">
        <v>16163</v>
      </c>
      <c r="B9790" s="263" t="s">
        <v>28799</v>
      </c>
      <c r="C9790" s="263" t="s">
        <v>20</v>
      </c>
      <c r="D9790" t="s">
        <v>0</v>
      </c>
    </row>
    <row r="9791" spans="1:4" x14ac:dyDescent="0.2">
      <c r="A9791" s="263" t="s">
        <v>2776</v>
      </c>
      <c r="B9791" s="263" t="s">
        <v>28800</v>
      </c>
      <c r="C9791" s="263" t="s">
        <v>20</v>
      </c>
      <c r="D9791" t="s">
        <v>0</v>
      </c>
    </row>
    <row r="9792" spans="1:4" x14ac:dyDescent="0.2">
      <c r="A9792" s="263" t="s">
        <v>16164</v>
      </c>
      <c r="B9792" s="263" t="s">
        <v>28800</v>
      </c>
      <c r="C9792" s="263" t="s">
        <v>20</v>
      </c>
      <c r="D9792" t="s">
        <v>0</v>
      </c>
    </row>
    <row r="9793" spans="1:4" x14ac:dyDescent="0.2">
      <c r="A9793" s="263" t="s">
        <v>2777</v>
      </c>
      <c r="B9793" s="263" t="s">
        <v>28801</v>
      </c>
      <c r="C9793" s="263" t="s">
        <v>12</v>
      </c>
      <c r="D9793" t="s">
        <v>2</v>
      </c>
    </row>
    <row r="9794" spans="1:4" x14ac:dyDescent="0.2">
      <c r="A9794" s="263" t="s">
        <v>16165</v>
      </c>
      <c r="B9794" s="263" t="s">
        <v>28801</v>
      </c>
      <c r="C9794" s="263" t="s">
        <v>12</v>
      </c>
      <c r="D9794" t="s">
        <v>2</v>
      </c>
    </row>
    <row r="9795" spans="1:4" x14ac:dyDescent="0.2">
      <c r="A9795" s="263" t="s">
        <v>2778</v>
      </c>
      <c r="B9795" s="263" t="s">
        <v>28802</v>
      </c>
      <c r="C9795" s="263" t="s">
        <v>12</v>
      </c>
      <c r="D9795" t="s">
        <v>2</v>
      </c>
    </row>
    <row r="9796" spans="1:4" x14ac:dyDescent="0.2">
      <c r="A9796" s="263" t="s">
        <v>16166</v>
      </c>
      <c r="B9796" s="263" t="s">
        <v>28802</v>
      </c>
      <c r="C9796" s="263" t="s">
        <v>12</v>
      </c>
      <c r="D9796" t="s">
        <v>2</v>
      </c>
    </row>
    <row r="9797" spans="1:4" x14ac:dyDescent="0.2">
      <c r="A9797" s="263" t="s">
        <v>2779</v>
      </c>
      <c r="B9797" s="263" t="s">
        <v>28803</v>
      </c>
      <c r="C9797" s="263" t="s">
        <v>12</v>
      </c>
      <c r="D9797" t="s">
        <v>2</v>
      </c>
    </row>
    <row r="9798" spans="1:4" x14ac:dyDescent="0.2">
      <c r="A9798" s="263" t="s">
        <v>16167</v>
      </c>
      <c r="B9798" s="263" t="s">
        <v>28803</v>
      </c>
      <c r="C9798" s="263" t="s">
        <v>12</v>
      </c>
      <c r="D9798" t="s">
        <v>2</v>
      </c>
    </row>
    <row r="9799" spans="1:4" x14ac:dyDescent="0.2">
      <c r="A9799" s="263" t="s">
        <v>2780</v>
      </c>
      <c r="B9799" s="263" t="s">
        <v>28804</v>
      </c>
      <c r="C9799" s="263" t="s">
        <v>12</v>
      </c>
      <c r="D9799" t="s">
        <v>2</v>
      </c>
    </row>
    <row r="9800" spans="1:4" x14ac:dyDescent="0.2">
      <c r="A9800" s="263" t="s">
        <v>16168</v>
      </c>
      <c r="B9800" s="263" t="s">
        <v>28804</v>
      </c>
      <c r="C9800" s="263" t="s">
        <v>12</v>
      </c>
      <c r="D9800" t="s">
        <v>2</v>
      </c>
    </row>
    <row r="9801" spans="1:4" x14ac:dyDescent="0.2">
      <c r="A9801" s="263" t="s">
        <v>2781</v>
      </c>
      <c r="B9801" s="263" t="s">
        <v>28805</v>
      </c>
      <c r="C9801" s="263" t="s">
        <v>12</v>
      </c>
      <c r="D9801" t="s">
        <v>2</v>
      </c>
    </row>
    <row r="9802" spans="1:4" x14ac:dyDescent="0.2">
      <c r="A9802" s="263" t="s">
        <v>16169</v>
      </c>
      <c r="B9802" s="263" t="s">
        <v>28805</v>
      </c>
      <c r="C9802" s="263" t="s">
        <v>12</v>
      </c>
      <c r="D9802" t="s">
        <v>2</v>
      </c>
    </row>
    <row r="9803" spans="1:4" x14ac:dyDescent="0.2">
      <c r="A9803" s="263" t="s">
        <v>2782</v>
      </c>
      <c r="B9803" s="263" t="s">
        <v>28806</v>
      </c>
      <c r="C9803" s="263" t="s">
        <v>20</v>
      </c>
      <c r="D9803" t="s">
        <v>0</v>
      </c>
    </row>
    <row r="9804" spans="1:4" x14ac:dyDescent="0.2">
      <c r="A9804" s="263" t="s">
        <v>16170</v>
      </c>
      <c r="B9804" s="263" t="s">
        <v>28806</v>
      </c>
      <c r="C9804" s="263" t="s">
        <v>20</v>
      </c>
      <c r="D9804" t="s">
        <v>0</v>
      </c>
    </row>
    <row r="9805" spans="1:4" x14ac:dyDescent="0.2">
      <c r="A9805" s="263" t="s">
        <v>2783</v>
      </c>
      <c r="B9805" s="263" t="s">
        <v>28807</v>
      </c>
      <c r="C9805" s="263" t="s">
        <v>20</v>
      </c>
      <c r="D9805" t="s">
        <v>0</v>
      </c>
    </row>
    <row r="9806" spans="1:4" x14ac:dyDescent="0.2">
      <c r="A9806" s="263" t="s">
        <v>16171</v>
      </c>
      <c r="B9806" s="263" t="s">
        <v>28807</v>
      </c>
      <c r="C9806" s="263" t="s">
        <v>20</v>
      </c>
      <c r="D9806" t="s">
        <v>0</v>
      </c>
    </row>
    <row r="9807" spans="1:4" x14ac:dyDescent="0.2">
      <c r="A9807" s="263" t="s">
        <v>2784</v>
      </c>
      <c r="B9807" s="263" t="s">
        <v>28808</v>
      </c>
      <c r="C9807" s="263" t="s">
        <v>20</v>
      </c>
      <c r="D9807" t="s">
        <v>0</v>
      </c>
    </row>
    <row r="9808" spans="1:4" x14ac:dyDescent="0.2">
      <c r="A9808" s="263" t="s">
        <v>16172</v>
      </c>
      <c r="B9808" s="263" t="s">
        <v>28808</v>
      </c>
      <c r="C9808" s="263" t="s">
        <v>20</v>
      </c>
      <c r="D9808" t="s">
        <v>0</v>
      </c>
    </row>
    <row r="9809" spans="1:4" x14ac:dyDescent="0.2">
      <c r="A9809" s="263" t="s">
        <v>2785</v>
      </c>
      <c r="B9809" s="263" t="s">
        <v>28809</v>
      </c>
      <c r="C9809" s="263" t="s">
        <v>20</v>
      </c>
      <c r="D9809" t="s">
        <v>0</v>
      </c>
    </row>
    <row r="9810" spans="1:4" x14ac:dyDescent="0.2">
      <c r="A9810" s="263" t="s">
        <v>16173</v>
      </c>
      <c r="B9810" s="263" t="s">
        <v>28809</v>
      </c>
      <c r="C9810" s="263" t="s">
        <v>20</v>
      </c>
      <c r="D9810" t="s">
        <v>0</v>
      </c>
    </row>
    <row r="9811" spans="1:4" x14ac:dyDescent="0.2">
      <c r="A9811" s="263" t="s">
        <v>2786</v>
      </c>
      <c r="B9811" s="263" t="s">
        <v>28810</v>
      </c>
      <c r="C9811" s="263" t="s">
        <v>20</v>
      </c>
      <c r="D9811" t="s">
        <v>0</v>
      </c>
    </row>
    <row r="9812" spans="1:4" x14ac:dyDescent="0.2">
      <c r="A9812" s="263" t="s">
        <v>16174</v>
      </c>
      <c r="B9812" s="263" t="s">
        <v>28810</v>
      </c>
      <c r="C9812" s="263" t="s">
        <v>20</v>
      </c>
      <c r="D9812" t="s">
        <v>0</v>
      </c>
    </row>
    <row r="9813" spans="1:4" x14ac:dyDescent="0.2">
      <c r="A9813" s="263" t="s">
        <v>2787</v>
      </c>
      <c r="B9813" s="263" t="s">
        <v>28811</v>
      </c>
      <c r="C9813" s="263" t="s">
        <v>20</v>
      </c>
      <c r="D9813" t="s">
        <v>0</v>
      </c>
    </row>
    <row r="9814" spans="1:4" x14ac:dyDescent="0.2">
      <c r="A9814" s="263" t="s">
        <v>16175</v>
      </c>
      <c r="B9814" s="263" t="s">
        <v>28811</v>
      </c>
      <c r="C9814" s="263" t="s">
        <v>20</v>
      </c>
      <c r="D9814" t="s">
        <v>0</v>
      </c>
    </row>
    <row r="9815" spans="1:4" x14ac:dyDescent="0.2">
      <c r="A9815" s="263" t="s">
        <v>2788</v>
      </c>
      <c r="B9815" s="263" t="s">
        <v>28812</v>
      </c>
      <c r="C9815" s="263" t="s">
        <v>20</v>
      </c>
      <c r="D9815" t="s">
        <v>0</v>
      </c>
    </row>
    <row r="9816" spans="1:4" x14ac:dyDescent="0.2">
      <c r="A9816" s="263" t="s">
        <v>16176</v>
      </c>
      <c r="B9816" s="263" t="s">
        <v>28812</v>
      </c>
      <c r="C9816" s="263" t="s">
        <v>20</v>
      </c>
      <c r="D9816" t="s">
        <v>0</v>
      </c>
    </row>
    <row r="9817" spans="1:4" x14ac:dyDescent="0.2">
      <c r="A9817" s="263" t="s">
        <v>2789</v>
      </c>
      <c r="B9817" s="263" t="s">
        <v>28813</v>
      </c>
      <c r="C9817" s="263" t="s">
        <v>20</v>
      </c>
      <c r="D9817" t="s">
        <v>0</v>
      </c>
    </row>
    <row r="9818" spans="1:4" x14ac:dyDescent="0.2">
      <c r="A9818" s="263" t="s">
        <v>16177</v>
      </c>
      <c r="B9818" s="263" t="s">
        <v>28813</v>
      </c>
      <c r="C9818" s="263" t="s">
        <v>20</v>
      </c>
      <c r="D9818" t="s">
        <v>0</v>
      </c>
    </row>
    <row r="9819" spans="1:4" x14ac:dyDescent="0.2">
      <c r="A9819" s="263" t="s">
        <v>2790</v>
      </c>
      <c r="B9819" s="263" t="s">
        <v>28814</v>
      </c>
      <c r="C9819" s="263" t="s">
        <v>20</v>
      </c>
      <c r="D9819" t="s">
        <v>0</v>
      </c>
    </row>
    <row r="9820" spans="1:4" x14ac:dyDescent="0.2">
      <c r="A9820" s="263" t="s">
        <v>16178</v>
      </c>
      <c r="B9820" s="263" t="s">
        <v>28814</v>
      </c>
      <c r="C9820" s="263" t="s">
        <v>20</v>
      </c>
      <c r="D9820" t="s">
        <v>0</v>
      </c>
    </row>
    <row r="9821" spans="1:4" x14ac:dyDescent="0.2">
      <c r="A9821" s="263" t="s">
        <v>2791</v>
      </c>
      <c r="B9821" s="263" t="s">
        <v>28815</v>
      </c>
      <c r="C9821" s="263" t="s">
        <v>20</v>
      </c>
      <c r="D9821" t="s">
        <v>0</v>
      </c>
    </row>
    <row r="9822" spans="1:4" x14ac:dyDescent="0.2">
      <c r="A9822" s="263" t="s">
        <v>16179</v>
      </c>
      <c r="B9822" s="263" t="s">
        <v>28815</v>
      </c>
      <c r="C9822" s="263" t="s">
        <v>20</v>
      </c>
      <c r="D9822" t="s">
        <v>0</v>
      </c>
    </row>
    <row r="9823" spans="1:4" x14ac:dyDescent="0.2">
      <c r="A9823" s="263" t="s">
        <v>2792</v>
      </c>
      <c r="B9823" s="263" t="s">
        <v>28816</v>
      </c>
      <c r="C9823" s="263" t="s">
        <v>20</v>
      </c>
      <c r="D9823" t="s">
        <v>0</v>
      </c>
    </row>
    <row r="9824" spans="1:4" x14ac:dyDescent="0.2">
      <c r="A9824" s="263" t="s">
        <v>16180</v>
      </c>
      <c r="B9824" s="263" t="s">
        <v>28816</v>
      </c>
      <c r="C9824" s="263" t="s">
        <v>20</v>
      </c>
      <c r="D9824" t="s">
        <v>0</v>
      </c>
    </row>
    <row r="9825" spans="1:4" x14ac:dyDescent="0.2">
      <c r="A9825" s="263" t="s">
        <v>2793</v>
      </c>
      <c r="B9825" s="263" t="s">
        <v>28817</v>
      </c>
      <c r="C9825" s="263" t="s">
        <v>20</v>
      </c>
      <c r="D9825" t="s">
        <v>0</v>
      </c>
    </row>
    <row r="9826" spans="1:4" x14ac:dyDescent="0.2">
      <c r="A9826" s="263" t="s">
        <v>16181</v>
      </c>
      <c r="B9826" s="263" t="s">
        <v>28817</v>
      </c>
      <c r="C9826" s="263" t="s">
        <v>20</v>
      </c>
      <c r="D9826" t="s">
        <v>0</v>
      </c>
    </row>
    <row r="9827" spans="1:4" x14ac:dyDescent="0.2">
      <c r="A9827" s="263" t="s">
        <v>2794</v>
      </c>
      <c r="B9827" s="263" t="s">
        <v>28818</v>
      </c>
      <c r="C9827" s="263" t="s">
        <v>20</v>
      </c>
      <c r="D9827" t="s">
        <v>0</v>
      </c>
    </row>
    <row r="9828" spans="1:4" x14ac:dyDescent="0.2">
      <c r="A9828" s="263" t="s">
        <v>16182</v>
      </c>
      <c r="B9828" s="263" t="s">
        <v>28818</v>
      </c>
      <c r="C9828" s="263" t="s">
        <v>20</v>
      </c>
      <c r="D9828" t="s">
        <v>0</v>
      </c>
    </row>
    <row r="9829" spans="1:4" x14ac:dyDescent="0.2">
      <c r="A9829" s="263" t="s">
        <v>2795</v>
      </c>
      <c r="B9829" s="263" t="s">
        <v>28819</v>
      </c>
      <c r="C9829" s="263" t="s">
        <v>20</v>
      </c>
      <c r="D9829" t="s">
        <v>0</v>
      </c>
    </row>
    <row r="9830" spans="1:4" x14ac:dyDescent="0.2">
      <c r="A9830" s="263" t="s">
        <v>16183</v>
      </c>
      <c r="B9830" s="263" t="s">
        <v>28819</v>
      </c>
      <c r="C9830" s="263" t="s">
        <v>20</v>
      </c>
      <c r="D9830" t="s">
        <v>0</v>
      </c>
    </row>
    <row r="9831" spans="1:4" x14ac:dyDescent="0.2">
      <c r="A9831" s="263" t="s">
        <v>2796</v>
      </c>
      <c r="B9831" s="263" t="s">
        <v>28820</v>
      </c>
      <c r="C9831" s="263" t="s">
        <v>20</v>
      </c>
      <c r="D9831" t="s">
        <v>0</v>
      </c>
    </row>
    <row r="9832" spans="1:4" x14ac:dyDescent="0.2">
      <c r="A9832" s="263" t="s">
        <v>16184</v>
      </c>
      <c r="B9832" s="263" t="s">
        <v>28820</v>
      </c>
      <c r="C9832" s="263" t="s">
        <v>20</v>
      </c>
      <c r="D9832" t="s">
        <v>0</v>
      </c>
    </row>
    <row r="9833" spans="1:4" x14ac:dyDescent="0.2">
      <c r="A9833" s="263" t="s">
        <v>2797</v>
      </c>
      <c r="B9833" s="263" t="s">
        <v>28821</v>
      </c>
      <c r="C9833" s="263" t="s">
        <v>20</v>
      </c>
      <c r="D9833" t="s">
        <v>0</v>
      </c>
    </row>
    <row r="9834" spans="1:4" x14ac:dyDescent="0.2">
      <c r="A9834" s="263" t="s">
        <v>16185</v>
      </c>
      <c r="B9834" s="263" t="s">
        <v>28821</v>
      </c>
      <c r="C9834" s="263" t="s">
        <v>20</v>
      </c>
      <c r="D9834" t="s">
        <v>0</v>
      </c>
    </row>
    <row r="9835" spans="1:4" x14ac:dyDescent="0.2">
      <c r="A9835" s="263" t="s">
        <v>2798</v>
      </c>
      <c r="B9835" s="263" t="s">
        <v>28822</v>
      </c>
      <c r="C9835" s="263" t="s">
        <v>20</v>
      </c>
      <c r="D9835" t="s">
        <v>0</v>
      </c>
    </row>
    <row r="9836" spans="1:4" x14ac:dyDescent="0.2">
      <c r="A9836" s="263" t="s">
        <v>16186</v>
      </c>
      <c r="B9836" s="263" t="s">
        <v>28822</v>
      </c>
      <c r="C9836" s="263" t="s">
        <v>20</v>
      </c>
      <c r="D9836" t="s">
        <v>0</v>
      </c>
    </row>
    <row r="9837" spans="1:4" x14ac:dyDescent="0.2">
      <c r="A9837" s="263" t="s">
        <v>2799</v>
      </c>
      <c r="B9837" s="263" t="s">
        <v>28823</v>
      </c>
      <c r="C9837" s="263" t="s">
        <v>20</v>
      </c>
      <c r="D9837" t="s">
        <v>0</v>
      </c>
    </row>
    <row r="9838" spans="1:4" x14ac:dyDescent="0.2">
      <c r="A9838" s="263" t="s">
        <v>16187</v>
      </c>
      <c r="B9838" s="263" t="s">
        <v>28823</v>
      </c>
      <c r="C9838" s="263" t="s">
        <v>20</v>
      </c>
      <c r="D9838" t="s">
        <v>0</v>
      </c>
    </row>
    <row r="9839" spans="1:4" x14ac:dyDescent="0.2">
      <c r="A9839" s="263" t="s">
        <v>2800</v>
      </c>
      <c r="B9839" s="263" t="s">
        <v>28824</v>
      </c>
      <c r="C9839" s="263" t="s">
        <v>20</v>
      </c>
      <c r="D9839" t="s">
        <v>0</v>
      </c>
    </row>
    <row r="9840" spans="1:4" x14ac:dyDescent="0.2">
      <c r="A9840" s="263" t="s">
        <v>16188</v>
      </c>
      <c r="B9840" s="263" t="s">
        <v>28824</v>
      </c>
      <c r="C9840" s="263" t="s">
        <v>20</v>
      </c>
      <c r="D9840" t="s">
        <v>0</v>
      </c>
    </row>
    <row r="9841" spans="1:4" x14ac:dyDescent="0.2">
      <c r="A9841" s="263" t="s">
        <v>2801</v>
      </c>
      <c r="B9841" s="263" t="s">
        <v>28825</v>
      </c>
      <c r="C9841" s="263" t="s">
        <v>20</v>
      </c>
      <c r="D9841" t="s">
        <v>0</v>
      </c>
    </row>
    <row r="9842" spans="1:4" x14ac:dyDescent="0.2">
      <c r="A9842" s="263" t="s">
        <v>16189</v>
      </c>
      <c r="B9842" s="263" t="s">
        <v>28825</v>
      </c>
      <c r="C9842" s="263" t="s">
        <v>20</v>
      </c>
      <c r="D9842" t="s">
        <v>0</v>
      </c>
    </row>
    <row r="9843" spans="1:4" x14ac:dyDescent="0.2">
      <c r="A9843" s="263" t="s">
        <v>2802</v>
      </c>
      <c r="B9843" s="263" t="s">
        <v>28826</v>
      </c>
      <c r="C9843" s="263" t="s">
        <v>20</v>
      </c>
      <c r="D9843" t="s">
        <v>0</v>
      </c>
    </row>
    <row r="9844" spans="1:4" x14ac:dyDescent="0.2">
      <c r="A9844" s="263" t="s">
        <v>16190</v>
      </c>
      <c r="B9844" s="263" t="s">
        <v>28826</v>
      </c>
      <c r="C9844" s="263" t="s">
        <v>20</v>
      </c>
      <c r="D9844" t="s">
        <v>0</v>
      </c>
    </row>
    <row r="9845" spans="1:4" x14ac:dyDescent="0.2">
      <c r="A9845" s="263" t="s">
        <v>2803</v>
      </c>
      <c r="B9845" s="263" t="s">
        <v>28827</v>
      </c>
      <c r="C9845" s="263" t="s">
        <v>20</v>
      </c>
      <c r="D9845" t="s">
        <v>0</v>
      </c>
    </row>
    <row r="9846" spans="1:4" x14ac:dyDescent="0.2">
      <c r="A9846" s="263" t="s">
        <v>16191</v>
      </c>
      <c r="B9846" s="263" t="s">
        <v>28827</v>
      </c>
      <c r="C9846" s="263" t="s">
        <v>20</v>
      </c>
      <c r="D9846" t="s">
        <v>0</v>
      </c>
    </row>
    <row r="9847" spans="1:4" x14ac:dyDescent="0.2">
      <c r="A9847" s="263" t="s">
        <v>2804</v>
      </c>
      <c r="B9847" s="263" t="s">
        <v>28828</v>
      </c>
      <c r="C9847" s="263" t="s">
        <v>20</v>
      </c>
      <c r="D9847" t="s">
        <v>0</v>
      </c>
    </row>
    <row r="9848" spans="1:4" x14ac:dyDescent="0.2">
      <c r="A9848" s="263" t="s">
        <v>16192</v>
      </c>
      <c r="B9848" s="263" t="s">
        <v>28828</v>
      </c>
      <c r="C9848" s="263" t="s">
        <v>20</v>
      </c>
      <c r="D9848" t="s">
        <v>0</v>
      </c>
    </row>
    <row r="9849" spans="1:4" x14ac:dyDescent="0.2">
      <c r="A9849" s="263" t="s">
        <v>2805</v>
      </c>
      <c r="B9849" s="263" t="s">
        <v>28829</v>
      </c>
      <c r="C9849" s="263" t="s">
        <v>20</v>
      </c>
      <c r="D9849" t="s">
        <v>0</v>
      </c>
    </row>
    <row r="9850" spans="1:4" x14ac:dyDescent="0.2">
      <c r="A9850" s="263" t="s">
        <v>16193</v>
      </c>
      <c r="B9850" s="263" t="s">
        <v>28829</v>
      </c>
      <c r="C9850" s="263" t="s">
        <v>20</v>
      </c>
      <c r="D9850" t="s">
        <v>0</v>
      </c>
    </row>
    <row r="9851" spans="1:4" x14ac:dyDescent="0.2">
      <c r="A9851" s="263" t="s">
        <v>2806</v>
      </c>
      <c r="B9851" s="263" t="s">
        <v>28830</v>
      </c>
      <c r="C9851" s="263" t="s">
        <v>20</v>
      </c>
      <c r="D9851" t="s">
        <v>0</v>
      </c>
    </row>
    <row r="9852" spans="1:4" x14ac:dyDescent="0.2">
      <c r="A9852" s="263" t="s">
        <v>16194</v>
      </c>
      <c r="B9852" s="263" t="s">
        <v>28830</v>
      </c>
      <c r="C9852" s="263" t="s">
        <v>20</v>
      </c>
      <c r="D9852" t="s">
        <v>0</v>
      </c>
    </row>
    <row r="9853" spans="1:4" x14ac:dyDescent="0.2">
      <c r="A9853" s="263" t="s">
        <v>2807</v>
      </c>
      <c r="B9853" s="263" t="s">
        <v>28831</v>
      </c>
      <c r="C9853" s="263" t="s">
        <v>20</v>
      </c>
      <c r="D9853" t="s">
        <v>0</v>
      </c>
    </row>
    <row r="9854" spans="1:4" x14ac:dyDescent="0.2">
      <c r="A9854" s="263" t="s">
        <v>16195</v>
      </c>
      <c r="B9854" s="263" t="s">
        <v>28831</v>
      </c>
      <c r="C9854" s="263" t="s">
        <v>20</v>
      </c>
      <c r="D9854" t="s">
        <v>0</v>
      </c>
    </row>
    <row r="9855" spans="1:4" x14ac:dyDescent="0.2">
      <c r="A9855" s="263" t="s">
        <v>2808</v>
      </c>
      <c r="B9855" s="263" t="s">
        <v>28832</v>
      </c>
      <c r="C9855" s="263" t="s">
        <v>20</v>
      </c>
      <c r="D9855" t="s">
        <v>0</v>
      </c>
    </row>
    <row r="9856" spans="1:4" x14ac:dyDescent="0.2">
      <c r="A9856" s="263" t="s">
        <v>16196</v>
      </c>
      <c r="B9856" s="263" t="s">
        <v>28832</v>
      </c>
      <c r="C9856" s="263" t="s">
        <v>20</v>
      </c>
      <c r="D9856" t="s">
        <v>0</v>
      </c>
    </row>
    <row r="9857" spans="1:4" x14ac:dyDescent="0.2">
      <c r="A9857" s="263" t="s">
        <v>2809</v>
      </c>
      <c r="B9857" s="263" t="s">
        <v>28833</v>
      </c>
      <c r="C9857" s="263" t="s">
        <v>20</v>
      </c>
      <c r="D9857" t="s">
        <v>0</v>
      </c>
    </row>
    <row r="9858" spans="1:4" x14ac:dyDescent="0.2">
      <c r="A9858" s="263" t="s">
        <v>16197</v>
      </c>
      <c r="B9858" s="263" t="s">
        <v>28833</v>
      </c>
      <c r="C9858" s="263" t="s">
        <v>20</v>
      </c>
      <c r="D9858" t="s">
        <v>0</v>
      </c>
    </row>
    <row r="9859" spans="1:4" x14ac:dyDescent="0.2">
      <c r="A9859" s="263" t="s">
        <v>2810</v>
      </c>
      <c r="B9859" s="263" t="s">
        <v>28834</v>
      </c>
      <c r="C9859" s="263" t="s">
        <v>20</v>
      </c>
      <c r="D9859" t="s">
        <v>0</v>
      </c>
    </row>
    <row r="9860" spans="1:4" x14ac:dyDescent="0.2">
      <c r="A9860" s="263" t="s">
        <v>16198</v>
      </c>
      <c r="B9860" s="263" t="s">
        <v>28834</v>
      </c>
      <c r="C9860" s="263" t="s">
        <v>20</v>
      </c>
      <c r="D9860" t="s">
        <v>0</v>
      </c>
    </row>
    <row r="9861" spans="1:4" x14ac:dyDescent="0.2">
      <c r="A9861" s="263" t="s">
        <v>2811</v>
      </c>
      <c r="B9861" s="263" t="s">
        <v>28835</v>
      </c>
      <c r="C9861" s="263" t="s">
        <v>20</v>
      </c>
      <c r="D9861" t="s">
        <v>0</v>
      </c>
    </row>
    <row r="9862" spans="1:4" x14ac:dyDescent="0.2">
      <c r="A9862" s="263" t="s">
        <v>16199</v>
      </c>
      <c r="B9862" s="263" t="s">
        <v>28835</v>
      </c>
      <c r="C9862" s="263" t="s">
        <v>20</v>
      </c>
      <c r="D9862" t="s">
        <v>0</v>
      </c>
    </row>
    <row r="9863" spans="1:4" x14ac:dyDescent="0.2">
      <c r="A9863" s="263" t="s">
        <v>2812</v>
      </c>
      <c r="B9863" s="263" t="s">
        <v>28836</v>
      </c>
      <c r="C9863" s="263" t="s">
        <v>20</v>
      </c>
      <c r="D9863" t="s">
        <v>0</v>
      </c>
    </row>
    <row r="9864" spans="1:4" x14ac:dyDescent="0.2">
      <c r="A9864" s="263" t="s">
        <v>16200</v>
      </c>
      <c r="B9864" s="263" t="s">
        <v>28836</v>
      </c>
      <c r="C9864" s="263" t="s">
        <v>20</v>
      </c>
      <c r="D9864" t="s">
        <v>0</v>
      </c>
    </row>
    <row r="9865" spans="1:4" x14ac:dyDescent="0.2">
      <c r="A9865" s="263" t="s">
        <v>2813</v>
      </c>
      <c r="B9865" s="263" t="s">
        <v>28837</v>
      </c>
      <c r="C9865" s="263" t="s">
        <v>20</v>
      </c>
      <c r="D9865" t="s">
        <v>0</v>
      </c>
    </row>
    <row r="9866" spans="1:4" x14ac:dyDescent="0.2">
      <c r="A9866" s="263" t="s">
        <v>16201</v>
      </c>
      <c r="B9866" s="263" t="s">
        <v>28837</v>
      </c>
      <c r="C9866" s="263" t="s">
        <v>20</v>
      </c>
      <c r="D9866" t="s">
        <v>0</v>
      </c>
    </row>
    <row r="9867" spans="1:4" x14ac:dyDescent="0.2">
      <c r="A9867" s="263" t="s">
        <v>2814</v>
      </c>
      <c r="B9867" s="263" t="s">
        <v>28838</v>
      </c>
      <c r="C9867" s="263" t="s">
        <v>20</v>
      </c>
      <c r="D9867" t="s">
        <v>0</v>
      </c>
    </row>
    <row r="9868" spans="1:4" x14ac:dyDescent="0.2">
      <c r="A9868" s="263" t="s">
        <v>16202</v>
      </c>
      <c r="B9868" s="263" t="s">
        <v>28838</v>
      </c>
      <c r="C9868" s="263" t="s">
        <v>20</v>
      </c>
      <c r="D9868" t="s">
        <v>0</v>
      </c>
    </row>
    <row r="9869" spans="1:4" x14ac:dyDescent="0.2">
      <c r="A9869" s="263" t="s">
        <v>2815</v>
      </c>
      <c r="B9869" s="263" t="s">
        <v>28839</v>
      </c>
      <c r="C9869" s="263" t="s">
        <v>20</v>
      </c>
      <c r="D9869" t="s">
        <v>0</v>
      </c>
    </row>
    <row r="9870" spans="1:4" x14ac:dyDescent="0.2">
      <c r="A9870" s="263" t="s">
        <v>16203</v>
      </c>
      <c r="B9870" s="263" t="s">
        <v>28839</v>
      </c>
      <c r="C9870" s="263" t="s">
        <v>20</v>
      </c>
      <c r="D9870" t="s">
        <v>0</v>
      </c>
    </row>
    <row r="9871" spans="1:4" x14ac:dyDescent="0.2">
      <c r="A9871" s="263" t="s">
        <v>2816</v>
      </c>
      <c r="B9871" s="263" t="s">
        <v>28840</v>
      </c>
      <c r="C9871" s="263" t="s">
        <v>20</v>
      </c>
      <c r="D9871" t="s">
        <v>0</v>
      </c>
    </row>
    <row r="9872" spans="1:4" x14ac:dyDescent="0.2">
      <c r="A9872" s="263" t="s">
        <v>16204</v>
      </c>
      <c r="B9872" s="263" t="s">
        <v>28840</v>
      </c>
      <c r="C9872" s="263" t="s">
        <v>20</v>
      </c>
      <c r="D9872" t="s">
        <v>0</v>
      </c>
    </row>
    <row r="9873" spans="1:4" x14ac:dyDescent="0.2">
      <c r="A9873" s="263" t="s">
        <v>2817</v>
      </c>
      <c r="B9873" s="263" t="s">
        <v>28841</v>
      </c>
      <c r="C9873" s="263" t="s">
        <v>20</v>
      </c>
      <c r="D9873" t="s">
        <v>0</v>
      </c>
    </row>
    <row r="9874" spans="1:4" x14ac:dyDescent="0.2">
      <c r="A9874" s="263" t="s">
        <v>16205</v>
      </c>
      <c r="B9874" s="263" t="s">
        <v>28841</v>
      </c>
      <c r="C9874" s="263" t="s">
        <v>20</v>
      </c>
      <c r="D9874" t="s">
        <v>0</v>
      </c>
    </row>
    <row r="9875" spans="1:4" x14ac:dyDescent="0.2">
      <c r="A9875" s="263" t="s">
        <v>2818</v>
      </c>
      <c r="B9875" s="263" t="s">
        <v>28842</v>
      </c>
      <c r="C9875" s="263" t="s">
        <v>20</v>
      </c>
      <c r="D9875" t="s">
        <v>0</v>
      </c>
    </row>
    <row r="9876" spans="1:4" x14ac:dyDescent="0.2">
      <c r="A9876" s="263" t="s">
        <v>16206</v>
      </c>
      <c r="B9876" s="263" t="s">
        <v>28842</v>
      </c>
      <c r="C9876" s="263" t="s">
        <v>20</v>
      </c>
      <c r="D9876" t="s">
        <v>0</v>
      </c>
    </row>
    <row r="9877" spans="1:4" x14ac:dyDescent="0.2">
      <c r="A9877" s="263" t="s">
        <v>2819</v>
      </c>
      <c r="B9877" s="263" t="s">
        <v>28843</v>
      </c>
      <c r="C9877" s="263" t="s">
        <v>20</v>
      </c>
      <c r="D9877" t="s">
        <v>0</v>
      </c>
    </row>
    <row r="9878" spans="1:4" x14ac:dyDescent="0.2">
      <c r="A9878" s="263" t="s">
        <v>16207</v>
      </c>
      <c r="B9878" s="263" t="s">
        <v>28843</v>
      </c>
      <c r="C9878" s="263" t="s">
        <v>20</v>
      </c>
      <c r="D9878" t="s">
        <v>0</v>
      </c>
    </row>
    <row r="9879" spans="1:4" x14ac:dyDescent="0.2">
      <c r="A9879" s="263" t="s">
        <v>2820</v>
      </c>
      <c r="B9879" s="263" t="s">
        <v>28844</v>
      </c>
      <c r="C9879" s="263" t="s">
        <v>20</v>
      </c>
      <c r="D9879" t="s">
        <v>0</v>
      </c>
    </row>
    <row r="9880" spans="1:4" x14ac:dyDescent="0.2">
      <c r="A9880" s="263" t="s">
        <v>16208</v>
      </c>
      <c r="B9880" s="263" t="s">
        <v>28844</v>
      </c>
      <c r="C9880" s="263" t="s">
        <v>20</v>
      </c>
      <c r="D9880" t="s">
        <v>0</v>
      </c>
    </row>
    <row r="9881" spans="1:4" x14ac:dyDescent="0.2">
      <c r="A9881" s="263" t="s">
        <v>2821</v>
      </c>
      <c r="B9881" s="263" t="s">
        <v>28845</v>
      </c>
      <c r="C9881" s="263" t="s">
        <v>20</v>
      </c>
      <c r="D9881" t="s">
        <v>0</v>
      </c>
    </row>
    <row r="9882" spans="1:4" x14ac:dyDescent="0.2">
      <c r="A9882" s="263" t="s">
        <v>16209</v>
      </c>
      <c r="B9882" s="263" t="s">
        <v>28845</v>
      </c>
      <c r="C9882" s="263" t="s">
        <v>20</v>
      </c>
      <c r="D9882" t="s">
        <v>0</v>
      </c>
    </row>
    <row r="9883" spans="1:4" x14ac:dyDescent="0.2">
      <c r="A9883" s="263" t="s">
        <v>2822</v>
      </c>
      <c r="B9883" s="263" t="s">
        <v>28846</v>
      </c>
      <c r="C9883" s="263" t="s">
        <v>20</v>
      </c>
      <c r="D9883" t="s">
        <v>0</v>
      </c>
    </row>
    <row r="9884" spans="1:4" x14ac:dyDescent="0.2">
      <c r="A9884" s="263" t="s">
        <v>16210</v>
      </c>
      <c r="B9884" s="263" t="s">
        <v>28846</v>
      </c>
      <c r="C9884" s="263" t="s">
        <v>20</v>
      </c>
      <c r="D9884" t="s">
        <v>0</v>
      </c>
    </row>
    <row r="9885" spans="1:4" x14ac:dyDescent="0.2">
      <c r="A9885" s="263" t="s">
        <v>2823</v>
      </c>
      <c r="B9885" s="263" t="s">
        <v>28847</v>
      </c>
      <c r="C9885" s="263" t="s">
        <v>20</v>
      </c>
      <c r="D9885" t="s">
        <v>0</v>
      </c>
    </row>
    <row r="9886" spans="1:4" x14ac:dyDescent="0.2">
      <c r="A9886" s="263" t="s">
        <v>16211</v>
      </c>
      <c r="B9886" s="263" t="s">
        <v>28847</v>
      </c>
      <c r="C9886" s="263" t="s">
        <v>20</v>
      </c>
      <c r="D9886" t="s">
        <v>0</v>
      </c>
    </row>
    <row r="9887" spans="1:4" x14ac:dyDescent="0.2">
      <c r="A9887" s="263" t="s">
        <v>2824</v>
      </c>
      <c r="B9887" s="263" t="s">
        <v>28848</v>
      </c>
      <c r="C9887" s="263" t="s">
        <v>23763</v>
      </c>
      <c r="D9887" t="s">
        <v>35031</v>
      </c>
    </row>
    <row r="9888" spans="1:4" x14ac:dyDescent="0.2">
      <c r="A9888" s="263" t="s">
        <v>16212</v>
      </c>
      <c r="B9888" s="263" t="s">
        <v>28848</v>
      </c>
      <c r="C9888" s="263" t="s">
        <v>23763</v>
      </c>
      <c r="D9888" t="s">
        <v>35031</v>
      </c>
    </row>
    <row r="9889" spans="1:4" x14ac:dyDescent="0.2">
      <c r="A9889" s="263" t="s">
        <v>2825</v>
      </c>
      <c r="B9889" s="263" t="s">
        <v>28849</v>
      </c>
      <c r="C9889" s="263" t="s">
        <v>20</v>
      </c>
      <c r="D9889" t="s">
        <v>0</v>
      </c>
    </row>
    <row r="9890" spans="1:4" x14ac:dyDescent="0.2">
      <c r="A9890" s="263" t="s">
        <v>16213</v>
      </c>
      <c r="B9890" s="263" t="s">
        <v>28849</v>
      </c>
      <c r="C9890" s="263" t="s">
        <v>20</v>
      </c>
      <c r="D9890" t="s">
        <v>0</v>
      </c>
    </row>
    <row r="9891" spans="1:4" x14ac:dyDescent="0.2">
      <c r="A9891" s="263" t="s">
        <v>2826</v>
      </c>
      <c r="B9891" s="263" t="s">
        <v>28850</v>
      </c>
      <c r="C9891" s="263" t="s">
        <v>20</v>
      </c>
      <c r="D9891" t="s">
        <v>0</v>
      </c>
    </row>
    <row r="9892" spans="1:4" x14ac:dyDescent="0.2">
      <c r="A9892" s="263" t="s">
        <v>16214</v>
      </c>
      <c r="B9892" s="263" t="s">
        <v>28850</v>
      </c>
      <c r="C9892" s="263" t="s">
        <v>20</v>
      </c>
      <c r="D9892" t="s">
        <v>0</v>
      </c>
    </row>
    <row r="9893" spans="1:4" x14ac:dyDescent="0.2">
      <c r="A9893" s="263" t="s">
        <v>2827</v>
      </c>
      <c r="B9893" s="263" t="s">
        <v>28851</v>
      </c>
      <c r="C9893" s="263" t="s">
        <v>20</v>
      </c>
      <c r="D9893" t="s">
        <v>0</v>
      </c>
    </row>
    <row r="9894" spans="1:4" x14ac:dyDescent="0.2">
      <c r="A9894" s="263" t="s">
        <v>16215</v>
      </c>
      <c r="B9894" s="263" t="s">
        <v>28851</v>
      </c>
      <c r="C9894" s="263" t="s">
        <v>20</v>
      </c>
      <c r="D9894" t="s">
        <v>0</v>
      </c>
    </row>
    <row r="9895" spans="1:4" x14ac:dyDescent="0.2">
      <c r="A9895" s="263" t="s">
        <v>2828</v>
      </c>
      <c r="B9895" s="263" t="s">
        <v>28852</v>
      </c>
      <c r="C9895" s="263" t="s">
        <v>20</v>
      </c>
      <c r="D9895" t="s">
        <v>0</v>
      </c>
    </row>
    <row r="9896" spans="1:4" x14ac:dyDescent="0.2">
      <c r="A9896" s="263" t="s">
        <v>16216</v>
      </c>
      <c r="B9896" s="263" t="s">
        <v>28852</v>
      </c>
      <c r="C9896" s="263" t="s">
        <v>20</v>
      </c>
      <c r="D9896" t="s">
        <v>0</v>
      </c>
    </row>
    <row r="9897" spans="1:4" x14ac:dyDescent="0.2">
      <c r="A9897" s="263" t="s">
        <v>2829</v>
      </c>
      <c r="B9897" s="263" t="s">
        <v>28853</v>
      </c>
      <c r="C9897" s="263" t="s">
        <v>20</v>
      </c>
      <c r="D9897" t="s">
        <v>0</v>
      </c>
    </row>
    <row r="9898" spans="1:4" x14ac:dyDescent="0.2">
      <c r="A9898" s="263" t="s">
        <v>16217</v>
      </c>
      <c r="B9898" s="263" t="s">
        <v>28853</v>
      </c>
      <c r="C9898" s="263" t="s">
        <v>20</v>
      </c>
      <c r="D9898" t="s">
        <v>0</v>
      </c>
    </row>
    <row r="9899" spans="1:4" x14ac:dyDescent="0.2">
      <c r="A9899" s="263" t="s">
        <v>2830</v>
      </c>
      <c r="B9899" s="263" t="s">
        <v>28854</v>
      </c>
      <c r="C9899" s="263" t="s">
        <v>20</v>
      </c>
      <c r="D9899" t="s">
        <v>0</v>
      </c>
    </row>
    <row r="9900" spans="1:4" x14ac:dyDescent="0.2">
      <c r="A9900" s="263" t="s">
        <v>16218</v>
      </c>
      <c r="B9900" s="263" t="s">
        <v>28854</v>
      </c>
      <c r="C9900" s="263" t="s">
        <v>20</v>
      </c>
      <c r="D9900" t="s">
        <v>0</v>
      </c>
    </row>
    <row r="9901" spans="1:4" x14ac:dyDescent="0.2">
      <c r="A9901" s="263" t="s">
        <v>2831</v>
      </c>
      <c r="B9901" s="263" t="s">
        <v>28855</v>
      </c>
      <c r="C9901" s="263" t="s">
        <v>20</v>
      </c>
      <c r="D9901" t="s">
        <v>0</v>
      </c>
    </row>
    <row r="9902" spans="1:4" x14ac:dyDescent="0.2">
      <c r="A9902" s="263" t="s">
        <v>16219</v>
      </c>
      <c r="B9902" s="263" t="s">
        <v>28855</v>
      </c>
      <c r="C9902" s="263" t="s">
        <v>20</v>
      </c>
      <c r="D9902" t="s">
        <v>0</v>
      </c>
    </row>
    <row r="9903" spans="1:4" x14ac:dyDescent="0.2">
      <c r="A9903" s="263" t="s">
        <v>2832</v>
      </c>
      <c r="B9903" s="263" t="s">
        <v>28856</v>
      </c>
      <c r="C9903" s="263" t="s">
        <v>20</v>
      </c>
      <c r="D9903" t="s">
        <v>0</v>
      </c>
    </row>
    <row r="9904" spans="1:4" x14ac:dyDescent="0.2">
      <c r="A9904" s="263" t="s">
        <v>16220</v>
      </c>
      <c r="B9904" s="263" t="s">
        <v>28856</v>
      </c>
      <c r="C9904" s="263" t="s">
        <v>20</v>
      </c>
      <c r="D9904" t="s">
        <v>0</v>
      </c>
    </row>
    <row r="9905" spans="1:4" x14ac:dyDescent="0.2">
      <c r="A9905" s="263" t="s">
        <v>2833</v>
      </c>
      <c r="B9905" s="263" t="s">
        <v>28857</v>
      </c>
      <c r="C9905" s="263" t="s">
        <v>20</v>
      </c>
      <c r="D9905" t="s">
        <v>0</v>
      </c>
    </row>
    <row r="9906" spans="1:4" x14ac:dyDescent="0.2">
      <c r="A9906" s="263" t="s">
        <v>16221</v>
      </c>
      <c r="B9906" s="263" t="s">
        <v>28857</v>
      </c>
      <c r="C9906" s="263" t="s">
        <v>20</v>
      </c>
      <c r="D9906" t="s">
        <v>0</v>
      </c>
    </row>
    <row r="9907" spans="1:4" x14ac:dyDescent="0.2">
      <c r="A9907" s="263" t="s">
        <v>2834</v>
      </c>
      <c r="B9907" s="263" t="s">
        <v>28858</v>
      </c>
      <c r="C9907" s="263" t="s">
        <v>20</v>
      </c>
      <c r="D9907" t="s">
        <v>0</v>
      </c>
    </row>
    <row r="9908" spans="1:4" x14ac:dyDescent="0.2">
      <c r="A9908" s="263" t="s">
        <v>16222</v>
      </c>
      <c r="B9908" s="263" t="s">
        <v>28858</v>
      </c>
      <c r="C9908" s="263" t="s">
        <v>20</v>
      </c>
      <c r="D9908" t="s">
        <v>0</v>
      </c>
    </row>
    <row r="9909" spans="1:4" x14ac:dyDescent="0.2">
      <c r="A9909" s="263" t="s">
        <v>2835</v>
      </c>
      <c r="B9909" s="263" t="s">
        <v>28859</v>
      </c>
      <c r="C9909" s="263" t="s">
        <v>20</v>
      </c>
      <c r="D9909" t="s">
        <v>0</v>
      </c>
    </row>
    <row r="9910" spans="1:4" x14ac:dyDescent="0.2">
      <c r="A9910" s="263" t="s">
        <v>16223</v>
      </c>
      <c r="B9910" s="263" t="s">
        <v>28859</v>
      </c>
      <c r="C9910" s="263" t="s">
        <v>20</v>
      </c>
      <c r="D9910" t="s">
        <v>0</v>
      </c>
    </row>
    <row r="9911" spans="1:4" x14ac:dyDescent="0.2">
      <c r="A9911" s="263" t="s">
        <v>2836</v>
      </c>
      <c r="B9911" s="263" t="s">
        <v>28860</v>
      </c>
      <c r="C9911" s="263" t="s">
        <v>20</v>
      </c>
      <c r="D9911" t="s">
        <v>0</v>
      </c>
    </row>
    <row r="9912" spans="1:4" x14ac:dyDescent="0.2">
      <c r="A9912" s="263" t="s">
        <v>16224</v>
      </c>
      <c r="B9912" s="263" t="s">
        <v>28860</v>
      </c>
      <c r="C9912" s="263" t="s">
        <v>20</v>
      </c>
      <c r="D9912" t="s">
        <v>0</v>
      </c>
    </row>
    <row r="9913" spans="1:4" x14ac:dyDescent="0.2">
      <c r="A9913" s="263" t="s">
        <v>2837</v>
      </c>
      <c r="B9913" s="263" t="s">
        <v>28861</v>
      </c>
      <c r="C9913" s="263" t="s">
        <v>20</v>
      </c>
      <c r="D9913" t="s">
        <v>0</v>
      </c>
    </row>
    <row r="9914" spans="1:4" x14ac:dyDescent="0.2">
      <c r="A9914" s="263" t="s">
        <v>16225</v>
      </c>
      <c r="B9914" s="263" t="s">
        <v>28861</v>
      </c>
      <c r="C9914" s="263" t="s">
        <v>20</v>
      </c>
      <c r="D9914" t="s">
        <v>0</v>
      </c>
    </row>
    <row r="9915" spans="1:4" x14ac:dyDescent="0.2">
      <c r="A9915" s="263" t="s">
        <v>2838</v>
      </c>
      <c r="B9915" s="263" t="s">
        <v>28862</v>
      </c>
      <c r="C9915" s="263" t="s">
        <v>20</v>
      </c>
      <c r="D9915" t="s">
        <v>0</v>
      </c>
    </row>
    <row r="9916" spans="1:4" x14ac:dyDescent="0.2">
      <c r="A9916" s="263" t="s">
        <v>16226</v>
      </c>
      <c r="B9916" s="263" t="s">
        <v>28862</v>
      </c>
      <c r="C9916" s="263" t="s">
        <v>20</v>
      </c>
      <c r="D9916" t="s">
        <v>0</v>
      </c>
    </row>
    <row r="9917" spans="1:4" x14ac:dyDescent="0.2">
      <c r="A9917" s="263" t="s">
        <v>2839</v>
      </c>
      <c r="B9917" s="263" t="s">
        <v>28863</v>
      </c>
      <c r="C9917" s="263" t="s">
        <v>20</v>
      </c>
      <c r="D9917" t="s">
        <v>0</v>
      </c>
    </row>
    <row r="9918" spans="1:4" x14ac:dyDescent="0.2">
      <c r="A9918" s="263" t="s">
        <v>16227</v>
      </c>
      <c r="B9918" s="263" t="s">
        <v>28863</v>
      </c>
      <c r="C9918" s="263" t="s">
        <v>20</v>
      </c>
      <c r="D9918" t="s">
        <v>0</v>
      </c>
    </row>
    <row r="9919" spans="1:4" x14ac:dyDescent="0.2">
      <c r="A9919" s="263" t="s">
        <v>2840</v>
      </c>
      <c r="B9919" s="263" t="s">
        <v>28864</v>
      </c>
      <c r="C9919" s="263" t="s">
        <v>20</v>
      </c>
      <c r="D9919" t="s">
        <v>0</v>
      </c>
    </row>
    <row r="9920" spans="1:4" x14ac:dyDescent="0.2">
      <c r="A9920" s="263" t="s">
        <v>16228</v>
      </c>
      <c r="B9920" s="263" t="s">
        <v>28864</v>
      </c>
      <c r="C9920" s="263" t="s">
        <v>20</v>
      </c>
      <c r="D9920" t="s">
        <v>0</v>
      </c>
    </row>
    <row r="9921" spans="1:4" x14ac:dyDescent="0.2">
      <c r="A9921" s="263" t="s">
        <v>2841</v>
      </c>
      <c r="B9921" s="263" t="s">
        <v>28865</v>
      </c>
      <c r="C9921" s="263" t="s">
        <v>20</v>
      </c>
      <c r="D9921" t="s">
        <v>0</v>
      </c>
    </row>
    <row r="9922" spans="1:4" x14ac:dyDescent="0.2">
      <c r="A9922" s="263" t="s">
        <v>16229</v>
      </c>
      <c r="B9922" s="263" t="s">
        <v>28865</v>
      </c>
      <c r="C9922" s="263" t="s">
        <v>20</v>
      </c>
      <c r="D9922" t="s">
        <v>0</v>
      </c>
    </row>
    <row r="9923" spans="1:4" x14ac:dyDescent="0.2">
      <c r="A9923" s="263" t="s">
        <v>2842</v>
      </c>
      <c r="B9923" s="263" t="s">
        <v>28866</v>
      </c>
      <c r="C9923" s="263" t="s">
        <v>20</v>
      </c>
      <c r="D9923" t="s">
        <v>0</v>
      </c>
    </row>
    <row r="9924" spans="1:4" x14ac:dyDescent="0.2">
      <c r="A9924" s="263" t="s">
        <v>16230</v>
      </c>
      <c r="B9924" s="263" t="s">
        <v>28866</v>
      </c>
      <c r="C9924" s="263" t="s">
        <v>20</v>
      </c>
      <c r="D9924" t="s">
        <v>0</v>
      </c>
    </row>
    <row r="9925" spans="1:4" x14ac:dyDescent="0.2">
      <c r="A9925" s="263" t="s">
        <v>2843</v>
      </c>
      <c r="B9925" s="263" t="s">
        <v>28867</v>
      </c>
      <c r="C9925" s="263" t="s">
        <v>20</v>
      </c>
      <c r="D9925" t="s">
        <v>0</v>
      </c>
    </row>
    <row r="9926" spans="1:4" x14ac:dyDescent="0.2">
      <c r="A9926" s="263" t="s">
        <v>16231</v>
      </c>
      <c r="B9926" s="263" t="s">
        <v>28867</v>
      </c>
      <c r="C9926" s="263" t="s">
        <v>20</v>
      </c>
      <c r="D9926" t="s">
        <v>0</v>
      </c>
    </row>
    <row r="9927" spans="1:4" x14ac:dyDescent="0.2">
      <c r="A9927" s="263" t="s">
        <v>2844</v>
      </c>
      <c r="B9927" s="263" t="s">
        <v>28868</v>
      </c>
      <c r="C9927" s="263" t="s">
        <v>20</v>
      </c>
      <c r="D9927" t="s">
        <v>0</v>
      </c>
    </row>
    <row r="9928" spans="1:4" x14ac:dyDescent="0.2">
      <c r="A9928" s="263" t="s">
        <v>16232</v>
      </c>
      <c r="B9928" s="263" t="s">
        <v>28868</v>
      </c>
      <c r="C9928" s="263" t="s">
        <v>20</v>
      </c>
      <c r="D9928" t="s">
        <v>0</v>
      </c>
    </row>
    <row r="9929" spans="1:4" x14ac:dyDescent="0.2">
      <c r="A9929" s="263" t="s">
        <v>2845</v>
      </c>
      <c r="B9929" s="263" t="s">
        <v>28869</v>
      </c>
      <c r="C9929" s="263" t="s">
        <v>20</v>
      </c>
      <c r="D9929" t="s">
        <v>0</v>
      </c>
    </row>
    <row r="9930" spans="1:4" x14ac:dyDescent="0.2">
      <c r="A9930" s="263" t="s">
        <v>16233</v>
      </c>
      <c r="B9930" s="263" t="s">
        <v>28869</v>
      </c>
      <c r="C9930" s="263" t="s">
        <v>20</v>
      </c>
      <c r="D9930" t="s">
        <v>0</v>
      </c>
    </row>
    <row r="9931" spans="1:4" x14ac:dyDescent="0.2">
      <c r="A9931" s="263" t="s">
        <v>2846</v>
      </c>
      <c r="B9931" s="263" t="s">
        <v>28870</v>
      </c>
      <c r="C9931" s="263" t="s">
        <v>20</v>
      </c>
      <c r="D9931" t="s">
        <v>0</v>
      </c>
    </row>
    <row r="9932" spans="1:4" x14ac:dyDescent="0.2">
      <c r="A9932" s="263" t="s">
        <v>16234</v>
      </c>
      <c r="B9932" s="263" t="s">
        <v>28870</v>
      </c>
      <c r="C9932" s="263" t="s">
        <v>20</v>
      </c>
      <c r="D9932" t="s">
        <v>0</v>
      </c>
    </row>
    <row r="9933" spans="1:4" x14ac:dyDescent="0.2">
      <c r="A9933" s="263" t="s">
        <v>2847</v>
      </c>
      <c r="B9933" s="263" t="s">
        <v>28871</v>
      </c>
      <c r="C9933" s="263" t="s">
        <v>20</v>
      </c>
      <c r="D9933" t="s">
        <v>0</v>
      </c>
    </row>
    <row r="9934" spans="1:4" x14ac:dyDescent="0.2">
      <c r="A9934" s="263" t="s">
        <v>16235</v>
      </c>
      <c r="B9934" s="263" t="s">
        <v>28871</v>
      </c>
      <c r="C9934" s="263" t="s">
        <v>20</v>
      </c>
      <c r="D9934" t="s">
        <v>0</v>
      </c>
    </row>
    <row r="9935" spans="1:4" x14ac:dyDescent="0.2">
      <c r="A9935" s="263" t="s">
        <v>2848</v>
      </c>
      <c r="B9935" s="263" t="s">
        <v>28872</v>
      </c>
      <c r="C9935" s="263" t="s">
        <v>20</v>
      </c>
      <c r="D9935" t="s">
        <v>0</v>
      </c>
    </row>
    <row r="9936" spans="1:4" x14ac:dyDescent="0.2">
      <c r="A9936" s="263" t="s">
        <v>16236</v>
      </c>
      <c r="B9936" s="263" t="s">
        <v>28872</v>
      </c>
      <c r="C9936" s="263" t="s">
        <v>20</v>
      </c>
      <c r="D9936" t="s">
        <v>0</v>
      </c>
    </row>
    <row r="9937" spans="1:4" x14ac:dyDescent="0.2">
      <c r="A9937" s="263" t="s">
        <v>2849</v>
      </c>
      <c r="B9937" s="263" t="s">
        <v>28873</v>
      </c>
      <c r="C9937" s="263" t="s">
        <v>20</v>
      </c>
      <c r="D9937" t="s">
        <v>0</v>
      </c>
    </row>
    <row r="9938" spans="1:4" x14ac:dyDescent="0.2">
      <c r="A9938" s="263" t="s">
        <v>16237</v>
      </c>
      <c r="B9938" s="263" t="s">
        <v>28873</v>
      </c>
      <c r="C9938" s="263" t="s">
        <v>20</v>
      </c>
      <c r="D9938" t="s">
        <v>0</v>
      </c>
    </row>
    <row r="9939" spans="1:4" x14ac:dyDescent="0.2">
      <c r="A9939" s="263" t="s">
        <v>2850</v>
      </c>
      <c r="B9939" s="263" t="s">
        <v>28874</v>
      </c>
      <c r="C9939" s="263" t="s">
        <v>20</v>
      </c>
      <c r="D9939" t="s">
        <v>0</v>
      </c>
    </row>
    <row r="9940" spans="1:4" x14ac:dyDescent="0.2">
      <c r="A9940" s="263" t="s">
        <v>16238</v>
      </c>
      <c r="B9940" s="263" t="s">
        <v>28874</v>
      </c>
      <c r="C9940" s="263" t="s">
        <v>20</v>
      </c>
      <c r="D9940" t="s">
        <v>0</v>
      </c>
    </row>
    <row r="9941" spans="1:4" x14ac:dyDescent="0.2">
      <c r="A9941" s="263" t="s">
        <v>2851</v>
      </c>
      <c r="B9941" s="263" t="s">
        <v>28875</v>
      </c>
      <c r="C9941" s="263" t="s">
        <v>20</v>
      </c>
      <c r="D9941" t="s">
        <v>0</v>
      </c>
    </row>
    <row r="9942" spans="1:4" x14ac:dyDescent="0.2">
      <c r="A9942" s="263" t="s">
        <v>16239</v>
      </c>
      <c r="B9942" s="263" t="s">
        <v>28875</v>
      </c>
      <c r="C9942" s="263" t="s">
        <v>20</v>
      </c>
      <c r="D9942" t="s">
        <v>0</v>
      </c>
    </row>
    <row r="9943" spans="1:4" x14ac:dyDescent="0.2">
      <c r="A9943" s="263" t="s">
        <v>2852</v>
      </c>
      <c r="B9943" s="263" t="s">
        <v>28876</v>
      </c>
      <c r="C9943" s="263" t="s">
        <v>20</v>
      </c>
      <c r="D9943" t="s">
        <v>0</v>
      </c>
    </row>
    <row r="9944" spans="1:4" x14ac:dyDescent="0.2">
      <c r="A9944" s="263" t="s">
        <v>16240</v>
      </c>
      <c r="B9944" s="263" t="s">
        <v>28876</v>
      </c>
      <c r="C9944" s="263" t="s">
        <v>20</v>
      </c>
      <c r="D9944" t="s">
        <v>0</v>
      </c>
    </row>
    <row r="9945" spans="1:4" x14ac:dyDescent="0.2">
      <c r="A9945" s="263" t="s">
        <v>2853</v>
      </c>
      <c r="B9945" s="263" t="s">
        <v>28877</v>
      </c>
      <c r="C9945" s="263" t="s">
        <v>20</v>
      </c>
      <c r="D9945" t="s">
        <v>0</v>
      </c>
    </row>
    <row r="9946" spans="1:4" x14ac:dyDescent="0.2">
      <c r="A9946" s="263" t="s">
        <v>16241</v>
      </c>
      <c r="B9946" s="263" t="s">
        <v>28877</v>
      </c>
      <c r="C9946" s="263" t="s">
        <v>20</v>
      </c>
      <c r="D9946" t="s">
        <v>0</v>
      </c>
    </row>
    <row r="9947" spans="1:4" x14ac:dyDescent="0.2">
      <c r="A9947" s="263" t="s">
        <v>2854</v>
      </c>
      <c r="B9947" s="263" t="s">
        <v>28878</v>
      </c>
      <c r="C9947" s="263" t="s">
        <v>23500</v>
      </c>
      <c r="D9947" t="s">
        <v>34972</v>
      </c>
    </row>
    <row r="9948" spans="1:4" x14ac:dyDescent="0.2">
      <c r="A9948" s="263" t="s">
        <v>16242</v>
      </c>
      <c r="B9948" s="263" t="s">
        <v>28878</v>
      </c>
      <c r="C9948" s="263" t="s">
        <v>23500</v>
      </c>
      <c r="D9948" t="s">
        <v>34972</v>
      </c>
    </row>
    <row r="9949" spans="1:4" x14ac:dyDescent="0.2">
      <c r="A9949" s="263" t="s">
        <v>2855</v>
      </c>
      <c r="B9949" s="263" t="s">
        <v>28879</v>
      </c>
      <c r="C9949" s="263" t="s">
        <v>23500</v>
      </c>
      <c r="D9949" t="s">
        <v>34972</v>
      </c>
    </row>
    <row r="9950" spans="1:4" x14ac:dyDescent="0.2">
      <c r="A9950" s="263" t="s">
        <v>16243</v>
      </c>
      <c r="B9950" s="263" t="s">
        <v>28879</v>
      </c>
      <c r="C9950" s="263" t="s">
        <v>23500</v>
      </c>
      <c r="D9950" t="s">
        <v>34972</v>
      </c>
    </row>
    <row r="9951" spans="1:4" x14ac:dyDescent="0.2">
      <c r="A9951" s="263" t="s">
        <v>2856</v>
      </c>
      <c r="B9951" s="263" t="s">
        <v>28880</v>
      </c>
      <c r="C9951" s="263" t="s">
        <v>23500</v>
      </c>
      <c r="D9951" t="s">
        <v>34972</v>
      </c>
    </row>
    <row r="9952" spans="1:4" x14ac:dyDescent="0.2">
      <c r="A9952" s="263" t="s">
        <v>16244</v>
      </c>
      <c r="B9952" s="263" t="s">
        <v>28880</v>
      </c>
      <c r="C9952" s="263" t="s">
        <v>23500</v>
      </c>
      <c r="D9952" t="s">
        <v>34972</v>
      </c>
    </row>
    <row r="9953" spans="1:4" x14ac:dyDescent="0.2">
      <c r="A9953" s="263" t="s">
        <v>2857</v>
      </c>
      <c r="B9953" s="263" t="s">
        <v>28881</v>
      </c>
      <c r="C9953" s="263" t="s">
        <v>23500</v>
      </c>
      <c r="D9953" t="s">
        <v>34972</v>
      </c>
    </row>
    <row r="9954" spans="1:4" x14ac:dyDescent="0.2">
      <c r="A9954" s="263" t="s">
        <v>16245</v>
      </c>
      <c r="B9954" s="263" t="s">
        <v>28881</v>
      </c>
      <c r="C9954" s="263" t="s">
        <v>23500</v>
      </c>
      <c r="D9954" t="s">
        <v>34972</v>
      </c>
    </row>
    <row r="9955" spans="1:4" x14ac:dyDescent="0.2">
      <c r="A9955" s="263" t="s">
        <v>2858</v>
      </c>
      <c r="B9955" s="263" t="s">
        <v>28882</v>
      </c>
      <c r="C9955" s="263" t="s">
        <v>23500</v>
      </c>
      <c r="D9955" t="s">
        <v>34972</v>
      </c>
    </row>
    <row r="9956" spans="1:4" x14ac:dyDescent="0.2">
      <c r="A9956" s="263" t="s">
        <v>16246</v>
      </c>
      <c r="B9956" s="263" t="s">
        <v>28882</v>
      </c>
      <c r="C9956" s="263" t="s">
        <v>23500</v>
      </c>
      <c r="D9956" t="s">
        <v>34972</v>
      </c>
    </row>
    <row r="9957" spans="1:4" x14ac:dyDescent="0.2">
      <c r="A9957" s="263" t="s">
        <v>2859</v>
      </c>
      <c r="B9957" s="263" t="s">
        <v>28883</v>
      </c>
      <c r="C9957" s="263" t="s">
        <v>23500</v>
      </c>
      <c r="D9957" t="s">
        <v>34972</v>
      </c>
    </row>
    <row r="9958" spans="1:4" x14ac:dyDescent="0.2">
      <c r="A9958" s="263" t="s">
        <v>16247</v>
      </c>
      <c r="B9958" s="263" t="s">
        <v>28883</v>
      </c>
      <c r="C9958" s="263" t="s">
        <v>23500</v>
      </c>
      <c r="D9958" t="s">
        <v>34972</v>
      </c>
    </row>
    <row r="9959" spans="1:4" x14ac:dyDescent="0.2">
      <c r="A9959" s="263" t="s">
        <v>2860</v>
      </c>
      <c r="B9959" s="263" t="s">
        <v>28884</v>
      </c>
      <c r="C9959" s="263" t="s">
        <v>20</v>
      </c>
      <c r="D9959" t="s">
        <v>0</v>
      </c>
    </row>
    <row r="9960" spans="1:4" x14ac:dyDescent="0.2">
      <c r="A9960" s="263" t="s">
        <v>16248</v>
      </c>
      <c r="B9960" s="263" t="s">
        <v>28884</v>
      </c>
      <c r="C9960" s="263" t="s">
        <v>20</v>
      </c>
      <c r="D9960" t="s">
        <v>0</v>
      </c>
    </row>
    <row r="9961" spans="1:4" x14ac:dyDescent="0.2">
      <c r="A9961" s="263" t="s">
        <v>2861</v>
      </c>
      <c r="B9961" s="263" t="s">
        <v>28885</v>
      </c>
      <c r="C9961" s="263" t="s">
        <v>20</v>
      </c>
      <c r="D9961" t="s">
        <v>0</v>
      </c>
    </row>
    <row r="9962" spans="1:4" x14ac:dyDescent="0.2">
      <c r="A9962" s="263" t="s">
        <v>16249</v>
      </c>
      <c r="B9962" s="263" t="s">
        <v>28885</v>
      </c>
      <c r="C9962" s="263" t="s">
        <v>20</v>
      </c>
      <c r="D9962" t="s">
        <v>0</v>
      </c>
    </row>
    <row r="9963" spans="1:4" x14ac:dyDescent="0.2">
      <c r="A9963" s="263" t="s">
        <v>2862</v>
      </c>
      <c r="B9963" s="263" t="s">
        <v>28886</v>
      </c>
      <c r="C9963" s="263" t="s">
        <v>20</v>
      </c>
      <c r="D9963" t="s">
        <v>0</v>
      </c>
    </row>
    <row r="9964" spans="1:4" x14ac:dyDescent="0.2">
      <c r="A9964" s="263" t="s">
        <v>16250</v>
      </c>
      <c r="B9964" s="263" t="s">
        <v>28886</v>
      </c>
      <c r="C9964" s="263" t="s">
        <v>20</v>
      </c>
      <c r="D9964" t="s">
        <v>0</v>
      </c>
    </row>
    <row r="9965" spans="1:4" x14ac:dyDescent="0.2">
      <c r="A9965" s="263" t="s">
        <v>2863</v>
      </c>
      <c r="B9965" s="263" t="s">
        <v>28887</v>
      </c>
      <c r="C9965" s="263" t="s">
        <v>20</v>
      </c>
      <c r="D9965" t="s">
        <v>0</v>
      </c>
    </row>
    <row r="9966" spans="1:4" x14ac:dyDescent="0.2">
      <c r="A9966" s="263" t="s">
        <v>16251</v>
      </c>
      <c r="B9966" s="263" t="s">
        <v>28887</v>
      </c>
      <c r="C9966" s="263" t="s">
        <v>20</v>
      </c>
      <c r="D9966" t="s">
        <v>0</v>
      </c>
    </row>
    <row r="9967" spans="1:4" x14ac:dyDescent="0.2">
      <c r="A9967" s="263" t="s">
        <v>2864</v>
      </c>
      <c r="B9967" s="263" t="s">
        <v>28888</v>
      </c>
      <c r="C9967" s="263" t="s">
        <v>20</v>
      </c>
      <c r="D9967" t="s">
        <v>0</v>
      </c>
    </row>
    <row r="9968" spans="1:4" x14ac:dyDescent="0.2">
      <c r="A9968" s="263" t="s">
        <v>16252</v>
      </c>
      <c r="B9968" s="263" t="s">
        <v>28888</v>
      </c>
      <c r="C9968" s="263" t="s">
        <v>20</v>
      </c>
      <c r="D9968" t="s">
        <v>0</v>
      </c>
    </row>
    <row r="9969" spans="1:4" x14ac:dyDescent="0.2">
      <c r="A9969" s="263" t="s">
        <v>2865</v>
      </c>
      <c r="B9969" s="263" t="s">
        <v>28889</v>
      </c>
      <c r="C9969" s="263" t="s">
        <v>20</v>
      </c>
      <c r="D9969" t="s">
        <v>0</v>
      </c>
    </row>
    <row r="9970" spans="1:4" x14ac:dyDescent="0.2">
      <c r="A9970" s="263" t="s">
        <v>16253</v>
      </c>
      <c r="B9970" s="263" t="s">
        <v>28889</v>
      </c>
      <c r="C9970" s="263" t="s">
        <v>20</v>
      </c>
      <c r="D9970" t="s">
        <v>0</v>
      </c>
    </row>
    <row r="9971" spans="1:4" x14ac:dyDescent="0.2">
      <c r="A9971" s="263" t="s">
        <v>2866</v>
      </c>
      <c r="B9971" s="263" t="s">
        <v>28890</v>
      </c>
      <c r="C9971" s="263" t="s">
        <v>20</v>
      </c>
      <c r="D9971" t="s">
        <v>0</v>
      </c>
    </row>
    <row r="9972" spans="1:4" x14ac:dyDescent="0.2">
      <c r="A9972" s="263" t="s">
        <v>16254</v>
      </c>
      <c r="B9972" s="263" t="s">
        <v>28890</v>
      </c>
      <c r="C9972" s="263" t="s">
        <v>20</v>
      </c>
      <c r="D9972" t="s">
        <v>0</v>
      </c>
    </row>
    <row r="9973" spans="1:4" x14ac:dyDescent="0.2">
      <c r="A9973" s="263" t="s">
        <v>2867</v>
      </c>
      <c r="B9973" s="263" t="s">
        <v>28891</v>
      </c>
      <c r="C9973" s="263" t="s">
        <v>20</v>
      </c>
      <c r="D9973" t="s">
        <v>0</v>
      </c>
    </row>
    <row r="9974" spans="1:4" x14ac:dyDescent="0.2">
      <c r="A9974" s="263" t="s">
        <v>16255</v>
      </c>
      <c r="B9974" s="263" t="s">
        <v>28891</v>
      </c>
      <c r="C9974" s="263" t="s">
        <v>20</v>
      </c>
      <c r="D9974" t="s">
        <v>0</v>
      </c>
    </row>
    <row r="9975" spans="1:4" x14ac:dyDescent="0.2">
      <c r="A9975" s="263" t="s">
        <v>2868</v>
      </c>
      <c r="B9975" s="263" t="s">
        <v>28892</v>
      </c>
      <c r="C9975" s="263" t="s">
        <v>20</v>
      </c>
      <c r="D9975" t="s">
        <v>0</v>
      </c>
    </row>
    <row r="9976" spans="1:4" x14ac:dyDescent="0.2">
      <c r="A9976" s="263" t="s">
        <v>16256</v>
      </c>
      <c r="B9976" s="263" t="s">
        <v>28892</v>
      </c>
      <c r="C9976" s="263" t="s">
        <v>20</v>
      </c>
      <c r="D9976" t="s">
        <v>0</v>
      </c>
    </row>
    <row r="9977" spans="1:4" x14ac:dyDescent="0.2">
      <c r="A9977" s="263" t="s">
        <v>2869</v>
      </c>
      <c r="B9977" s="263" t="s">
        <v>28893</v>
      </c>
      <c r="C9977" s="263" t="s">
        <v>20</v>
      </c>
      <c r="D9977" t="s">
        <v>0</v>
      </c>
    </row>
    <row r="9978" spans="1:4" x14ac:dyDescent="0.2">
      <c r="A9978" s="263" t="s">
        <v>16257</v>
      </c>
      <c r="B9978" s="263" t="s">
        <v>28893</v>
      </c>
      <c r="C9978" s="263" t="s">
        <v>20</v>
      </c>
      <c r="D9978" t="s">
        <v>0</v>
      </c>
    </row>
    <row r="9979" spans="1:4" x14ac:dyDescent="0.2">
      <c r="A9979" s="263" t="s">
        <v>2870</v>
      </c>
      <c r="B9979" s="263" t="s">
        <v>28894</v>
      </c>
      <c r="C9979" s="263" t="s">
        <v>20</v>
      </c>
      <c r="D9979" t="s">
        <v>0</v>
      </c>
    </row>
    <row r="9980" spans="1:4" x14ac:dyDescent="0.2">
      <c r="A9980" s="263" t="s">
        <v>16258</v>
      </c>
      <c r="B9980" s="263" t="s">
        <v>28894</v>
      </c>
      <c r="C9980" s="263" t="s">
        <v>20</v>
      </c>
      <c r="D9980" t="s">
        <v>0</v>
      </c>
    </row>
    <row r="9981" spans="1:4" x14ac:dyDescent="0.2">
      <c r="A9981" s="263" t="s">
        <v>2871</v>
      </c>
      <c r="B9981" s="263" t="s">
        <v>28895</v>
      </c>
      <c r="C9981" s="263" t="s">
        <v>20</v>
      </c>
      <c r="D9981" t="s">
        <v>0</v>
      </c>
    </row>
    <row r="9982" spans="1:4" x14ac:dyDescent="0.2">
      <c r="A9982" s="263" t="s">
        <v>16259</v>
      </c>
      <c r="B9982" s="263" t="s">
        <v>28895</v>
      </c>
      <c r="C9982" s="263" t="s">
        <v>20</v>
      </c>
      <c r="D9982" t="s">
        <v>0</v>
      </c>
    </row>
    <row r="9983" spans="1:4" x14ac:dyDescent="0.2">
      <c r="A9983" s="263" t="s">
        <v>2872</v>
      </c>
      <c r="B9983" s="263" t="s">
        <v>28896</v>
      </c>
      <c r="C9983" s="263" t="s">
        <v>20</v>
      </c>
      <c r="D9983" t="s">
        <v>0</v>
      </c>
    </row>
    <row r="9984" spans="1:4" x14ac:dyDescent="0.2">
      <c r="A9984" s="263" t="s">
        <v>16260</v>
      </c>
      <c r="B9984" s="263" t="s">
        <v>28896</v>
      </c>
      <c r="C9984" s="263" t="s">
        <v>20</v>
      </c>
      <c r="D9984" t="s">
        <v>0</v>
      </c>
    </row>
    <row r="9985" spans="1:4" x14ac:dyDescent="0.2">
      <c r="A9985" s="263" t="s">
        <v>2873</v>
      </c>
      <c r="B9985" s="263" t="s">
        <v>28897</v>
      </c>
      <c r="C9985" s="263" t="s">
        <v>20</v>
      </c>
      <c r="D9985" t="s">
        <v>0</v>
      </c>
    </row>
    <row r="9986" spans="1:4" x14ac:dyDescent="0.2">
      <c r="A9986" s="263" t="s">
        <v>16261</v>
      </c>
      <c r="B9986" s="263" t="s">
        <v>28897</v>
      </c>
      <c r="C9986" s="263" t="s">
        <v>20</v>
      </c>
      <c r="D9986" t="s">
        <v>0</v>
      </c>
    </row>
    <row r="9987" spans="1:4" x14ac:dyDescent="0.2">
      <c r="A9987" s="263" t="s">
        <v>2874</v>
      </c>
      <c r="B9987" s="263" t="s">
        <v>28898</v>
      </c>
      <c r="C9987" s="263" t="s">
        <v>20</v>
      </c>
      <c r="D9987" t="s">
        <v>0</v>
      </c>
    </row>
    <row r="9988" spans="1:4" x14ac:dyDescent="0.2">
      <c r="A9988" s="263" t="s">
        <v>16262</v>
      </c>
      <c r="B9988" s="263" t="s">
        <v>28898</v>
      </c>
      <c r="C9988" s="263" t="s">
        <v>20</v>
      </c>
      <c r="D9988" t="s">
        <v>0</v>
      </c>
    </row>
    <row r="9989" spans="1:4" x14ac:dyDescent="0.2">
      <c r="A9989" s="263" t="s">
        <v>2875</v>
      </c>
      <c r="B9989" s="263" t="s">
        <v>28899</v>
      </c>
      <c r="C9989" s="263" t="s">
        <v>20</v>
      </c>
      <c r="D9989" t="s">
        <v>0</v>
      </c>
    </row>
    <row r="9990" spans="1:4" x14ac:dyDescent="0.2">
      <c r="A9990" s="263" t="s">
        <v>16263</v>
      </c>
      <c r="B9990" s="263" t="s">
        <v>28899</v>
      </c>
      <c r="C9990" s="263" t="s">
        <v>20</v>
      </c>
      <c r="D9990" t="s">
        <v>0</v>
      </c>
    </row>
    <row r="9991" spans="1:4" x14ac:dyDescent="0.2">
      <c r="A9991" s="263" t="s">
        <v>2876</v>
      </c>
      <c r="B9991" s="263" t="s">
        <v>28900</v>
      </c>
      <c r="C9991" s="263" t="s">
        <v>20</v>
      </c>
      <c r="D9991" t="s">
        <v>0</v>
      </c>
    </row>
    <row r="9992" spans="1:4" x14ac:dyDescent="0.2">
      <c r="A9992" s="263" t="s">
        <v>16264</v>
      </c>
      <c r="B9992" s="263" t="s">
        <v>28900</v>
      </c>
      <c r="C9992" s="263" t="s">
        <v>20</v>
      </c>
      <c r="D9992" t="s">
        <v>0</v>
      </c>
    </row>
    <row r="9993" spans="1:4" x14ac:dyDescent="0.2">
      <c r="A9993" s="263" t="s">
        <v>2877</v>
      </c>
      <c r="B9993" s="263" t="s">
        <v>28901</v>
      </c>
      <c r="C9993" s="263" t="s">
        <v>20</v>
      </c>
      <c r="D9993" t="s">
        <v>0</v>
      </c>
    </row>
    <row r="9994" spans="1:4" x14ac:dyDescent="0.2">
      <c r="A9994" s="263" t="s">
        <v>16265</v>
      </c>
      <c r="B9994" s="263" t="s">
        <v>28901</v>
      </c>
      <c r="C9994" s="263" t="s">
        <v>20</v>
      </c>
      <c r="D9994" t="s">
        <v>0</v>
      </c>
    </row>
    <row r="9995" spans="1:4" x14ac:dyDescent="0.2">
      <c r="A9995" s="263" t="s">
        <v>2878</v>
      </c>
      <c r="B9995" s="263" t="s">
        <v>28902</v>
      </c>
      <c r="C9995" s="263" t="s">
        <v>20</v>
      </c>
      <c r="D9995" t="s">
        <v>0</v>
      </c>
    </row>
    <row r="9996" spans="1:4" x14ac:dyDescent="0.2">
      <c r="A9996" s="263" t="s">
        <v>16266</v>
      </c>
      <c r="B9996" s="263" t="s">
        <v>28902</v>
      </c>
      <c r="C9996" s="263" t="s">
        <v>20</v>
      </c>
      <c r="D9996" t="s">
        <v>0</v>
      </c>
    </row>
    <row r="9997" spans="1:4" x14ac:dyDescent="0.2">
      <c r="A9997" s="263" t="s">
        <v>2879</v>
      </c>
      <c r="B9997" s="263" t="s">
        <v>28903</v>
      </c>
      <c r="C9997" s="263" t="s">
        <v>20</v>
      </c>
      <c r="D9997" t="s">
        <v>0</v>
      </c>
    </row>
    <row r="9998" spans="1:4" x14ac:dyDescent="0.2">
      <c r="A9998" s="263" t="s">
        <v>16267</v>
      </c>
      <c r="B9998" s="263" t="s">
        <v>28903</v>
      </c>
      <c r="C9998" s="263" t="s">
        <v>20</v>
      </c>
      <c r="D9998" t="s">
        <v>0</v>
      </c>
    </row>
    <row r="9999" spans="1:4" x14ac:dyDescent="0.2">
      <c r="A9999" s="263" t="s">
        <v>2880</v>
      </c>
      <c r="B9999" s="263" t="s">
        <v>28904</v>
      </c>
      <c r="C9999" s="263" t="s">
        <v>20</v>
      </c>
      <c r="D9999" t="s">
        <v>0</v>
      </c>
    </row>
    <row r="10000" spans="1:4" x14ac:dyDescent="0.2">
      <c r="A10000" s="263" t="s">
        <v>16268</v>
      </c>
      <c r="B10000" s="263" t="s">
        <v>28904</v>
      </c>
      <c r="C10000" s="263" t="s">
        <v>20</v>
      </c>
      <c r="D10000" t="s">
        <v>0</v>
      </c>
    </row>
    <row r="10001" spans="1:4" x14ac:dyDescent="0.2">
      <c r="A10001" s="263" t="s">
        <v>2881</v>
      </c>
      <c r="B10001" s="263" t="s">
        <v>28905</v>
      </c>
      <c r="C10001" s="263" t="s">
        <v>20</v>
      </c>
      <c r="D10001" t="s">
        <v>0</v>
      </c>
    </row>
    <row r="10002" spans="1:4" x14ac:dyDescent="0.2">
      <c r="A10002" s="263" t="s">
        <v>16269</v>
      </c>
      <c r="B10002" s="263" t="s">
        <v>28905</v>
      </c>
      <c r="C10002" s="263" t="s">
        <v>20</v>
      </c>
      <c r="D10002" t="s">
        <v>0</v>
      </c>
    </row>
    <row r="10003" spans="1:4" x14ac:dyDescent="0.2">
      <c r="A10003" s="263" t="s">
        <v>2882</v>
      </c>
      <c r="B10003" s="263" t="s">
        <v>28906</v>
      </c>
      <c r="C10003" s="263" t="s">
        <v>20</v>
      </c>
      <c r="D10003" t="s">
        <v>0</v>
      </c>
    </row>
    <row r="10004" spans="1:4" x14ac:dyDescent="0.2">
      <c r="A10004" s="263" t="s">
        <v>16270</v>
      </c>
      <c r="B10004" s="263" t="s">
        <v>28906</v>
      </c>
      <c r="C10004" s="263" t="s">
        <v>20</v>
      </c>
      <c r="D10004" t="s">
        <v>0</v>
      </c>
    </row>
    <row r="10005" spans="1:4" x14ac:dyDescent="0.2">
      <c r="A10005" s="263" t="s">
        <v>2883</v>
      </c>
      <c r="B10005" s="263" t="s">
        <v>28907</v>
      </c>
      <c r="C10005" s="263" t="s">
        <v>20</v>
      </c>
      <c r="D10005" t="s">
        <v>0</v>
      </c>
    </row>
    <row r="10006" spans="1:4" x14ac:dyDescent="0.2">
      <c r="A10006" s="263" t="s">
        <v>16271</v>
      </c>
      <c r="B10006" s="263" t="s">
        <v>28907</v>
      </c>
      <c r="C10006" s="263" t="s">
        <v>20</v>
      </c>
      <c r="D10006" t="s">
        <v>0</v>
      </c>
    </row>
    <row r="10007" spans="1:4" x14ac:dyDescent="0.2">
      <c r="A10007" s="263" t="s">
        <v>2884</v>
      </c>
      <c r="B10007" s="263" t="s">
        <v>28908</v>
      </c>
      <c r="C10007" s="263" t="s">
        <v>20</v>
      </c>
      <c r="D10007" t="s">
        <v>0</v>
      </c>
    </row>
    <row r="10008" spans="1:4" x14ac:dyDescent="0.2">
      <c r="A10008" s="263" t="s">
        <v>16272</v>
      </c>
      <c r="B10008" s="263" t="s">
        <v>28908</v>
      </c>
      <c r="C10008" s="263" t="s">
        <v>20</v>
      </c>
      <c r="D10008" t="s">
        <v>0</v>
      </c>
    </row>
    <row r="10009" spans="1:4" x14ac:dyDescent="0.2">
      <c r="A10009" s="263" t="s">
        <v>2885</v>
      </c>
      <c r="B10009" s="263" t="s">
        <v>28909</v>
      </c>
      <c r="C10009" s="263" t="s">
        <v>20</v>
      </c>
      <c r="D10009" t="s">
        <v>0</v>
      </c>
    </row>
    <row r="10010" spans="1:4" x14ac:dyDescent="0.2">
      <c r="A10010" s="263" t="s">
        <v>16273</v>
      </c>
      <c r="B10010" s="263" t="s">
        <v>28909</v>
      </c>
      <c r="C10010" s="263" t="s">
        <v>20</v>
      </c>
      <c r="D10010" t="s">
        <v>0</v>
      </c>
    </row>
    <row r="10011" spans="1:4" x14ac:dyDescent="0.2">
      <c r="A10011" s="263" t="s">
        <v>2886</v>
      </c>
      <c r="B10011" s="263" t="s">
        <v>28910</v>
      </c>
      <c r="C10011" s="263" t="s">
        <v>20</v>
      </c>
      <c r="D10011" t="s">
        <v>0</v>
      </c>
    </row>
    <row r="10012" spans="1:4" x14ac:dyDescent="0.2">
      <c r="A10012" s="263" t="s">
        <v>16274</v>
      </c>
      <c r="B10012" s="263" t="s">
        <v>28910</v>
      </c>
      <c r="C10012" s="263" t="s">
        <v>20</v>
      </c>
      <c r="D10012" t="s">
        <v>0</v>
      </c>
    </row>
    <row r="10013" spans="1:4" x14ac:dyDescent="0.2">
      <c r="A10013" s="263" t="s">
        <v>2887</v>
      </c>
      <c r="B10013" s="263" t="s">
        <v>28911</v>
      </c>
      <c r="C10013" s="263" t="s">
        <v>20</v>
      </c>
      <c r="D10013" t="s">
        <v>0</v>
      </c>
    </row>
    <row r="10014" spans="1:4" x14ac:dyDescent="0.2">
      <c r="A10014" s="263" t="s">
        <v>16275</v>
      </c>
      <c r="B10014" s="263" t="s">
        <v>28911</v>
      </c>
      <c r="C10014" s="263" t="s">
        <v>20</v>
      </c>
      <c r="D10014" t="s">
        <v>0</v>
      </c>
    </row>
    <row r="10015" spans="1:4" x14ac:dyDescent="0.2">
      <c r="A10015" s="263" t="s">
        <v>2888</v>
      </c>
      <c r="B10015" s="263" t="s">
        <v>28912</v>
      </c>
      <c r="C10015" s="263" t="s">
        <v>20</v>
      </c>
      <c r="D10015" t="s">
        <v>0</v>
      </c>
    </row>
    <row r="10016" spans="1:4" x14ac:dyDescent="0.2">
      <c r="A10016" s="263" t="s">
        <v>16276</v>
      </c>
      <c r="B10016" s="263" t="s">
        <v>28912</v>
      </c>
      <c r="C10016" s="263" t="s">
        <v>20</v>
      </c>
      <c r="D10016" t="s">
        <v>0</v>
      </c>
    </row>
    <row r="10017" spans="1:4" x14ac:dyDescent="0.2">
      <c r="A10017" s="263" t="s">
        <v>2889</v>
      </c>
      <c r="B10017" s="263" t="s">
        <v>28913</v>
      </c>
      <c r="C10017" s="263" t="s">
        <v>20</v>
      </c>
      <c r="D10017" t="s">
        <v>0</v>
      </c>
    </row>
    <row r="10018" spans="1:4" x14ac:dyDescent="0.2">
      <c r="A10018" s="263" t="s">
        <v>16277</v>
      </c>
      <c r="B10018" s="263" t="s">
        <v>28913</v>
      </c>
      <c r="C10018" s="263" t="s">
        <v>20</v>
      </c>
      <c r="D10018" t="s">
        <v>0</v>
      </c>
    </row>
    <row r="10019" spans="1:4" x14ac:dyDescent="0.2">
      <c r="A10019" s="263" t="s">
        <v>2890</v>
      </c>
      <c r="B10019" s="263" t="s">
        <v>28914</v>
      </c>
      <c r="C10019" s="263" t="s">
        <v>23500</v>
      </c>
      <c r="D10019" t="s">
        <v>34972</v>
      </c>
    </row>
    <row r="10020" spans="1:4" x14ac:dyDescent="0.2">
      <c r="A10020" s="263" t="s">
        <v>16278</v>
      </c>
      <c r="B10020" s="263" t="s">
        <v>28914</v>
      </c>
      <c r="C10020" s="263" t="s">
        <v>23500</v>
      </c>
      <c r="D10020" t="s">
        <v>34972</v>
      </c>
    </row>
    <row r="10021" spans="1:4" x14ac:dyDescent="0.2">
      <c r="A10021" s="263" t="s">
        <v>2891</v>
      </c>
      <c r="B10021" s="263" t="s">
        <v>28915</v>
      </c>
      <c r="C10021" s="263" t="s">
        <v>23500</v>
      </c>
      <c r="D10021" t="s">
        <v>34972</v>
      </c>
    </row>
    <row r="10022" spans="1:4" x14ac:dyDescent="0.2">
      <c r="A10022" s="263" t="s">
        <v>16279</v>
      </c>
      <c r="B10022" s="263" t="s">
        <v>28915</v>
      </c>
      <c r="C10022" s="263" t="s">
        <v>23500</v>
      </c>
      <c r="D10022" t="s">
        <v>34972</v>
      </c>
    </row>
    <row r="10023" spans="1:4" x14ac:dyDescent="0.2">
      <c r="A10023" s="263" t="s">
        <v>2892</v>
      </c>
      <c r="B10023" s="263" t="s">
        <v>28916</v>
      </c>
      <c r="C10023" s="263" t="s">
        <v>23500</v>
      </c>
      <c r="D10023" t="s">
        <v>34972</v>
      </c>
    </row>
    <row r="10024" spans="1:4" x14ac:dyDescent="0.2">
      <c r="A10024" s="263" t="s">
        <v>16280</v>
      </c>
      <c r="B10024" s="263" t="s">
        <v>28916</v>
      </c>
      <c r="C10024" s="263" t="s">
        <v>23500</v>
      </c>
      <c r="D10024" t="s">
        <v>34972</v>
      </c>
    </row>
    <row r="10025" spans="1:4" x14ac:dyDescent="0.2">
      <c r="A10025" s="263" t="s">
        <v>2893</v>
      </c>
      <c r="B10025" s="263" t="s">
        <v>28917</v>
      </c>
      <c r="C10025" s="263" t="s">
        <v>23500</v>
      </c>
      <c r="D10025" t="s">
        <v>34972</v>
      </c>
    </row>
    <row r="10026" spans="1:4" x14ac:dyDescent="0.2">
      <c r="A10026" s="263" t="s">
        <v>16281</v>
      </c>
      <c r="B10026" s="263" t="s">
        <v>28917</v>
      </c>
      <c r="C10026" s="263" t="s">
        <v>23500</v>
      </c>
      <c r="D10026" t="s">
        <v>34972</v>
      </c>
    </row>
    <row r="10027" spans="1:4" x14ac:dyDescent="0.2">
      <c r="A10027" s="263" t="s">
        <v>2894</v>
      </c>
      <c r="B10027" s="263" t="s">
        <v>28918</v>
      </c>
      <c r="C10027" s="263" t="s">
        <v>23500</v>
      </c>
      <c r="D10027" t="s">
        <v>34972</v>
      </c>
    </row>
    <row r="10028" spans="1:4" x14ac:dyDescent="0.2">
      <c r="A10028" s="263" t="s">
        <v>16282</v>
      </c>
      <c r="B10028" s="263" t="s">
        <v>28918</v>
      </c>
      <c r="C10028" s="263" t="s">
        <v>23500</v>
      </c>
      <c r="D10028" t="s">
        <v>34972</v>
      </c>
    </row>
    <row r="10029" spans="1:4" x14ac:dyDescent="0.2">
      <c r="A10029" s="263" t="s">
        <v>2895</v>
      </c>
      <c r="B10029" s="263" t="s">
        <v>28919</v>
      </c>
      <c r="C10029" s="263" t="s">
        <v>23500</v>
      </c>
      <c r="D10029" t="s">
        <v>34972</v>
      </c>
    </row>
    <row r="10030" spans="1:4" x14ac:dyDescent="0.2">
      <c r="A10030" s="263" t="s">
        <v>16283</v>
      </c>
      <c r="B10030" s="263" t="s">
        <v>28919</v>
      </c>
      <c r="C10030" s="263" t="s">
        <v>23500</v>
      </c>
      <c r="D10030" t="s">
        <v>34972</v>
      </c>
    </row>
    <row r="10031" spans="1:4" x14ac:dyDescent="0.2">
      <c r="A10031" s="263" t="s">
        <v>2896</v>
      </c>
      <c r="B10031" s="263" t="s">
        <v>28920</v>
      </c>
      <c r="C10031" s="263" t="s">
        <v>20</v>
      </c>
      <c r="D10031" t="s">
        <v>0</v>
      </c>
    </row>
    <row r="10032" spans="1:4" x14ac:dyDescent="0.2">
      <c r="A10032" s="263" t="s">
        <v>16284</v>
      </c>
      <c r="B10032" s="263" t="s">
        <v>28920</v>
      </c>
      <c r="C10032" s="263" t="s">
        <v>20</v>
      </c>
      <c r="D10032" t="s">
        <v>0</v>
      </c>
    </row>
    <row r="10033" spans="1:4" x14ac:dyDescent="0.2">
      <c r="A10033" s="263" t="s">
        <v>2897</v>
      </c>
      <c r="B10033" s="263" t="s">
        <v>28921</v>
      </c>
      <c r="C10033" s="263" t="s">
        <v>20</v>
      </c>
      <c r="D10033" t="s">
        <v>0</v>
      </c>
    </row>
    <row r="10034" spans="1:4" x14ac:dyDescent="0.2">
      <c r="A10034" s="263" t="s">
        <v>16285</v>
      </c>
      <c r="B10034" s="263" t="s">
        <v>28921</v>
      </c>
      <c r="C10034" s="263" t="s">
        <v>20</v>
      </c>
      <c r="D10034" t="s">
        <v>0</v>
      </c>
    </row>
    <row r="10035" spans="1:4" x14ac:dyDescent="0.2">
      <c r="A10035" s="263" t="s">
        <v>2898</v>
      </c>
      <c r="B10035" s="263" t="s">
        <v>28922</v>
      </c>
      <c r="C10035" s="263" t="s">
        <v>20</v>
      </c>
      <c r="D10035" t="s">
        <v>0</v>
      </c>
    </row>
    <row r="10036" spans="1:4" x14ac:dyDescent="0.2">
      <c r="A10036" s="263" t="s">
        <v>16286</v>
      </c>
      <c r="B10036" s="263" t="s">
        <v>28922</v>
      </c>
      <c r="C10036" s="263" t="s">
        <v>20</v>
      </c>
      <c r="D10036" t="s">
        <v>0</v>
      </c>
    </row>
    <row r="10037" spans="1:4" x14ac:dyDescent="0.2">
      <c r="A10037" s="263" t="s">
        <v>2899</v>
      </c>
      <c r="B10037" s="263" t="s">
        <v>28923</v>
      </c>
      <c r="C10037" s="263" t="s">
        <v>20</v>
      </c>
      <c r="D10037" t="s">
        <v>0</v>
      </c>
    </row>
    <row r="10038" spans="1:4" x14ac:dyDescent="0.2">
      <c r="A10038" s="263" t="s">
        <v>16287</v>
      </c>
      <c r="B10038" s="263" t="s">
        <v>28923</v>
      </c>
      <c r="C10038" s="263" t="s">
        <v>20</v>
      </c>
      <c r="D10038" t="s">
        <v>0</v>
      </c>
    </row>
    <row r="10039" spans="1:4" x14ac:dyDescent="0.2">
      <c r="A10039" s="263" t="s">
        <v>2900</v>
      </c>
      <c r="B10039" s="263" t="s">
        <v>28924</v>
      </c>
      <c r="C10039" s="263" t="s">
        <v>20</v>
      </c>
      <c r="D10039" t="s">
        <v>0</v>
      </c>
    </row>
    <row r="10040" spans="1:4" x14ac:dyDescent="0.2">
      <c r="A10040" s="263" t="s">
        <v>16288</v>
      </c>
      <c r="B10040" s="263" t="s">
        <v>28924</v>
      </c>
      <c r="C10040" s="263" t="s">
        <v>20</v>
      </c>
      <c r="D10040" t="s">
        <v>0</v>
      </c>
    </row>
    <row r="10041" spans="1:4" x14ac:dyDescent="0.2">
      <c r="A10041" s="263" t="s">
        <v>2901</v>
      </c>
      <c r="B10041" s="263" t="s">
        <v>28925</v>
      </c>
      <c r="C10041" s="263" t="s">
        <v>20</v>
      </c>
      <c r="D10041" t="s">
        <v>0</v>
      </c>
    </row>
    <row r="10042" spans="1:4" x14ac:dyDescent="0.2">
      <c r="A10042" s="263" t="s">
        <v>16289</v>
      </c>
      <c r="B10042" s="263" t="s">
        <v>28925</v>
      </c>
      <c r="C10042" s="263" t="s">
        <v>20</v>
      </c>
      <c r="D10042" t="s">
        <v>0</v>
      </c>
    </row>
    <row r="10043" spans="1:4" x14ac:dyDescent="0.2">
      <c r="A10043" s="263" t="s">
        <v>2902</v>
      </c>
      <c r="B10043" s="263" t="s">
        <v>28926</v>
      </c>
      <c r="C10043" s="263" t="s">
        <v>20</v>
      </c>
      <c r="D10043" t="s">
        <v>0</v>
      </c>
    </row>
    <row r="10044" spans="1:4" x14ac:dyDescent="0.2">
      <c r="A10044" s="263" t="s">
        <v>16290</v>
      </c>
      <c r="B10044" s="263" t="s">
        <v>28926</v>
      </c>
      <c r="C10044" s="263" t="s">
        <v>20</v>
      </c>
      <c r="D10044" t="s">
        <v>0</v>
      </c>
    </row>
    <row r="10045" spans="1:4" x14ac:dyDescent="0.2">
      <c r="A10045" s="263" t="s">
        <v>2903</v>
      </c>
      <c r="B10045" s="263" t="s">
        <v>28927</v>
      </c>
      <c r="C10045" s="263" t="s">
        <v>20</v>
      </c>
      <c r="D10045" t="s">
        <v>0</v>
      </c>
    </row>
    <row r="10046" spans="1:4" x14ac:dyDescent="0.2">
      <c r="A10046" s="263" t="s">
        <v>16291</v>
      </c>
      <c r="B10046" s="263" t="s">
        <v>28927</v>
      </c>
      <c r="C10046" s="263" t="s">
        <v>20</v>
      </c>
      <c r="D10046" t="s">
        <v>0</v>
      </c>
    </row>
    <row r="10047" spans="1:4" x14ac:dyDescent="0.2">
      <c r="A10047" s="263" t="s">
        <v>2904</v>
      </c>
      <c r="B10047" s="263" t="s">
        <v>28928</v>
      </c>
      <c r="C10047" s="263" t="s">
        <v>23500</v>
      </c>
      <c r="D10047" t="s">
        <v>34972</v>
      </c>
    </row>
    <row r="10048" spans="1:4" x14ac:dyDescent="0.2">
      <c r="A10048" s="263" t="s">
        <v>16292</v>
      </c>
      <c r="B10048" s="263" t="s">
        <v>28928</v>
      </c>
      <c r="C10048" s="263" t="s">
        <v>23500</v>
      </c>
      <c r="D10048" t="s">
        <v>34972</v>
      </c>
    </row>
    <row r="10049" spans="1:4" x14ac:dyDescent="0.2">
      <c r="A10049" s="263" t="s">
        <v>2905</v>
      </c>
      <c r="B10049" s="263" t="s">
        <v>28929</v>
      </c>
      <c r="C10049" s="263" t="s">
        <v>12</v>
      </c>
      <c r="D10049" t="s">
        <v>2</v>
      </c>
    </row>
    <row r="10050" spans="1:4" x14ac:dyDescent="0.2">
      <c r="A10050" s="263" t="s">
        <v>16293</v>
      </c>
      <c r="B10050" s="263" t="s">
        <v>28929</v>
      </c>
      <c r="C10050" s="263" t="s">
        <v>12</v>
      </c>
      <c r="D10050" t="s">
        <v>2</v>
      </c>
    </row>
    <row r="10051" spans="1:4" x14ac:dyDescent="0.2">
      <c r="A10051" s="263" t="s">
        <v>2906</v>
      </c>
      <c r="B10051" s="263" t="s">
        <v>28930</v>
      </c>
      <c r="C10051" s="263" t="s">
        <v>12</v>
      </c>
      <c r="D10051" t="s">
        <v>2</v>
      </c>
    </row>
    <row r="10052" spans="1:4" x14ac:dyDescent="0.2">
      <c r="A10052" s="263" t="s">
        <v>16294</v>
      </c>
      <c r="B10052" s="263" t="s">
        <v>28930</v>
      </c>
      <c r="C10052" s="263" t="s">
        <v>12</v>
      </c>
      <c r="D10052" t="s">
        <v>2</v>
      </c>
    </row>
    <row r="10053" spans="1:4" x14ac:dyDescent="0.2">
      <c r="A10053" s="263" t="s">
        <v>2907</v>
      </c>
      <c r="B10053" s="263" t="s">
        <v>28931</v>
      </c>
      <c r="C10053" s="263" t="s">
        <v>12</v>
      </c>
      <c r="D10053" t="s">
        <v>2</v>
      </c>
    </row>
    <row r="10054" spans="1:4" x14ac:dyDescent="0.2">
      <c r="A10054" s="263" t="s">
        <v>16295</v>
      </c>
      <c r="B10054" s="263" t="s">
        <v>28931</v>
      </c>
      <c r="C10054" s="263" t="s">
        <v>12</v>
      </c>
      <c r="D10054" t="s">
        <v>2</v>
      </c>
    </row>
    <row r="10055" spans="1:4" x14ac:dyDescent="0.2">
      <c r="A10055" s="263" t="s">
        <v>2908</v>
      </c>
      <c r="B10055" s="263" t="s">
        <v>28932</v>
      </c>
      <c r="C10055" s="263" t="s">
        <v>12</v>
      </c>
      <c r="D10055" t="s">
        <v>2</v>
      </c>
    </row>
    <row r="10056" spans="1:4" x14ac:dyDescent="0.2">
      <c r="A10056" s="263" t="s">
        <v>16296</v>
      </c>
      <c r="B10056" s="263" t="s">
        <v>28932</v>
      </c>
      <c r="C10056" s="263" t="s">
        <v>12</v>
      </c>
      <c r="D10056" t="s">
        <v>2</v>
      </c>
    </row>
    <row r="10057" spans="1:4" x14ac:dyDescent="0.2">
      <c r="A10057" s="263" t="s">
        <v>2909</v>
      </c>
      <c r="B10057" s="263" t="s">
        <v>28933</v>
      </c>
      <c r="C10057" s="263" t="s">
        <v>12</v>
      </c>
      <c r="D10057" t="s">
        <v>2</v>
      </c>
    </row>
    <row r="10058" spans="1:4" x14ac:dyDescent="0.2">
      <c r="A10058" s="263" t="s">
        <v>16297</v>
      </c>
      <c r="B10058" s="263" t="s">
        <v>28933</v>
      </c>
      <c r="C10058" s="263" t="s">
        <v>12</v>
      </c>
      <c r="D10058" t="s">
        <v>2</v>
      </c>
    </row>
    <row r="10059" spans="1:4" x14ac:dyDescent="0.2">
      <c r="A10059" s="263" t="s">
        <v>8466</v>
      </c>
      <c r="B10059" s="263" t="s">
        <v>28934</v>
      </c>
      <c r="C10059" s="263" t="s">
        <v>12</v>
      </c>
      <c r="D10059" t="s">
        <v>2</v>
      </c>
    </row>
    <row r="10060" spans="1:4" x14ac:dyDescent="0.2">
      <c r="A10060" s="263" t="s">
        <v>16298</v>
      </c>
      <c r="B10060" s="263" t="s">
        <v>28934</v>
      </c>
      <c r="C10060" s="263" t="s">
        <v>12</v>
      </c>
      <c r="D10060" t="s">
        <v>2</v>
      </c>
    </row>
    <row r="10061" spans="1:4" x14ac:dyDescent="0.2">
      <c r="A10061" s="263" t="s">
        <v>8467</v>
      </c>
      <c r="B10061" s="263" t="s">
        <v>28935</v>
      </c>
      <c r="C10061" s="263" t="s">
        <v>12</v>
      </c>
      <c r="D10061" t="s">
        <v>2</v>
      </c>
    </row>
    <row r="10062" spans="1:4" x14ac:dyDescent="0.2">
      <c r="A10062" s="263" t="s">
        <v>16299</v>
      </c>
      <c r="B10062" s="263" t="s">
        <v>28935</v>
      </c>
      <c r="C10062" s="263" t="s">
        <v>12</v>
      </c>
      <c r="D10062" t="s">
        <v>2</v>
      </c>
    </row>
    <row r="10063" spans="1:4" x14ac:dyDescent="0.2">
      <c r="A10063" s="263" t="s">
        <v>2910</v>
      </c>
      <c r="B10063" s="263" t="s">
        <v>28936</v>
      </c>
      <c r="C10063" s="263" t="s">
        <v>12</v>
      </c>
      <c r="D10063" t="s">
        <v>2</v>
      </c>
    </row>
    <row r="10064" spans="1:4" x14ac:dyDescent="0.2">
      <c r="A10064" s="263" t="s">
        <v>16300</v>
      </c>
      <c r="B10064" s="263" t="s">
        <v>28936</v>
      </c>
      <c r="C10064" s="263" t="s">
        <v>12</v>
      </c>
      <c r="D10064" t="s">
        <v>2</v>
      </c>
    </row>
    <row r="10065" spans="1:4" x14ac:dyDescent="0.2">
      <c r="A10065" s="263" t="s">
        <v>2911</v>
      </c>
      <c r="B10065" s="263" t="s">
        <v>28937</v>
      </c>
      <c r="C10065" s="263" t="s">
        <v>12</v>
      </c>
      <c r="D10065" t="s">
        <v>2</v>
      </c>
    </row>
    <row r="10066" spans="1:4" x14ac:dyDescent="0.2">
      <c r="A10066" s="263" t="s">
        <v>16301</v>
      </c>
      <c r="B10066" s="263" t="s">
        <v>28937</v>
      </c>
      <c r="C10066" s="263" t="s">
        <v>12</v>
      </c>
      <c r="D10066" t="s">
        <v>2</v>
      </c>
    </row>
    <row r="10067" spans="1:4" x14ac:dyDescent="0.2">
      <c r="A10067" s="263" t="s">
        <v>2912</v>
      </c>
      <c r="B10067" s="263" t="s">
        <v>28938</v>
      </c>
      <c r="C10067" s="263" t="s">
        <v>12</v>
      </c>
      <c r="D10067" t="s">
        <v>2</v>
      </c>
    </row>
    <row r="10068" spans="1:4" x14ac:dyDescent="0.2">
      <c r="A10068" s="263" t="s">
        <v>16302</v>
      </c>
      <c r="B10068" s="263" t="s">
        <v>28938</v>
      </c>
      <c r="C10068" s="263" t="s">
        <v>12</v>
      </c>
      <c r="D10068" t="s">
        <v>2</v>
      </c>
    </row>
    <row r="10069" spans="1:4" x14ac:dyDescent="0.2">
      <c r="A10069" s="263" t="s">
        <v>2913</v>
      </c>
      <c r="B10069" s="263" t="s">
        <v>28939</v>
      </c>
      <c r="C10069" s="263" t="s">
        <v>12</v>
      </c>
      <c r="D10069" t="s">
        <v>2</v>
      </c>
    </row>
    <row r="10070" spans="1:4" x14ac:dyDescent="0.2">
      <c r="A10070" s="263" t="s">
        <v>16303</v>
      </c>
      <c r="B10070" s="263" t="s">
        <v>28939</v>
      </c>
      <c r="C10070" s="263" t="s">
        <v>12</v>
      </c>
      <c r="D10070" t="s">
        <v>2</v>
      </c>
    </row>
    <row r="10071" spans="1:4" x14ac:dyDescent="0.2">
      <c r="A10071" s="263" t="s">
        <v>2914</v>
      </c>
      <c r="B10071" s="263" t="s">
        <v>28940</v>
      </c>
      <c r="C10071" s="263" t="s">
        <v>12</v>
      </c>
      <c r="D10071" t="s">
        <v>2</v>
      </c>
    </row>
    <row r="10072" spans="1:4" x14ac:dyDescent="0.2">
      <c r="A10072" s="263" t="s">
        <v>16304</v>
      </c>
      <c r="B10072" s="263" t="s">
        <v>28940</v>
      </c>
      <c r="C10072" s="263" t="s">
        <v>12</v>
      </c>
      <c r="D10072" t="s">
        <v>2</v>
      </c>
    </row>
    <row r="10073" spans="1:4" x14ac:dyDescent="0.2">
      <c r="A10073" s="263" t="s">
        <v>2915</v>
      </c>
      <c r="B10073" s="263" t="s">
        <v>28941</v>
      </c>
      <c r="C10073" s="263" t="s">
        <v>12</v>
      </c>
      <c r="D10073" t="s">
        <v>2</v>
      </c>
    </row>
    <row r="10074" spans="1:4" x14ac:dyDescent="0.2">
      <c r="A10074" s="263" t="s">
        <v>16305</v>
      </c>
      <c r="B10074" s="263" t="s">
        <v>28941</v>
      </c>
      <c r="C10074" s="263" t="s">
        <v>12</v>
      </c>
      <c r="D10074" t="s">
        <v>2</v>
      </c>
    </row>
    <row r="10075" spans="1:4" x14ac:dyDescent="0.2">
      <c r="A10075" s="263" t="s">
        <v>2916</v>
      </c>
      <c r="B10075" s="263" t="s">
        <v>28942</v>
      </c>
      <c r="C10075" s="263" t="s">
        <v>12</v>
      </c>
      <c r="D10075" t="s">
        <v>2</v>
      </c>
    </row>
    <row r="10076" spans="1:4" x14ac:dyDescent="0.2">
      <c r="A10076" s="263" t="s">
        <v>16306</v>
      </c>
      <c r="B10076" s="263" t="s">
        <v>28942</v>
      </c>
      <c r="C10076" s="263" t="s">
        <v>12</v>
      </c>
      <c r="D10076" t="s">
        <v>2</v>
      </c>
    </row>
    <row r="10077" spans="1:4" x14ac:dyDescent="0.2">
      <c r="A10077" s="263" t="s">
        <v>2917</v>
      </c>
      <c r="B10077" s="263" t="s">
        <v>28943</v>
      </c>
      <c r="C10077" s="263" t="s">
        <v>12</v>
      </c>
      <c r="D10077" t="s">
        <v>2</v>
      </c>
    </row>
    <row r="10078" spans="1:4" x14ac:dyDescent="0.2">
      <c r="A10078" s="263" t="s">
        <v>16307</v>
      </c>
      <c r="B10078" s="263" t="s">
        <v>28943</v>
      </c>
      <c r="C10078" s="263" t="s">
        <v>12</v>
      </c>
      <c r="D10078" t="s">
        <v>2</v>
      </c>
    </row>
    <row r="10079" spans="1:4" x14ac:dyDescent="0.2">
      <c r="A10079" s="263" t="s">
        <v>2918</v>
      </c>
      <c r="B10079" s="263" t="s">
        <v>28944</v>
      </c>
      <c r="C10079" s="263" t="s">
        <v>12</v>
      </c>
      <c r="D10079" t="s">
        <v>2</v>
      </c>
    </row>
    <row r="10080" spans="1:4" x14ac:dyDescent="0.2">
      <c r="A10080" s="263" t="s">
        <v>16308</v>
      </c>
      <c r="B10080" s="263" t="s">
        <v>28944</v>
      </c>
      <c r="C10080" s="263" t="s">
        <v>12</v>
      </c>
      <c r="D10080" t="s">
        <v>2</v>
      </c>
    </row>
    <row r="10081" spans="1:4" x14ac:dyDescent="0.2">
      <c r="A10081" s="263" t="s">
        <v>2919</v>
      </c>
      <c r="B10081" s="263" t="s">
        <v>28945</v>
      </c>
      <c r="C10081" s="263" t="s">
        <v>12</v>
      </c>
      <c r="D10081" t="s">
        <v>2</v>
      </c>
    </row>
    <row r="10082" spans="1:4" x14ac:dyDescent="0.2">
      <c r="A10082" s="263" t="s">
        <v>16309</v>
      </c>
      <c r="B10082" s="263" t="s">
        <v>28945</v>
      </c>
      <c r="C10082" s="263" t="s">
        <v>12</v>
      </c>
      <c r="D10082" t="s">
        <v>2</v>
      </c>
    </row>
    <row r="10083" spans="1:4" x14ac:dyDescent="0.2">
      <c r="A10083" s="263" t="s">
        <v>2920</v>
      </c>
      <c r="B10083" s="263" t="s">
        <v>28946</v>
      </c>
      <c r="C10083" s="263" t="s">
        <v>12</v>
      </c>
      <c r="D10083" t="s">
        <v>2</v>
      </c>
    </row>
    <row r="10084" spans="1:4" x14ac:dyDescent="0.2">
      <c r="A10084" s="263" t="s">
        <v>16310</v>
      </c>
      <c r="B10084" s="263" t="s">
        <v>28946</v>
      </c>
      <c r="C10084" s="263" t="s">
        <v>12</v>
      </c>
      <c r="D10084" t="s">
        <v>2</v>
      </c>
    </row>
    <row r="10085" spans="1:4" x14ac:dyDescent="0.2">
      <c r="A10085" s="263" t="s">
        <v>2921</v>
      </c>
      <c r="B10085" s="263" t="s">
        <v>28947</v>
      </c>
      <c r="C10085" s="263" t="s">
        <v>12</v>
      </c>
      <c r="D10085" t="s">
        <v>2</v>
      </c>
    </row>
    <row r="10086" spans="1:4" x14ac:dyDescent="0.2">
      <c r="A10086" s="263" t="s">
        <v>16311</v>
      </c>
      <c r="B10086" s="263" t="s">
        <v>28947</v>
      </c>
      <c r="C10086" s="263" t="s">
        <v>12</v>
      </c>
      <c r="D10086" t="s">
        <v>2</v>
      </c>
    </row>
    <row r="10087" spans="1:4" x14ac:dyDescent="0.2">
      <c r="A10087" s="263" t="s">
        <v>2922</v>
      </c>
      <c r="B10087" s="263" t="s">
        <v>28948</v>
      </c>
      <c r="C10087" s="263" t="s">
        <v>12</v>
      </c>
      <c r="D10087" t="s">
        <v>2</v>
      </c>
    </row>
    <row r="10088" spans="1:4" x14ac:dyDescent="0.2">
      <c r="A10088" s="263" t="s">
        <v>16312</v>
      </c>
      <c r="B10088" s="263" t="s">
        <v>28948</v>
      </c>
      <c r="C10088" s="263" t="s">
        <v>12</v>
      </c>
      <c r="D10088" t="s">
        <v>2</v>
      </c>
    </row>
    <row r="10089" spans="1:4" x14ac:dyDescent="0.2">
      <c r="A10089" s="263" t="s">
        <v>2923</v>
      </c>
      <c r="B10089" s="263" t="s">
        <v>28949</v>
      </c>
      <c r="C10089" s="263" t="s">
        <v>12</v>
      </c>
      <c r="D10089" t="s">
        <v>2</v>
      </c>
    </row>
    <row r="10090" spans="1:4" x14ac:dyDescent="0.2">
      <c r="A10090" s="263" t="s">
        <v>16313</v>
      </c>
      <c r="B10090" s="263" t="s">
        <v>28949</v>
      </c>
      <c r="C10090" s="263" t="s">
        <v>12</v>
      </c>
      <c r="D10090" t="s">
        <v>2</v>
      </c>
    </row>
    <row r="10091" spans="1:4" x14ac:dyDescent="0.2">
      <c r="A10091" s="263" t="s">
        <v>2924</v>
      </c>
      <c r="B10091" s="263" t="s">
        <v>28950</v>
      </c>
      <c r="C10091" s="263" t="s">
        <v>12</v>
      </c>
      <c r="D10091" t="s">
        <v>2</v>
      </c>
    </row>
    <row r="10092" spans="1:4" x14ac:dyDescent="0.2">
      <c r="A10092" s="263" t="s">
        <v>16314</v>
      </c>
      <c r="B10092" s="263" t="s">
        <v>28950</v>
      </c>
      <c r="C10092" s="263" t="s">
        <v>12</v>
      </c>
      <c r="D10092" t="s">
        <v>2</v>
      </c>
    </row>
    <row r="10093" spans="1:4" x14ac:dyDescent="0.2">
      <c r="A10093" s="263" t="s">
        <v>2925</v>
      </c>
      <c r="B10093" s="263" t="s">
        <v>28951</v>
      </c>
      <c r="C10093" s="263" t="s">
        <v>12</v>
      </c>
      <c r="D10093" t="s">
        <v>2</v>
      </c>
    </row>
    <row r="10094" spans="1:4" x14ac:dyDescent="0.2">
      <c r="A10094" s="263" t="s">
        <v>16315</v>
      </c>
      <c r="B10094" s="263" t="s">
        <v>28951</v>
      </c>
      <c r="C10094" s="263" t="s">
        <v>12</v>
      </c>
      <c r="D10094" t="s">
        <v>2</v>
      </c>
    </row>
    <row r="10095" spans="1:4" x14ac:dyDescent="0.2">
      <c r="A10095" s="263" t="s">
        <v>2926</v>
      </c>
      <c r="B10095" s="263" t="s">
        <v>28952</v>
      </c>
      <c r="C10095" s="263" t="s">
        <v>12</v>
      </c>
      <c r="D10095" t="s">
        <v>2</v>
      </c>
    </row>
    <row r="10096" spans="1:4" x14ac:dyDescent="0.2">
      <c r="A10096" s="263" t="s">
        <v>16316</v>
      </c>
      <c r="B10096" s="263" t="s">
        <v>28952</v>
      </c>
      <c r="C10096" s="263" t="s">
        <v>12</v>
      </c>
      <c r="D10096" t="s">
        <v>2</v>
      </c>
    </row>
    <row r="10097" spans="1:4" x14ac:dyDescent="0.2">
      <c r="A10097" s="263" t="s">
        <v>2927</v>
      </c>
      <c r="B10097" s="263" t="s">
        <v>28953</v>
      </c>
      <c r="C10097" s="263" t="s">
        <v>12</v>
      </c>
      <c r="D10097" t="s">
        <v>2</v>
      </c>
    </row>
    <row r="10098" spans="1:4" x14ac:dyDescent="0.2">
      <c r="A10098" s="263" t="s">
        <v>16317</v>
      </c>
      <c r="B10098" s="263" t="s">
        <v>28953</v>
      </c>
      <c r="C10098" s="263" t="s">
        <v>12</v>
      </c>
      <c r="D10098" t="s">
        <v>2</v>
      </c>
    </row>
    <row r="10099" spans="1:4" x14ac:dyDescent="0.2">
      <c r="A10099" s="263" t="s">
        <v>2928</v>
      </c>
      <c r="B10099" s="263" t="s">
        <v>28954</v>
      </c>
      <c r="C10099" s="263" t="s">
        <v>12</v>
      </c>
      <c r="D10099" t="s">
        <v>2</v>
      </c>
    </row>
    <row r="10100" spans="1:4" x14ac:dyDescent="0.2">
      <c r="A10100" s="263" t="s">
        <v>16318</v>
      </c>
      <c r="B10100" s="263" t="s">
        <v>28954</v>
      </c>
      <c r="C10100" s="263" t="s">
        <v>12</v>
      </c>
      <c r="D10100" t="s">
        <v>2</v>
      </c>
    </row>
    <row r="10101" spans="1:4" x14ac:dyDescent="0.2">
      <c r="A10101" s="263" t="s">
        <v>2929</v>
      </c>
      <c r="B10101" s="263" t="s">
        <v>28955</v>
      </c>
      <c r="C10101" s="263" t="s">
        <v>12</v>
      </c>
      <c r="D10101" t="s">
        <v>2</v>
      </c>
    </row>
    <row r="10102" spans="1:4" x14ac:dyDescent="0.2">
      <c r="A10102" s="263" t="s">
        <v>16319</v>
      </c>
      <c r="B10102" s="263" t="s">
        <v>28955</v>
      </c>
      <c r="C10102" s="263" t="s">
        <v>12</v>
      </c>
      <c r="D10102" t="s">
        <v>2</v>
      </c>
    </row>
    <row r="10103" spans="1:4" x14ac:dyDescent="0.2">
      <c r="A10103" s="263" t="s">
        <v>2930</v>
      </c>
      <c r="B10103" s="263" t="s">
        <v>28956</v>
      </c>
      <c r="C10103" s="263" t="s">
        <v>12</v>
      </c>
      <c r="D10103" t="s">
        <v>2</v>
      </c>
    </row>
    <row r="10104" spans="1:4" x14ac:dyDescent="0.2">
      <c r="A10104" s="263" t="s">
        <v>16320</v>
      </c>
      <c r="B10104" s="263" t="s">
        <v>28956</v>
      </c>
      <c r="C10104" s="263" t="s">
        <v>12</v>
      </c>
      <c r="D10104" t="s">
        <v>2</v>
      </c>
    </row>
    <row r="10105" spans="1:4" x14ac:dyDescent="0.2">
      <c r="A10105" s="263" t="s">
        <v>2931</v>
      </c>
      <c r="B10105" s="263" t="s">
        <v>28957</v>
      </c>
      <c r="C10105" s="263" t="s">
        <v>12</v>
      </c>
      <c r="D10105" t="s">
        <v>2</v>
      </c>
    </row>
    <row r="10106" spans="1:4" x14ac:dyDescent="0.2">
      <c r="A10106" s="263" t="s">
        <v>16321</v>
      </c>
      <c r="B10106" s="263" t="s">
        <v>28957</v>
      </c>
      <c r="C10106" s="263" t="s">
        <v>12</v>
      </c>
      <c r="D10106" t="s">
        <v>2</v>
      </c>
    </row>
    <row r="10107" spans="1:4" x14ac:dyDescent="0.2">
      <c r="A10107" s="263" t="s">
        <v>2932</v>
      </c>
      <c r="B10107" s="263" t="s">
        <v>28958</v>
      </c>
      <c r="C10107" s="263" t="s">
        <v>12</v>
      </c>
      <c r="D10107" t="s">
        <v>2</v>
      </c>
    </row>
    <row r="10108" spans="1:4" x14ac:dyDescent="0.2">
      <c r="A10108" s="263" t="s">
        <v>16322</v>
      </c>
      <c r="B10108" s="263" t="s">
        <v>28958</v>
      </c>
      <c r="C10108" s="263" t="s">
        <v>12</v>
      </c>
      <c r="D10108" t="s">
        <v>2</v>
      </c>
    </row>
    <row r="10109" spans="1:4" x14ac:dyDescent="0.2">
      <c r="A10109" s="263" t="s">
        <v>2933</v>
      </c>
      <c r="B10109" s="263" t="s">
        <v>28959</v>
      </c>
      <c r="C10109" s="263" t="s">
        <v>12</v>
      </c>
      <c r="D10109" t="s">
        <v>2</v>
      </c>
    </row>
    <row r="10110" spans="1:4" x14ac:dyDescent="0.2">
      <c r="A10110" s="263" t="s">
        <v>16323</v>
      </c>
      <c r="B10110" s="263" t="s">
        <v>28959</v>
      </c>
      <c r="C10110" s="263" t="s">
        <v>12</v>
      </c>
      <c r="D10110" t="s">
        <v>2</v>
      </c>
    </row>
    <row r="10111" spans="1:4" x14ac:dyDescent="0.2">
      <c r="A10111" s="263" t="s">
        <v>2934</v>
      </c>
      <c r="B10111" s="263" t="s">
        <v>28960</v>
      </c>
      <c r="C10111" s="263" t="s">
        <v>12</v>
      </c>
      <c r="D10111" t="s">
        <v>2</v>
      </c>
    </row>
    <row r="10112" spans="1:4" x14ac:dyDescent="0.2">
      <c r="A10112" s="263" t="s">
        <v>16324</v>
      </c>
      <c r="B10112" s="263" t="s">
        <v>28960</v>
      </c>
      <c r="C10112" s="263" t="s">
        <v>12</v>
      </c>
      <c r="D10112" t="s">
        <v>2</v>
      </c>
    </row>
    <row r="10113" spans="1:4" x14ac:dyDescent="0.2">
      <c r="A10113" s="263" t="s">
        <v>2935</v>
      </c>
      <c r="B10113" s="263" t="s">
        <v>28961</v>
      </c>
      <c r="C10113" s="263" t="s">
        <v>12</v>
      </c>
      <c r="D10113" t="s">
        <v>2</v>
      </c>
    </row>
    <row r="10114" spans="1:4" x14ac:dyDescent="0.2">
      <c r="A10114" s="263" t="s">
        <v>16325</v>
      </c>
      <c r="B10114" s="263" t="s">
        <v>28961</v>
      </c>
      <c r="C10114" s="263" t="s">
        <v>12</v>
      </c>
      <c r="D10114" t="s">
        <v>2</v>
      </c>
    </row>
    <row r="10115" spans="1:4" x14ac:dyDescent="0.2">
      <c r="A10115" s="263" t="s">
        <v>8468</v>
      </c>
      <c r="B10115" s="263" t="s">
        <v>28962</v>
      </c>
      <c r="C10115" s="263" t="s">
        <v>890</v>
      </c>
      <c r="D10115" t="s">
        <v>24352</v>
      </c>
    </row>
    <row r="10116" spans="1:4" x14ac:dyDescent="0.2">
      <c r="A10116" s="263" t="s">
        <v>16326</v>
      </c>
      <c r="B10116" s="263" t="s">
        <v>28962</v>
      </c>
      <c r="C10116" s="263" t="s">
        <v>890</v>
      </c>
      <c r="D10116" t="s">
        <v>24352</v>
      </c>
    </row>
    <row r="10117" spans="1:4" x14ac:dyDescent="0.2">
      <c r="A10117" s="263" t="s">
        <v>2936</v>
      </c>
      <c r="B10117" s="263" t="s">
        <v>28963</v>
      </c>
      <c r="C10117" s="263" t="s">
        <v>12</v>
      </c>
      <c r="D10117" t="s">
        <v>2</v>
      </c>
    </row>
    <row r="10118" spans="1:4" x14ac:dyDescent="0.2">
      <c r="A10118" s="263" t="s">
        <v>16327</v>
      </c>
      <c r="B10118" s="263" t="s">
        <v>28963</v>
      </c>
      <c r="C10118" s="263" t="s">
        <v>12</v>
      </c>
      <c r="D10118" t="s">
        <v>2</v>
      </c>
    </row>
    <row r="10119" spans="1:4" x14ac:dyDescent="0.2">
      <c r="A10119" s="263" t="s">
        <v>2937</v>
      </c>
      <c r="B10119" s="263" t="s">
        <v>28964</v>
      </c>
      <c r="C10119" s="263" t="s">
        <v>12</v>
      </c>
      <c r="D10119" t="s">
        <v>2</v>
      </c>
    </row>
    <row r="10120" spans="1:4" x14ac:dyDescent="0.2">
      <c r="A10120" s="263" t="s">
        <v>16328</v>
      </c>
      <c r="B10120" s="263" t="s">
        <v>28964</v>
      </c>
      <c r="C10120" s="263" t="s">
        <v>12</v>
      </c>
      <c r="D10120" t="s">
        <v>2</v>
      </c>
    </row>
    <row r="10121" spans="1:4" x14ac:dyDescent="0.2">
      <c r="A10121" s="263" t="s">
        <v>2938</v>
      </c>
      <c r="B10121" s="263" t="s">
        <v>28965</v>
      </c>
      <c r="C10121" s="263" t="s">
        <v>12</v>
      </c>
      <c r="D10121" t="s">
        <v>2</v>
      </c>
    </row>
    <row r="10122" spans="1:4" x14ac:dyDescent="0.2">
      <c r="A10122" s="263" t="s">
        <v>16329</v>
      </c>
      <c r="B10122" s="263" t="s">
        <v>28965</v>
      </c>
      <c r="C10122" s="263" t="s">
        <v>12</v>
      </c>
      <c r="D10122" t="s">
        <v>2</v>
      </c>
    </row>
    <row r="10123" spans="1:4" x14ac:dyDescent="0.2">
      <c r="A10123" s="263" t="s">
        <v>2939</v>
      </c>
      <c r="B10123" s="263" t="s">
        <v>28966</v>
      </c>
      <c r="C10123" s="263" t="s">
        <v>12</v>
      </c>
      <c r="D10123" t="s">
        <v>2</v>
      </c>
    </row>
    <row r="10124" spans="1:4" x14ac:dyDescent="0.2">
      <c r="A10124" s="263" t="s">
        <v>16330</v>
      </c>
      <c r="B10124" s="263" t="s">
        <v>28966</v>
      </c>
      <c r="C10124" s="263" t="s">
        <v>12</v>
      </c>
      <c r="D10124" t="s">
        <v>2</v>
      </c>
    </row>
    <row r="10125" spans="1:4" x14ac:dyDescent="0.2">
      <c r="A10125" s="263" t="s">
        <v>2940</v>
      </c>
      <c r="B10125" s="263" t="s">
        <v>23764</v>
      </c>
      <c r="C10125" s="263" t="s">
        <v>12</v>
      </c>
      <c r="D10125" t="s">
        <v>2</v>
      </c>
    </row>
    <row r="10126" spans="1:4" x14ac:dyDescent="0.2">
      <c r="A10126" s="263" t="s">
        <v>16331</v>
      </c>
      <c r="B10126" s="263" t="s">
        <v>23764</v>
      </c>
      <c r="C10126" s="263" t="s">
        <v>12</v>
      </c>
      <c r="D10126" t="s">
        <v>2</v>
      </c>
    </row>
    <row r="10127" spans="1:4" x14ac:dyDescent="0.2">
      <c r="A10127" s="263" t="s">
        <v>2941</v>
      </c>
      <c r="B10127" s="263" t="s">
        <v>28967</v>
      </c>
      <c r="C10127" s="263" t="s">
        <v>12</v>
      </c>
      <c r="D10127" t="s">
        <v>2</v>
      </c>
    </row>
    <row r="10128" spans="1:4" x14ac:dyDescent="0.2">
      <c r="A10128" s="263" t="s">
        <v>16332</v>
      </c>
      <c r="B10128" s="263" t="s">
        <v>28967</v>
      </c>
      <c r="C10128" s="263" t="s">
        <v>12</v>
      </c>
      <c r="D10128" t="s">
        <v>2</v>
      </c>
    </row>
    <row r="10129" spans="1:4" x14ac:dyDescent="0.2">
      <c r="A10129" s="263" t="s">
        <v>2942</v>
      </c>
      <c r="B10129" s="263" t="s">
        <v>28968</v>
      </c>
      <c r="C10129" s="263" t="s">
        <v>12</v>
      </c>
      <c r="D10129" t="s">
        <v>2</v>
      </c>
    </row>
    <row r="10130" spans="1:4" x14ac:dyDescent="0.2">
      <c r="A10130" s="263" t="s">
        <v>16333</v>
      </c>
      <c r="B10130" s="263" t="s">
        <v>28968</v>
      </c>
      <c r="C10130" s="263" t="s">
        <v>12</v>
      </c>
      <c r="D10130" t="s">
        <v>2</v>
      </c>
    </row>
    <row r="10131" spans="1:4" x14ac:dyDescent="0.2">
      <c r="A10131" s="263" t="s">
        <v>2943</v>
      </c>
      <c r="B10131" s="263" t="s">
        <v>28969</v>
      </c>
      <c r="C10131" s="263" t="s">
        <v>12</v>
      </c>
      <c r="D10131" t="s">
        <v>2</v>
      </c>
    </row>
    <row r="10132" spans="1:4" x14ac:dyDescent="0.2">
      <c r="A10132" s="263" t="s">
        <v>16334</v>
      </c>
      <c r="B10132" s="263" t="s">
        <v>28969</v>
      </c>
      <c r="C10132" s="263" t="s">
        <v>12</v>
      </c>
      <c r="D10132" t="s">
        <v>2</v>
      </c>
    </row>
    <row r="10133" spans="1:4" x14ac:dyDescent="0.2">
      <c r="A10133" s="263" t="s">
        <v>2944</v>
      </c>
      <c r="B10133" s="263" t="s">
        <v>28970</v>
      </c>
      <c r="C10133" s="263" t="s">
        <v>12</v>
      </c>
      <c r="D10133" t="s">
        <v>2</v>
      </c>
    </row>
    <row r="10134" spans="1:4" x14ac:dyDescent="0.2">
      <c r="A10134" s="263" t="s">
        <v>16335</v>
      </c>
      <c r="B10134" s="263" t="s">
        <v>28970</v>
      </c>
      <c r="C10134" s="263" t="s">
        <v>12</v>
      </c>
      <c r="D10134" t="s">
        <v>2</v>
      </c>
    </row>
    <row r="10135" spans="1:4" x14ac:dyDescent="0.2">
      <c r="A10135" s="263" t="s">
        <v>2945</v>
      </c>
      <c r="B10135" s="263" t="s">
        <v>28971</v>
      </c>
      <c r="C10135" s="263" t="s">
        <v>12</v>
      </c>
      <c r="D10135" t="s">
        <v>2</v>
      </c>
    </row>
    <row r="10136" spans="1:4" x14ac:dyDescent="0.2">
      <c r="A10136" s="263" t="s">
        <v>16336</v>
      </c>
      <c r="B10136" s="263" t="s">
        <v>28971</v>
      </c>
      <c r="C10136" s="263" t="s">
        <v>12</v>
      </c>
      <c r="D10136" t="s">
        <v>2</v>
      </c>
    </row>
    <row r="10137" spans="1:4" x14ac:dyDescent="0.2">
      <c r="A10137" s="263" t="s">
        <v>8469</v>
      </c>
      <c r="B10137" s="263" t="s">
        <v>28972</v>
      </c>
      <c r="C10137" s="263" t="s">
        <v>12</v>
      </c>
      <c r="D10137" t="s">
        <v>2</v>
      </c>
    </row>
    <row r="10138" spans="1:4" x14ac:dyDescent="0.2">
      <c r="A10138" s="263" t="s">
        <v>16337</v>
      </c>
      <c r="B10138" s="263" t="s">
        <v>28972</v>
      </c>
      <c r="C10138" s="263" t="s">
        <v>12</v>
      </c>
      <c r="D10138" t="s">
        <v>2</v>
      </c>
    </row>
    <row r="10139" spans="1:4" x14ac:dyDescent="0.2">
      <c r="A10139" s="263" t="s">
        <v>8470</v>
      </c>
      <c r="B10139" s="263" t="s">
        <v>23765</v>
      </c>
      <c r="C10139" s="263" t="s">
        <v>12</v>
      </c>
      <c r="D10139" t="s">
        <v>2</v>
      </c>
    </row>
    <row r="10140" spans="1:4" x14ac:dyDescent="0.2">
      <c r="A10140" s="263" t="s">
        <v>16338</v>
      </c>
      <c r="B10140" s="263" t="s">
        <v>23765</v>
      </c>
      <c r="C10140" s="263" t="s">
        <v>12</v>
      </c>
      <c r="D10140" t="s">
        <v>2</v>
      </c>
    </row>
    <row r="10141" spans="1:4" x14ac:dyDescent="0.2">
      <c r="A10141" s="263" t="s">
        <v>8471</v>
      </c>
      <c r="B10141" s="263" t="s">
        <v>28973</v>
      </c>
      <c r="C10141" s="263" t="s">
        <v>12</v>
      </c>
      <c r="D10141" t="s">
        <v>2</v>
      </c>
    </row>
    <row r="10142" spans="1:4" x14ac:dyDescent="0.2">
      <c r="A10142" s="263" t="s">
        <v>16339</v>
      </c>
      <c r="B10142" s="263" t="s">
        <v>28973</v>
      </c>
      <c r="C10142" s="263" t="s">
        <v>12</v>
      </c>
      <c r="D10142" t="s">
        <v>2</v>
      </c>
    </row>
    <row r="10143" spans="1:4" x14ac:dyDescent="0.2">
      <c r="A10143" s="263" t="s">
        <v>8472</v>
      </c>
      <c r="B10143" s="263" t="s">
        <v>23766</v>
      </c>
      <c r="C10143" s="263" t="s">
        <v>12</v>
      </c>
      <c r="D10143" t="s">
        <v>2</v>
      </c>
    </row>
    <row r="10144" spans="1:4" x14ac:dyDescent="0.2">
      <c r="A10144" s="263" t="s">
        <v>16340</v>
      </c>
      <c r="B10144" s="263" t="s">
        <v>23766</v>
      </c>
      <c r="C10144" s="263" t="s">
        <v>12</v>
      </c>
      <c r="D10144" t="s">
        <v>2</v>
      </c>
    </row>
    <row r="10145" spans="1:4" x14ac:dyDescent="0.2">
      <c r="A10145" s="263" t="s">
        <v>8473</v>
      </c>
      <c r="B10145" s="263" t="s">
        <v>28974</v>
      </c>
      <c r="C10145" s="263" t="s">
        <v>12</v>
      </c>
      <c r="D10145" t="s">
        <v>2</v>
      </c>
    </row>
    <row r="10146" spans="1:4" x14ac:dyDescent="0.2">
      <c r="A10146" s="263" t="s">
        <v>16341</v>
      </c>
      <c r="B10146" s="263" t="s">
        <v>28974</v>
      </c>
      <c r="C10146" s="263" t="s">
        <v>12</v>
      </c>
      <c r="D10146" t="s">
        <v>2</v>
      </c>
    </row>
    <row r="10147" spans="1:4" x14ac:dyDescent="0.2">
      <c r="A10147" s="263" t="s">
        <v>8474</v>
      </c>
      <c r="B10147" s="263" t="s">
        <v>23767</v>
      </c>
      <c r="C10147" s="263" t="s">
        <v>12</v>
      </c>
      <c r="D10147" t="s">
        <v>2</v>
      </c>
    </row>
    <row r="10148" spans="1:4" x14ac:dyDescent="0.2">
      <c r="A10148" s="263" t="s">
        <v>16342</v>
      </c>
      <c r="B10148" s="263" t="s">
        <v>23767</v>
      </c>
      <c r="C10148" s="263" t="s">
        <v>12</v>
      </c>
      <c r="D10148" t="s">
        <v>2</v>
      </c>
    </row>
    <row r="10149" spans="1:4" x14ac:dyDescent="0.2">
      <c r="A10149" s="263" t="s">
        <v>8475</v>
      </c>
      <c r="B10149" s="263" t="s">
        <v>23768</v>
      </c>
      <c r="C10149" s="263" t="s">
        <v>12</v>
      </c>
      <c r="D10149" t="s">
        <v>2</v>
      </c>
    </row>
    <row r="10150" spans="1:4" x14ac:dyDescent="0.2">
      <c r="A10150" s="263" t="s">
        <v>16343</v>
      </c>
      <c r="B10150" s="263" t="s">
        <v>23768</v>
      </c>
      <c r="C10150" s="263" t="s">
        <v>12</v>
      </c>
      <c r="D10150" t="s">
        <v>2</v>
      </c>
    </row>
    <row r="10151" spans="1:4" x14ac:dyDescent="0.2">
      <c r="A10151" s="263" t="s">
        <v>8476</v>
      </c>
      <c r="B10151" s="263" t="s">
        <v>23769</v>
      </c>
      <c r="C10151" s="263" t="s">
        <v>12</v>
      </c>
      <c r="D10151" t="s">
        <v>2</v>
      </c>
    </row>
    <row r="10152" spans="1:4" x14ac:dyDescent="0.2">
      <c r="A10152" s="263" t="s">
        <v>16344</v>
      </c>
      <c r="B10152" s="263" t="s">
        <v>23769</v>
      </c>
      <c r="C10152" s="263" t="s">
        <v>12</v>
      </c>
      <c r="D10152" t="s">
        <v>2</v>
      </c>
    </row>
    <row r="10153" spans="1:4" x14ac:dyDescent="0.2">
      <c r="A10153" s="263" t="s">
        <v>8477</v>
      </c>
      <c r="B10153" s="263" t="s">
        <v>23770</v>
      </c>
      <c r="C10153" s="263" t="s">
        <v>12</v>
      </c>
      <c r="D10153" t="s">
        <v>2</v>
      </c>
    </row>
    <row r="10154" spans="1:4" x14ac:dyDescent="0.2">
      <c r="A10154" s="263" t="s">
        <v>16345</v>
      </c>
      <c r="B10154" s="263" t="s">
        <v>23770</v>
      </c>
      <c r="C10154" s="263" t="s">
        <v>12</v>
      </c>
      <c r="D10154" t="s">
        <v>2</v>
      </c>
    </row>
    <row r="10155" spans="1:4" x14ac:dyDescent="0.2">
      <c r="A10155" s="263" t="s">
        <v>8478</v>
      </c>
      <c r="B10155" s="263" t="s">
        <v>23771</v>
      </c>
      <c r="C10155" s="263" t="s">
        <v>12</v>
      </c>
      <c r="D10155" t="s">
        <v>2</v>
      </c>
    </row>
    <row r="10156" spans="1:4" x14ac:dyDescent="0.2">
      <c r="A10156" s="263" t="s">
        <v>16346</v>
      </c>
      <c r="B10156" s="263" t="s">
        <v>23771</v>
      </c>
      <c r="C10156" s="263" t="s">
        <v>12</v>
      </c>
      <c r="D10156" t="s">
        <v>2</v>
      </c>
    </row>
    <row r="10157" spans="1:4" x14ac:dyDescent="0.2">
      <c r="A10157" s="263" t="s">
        <v>8479</v>
      </c>
      <c r="B10157" s="263" t="s">
        <v>23772</v>
      </c>
      <c r="C10157" s="263" t="s">
        <v>12</v>
      </c>
      <c r="D10157" t="s">
        <v>2</v>
      </c>
    </row>
    <row r="10158" spans="1:4" x14ac:dyDescent="0.2">
      <c r="A10158" s="263" t="s">
        <v>16347</v>
      </c>
      <c r="B10158" s="263" t="s">
        <v>23772</v>
      </c>
      <c r="C10158" s="263" t="s">
        <v>12</v>
      </c>
      <c r="D10158" t="s">
        <v>2</v>
      </c>
    </row>
    <row r="10159" spans="1:4" x14ac:dyDescent="0.2">
      <c r="A10159" s="263" t="s">
        <v>2946</v>
      </c>
      <c r="B10159" s="263" t="s">
        <v>28975</v>
      </c>
      <c r="C10159" s="263" t="s">
        <v>20</v>
      </c>
      <c r="D10159" t="s">
        <v>0</v>
      </c>
    </row>
    <row r="10160" spans="1:4" x14ac:dyDescent="0.2">
      <c r="A10160" s="263" t="s">
        <v>16348</v>
      </c>
      <c r="B10160" s="263" t="s">
        <v>28975</v>
      </c>
      <c r="C10160" s="263" t="s">
        <v>20</v>
      </c>
      <c r="D10160" t="s">
        <v>0</v>
      </c>
    </row>
    <row r="10161" spans="1:4" x14ac:dyDescent="0.2">
      <c r="A10161" s="263" t="s">
        <v>2947</v>
      </c>
      <c r="B10161" s="263" t="s">
        <v>28976</v>
      </c>
      <c r="C10161" s="263" t="s">
        <v>20</v>
      </c>
      <c r="D10161" t="s">
        <v>0</v>
      </c>
    </row>
    <row r="10162" spans="1:4" x14ac:dyDescent="0.2">
      <c r="A10162" s="263" t="s">
        <v>16349</v>
      </c>
      <c r="B10162" s="263" t="s">
        <v>28976</v>
      </c>
      <c r="C10162" s="263" t="s">
        <v>20</v>
      </c>
      <c r="D10162" t="s">
        <v>0</v>
      </c>
    </row>
    <row r="10163" spans="1:4" x14ac:dyDescent="0.2">
      <c r="A10163" s="263" t="s">
        <v>2948</v>
      </c>
      <c r="B10163" s="263" t="s">
        <v>28977</v>
      </c>
      <c r="C10163" s="263" t="s">
        <v>890</v>
      </c>
      <c r="D10163" t="s">
        <v>24352</v>
      </c>
    </row>
    <row r="10164" spans="1:4" x14ac:dyDescent="0.2">
      <c r="A10164" s="263" t="s">
        <v>16350</v>
      </c>
      <c r="B10164" s="263" t="s">
        <v>28977</v>
      </c>
      <c r="C10164" s="263" t="s">
        <v>890</v>
      </c>
      <c r="D10164" t="s">
        <v>24352</v>
      </c>
    </row>
    <row r="10165" spans="1:4" x14ac:dyDescent="0.2">
      <c r="A10165" s="263" t="s">
        <v>2949</v>
      </c>
      <c r="B10165" s="263" t="s">
        <v>28978</v>
      </c>
      <c r="C10165" s="263" t="s">
        <v>890</v>
      </c>
      <c r="D10165" t="s">
        <v>24352</v>
      </c>
    </row>
    <row r="10166" spans="1:4" x14ac:dyDescent="0.2">
      <c r="A10166" s="263" t="s">
        <v>16351</v>
      </c>
      <c r="B10166" s="263" t="s">
        <v>28978</v>
      </c>
      <c r="C10166" s="263" t="s">
        <v>890</v>
      </c>
      <c r="D10166" t="s">
        <v>24352</v>
      </c>
    </row>
    <row r="10167" spans="1:4" x14ac:dyDescent="0.2">
      <c r="A10167" s="263" t="s">
        <v>2950</v>
      </c>
      <c r="B10167" s="263" t="s">
        <v>28979</v>
      </c>
      <c r="C10167" s="263" t="s">
        <v>890</v>
      </c>
      <c r="D10167" t="s">
        <v>24352</v>
      </c>
    </row>
    <row r="10168" spans="1:4" x14ac:dyDescent="0.2">
      <c r="A10168" s="263" t="s">
        <v>16352</v>
      </c>
      <c r="B10168" s="263" t="s">
        <v>28979</v>
      </c>
      <c r="C10168" s="263" t="s">
        <v>890</v>
      </c>
      <c r="D10168" t="s">
        <v>24352</v>
      </c>
    </row>
    <row r="10169" spans="1:4" x14ac:dyDescent="0.2">
      <c r="A10169" s="263" t="s">
        <v>2951</v>
      </c>
      <c r="B10169" s="263" t="s">
        <v>28980</v>
      </c>
      <c r="C10169" s="263" t="s">
        <v>890</v>
      </c>
      <c r="D10169" t="s">
        <v>24352</v>
      </c>
    </row>
    <row r="10170" spans="1:4" x14ac:dyDescent="0.2">
      <c r="A10170" s="263" t="s">
        <v>16353</v>
      </c>
      <c r="B10170" s="263" t="s">
        <v>28980</v>
      </c>
      <c r="C10170" s="263" t="s">
        <v>890</v>
      </c>
      <c r="D10170" t="s">
        <v>24352</v>
      </c>
    </row>
    <row r="10171" spans="1:4" x14ac:dyDescent="0.2">
      <c r="A10171" s="263" t="s">
        <v>8480</v>
      </c>
      <c r="B10171" s="263" t="s">
        <v>28981</v>
      </c>
      <c r="C10171" s="263" t="s">
        <v>890</v>
      </c>
      <c r="D10171" t="s">
        <v>24352</v>
      </c>
    </row>
    <row r="10172" spans="1:4" x14ac:dyDescent="0.2">
      <c r="A10172" s="263" t="s">
        <v>16354</v>
      </c>
      <c r="B10172" s="263" t="s">
        <v>28981</v>
      </c>
      <c r="C10172" s="263" t="s">
        <v>890</v>
      </c>
      <c r="D10172" t="s">
        <v>24352</v>
      </c>
    </row>
    <row r="10173" spans="1:4" x14ac:dyDescent="0.2">
      <c r="A10173" s="263" t="s">
        <v>8481</v>
      </c>
      <c r="B10173" s="263" t="s">
        <v>28982</v>
      </c>
      <c r="C10173" s="263" t="s">
        <v>890</v>
      </c>
      <c r="D10173" t="s">
        <v>24352</v>
      </c>
    </row>
    <row r="10174" spans="1:4" x14ac:dyDescent="0.2">
      <c r="A10174" s="263" t="s">
        <v>16355</v>
      </c>
      <c r="B10174" s="263" t="s">
        <v>28982</v>
      </c>
      <c r="C10174" s="263" t="s">
        <v>890</v>
      </c>
      <c r="D10174" t="s">
        <v>24352</v>
      </c>
    </row>
    <row r="10175" spans="1:4" x14ac:dyDescent="0.2">
      <c r="A10175" s="263" t="s">
        <v>8482</v>
      </c>
      <c r="B10175" s="263" t="s">
        <v>28983</v>
      </c>
      <c r="C10175" s="263" t="s">
        <v>890</v>
      </c>
      <c r="D10175" t="s">
        <v>24352</v>
      </c>
    </row>
    <row r="10176" spans="1:4" x14ac:dyDescent="0.2">
      <c r="A10176" s="263" t="s">
        <v>16356</v>
      </c>
      <c r="B10176" s="263" t="s">
        <v>28983</v>
      </c>
      <c r="C10176" s="263" t="s">
        <v>890</v>
      </c>
      <c r="D10176" t="s">
        <v>24352</v>
      </c>
    </row>
    <row r="10177" spans="1:4" x14ac:dyDescent="0.2">
      <c r="A10177" s="263" t="s">
        <v>2952</v>
      </c>
      <c r="B10177" s="263" t="s">
        <v>23773</v>
      </c>
      <c r="C10177" s="263" t="s">
        <v>890</v>
      </c>
      <c r="D10177" t="s">
        <v>24352</v>
      </c>
    </row>
    <row r="10178" spans="1:4" x14ac:dyDescent="0.2">
      <c r="A10178" s="263" t="s">
        <v>16357</v>
      </c>
      <c r="B10178" s="263" t="s">
        <v>23773</v>
      </c>
      <c r="C10178" s="263" t="s">
        <v>890</v>
      </c>
      <c r="D10178" t="s">
        <v>24352</v>
      </c>
    </row>
    <row r="10179" spans="1:4" x14ac:dyDescent="0.2">
      <c r="A10179" s="263" t="s">
        <v>2953</v>
      </c>
      <c r="B10179" s="263" t="s">
        <v>28984</v>
      </c>
      <c r="C10179" s="263" t="s">
        <v>890</v>
      </c>
      <c r="D10179" t="s">
        <v>24352</v>
      </c>
    </row>
    <row r="10180" spans="1:4" x14ac:dyDescent="0.2">
      <c r="A10180" s="263" t="s">
        <v>16358</v>
      </c>
      <c r="B10180" s="263" t="s">
        <v>28984</v>
      </c>
      <c r="C10180" s="263" t="s">
        <v>890</v>
      </c>
      <c r="D10180" t="s">
        <v>24352</v>
      </c>
    </row>
    <row r="10181" spans="1:4" x14ac:dyDescent="0.2">
      <c r="A10181" s="263" t="s">
        <v>2954</v>
      </c>
      <c r="B10181" s="263" t="s">
        <v>28985</v>
      </c>
      <c r="C10181" s="263" t="s">
        <v>890</v>
      </c>
      <c r="D10181" t="s">
        <v>24352</v>
      </c>
    </row>
    <row r="10182" spans="1:4" x14ac:dyDescent="0.2">
      <c r="A10182" s="263" t="s">
        <v>16359</v>
      </c>
      <c r="B10182" s="263" t="s">
        <v>28985</v>
      </c>
      <c r="C10182" s="263" t="s">
        <v>890</v>
      </c>
      <c r="D10182" t="s">
        <v>24352</v>
      </c>
    </row>
    <row r="10183" spans="1:4" x14ac:dyDescent="0.2">
      <c r="A10183" s="263" t="s">
        <v>2955</v>
      </c>
      <c r="B10183" s="263" t="s">
        <v>28986</v>
      </c>
      <c r="C10183" s="263" t="s">
        <v>890</v>
      </c>
      <c r="D10183" t="s">
        <v>24352</v>
      </c>
    </row>
    <row r="10184" spans="1:4" x14ac:dyDescent="0.2">
      <c r="A10184" s="263" t="s">
        <v>16360</v>
      </c>
      <c r="B10184" s="263" t="s">
        <v>28986</v>
      </c>
      <c r="C10184" s="263" t="s">
        <v>890</v>
      </c>
      <c r="D10184" t="s">
        <v>24352</v>
      </c>
    </row>
    <row r="10185" spans="1:4" x14ac:dyDescent="0.2">
      <c r="A10185" s="263" t="s">
        <v>2956</v>
      </c>
      <c r="B10185" s="263" t="s">
        <v>28987</v>
      </c>
      <c r="C10185" s="263" t="s">
        <v>12</v>
      </c>
      <c r="D10185" t="s">
        <v>2</v>
      </c>
    </row>
    <row r="10186" spans="1:4" x14ac:dyDescent="0.2">
      <c r="A10186" s="263" t="s">
        <v>16361</v>
      </c>
      <c r="B10186" s="263" t="s">
        <v>28987</v>
      </c>
      <c r="C10186" s="263" t="s">
        <v>12</v>
      </c>
      <c r="D10186" t="s">
        <v>2</v>
      </c>
    </row>
    <row r="10187" spans="1:4" x14ac:dyDescent="0.2">
      <c r="A10187" s="263" t="s">
        <v>2957</v>
      </c>
      <c r="B10187" s="263" t="s">
        <v>28988</v>
      </c>
      <c r="C10187" s="263" t="s">
        <v>20</v>
      </c>
      <c r="D10187" t="s">
        <v>0</v>
      </c>
    </row>
    <row r="10188" spans="1:4" x14ac:dyDescent="0.2">
      <c r="A10188" s="263" t="s">
        <v>16362</v>
      </c>
      <c r="B10188" s="263" t="s">
        <v>28988</v>
      </c>
      <c r="C10188" s="263" t="s">
        <v>20</v>
      </c>
      <c r="D10188" t="s">
        <v>0</v>
      </c>
    </row>
    <row r="10189" spans="1:4" x14ac:dyDescent="0.2">
      <c r="A10189" s="263" t="s">
        <v>2958</v>
      </c>
      <c r="B10189" s="263" t="s">
        <v>28989</v>
      </c>
      <c r="C10189" s="263" t="s">
        <v>20</v>
      </c>
      <c r="D10189" t="s">
        <v>0</v>
      </c>
    </row>
    <row r="10190" spans="1:4" x14ac:dyDescent="0.2">
      <c r="A10190" s="263" t="s">
        <v>16363</v>
      </c>
      <c r="B10190" s="263" t="s">
        <v>28989</v>
      </c>
      <c r="C10190" s="263" t="s">
        <v>20</v>
      </c>
      <c r="D10190" t="s">
        <v>0</v>
      </c>
    </row>
    <row r="10191" spans="1:4" x14ac:dyDescent="0.2">
      <c r="A10191" s="263" t="s">
        <v>2959</v>
      </c>
      <c r="B10191" s="263" t="s">
        <v>28990</v>
      </c>
      <c r="C10191" s="263" t="s">
        <v>20</v>
      </c>
      <c r="D10191" t="s">
        <v>0</v>
      </c>
    </row>
    <row r="10192" spans="1:4" x14ac:dyDescent="0.2">
      <c r="A10192" s="263" t="s">
        <v>16364</v>
      </c>
      <c r="B10192" s="263" t="s">
        <v>28990</v>
      </c>
      <c r="C10192" s="263" t="s">
        <v>20</v>
      </c>
      <c r="D10192" t="s">
        <v>0</v>
      </c>
    </row>
    <row r="10193" spans="1:4" x14ac:dyDescent="0.2">
      <c r="A10193" s="263" t="s">
        <v>8483</v>
      </c>
      <c r="B10193" s="263" t="s">
        <v>28991</v>
      </c>
      <c r="C10193" s="263" t="s">
        <v>20</v>
      </c>
      <c r="D10193" t="s">
        <v>0</v>
      </c>
    </row>
    <row r="10194" spans="1:4" x14ac:dyDescent="0.2">
      <c r="A10194" s="263" t="s">
        <v>16365</v>
      </c>
      <c r="B10194" s="263" t="s">
        <v>28991</v>
      </c>
      <c r="C10194" s="263" t="s">
        <v>20</v>
      </c>
      <c r="D10194" t="s">
        <v>0</v>
      </c>
    </row>
    <row r="10195" spans="1:4" x14ac:dyDescent="0.2">
      <c r="A10195" s="263" t="s">
        <v>2960</v>
      </c>
      <c r="B10195" s="263" t="s">
        <v>28992</v>
      </c>
      <c r="C10195" s="263" t="s">
        <v>20</v>
      </c>
      <c r="D10195" t="s">
        <v>0</v>
      </c>
    </row>
    <row r="10196" spans="1:4" x14ac:dyDescent="0.2">
      <c r="A10196" s="263" t="s">
        <v>16366</v>
      </c>
      <c r="B10196" s="263" t="s">
        <v>28992</v>
      </c>
      <c r="C10196" s="263" t="s">
        <v>20</v>
      </c>
      <c r="D10196" t="s">
        <v>0</v>
      </c>
    </row>
    <row r="10197" spans="1:4" x14ac:dyDescent="0.2">
      <c r="A10197" s="263" t="s">
        <v>2961</v>
      </c>
      <c r="B10197" s="263" t="s">
        <v>28993</v>
      </c>
      <c r="C10197" s="263" t="s">
        <v>20</v>
      </c>
      <c r="D10197" t="s">
        <v>0</v>
      </c>
    </row>
    <row r="10198" spans="1:4" x14ac:dyDescent="0.2">
      <c r="A10198" s="263" t="s">
        <v>16367</v>
      </c>
      <c r="B10198" s="263" t="s">
        <v>28993</v>
      </c>
      <c r="C10198" s="263" t="s">
        <v>20</v>
      </c>
      <c r="D10198" t="s">
        <v>0</v>
      </c>
    </row>
    <row r="10199" spans="1:4" x14ac:dyDescent="0.2">
      <c r="A10199" s="263" t="s">
        <v>2962</v>
      </c>
      <c r="B10199" s="263" t="s">
        <v>28994</v>
      </c>
      <c r="C10199" s="263" t="s">
        <v>20</v>
      </c>
      <c r="D10199" t="s">
        <v>0</v>
      </c>
    </row>
    <row r="10200" spans="1:4" x14ac:dyDescent="0.2">
      <c r="A10200" s="263" t="s">
        <v>16368</v>
      </c>
      <c r="B10200" s="263" t="s">
        <v>28994</v>
      </c>
      <c r="C10200" s="263" t="s">
        <v>20</v>
      </c>
      <c r="D10200" t="s">
        <v>0</v>
      </c>
    </row>
    <row r="10201" spans="1:4" x14ac:dyDescent="0.2">
      <c r="A10201" s="263" t="s">
        <v>2963</v>
      </c>
      <c r="B10201" s="263" t="s">
        <v>28995</v>
      </c>
      <c r="C10201" s="263" t="s">
        <v>20</v>
      </c>
      <c r="D10201" t="s">
        <v>0</v>
      </c>
    </row>
    <row r="10202" spans="1:4" x14ac:dyDescent="0.2">
      <c r="A10202" s="263" t="s">
        <v>16369</v>
      </c>
      <c r="B10202" s="263" t="s">
        <v>28995</v>
      </c>
      <c r="C10202" s="263" t="s">
        <v>20</v>
      </c>
      <c r="D10202" t="s">
        <v>0</v>
      </c>
    </row>
    <row r="10203" spans="1:4" x14ac:dyDescent="0.2">
      <c r="A10203" s="263" t="s">
        <v>2964</v>
      </c>
      <c r="B10203" s="263" t="s">
        <v>28996</v>
      </c>
      <c r="C10203" s="263" t="s">
        <v>20</v>
      </c>
      <c r="D10203" t="s">
        <v>0</v>
      </c>
    </row>
    <row r="10204" spans="1:4" x14ac:dyDescent="0.2">
      <c r="A10204" s="263" t="s">
        <v>16370</v>
      </c>
      <c r="B10204" s="263" t="s">
        <v>28996</v>
      </c>
      <c r="C10204" s="263" t="s">
        <v>20</v>
      </c>
      <c r="D10204" t="s">
        <v>0</v>
      </c>
    </row>
    <row r="10205" spans="1:4" x14ac:dyDescent="0.2">
      <c r="A10205" s="263" t="s">
        <v>2965</v>
      </c>
      <c r="B10205" s="263" t="s">
        <v>28997</v>
      </c>
      <c r="C10205" s="263" t="s">
        <v>20</v>
      </c>
      <c r="D10205" t="s">
        <v>0</v>
      </c>
    </row>
    <row r="10206" spans="1:4" x14ac:dyDescent="0.2">
      <c r="A10206" s="263" t="s">
        <v>16371</v>
      </c>
      <c r="B10206" s="263" t="s">
        <v>28997</v>
      </c>
      <c r="C10206" s="263" t="s">
        <v>20</v>
      </c>
      <c r="D10206" t="s">
        <v>0</v>
      </c>
    </row>
    <row r="10207" spans="1:4" x14ac:dyDescent="0.2">
      <c r="A10207" s="263" t="s">
        <v>2966</v>
      </c>
      <c r="B10207" s="263" t="s">
        <v>28998</v>
      </c>
      <c r="C10207" s="263" t="s">
        <v>20</v>
      </c>
      <c r="D10207" t="s">
        <v>0</v>
      </c>
    </row>
    <row r="10208" spans="1:4" x14ac:dyDescent="0.2">
      <c r="A10208" s="263" t="s">
        <v>16372</v>
      </c>
      <c r="B10208" s="263" t="s">
        <v>28998</v>
      </c>
      <c r="C10208" s="263" t="s">
        <v>20</v>
      </c>
      <c r="D10208" t="s">
        <v>0</v>
      </c>
    </row>
    <row r="10209" spans="1:4" x14ac:dyDescent="0.2">
      <c r="A10209" s="263" t="s">
        <v>2967</v>
      </c>
      <c r="B10209" s="263" t="s">
        <v>28999</v>
      </c>
      <c r="C10209" s="263" t="s">
        <v>20</v>
      </c>
      <c r="D10209" t="s">
        <v>0</v>
      </c>
    </row>
    <row r="10210" spans="1:4" x14ac:dyDescent="0.2">
      <c r="A10210" s="263" t="s">
        <v>16373</v>
      </c>
      <c r="B10210" s="263" t="s">
        <v>28999</v>
      </c>
      <c r="C10210" s="263" t="s">
        <v>20</v>
      </c>
      <c r="D10210" t="s">
        <v>0</v>
      </c>
    </row>
    <row r="10211" spans="1:4" x14ac:dyDescent="0.2">
      <c r="A10211" s="263" t="s">
        <v>2968</v>
      </c>
      <c r="B10211" s="263" t="s">
        <v>29000</v>
      </c>
      <c r="C10211" s="263" t="s">
        <v>20</v>
      </c>
      <c r="D10211" t="s">
        <v>0</v>
      </c>
    </row>
    <row r="10212" spans="1:4" x14ac:dyDescent="0.2">
      <c r="A10212" s="263" t="s">
        <v>16374</v>
      </c>
      <c r="B10212" s="263" t="s">
        <v>29000</v>
      </c>
      <c r="C10212" s="263" t="s">
        <v>20</v>
      </c>
      <c r="D10212" t="s">
        <v>0</v>
      </c>
    </row>
    <row r="10213" spans="1:4" x14ac:dyDescent="0.2">
      <c r="A10213" s="263" t="s">
        <v>2969</v>
      </c>
      <c r="B10213" s="263" t="s">
        <v>29001</v>
      </c>
      <c r="C10213" s="263" t="s">
        <v>20</v>
      </c>
      <c r="D10213" t="s">
        <v>0</v>
      </c>
    </row>
    <row r="10214" spans="1:4" x14ac:dyDescent="0.2">
      <c r="A10214" s="263" t="s">
        <v>16375</v>
      </c>
      <c r="B10214" s="263" t="s">
        <v>29001</v>
      </c>
      <c r="C10214" s="263" t="s">
        <v>20</v>
      </c>
      <c r="D10214" t="s">
        <v>0</v>
      </c>
    </row>
    <row r="10215" spans="1:4" x14ac:dyDescent="0.2">
      <c r="A10215" s="263" t="s">
        <v>2970</v>
      </c>
      <c r="B10215" s="263" t="s">
        <v>29002</v>
      </c>
      <c r="C10215" s="263" t="s">
        <v>20</v>
      </c>
      <c r="D10215" t="s">
        <v>0</v>
      </c>
    </row>
    <row r="10216" spans="1:4" x14ac:dyDescent="0.2">
      <c r="A10216" s="263" t="s">
        <v>16376</v>
      </c>
      <c r="B10216" s="263" t="s">
        <v>29002</v>
      </c>
      <c r="C10216" s="263" t="s">
        <v>20</v>
      </c>
      <c r="D10216" t="s">
        <v>0</v>
      </c>
    </row>
    <row r="10217" spans="1:4" x14ac:dyDescent="0.2">
      <c r="A10217" s="263" t="s">
        <v>2971</v>
      </c>
      <c r="B10217" s="263" t="s">
        <v>29003</v>
      </c>
      <c r="C10217" s="263" t="s">
        <v>23567</v>
      </c>
      <c r="D10217" t="s">
        <v>34973</v>
      </c>
    </row>
    <row r="10218" spans="1:4" x14ac:dyDescent="0.2">
      <c r="A10218" s="263" t="s">
        <v>16377</v>
      </c>
      <c r="B10218" s="263" t="s">
        <v>29003</v>
      </c>
      <c r="C10218" s="263" t="s">
        <v>23567</v>
      </c>
      <c r="D10218" t="s">
        <v>34973</v>
      </c>
    </row>
    <row r="10219" spans="1:4" x14ac:dyDescent="0.2">
      <c r="A10219" s="263" t="s">
        <v>2972</v>
      </c>
      <c r="B10219" s="263" t="s">
        <v>29004</v>
      </c>
      <c r="C10219" s="263" t="s">
        <v>23567</v>
      </c>
      <c r="D10219" t="s">
        <v>34973</v>
      </c>
    </row>
    <row r="10220" spans="1:4" x14ac:dyDescent="0.2">
      <c r="A10220" s="263" t="s">
        <v>16378</v>
      </c>
      <c r="B10220" s="263" t="s">
        <v>29004</v>
      </c>
      <c r="C10220" s="263" t="s">
        <v>23567</v>
      </c>
      <c r="D10220" t="s">
        <v>34973</v>
      </c>
    </row>
    <row r="10221" spans="1:4" x14ac:dyDescent="0.2">
      <c r="A10221" s="263" t="s">
        <v>2973</v>
      </c>
      <c r="B10221" s="263" t="s">
        <v>29005</v>
      </c>
      <c r="C10221" s="263" t="s">
        <v>23567</v>
      </c>
      <c r="D10221" t="s">
        <v>34973</v>
      </c>
    </row>
    <row r="10222" spans="1:4" x14ac:dyDescent="0.2">
      <c r="A10222" s="263" t="s">
        <v>16379</v>
      </c>
      <c r="B10222" s="263" t="s">
        <v>29005</v>
      </c>
      <c r="C10222" s="263" t="s">
        <v>23567</v>
      </c>
      <c r="D10222" t="s">
        <v>34973</v>
      </c>
    </row>
    <row r="10223" spans="1:4" x14ac:dyDescent="0.2">
      <c r="A10223" s="263" t="s">
        <v>2974</v>
      </c>
      <c r="B10223" s="263" t="s">
        <v>29006</v>
      </c>
      <c r="C10223" s="263" t="s">
        <v>23567</v>
      </c>
      <c r="D10223" t="s">
        <v>34973</v>
      </c>
    </row>
    <row r="10224" spans="1:4" x14ac:dyDescent="0.2">
      <c r="A10224" s="263" t="s">
        <v>16380</v>
      </c>
      <c r="B10224" s="263" t="s">
        <v>29006</v>
      </c>
      <c r="C10224" s="263" t="s">
        <v>23567</v>
      </c>
      <c r="D10224" t="s">
        <v>34973</v>
      </c>
    </row>
    <row r="10225" spans="1:4" x14ac:dyDescent="0.2">
      <c r="A10225" s="263" t="s">
        <v>2975</v>
      </c>
      <c r="B10225" s="263" t="s">
        <v>29007</v>
      </c>
      <c r="C10225" s="263" t="s">
        <v>23567</v>
      </c>
      <c r="D10225" t="s">
        <v>34973</v>
      </c>
    </row>
    <row r="10226" spans="1:4" x14ac:dyDescent="0.2">
      <c r="A10226" s="263" t="s">
        <v>16381</v>
      </c>
      <c r="B10226" s="263" t="s">
        <v>29007</v>
      </c>
      <c r="C10226" s="263" t="s">
        <v>23567</v>
      </c>
      <c r="D10226" t="s">
        <v>34973</v>
      </c>
    </row>
    <row r="10227" spans="1:4" x14ac:dyDescent="0.2">
      <c r="A10227" s="263" t="s">
        <v>2976</v>
      </c>
      <c r="B10227" s="263" t="s">
        <v>29008</v>
      </c>
      <c r="C10227" s="263" t="s">
        <v>890</v>
      </c>
      <c r="D10227" t="s">
        <v>24352</v>
      </c>
    </row>
    <row r="10228" spans="1:4" x14ac:dyDescent="0.2">
      <c r="A10228" s="263" t="s">
        <v>16382</v>
      </c>
      <c r="B10228" s="263" t="s">
        <v>29008</v>
      </c>
      <c r="C10228" s="263" t="s">
        <v>890</v>
      </c>
      <c r="D10228" t="s">
        <v>24352</v>
      </c>
    </row>
    <row r="10229" spans="1:4" x14ac:dyDescent="0.2">
      <c r="A10229" s="263" t="s">
        <v>2977</v>
      </c>
      <c r="B10229" s="263" t="s">
        <v>23774</v>
      </c>
      <c r="C10229" s="263" t="s">
        <v>19</v>
      </c>
      <c r="D10229" t="s">
        <v>3</v>
      </c>
    </row>
    <row r="10230" spans="1:4" x14ac:dyDescent="0.2">
      <c r="A10230" s="263" t="s">
        <v>16383</v>
      </c>
      <c r="B10230" s="263" t="s">
        <v>23774</v>
      </c>
      <c r="C10230" s="263" t="s">
        <v>19</v>
      </c>
      <c r="D10230" t="s">
        <v>3</v>
      </c>
    </row>
    <row r="10231" spans="1:4" x14ac:dyDescent="0.2">
      <c r="A10231" s="263" t="s">
        <v>2978</v>
      </c>
      <c r="B10231" s="263" t="s">
        <v>29009</v>
      </c>
      <c r="C10231" s="263" t="s">
        <v>23500</v>
      </c>
      <c r="D10231" t="s">
        <v>34972</v>
      </c>
    </row>
    <row r="10232" spans="1:4" x14ac:dyDescent="0.2">
      <c r="A10232" s="263" t="s">
        <v>16384</v>
      </c>
      <c r="B10232" s="263" t="s">
        <v>29009</v>
      </c>
      <c r="C10232" s="263" t="s">
        <v>23500</v>
      </c>
      <c r="D10232" t="s">
        <v>34972</v>
      </c>
    </row>
    <row r="10233" spans="1:4" x14ac:dyDescent="0.2">
      <c r="A10233" s="263" t="s">
        <v>2979</v>
      </c>
      <c r="B10233" s="263" t="s">
        <v>29010</v>
      </c>
      <c r="C10233" s="263" t="s">
        <v>23500</v>
      </c>
      <c r="D10233" t="s">
        <v>34972</v>
      </c>
    </row>
    <row r="10234" spans="1:4" x14ac:dyDescent="0.2">
      <c r="A10234" s="263" t="s">
        <v>16385</v>
      </c>
      <c r="B10234" s="263" t="s">
        <v>29010</v>
      </c>
      <c r="C10234" s="263" t="s">
        <v>23500</v>
      </c>
      <c r="D10234" t="s">
        <v>34972</v>
      </c>
    </row>
    <row r="10235" spans="1:4" x14ac:dyDescent="0.2">
      <c r="A10235" s="263" t="s">
        <v>2980</v>
      </c>
      <c r="B10235" s="263" t="s">
        <v>29011</v>
      </c>
      <c r="C10235" s="263" t="s">
        <v>23500</v>
      </c>
      <c r="D10235" t="s">
        <v>34972</v>
      </c>
    </row>
    <row r="10236" spans="1:4" x14ac:dyDescent="0.2">
      <c r="A10236" s="263" t="s">
        <v>16386</v>
      </c>
      <c r="B10236" s="263" t="s">
        <v>29011</v>
      </c>
      <c r="C10236" s="263" t="s">
        <v>23500</v>
      </c>
      <c r="D10236" t="s">
        <v>34972</v>
      </c>
    </row>
    <row r="10237" spans="1:4" x14ac:dyDescent="0.2">
      <c r="A10237" s="263" t="s">
        <v>2981</v>
      </c>
      <c r="B10237" s="263" t="s">
        <v>29012</v>
      </c>
      <c r="C10237" s="263" t="s">
        <v>23500</v>
      </c>
      <c r="D10237" t="s">
        <v>34972</v>
      </c>
    </row>
    <row r="10238" spans="1:4" x14ac:dyDescent="0.2">
      <c r="A10238" s="263" t="s">
        <v>16387</v>
      </c>
      <c r="B10238" s="263" t="s">
        <v>29012</v>
      </c>
      <c r="C10238" s="263" t="s">
        <v>23500</v>
      </c>
      <c r="D10238" t="s">
        <v>34972</v>
      </c>
    </row>
    <row r="10239" spans="1:4" x14ac:dyDescent="0.2">
      <c r="A10239" s="263" t="s">
        <v>2982</v>
      </c>
      <c r="B10239" s="263" t="s">
        <v>29013</v>
      </c>
      <c r="C10239" s="263" t="s">
        <v>23500</v>
      </c>
      <c r="D10239" t="s">
        <v>34972</v>
      </c>
    </row>
    <row r="10240" spans="1:4" x14ac:dyDescent="0.2">
      <c r="A10240" s="263" t="s">
        <v>16388</v>
      </c>
      <c r="B10240" s="263" t="s">
        <v>29013</v>
      </c>
      <c r="C10240" s="263" t="s">
        <v>23500</v>
      </c>
      <c r="D10240" t="s">
        <v>34972</v>
      </c>
    </row>
    <row r="10241" spans="1:4" x14ac:dyDescent="0.2">
      <c r="A10241" s="263" t="s">
        <v>2983</v>
      </c>
      <c r="B10241" s="263" t="s">
        <v>29014</v>
      </c>
      <c r="C10241" s="263" t="s">
        <v>23500</v>
      </c>
      <c r="D10241" t="s">
        <v>34972</v>
      </c>
    </row>
    <row r="10242" spans="1:4" x14ac:dyDescent="0.2">
      <c r="A10242" s="263" t="s">
        <v>16389</v>
      </c>
      <c r="B10242" s="263" t="s">
        <v>29014</v>
      </c>
      <c r="C10242" s="263" t="s">
        <v>23500</v>
      </c>
      <c r="D10242" t="s">
        <v>34972</v>
      </c>
    </row>
    <row r="10243" spans="1:4" x14ac:dyDescent="0.2">
      <c r="A10243" s="263" t="s">
        <v>8484</v>
      </c>
      <c r="B10243" s="263" t="s">
        <v>29015</v>
      </c>
      <c r="C10243" s="263" t="s">
        <v>23500</v>
      </c>
      <c r="D10243" t="s">
        <v>34972</v>
      </c>
    </row>
    <row r="10244" spans="1:4" x14ac:dyDescent="0.2">
      <c r="A10244" s="263" t="s">
        <v>16390</v>
      </c>
      <c r="B10244" s="263" t="s">
        <v>29015</v>
      </c>
      <c r="C10244" s="263" t="s">
        <v>23500</v>
      </c>
      <c r="D10244" t="s">
        <v>34972</v>
      </c>
    </row>
    <row r="10245" spans="1:4" x14ac:dyDescent="0.2">
      <c r="A10245" s="263" t="s">
        <v>23775</v>
      </c>
      <c r="B10245" s="263" t="s">
        <v>29016</v>
      </c>
      <c r="C10245" s="263" t="s">
        <v>23500</v>
      </c>
      <c r="D10245" t="s">
        <v>34972</v>
      </c>
    </row>
    <row r="10246" spans="1:4" x14ac:dyDescent="0.2">
      <c r="A10246" s="263" t="s">
        <v>23776</v>
      </c>
      <c r="B10246" s="263" t="s">
        <v>29016</v>
      </c>
      <c r="C10246" s="263" t="s">
        <v>23500</v>
      </c>
      <c r="D10246" t="s">
        <v>34972</v>
      </c>
    </row>
    <row r="10247" spans="1:4" x14ac:dyDescent="0.2">
      <c r="A10247" s="263" t="s">
        <v>2984</v>
      </c>
      <c r="B10247" s="263" t="s">
        <v>29017</v>
      </c>
      <c r="C10247" s="263" t="s">
        <v>23500</v>
      </c>
      <c r="D10247" t="s">
        <v>34972</v>
      </c>
    </row>
    <row r="10248" spans="1:4" x14ac:dyDescent="0.2">
      <c r="A10248" s="263" t="s">
        <v>16391</v>
      </c>
      <c r="B10248" s="263" t="s">
        <v>29017</v>
      </c>
      <c r="C10248" s="263" t="s">
        <v>23500</v>
      </c>
      <c r="D10248" t="s">
        <v>34972</v>
      </c>
    </row>
    <row r="10249" spans="1:4" x14ac:dyDescent="0.2">
      <c r="A10249" s="263" t="s">
        <v>8485</v>
      </c>
      <c r="B10249" s="263" t="s">
        <v>29018</v>
      </c>
      <c r="C10249" s="263" t="s">
        <v>23500</v>
      </c>
      <c r="D10249" t="s">
        <v>34972</v>
      </c>
    </row>
    <row r="10250" spans="1:4" x14ac:dyDescent="0.2">
      <c r="A10250" s="263" t="s">
        <v>16392</v>
      </c>
      <c r="B10250" s="263" t="s">
        <v>29018</v>
      </c>
      <c r="C10250" s="263" t="s">
        <v>23500</v>
      </c>
      <c r="D10250" t="s">
        <v>34972</v>
      </c>
    </row>
    <row r="10251" spans="1:4" x14ac:dyDescent="0.2">
      <c r="A10251" s="263" t="s">
        <v>2985</v>
      </c>
      <c r="B10251" s="263" t="s">
        <v>29019</v>
      </c>
      <c r="C10251" s="263" t="s">
        <v>23500</v>
      </c>
      <c r="D10251" t="s">
        <v>34972</v>
      </c>
    </row>
    <row r="10252" spans="1:4" x14ac:dyDescent="0.2">
      <c r="A10252" s="263" t="s">
        <v>16393</v>
      </c>
      <c r="B10252" s="263" t="s">
        <v>29019</v>
      </c>
      <c r="C10252" s="263" t="s">
        <v>23500</v>
      </c>
      <c r="D10252" t="s">
        <v>34972</v>
      </c>
    </row>
    <row r="10253" spans="1:4" x14ac:dyDescent="0.2">
      <c r="A10253" s="263" t="s">
        <v>8486</v>
      </c>
      <c r="B10253" s="263" t="s">
        <v>29020</v>
      </c>
      <c r="C10253" s="263" t="s">
        <v>23500</v>
      </c>
      <c r="D10253" t="s">
        <v>34972</v>
      </c>
    </row>
    <row r="10254" spans="1:4" x14ac:dyDescent="0.2">
      <c r="A10254" s="263" t="s">
        <v>16394</v>
      </c>
      <c r="B10254" s="263" t="s">
        <v>29020</v>
      </c>
      <c r="C10254" s="263" t="s">
        <v>23500</v>
      </c>
      <c r="D10254" t="s">
        <v>34972</v>
      </c>
    </row>
    <row r="10255" spans="1:4" x14ac:dyDescent="0.2">
      <c r="A10255" s="263" t="s">
        <v>23777</v>
      </c>
      <c r="B10255" s="263" t="s">
        <v>29021</v>
      </c>
      <c r="C10255" s="263" t="s">
        <v>23500</v>
      </c>
      <c r="D10255" t="s">
        <v>34972</v>
      </c>
    </row>
    <row r="10256" spans="1:4" x14ac:dyDescent="0.2">
      <c r="A10256" s="263" t="s">
        <v>23778</v>
      </c>
      <c r="B10256" s="263" t="s">
        <v>29021</v>
      </c>
      <c r="C10256" s="263" t="s">
        <v>23500</v>
      </c>
      <c r="D10256" t="s">
        <v>34972</v>
      </c>
    </row>
    <row r="10257" spans="1:4" x14ac:dyDescent="0.2">
      <c r="A10257" s="263" t="s">
        <v>23779</v>
      </c>
      <c r="B10257" s="263" t="s">
        <v>29022</v>
      </c>
      <c r="C10257" s="263" t="s">
        <v>23500</v>
      </c>
      <c r="D10257" t="s">
        <v>34972</v>
      </c>
    </row>
    <row r="10258" spans="1:4" x14ac:dyDescent="0.2">
      <c r="A10258" s="263" t="s">
        <v>23780</v>
      </c>
      <c r="B10258" s="263" t="s">
        <v>29022</v>
      </c>
      <c r="C10258" s="263" t="s">
        <v>23500</v>
      </c>
      <c r="D10258" t="s">
        <v>34972</v>
      </c>
    </row>
    <row r="10259" spans="1:4" x14ac:dyDescent="0.2">
      <c r="A10259" s="263" t="s">
        <v>23781</v>
      </c>
      <c r="B10259" s="263" t="s">
        <v>29023</v>
      </c>
      <c r="C10259" s="263" t="s">
        <v>23500</v>
      </c>
      <c r="D10259" t="s">
        <v>34972</v>
      </c>
    </row>
    <row r="10260" spans="1:4" x14ac:dyDescent="0.2">
      <c r="A10260" s="263" t="s">
        <v>23782</v>
      </c>
      <c r="B10260" s="263" t="s">
        <v>29023</v>
      </c>
      <c r="C10260" s="263" t="s">
        <v>23500</v>
      </c>
      <c r="D10260" t="s">
        <v>34972</v>
      </c>
    </row>
    <row r="10261" spans="1:4" x14ac:dyDescent="0.2">
      <c r="A10261" s="263" t="s">
        <v>23783</v>
      </c>
      <c r="B10261" s="263" t="s">
        <v>29024</v>
      </c>
      <c r="C10261" s="263" t="s">
        <v>23500</v>
      </c>
      <c r="D10261" t="s">
        <v>34972</v>
      </c>
    </row>
    <row r="10262" spans="1:4" x14ac:dyDescent="0.2">
      <c r="A10262" s="263" t="s">
        <v>23784</v>
      </c>
      <c r="B10262" s="263" t="s">
        <v>29024</v>
      </c>
      <c r="C10262" s="263" t="s">
        <v>23500</v>
      </c>
      <c r="D10262" t="s">
        <v>34972</v>
      </c>
    </row>
    <row r="10263" spans="1:4" x14ac:dyDescent="0.2">
      <c r="A10263" s="263" t="s">
        <v>2986</v>
      </c>
      <c r="B10263" s="263" t="s">
        <v>29025</v>
      </c>
      <c r="C10263" s="263" t="s">
        <v>23500</v>
      </c>
      <c r="D10263" t="s">
        <v>34972</v>
      </c>
    </row>
    <row r="10264" spans="1:4" x14ac:dyDescent="0.2">
      <c r="A10264" s="263" t="s">
        <v>16395</v>
      </c>
      <c r="B10264" s="263" t="s">
        <v>29025</v>
      </c>
      <c r="C10264" s="263" t="s">
        <v>23500</v>
      </c>
      <c r="D10264" t="s">
        <v>34972</v>
      </c>
    </row>
    <row r="10265" spans="1:4" x14ac:dyDescent="0.2">
      <c r="A10265" s="263" t="s">
        <v>2987</v>
      </c>
      <c r="B10265" s="263" t="s">
        <v>29026</v>
      </c>
      <c r="C10265" s="263" t="s">
        <v>23500</v>
      </c>
      <c r="D10265" t="s">
        <v>34972</v>
      </c>
    </row>
    <row r="10266" spans="1:4" x14ac:dyDescent="0.2">
      <c r="A10266" s="263" t="s">
        <v>16396</v>
      </c>
      <c r="B10266" s="263" t="s">
        <v>29026</v>
      </c>
      <c r="C10266" s="263" t="s">
        <v>23500</v>
      </c>
      <c r="D10266" t="s">
        <v>34972</v>
      </c>
    </row>
    <row r="10267" spans="1:4" x14ac:dyDescent="0.2">
      <c r="A10267" s="263" t="s">
        <v>2988</v>
      </c>
      <c r="B10267" s="263" t="s">
        <v>29027</v>
      </c>
      <c r="C10267" s="263" t="s">
        <v>23500</v>
      </c>
      <c r="D10267" t="s">
        <v>34972</v>
      </c>
    </row>
    <row r="10268" spans="1:4" x14ac:dyDescent="0.2">
      <c r="A10268" s="263" t="s">
        <v>16397</v>
      </c>
      <c r="B10268" s="263" t="s">
        <v>29027</v>
      </c>
      <c r="C10268" s="263" t="s">
        <v>23500</v>
      </c>
      <c r="D10268" t="s">
        <v>34972</v>
      </c>
    </row>
    <row r="10269" spans="1:4" x14ac:dyDescent="0.2">
      <c r="A10269" s="263" t="s">
        <v>2989</v>
      </c>
      <c r="B10269" s="263" t="s">
        <v>29028</v>
      </c>
      <c r="C10269" s="263" t="s">
        <v>23500</v>
      </c>
      <c r="D10269" t="s">
        <v>34972</v>
      </c>
    </row>
    <row r="10270" spans="1:4" x14ac:dyDescent="0.2">
      <c r="A10270" s="263" t="s">
        <v>16398</v>
      </c>
      <c r="B10270" s="263" t="s">
        <v>29028</v>
      </c>
      <c r="C10270" s="263" t="s">
        <v>23500</v>
      </c>
      <c r="D10270" t="s">
        <v>34972</v>
      </c>
    </row>
    <row r="10271" spans="1:4" x14ac:dyDescent="0.2">
      <c r="A10271" s="263" t="s">
        <v>2990</v>
      </c>
      <c r="B10271" s="263" t="s">
        <v>29029</v>
      </c>
      <c r="C10271" s="263" t="s">
        <v>23500</v>
      </c>
      <c r="D10271" t="s">
        <v>34972</v>
      </c>
    </row>
    <row r="10272" spans="1:4" x14ac:dyDescent="0.2">
      <c r="A10272" s="263" t="s">
        <v>16399</v>
      </c>
      <c r="B10272" s="263" t="s">
        <v>29029</v>
      </c>
      <c r="C10272" s="263" t="s">
        <v>23500</v>
      </c>
      <c r="D10272" t="s">
        <v>34972</v>
      </c>
    </row>
    <row r="10273" spans="1:4" x14ac:dyDescent="0.2">
      <c r="A10273" s="263" t="s">
        <v>2991</v>
      </c>
      <c r="B10273" s="263" t="s">
        <v>29030</v>
      </c>
      <c r="C10273" s="263" t="s">
        <v>23500</v>
      </c>
      <c r="D10273" t="s">
        <v>34972</v>
      </c>
    </row>
    <row r="10274" spans="1:4" x14ac:dyDescent="0.2">
      <c r="A10274" s="263" t="s">
        <v>16400</v>
      </c>
      <c r="B10274" s="263" t="s">
        <v>29030</v>
      </c>
      <c r="C10274" s="263" t="s">
        <v>23500</v>
      </c>
      <c r="D10274" t="s">
        <v>34972</v>
      </c>
    </row>
    <row r="10275" spans="1:4" x14ac:dyDescent="0.2">
      <c r="A10275" s="263" t="s">
        <v>2992</v>
      </c>
      <c r="B10275" s="263" t="s">
        <v>29031</v>
      </c>
      <c r="C10275" s="263" t="s">
        <v>23500</v>
      </c>
      <c r="D10275" t="s">
        <v>34972</v>
      </c>
    </row>
    <row r="10276" spans="1:4" x14ac:dyDescent="0.2">
      <c r="A10276" s="263" t="s">
        <v>16401</v>
      </c>
      <c r="B10276" s="263" t="s">
        <v>29031</v>
      </c>
      <c r="C10276" s="263" t="s">
        <v>23500</v>
      </c>
      <c r="D10276" t="s">
        <v>34972</v>
      </c>
    </row>
    <row r="10277" spans="1:4" x14ac:dyDescent="0.2">
      <c r="A10277" s="263" t="s">
        <v>2993</v>
      </c>
      <c r="B10277" s="263" t="s">
        <v>29032</v>
      </c>
      <c r="C10277" s="263" t="s">
        <v>23500</v>
      </c>
      <c r="D10277" t="s">
        <v>34972</v>
      </c>
    </row>
    <row r="10278" spans="1:4" x14ac:dyDescent="0.2">
      <c r="A10278" s="263" t="s">
        <v>16402</v>
      </c>
      <c r="B10278" s="263" t="s">
        <v>29032</v>
      </c>
      <c r="C10278" s="263" t="s">
        <v>23500</v>
      </c>
      <c r="D10278" t="s">
        <v>34972</v>
      </c>
    </row>
    <row r="10279" spans="1:4" x14ac:dyDescent="0.2">
      <c r="A10279" s="263" t="s">
        <v>2994</v>
      </c>
      <c r="B10279" s="263" t="s">
        <v>29033</v>
      </c>
      <c r="C10279" s="263" t="s">
        <v>23500</v>
      </c>
      <c r="D10279" t="s">
        <v>34972</v>
      </c>
    </row>
    <row r="10280" spans="1:4" x14ac:dyDescent="0.2">
      <c r="A10280" s="263" t="s">
        <v>16403</v>
      </c>
      <c r="B10280" s="263" t="s">
        <v>29033</v>
      </c>
      <c r="C10280" s="263" t="s">
        <v>23500</v>
      </c>
      <c r="D10280" t="s">
        <v>34972</v>
      </c>
    </row>
    <row r="10281" spans="1:4" x14ac:dyDescent="0.2">
      <c r="A10281" s="263" t="s">
        <v>2995</v>
      </c>
      <c r="B10281" s="263" t="s">
        <v>29034</v>
      </c>
      <c r="C10281" s="263" t="s">
        <v>23500</v>
      </c>
      <c r="D10281" t="s">
        <v>34972</v>
      </c>
    </row>
    <row r="10282" spans="1:4" x14ac:dyDescent="0.2">
      <c r="A10282" s="263" t="s">
        <v>16404</v>
      </c>
      <c r="B10282" s="263" t="s">
        <v>29034</v>
      </c>
      <c r="C10282" s="263" t="s">
        <v>23500</v>
      </c>
      <c r="D10282" t="s">
        <v>34972</v>
      </c>
    </row>
    <row r="10283" spans="1:4" x14ac:dyDescent="0.2">
      <c r="A10283" s="263" t="s">
        <v>2996</v>
      </c>
      <c r="B10283" s="263" t="s">
        <v>29035</v>
      </c>
      <c r="C10283" s="263" t="s">
        <v>23500</v>
      </c>
      <c r="D10283" t="s">
        <v>34972</v>
      </c>
    </row>
    <row r="10284" spans="1:4" x14ac:dyDescent="0.2">
      <c r="A10284" s="263" t="s">
        <v>16405</v>
      </c>
      <c r="B10284" s="263" t="s">
        <v>29035</v>
      </c>
      <c r="C10284" s="263" t="s">
        <v>23500</v>
      </c>
      <c r="D10284" t="s">
        <v>34972</v>
      </c>
    </row>
    <row r="10285" spans="1:4" x14ac:dyDescent="0.2">
      <c r="A10285" s="263" t="s">
        <v>2997</v>
      </c>
      <c r="B10285" s="263" t="s">
        <v>29036</v>
      </c>
      <c r="C10285" s="263" t="s">
        <v>23500</v>
      </c>
      <c r="D10285" t="s">
        <v>34972</v>
      </c>
    </row>
    <row r="10286" spans="1:4" x14ac:dyDescent="0.2">
      <c r="A10286" s="263" t="s">
        <v>16406</v>
      </c>
      <c r="B10286" s="263" t="s">
        <v>29036</v>
      </c>
      <c r="C10286" s="263" t="s">
        <v>23500</v>
      </c>
      <c r="D10286" t="s">
        <v>34972</v>
      </c>
    </row>
    <row r="10287" spans="1:4" x14ac:dyDescent="0.2">
      <c r="A10287" s="263" t="s">
        <v>2998</v>
      </c>
      <c r="B10287" s="263" t="s">
        <v>29037</v>
      </c>
      <c r="C10287" s="263" t="s">
        <v>23500</v>
      </c>
      <c r="D10287" t="s">
        <v>34972</v>
      </c>
    </row>
    <row r="10288" spans="1:4" x14ac:dyDescent="0.2">
      <c r="A10288" s="263" t="s">
        <v>16407</v>
      </c>
      <c r="B10288" s="263" t="s">
        <v>29037</v>
      </c>
      <c r="C10288" s="263" t="s">
        <v>23500</v>
      </c>
      <c r="D10288" t="s">
        <v>34972</v>
      </c>
    </row>
    <row r="10289" spans="1:4" x14ac:dyDescent="0.2">
      <c r="A10289" s="263" t="s">
        <v>2999</v>
      </c>
      <c r="B10289" s="263" t="s">
        <v>29038</v>
      </c>
      <c r="C10289" s="263" t="s">
        <v>23500</v>
      </c>
      <c r="D10289" t="s">
        <v>34972</v>
      </c>
    </row>
    <row r="10290" spans="1:4" x14ac:dyDescent="0.2">
      <c r="A10290" s="263" t="s">
        <v>16408</v>
      </c>
      <c r="B10290" s="263" t="s">
        <v>29038</v>
      </c>
      <c r="C10290" s="263" t="s">
        <v>23500</v>
      </c>
      <c r="D10290" t="s">
        <v>34972</v>
      </c>
    </row>
    <row r="10291" spans="1:4" x14ac:dyDescent="0.2">
      <c r="A10291" s="263" t="s">
        <v>3000</v>
      </c>
      <c r="B10291" s="263" t="s">
        <v>29039</v>
      </c>
      <c r="C10291" s="263" t="s">
        <v>23500</v>
      </c>
      <c r="D10291" t="s">
        <v>34972</v>
      </c>
    </row>
    <row r="10292" spans="1:4" x14ac:dyDescent="0.2">
      <c r="A10292" s="263" t="s">
        <v>16409</v>
      </c>
      <c r="B10292" s="263" t="s">
        <v>29039</v>
      </c>
      <c r="C10292" s="263" t="s">
        <v>23500</v>
      </c>
      <c r="D10292" t="s">
        <v>34972</v>
      </c>
    </row>
    <row r="10293" spans="1:4" x14ac:dyDescent="0.2">
      <c r="A10293" s="263" t="s">
        <v>3001</v>
      </c>
      <c r="B10293" s="263" t="s">
        <v>29040</v>
      </c>
      <c r="C10293" s="263" t="s">
        <v>23500</v>
      </c>
      <c r="D10293" t="s">
        <v>34972</v>
      </c>
    </row>
    <row r="10294" spans="1:4" x14ac:dyDescent="0.2">
      <c r="A10294" s="263" t="s">
        <v>16410</v>
      </c>
      <c r="B10294" s="263" t="s">
        <v>29040</v>
      </c>
      <c r="C10294" s="263" t="s">
        <v>23500</v>
      </c>
      <c r="D10294" t="s">
        <v>34972</v>
      </c>
    </row>
    <row r="10295" spans="1:4" x14ac:dyDescent="0.2">
      <c r="A10295" s="263" t="s">
        <v>3002</v>
      </c>
      <c r="B10295" s="263" t="s">
        <v>29041</v>
      </c>
      <c r="C10295" s="263" t="s">
        <v>23500</v>
      </c>
      <c r="D10295" t="s">
        <v>34972</v>
      </c>
    </row>
    <row r="10296" spans="1:4" x14ac:dyDescent="0.2">
      <c r="A10296" s="263" t="s">
        <v>16411</v>
      </c>
      <c r="B10296" s="263" t="s">
        <v>29041</v>
      </c>
      <c r="C10296" s="263" t="s">
        <v>23500</v>
      </c>
      <c r="D10296" t="s">
        <v>34972</v>
      </c>
    </row>
    <row r="10297" spans="1:4" x14ac:dyDescent="0.2">
      <c r="A10297" s="263" t="s">
        <v>3003</v>
      </c>
      <c r="B10297" s="263" t="s">
        <v>29042</v>
      </c>
      <c r="C10297" s="263" t="s">
        <v>23500</v>
      </c>
      <c r="D10297" t="s">
        <v>34972</v>
      </c>
    </row>
    <row r="10298" spans="1:4" x14ac:dyDescent="0.2">
      <c r="A10298" s="263" t="s">
        <v>16412</v>
      </c>
      <c r="B10298" s="263" t="s">
        <v>29042</v>
      </c>
      <c r="C10298" s="263" t="s">
        <v>23500</v>
      </c>
      <c r="D10298" t="s">
        <v>34972</v>
      </c>
    </row>
    <row r="10299" spans="1:4" x14ac:dyDescent="0.2">
      <c r="A10299" s="263" t="s">
        <v>3004</v>
      </c>
      <c r="B10299" s="263" t="s">
        <v>29043</v>
      </c>
      <c r="C10299" s="263" t="s">
        <v>23500</v>
      </c>
      <c r="D10299" t="s">
        <v>34972</v>
      </c>
    </row>
    <row r="10300" spans="1:4" x14ac:dyDescent="0.2">
      <c r="A10300" s="263" t="s">
        <v>16413</v>
      </c>
      <c r="B10300" s="263" t="s">
        <v>29043</v>
      </c>
      <c r="C10300" s="263" t="s">
        <v>23500</v>
      </c>
      <c r="D10300" t="s">
        <v>34972</v>
      </c>
    </row>
    <row r="10301" spans="1:4" x14ac:dyDescent="0.2">
      <c r="A10301" s="263" t="s">
        <v>3005</v>
      </c>
      <c r="B10301" s="263" t="s">
        <v>29044</v>
      </c>
      <c r="C10301" s="263" t="s">
        <v>23500</v>
      </c>
      <c r="D10301" t="s">
        <v>34972</v>
      </c>
    </row>
    <row r="10302" spans="1:4" x14ac:dyDescent="0.2">
      <c r="A10302" s="263" t="s">
        <v>16414</v>
      </c>
      <c r="B10302" s="263" t="s">
        <v>29044</v>
      </c>
      <c r="C10302" s="263" t="s">
        <v>23500</v>
      </c>
      <c r="D10302" t="s">
        <v>34972</v>
      </c>
    </row>
    <row r="10303" spans="1:4" x14ac:dyDescent="0.2">
      <c r="A10303" s="263" t="s">
        <v>3006</v>
      </c>
      <c r="B10303" s="263" t="s">
        <v>29045</v>
      </c>
      <c r="C10303" s="263" t="s">
        <v>23500</v>
      </c>
      <c r="D10303" t="s">
        <v>34972</v>
      </c>
    </row>
    <row r="10304" spans="1:4" x14ac:dyDescent="0.2">
      <c r="A10304" s="263" t="s">
        <v>16415</v>
      </c>
      <c r="B10304" s="263" t="s">
        <v>29045</v>
      </c>
      <c r="C10304" s="263" t="s">
        <v>23500</v>
      </c>
      <c r="D10304" t="s">
        <v>34972</v>
      </c>
    </row>
    <row r="10305" spans="1:4" x14ac:dyDescent="0.2">
      <c r="A10305" s="263" t="s">
        <v>3007</v>
      </c>
      <c r="B10305" s="263" t="s">
        <v>29046</v>
      </c>
      <c r="C10305" s="263" t="s">
        <v>23500</v>
      </c>
      <c r="D10305" t="s">
        <v>34972</v>
      </c>
    </row>
    <row r="10306" spans="1:4" x14ac:dyDescent="0.2">
      <c r="A10306" s="263" t="s">
        <v>16416</v>
      </c>
      <c r="B10306" s="263" t="s">
        <v>29046</v>
      </c>
      <c r="C10306" s="263" t="s">
        <v>23500</v>
      </c>
      <c r="D10306" t="s">
        <v>34972</v>
      </c>
    </row>
    <row r="10307" spans="1:4" x14ac:dyDescent="0.2">
      <c r="A10307" s="263" t="s">
        <v>3008</v>
      </c>
      <c r="B10307" s="263" t="s">
        <v>29047</v>
      </c>
      <c r="C10307" s="263" t="s">
        <v>23500</v>
      </c>
      <c r="D10307" t="s">
        <v>34972</v>
      </c>
    </row>
    <row r="10308" spans="1:4" x14ac:dyDescent="0.2">
      <c r="A10308" s="263" t="s">
        <v>16417</v>
      </c>
      <c r="B10308" s="263" t="s">
        <v>29047</v>
      </c>
      <c r="C10308" s="263" t="s">
        <v>23500</v>
      </c>
      <c r="D10308" t="s">
        <v>34972</v>
      </c>
    </row>
    <row r="10309" spans="1:4" x14ac:dyDescent="0.2">
      <c r="A10309" s="263" t="s">
        <v>3009</v>
      </c>
      <c r="B10309" s="263" t="s">
        <v>29048</v>
      </c>
      <c r="C10309" s="263" t="s">
        <v>23785</v>
      </c>
      <c r="D10309" t="s">
        <v>35032</v>
      </c>
    </row>
    <row r="10310" spans="1:4" x14ac:dyDescent="0.2">
      <c r="A10310" s="263" t="s">
        <v>16418</v>
      </c>
      <c r="B10310" s="263" t="s">
        <v>29048</v>
      </c>
      <c r="C10310" s="263" t="s">
        <v>23785</v>
      </c>
      <c r="D10310" t="s">
        <v>35032</v>
      </c>
    </row>
    <row r="10311" spans="1:4" x14ac:dyDescent="0.2">
      <c r="A10311" s="263" t="s">
        <v>3010</v>
      </c>
      <c r="B10311" s="263" t="s">
        <v>29049</v>
      </c>
      <c r="C10311" s="263" t="s">
        <v>23785</v>
      </c>
      <c r="D10311" t="s">
        <v>35032</v>
      </c>
    </row>
    <row r="10312" spans="1:4" x14ac:dyDescent="0.2">
      <c r="A10312" s="263" t="s">
        <v>16419</v>
      </c>
      <c r="B10312" s="263" t="s">
        <v>29049</v>
      </c>
      <c r="C10312" s="263" t="s">
        <v>23785</v>
      </c>
      <c r="D10312" t="s">
        <v>35032</v>
      </c>
    </row>
    <row r="10313" spans="1:4" x14ac:dyDescent="0.2">
      <c r="A10313" s="263" t="s">
        <v>3011</v>
      </c>
      <c r="B10313" s="263" t="s">
        <v>29050</v>
      </c>
      <c r="C10313" s="263" t="s">
        <v>23500</v>
      </c>
      <c r="D10313" t="s">
        <v>34972</v>
      </c>
    </row>
    <row r="10314" spans="1:4" x14ac:dyDescent="0.2">
      <c r="A10314" s="263" t="s">
        <v>16420</v>
      </c>
      <c r="B10314" s="263" t="s">
        <v>29050</v>
      </c>
      <c r="C10314" s="263" t="s">
        <v>23500</v>
      </c>
      <c r="D10314" t="s">
        <v>34972</v>
      </c>
    </row>
    <row r="10315" spans="1:4" x14ac:dyDescent="0.2">
      <c r="A10315" s="263" t="s">
        <v>3012</v>
      </c>
      <c r="B10315" s="263" t="s">
        <v>29051</v>
      </c>
      <c r="C10315" s="263" t="s">
        <v>23500</v>
      </c>
      <c r="D10315" t="s">
        <v>34972</v>
      </c>
    </row>
    <row r="10316" spans="1:4" x14ac:dyDescent="0.2">
      <c r="A10316" s="290" t="s">
        <v>16421</v>
      </c>
      <c r="B10316" s="263" t="s">
        <v>29051</v>
      </c>
      <c r="C10316" s="263" t="s">
        <v>23500</v>
      </c>
      <c r="D10316" t="s">
        <v>34972</v>
      </c>
    </row>
    <row r="10317" spans="1:4" x14ac:dyDescent="0.2">
      <c r="A10317" s="263" t="s">
        <v>3013</v>
      </c>
      <c r="B10317" s="263" t="s">
        <v>29052</v>
      </c>
      <c r="C10317" s="263" t="s">
        <v>23500</v>
      </c>
      <c r="D10317" t="s">
        <v>34972</v>
      </c>
    </row>
    <row r="10318" spans="1:4" x14ac:dyDescent="0.2">
      <c r="A10318" s="263" t="s">
        <v>16422</v>
      </c>
      <c r="B10318" s="263" t="s">
        <v>29052</v>
      </c>
      <c r="C10318" s="263" t="s">
        <v>23500</v>
      </c>
      <c r="D10318" t="s">
        <v>34972</v>
      </c>
    </row>
    <row r="10319" spans="1:4" x14ac:dyDescent="0.2">
      <c r="A10319" s="263" t="s">
        <v>3014</v>
      </c>
      <c r="B10319" s="263" t="s">
        <v>29053</v>
      </c>
      <c r="C10319" s="263" t="s">
        <v>23500</v>
      </c>
      <c r="D10319" t="s">
        <v>34972</v>
      </c>
    </row>
    <row r="10320" spans="1:4" x14ac:dyDescent="0.2">
      <c r="A10320" s="263" t="s">
        <v>16423</v>
      </c>
      <c r="B10320" s="263" t="s">
        <v>29053</v>
      </c>
      <c r="C10320" s="263" t="s">
        <v>23500</v>
      </c>
      <c r="D10320" t="s">
        <v>34972</v>
      </c>
    </row>
    <row r="10321" spans="1:4" x14ac:dyDescent="0.2">
      <c r="A10321" s="263" t="s">
        <v>3015</v>
      </c>
      <c r="B10321" s="263" t="s">
        <v>29054</v>
      </c>
      <c r="C10321" s="263" t="s">
        <v>23500</v>
      </c>
      <c r="D10321" t="s">
        <v>34972</v>
      </c>
    </row>
    <row r="10322" spans="1:4" x14ac:dyDescent="0.2">
      <c r="A10322" s="263" t="s">
        <v>16424</v>
      </c>
      <c r="B10322" s="263" t="s">
        <v>29054</v>
      </c>
      <c r="C10322" s="263" t="s">
        <v>23500</v>
      </c>
      <c r="D10322" t="s">
        <v>34972</v>
      </c>
    </row>
    <row r="10323" spans="1:4" x14ac:dyDescent="0.2">
      <c r="A10323" s="263" t="s">
        <v>3016</v>
      </c>
      <c r="B10323" s="263" t="s">
        <v>29055</v>
      </c>
      <c r="C10323" s="263" t="s">
        <v>23500</v>
      </c>
      <c r="D10323" t="s">
        <v>34972</v>
      </c>
    </row>
    <row r="10324" spans="1:4" x14ac:dyDescent="0.2">
      <c r="A10324" s="263" t="s">
        <v>16425</v>
      </c>
      <c r="B10324" s="263" t="s">
        <v>29055</v>
      </c>
      <c r="C10324" s="263" t="s">
        <v>23500</v>
      </c>
      <c r="D10324" t="s">
        <v>34972</v>
      </c>
    </row>
    <row r="10325" spans="1:4" x14ac:dyDescent="0.2">
      <c r="A10325" s="263" t="s">
        <v>3017</v>
      </c>
      <c r="B10325" s="263" t="s">
        <v>29056</v>
      </c>
      <c r="C10325" s="263" t="s">
        <v>23500</v>
      </c>
      <c r="D10325" t="s">
        <v>34972</v>
      </c>
    </row>
    <row r="10326" spans="1:4" x14ac:dyDescent="0.2">
      <c r="A10326" s="263" t="s">
        <v>16426</v>
      </c>
      <c r="B10326" s="263" t="s">
        <v>29056</v>
      </c>
      <c r="C10326" s="263" t="s">
        <v>23500</v>
      </c>
      <c r="D10326" t="s">
        <v>34972</v>
      </c>
    </row>
    <row r="10327" spans="1:4" x14ac:dyDescent="0.2">
      <c r="A10327" s="263" t="s">
        <v>3018</v>
      </c>
      <c r="B10327" s="263" t="s">
        <v>29057</v>
      </c>
      <c r="C10327" s="263" t="s">
        <v>23500</v>
      </c>
      <c r="D10327" t="s">
        <v>34972</v>
      </c>
    </row>
    <row r="10328" spans="1:4" x14ac:dyDescent="0.2">
      <c r="A10328" s="263" t="s">
        <v>16427</v>
      </c>
      <c r="B10328" s="263" t="s">
        <v>29057</v>
      </c>
      <c r="C10328" s="263" t="s">
        <v>23500</v>
      </c>
      <c r="D10328" t="s">
        <v>34972</v>
      </c>
    </row>
    <row r="10329" spans="1:4" x14ac:dyDescent="0.2">
      <c r="A10329" s="263" t="s">
        <v>3019</v>
      </c>
      <c r="B10329" s="263" t="s">
        <v>29058</v>
      </c>
      <c r="C10329" s="263" t="s">
        <v>23500</v>
      </c>
      <c r="D10329" t="s">
        <v>34972</v>
      </c>
    </row>
    <row r="10330" spans="1:4" x14ac:dyDescent="0.2">
      <c r="A10330" s="263" t="s">
        <v>16428</v>
      </c>
      <c r="B10330" s="263" t="s">
        <v>29058</v>
      </c>
      <c r="C10330" s="263" t="s">
        <v>23500</v>
      </c>
      <c r="D10330" t="s">
        <v>34972</v>
      </c>
    </row>
    <row r="10331" spans="1:4" x14ac:dyDescent="0.2">
      <c r="A10331" s="263" t="s">
        <v>3020</v>
      </c>
      <c r="B10331" s="263" t="s">
        <v>29059</v>
      </c>
      <c r="C10331" s="263" t="s">
        <v>23500</v>
      </c>
      <c r="D10331" t="s">
        <v>34972</v>
      </c>
    </row>
    <row r="10332" spans="1:4" x14ac:dyDescent="0.2">
      <c r="A10332" s="263" t="s">
        <v>16429</v>
      </c>
      <c r="B10332" s="263" t="s">
        <v>29059</v>
      </c>
      <c r="C10332" s="263" t="s">
        <v>23500</v>
      </c>
      <c r="D10332" t="s">
        <v>34972</v>
      </c>
    </row>
    <row r="10333" spans="1:4" x14ac:dyDescent="0.2">
      <c r="A10333" s="263" t="s">
        <v>8487</v>
      </c>
      <c r="B10333" s="263" t="s">
        <v>29060</v>
      </c>
      <c r="C10333" s="263" t="s">
        <v>23500</v>
      </c>
      <c r="D10333" t="s">
        <v>34972</v>
      </c>
    </row>
    <row r="10334" spans="1:4" x14ac:dyDescent="0.2">
      <c r="A10334" s="263" t="s">
        <v>16430</v>
      </c>
      <c r="B10334" s="263" t="s">
        <v>29060</v>
      </c>
      <c r="C10334" s="263" t="s">
        <v>23500</v>
      </c>
      <c r="D10334" t="s">
        <v>34972</v>
      </c>
    </row>
    <row r="10335" spans="1:4" x14ac:dyDescent="0.2">
      <c r="A10335" s="263" t="s">
        <v>8488</v>
      </c>
      <c r="B10335" s="263" t="s">
        <v>29061</v>
      </c>
      <c r="C10335" s="263" t="s">
        <v>23500</v>
      </c>
      <c r="D10335" t="s">
        <v>34972</v>
      </c>
    </row>
    <row r="10336" spans="1:4" x14ac:dyDescent="0.2">
      <c r="A10336" s="263" t="s">
        <v>16431</v>
      </c>
      <c r="B10336" s="263" t="s">
        <v>29061</v>
      </c>
      <c r="C10336" s="263" t="s">
        <v>23500</v>
      </c>
      <c r="D10336" t="s">
        <v>34972</v>
      </c>
    </row>
    <row r="10337" spans="1:4" x14ac:dyDescent="0.2">
      <c r="A10337" s="263" t="s">
        <v>8489</v>
      </c>
      <c r="B10337" s="263" t="s">
        <v>29062</v>
      </c>
      <c r="C10337" s="263" t="s">
        <v>23500</v>
      </c>
      <c r="D10337" t="s">
        <v>34972</v>
      </c>
    </row>
    <row r="10338" spans="1:4" x14ac:dyDescent="0.2">
      <c r="A10338" s="263" t="s">
        <v>16432</v>
      </c>
      <c r="B10338" s="263" t="s">
        <v>29062</v>
      </c>
      <c r="C10338" s="263" t="s">
        <v>23500</v>
      </c>
      <c r="D10338" t="s">
        <v>34972</v>
      </c>
    </row>
    <row r="10339" spans="1:4" x14ac:dyDescent="0.2">
      <c r="A10339" s="263" t="s">
        <v>3021</v>
      </c>
      <c r="B10339" s="263" t="s">
        <v>29063</v>
      </c>
      <c r="C10339" s="263" t="s">
        <v>23500</v>
      </c>
      <c r="D10339" t="s">
        <v>34972</v>
      </c>
    </row>
    <row r="10340" spans="1:4" x14ac:dyDescent="0.2">
      <c r="A10340" s="263" t="s">
        <v>16433</v>
      </c>
      <c r="B10340" s="263" t="s">
        <v>29063</v>
      </c>
      <c r="C10340" s="263" t="s">
        <v>23500</v>
      </c>
      <c r="D10340" t="s">
        <v>34972</v>
      </c>
    </row>
    <row r="10341" spans="1:4" x14ac:dyDescent="0.2">
      <c r="A10341" s="263" t="s">
        <v>3022</v>
      </c>
      <c r="B10341" s="263" t="s">
        <v>29064</v>
      </c>
      <c r="C10341" s="263" t="s">
        <v>23500</v>
      </c>
      <c r="D10341" t="s">
        <v>34972</v>
      </c>
    </row>
    <row r="10342" spans="1:4" x14ac:dyDescent="0.2">
      <c r="A10342" s="263" t="s">
        <v>16434</v>
      </c>
      <c r="B10342" s="263" t="s">
        <v>29064</v>
      </c>
      <c r="C10342" s="263" t="s">
        <v>23500</v>
      </c>
      <c r="D10342" t="s">
        <v>34972</v>
      </c>
    </row>
    <row r="10343" spans="1:4" x14ac:dyDescent="0.2">
      <c r="A10343" s="263" t="s">
        <v>8490</v>
      </c>
      <c r="B10343" s="263" t="s">
        <v>29065</v>
      </c>
      <c r="C10343" s="263" t="s">
        <v>23500</v>
      </c>
      <c r="D10343" t="s">
        <v>34972</v>
      </c>
    </row>
    <row r="10344" spans="1:4" x14ac:dyDescent="0.2">
      <c r="A10344" s="263" t="s">
        <v>16435</v>
      </c>
      <c r="B10344" s="263" t="s">
        <v>29065</v>
      </c>
      <c r="C10344" s="263" t="s">
        <v>23500</v>
      </c>
      <c r="D10344" t="s">
        <v>34972</v>
      </c>
    </row>
    <row r="10345" spans="1:4" x14ac:dyDescent="0.2">
      <c r="A10345" s="263" t="s">
        <v>8491</v>
      </c>
      <c r="B10345" s="263" t="s">
        <v>29066</v>
      </c>
      <c r="C10345" s="263" t="s">
        <v>23500</v>
      </c>
      <c r="D10345" t="s">
        <v>34972</v>
      </c>
    </row>
    <row r="10346" spans="1:4" x14ac:dyDescent="0.2">
      <c r="A10346" s="263" t="s">
        <v>16436</v>
      </c>
      <c r="B10346" s="263" t="s">
        <v>29066</v>
      </c>
      <c r="C10346" s="263" t="s">
        <v>23500</v>
      </c>
      <c r="D10346" t="s">
        <v>34972</v>
      </c>
    </row>
    <row r="10347" spans="1:4" x14ac:dyDescent="0.2">
      <c r="A10347" s="263" t="s">
        <v>8492</v>
      </c>
      <c r="B10347" s="263" t="s">
        <v>29067</v>
      </c>
      <c r="C10347" s="263" t="s">
        <v>23567</v>
      </c>
      <c r="D10347" t="s">
        <v>34973</v>
      </c>
    </row>
    <row r="10348" spans="1:4" x14ac:dyDescent="0.2">
      <c r="A10348" s="263" t="s">
        <v>16437</v>
      </c>
      <c r="B10348" s="263" t="s">
        <v>29067</v>
      </c>
      <c r="C10348" s="263" t="s">
        <v>23567</v>
      </c>
      <c r="D10348" t="s">
        <v>34973</v>
      </c>
    </row>
    <row r="10349" spans="1:4" x14ac:dyDescent="0.2">
      <c r="A10349" s="263" t="s">
        <v>8493</v>
      </c>
      <c r="B10349" s="263" t="s">
        <v>29068</v>
      </c>
      <c r="C10349" s="263" t="s">
        <v>23567</v>
      </c>
      <c r="D10349" t="s">
        <v>34973</v>
      </c>
    </row>
    <row r="10350" spans="1:4" x14ac:dyDescent="0.2">
      <c r="A10350" s="263" t="s">
        <v>16438</v>
      </c>
      <c r="B10350" s="263" t="s">
        <v>29068</v>
      </c>
      <c r="C10350" s="263" t="s">
        <v>23567</v>
      </c>
      <c r="D10350" t="s">
        <v>34973</v>
      </c>
    </row>
    <row r="10351" spans="1:4" x14ac:dyDescent="0.2">
      <c r="A10351" s="263" t="s">
        <v>8494</v>
      </c>
      <c r="B10351" s="263" t="s">
        <v>29069</v>
      </c>
      <c r="C10351" s="263" t="s">
        <v>23567</v>
      </c>
      <c r="D10351" t="s">
        <v>34973</v>
      </c>
    </row>
    <row r="10352" spans="1:4" x14ac:dyDescent="0.2">
      <c r="A10352" s="263" t="s">
        <v>16439</v>
      </c>
      <c r="B10352" s="263" t="s">
        <v>29069</v>
      </c>
      <c r="C10352" s="263" t="s">
        <v>23567</v>
      </c>
      <c r="D10352" t="s">
        <v>34973</v>
      </c>
    </row>
    <row r="10353" spans="1:4" x14ac:dyDescent="0.2">
      <c r="A10353" s="263" t="s">
        <v>8495</v>
      </c>
      <c r="B10353" s="263" t="s">
        <v>29070</v>
      </c>
      <c r="C10353" s="263" t="s">
        <v>23567</v>
      </c>
      <c r="D10353" t="s">
        <v>34973</v>
      </c>
    </row>
    <row r="10354" spans="1:4" x14ac:dyDescent="0.2">
      <c r="A10354" s="263" t="s">
        <v>16440</v>
      </c>
      <c r="B10354" s="263" t="s">
        <v>29070</v>
      </c>
      <c r="C10354" s="263" t="s">
        <v>23567</v>
      </c>
      <c r="D10354" t="s">
        <v>34973</v>
      </c>
    </row>
    <row r="10355" spans="1:4" x14ac:dyDescent="0.2">
      <c r="A10355" s="263" t="s">
        <v>8496</v>
      </c>
      <c r="B10355" s="263" t="s">
        <v>29071</v>
      </c>
      <c r="C10355" s="263" t="s">
        <v>23567</v>
      </c>
      <c r="D10355" t="s">
        <v>34973</v>
      </c>
    </row>
    <row r="10356" spans="1:4" x14ac:dyDescent="0.2">
      <c r="A10356" s="263" t="s">
        <v>16441</v>
      </c>
      <c r="B10356" s="263" t="s">
        <v>29071</v>
      </c>
      <c r="C10356" s="263" t="s">
        <v>23567</v>
      </c>
      <c r="D10356" t="s">
        <v>34973</v>
      </c>
    </row>
    <row r="10357" spans="1:4" x14ac:dyDescent="0.2">
      <c r="A10357" s="263" t="s">
        <v>8497</v>
      </c>
      <c r="B10357" s="263" t="s">
        <v>29072</v>
      </c>
      <c r="C10357" s="263" t="s">
        <v>23567</v>
      </c>
      <c r="D10357" t="s">
        <v>34973</v>
      </c>
    </row>
    <row r="10358" spans="1:4" x14ac:dyDescent="0.2">
      <c r="A10358" s="263" t="s">
        <v>16442</v>
      </c>
      <c r="B10358" s="263" t="s">
        <v>29072</v>
      </c>
      <c r="C10358" s="263" t="s">
        <v>23567</v>
      </c>
      <c r="D10358" t="s">
        <v>34973</v>
      </c>
    </row>
    <row r="10359" spans="1:4" x14ac:dyDescent="0.2">
      <c r="A10359" s="263" t="s">
        <v>8498</v>
      </c>
      <c r="B10359" s="263" t="s">
        <v>29073</v>
      </c>
      <c r="C10359" s="263" t="s">
        <v>23567</v>
      </c>
      <c r="D10359" t="s">
        <v>34973</v>
      </c>
    </row>
    <row r="10360" spans="1:4" x14ac:dyDescent="0.2">
      <c r="A10360" s="263" t="s">
        <v>16443</v>
      </c>
      <c r="B10360" s="263" t="s">
        <v>29073</v>
      </c>
      <c r="C10360" s="263" t="s">
        <v>23567</v>
      </c>
      <c r="D10360" t="s">
        <v>34973</v>
      </c>
    </row>
    <row r="10361" spans="1:4" x14ac:dyDescent="0.2">
      <c r="A10361" s="263" t="s">
        <v>8499</v>
      </c>
      <c r="B10361" s="263" t="s">
        <v>29074</v>
      </c>
      <c r="C10361" s="263" t="s">
        <v>23567</v>
      </c>
      <c r="D10361" t="s">
        <v>34973</v>
      </c>
    </row>
    <row r="10362" spans="1:4" x14ac:dyDescent="0.2">
      <c r="A10362" s="263" t="s">
        <v>16444</v>
      </c>
      <c r="B10362" s="263" t="s">
        <v>29074</v>
      </c>
      <c r="C10362" s="263" t="s">
        <v>23567</v>
      </c>
      <c r="D10362" t="s">
        <v>34973</v>
      </c>
    </row>
    <row r="10363" spans="1:4" x14ac:dyDescent="0.2">
      <c r="A10363" s="263" t="s">
        <v>8500</v>
      </c>
      <c r="B10363" s="263" t="s">
        <v>29075</v>
      </c>
      <c r="C10363" s="263" t="s">
        <v>23567</v>
      </c>
      <c r="D10363" t="s">
        <v>34973</v>
      </c>
    </row>
    <row r="10364" spans="1:4" x14ac:dyDescent="0.2">
      <c r="A10364" s="263" t="s">
        <v>16445</v>
      </c>
      <c r="B10364" s="263" t="s">
        <v>29075</v>
      </c>
      <c r="C10364" s="263" t="s">
        <v>23567</v>
      </c>
      <c r="D10364" t="s">
        <v>34973</v>
      </c>
    </row>
    <row r="10365" spans="1:4" x14ac:dyDescent="0.2">
      <c r="A10365" s="263" t="s">
        <v>8501</v>
      </c>
      <c r="B10365" s="263" t="s">
        <v>29076</v>
      </c>
      <c r="C10365" s="263" t="s">
        <v>23567</v>
      </c>
      <c r="D10365" t="s">
        <v>34973</v>
      </c>
    </row>
    <row r="10366" spans="1:4" x14ac:dyDescent="0.2">
      <c r="A10366" s="263" t="s">
        <v>16446</v>
      </c>
      <c r="B10366" s="263" t="s">
        <v>29076</v>
      </c>
      <c r="C10366" s="263" t="s">
        <v>23567</v>
      </c>
      <c r="D10366" t="s">
        <v>34973</v>
      </c>
    </row>
    <row r="10367" spans="1:4" x14ac:dyDescent="0.2">
      <c r="A10367" s="263" t="s">
        <v>8502</v>
      </c>
      <c r="B10367" s="263" t="s">
        <v>29077</v>
      </c>
      <c r="C10367" s="263" t="s">
        <v>23567</v>
      </c>
      <c r="D10367" t="s">
        <v>34973</v>
      </c>
    </row>
    <row r="10368" spans="1:4" x14ac:dyDescent="0.2">
      <c r="A10368" s="263" t="s">
        <v>16447</v>
      </c>
      <c r="B10368" s="263" t="s">
        <v>29077</v>
      </c>
      <c r="C10368" s="263" t="s">
        <v>23567</v>
      </c>
      <c r="D10368" t="s">
        <v>34973</v>
      </c>
    </row>
    <row r="10369" spans="1:4" x14ac:dyDescent="0.2">
      <c r="A10369" s="263" t="s">
        <v>8503</v>
      </c>
      <c r="B10369" s="263" t="s">
        <v>29078</v>
      </c>
      <c r="C10369" s="263" t="s">
        <v>23567</v>
      </c>
      <c r="D10369" t="s">
        <v>34973</v>
      </c>
    </row>
    <row r="10370" spans="1:4" x14ac:dyDescent="0.2">
      <c r="A10370" s="263" t="s">
        <v>16448</v>
      </c>
      <c r="B10370" s="263" t="s">
        <v>29078</v>
      </c>
      <c r="C10370" s="263" t="s">
        <v>23567</v>
      </c>
      <c r="D10370" t="s">
        <v>34973</v>
      </c>
    </row>
    <row r="10371" spans="1:4" x14ac:dyDescent="0.2">
      <c r="A10371" s="263" t="s">
        <v>3023</v>
      </c>
      <c r="B10371" s="263" t="s">
        <v>29079</v>
      </c>
      <c r="C10371" s="263" t="s">
        <v>23567</v>
      </c>
      <c r="D10371" t="s">
        <v>34973</v>
      </c>
    </row>
    <row r="10372" spans="1:4" x14ac:dyDescent="0.2">
      <c r="A10372" s="263" t="s">
        <v>16449</v>
      </c>
      <c r="B10372" s="263" t="s">
        <v>29079</v>
      </c>
      <c r="C10372" s="263" t="s">
        <v>23567</v>
      </c>
      <c r="D10372" t="s">
        <v>34973</v>
      </c>
    </row>
    <row r="10373" spans="1:4" x14ac:dyDescent="0.2">
      <c r="A10373" s="263" t="s">
        <v>3024</v>
      </c>
      <c r="B10373" s="263" t="s">
        <v>29080</v>
      </c>
      <c r="C10373" s="263" t="s">
        <v>23567</v>
      </c>
      <c r="D10373" t="s">
        <v>34973</v>
      </c>
    </row>
    <row r="10374" spans="1:4" x14ac:dyDescent="0.2">
      <c r="A10374" s="263" t="s">
        <v>16450</v>
      </c>
      <c r="B10374" s="263" t="s">
        <v>29080</v>
      </c>
      <c r="C10374" s="263" t="s">
        <v>23567</v>
      </c>
      <c r="D10374" t="s">
        <v>34973</v>
      </c>
    </row>
    <row r="10375" spans="1:4" x14ac:dyDescent="0.2">
      <c r="A10375" s="263" t="s">
        <v>3025</v>
      </c>
      <c r="B10375" s="263" t="s">
        <v>29081</v>
      </c>
      <c r="C10375" s="263" t="s">
        <v>23567</v>
      </c>
      <c r="D10375" t="s">
        <v>34973</v>
      </c>
    </row>
    <row r="10376" spans="1:4" x14ac:dyDescent="0.2">
      <c r="A10376" s="263" t="s">
        <v>16451</v>
      </c>
      <c r="B10376" s="263" t="s">
        <v>29081</v>
      </c>
      <c r="C10376" s="263" t="s">
        <v>23567</v>
      </c>
      <c r="D10376" t="s">
        <v>34973</v>
      </c>
    </row>
    <row r="10377" spans="1:4" x14ac:dyDescent="0.2">
      <c r="A10377" s="263" t="s">
        <v>3026</v>
      </c>
      <c r="B10377" s="263" t="s">
        <v>29082</v>
      </c>
      <c r="C10377" s="263" t="s">
        <v>23567</v>
      </c>
      <c r="D10377" t="s">
        <v>34973</v>
      </c>
    </row>
    <row r="10378" spans="1:4" x14ac:dyDescent="0.2">
      <c r="A10378" s="263" t="s">
        <v>16452</v>
      </c>
      <c r="B10378" s="263" t="s">
        <v>29082</v>
      </c>
      <c r="C10378" s="263" t="s">
        <v>23567</v>
      </c>
      <c r="D10378" t="s">
        <v>34973</v>
      </c>
    </row>
    <row r="10379" spans="1:4" x14ac:dyDescent="0.2">
      <c r="A10379" s="263" t="s">
        <v>3027</v>
      </c>
      <c r="B10379" s="263" t="s">
        <v>29083</v>
      </c>
      <c r="C10379" s="263" t="s">
        <v>23567</v>
      </c>
      <c r="D10379" t="s">
        <v>34973</v>
      </c>
    </row>
    <row r="10380" spans="1:4" x14ac:dyDescent="0.2">
      <c r="A10380" s="263" t="s">
        <v>16453</v>
      </c>
      <c r="B10380" s="263" t="s">
        <v>29083</v>
      </c>
      <c r="C10380" s="263" t="s">
        <v>23567</v>
      </c>
      <c r="D10380" t="s">
        <v>34973</v>
      </c>
    </row>
    <row r="10381" spans="1:4" x14ac:dyDescent="0.2">
      <c r="A10381" s="263" t="s">
        <v>3028</v>
      </c>
      <c r="B10381" s="263" t="s">
        <v>29084</v>
      </c>
      <c r="C10381" s="263" t="s">
        <v>23567</v>
      </c>
      <c r="D10381" t="s">
        <v>34973</v>
      </c>
    </row>
    <row r="10382" spans="1:4" x14ac:dyDescent="0.2">
      <c r="A10382" s="263" t="s">
        <v>16454</v>
      </c>
      <c r="B10382" s="263" t="s">
        <v>29084</v>
      </c>
      <c r="C10382" s="263" t="s">
        <v>23567</v>
      </c>
      <c r="D10382" t="s">
        <v>34973</v>
      </c>
    </row>
    <row r="10383" spans="1:4" x14ac:dyDescent="0.2">
      <c r="A10383" s="263" t="s">
        <v>3029</v>
      </c>
      <c r="B10383" s="263" t="s">
        <v>29085</v>
      </c>
      <c r="C10383" s="263" t="s">
        <v>23567</v>
      </c>
      <c r="D10383" t="s">
        <v>34973</v>
      </c>
    </row>
    <row r="10384" spans="1:4" x14ac:dyDescent="0.2">
      <c r="A10384" s="263" t="s">
        <v>16455</v>
      </c>
      <c r="B10384" s="263" t="s">
        <v>29085</v>
      </c>
      <c r="C10384" s="263" t="s">
        <v>23567</v>
      </c>
      <c r="D10384" t="s">
        <v>34973</v>
      </c>
    </row>
    <row r="10385" spans="1:4" x14ac:dyDescent="0.2">
      <c r="A10385" s="263" t="s">
        <v>3030</v>
      </c>
      <c r="B10385" s="263" t="s">
        <v>29086</v>
      </c>
      <c r="C10385" s="263" t="s">
        <v>23567</v>
      </c>
      <c r="D10385" t="s">
        <v>34973</v>
      </c>
    </row>
    <row r="10386" spans="1:4" x14ac:dyDescent="0.2">
      <c r="A10386" s="263" t="s">
        <v>16456</v>
      </c>
      <c r="B10386" s="263" t="s">
        <v>29086</v>
      </c>
      <c r="C10386" s="263" t="s">
        <v>23567</v>
      </c>
      <c r="D10386" t="s">
        <v>34973</v>
      </c>
    </row>
    <row r="10387" spans="1:4" x14ac:dyDescent="0.2">
      <c r="A10387" s="263" t="s">
        <v>3031</v>
      </c>
      <c r="B10387" s="263" t="s">
        <v>29087</v>
      </c>
      <c r="C10387" s="263" t="s">
        <v>23567</v>
      </c>
      <c r="D10387" t="s">
        <v>34973</v>
      </c>
    </row>
    <row r="10388" spans="1:4" x14ac:dyDescent="0.2">
      <c r="A10388" s="263" t="s">
        <v>16457</v>
      </c>
      <c r="B10388" s="263" t="s">
        <v>29087</v>
      </c>
      <c r="C10388" s="263" t="s">
        <v>23567</v>
      </c>
      <c r="D10388" t="s">
        <v>34973</v>
      </c>
    </row>
    <row r="10389" spans="1:4" x14ac:dyDescent="0.2">
      <c r="A10389" s="263" t="s">
        <v>3032</v>
      </c>
      <c r="B10389" s="263" t="s">
        <v>29088</v>
      </c>
      <c r="C10389" s="263" t="s">
        <v>23567</v>
      </c>
      <c r="D10389" t="s">
        <v>34973</v>
      </c>
    </row>
    <row r="10390" spans="1:4" x14ac:dyDescent="0.2">
      <c r="A10390" s="263" t="s">
        <v>16458</v>
      </c>
      <c r="B10390" s="263" t="s">
        <v>29088</v>
      </c>
      <c r="C10390" s="263" t="s">
        <v>23567</v>
      </c>
      <c r="D10390" t="s">
        <v>34973</v>
      </c>
    </row>
    <row r="10391" spans="1:4" x14ac:dyDescent="0.2">
      <c r="A10391" s="263" t="s">
        <v>3033</v>
      </c>
      <c r="B10391" s="263" t="s">
        <v>29089</v>
      </c>
      <c r="C10391" s="263" t="s">
        <v>23567</v>
      </c>
      <c r="D10391" t="s">
        <v>34973</v>
      </c>
    </row>
    <row r="10392" spans="1:4" x14ac:dyDescent="0.2">
      <c r="A10392" s="263" t="s">
        <v>16459</v>
      </c>
      <c r="B10392" s="263" t="s">
        <v>29089</v>
      </c>
      <c r="C10392" s="263" t="s">
        <v>23567</v>
      </c>
      <c r="D10392" t="s">
        <v>34973</v>
      </c>
    </row>
    <row r="10393" spans="1:4" x14ac:dyDescent="0.2">
      <c r="A10393" s="263" t="s">
        <v>3034</v>
      </c>
      <c r="B10393" s="263" t="s">
        <v>29090</v>
      </c>
      <c r="C10393" s="263" t="s">
        <v>23567</v>
      </c>
      <c r="D10393" t="s">
        <v>34973</v>
      </c>
    </row>
    <row r="10394" spans="1:4" x14ac:dyDescent="0.2">
      <c r="A10394" s="263" t="s">
        <v>16460</v>
      </c>
      <c r="B10394" s="263" t="s">
        <v>29090</v>
      </c>
      <c r="C10394" s="263" t="s">
        <v>23567</v>
      </c>
      <c r="D10394" t="s">
        <v>34973</v>
      </c>
    </row>
    <row r="10395" spans="1:4" x14ac:dyDescent="0.2">
      <c r="A10395" s="263" t="s">
        <v>3035</v>
      </c>
      <c r="B10395" s="263" t="s">
        <v>29091</v>
      </c>
      <c r="C10395" s="263" t="s">
        <v>23567</v>
      </c>
      <c r="D10395" t="s">
        <v>34973</v>
      </c>
    </row>
    <row r="10396" spans="1:4" x14ac:dyDescent="0.2">
      <c r="A10396" s="263" t="s">
        <v>16461</v>
      </c>
      <c r="B10396" s="263" t="s">
        <v>29091</v>
      </c>
      <c r="C10396" s="263" t="s">
        <v>23567</v>
      </c>
      <c r="D10396" t="s">
        <v>34973</v>
      </c>
    </row>
    <row r="10397" spans="1:4" x14ac:dyDescent="0.2">
      <c r="A10397" s="263" t="s">
        <v>3036</v>
      </c>
      <c r="B10397" s="263" t="s">
        <v>29092</v>
      </c>
      <c r="C10397" s="263" t="s">
        <v>23500</v>
      </c>
      <c r="D10397" t="s">
        <v>34972</v>
      </c>
    </row>
    <row r="10398" spans="1:4" x14ac:dyDescent="0.2">
      <c r="A10398" s="263" t="s">
        <v>16462</v>
      </c>
      <c r="B10398" s="263" t="s">
        <v>29092</v>
      </c>
      <c r="C10398" s="263" t="s">
        <v>23500</v>
      </c>
      <c r="D10398" t="s">
        <v>34972</v>
      </c>
    </row>
    <row r="10399" spans="1:4" x14ac:dyDescent="0.2">
      <c r="A10399" s="263" t="s">
        <v>3037</v>
      </c>
      <c r="B10399" s="263" t="s">
        <v>29093</v>
      </c>
      <c r="C10399" s="263" t="s">
        <v>23500</v>
      </c>
      <c r="D10399" t="s">
        <v>34972</v>
      </c>
    </row>
    <row r="10400" spans="1:4" x14ac:dyDescent="0.2">
      <c r="A10400" s="263" t="s">
        <v>16463</v>
      </c>
      <c r="B10400" s="263" t="s">
        <v>29093</v>
      </c>
      <c r="C10400" s="263" t="s">
        <v>23500</v>
      </c>
      <c r="D10400" t="s">
        <v>34972</v>
      </c>
    </row>
    <row r="10401" spans="1:4" x14ac:dyDescent="0.2">
      <c r="A10401" s="263" t="s">
        <v>3038</v>
      </c>
      <c r="B10401" s="263" t="s">
        <v>29094</v>
      </c>
      <c r="C10401" s="263" t="s">
        <v>23500</v>
      </c>
      <c r="D10401" t="s">
        <v>34972</v>
      </c>
    </row>
    <row r="10402" spans="1:4" x14ac:dyDescent="0.2">
      <c r="A10402" s="263" t="s">
        <v>16464</v>
      </c>
      <c r="B10402" s="263" t="s">
        <v>29094</v>
      </c>
      <c r="C10402" s="263" t="s">
        <v>23500</v>
      </c>
      <c r="D10402" t="s">
        <v>34972</v>
      </c>
    </row>
    <row r="10403" spans="1:4" x14ac:dyDescent="0.2">
      <c r="A10403" s="263" t="s">
        <v>3039</v>
      </c>
      <c r="B10403" s="263" t="s">
        <v>29095</v>
      </c>
      <c r="C10403" s="263" t="s">
        <v>23500</v>
      </c>
      <c r="D10403" t="s">
        <v>34972</v>
      </c>
    </row>
    <row r="10404" spans="1:4" x14ac:dyDescent="0.2">
      <c r="A10404" s="263" t="s">
        <v>16465</v>
      </c>
      <c r="B10404" s="263" t="s">
        <v>29095</v>
      </c>
      <c r="C10404" s="263" t="s">
        <v>23500</v>
      </c>
      <c r="D10404" t="s">
        <v>34972</v>
      </c>
    </row>
    <row r="10405" spans="1:4" x14ac:dyDescent="0.2">
      <c r="A10405" s="263" t="s">
        <v>3040</v>
      </c>
      <c r="B10405" s="263" t="s">
        <v>29096</v>
      </c>
      <c r="C10405" s="263" t="s">
        <v>23500</v>
      </c>
      <c r="D10405" t="s">
        <v>34972</v>
      </c>
    </row>
    <row r="10406" spans="1:4" x14ac:dyDescent="0.2">
      <c r="A10406" s="263" t="s">
        <v>16466</v>
      </c>
      <c r="B10406" s="263" t="s">
        <v>29096</v>
      </c>
      <c r="C10406" s="263" t="s">
        <v>23500</v>
      </c>
      <c r="D10406" t="s">
        <v>34972</v>
      </c>
    </row>
    <row r="10407" spans="1:4" x14ac:dyDescent="0.2">
      <c r="A10407" s="263" t="s">
        <v>3041</v>
      </c>
      <c r="B10407" s="263" t="s">
        <v>29097</v>
      </c>
      <c r="C10407" s="263" t="s">
        <v>23567</v>
      </c>
      <c r="D10407" t="s">
        <v>34973</v>
      </c>
    </row>
    <row r="10408" spans="1:4" x14ac:dyDescent="0.2">
      <c r="A10408" s="263" t="s">
        <v>16467</v>
      </c>
      <c r="B10408" s="263" t="s">
        <v>29097</v>
      </c>
      <c r="C10408" s="263" t="s">
        <v>23567</v>
      </c>
      <c r="D10408" t="s">
        <v>34973</v>
      </c>
    </row>
    <row r="10409" spans="1:4" x14ac:dyDescent="0.2">
      <c r="A10409" s="263" t="s">
        <v>3042</v>
      </c>
      <c r="B10409" s="263" t="s">
        <v>29098</v>
      </c>
      <c r="C10409" s="263" t="s">
        <v>23500</v>
      </c>
      <c r="D10409" t="s">
        <v>34972</v>
      </c>
    </row>
    <row r="10410" spans="1:4" x14ac:dyDescent="0.2">
      <c r="A10410" s="263" t="s">
        <v>16468</v>
      </c>
      <c r="B10410" s="263" t="s">
        <v>29098</v>
      </c>
      <c r="C10410" s="263" t="s">
        <v>23500</v>
      </c>
      <c r="D10410" t="s">
        <v>34972</v>
      </c>
    </row>
    <row r="10411" spans="1:4" x14ac:dyDescent="0.2">
      <c r="A10411" s="263" t="s">
        <v>3043</v>
      </c>
      <c r="B10411" s="263" t="s">
        <v>29099</v>
      </c>
      <c r="C10411" s="263" t="s">
        <v>23567</v>
      </c>
      <c r="D10411" t="s">
        <v>34973</v>
      </c>
    </row>
    <row r="10412" spans="1:4" x14ac:dyDescent="0.2">
      <c r="A10412" s="263" t="s">
        <v>16469</v>
      </c>
      <c r="B10412" s="263" t="s">
        <v>29099</v>
      </c>
      <c r="C10412" s="263" t="s">
        <v>23567</v>
      </c>
      <c r="D10412" t="s">
        <v>34973</v>
      </c>
    </row>
    <row r="10413" spans="1:4" x14ac:dyDescent="0.2">
      <c r="A10413" s="263" t="s">
        <v>3044</v>
      </c>
      <c r="B10413" s="263" t="s">
        <v>29100</v>
      </c>
      <c r="C10413" s="263" t="s">
        <v>23567</v>
      </c>
      <c r="D10413" t="s">
        <v>34973</v>
      </c>
    </row>
    <row r="10414" spans="1:4" x14ac:dyDescent="0.2">
      <c r="A10414" s="263" t="s">
        <v>16470</v>
      </c>
      <c r="B10414" s="263" t="s">
        <v>29100</v>
      </c>
      <c r="C10414" s="263" t="s">
        <v>23567</v>
      </c>
      <c r="D10414" t="s">
        <v>34973</v>
      </c>
    </row>
    <row r="10415" spans="1:4" x14ac:dyDescent="0.2">
      <c r="A10415" s="263" t="s">
        <v>3045</v>
      </c>
      <c r="B10415" s="263" t="s">
        <v>29101</v>
      </c>
      <c r="C10415" s="263" t="s">
        <v>23567</v>
      </c>
      <c r="D10415" t="s">
        <v>34973</v>
      </c>
    </row>
    <row r="10416" spans="1:4" x14ac:dyDescent="0.2">
      <c r="A10416" s="263" t="s">
        <v>16471</v>
      </c>
      <c r="B10416" s="263" t="s">
        <v>29101</v>
      </c>
      <c r="C10416" s="263" t="s">
        <v>23567</v>
      </c>
      <c r="D10416" t="s">
        <v>34973</v>
      </c>
    </row>
    <row r="10417" spans="1:4" x14ac:dyDescent="0.2">
      <c r="A10417" s="263" t="s">
        <v>3046</v>
      </c>
      <c r="B10417" s="263" t="s">
        <v>29102</v>
      </c>
      <c r="C10417" s="263" t="s">
        <v>23567</v>
      </c>
      <c r="D10417" t="s">
        <v>34973</v>
      </c>
    </row>
    <row r="10418" spans="1:4" x14ac:dyDescent="0.2">
      <c r="A10418" s="263" t="s">
        <v>16472</v>
      </c>
      <c r="B10418" s="263" t="s">
        <v>29102</v>
      </c>
      <c r="C10418" s="263" t="s">
        <v>23567</v>
      </c>
      <c r="D10418" t="s">
        <v>34973</v>
      </c>
    </row>
    <row r="10419" spans="1:4" x14ac:dyDescent="0.2">
      <c r="A10419" s="263" t="s">
        <v>3047</v>
      </c>
      <c r="B10419" s="263" t="s">
        <v>29103</v>
      </c>
      <c r="C10419" s="263" t="s">
        <v>23567</v>
      </c>
      <c r="D10419" t="s">
        <v>34973</v>
      </c>
    </row>
    <row r="10420" spans="1:4" x14ac:dyDescent="0.2">
      <c r="A10420" s="263" t="s">
        <v>16473</v>
      </c>
      <c r="B10420" s="263" t="s">
        <v>29103</v>
      </c>
      <c r="C10420" s="263" t="s">
        <v>23567</v>
      </c>
      <c r="D10420" t="s">
        <v>34973</v>
      </c>
    </row>
    <row r="10421" spans="1:4" x14ac:dyDescent="0.2">
      <c r="A10421" s="263" t="s">
        <v>3048</v>
      </c>
      <c r="B10421" s="263" t="s">
        <v>29104</v>
      </c>
      <c r="C10421" s="263" t="s">
        <v>23567</v>
      </c>
      <c r="D10421" t="s">
        <v>34973</v>
      </c>
    </row>
    <row r="10422" spans="1:4" x14ac:dyDescent="0.2">
      <c r="A10422" s="263" t="s">
        <v>16474</v>
      </c>
      <c r="B10422" s="263" t="s">
        <v>29104</v>
      </c>
      <c r="C10422" s="263" t="s">
        <v>23567</v>
      </c>
      <c r="D10422" t="s">
        <v>34973</v>
      </c>
    </row>
    <row r="10423" spans="1:4" x14ac:dyDescent="0.2">
      <c r="A10423" s="263" t="s">
        <v>3049</v>
      </c>
      <c r="B10423" s="263" t="s">
        <v>29105</v>
      </c>
      <c r="C10423" s="263" t="s">
        <v>23567</v>
      </c>
      <c r="D10423" t="s">
        <v>34973</v>
      </c>
    </row>
    <row r="10424" spans="1:4" x14ac:dyDescent="0.2">
      <c r="A10424" s="263" t="s">
        <v>16475</v>
      </c>
      <c r="B10424" s="263" t="s">
        <v>29105</v>
      </c>
      <c r="C10424" s="263" t="s">
        <v>23567</v>
      </c>
      <c r="D10424" t="s">
        <v>34973</v>
      </c>
    </row>
    <row r="10425" spans="1:4" x14ac:dyDescent="0.2">
      <c r="A10425" s="263" t="s">
        <v>3050</v>
      </c>
      <c r="B10425" s="263" t="s">
        <v>29106</v>
      </c>
      <c r="C10425" s="263" t="s">
        <v>23567</v>
      </c>
      <c r="D10425" t="s">
        <v>34973</v>
      </c>
    </row>
    <row r="10426" spans="1:4" x14ac:dyDescent="0.2">
      <c r="A10426" s="263" t="s">
        <v>16476</v>
      </c>
      <c r="B10426" s="263" t="s">
        <v>29106</v>
      </c>
      <c r="C10426" s="263" t="s">
        <v>23567</v>
      </c>
      <c r="D10426" t="s">
        <v>34973</v>
      </c>
    </row>
    <row r="10427" spans="1:4" x14ac:dyDescent="0.2">
      <c r="A10427" s="263" t="s">
        <v>3051</v>
      </c>
      <c r="B10427" s="263" t="s">
        <v>29107</v>
      </c>
      <c r="C10427" s="263" t="s">
        <v>23567</v>
      </c>
      <c r="D10427" t="s">
        <v>34973</v>
      </c>
    </row>
    <row r="10428" spans="1:4" x14ac:dyDescent="0.2">
      <c r="A10428" s="263" t="s">
        <v>16477</v>
      </c>
      <c r="B10428" s="263" t="s">
        <v>29107</v>
      </c>
      <c r="C10428" s="263" t="s">
        <v>23567</v>
      </c>
      <c r="D10428" t="s">
        <v>34973</v>
      </c>
    </row>
    <row r="10429" spans="1:4" x14ac:dyDescent="0.2">
      <c r="A10429" s="263" t="s">
        <v>3052</v>
      </c>
      <c r="B10429" s="263" t="s">
        <v>29108</v>
      </c>
      <c r="C10429" s="263" t="s">
        <v>23567</v>
      </c>
      <c r="D10429" t="s">
        <v>34973</v>
      </c>
    </row>
    <row r="10430" spans="1:4" x14ac:dyDescent="0.2">
      <c r="A10430" s="263" t="s">
        <v>16478</v>
      </c>
      <c r="B10430" s="263" t="s">
        <v>29108</v>
      </c>
      <c r="C10430" s="263" t="s">
        <v>23567</v>
      </c>
      <c r="D10430" t="s">
        <v>34973</v>
      </c>
    </row>
    <row r="10431" spans="1:4" x14ac:dyDescent="0.2">
      <c r="A10431" s="263" t="s">
        <v>3053</v>
      </c>
      <c r="B10431" s="263" t="s">
        <v>29109</v>
      </c>
      <c r="C10431" s="263" t="s">
        <v>23567</v>
      </c>
      <c r="D10431" t="s">
        <v>34973</v>
      </c>
    </row>
    <row r="10432" spans="1:4" x14ac:dyDescent="0.2">
      <c r="A10432" s="263" t="s">
        <v>16479</v>
      </c>
      <c r="B10432" s="263" t="s">
        <v>29109</v>
      </c>
      <c r="C10432" s="263" t="s">
        <v>23567</v>
      </c>
      <c r="D10432" t="s">
        <v>34973</v>
      </c>
    </row>
    <row r="10433" spans="1:4" x14ac:dyDescent="0.2">
      <c r="A10433" s="263" t="s">
        <v>3054</v>
      </c>
      <c r="B10433" s="263" t="s">
        <v>23786</v>
      </c>
      <c r="C10433" s="263" t="s">
        <v>20</v>
      </c>
      <c r="D10433" t="s">
        <v>0</v>
      </c>
    </row>
    <row r="10434" spans="1:4" x14ac:dyDescent="0.2">
      <c r="A10434" s="263" t="s">
        <v>16480</v>
      </c>
      <c r="B10434" s="263" t="s">
        <v>23786</v>
      </c>
      <c r="C10434" s="263" t="s">
        <v>20</v>
      </c>
      <c r="D10434" t="s">
        <v>0</v>
      </c>
    </row>
    <row r="10435" spans="1:4" x14ac:dyDescent="0.2">
      <c r="A10435" s="263" t="s">
        <v>8504</v>
      </c>
      <c r="B10435" s="263" t="s">
        <v>29110</v>
      </c>
      <c r="C10435" s="263" t="s">
        <v>20</v>
      </c>
      <c r="D10435" t="s">
        <v>0</v>
      </c>
    </row>
    <row r="10436" spans="1:4" x14ac:dyDescent="0.2">
      <c r="A10436" s="263" t="s">
        <v>16481</v>
      </c>
      <c r="B10436" s="263" t="s">
        <v>29110</v>
      </c>
      <c r="C10436" s="263" t="s">
        <v>20</v>
      </c>
      <c r="D10436" t="s">
        <v>0</v>
      </c>
    </row>
    <row r="10437" spans="1:4" x14ac:dyDescent="0.2">
      <c r="A10437" s="263" t="s">
        <v>8505</v>
      </c>
      <c r="B10437" s="263" t="s">
        <v>29111</v>
      </c>
      <c r="C10437" s="263" t="s">
        <v>23567</v>
      </c>
      <c r="D10437" t="s">
        <v>34973</v>
      </c>
    </row>
    <row r="10438" spans="1:4" x14ac:dyDescent="0.2">
      <c r="A10438" s="263" t="s">
        <v>16482</v>
      </c>
      <c r="B10438" s="263" t="s">
        <v>29111</v>
      </c>
      <c r="C10438" s="263" t="s">
        <v>23567</v>
      </c>
      <c r="D10438" t="s">
        <v>34973</v>
      </c>
    </row>
    <row r="10439" spans="1:4" x14ac:dyDescent="0.2">
      <c r="A10439" s="263" t="s">
        <v>3055</v>
      </c>
      <c r="B10439" s="263" t="s">
        <v>29112</v>
      </c>
      <c r="C10439" s="263" t="s">
        <v>23567</v>
      </c>
      <c r="D10439" t="s">
        <v>34973</v>
      </c>
    </row>
    <row r="10440" spans="1:4" x14ac:dyDescent="0.2">
      <c r="A10440" s="263" t="s">
        <v>16483</v>
      </c>
      <c r="B10440" s="263" t="s">
        <v>29112</v>
      </c>
      <c r="C10440" s="263" t="s">
        <v>23567</v>
      </c>
      <c r="D10440" t="s">
        <v>34973</v>
      </c>
    </row>
    <row r="10441" spans="1:4" x14ac:dyDescent="0.2">
      <c r="A10441" s="263" t="s">
        <v>3056</v>
      </c>
      <c r="B10441" s="263" t="s">
        <v>29113</v>
      </c>
      <c r="C10441" s="263" t="s">
        <v>23567</v>
      </c>
      <c r="D10441" t="s">
        <v>34973</v>
      </c>
    </row>
    <row r="10442" spans="1:4" x14ac:dyDescent="0.2">
      <c r="A10442" s="263" t="s">
        <v>16484</v>
      </c>
      <c r="B10442" s="263" t="s">
        <v>29113</v>
      </c>
      <c r="C10442" s="263" t="s">
        <v>23567</v>
      </c>
      <c r="D10442" t="s">
        <v>34973</v>
      </c>
    </row>
    <row r="10443" spans="1:4" x14ac:dyDescent="0.2">
      <c r="A10443" s="263" t="s">
        <v>3057</v>
      </c>
      <c r="B10443" s="263" t="s">
        <v>29114</v>
      </c>
      <c r="C10443" s="263" t="s">
        <v>23567</v>
      </c>
      <c r="D10443" t="s">
        <v>34973</v>
      </c>
    </row>
    <row r="10444" spans="1:4" x14ac:dyDescent="0.2">
      <c r="A10444" s="263" t="s">
        <v>16485</v>
      </c>
      <c r="B10444" s="263" t="s">
        <v>29114</v>
      </c>
      <c r="C10444" s="263" t="s">
        <v>23567</v>
      </c>
      <c r="D10444" t="s">
        <v>34973</v>
      </c>
    </row>
    <row r="10445" spans="1:4" x14ac:dyDescent="0.2">
      <c r="A10445" s="263" t="s">
        <v>3058</v>
      </c>
      <c r="B10445" s="263" t="s">
        <v>29115</v>
      </c>
      <c r="C10445" s="263" t="s">
        <v>23567</v>
      </c>
      <c r="D10445" t="s">
        <v>34973</v>
      </c>
    </row>
    <row r="10446" spans="1:4" x14ac:dyDescent="0.2">
      <c r="A10446" s="263" t="s">
        <v>16486</v>
      </c>
      <c r="B10446" s="263" t="s">
        <v>29115</v>
      </c>
      <c r="C10446" s="263" t="s">
        <v>23567</v>
      </c>
      <c r="D10446" t="s">
        <v>34973</v>
      </c>
    </row>
    <row r="10447" spans="1:4" x14ac:dyDescent="0.2">
      <c r="A10447" s="263" t="s">
        <v>3059</v>
      </c>
      <c r="B10447" s="263" t="s">
        <v>29116</v>
      </c>
      <c r="C10447" s="263" t="s">
        <v>23567</v>
      </c>
      <c r="D10447" t="s">
        <v>34973</v>
      </c>
    </row>
    <row r="10448" spans="1:4" x14ac:dyDescent="0.2">
      <c r="A10448" s="263" t="s">
        <v>16487</v>
      </c>
      <c r="B10448" s="263" t="s">
        <v>29116</v>
      </c>
      <c r="C10448" s="263" t="s">
        <v>23567</v>
      </c>
      <c r="D10448" t="s">
        <v>34973</v>
      </c>
    </row>
    <row r="10449" spans="1:4" x14ac:dyDescent="0.2">
      <c r="A10449" s="263" t="s">
        <v>3060</v>
      </c>
      <c r="B10449" s="263" t="s">
        <v>29117</v>
      </c>
      <c r="C10449" s="263" t="s">
        <v>23567</v>
      </c>
      <c r="D10449" t="s">
        <v>34973</v>
      </c>
    </row>
    <row r="10450" spans="1:4" x14ac:dyDescent="0.2">
      <c r="A10450" s="263" t="s">
        <v>16488</v>
      </c>
      <c r="B10450" s="263" t="s">
        <v>29117</v>
      </c>
      <c r="C10450" s="263" t="s">
        <v>23567</v>
      </c>
      <c r="D10450" t="s">
        <v>34973</v>
      </c>
    </row>
    <row r="10451" spans="1:4" x14ac:dyDescent="0.2">
      <c r="A10451" s="263" t="s">
        <v>3061</v>
      </c>
      <c r="B10451" s="263" t="s">
        <v>29118</v>
      </c>
      <c r="C10451" s="263" t="s">
        <v>23567</v>
      </c>
      <c r="D10451" t="s">
        <v>34973</v>
      </c>
    </row>
    <row r="10452" spans="1:4" x14ac:dyDescent="0.2">
      <c r="A10452" s="263" t="s">
        <v>16489</v>
      </c>
      <c r="B10452" s="263" t="s">
        <v>29118</v>
      </c>
      <c r="C10452" s="263" t="s">
        <v>23567</v>
      </c>
      <c r="D10452" t="s">
        <v>34973</v>
      </c>
    </row>
    <row r="10453" spans="1:4" x14ac:dyDescent="0.2">
      <c r="A10453" s="263" t="s">
        <v>3062</v>
      </c>
      <c r="B10453" s="263" t="s">
        <v>29119</v>
      </c>
      <c r="C10453" s="263" t="s">
        <v>20</v>
      </c>
      <c r="D10453" t="s">
        <v>0</v>
      </c>
    </row>
    <row r="10454" spans="1:4" x14ac:dyDescent="0.2">
      <c r="A10454" s="263" t="s">
        <v>16490</v>
      </c>
      <c r="B10454" s="263" t="s">
        <v>29119</v>
      </c>
      <c r="C10454" s="263" t="s">
        <v>20</v>
      </c>
      <c r="D10454" t="s">
        <v>0</v>
      </c>
    </row>
    <row r="10455" spans="1:4" x14ac:dyDescent="0.2">
      <c r="A10455" s="263" t="s">
        <v>3063</v>
      </c>
      <c r="B10455" s="263" t="s">
        <v>29120</v>
      </c>
      <c r="C10455" s="263" t="s">
        <v>23567</v>
      </c>
      <c r="D10455" t="s">
        <v>34973</v>
      </c>
    </row>
    <row r="10456" spans="1:4" x14ac:dyDescent="0.2">
      <c r="A10456" s="263" t="s">
        <v>16491</v>
      </c>
      <c r="B10456" s="263" t="s">
        <v>29120</v>
      </c>
      <c r="C10456" s="263" t="s">
        <v>23567</v>
      </c>
      <c r="D10456" t="s">
        <v>34973</v>
      </c>
    </row>
    <row r="10457" spans="1:4" x14ac:dyDescent="0.2">
      <c r="A10457" s="263" t="s">
        <v>3064</v>
      </c>
      <c r="B10457" s="263" t="s">
        <v>29121</v>
      </c>
      <c r="C10457" s="263" t="s">
        <v>23567</v>
      </c>
      <c r="D10457" t="s">
        <v>34973</v>
      </c>
    </row>
    <row r="10458" spans="1:4" x14ac:dyDescent="0.2">
      <c r="A10458" s="263" t="s">
        <v>16492</v>
      </c>
      <c r="B10458" s="263" t="s">
        <v>29121</v>
      </c>
      <c r="C10458" s="263" t="s">
        <v>23567</v>
      </c>
      <c r="D10458" t="s">
        <v>34973</v>
      </c>
    </row>
    <row r="10459" spans="1:4" x14ac:dyDescent="0.2">
      <c r="A10459" s="263" t="s">
        <v>3065</v>
      </c>
      <c r="B10459" s="263" t="s">
        <v>29122</v>
      </c>
      <c r="C10459" s="263" t="s">
        <v>890</v>
      </c>
      <c r="D10459" t="s">
        <v>24352</v>
      </c>
    </row>
    <row r="10460" spans="1:4" x14ac:dyDescent="0.2">
      <c r="A10460" s="263" t="s">
        <v>16493</v>
      </c>
      <c r="B10460" s="263" t="s">
        <v>29122</v>
      </c>
      <c r="C10460" s="263" t="s">
        <v>890</v>
      </c>
      <c r="D10460" t="s">
        <v>24352</v>
      </c>
    </row>
    <row r="10461" spans="1:4" x14ac:dyDescent="0.2">
      <c r="A10461" s="263" t="s">
        <v>3066</v>
      </c>
      <c r="B10461" s="263" t="s">
        <v>29123</v>
      </c>
      <c r="C10461" s="263" t="s">
        <v>890</v>
      </c>
      <c r="D10461" t="s">
        <v>24352</v>
      </c>
    </row>
    <row r="10462" spans="1:4" x14ac:dyDescent="0.2">
      <c r="A10462" s="263" t="s">
        <v>16494</v>
      </c>
      <c r="B10462" s="263" t="s">
        <v>29123</v>
      </c>
      <c r="C10462" s="263" t="s">
        <v>890</v>
      </c>
      <c r="D10462" t="s">
        <v>24352</v>
      </c>
    </row>
    <row r="10463" spans="1:4" x14ac:dyDescent="0.2">
      <c r="A10463" s="263" t="s">
        <v>3067</v>
      </c>
      <c r="B10463" s="263" t="s">
        <v>29124</v>
      </c>
      <c r="C10463" s="263" t="s">
        <v>890</v>
      </c>
      <c r="D10463" t="s">
        <v>24352</v>
      </c>
    </row>
    <row r="10464" spans="1:4" x14ac:dyDescent="0.2">
      <c r="A10464" s="263" t="s">
        <v>16495</v>
      </c>
      <c r="B10464" s="263" t="s">
        <v>29124</v>
      </c>
      <c r="C10464" s="263" t="s">
        <v>890</v>
      </c>
      <c r="D10464" t="s">
        <v>24352</v>
      </c>
    </row>
    <row r="10465" spans="1:4" x14ac:dyDescent="0.2">
      <c r="A10465" s="263" t="s">
        <v>3068</v>
      </c>
      <c r="B10465" s="263" t="s">
        <v>29125</v>
      </c>
      <c r="C10465" s="263" t="s">
        <v>890</v>
      </c>
      <c r="D10465" t="s">
        <v>24352</v>
      </c>
    </row>
    <row r="10466" spans="1:4" x14ac:dyDescent="0.2">
      <c r="A10466" s="263" t="s">
        <v>16496</v>
      </c>
      <c r="B10466" s="263" t="s">
        <v>29125</v>
      </c>
      <c r="C10466" s="263" t="s">
        <v>890</v>
      </c>
      <c r="D10466" t="s">
        <v>24352</v>
      </c>
    </row>
    <row r="10467" spans="1:4" x14ac:dyDescent="0.2">
      <c r="A10467" s="263" t="s">
        <v>8506</v>
      </c>
      <c r="B10467" s="263" t="s">
        <v>29126</v>
      </c>
      <c r="C10467" s="263" t="s">
        <v>890</v>
      </c>
      <c r="D10467" t="s">
        <v>24352</v>
      </c>
    </row>
    <row r="10468" spans="1:4" x14ac:dyDescent="0.2">
      <c r="A10468" s="263" t="s">
        <v>16497</v>
      </c>
      <c r="B10468" s="263" t="s">
        <v>29126</v>
      </c>
      <c r="C10468" s="263" t="s">
        <v>890</v>
      </c>
      <c r="D10468" t="s">
        <v>24352</v>
      </c>
    </row>
    <row r="10469" spans="1:4" x14ac:dyDescent="0.2">
      <c r="A10469" s="263" t="s">
        <v>3069</v>
      </c>
      <c r="B10469" s="263" t="s">
        <v>29127</v>
      </c>
      <c r="C10469" s="263" t="s">
        <v>890</v>
      </c>
      <c r="D10469" t="s">
        <v>24352</v>
      </c>
    </row>
    <row r="10470" spans="1:4" x14ac:dyDescent="0.2">
      <c r="A10470" s="263" t="s">
        <v>16498</v>
      </c>
      <c r="B10470" s="263" t="s">
        <v>29127</v>
      </c>
      <c r="C10470" s="263" t="s">
        <v>890</v>
      </c>
      <c r="D10470" t="s">
        <v>24352</v>
      </c>
    </row>
    <row r="10471" spans="1:4" x14ac:dyDescent="0.2">
      <c r="A10471" s="263" t="s">
        <v>3070</v>
      </c>
      <c r="B10471" s="263" t="s">
        <v>29128</v>
      </c>
      <c r="C10471" s="263" t="s">
        <v>890</v>
      </c>
      <c r="D10471" t="s">
        <v>24352</v>
      </c>
    </row>
    <row r="10472" spans="1:4" x14ac:dyDescent="0.2">
      <c r="A10472" s="263" t="s">
        <v>16499</v>
      </c>
      <c r="B10472" s="263" t="s">
        <v>29128</v>
      </c>
      <c r="C10472" s="263" t="s">
        <v>890</v>
      </c>
      <c r="D10472" t="s">
        <v>24352</v>
      </c>
    </row>
    <row r="10473" spans="1:4" x14ac:dyDescent="0.2">
      <c r="A10473" s="263" t="s">
        <v>3071</v>
      </c>
      <c r="B10473" s="263" t="s">
        <v>29129</v>
      </c>
      <c r="C10473" s="263" t="s">
        <v>890</v>
      </c>
      <c r="D10473" t="s">
        <v>24352</v>
      </c>
    </row>
    <row r="10474" spans="1:4" x14ac:dyDescent="0.2">
      <c r="A10474" s="263" t="s">
        <v>16500</v>
      </c>
      <c r="B10474" s="263" t="s">
        <v>29129</v>
      </c>
      <c r="C10474" s="263" t="s">
        <v>890</v>
      </c>
      <c r="D10474" t="s">
        <v>24352</v>
      </c>
    </row>
    <row r="10475" spans="1:4" x14ac:dyDescent="0.2">
      <c r="A10475" s="263" t="s">
        <v>23787</v>
      </c>
      <c r="B10475" s="263" t="s">
        <v>29130</v>
      </c>
      <c r="C10475" s="263" t="s">
        <v>890</v>
      </c>
      <c r="D10475" t="s">
        <v>24352</v>
      </c>
    </row>
    <row r="10476" spans="1:4" x14ac:dyDescent="0.2">
      <c r="A10476" s="263" t="s">
        <v>23788</v>
      </c>
      <c r="B10476" s="263" t="s">
        <v>29130</v>
      </c>
      <c r="C10476" s="263" t="s">
        <v>890</v>
      </c>
      <c r="D10476" t="s">
        <v>24352</v>
      </c>
    </row>
    <row r="10477" spans="1:4" x14ac:dyDescent="0.2">
      <c r="A10477" s="263" t="s">
        <v>23789</v>
      </c>
      <c r="B10477" s="263" t="s">
        <v>29131</v>
      </c>
      <c r="C10477" s="263" t="s">
        <v>890</v>
      </c>
      <c r="D10477" t="s">
        <v>24352</v>
      </c>
    </row>
    <row r="10478" spans="1:4" x14ac:dyDescent="0.2">
      <c r="A10478" s="263" t="s">
        <v>23790</v>
      </c>
      <c r="B10478" s="263" t="s">
        <v>29131</v>
      </c>
      <c r="C10478" s="263" t="s">
        <v>890</v>
      </c>
      <c r="D10478" t="s">
        <v>24352</v>
      </c>
    </row>
    <row r="10479" spans="1:4" x14ac:dyDescent="0.2">
      <c r="A10479" s="263" t="s">
        <v>23791</v>
      </c>
      <c r="B10479" s="263" t="s">
        <v>29132</v>
      </c>
      <c r="C10479" s="263" t="s">
        <v>890</v>
      </c>
      <c r="D10479" t="s">
        <v>24352</v>
      </c>
    </row>
    <row r="10480" spans="1:4" x14ac:dyDescent="0.2">
      <c r="A10480" s="263" t="s">
        <v>23792</v>
      </c>
      <c r="B10480" s="263" t="s">
        <v>29132</v>
      </c>
      <c r="C10480" s="263" t="s">
        <v>890</v>
      </c>
      <c r="D10480" t="s">
        <v>24352</v>
      </c>
    </row>
    <row r="10481" spans="1:4" x14ac:dyDescent="0.2">
      <c r="A10481" s="263" t="s">
        <v>23793</v>
      </c>
      <c r="B10481" s="263" t="s">
        <v>29133</v>
      </c>
      <c r="C10481" s="263" t="s">
        <v>890</v>
      </c>
      <c r="D10481" t="s">
        <v>24352</v>
      </c>
    </row>
    <row r="10482" spans="1:4" x14ac:dyDescent="0.2">
      <c r="A10482" s="263" t="s">
        <v>23794</v>
      </c>
      <c r="B10482" s="263" t="s">
        <v>29133</v>
      </c>
      <c r="C10482" s="263" t="s">
        <v>890</v>
      </c>
      <c r="D10482" t="s">
        <v>24352</v>
      </c>
    </row>
    <row r="10483" spans="1:4" x14ac:dyDescent="0.2">
      <c r="A10483" s="263" t="s">
        <v>23795</v>
      </c>
      <c r="B10483" s="263" t="s">
        <v>29134</v>
      </c>
      <c r="C10483" s="263" t="s">
        <v>890</v>
      </c>
      <c r="D10483" t="s">
        <v>24352</v>
      </c>
    </row>
    <row r="10484" spans="1:4" x14ac:dyDescent="0.2">
      <c r="A10484" s="263" t="s">
        <v>23796</v>
      </c>
      <c r="B10484" s="263" t="s">
        <v>29134</v>
      </c>
      <c r="C10484" s="263" t="s">
        <v>890</v>
      </c>
      <c r="D10484" t="s">
        <v>24352</v>
      </c>
    </row>
    <row r="10485" spans="1:4" x14ac:dyDescent="0.2">
      <c r="A10485" s="263" t="s">
        <v>23797</v>
      </c>
      <c r="B10485" s="263" t="s">
        <v>29135</v>
      </c>
      <c r="C10485" s="263" t="s">
        <v>890</v>
      </c>
      <c r="D10485" t="s">
        <v>24352</v>
      </c>
    </row>
    <row r="10486" spans="1:4" x14ac:dyDescent="0.2">
      <c r="A10486" s="263" t="s">
        <v>23798</v>
      </c>
      <c r="B10486" s="263" t="s">
        <v>29135</v>
      </c>
      <c r="C10486" s="263" t="s">
        <v>890</v>
      </c>
      <c r="D10486" t="s">
        <v>24352</v>
      </c>
    </row>
    <row r="10487" spans="1:4" x14ac:dyDescent="0.2">
      <c r="A10487" s="263" t="s">
        <v>23799</v>
      </c>
      <c r="B10487" s="263" t="s">
        <v>29136</v>
      </c>
      <c r="C10487" s="263" t="s">
        <v>890</v>
      </c>
      <c r="D10487" t="s">
        <v>24352</v>
      </c>
    </row>
    <row r="10488" spans="1:4" x14ac:dyDescent="0.2">
      <c r="A10488" s="263" t="s">
        <v>23800</v>
      </c>
      <c r="B10488" s="263" t="s">
        <v>29136</v>
      </c>
      <c r="C10488" s="263" t="s">
        <v>890</v>
      </c>
      <c r="D10488" t="s">
        <v>24352</v>
      </c>
    </row>
    <row r="10489" spans="1:4" x14ac:dyDescent="0.2">
      <c r="A10489" s="263" t="s">
        <v>23801</v>
      </c>
      <c r="B10489" s="263" t="s">
        <v>29137</v>
      </c>
      <c r="C10489" s="263" t="s">
        <v>890</v>
      </c>
      <c r="D10489" t="s">
        <v>24352</v>
      </c>
    </row>
    <row r="10490" spans="1:4" x14ac:dyDescent="0.2">
      <c r="A10490" s="263" t="s">
        <v>23802</v>
      </c>
      <c r="B10490" s="263" t="s">
        <v>29137</v>
      </c>
      <c r="C10490" s="263" t="s">
        <v>890</v>
      </c>
      <c r="D10490" t="s">
        <v>24352</v>
      </c>
    </row>
    <row r="10491" spans="1:4" x14ac:dyDescent="0.2">
      <c r="A10491" s="263" t="s">
        <v>23803</v>
      </c>
      <c r="B10491" s="263" t="s">
        <v>29138</v>
      </c>
      <c r="C10491" s="263" t="s">
        <v>890</v>
      </c>
      <c r="D10491" t="s">
        <v>24352</v>
      </c>
    </row>
    <row r="10492" spans="1:4" x14ac:dyDescent="0.2">
      <c r="A10492" s="263" t="s">
        <v>23804</v>
      </c>
      <c r="B10492" s="263" t="s">
        <v>29138</v>
      </c>
      <c r="C10492" s="263" t="s">
        <v>890</v>
      </c>
      <c r="D10492" t="s">
        <v>24352</v>
      </c>
    </row>
    <row r="10493" spans="1:4" x14ac:dyDescent="0.2">
      <c r="A10493" s="263" t="s">
        <v>23805</v>
      </c>
      <c r="B10493" s="263" t="s">
        <v>29139</v>
      </c>
      <c r="C10493" s="263" t="s">
        <v>890</v>
      </c>
      <c r="D10493" t="s">
        <v>24352</v>
      </c>
    </row>
    <row r="10494" spans="1:4" x14ac:dyDescent="0.2">
      <c r="A10494" s="263" t="s">
        <v>23806</v>
      </c>
      <c r="B10494" s="263" t="s">
        <v>29139</v>
      </c>
      <c r="C10494" s="263" t="s">
        <v>890</v>
      </c>
      <c r="D10494" t="s">
        <v>24352</v>
      </c>
    </row>
    <row r="10495" spans="1:4" x14ac:dyDescent="0.2">
      <c r="A10495" s="263" t="s">
        <v>23807</v>
      </c>
      <c r="B10495" s="263" t="s">
        <v>29140</v>
      </c>
      <c r="C10495" s="263" t="s">
        <v>890</v>
      </c>
      <c r="D10495" t="s">
        <v>24352</v>
      </c>
    </row>
    <row r="10496" spans="1:4" x14ac:dyDescent="0.2">
      <c r="A10496" s="263" t="s">
        <v>23808</v>
      </c>
      <c r="B10496" s="263" t="s">
        <v>29140</v>
      </c>
      <c r="C10496" s="263" t="s">
        <v>890</v>
      </c>
      <c r="D10496" t="s">
        <v>24352</v>
      </c>
    </row>
    <row r="10497" spans="1:4" x14ac:dyDescent="0.2">
      <c r="A10497" s="263" t="s">
        <v>23809</v>
      </c>
      <c r="B10497" s="263" t="s">
        <v>29141</v>
      </c>
      <c r="C10497" s="263" t="s">
        <v>890</v>
      </c>
      <c r="D10497" t="s">
        <v>24352</v>
      </c>
    </row>
    <row r="10498" spans="1:4" x14ac:dyDescent="0.2">
      <c r="A10498" s="263" t="s">
        <v>23810</v>
      </c>
      <c r="B10498" s="263" t="s">
        <v>29141</v>
      </c>
      <c r="C10498" s="263" t="s">
        <v>890</v>
      </c>
      <c r="D10498" t="s">
        <v>24352</v>
      </c>
    </row>
    <row r="10499" spans="1:4" x14ac:dyDescent="0.2">
      <c r="A10499" s="263" t="s">
        <v>23811</v>
      </c>
      <c r="B10499" s="263" t="s">
        <v>29142</v>
      </c>
      <c r="C10499" s="263" t="s">
        <v>890</v>
      </c>
      <c r="D10499" t="s">
        <v>24352</v>
      </c>
    </row>
    <row r="10500" spans="1:4" x14ac:dyDescent="0.2">
      <c r="A10500" s="263" t="s">
        <v>23812</v>
      </c>
      <c r="B10500" s="263" t="s">
        <v>29142</v>
      </c>
      <c r="C10500" s="263" t="s">
        <v>890</v>
      </c>
      <c r="D10500" t="s">
        <v>24352</v>
      </c>
    </row>
    <row r="10501" spans="1:4" x14ac:dyDescent="0.2">
      <c r="A10501" s="263" t="s">
        <v>23813</v>
      </c>
      <c r="B10501" s="263" t="s">
        <v>29143</v>
      </c>
      <c r="C10501" s="263" t="s">
        <v>890</v>
      </c>
      <c r="D10501" t="s">
        <v>24352</v>
      </c>
    </row>
    <row r="10502" spans="1:4" x14ac:dyDescent="0.2">
      <c r="A10502" s="263" t="s">
        <v>23814</v>
      </c>
      <c r="B10502" s="263" t="s">
        <v>29143</v>
      </c>
      <c r="C10502" s="263" t="s">
        <v>890</v>
      </c>
      <c r="D10502" t="s">
        <v>24352</v>
      </c>
    </row>
    <row r="10503" spans="1:4" x14ac:dyDescent="0.2">
      <c r="A10503" s="263" t="s">
        <v>23815</v>
      </c>
      <c r="B10503" s="263" t="s">
        <v>29144</v>
      </c>
      <c r="C10503" s="263" t="s">
        <v>890</v>
      </c>
      <c r="D10503" t="s">
        <v>24352</v>
      </c>
    </row>
    <row r="10504" spans="1:4" x14ac:dyDescent="0.2">
      <c r="A10504" s="263" t="s">
        <v>23816</v>
      </c>
      <c r="B10504" s="263" t="s">
        <v>29144</v>
      </c>
      <c r="C10504" s="263" t="s">
        <v>890</v>
      </c>
      <c r="D10504" t="s">
        <v>24352</v>
      </c>
    </row>
    <row r="10505" spans="1:4" x14ac:dyDescent="0.2">
      <c r="A10505" s="263" t="s">
        <v>23817</v>
      </c>
      <c r="B10505" s="263" t="s">
        <v>29145</v>
      </c>
      <c r="C10505" s="263" t="s">
        <v>890</v>
      </c>
      <c r="D10505" t="s">
        <v>24352</v>
      </c>
    </row>
    <row r="10506" spans="1:4" x14ac:dyDescent="0.2">
      <c r="A10506" s="263" t="s">
        <v>23818</v>
      </c>
      <c r="B10506" s="263" t="s">
        <v>29145</v>
      </c>
      <c r="C10506" s="263" t="s">
        <v>890</v>
      </c>
      <c r="D10506" t="s">
        <v>24352</v>
      </c>
    </row>
    <row r="10507" spans="1:4" x14ac:dyDescent="0.2">
      <c r="A10507" s="263" t="s">
        <v>3072</v>
      </c>
      <c r="B10507" s="263" t="s">
        <v>29146</v>
      </c>
      <c r="C10507" s="263" t="s">
        <v>890</v>
      </c>
      <c r="D10507" t="s">
        <v>24352</v>
      </c>
    </row>
    <row r="10508" spans="1:4" x14ac:dyDescent="0.2">
      <c r="A10508" s="263" t="s">
        <v>16501</v>
      </c>
      <c r="B10508" s="263" t="s">
        <v>29146</v>
      </c>
      <c r="C10508" s="263" t="s">
        <v>890</v>
      </c>
      <c r="D10508" t="s">
        <v>24352</v>
      </c>
    </row>
    <row r="10509" spans="1:4" x14ac:dyDescent="0.2">
      <c r="A10509" s="263" t="s">
        <v>3073</v>
      </c>
      <c r="B10509" s="263" t="s">
        <v>29147</v>
      </c>
      <c r="C10509" s="263" t="s">
        <v>890</v>
      </c>
      <c r="D10509" t="s">
        <v>24352</v>
      </c>
    </row>
    <row r="10510" spans="1:4" x14ac:dyDescent="0.2">
      <c r="A10510" s="263" t="s">
        <v>16502</v>
      </c>
      <c r="B10510" s="263" t="s">
        <v>29147</v>
      </c>
      <c r="C10510" s="263" t="s">
        <v>890</v>
      </c>
      <c r="D10510" t="s">
        <v>24352</v>
      </c>
    </row>
    <row r="10511" spans="1:4" x14ac:dyDescent="0.2">
      <c r="A10511" s="263" t="s">
        <v>3074</v>
      </c>
      <c r="B10511" s="263" t="s">
        <v>29148</v>
      </c>
      <c r="C10511" s="263" t="s">
        <v>890</v>
      </c>
      <c r="D10511" t="s">
        <v>24352</v>
      </c>
    </row>
    <row r="10512" spans="1:4" x14ac:dyDescent="0.2">
      <c r="A10512" s="263" t="s">
        <v>16503</v>
      </c>
      <c r="B10512" s="263" t="s">
        <v>29148</v>
      </c>
      <c r="C10512" s="263" t="s">
        <v>890</v>
      </c>
      <c r="D10512" t="s">
        <v>24352</v>
      </c>
    </row>
    <row r="10513" spans="1:4" x14ac:dyDescent="0.2">
      <c r="A10513" s="263" t="s">
        <v>3075</v>
      </c>
      <c r="B10513" s="263" t="s">
        <v>29149</v>
      </c>
      <c r="C10513" s="263" t="s">
        <v>890</v>
      </c>
      <c r="D10513" t="s">
        <v>24352</v>
      </c>
    </row>
    <row r="10514" spans="1:4" x14ac:dyDescent="0.2">
      <c r="A10514" s="263" t="s">
        <v>16504</v>
      </c>
      <c r="B10514" s="263" t="s">
        <v>29149</v>
      </c>
      <c r="C10514" s="263" t="s">
        <v>890</v>
      </c>
      <c r="D10514" t="s">
        <v>24352</v>
      </c>
    </row>
    <row r="10515" spans="1:4" x14ac:dyDescent="0.2">
      <c r="A10515" s="263" t="s">
        <v>3076</v>
      </c>
      <c r="B10515" s="263" t="s">
        <v>29150</v>
      </c>
      <c r="C10515" s="263" t="s">
        <v>890</v>
      </c>
      <c r="D10515" t="s">
        <v>24352</v>
      </c>
    </row>
    <row r="10516" spans="1:4" x14ac:dyDescent="0.2">
      <c r="A10516" s="263" t="s">
        <v>16505</v>
      </c>
      <c r="B10516" s="263" t="s">
        <v>29150</v>
      </c>
      <c r="C10516" s="263" t="s">
        <v>890</v>
      </c>
      <c r="D10516" t="s">
        <v>24352</v>
      </c>
    </row>
    <row r="10517" spans="1:4" x14ac:dyDescent="0.2">
      <c r="A10517" s="263" t="s">
        <v>3077</v>
      </c>
      <c r="B10517" s="263" t="s">
        <v>29151</v>
      </c>
      <c r="C10517" s="263" t="s">
        <v>890</v>
      </c>
      <c r="D10517" t="s">
        <v>24352</v>
      </c>
    </row>
    <row r="10518" spans="1:4" x14ac:dyDescent="0.2">
      <c r="A10518" s="263" t="s">
        <v>16506</v>
      </c>
      <c r="B10518" s="263" t="s">
        <v>29151</v>
      </c>
      <c r="C10518" s="263" t="s">
        <v>890</v>
      </c>
      <c r="D10518" t="s">
        <v>24352</v>
      </c>
    </row>
    <row r="10519" spans="1:4" x14ac:dyDescent="0.2">
      <c r="A10519" s="263" t="s">
        <v>3078</v>
      </c>
      <c r="B10519" s="263" t="s">
        <v>29152</v>
      </c>
      <c r="C10519" s="263" t="s">
        <v>890</v>
      </c>
      <c r="D10519" t="s">
        <v>24352</v>
      </c>
    </row>
    <row r="10520" spans="1:4" x14ac:dyDescent="0.2">
      <c r="A10520" s="263" t="s">
        <v>16507</v>
      </c>
      <c r="B10520" s="263" t="s">
        <v>29152</v>
      </c>
      <c r="C10520" s="263" t="s">
        <v>890</v>
      </c>
      <c r="D10520" t="s">
        <v>24352</v>
      </c>
    </row>
    <row r="10521" spans="1:4" x14ac:dyDescent="0.2">
      <c r="A10521" s="263" t="s">
        <v>3079</v>
      </c>
      <c r="B10521" s="263" t="s">
        <v>29153</v>
      </c>
      <c r="C10521" s="263" t="s">
        <v>890</v>
      </c>
      <c r="D10521" t="s">
        <v>24352</v>
      </c>
    </row>
    <row r="10522" spans="1:4" x14ac:dyDescent="0.2">
      <c r="A10522" s="263" t="s">
        <v>16508</v>
      </c>
      <c r="B10522" s="263" t="s">
        <v>29153</v>
      </c>
      <c r="C10522" s="263" t="s">
        <v>890</v>
      </c>
      <c r="D10522" t="s">
        <v>24352</v>
      </c>
    </row>
    <row r="10523" spans="1:4" x14ac:dyDescent="0.2">
      <c r="A10523" s="263" t="s">
        <v>3080</v>
      </c>
      <c r="B10523" s="263" t="s">
        <v>29154</v>
      </c>
      <c r="C10523" s="263" t="s">
        <v>890</v>
      </c>
      <c r="D10523" t="s">
        <v>24352</v>
      </c>
    </row>
    <row r="10524" spans="1:4" x14ac:dyDescent="0.2">
      <c r="A10524" s="263" t="s">
        <v>16509</v>
      </c>
      <c r="B10524" s="263" t="s">
        <v>29154</v>
      </c>
      <c r="C10524" s="263" t="s">
        <v>890</v>
      </c>
      <c r="D10524" t="s">
        <v>24352</v>
      </c>
    </row>
    <row r="10525" spans="1:4" x14ac:dyDescent="0.2">
      <c r="A10525" s="263" t="s">
        <v>3081</v>
      </c>
      <c r="B10525" s="263" t="s">
        <v>29155</v>
      </c>
      <c r="C10525" s="263" t="s">
        <v>890</v>
      </c>
      <c r="D10525" t="s">
        <v>24352</v>
      </c>
    </row>
    <row r="10526" spans="1:4" x14ac:dyDescent="0.2">
      <c r="A10526" s="263" t="s">
        <v>16510</v>
      </c>
      <c r="B10526" s="263" t="s">
        <v>29155</v>
      </c>
      <c r="C10526" s="263" t="s">
        <v>890</v>
      </c>
      <c r="D10526" t="s">
        <v>24352</v>
      </c>
    </row>
    <row r="10527" spans="1:4" x14ac:dyDescent="0.2">
      <c r="A10527" s="263" t="s">
        <v>3082</v>
      </c>
      <c r="B10527" s="263" t="s">
        <v>29156</v>
      </c>
      <c r="C10527" s="263" t="s">
        <v>890</v>
      </c>
      <c r="D10527" t="s">
        <v>24352</v>
      </c>
    </row>
    <row r="10528" spans="1:4" x14ac:dyDescent="0.2">
      <c r="A10528" s="263" t="s">
        <v>16511</v>
      </c>
      <c r="B10528" s="263" t="s">
        <v>29156</v>
      </c>
      <c r="C10528" s="263" t="s">
        <v>890</v>
      </c>
      <c r="D10528" t="s">
        <v>24352</v>
      </c>
    </row>
    <row r="10529" spans="1:4" x14ac:dyDescent="0.2">
      <c r="A10529" s="263" t="s">
        <v>8507</v>
      </c>
      <c r="B10529" s="263" t="s">
        <v>29157</v>
      </c>
      <c r="C10529" s="263" t="s">
        <v>890</v>
      </c>
      <c r="D10529" t="s">
        <v>24352</v>
      </c>
    </row>
    <row r="10530" spans="1:4" x14ac:dyDescent="0.2">
      <c r="A10530" s="263" t="s">
        <v>16512</v>
      </c>
      <c r="B10530" s="263" t="s">
        <v>29157</v>
      </c>
      <c r="C10530" s="263" t="s">
        <v>890</v>
      </c>
      <c r="D10530" t="s">
        <v>24352</v>
      </c>
    </row>
    <row r="10531" spans="1:4" x14ac:dyDescent="0.2">
      <c r="A10531" s="263" t="s">
        <v>8508</v>
      </c>
      <c r="B10531" s="263" t="s">
        <v>29158</v>
      </c>
      <c r="C10531" s="263" t="s">
        <v>890</v>
      </c>
      <c r="D10531" t="s">
        <v>24352</v>
      </c>
    </row>
    <row r="10532" spans="1:4" x14ac:dyDescent="0.2">
      <c r="A10532" s="263" t="s">
        <v>16513</v>
      </c>
      <c r="B10532" s="263" t="s">
        <v>29158</v>
      </c>
      <c r="C10532" s="263" t="s">
        <v>890</v>
      </c>
      <c r="D10532" t="s">
        <v>24352</v>
      </c>
    </row>
    <row r="10533" spans="1:4" x14ac:dyDescent="0.2">
      <c r="A10533" s="263" t="s">
        <v>8509</v>
      </c>
      <c r="B10533" s="263" t="s">
        <v>29159</v>
      </c>
      <c r="C10533" s="263" t="s">
        <v>890</v>
      </c>
      <c r="D10533" t="s">
        <v>24352</v>
      </c>
    </row>
    <row r="10534" spans="1:4" x14ac:dyDescent="0.2">
      <c r="A10534" s="263" t="s">
        <v>16514</v>
      </c>
      <c r="B10534" s="263" t="s">
        <v>29159</v>
      </c>
      <c r="C10534" s="263" t="s">
        <v>890</v>
      </c>
      <c r="D10534" t="s">
        <v>24352</v>
      </c>
    </row>
    <row r="10535" spans="1:4" x14ac:dyDescent="0.2">
      <c r="A10535" s="263" t="s">
        <v>8510</v>
      </c>
      <c r="B10535" s="263" t="s">
        <v>29160</v>
      </c>
      <c r="C10535" s="263" t="s">
        <v>890</v>
      </c>
      <c r="D10535" t="s">
        <v>24352</v>
      </c>
    </row>
    <row r="10536" spans="1:4" x14ac:dyDescent="0.2">
      <c r="A10536" s="263" t="s">
        <v>16515</v>
      </c>
      <c r="B10536" s="263" t="s">
        <v>29160</v>
      </c>
      <c r="C10536" s="263" t="s">
        <v>890</v>
      </c>
      <c r="D10536" t="s">
        <v>24352</v>
      </c>
    </row>
    <row r="10537" spans="1:4" x14ac:dyDescent="0.2">
      <c r="A10537" s="263" t="s">
        <v>8511</v>
      </c>
      <c r="B10537" s="263" t="s">
        <v>29161</v>
      </c>
      <c r="C10537" s="263" t="s">
        <v>890</v>
      </c>
      <c r="D10537" t="s">
        <v>24352</v>
      </c>
    </row>
    <row r="10538" spans="1:4" x14ac:dyDescent="0.2">
      <c r="A10538" s="263" t="s">
        <v>16516</v>
      </c>
      <c r="B10538" s="263" t="s">
        <v>29161</v>
      </c>
      <c r="C10538" s="263" t="s">
        <v>890</v>
      </c>
      <c r="D10538" t="s">
        <v>24352</v>
      </c>
    </row>
    <row r="10539" spans="1:4" x14ac:dyDescent="0.2">
      <c r="A10539" s="263" t="s">
        <v>8512</v>
      </c>
      <c r="B10539" s="263" t="s">
        <v>29162</v>
      </c>
      <c r="C10539" s="263" t="s">
        <v>890</v>
      </c>
      <c r="D10539" t="s">
        <v>24352</v>
      </c>
    </row>
    <row r="10540" spans="1:4" x14ac:dyDescent="0.2">
      <c r="A10540" s="263" t="s">
        <v>16517</v>
      </c>
      <c r="B10540" s="263" t="s">
        <v>29162</v>
      </c>
      <c r="C10540" s="263" t="s">
        <v>890</v>
      </c>
      <c r="D10540" t="s">
        <v>24352</v>
      </c>
    </row>
    <row r="10541" spans="1:4" x14ac:dyDescent="0.2">
      <c r="A10541" s="263" t="s">
        <v>8513</v>
      </c>
      <c r="B10541" s="263" t="s">
        <v>29163</v>
      </c>
      <c r="C10541" s="263" t="s">
        <v>890</v>
      </c>
      <c r="D10541" t="s">
        <v>24352</v>
      </c>
    </row>
    <row r="10542" spans="1:4" x14ac:dyDescent="0.2">
      <c r="A10542" s="263" t="s">
        <v>16518</v>
      </c>
      <c r="B10542" s="263" t="s">
        <v>29163</v>
      </c>
      <c r="C10542" s="263" t="s">
        <v>890</v>
      </c>
      <c r="D10542" t="s">
        <v>24352</v>
      </c>
    </row>
    <row r="10543" spans="1:4" x14ac:dyDescent="0.2">
      <c r="A10543" s="263" t="s">
        <v>8514</v>
      </c>
      <c r="B10543" s="263" t="s">
        <v>29164</v>
      </c>
      <c r="C10543" s="263" t="s">
        <v>890</v>
      </c>
      <c r="D10543" t="s">
        <v>24352</v>
      </c>
    </row>
    <row r="10544" spans="1:4" x14ac:dyDescent="0.2">
      <c r="A10544" s="263" t="s">
        <v>16519</v>
      </c>
      <c r="B10544" s="263" t="s">
        <v>29164</v>
      </c>
      <c r="C10544" s="263" t="s">
        <v>890</v>
      </c>
      <c r="D10544" t="s">
        <v>24352</v>
      </c>
    </row>
    <row r="10545" spans="1:4" x14ac:dyDescent="0.2">
      <c r="A10545" s="263" t="s">
        <v>8515</v>
      </c>
      <c r="B10545" s="263" t="s">
        <v>29165</v>
      </c>
      <c r="C10545" s="263" t="s">
        <v>890</v>
      </c>
      <c r="D10545" t="s">
        <v>24352</v>
      </c>
    </row>
    <row r="10546" spans="1:4" x14ac:dyDescent="0.2">
      <c r="A10546" s="263" t="s">
        <v>16520</v>
      </c>
      <c r="B10546" s="263" t="s">
        <v>29165</v>
      </c>
      <c r="C10546" s="263" t="s">
        <v>890</v>
      </c>
      <c r="D10546" t="s">
        <v>24352</v>
      </c>
    </row>
    <row r="10547" spans="1:4" x14ac:dyDescent="0.2">
      <c r="A10547" s="263" t="s">
        <v>8516</v>
      </c>
      <c r="B10547" s="263" t="s">
        <v>29166</v>
      </c>
      <c r="C10547" s="263" t="s">
        <v>890</v>
      </c>
      <c r="D10547" t="s">
        <v>24352</v>
      </c>
    </row>
    <row r="10548" spans="1:4" x14ac:dyDescent="0.2">
      <c r="A10548" s="263" t="s">
        <v>16521</v>
      </c>
      <c r="B10548" s="263" t="s">
        <v>29166</v>
      </c>
      <c r="C10548" s="263" t="s">
        <v>890</v>
      </c>
      <c r="D10548" t="s">
        <v>24352</v>
      </c>
    </row>
    <row r="10549" spans="1:4" x14ac:dyDescent="0.2">
      <c r="A10549" s="263" t="s">
        <v>8517</v>
      </c>
      <c r="B10549" s="263" t="s">
        <v>29167</v>
      </c>
      <c r="C10549" s="263" t="s">
        <v>890</v>
      </c>
      <c r="D10549" t="s">
        <v>24352</v>
      </c>
    </row>
    <row r="10550" spans="1:4" x14ac:dyDescent="0.2">
      <c r="A10550" s="263" t="s">
        <v>16522</v>
      </c>
      <c r="B10550" s="263" t="s">
        <v>29167</v>
      </c>
      <c r="C10550" s="263" t="s">
        <v>890</v>
      </c>
      <c r="D10550" t="s">
        <v>24352</v>
      </c>
    </row>
    <row r="10551" spans="1:4" x14ac:dyDescent="0.2">
      <c r="A10551" s="263" t="s">
        <v>8518</v>
      </c>
      <c r="B10551" s="263" t="s">
        <v>29168</v>
      </c>
      <c r="C10551" s="263" t="s">
        <v>890</v>
      </c>
      <c r="D10551" t="s">
        <v>24352</v>
      </c>
    </row>
    <row r="10552" spans="1:4" x14ac:dyDescent="0.2">
      <c r="A10552" s="263" t="s">
        <v>16523</v>
      </c>
      <c r="B10552" s="263" t="s">
        <v>29168</v>
      </c>
      <c r="C10552" s="263" t="s">
        <v>890</v>
      </c>
      <c r="D10552" t="s">
        <v>24352</v>
      </c>
    </row>
    <row r="10553" spans="1:4" x14ac:dyDescent="0.2">
      <c r="A10553" s="263" t="s">
        <v>8519</v>
      </c>
      <c r="B10553" s="263" t="s">
        <v>29169</v>
      </c>
      <c r="C10553" s="263" t="s">
        <v>890</v>
      </c>
      <c r="D10553" t="s">
        <v>24352</v>
      </c>
    </row>
    <row r="10554" spans="1:4" x14ac:dyDescent="0.2">
      <c r="A10554" s="263" t="s">
        <v>16524</v>
      </c>
      <c r="B10554" s="263" t="s">
        <v>29169</v>
      </c>
      <c r="C10554" s="263" t="s">
        <v>890</v>
      </c>
      <c r="D10554" t="s">
        <v>24352</v>
      </c>
    </row>
    <row r="10555" spans="1:4" x14ac:dyDescent="0.2">
      <c r="A10555" s="263" t="s">
        <v>8520</v>
      </c>
      <c r="B10555" s="263" t="s">
        <v>29170</v>
      </c>
      <c r="C10555" s="263" t="s">
        <v>890</v>
      </c>
      <c r="D10555" t="s">
        <v>24352</v>
      </c>
    </row>
    <row r="10556" spans="1:4" x14ac:dyDescent="0.2">
      <c r="A10556" s="263" t="s">
        <v>16525</v>
      </c>
      <c r="B10556" s="263" t="s">
        <v>29170</v>
      </c>
      <c r="C10556" s="263" t="s">
        <v>890</v>
      </c>
      <c r="D10556" t="s">
        <v>24352</v>
      </c>
    </row>
    <row r="10557" spans="1:4" x14ac:dyDescent="0.2">
      <c r="A10557" s="263" t="s">
        <v>8521</v>
      </c>
      <c r="B10557" s="263" t="s">
        <v>29171</v>
      </c>
      <c r="C10557" s="263" t="s">
        <v>890</v>
      </c>
      <c r="D10557" t="s">
        <v>24352</v>
      </c>
    </row>
    <row r="10558" spans="1:4" x14ac:dyDescent="0.2">
      <c r="A10558" s="263" t="s">
        <v>16526</v>
      </c>
      <c r="B10558" s="263" t="s">
        <v>29171</v>
      </c>
      <c r="C10558" s="263" t="s">
        <v>890</v>
      </c>
      <c r="D10558" t="s">
        <v>24352</v>
      </c>
    </row>
    <row r="10559" spans="1:4" x14ac:dyDescent="0.2">
      <c r="A10559" s="263" t="s">
        <v>3083</v>
      </c>
      <c r="B10559" s="263" t="s">
        <v>29172</v>
      </c>
      <c r="C10559" s="263" t="s">
        <v>890</v>
      </c>
      <c r="D10559" t="s">
        <v>24352</v>
      </c>
    </row>
    <row r="10560" spans="1:4" x14ac:dyDescent="0.2">
      <c r="A10560" s="263" t="s">
        <v>16527</v>
      </c>
      <c r="B10560" s="263" t="s">
        <v>29172</v>
      </c>
      <c r="C10560" s="263" t="s">
        <v>890</v>
      </c>
      <c r="D10560" t="s">
        <v>24352</v>
      </c>
    </row>
    <row r="10561" spans="1:4" x14ac:dyDescent="0.2">
      <c r="A10561" s="263" t="s">
        <v>3084</v>
      </c>
      <c r="B10561" s="263" t="s">
        <v>29173</v>
      </c>
      <c r="C10561" s="263" t="s">
        <v>890</v>
      </c>
      <c r="D10561" t="s">
        <v>24352</v>
      </c>
    </row>
    <row r="10562" spans="1:4" x14ac:dyDescent="0.2">
      <c r="A10562" s="263" t="s">
        <v>16528</v>
      </c>
      <c r="B10562" s="263" t="s">
        <v>29173</v>
      </c>
      <c r="C10562" s="263" t="s">
        <v>890</v>
      </c>
      <c r="D10562" t="s">
        <v>24352</v>
      </c>
    </row>
    <row r="10563" spans="1:4" x14ac:dyDescent="0.2">
      <c r="A10563" s="263" t="s">
        <v>3085</v>
      </c>
      <c r="B10563" s="263" t="s">
        <v>29174</v>
      </c>
      <c r="C10563" s="263" t="s">
        <v>890</v>
      </c>
      <c r="D10563" t="s">
        <v>24352</v>
      </c>
    </row>
    <row r="10564" spans="1:4" x14ac:dyDescent="0.2">
      <c r="A10564" s="263" t="s">
        <v>16529</v>
      </c>
      <c r="B10564" s="263" t="s">
        <v>29174</v>
      </c>
      <c r="C10564" s="263" t="s">
        <v>890</v>
      </c>
      <c r="D10564" t="s">
        <v>24352</v>
      </c>
    </row>
    <row r="10565" spans="1:4" x14ac:dyDescent="0.2">
      <c r="A10565" s="263" t="s">
        <v>3086</v>
      </c>
      <c r="B10565" s="263" t="s">
        <v>29175</v>
      </c>
      <c r="C10565" s="263" t="s">
        <v>890</v>
      </c>
      <c r="D10565" t="s">
        <v>24352</v>
      </c>
    </row>
    <row r="10566" spans="1:4" x14ac:dyDescent="0.2">
      <c r="A10566" s="263" t="s">
        <v>16530</v>
      </c>
      <c r="B10566" s="263" t="s">
        <v>29175</v>
      </c>
      <c r="C10566" s="263" t="s">
        <v>890</v>
      </c>
      <c r="D10566" t="s">
        <v>24352</v>
      </c>
    </row>
    <row r="10567" spans="1:4" x14ac:dyDescent="0.2">
      <c r="A10567" s="263" t="s">
        <v>3087</v>
      </c>
      <c r="B10567" s="263" t="s">
        <v>29176</v>
      </c>
      <c r="C10567" s="263" t="s">
        <v>890</v>
      </c>
      <c r="D10567" t="s">
        <v>24352</v>
      </c>
    </row>
    <row r="10568" spans="1:4" x14ac:dyDescent="0.2">
      <c r="A10568" s="263" t="s">
        <v>16531</v>
      </c>
      <c r="B10568" s="263" t="s">
        <v>29176</v>
      </c>
      <c r="C10568" s="263" t="s">
        <v>890</v>
      </c>
      <c r="D10568" t="s">
        <v>24352</v>
      </c>
    </row>
    <row r="10569" spans="1:4" x14ac:dyDescent="0.2">
      <c r="A10569" s="263" t="s">
        <v>3088</v>
      </c>
      <c r="B10569" s="263" t="s">
        <v>29177</v>
      </c>
      <c r="C10569" s="263" t="s">
        <v>890</v>
      </c>
      <c r="D10569" t="s">
        <v>24352</v>
      </c>
    </row>
    <row r="10570" spans="1:4" x14ac:dyDescent="0.2">
      <c r="A10570" s="263" t="s">
        <v>16532</v>
      </c>
      <c r="B10570" s="263" t="s">
        <v>29177</v>
      </c>
      <c r="C10570" s="263" t="s">
        <v>890</v>
      </c>
      <c r="D10570" t="s">
        <v>24352</v>
      </c>
    </row>
    <row r="10571" spans="1:4" x14ac:dyDescent="0.2">
      <c r="A10571" s="263" t="s">
        <v>3089</v>
      </c>
      <c r="B10571" s="263" t="s">
        <v>29178</v>
      </c>
      <c r="C10571" s="263" t="s">
        <v>890</v>
      </c>
      <c r="D10571" t="s">
        <v>24352</v>
      </c>
    </row>
    <row r="10572" spans="1:4" x14ac:dyDescent="0.2">
      <c r="A10572" s="263" t="s">
        <v>16533</v>
      </c>
      <c r="B10572" s="263" t="s">
        <v>29178</v>
      </c>
      <c r="C10572" s="263" t="s">
        <v>890</v>
      </c>
      <c r="D10572" t="s">
        <v>24352</v>
      </c>
    </row>
    <row r="10573" spans="1:4" x14ac:dyDescent="0.2">
      <c r="A10573" s="263" t="s">
        <v>3090</v>
      </c>
      <c r="B10573" s="263" t="s">
        <v>29179</v>
      </c>
      <c r="C10573" s="263" t="s">
        <v>890</v>
      </c>
      <c r="D10573" t="s">
        <v>24352</v>
      </c>
    </row>
    <row r="10574" spans="1:4" x14ac:dyDescent="0.2">
      <c r="A10574" s="263" t="s">
        <v>16534</v>
      </c>
      <c r="B10574" s="263" t="s">
        <v>29179</v>
      </c>
      <c r="C10574" s="263" t="s">
        <v>890</v>
      </c>
      <c r="D10574" t="s">
        <v>24352</v>
      </c>
    </row>
    <row r="10575" spans="1:4" x14ac:dyDescent="0.2">
      <c r="A10575" s="263" t="s">
        <v>3091</v>
      </c>
      <c r="B10575" s="263" t="s">
        <v>29180</v>
      </c>
      <c r="C10575" s="263" t="s">
        <v>890</v>
      </c>
      <c r="D10575" t="s">
        <v>24352</v>
      </c>
    </row>
    <row r="10576" spans="1:4" x14ac:dyDescent="0.2">
      <c r="A10576" s="263" t="s">
        <v>16535</v>
      </c>
      <c r="B10576" s="263" t="s">
        <v>29180</v>
      </c>
      <c r="C10576" s="263" t="s">
        <v>890</v>
      </c>
      <c r="D10576" t="s">
        <v>24352</v>
      </c>
    </row>
    <row r="10577" spans="1:4" x14ac:dyDescent="0.2">
      <c r="A10577" s="263" t="s">
        <v>3092</v>
      </c>
      <c r="B10577" s="263" t="s">
        <v>29181</v>
      </c>
      <c r="C10577" s="263" t="s">
        <v>890</v>
      </c>
      <c r="D10577" t="s">
        <v>24352</v>
      </c>
    </row>
    <row r="10578" spans="1:4" x14ac:dyDescent="0.2">
      <c r="A10578" s="263" t="s">
        <v>16536</v>
      </c>
      <c r="B10578" s="263" t="s">
        <v>29181</v>
      </c>
      <c r="C10578" s="263" t="s">
        <v>890</v>
      </c>
      <c r="D10578" t="s">
        <v>24352</v>
      </c>
    </row>
    <row r="10579" spans="1:4" x14ac:dyDescent="0.2">
      <c r="A10579" s="263" t="s">
        <v>3093</v>
      </c>
      <c r="B10579" s="263" t="s">
        <v>29182</v>
      </c>
      <c r="C10579" s="263" t="s">
        <v>890</v>
      </c>
      <c r="D10579" t="s">
        <v>24352</v>
      </c>
    </row>
    <row r="10580" spans="1:4" x14ac:dyDescent="0.2">
      <c r="A10580" s="263" t="s">
        <v>16537</v>
      </c>
      <c r="B10580" s="263" t="s">
        <v>29182</v>
      </c>
      <c r="C10580" s="263" t="s">
        <v>890</v>
      </c>
      <c r="D10580" t="s">
        <v>24352</v>
      </c>
    </row>
    <row r="10581" spans="1:4" x14ac:dyDescent="0.2">
      <c r="A10581" s="263" t="s">
        <v>3094</v>
      </c>
      <c r="B10581" s="263" t="s">
        <v>29183</v>
      </c>
      <c r="C10581" s="263" t="s">
        <v>890</v>
      </c>
      <c r="D10581" t="s">
        <v>24352</v>
      </c>
    </row>
    <row r="10582" spans="1:4" x14ac:dyDescent="0.2">
      <c r="A10582" s="263" t="s">
        <v>16538</v>
      </c>
      <c r="B10582" s="263" t="s">
        <v>29183</v>
      </c>
      <c r="C10582" s="263" t="s">
        <v>890</v>
      </c>
      <c r="D10582" t="s">
        <v>24352</v>
      </c>
    </row>
    <row r="10583" spans="1:4" x14ac:dyDescent="0.2">
      <c r="A10583" s="263" t="s">
        <v>3095</v>
      </c>
      <c r="B10583" s="263" t="s">
        <v>29184</v>
      </c>
      <c r="C10583" s="263" t="s">
        <v>890</v>
      </c>
      <c r="D10583" t="s">
        <v>24352</v>
      </c>
    </row>
    <row r="10584" spans="1:4" x14ac:dyDescent="0.2">
      <c r="A10584" s="263" t="s">
        <v>16539</v>
      </c>
      <c r="B10584" s="263" t="s">
        <v>29184</v>
      </c>
      <c r="C10584" s="263" t="s">
        <v>890</v>
      </c>
      <c r="D10584" t="s">
        <v>24352</v>
      </c>
    </row>
    <row r="10585" spans="1:4" x14ac:dyDescent="0.2">
      <c r="A10585" s="263" t="s">
        <v>3096</v>
      </c>
      <c r="B10585" s="263" t="s">
        <v>29185</v>
      </c>
      <c r="C10585" s="263" t="s">
        <v>890</v>
      </c>
      <c r="D10585" t="s">
        <v>24352</v>
      </c>
    </row>
    <row r="10586" spans="1:4" x14ac:dyDescent="0.2">
      <c r="A10586" s="263" t="s">
        <v>16540</v>
      </c>
      <c r="B10586" s="263" t="s">
        <v>29185</v>
      </c>
      <c r="C10586" s="263" t="s">
        <v>890</v>
      </c>
      <c r="D10586" t="s">
        <v>24352</v>
      </c>
    </row>
    <row r="10587" spans="1:4" x14ac:dyDescent="0.2">
      <c r="A10587" s="263" t="s">
        <v>3097</v>
      </c>
      <c r="B10587" s="263" t="s">
        <v>29186</v>
      </c>
      <c r="C10587" s="263" t="s">
        <v>890</v>
      </c>
      <c r="D10587" t="s">
        <v>24352</v>
      </c>
    </row>
    <row r="10588" spans="1:4" x14ac:dyDescent="0.2">
      <c r="A10588" s="263" t="s">
        <v>16541</v>
      </c>
      <c r="B10588" s="263" t="s">
        <v>29186</v>
      </c>
      <c r="C10588" s="263" t="s">
        <v>890</v>
      </c>
      <c r="D10588" t="s">
        <v>24352</v>
      </c>
    </row>
    <row r="10589" spans="1:4" x14ac:dyDescent="0.2">
      <c r="A10589" s="263" t="s">
        <v>3098</v>
      </c>
      <c r="B10589" s="263" t="s">
        <v>29187</v>
      </c>
      <c r="C10589" s="263" t="s">
        <v>890</v>
      </c>
      <c r="D10589" t="s">
        <v>24352</v>
      </c>
    </row>
    <row r="10590" spans="1:4" x14ac:dyDescent="0.2">
      <c r="A10590" s="263" t="s">
        <v>16542</v>
      </c>
      <c r="B10590" s="263" t="s">
        <v>29187</v>
      </c>
      <c r="C10590" s="263" t="s">
        <v>890</v>
      </c>
      <c r="D10590" t="s">
        <v>24352</v>
      </c>
    </row>
    <row r="10591" spans="1:4" x14ac:dyDescent="0.2">
      <c r="A10591" s="263" t="s">
        <v>3099</v>
      </c>
      <c r="B10591" s="263" t="s">
        <v>29188</v>
      </c>
      <c r="C10591" s="263" t="s">
        <v>890</v>
      </c>
      <c r="D10591" t="s">
        <v>24352</v>
      </c>
    </row>
    <row r="10592" spans="1:4" x14ac:dyDescent="0.2">
      <c r="A10592" s="263" t="s">
        <v>16543</v>
      </c>
      <c r="B10592" s="263" t="s">
        <v>29188</v>
      </c>
      <c r="C10592" s="263" t="s">
        <v>890</v>
      </c>
      <c r="D10592" t="s">
        <v>24352</v>
      </c>
    </row>
    <row r="10593" spans="1:4" x14ac:dyDescent="0.2">
      <c r="A10593" s="263" t="s">
        <v>8522</v>
      </c>
      <c r="B10593" s="263" t="s">
        <v>29189</v>
      </c>
      <c r="C10593" s="263" t="s">
        <v>890</v>
      </c>
      <c r="D10593" t="s">
        <v>24352</v>
      </c>
    </row>
    <row r="10594" spans="1:4" x14ac:dyDescent="0.2">
      <c r="A10594" s="263" t="s">
        <v>16544</v>
      </c>
      <c r="B10594" s="263" t="s">
        <v>29189</v>
      </c>
      <c r="C10594" s="263" t="s">
        <v>890</v>
      </c>
      <c r="D10594" t="s">
        <v>24352</v>
      </c>
    </row>
    <row r="10595" spans="1:4" x14ac:dyDescent="0.2">
      <c r="A10595" s="263" t="s">
        <v>3100</v>
      </c>
      <c r="B10595" s="263" t="s">
        <v>29190</v>
      </c>
      <c r="C10595" s="263" t="s">
        <v>890</v>
      </c>
      <c r="D10595" t="s">
        <v>24352</v>
      </c>
    </row>
    <row r="10596" spans="1:4" x14ac:dyDescent="0.2">
      <c r="A10596" s="263" t="s">
        <v>16545</v>
      </c>
      <c r="B10596" s="263" t="s">
        <v>29190</v>
      </c>
      <c r="C10596" s="263" t="s">
        <v>890</v>
      </c>
      <c r="D10596" t="s">
        <v>24352</v>
      </c>
    </row>
    <row r="10597" spans="1:4" x14ac:dyDescent="0.2">
      <c r="A10597" s="263" t="s">
        <v>3101</v>
      </c>
      <c r="B10597" s="263" t="s">
        <v>29191</v>
      </c>
      <c r="C10597" s="263" t="s">
        <v>890</v>
      </c>
      <c r="D10597" t="s">
        <v>24352</v>
      </c>
    </row>
    <row r="10598" spans="1:4" x14ac:dyDescent="0.2">
      <c r="A10598" s="263" t="s">
        <v>16546</v>
      </c>
      <c r="B10598" s="263" t="s">
        <v>29191</v>
      </c>
      <c r="C10598" s="263" t="s">
        <v>890</v>
      </c>
      <c r="D10598" t="s">
        <v>24352</v>
      </c>
    </row>
    <row r="10599" spans="1:4" x14ac:dyDescent="0.2">
      <c r="A10599" s="263" t="s">
        <v>3102</v>
      </c>
      <c r="B10599" s="263" t="s">
        <v>29192</v>
      </c>
      <c r="C10599" s="263" t="s">
        <v>890</v>
      </c>
      <c r="D10599" t="s">
        <v>24352</v>
      </c>
    </row>
    <row r="10600" spans="1:4" x14ac:dyDescent="0.2">
      <c r="A10600" s="263" t="s">
        <v>16547</v>
      </c>
      <c r="B10600" s="263" t="s">
        <v>29192</v>
      </c>
      <c r="C10600" s="263" t="s">
        <v>890</v>
      </c>
      <c r="D10600" t="s">
        <v>24352</v>
      </c>
    </row>
    <row r="10601" spans="1:4" x14ac:dyDescent="0.2">
      <c r="A10601" s="263" t="s">
        <v>3103</v>
      </c>
      <c r="B10601" s="263" t="s">
        <v>29193</v>
      </c>
      <c r="C10601" s="263" t="s">
        <v>890</v>
      </c>
      <c r="D10601" t="s">
        <v>24352</v>
      </c>
    </row>
    <row r="10602" spans="1:4" x14ac:dyDescent="0.2">
      <c r="A10602" s="263" t="s">
        <v>16548</v>
      </c>
      <c r="B10602" s="263" t="s">
        <v>29193</v>
      </c>
      <c r="C10602" s="263" t="s">
        <v>890</v>
      </c>
      <c r="D10602" t="s">
        <v>24352</v>
      </c>
    </row>
    <row r="10603" spans="1:4" x14ac:dyDescent="0.2">
      <c r="A10603" s="263" t="s">
        <v>3104</v>
      </c>
      <c r="B10603" s="263" t="s">
        <v>29194</v>
      </c>
      <c r="C10603" s="263" t="s">
        <v>890</v>
      </c>
      <c r="D10603" t="s">
        <v>24352</v>
      </c>
    </row>
    <row r="10604" spans="1:4" x14ac:dyDescent="0.2">
      <c r="A10604" s="263" t="s">
        <v>16549</v>
      </c>
      <c r="B10604" s="263" t="s">
        <v>29194</v>
      </c>
      <c r="C10604" s="263" t="s">
        <v>890</v>
      </c>
      <c r="D10604" t="s">
        <v>24352</v>
      </c>
    </row>
    <row r="10605" spans="1:4" x14ac:dyDescent="0.2">
      <c r="A10605" s="263" t="s">
        <v>3105</v>
      </c>
      <c r="B10605" s="263" t="s">
        <v>29195</v>
      </c>
      <c r="C10605" s="263" t="s">
        <v>890</v>
      </c>
      <c r="D10605" t="s">
        <v>24352</v>
      </c>
    </row>
    <row r="10606" spans="1:4" x14ac:dyDescent="0.2">
      <c r="A10606" s="263" t="s">
        <v>16550</v>
      </c>
      <c r="B10606" s="263" t="s">
        <v>29195</v>
      </c>
      <c r="C10606" s="263" t="s">
        <v>890</v>
      </c>
      <c r="D10606" t="s">
        <v>24352</v>
      </c>
    </row>
    <row r="10607" spans="1:4" x14ac:dyDescent="0.2">
      <c r="A10607" s="263" t="s">
        <v>3106</v>
      </c>
      <c r="B10607" s="263" t="s">
        <v>29196</v>
      </c>
      <c r="C10607" s="263" t="s">
        <v>890</v>
      </c>
      <c r="D10607" t="s">
        <v>24352</v>
      </c>
    </row>
    <row r="10608" spans="1:4" x14ac:dyDescent="0.2">
      <c r="A10608" s="263" t="s">
        <v>16551</v>
      </c>
      <c r="B10608" s="263" t="s">
        <v>29196</v>
      </c>
      <c r="C10608" s="263" t="s">
        <v>890</v>
      </c>
      <c r="D10608" t="s">
        <v>24352</v>
      </c>
    </row>
    <row r="10609" spans="1:4" x14ac:dyDescent="0.2">
      <c r="A10609" s="263" t="s">
        <v>8523</v>
      </c>
      <c r="B10609" s="263" t="s">
        <v>29197</v>
      </c>
      <c r="C10609" s="263" t="s">
        <v>12</v>
      </c>
      <c r="D10609" t="s">
        <v>2</v>
      </c>
    </row>
    <row r="10610" spans="1:4" x14ac:dyDescent="0.2">
      <c r="A10610" s="263" t="s">
        <v>16552</v>
      </c>
      <c r="B10610" s="263" t="s">
        <v>29197</v>
      </c>
      <c r="C10610" s="263" t="s">
        <v>12</v>
      </c>
      <c r="D10610" t="s">
        <v>2</v>
      </c>
    </row>
    <row r="10611" spans="1:4" x14ac:dyDescent="0.2">
      <c r="A10611" s="263" t="s">
        <v>8524</v>
      </c>
      <c r="B10611" s="263" t="s">
        <v>29198</v>
      </c>
      <c r="C10611" s="263" t="s">
        <v>12</v>
      </c>
      <c r="D10611" t="s">
        <v>2</v>
      </c>
    </row>
    <row r="10612" spans="1:4" x14ac:dyDescent="0.2">
      <c r="A10612" s="263" t="s">
        <v>16553</v>
      </c>
      <c r="B10612" s="263" t="s">
        <v>29198</v>
      </c>
      <c r="C10612" s="263" t="s">
        <v>12</v>
      </c>
      <c r="D10612" t="s">
        <v>2</v>
      </c>
    </row>
    <row r="10613" spans="1:4" x14ac:dyDescent="0.2">
      <c r="A10613" s="263" t="s">
        <v>8525</v>
      </c>
      <c r="B10613" s="263" t="s">
        <v>29199</v>
      </c>
      <c r="C10613" s="263" t="s">
        <v>12</v>
      </c>
      <c r="D10613" t="s">
        <v>2</v>
      </c>
    </row>
    <row r="10614" spans="1:4" x14ac:dyDescent="0.2">
      <c r="A10614" s="263" t="s">
        <v>16554</v>
      </c>
      <c r="B10614" s="263" t="s">
        <v>29199</v>
      </c>
      <c r="C10614" s="263" t="s">
        <v>12</v>
      </c>
      <c r="D10614" t="s">
        <v>2</v>
      </c>
    </row>
    <row r="10615" spans="1:4" x14ac:dyDescent="0.2">
      <c r="A10615" s="263" t="s">
        <v>3107</v>
      </c>
      <c r="B10615" s="263" t="s">
        <v>29200</v>
      </c>
      <c r="C10615" s="263" t="s">
        <v>12</v>
      </c>
      <c r="D10615" t="s">
        <v>2</v>
      </c>
    </row>
    <row r="10616" spans="1:4" x14ac:dyDescent="0.2">
      <c r="A10616" s="263" t="s">
        <v>16555</v>
      </c>
      <c r="B10616" s="263" t="s">
        <v>29200</v>
      </c>
      <c r="C10616" s="263" t="s">
        <v>12</v>
      </c>
      <c r="D10616" t="s">
        <v>2</v>
      </c>
    </row>
    <row r="10617" spans="1:4" x14ac:dyDescent="0.2">
      <c r="A10617" s="263" t="s">
        <v>8526</v>
      </c>
      <c r="B10617" s="263" t="s">
        <v>29201</v>
      </c>
      <c r="C10617" s="263" t="s">
        <v>12</v>
      </c>
      <c r="D10617" t="s">
        <v>2</v>
      </c>
    </row>
    <row r="10618" spans="1:4" x14ac:dyDescent="0.2">
      <c r="A10618" s="263" t="s">
        <v>16556</v>
      </c>
      <c r="B10618" s="263" t="s">
        <v>29201</v>
      </c>
      <c r="C10618" s="263" t="s">
        <v>12</v>
      </c>
      <c r="D10618" t="s">
        <v>2</v>
      </c>
    </row>
    <row r="10619" spans="1:4" x14ac:dyDescent="0.2">
      <c r="A10619" s="263" t="s">
        <v>3108</v>
      </c>
      <c r="B10619" s="263" t="s">
        <v>29202</v>
      </c>
      <c r="C10619" s="263" t="s">
        <v>12</v>
      </c>
      <c r="D10619" t="s">
        <v>2</v>
      </c>
    </row>
    <row r="10620" spans="1:4" x14ac:dyDescent="0.2">
      <c r="A10620" s="263" t="s">
        <v>16557</v>
      </c>
      <c r="B10620" s="263" t="s">
        <v>29202</v>
      </c>
      <c r="C10620" s="263" t="s">
        <v>12</v>
      </c>
      <c r="D10620" t="s">
        <v>2</v>
      </c>
    </row>
    <row r="10621" spans="1:4" x14ac:dyDescent="0.2">
      <c r="A10621" s="263" t="s">
        <v>8527</v>
      </c>
      <c r="B10621" s="263" t="s">
        <v>29203</v>
      </c>
      <c r="C10621" s="263" t="s">
        <v>12</v>
      </c>
      <c r="D10621" t="s">
        <v>2</v>
      </c>
    </row>
    <row r="10622" spans="1:4" x14ac:dyDescent="0.2">
      <c r="A10622" s="263" t="s">
        <v>16558</v>
      </c>
      <c r="B10622" s="263" t="s">
        <v>29203</v>
      </c>
      <c r="C10622" s="263" t="s">
        <v>12</v>
      </c>
      <c r="D10622" t="s">
        <v>2</v>
      </c>
    </row>
    <row r="10623" spans="1:4" x14ac:dyDescent="0.2">
      <c r="A10623" s="263" t="s">
        <v>3109</v>
      </c>
      <c r="B10623" s="263" t="s">
        <v>29204</v>
      </c>
      <c r="C10623" s="263" t="s">
        <v>12</v>
      </c>
      <c r="D10623" t="s">
        <v>2</v>
      </c>
    </row>
    <row r="10624" spans="1:4" x14ac:dyDescent="0.2">
      <c r="A10624" s="263" t="s">
        <v>16559</v>
      </c>
      <c r="B10624" s="263" t="s">
        <v>29204</v>
      </c>
      <c r="C10624" s="263" t="s">
        <v>12</v>
      </c>
      <c r="D10624" t="s">
        <v>2</v>
      </c>
    </row>
    <row r="10625" spans="1:4" x14ac:dyDescent="0.2">
      <c r="A10625" s="263" t="s">
        <v>3110</v>
      </c>
      <c r="B10625" s="263" t="s">
        <v>29205</v>
      </c>
      <c r="C10625" s="263" t="s">
        <v>12</v>
      </c>
      <c r="D10625" t="s">
        <v>2</v>
      </c>
    </row>
    <row r="10626" spans="1:4" x14ac:dyDescent="0.2">
      <c r="A10626" s="263" t="s">
        <v>16560</v>
      </c>
      <c r="B10626" s="263" t="s">
        <v>29205</v>
      </c>
      <c r="C10626" s="263" t="s">
        <v>12</v>
      </c>
      <c r="D10626" t="s">
        <v>2</v>
      </c>
    </row>
    <row r="10627" spans="1:4" x14ac:dyDescent="0.2">
      <c r="A10627" s="263" t="s">
        <v>3111</v>
      </c>
      <c r="B10627" s="263" t="s">
        <v>29206</v>
      </c>
      <c r="C10627" s="263" t="s">
        <v>12</v>
      </c>
      <c r="D10627" t="s">
        <v>2</v>
      </c>
    </row>
    <row r="10628" spans="1:4" x14ac:dyDescent="0.2">
      <c r="A10628" s="263" t="s">
        <v>16561</v>
      </c>
      <c r="B10628" s="263" t="s">
        <v>29206</v>
      </c>
      <c r="C10628" s="263" t="s">
        <v>12</v>
      </c>
      <c r="D10628" t="s">
        <v>2</v>
      </c>
    </row>
    <row r="10629" spans="1:4" x14ac:dyDescent="0.2">
      <c r="A10629" s="263" t="s">
        <v>8528</v>
      </c>
      <c r="B10629" s="263" t="s">
        <v>29207</v>
      </c>
      <c r="C10629" s="263" t="s">
        <v>12</v>
      </c>
      <c r="D10629" t="s">
        <v>2</v>
      </c>
    </row>
    <row r="10630" spans="1:4" x14ac:dyDescent="0.2">
      <c r="A10630" s="263" t="s">
        <v>16562</v>
      </c>
      <c r="B10630" s="263" t="s">
        <v>29207</v>
      </c>
      <c r="C10630" s="263" t="s">
        <v>12</v>
      </c>
      <c r="D10630" t="s">
        <v>2</v>
      </c>
    </row>
    <row r="10631" spans="1:4" x14ac:dyDescent="0.2">
      <c r="A10631" s="263" t="s">
        <v>3112</v>
      </c>
      <c r="B10631" s="263" t="s">
        <v>29208</v>
      </c>
      <c r="C10631" s="263" t="s">
        <v>12</v>
      </c>
      <c r="D10631" t="s">
        <v>2</v>
      </c>
    </row>
    <row r="10632" spans="1:4" x14ac:dyDescent="0.2">
      <c r="A10632" s="263" t="s">
        <v>16563</v>
      </c>
      <c r="B10632" s="263" t="s">
        <v>29208</v>
      </c>
      <c r="C10632" s="263" t="s">
        <v>12</v>
      </c>
      <c r="D10632" t="s">
        <v>2</v>
      </c>
    </row>
    <row r="10633" spans="1:4" x14ac:dyDescent="0.2">
      <c r="A10633" s="263" t="s">
        <v>3113</v>
      </c>
      <c r="B10633" s="263" t="s">
        <v>29209</v>
      </c>
      <c r="C10633" s="263" t="s">
        <v>12</v>
      </c>
      <c r="D10633" t="s">
        <v>2</v>
      </c>
    </row>
    <row r="10634" spans="1:4" x14ac:dyDescent="0.2">
      <c r="A10634" s="263" t="s">
        <v>16564</v>
      </c>
      <c r="B10634" s="263" t="s">
        <v>29209</v>
      </c>
      <c r="C10634" s="263" t="s">
        <v>12</v>
      </c>
      <c r="D10634" t="s">
        <v>2</v>
      </c>
    </row>
    <row r="10635" spans="1:4" x14ac:dyDescent="0.2">
      <c r="A10635" s="263" t="s">
        <v>8529</v>
      </c>
      <c r="B10635" s="263" t="s">
        <v>29210</v>
      </c>
      <c r="C10635" s="263" t="s">
        <v>12</v>
      </c>
      <c r="D10635" t="s">
        <v>2</v>
      </c>
    </row>
    <row r="10636" spans="1:4" x14ac:dyDescent="0.2">
      <c r="A10636" s="263" t="s">
        <v>16565</v>
      </c>
      <c r="B10636" s="263" t="s">
        <v>29210</v>
      </c>
      <c r="C10636" s="263" t="s">
        <v>12</v>
      </c>
      <c r="D10636" t="s">
        <v>2</v>
      </c>
    </row>
    <row r="10637" spans="1:4" x14ac:dyDescent="0.2">
      <c r="A10637" s="263" t="s">
        <v>8530</v>
      </c>
      <c r="B10637" s="263" t="s">
        <v>29211</v>
      </c>
      <c r="C10637" s="263" t="s">
        <v>12</v>
      </c>
      <c r="D10637" t="s">
        <v>2</v>
      </c>
    </row>
    <row r="10638" spans="1:4" x14ac:dyDescent="0.2">
      <c r="A10638" s="263" t="s">
        <v>16566</v>
      </c>
      <c r="B10638" s="263" t="s">
        <v>29211</v>
      </c>
      <c r="C10638" s="263" t="s">
        <v>12</v>
      </c>
      <c r="D10638" t="s">
        <v>2</v>
      </c>
    </row>
    <row r="10639" spans="1:4" x14ac:dyDescent="0.2">
      <c r="A10639" s="263" t="s">
        <v>8531</v>
      </c>
      <c r="B10639" s="263" t="s">
        <v>29212</v>
      </c>
      <c r="C10639" s="263" t="s">
        <v>12</v>
      </c>
      <c r="D10639" t="s">
        <v>2</v>
      </c>
    </row>
    <row r="10640" spans="1:4" x14ac:dyDescent="0.2">
      <c r="A10640" s="263" t="s">
        <v>16567</v>
      </c>
      <c r="B10640" s="263" t="s">
        <v>29212</v>
      </c>
      <c r="C10640" s="263" t="s">
        <v>12</v>
      </c>
      <c r="D10640" t="s">
        <v>2</v>
      </c>
    </row>
    <row r="10641" spans="1:4" x14ac:dyDescent="0.2">
      <c r="A10641" s="263" t="s">
        <v>8532</v>
      </c>
      <c r="B10641" s="263" t="s">
        <v>29213</v>
      </c>
      <c r="C10641" s="263" t="s">
        <v>12</v>
      </c>
      <c r="D10641" t="s">
        <v>2</v>
      </c>
    </row>
    <row r="10642" spans="1:4" x14ac:dyDescent="0.2">
      <c r="A10642" s="263" t="s">
        <v>16568</v>
      </c>
      <c r="B10642" s="263" t="s">
        <v>29213</v>
      </c>
      <c r="C10642" s="263" t="s">
        <v>12</v>
      </c>
      <c r="D10642" t="s">
        <v>2</v>
      </c>
    </row>
    <row r="10643" spans="1:4" x14ac:dyDescent="0.2">
      <c r="A10643" s="263" t="s">
        <v>8533</v>
      </c>
      <c r="B10643" s="263" t="s">
        <v>29214</v>
      </c>
      <c r="C10643" s="263" t="s">
        <v>12</v>
      </c>
      <c r="D10643" t="s">
        <v>2</v>
      </c>
    </row>
    <row r="10644" spans="1:4" x14ac:dyDescent="0.2">
      <c r="A10644" s="263" t="s">
        <v>16569</v>
      </c>
      <c r="B10644" s="263" t="s">
        <v>29214</v>
      </c>
      <c r="C10644" s="263" t="s">
        <v>12</v>
      </c>
      <c r="D10644" t="s">
        <v>2</v>
      </c>
    </row>
    <row r="10645" spans="1:4" x14ac:dyDescent="0.2">
      <c r="A10645" s="263" t="s">
        <v>8534</v>
      </c>
      <c r="B10645" s="263" t="s">
        <v>29215</v>
      </c>
      <c r="C10645" s="263" t="s">
        <v>12</v>
      </c>
      <c r="D10645" t="s">
        <v>2</v>
      </c>
    </row>
    <row r="10646" spans="1:4" x14ac:dyDescent="0.2">
      <c r="A10646" s="263" t="s">
        <v>16570</v>
      </c>
      <c r="B10646" s="263" t="s">
        <v>29215</v>
      </c>
      <c r="C10646" s="263" t="s">
        <v>12</v>
      </c>
      <c r="D10646" t="s">
        <v>2</v>
      </c>
    </row>
    <row r="10647" spans="1:4" x14ac:dyDescent="0.2">
      <c r="A10647" s="263" t="s">
        <v>8535</v>
      </c>
      <c r="B10647" s="263" t="s">
        <v>29216</v>
      </c>
      <c r="C10647" s="263" t="s">
        <v>12</v>
      </c>
      <c r="D10647" t="s">
        <v>2</v>
      </c>
    </row>
    <row r="10648" spans="1:4" x14ac:dyDescent="0.2">
      <c r="A10648" s="263" t="s">
        <v>16571</v>
      </c>
      <c r="B10648" s="263" t="s">
        <v>29216</v>
      </c>
      <c r="C10648" s="263" t="s">
        <v>12</v>
      </c>
      <c r="D10648" t="s">
        <v>2</v>
      </c>
    </row>
    <row r="10649" spans="1:4" x14ac:dyDescent="0.2">
      <c r="A10649" s="263" t="s">
        <v>8536</v>
      </c>
      <c r="B10649" s="263" t="s">
        <v>29217</v>
      </c>
      <c r="C10649" s="263" t="s">
        <v>12</v>
      </c>
      <c r="D10649" t="s">
        <v>2</v>
      </c>
    </row>
    <row r="10650" spans="1:4" x14ac:dyDescent="0.2">
      <c r="A10650" s="263" t="s">
        <v>16572</v>
      </c>
      <c r="B10650" s="263" t="s">
        <v>29217</v>
      </c>
      <c r="C10650" s="263" t="s">
        <v>12</v>
      </c>
      <c r="D10650" t="s">
        <v>2</v>
      </c>
    </row>
    <row r="10651" spans="1:4" x14ac:dyDescent="0.2">
      <c r="A10651" s="263" t="s">
        <v>8537</v>
      </c>
      <c r="B10651" s="263" t="s">
        <v>29218</v>
      </c>
      <c r="C10651" s="263" t="s">
        <v>12</v>
      </c>
      <c r="D10651" t="s">
        <v>2</v>
      </c>
    </row>
    <row r="10652" spans="1:4" x14ac:dyDescent="0.2">
      <c r="A10652" s="263" t="s">
        <v>16573</v>
      </c>
      <c r="B10652" s="263" t="s">
        <v>29218</v>
      </c>
      <c r="C10652" s="263" t="s">
        <v>12</v>
      </c>
      <c r="D10652" t="s">
        <v>2</v>
      </c>
    </row>
    <row r="10653" spans="1:4" x14ac:dyDescent="0.2">
      <c r="A10653" s="263" t="s">
        <v>8538</v>
      </c>
      <c r="B10653" s="263" t="s">
        <v>29219</v>
      </c>
      <c r="C10653" s="263" t="s">
        <v>12</v>
      </c>
      <c r="D10653" t="s">
        <v>2</v>
      </c>
    </row>
    <row r="10654" spans="1:4" x14ac:dyDescent="0.2">
      <c r="A10654" s="263" t="s">
        <v>16574</v>
      </c>
      <c r="B10654" s="263" t="s">
        <v>29219</v>
      </c>
      <c r="C10654" s="263" t="s">
        <v>12</v>
      </c>
      <c r="D10654" t="s">
        <v>2</v>
      </c>
    </row>
    <row r="10655" spans="1:4" x14ac:dyDescent="0.2">
      <c r="A10655" s="263" t="s">
        <v>8539</v>
      </c>
      <c r="B10655" s="263" t="s">
        <v>29220</v>
      </c>
      <c r="C10655" s="263" t="s">
        <v>12</v>
      </c>
      <c r="D10655" t="s">
        <v>2</v>
      </c>
    </row>
    <row r="10656" spans="1:4" x14ac:dyDescent="0.2">
      <c r="A10656" s="263" t="s">
        <v>16575</v>
      </c>
      <c r="B10656" s="263" t="s">
        <v>29220</v>
      </c>
      <c r="C10656" s="263" t="s">
        <v>12</v>
      </c>
      <c r="D10656" t="s">
        <v>2</v>
      </c>
    </row>
    <row r="10657" spans="1:4" x14ac:dyDescent="0.2">
      <c r="A10657" s="263" t="s">
        <v>8540</v>
      </c>
      <c r="B10657" s="263" t="s">
        <v>29221</v>
      </c>
      <c r="C10657" s="263" t="s">
        <v>12</v>
      </c>
      <c r="D10657" t="s">
        <v>2</v>
      </c>
    </row>
    <row r="10658" spans="1:4" x14ac:dyDescent="0.2">
      <c r="A10658" s="263" t="s">
        <v>16576</v>
      </c>
      <c r="B10658" s="263" t="s">
        <v>29221</v>
      </c>
      <c r="C10658" s="263" t="s">
        <v>12</v>
      </c>
      <c r="D10658" t="s">
        <v>2</v>
      </c>
    </row>
    <row r="10659" spans="1:4" x14ac:dyDescent="0.2">
      <c r="A10659" s="263" t="s">
        <v>8541</v>
      </c>
      <c r="B10659" s="263" t="s">
        <v>29222</v>
      </c>
      <c r="C10659" s="263" t="s">
        <v>12</v>
      </c>
      <c r="D10659" t="s">
        <v>2</v>
      </c>
    </row>
    <row r="10660" spans="1:4" x14ac:dyDescent="0.2">
      <c r="A10660" s="263" t="s">
        <v>16577</v>
      </c>
      <c r="B10660" s="263" t="s">
        <v>29222</v>
      </c>
      <c r="C10660" s="263" t="s">
        <v>12</v>
      </c>
      <c r="D10660" t="s">
        <v>2</v>
      </c>
    </row>
    <row r="10661" spans="1:4" x14ac:dyDescent="0.2">
      <c r="A10661" s="263" t="s">
        <v>3114</v>
      </c>
      <c r="B10661" s="263" t="s">
        <v>29223</v>
      </c>
      <c r="C10661" s="263" t="s">
        <v>23500</v>
      </c>
      <c r="D10661" t="s">
        <v>34972</v>
      </c>
    </row>
    <row r="10662" spans="1:4" x14ac:dyDescent="0.2">
      <c r="A10662" s="263" t="s">
        <v>16578</v>
      </c>
      <c r="B10662" s="263" t="s">
        <v>29223</v>
      </c>
      <c r="C10662" s="263" t="s">
        <v>23500</v>
      </c>
      <c r="D10662" t="s">
        <v>34972</v>
      </c>
    </row>
    <row r="10663" spans="1:4" x14ac:dyDescent="0.2">
      <c r="A10663" s="263" t="s">
        <v>3115</v>
      </c>
      <c r="B10663" s="263" t="s">
        <v>29224</v>
      </c>
      <c r="C10663" s="263" t="s">
        <v>20</v>
      </c>
      <c r="D10663" t="s">
        <v>0</v>
      </c>
    </row>
    <row r="10664" spans="1:4" x14ac:dyDescent="0.2">
      <c r="A10664" s="263" t="s">
        <v>16579</v>
      </c>
      <c r="B10664" s="263" t="s">
        <v>29224</v>
      </c>
      <c r="C10664" s="263" t="s">
        <v>20</v>
      </c>
      <c r="D10664" t="s">
        <v>0</v>
      </c>
    </row>
    <row r="10665" spans="1:4" x14ac:dyDescent="0.2">
      <c r="A10665" s="263" t="s">
        <v>3116</v>
      </c>
      <c r="B10665" s="263" t="s">
        <v>29225</v>
      </c>
      <c r="C10665" s="263" t="s">
        <v>20</v>
      </c>
      <c r="D10665" t="s">
        <v>0</v>
      </c>
    </row>
    <row r="10666" spans="1:4" x14ac:dyDescent="0.2">
      <c r="A10666" s="263" t="s">
        <v>16580</v>
      </c>
      <c r="B10666" s="263" t="s">
        <v>29225</v>
      </c>
      <c r="C10666" s="263" t="s">
        <v>20</v>
      </c>
      <c r="D10666" t="s">
        <v>0</v>
      </c>
    </row>
    <row r="10667" spans="1:4" x14ac:dyDescent="0.2">
      <c r="A10667" s="263" t="s">
        <v>3117</v>
      </c>
      <c r="B10667" s="263" t="s">
        <v>29226</v>
      </c>
      <c r="C10667" s="263" t="s">
        <v>23567</v>
      </c>
      <c r="D10667" t="s">
        <v>34973</v>
      </c>
    </row>
    <row r="10668" spans="1:4" x14ac:dyDescent="0.2">
      <c r="A10668" s="263" t="s">
        <v>16581</v>
      </c>
      <c r="B10668" s="263" t="s">
        <v>29226</v>
      </c>
      <c r="C10668" s="263" t="s">
        <v>23567</v>
      </c>
      <c r="D10668" t="s">
        <v>34973</v>
      </c>
    </row>
    <row r="10669" spans="1:4" x14ac:dyDescent="0.2">
      <c r="A10669" s="263" t="s">
        <v>3121</v>
      </c>
      <c r="B10669" s="263" t="s">
        <v>29227</v>
      </c>
      <c r="C10669" s="263" t="s">
        <v>23500</v>
      </c>
      <c r="D10669" t="s">
        <v>34972</v>
      </c>
    </row>
    <row r="10670" spans="1:4" x14ac:dyDescent="0.2">
      <c r="A10670" s="263" t="s">
        <v>16582</v>
      </c>
      <c r="B10670" s="263" t="s">
        <v>29227</v>
      </c>
      <c r="C10670" s="263" t="s">
        <v>23500</v>
      </c>
      <c r="D10670" t="s">
        <v>34972</v>
      </c>
    </row>
    <row r="10671" spans="1:4" x14ac:dyDescent="0.2">
      <c r="A10671" s="263" t="s">
        <v>8542</v>
      </c>
      <c r="B10671" s="263" t="s">
        <v>29228</v>
      </c>
      <c r="C10671" s="263" t="s">
        <v>23500</v>
      </c>
      <c r="D10671" t="s">
        <v>34972</v>
      </c>
    </row>
    <row r="10672" spans="1:4" x14ac:dyDescent="0.2">
      <c r="A10672" s="263" t="s">
        <v>16583</v>
      </c>
      <c r="B10672" s="263" t="s">
        <v>29228</v>
      </c>
      <c r="C10672" s="263" t="s">
        <v>23500</v>
      </c>
      <c r="D10672" t="s">
        <v>34972</v>
      </c>
    </row>
    <row r="10673" spans="1:4" x14ac:dyDescent="0.2">
      <c r="A10673" s="263" t="s">
        <v>8543</v>
      </c>
      <c r="B10673" s="263" t="s">
        <v>29229</v>
      </c>
      <c r="C10673" s="263" t="s">
        <v>23500</v>
      </c>
      <c r="D10673" t="s">
        <v>34972</v>
      </c>
    </row>
    <row r="10674" spans="1:4" x14ac:dyDescent="0.2">
      <c r="A10674" s="263" t="s">
        <v>16584</v>
      </c>
      <c r="B10674" s="263" t="s">
        <v>29229</v>
      </c>
      <c r="C10674" s="263" t="s">
        <v>23500</v>
      </c>
      <c r="D10674" t="s">
        <v>34972</v>
      </c>
    </row>
    <row r="10675" spans="1:4" x14ac:dyDescent="0.2">
      <c r="A10675" s="263" t="s">
        <v>8544</v>
      </c>
      <c r="B10675" s="263" t="s">
        <v>29230</v>
      </c>
      <c r="C10675" s="263" t="s">
        <v>23567</v>
      </c>
      <c r="D10675" t="s">
        <v>34973</v>
      </c>
    </row>
    <row r="10676" spans="1:4" x14ac:dyDescent="0.2">
      <c r="A10676" s="263" t="s">
        <v>16585</v>
      </c>
      <c r="B10676" s="263" t="s">
        <v>29230</v>
      </c>
      <c r="C10676" s="263" t="s">
        <v>23567</v>
      </c>
      <c r="D10676" t="s">
        <v>34973</v>
      </c>
    </row>
    <row r="10677" spans="1:4" x14ac:dyDescent="0.2">
      <c r="A10677" s="263" t="s">
        <v>8545</v>
      </c>
      <c r="B10677" s="263" t="s">
        <v>29231</v>
      </c>
      <c r="C10677" s="263" t="s">
        <v>23567</v>
      </c>
      <c r="D10677" t="s">
        <v>34973</v>
      </c>
    </row>
    <row r="10678" spans="1:4" x14ac:dyDescent="0.2">
      <c r="A10678" s="263" t="s">
        <v>16586</v>
      </c>
      <c r="B10678" s="263" t="s">
        <v>29231</v>
      </c>
      <c r="C10678" s="263" t="s">
        <v>23567</v>
      </c>
      <c r="D10678" t="s">
        <v>34973</v>
      </c>
    </row>
    <row r="10679" spans="1:4" x14ac:dyDescent="0.2">
      <c r="A10679" s="263" t="s">
        <v>8546</v>
      </c>
      <c r="B10679" s="263" t="s">
        <v>29232</v>
      </c>
      <c r="C10679" s="263" t="s">
        <v>23567</v>
      </c>
      <c r="D10679" t="s">
        <v>34973</v>
      </c>
    </row>
    <row r="10680" spans="1:4" x14ac:dyDescent="0.2">
      <c r="A10680" s="263" t="s">
        <v>16587</v>
      </c>
      <c r="B10680" s="263" t="s">
        <v>29232</v>
      </c>
      <c r="C10680" s="263" t="s">
        <v>23567</v>
      </c>
      <c r="D10680" t="s">
        <v>34973</v>
      </c>
    </row>
    <row r="10681" spans="1:4" x14ac:dyDescent="0.2">
      <c r="A10681" s="263" t="s">
        <v>8547</v>
      </c>
      <c r="B10681" s="263" t="s">
        <v>29233</v>
      </c>
      <c r="C10681" s="263" t="s">
        <v>23567</v>
      </c>
      <c r="D10681" t="s">
        <v>34973</v>
      </c>
    </row>
    <row r="10682" spans="1:4" x14ac:dyDescent="0.2">
      <c r="A10682" s="263" t="s">
        <v>16588</v>
      </c>
      <c r="B10682" s="263" t="s">
        <v>29233</v>
      </c>
      <c r="C10682" s="263" t="s">
        <v>23567</v>
      </c>
      <c r="D10682" t="s">
        <v>34973</v>
      </c>
    </row>
    <row r="10683" spans="1:4" x14ac:dyDescent="0.2">
      <c r="A10683" s="263" t="s">
        <v>8548</v>
      </c>
      <c r="B10683" s="263" t="s">
        <v>29234</v>
      </c>
      <c r="C10683" s="263" t="s">
        <v>23567</v>
      </c>
      <c r="D10683" t="s">
        <v>34973</v>
      </c>
    </row>
    <row r="10684" spans="1:4" x14ac:dyDescent="0.2">
      <c r="A10684" s="263" t="s">
        <v>16589</v>
      </c>
      <c r="B10684" s="263" t="s">
        <v>29234</v>
      </c>
      <c r="C10684" s="263" t="s">
        <v>23567</v>
      </c>
      <c r="D10684" t="s">
        <v>34973</v>
      </c>
    </row>
    <row r="10685" spans="1:4" x14ac:dyDescent="0.2">
      <c r="A10685" s="263" t="s">
        <v>8549</v>
      </c>
      <c r="B10685" s="263" t="s">
        <v>29235</v>
      </c>
      <c r="C10685" s="263" t="s">
        <v>23567</v>
      </c>
      <c r="D10685" t="s">
        <v>34973</v>
      </c>
    </row>
    <row r="10686" spans="1:4" x14ac:dyDescent="0.2">
      <c r="A10686" s="263" t="s">
        <v>16590</v>
      </c>
      <c r="B10686" s="263" t="s">
        <v>29235</v>
      </c>
      <c r="C10686" s="263" t="s">
        <v>23567</v>
      </c>
      <c r="D10686" t="s">
        <v>34973</v>
      </c>
    </row>
    <row r="10687" spans="1:4" x14ac:dyDescent="0.2">
      <c r="A10687" s="263" t="s">
        <v>8550</v>
      </c>
      <c r="B10687" s="263" t="s">
        <v>29236</v>
      </c>
      <c r="C10687" s="263" t="s">
        <v>23567</v>
      </c>
      <c r="D10687" t="s">
        <v>34973</v>
      </c>
    </row>
    <row r="10688" spans="1:4" x14ac:dyDescent="0.2">
      <c r="A10688" s="263" t="s">
        <v>16591</v>
      </c>
      <c r="B10688" s="263" t="s">
        <v>29236</v>
      </c>
      <c r="C10688" s="263" t="s">
        <v>23567</v>
      </c>
      <c r="D10688" t="s">
        <v>34973</v>
      </c>
    </row>
    <row r="10689" spans="1:4" x14ac:dyDescent="0.2">
      <c r="A10689" s="263" t="s">
        <v>8551</v>
      </c>
      <c r="B10689" s="263" t="s">
        <v>29237</v>
      </c>
      <c r="C10689" s="263" t="s">
        <v>23567</v>
      </c>
      <c r="D10689" t="s">
        <v>34973</v>
      </c>
    </row>
    <row r="10690" spans="1:4" x14ac:dyDescent="0.2">
      <c r="A10690" s="263" t="s">
        <v>16592</v>
      </c>
      <c r="B10690" s="263" t="s">
        <v>29237</v>
      </c>
      <c r="C10690" s="263" t="s">
        <v>23567</v>
      </c>
      <c r="D10690" t="s">
        <v>34973</v>
      </c>
    </row>
    <row r="10691" spans="1:4" x14ac:dyDescent="0.2">
      <c r="A10691" s="263" t="s">
        <v>8552</v>
      </c>
      <c r="B10691" s="263" t="s">
        <v>29238</v>
      </c>
      <c r="C10691" s="263" t="s">
        <v>23567</v>
      </c>
      <c r="D10691" t="s">
        <v>34973</v>
      </c>
    </row>
    <row r="10692" spans="1:4" x14ac:dyDescent="0.2">
      <c r="A10692" s="263" t="s">
        <v>16593</v>
      </c>
      <c r="B10692" s="263" t="s">
        <v>29238</v>
      </c>
      <c r="C10692" s="263" t="s">
        <v>23567</v>
      </c>
      <c r="D10692" t="s">
        <v>34973</v>
      </c>
    </row>
    <row r="10693" spans="1:4" x14ac:dyDescent="0.2">
      <c r="A10693" s="263" t="s">
        <v>8553</v>
      </c>
      <c r="B10693" s="263" t="s">
        <v>29239</v>
      </c>
      <c r="C10693" s="263" t="s">
        <v>23567</v>
      </c>
      <c r="D10693" t="s">
        <v>34973</v>
      </c>
    </row>
    <row r="10694" spans="1:4" x14ac:dyDescent="0.2">
      <c r="A10694" s="263" t="s">
        <v>16594</v>
      </c>
      <c r="B10694" s="263" t="s">
        <v>29239</v>
      </c>
      <c r="C10694" s="263" t="s">
        <v>23567</v>
      </c>
      <c r="D10694" t="s">
        <v>34973</v>
      </c>
    </row>
    <row r="10695" spans="1:4" x14ac:dyDescent="0.2">
      <c r="A10695" s="263" t="s">
        <v>8554</v>
      </c>
      <c r="B10695" s="263" t="s">
        <v>29240</v>
      </c>
      <c r="C10695" s="263" t="s">
        <v>23567</v>
      </c>
      <c r="D10695" t="s">
        <v>34973</v>
      </c>
    </row>
    <row r="10696" spans="1:4" x14ac:dyDescent="0.2">
      <c r="A10696" s="263" t="s">
        <v>16595</v>
      </c>
      <c r="B10696" s="263" t="s">
        <v>29240</v>
      </c>
      <c r="C10696" s="263" t="s">
        <v>23567</v>
      </c>
      <c r="D10696" t="s">
        <v>34973</v>
      </c>
    </row>
    <row r="10697" spans="1:4" x14ac:dyDescent="0.2">
      <c r="A10697" s="263" t="s">
        <v>3118</v>
      </c>
      <c r="B10697" s="263" t="s">
        <v>29241</v>
      </c>
      <c r="C10697" s="263" t="s">
        <v>23500</v>
      </c>
      <c r="D10697" t="s">
        <v>34972</v>
      </c>
    </row>
    <row r="10698" spans="1:4" x14ac:dyDescent="0.2">
      <c r="A10698" s="263" t="s">
        <v>16596</v>
      </c>
      <c r="B10698" s="263" t="s">
        <v>29241</v>
      </c>
      <c r="C10698" s="263" t="s">
        <v>23500</v>
      </c>
      <c r="D10698" t="s">
        <v>34972</v>
      </c>
    </row>
    <row r="10699" spans="1:4" x14ac:dyDescent="0.2">
      <c r="A10699" s="263" t="s">
        <v>8555</v>
      </c>
      <c r="B10699" s="263" t="s">
        <v>29242</v>
      </c>
      <c r="C10699" s="263" t="s">
        <v>23500</v>
      </c>
      <c r="D10699" t="s">
        <v>34972</v>
      </c>
    </row>
    <row r="10700" spans="1:4" x14ac:dyDescent="0.2">
      <c r="A10700" s="263" t="s">
        <v>16597</v>
      </c>
      <c r="B10700" s="263" t="s">
        <v>29242</v>
      </c>
      <c r="C10700" s="263" t="s">
        <v>23500</v>
      </c>
      <c r="D10700" t="s">
        <v>34972</v>
      </c>
    </row>
    <row r="10701" spans="1:4" x14ac:dyDescent="0.2">
      <c r="A10701" s="263" t="s">
        <v>8556</v>
      </c>
      <c r="B10701" s="263" t="s">
        <v>29243</v>
      </c>
      <c r="C10701" s="263" t="s">
        <v>23500</v>
      </c>
      <c r="D10701" t="s">
        <v>34972</v>
      </c>
    </row>
    <row r="10702" spans="1:4" x14ac:dyDescent="0.2">
      <c r="A10702" s="263" t="s">
        <v>16598</v>
      </c>
      <c r="B10702" s="263" t="s">
        <v>29243</v>
      </c>
      <c r="C10702" s="263" t="s">
        <v>23500</v>
      </c>
      <c r="D10702" t="s">
        <v>34972</v>
      </c>
    </row>
    <row r="10703" spans="1:4" x14ac:dyDescent="0.2">
      <c r="A10703" s="263" t="s">
        <v>3119</v>
      </c>
      <c r="B10703" s="263" t="s">
        <v>29244</v>
      </c>
      <c r="C10703" s="263" t="s">
        <v>23500</v>
      </c>
      <c r="D10703" t="s">
        <v>34972</v>
      </c>
    </row>
    <row r="10704" spans="1:4" x14ac:dyDescent="0.2">
      <c r="A10704" s="263" t="s">
        <v>16599</v>
      </c>
      <c r="B10704" s="263" t="s">
        <v>29244</v>
      </c>
      <c r="C10704" s="263" t="s">
        <v>23500</v>
      </c>
      <c r="D10704" t="s">
        <v>34972</v>
      </c>
    </row>
    <row r="10705" spans="1:4" x14ac:dyDescent="0.2">
      <c r="A10705" s="263" t="s">
        <v>8557</v>
      </c>
      <c r="B10705" s="263" t="s">
        <v>29245</v>
      </c>
      <c r="C10705" s="263" t="s">
        <v>23500</v>
      </c>
      <c r="D10705" t="s">
        <v>34972</v>
      </c>
    </row>
    <row r="10706" spans="1:4" x14ac:dyDescent="0.2">
      <c r="A10706" s="263" t="s">
        <v>16600</v>
      </c>
      <c r="B10706" s="263" t="s">
        <v>29245</v>
      </c>
      <c r="C10706" s="263" t="s">
        <v>23500</v>
      </c>
      <c r="D10706" t="s">
        <v>34972</v>
      </c>
    </row>
    <row r="10707" spans="1:4" x14ac:dyDescent="0.2">
      <c r="A10707" s="263" t="s">
        <v>8558</v>
      </c>
      <c r="B10707" s="263" t="s">
        <v>29246</v>
      </c>
      <c r="C10707" s="263" t="s">
        <v>23500</v>
      </c>
      <c r="D10707" t="s">
        <v>34972</v>
      </c>
    </row>
    <row r="10708" spans="1:4" x14ac:dyDescent="0.2">
      <c r="A10708" s="263" t="s">
        <v>16601</v>
      </c>
      <c r="B10708" s="263" t="s">
        <v>29246</v>
      </c>
      <c r="C10708" s="263" t="s">
        <v>23500</v>
      </c>
      <c r="D10708" t="s">
        <v>34972</v>
      </c>
    </row>
    <row r="10709" spans="1:4" x14ac:dyDescent="0.2">
      <c r="A10709" s="263" t="s">
        <v>3120</v>
      </c>
      <c r="B10709" s="263" t="s">
        <v>29247</v>
      </c>
      <c r="C10709" s="263" t="s">
        <v>23500</v>
      </c>
      <c r="D10709" t="s">
        <v>34972</v>
      </c>
    </row>
    <row r="10710" spans="1:4" x14ac:dyDescent="0.2">
      <c r="A10710" s="263" t="s">
        <v>16602</v>
      </c>
      <c r="B10710" s="263" t="s">
        <v>29247</v>
      </c>
      <c r="C10710" s="263" t="s">
        <v>23500</v>
      </c>
      <c r="D10710" t="s">
        <v>34972</v>
      </c>
    </row>
    <row r="10711" spans="1:4" x14ac:dyDescent="0.2">
      <c r="A10711" s="263" t="s">
        <v>8559</v>
      </c>
      <c r="B10711" s="263" t="s">
        <v>29248</v>
      </c>
      <c r="C10711" s="263" t="s">
        <v>23500</v>
      </c>
      <c r="D10711" t="s">
        <v>34972</v>
      </c>
    </row>
    <row r="10712" spans="1:4" x14ac:dyDescent="0.2">
      <c r="A10712" s="263" t="s">
        <v>16603</v>
      </c>
      <c r="B10712" s="263" t="s">
        <v>29248</v>
      </c>
      <c r="C10712" s="263" t="s">
        <v>23500</v>
      </c>
      <c r="D10712" t="s">
        <v>34972</v>
      </c>
    </row>
    <row r="10713" spans="1:4" x14ac:dyDescent="0.2">
      <c r="A10713" s="263" t="s">
        <v>8560</v>
      </c>
      <c r="B10713" s="263" t="s">
        <v>29249</v>
      </c>
      <c r="C10713" s="263" t="s">
        <v>23500</v>
      </c>
      <c r="D10713" t="s">
        <v>34972</v>
      </c>
    </row>
    <row r="10714" spans="1:4" x14ac:dyDescent="0.2">
      <c r="A10714" s="263" t="s">
        <v>16604</v>
      </c>
      <c r="B10714" s="263" t="s">
        <v>29249</v>
      </c>
      <c r="C10714" s="263" t="s">
        <v>23500</v>
      </c>
      <c r="D10714" t="s">
        <v>34972</v>
      </c>
    </row>
    <row r="10715" spans="1:4" x14ac:dyDescent="0.2">
      <c r="A10715" s="263" t="s">
        <v>3122</v>
      </c>
      <c r="B10715" s="263" t="s">
        <v>29250</v>
      </c>
      <c r="C10715" s="263" t="s">
        <v>890</v>
      </c>
      <c r="D10715" t="s">
        <v>24352</v>
      </c>
    </row>
    <row r="10716" spans="1:4" x14ac:dyDescent="0.2">
      <c r="A10716" s="263" t="s">
        <v>16605</v>
      </c>
      <c r="B10716" s="263" t="s">
        <v>29250</v>
      </c>
      <c r="C10716" s="263" t="s">
        <v>890</v>
      </c>
      <c r="D10716" t="s">
        <v>24352</v>
      </c>
    </row>
    <row r="10717" spans="1:4" x14ac:dyDescent="0.2">
      <c r="A10717" s="263" t="s">
        <v>3123</v>
      </c>
      <c r="B10717" s="263" t="s">
        <v>29251</v>
      </c>
      <c r="C10717" s="263" t="s">
        <v>890</v>
      </c>
      <c r="D10717" t="s">
        <v>24352</v>
      </c>
    </row>
    <row r="10718" spans="1:4" x14ac:dyDescent="0.2">
      <c r="A10718" s="263" t="s">
        <v>16606</v>
      </c>
      <c r="B10718" s="263" t="s">
        <v>29251</v>
      </c>
      <c r="C10718" s="263" t="s">
        <v>890</v>
      </c>
      <c r="D10718" t="s">
        <v>24352</v>
      </c>
    </row>
    <row r="10719" spans="1:4" x14ac:dyDescent="0.2">
      <c r="A10719" s="263" t="s">
        <v>3124</v>
      </c>
      <c r="B10719" s="263" t="s">
        <v>29252</v>
      </c>
      <c r="C10719" s="263" t="s">
        <v>890</v>
      </c>
      <c r="D10719" t="s">
        <v>24352</v>
      </c>
    </row>
    <row r="10720" spans="1:4" x14ac:dyDescent="0.2">
      <c r="A10720" s="263" t="s">
        <v>16607</v>
      </c>
      <c r="B10720" s="263" t="s">
        <v>29252</v>
      </c>
      <c r="C10720" s="263" t="s">
        <v>890</v>
      </c>
      <c r="D10720" t="s">
        <v>24352</v>
      </c>
    </row>
    <row r="10721" spans="1:4" x14ac:dyDescent="0.2">
      <c r="A10721" s="263" t="s">
        <v>8561</v>
      </c>
      <c r="B10721" s="263" t="s">
        <v>29253</v>
      </c>
      <c r="C10721" s="263" t="s">
        <v>23500</v>
      </c>
      <c r="D10721" t="s">
        <v>34972</v>
      </c>
    </row>
    <row r="10722" spans="1:4" x14ac:dyDescent="0.2">
      <c r="A10722" s="263" t="s">
        <v>16608</v>
      </c>
      <c r="B10722" s="263" t="s">
        <v>29253</v>
      </c>
      <c r="C10722" s="263" t="s">
        <v>23500</v>
      </c>
      <c r="D10722" t="s">
        <v>34972</v>
      </c>
    </row>
    <row r="10723" spans="1:4" x14ac:dyDescent="0.2">
      <c r="A10723" s="263" t="s">
        <v>3125</v>
      </c>
      <c r="B10723" s="263" t="s">
        <v>29254</v>
      </c>
      <c r="C10723" s="263" t="s">
        <v>23500</v>
      </c>
      <c r="D10723" t="s">
        <v>34972</v>
      </c>
    </row>
    <row r="10724" spans="1:4" x14ac:dyDescent="0.2">
      <c r="A10724" s="263" t="s">
        <v>16609</v>
      </c>
      <c r="B10724" s="263" t="s">
        <v>29254</v>
      </c>
      <c r="C10724" s="263" t="s">
        <v>23500</v>
      </c>
      <c r="D10724" t="s">
        <v>34972</v>
      </c>
    </row>
    <row r="10725" spans="1:4" x14ac:dyDescent="0.2">
      <c r="A10725" s="263" t="s">
        <v>8562</v>
      </c>
      <c r="B10725" s="263" t="s">
        <v>29255</v>
      </c>
      <c r="C10725" s="263" t="s">
        <v>23819</v>
      </c>
      <c r="D10725" t="s">
        <v>35033</v>
      </c>
    </row>
    <row r="10726" spans="1:4" x14ac:dyDescent="0.2">
      <c r="A10726" s="263" t="s">
        <v>16610</v>
      </c>
      <c r="B10726" s="263" t="s">
        <v>29255</v>
      </c>
      <c r="C10726" s="263" t="s">
        <v>23819</v>
      </c>
      <c r="D10726" t="s">
        <v>35033</v>
      </c>
    </row>
    <row r="10727" spans="1:4" x14ac:dyDescent="0.2">
      <c r="A10727" s="263" t="s">
        <v>8563</v>
      </c>
      <c r="B10727" s="263" t="s">
        <v>29256</v>
      </c>
      <c r="C10727" s="263" t="s">
        <v>23819</v>
      </c>
      <c r="D10727" t="s">
        <v>35033</v>
      </c>
    </row>
    <row r="10728" spans="1:4" x14ac:dyDescent="0.2">
      <c r="A10728" s="263" t="s">
        <v>16611</v>
      </c>
      <c r="B10728" s="263" t="s">
        <v>29256</v>
      </c>
      <c r="C10728" s="263" t="s">
        <v>23819</v>
      </c>
      <c r="D10728" t="s">
        <v>35033</v>
      </c>
    </row>
    <row r="10729" spans="1:4" x14ac:dyDescent="0.2">
      <c r="A10729" s="263" t="s">
        <v>8564</v>
      </c>
      <c r="B10729" s="263" t="s">
        <v>29257</v>
      </c>
      <c r="C10729" s="263" t="s">
        <v>23500</v>
      </c>
      <c r="D10729" t="s">
        <v>34972</v>
      </c>
    </row>
    <row r="10730" spans="1:4" x14ac:dyDescent="0.2">
      <c r="A10730" s="263" t="s">
        <v>16612</v>
      </c>
      <c r="B10730" s="263" t="s">
        <v>29257</v>
      </c>
      <c r="C10730" s="263" t="s">
        <v>23500</v>
      </c>
      <c r="D10730" t="s">
        <v>34972</v>
      </c>
    </row>
    <row r="10731" spans="1:4" x14ac:dyDescent="0.2">
      <c r="A10731" s="263" t="s">
        <v>3126</v>
      </c>
      <c r="B10731" s="263" t="s">
        <v>29258</v>
      </c>
      <c r="C10731" s="263" t="s">
        <v>890</v>
      </c>
      <c r="D10731" t="s">
        <v>24352</v>
      </c>
    </row>
    <row r="10732" spans="1:4" x14ac:dyDescent="0.2">
      <c r="A10732" s="263" t="s">
        <v>16613</v>
      </c>
      <c r="B10732" s="263" t="s">
        <v>29258</v>
      </c>
      <c r="C10732" s="263" t="s">
        <v>890</v>
      </c>
      <c r="D10732" t="s">
        <v>24352</v>
      </c>
    </row>
    <row r="10733" spans="1:4" x14ac:dyDescent="0.2">
      <c r="A10733" s="263" t="s">
        <v>3127</v>
      </c>
      <c r="B10733" s="263" t="s">
        <v>29259</v>
      </c>
      <c r="C10733" s="263" t="s">
        <v>19</v>
      </c>
      <c r="D10733" t="s">
        <v>3</v>
      </c>
    </row>
    <row r="10734" spans="1:4" x14ac:dyDescent="0.2">
      <c r="A10734" s="263" t="s">
        <v>16614</v>
      </c>
      <c r="B10734" s="263" t="s">
        <v>29259</v>
      </c>
      <c r="C10734" s="263" t="s">
        <v>19</v>
      </c>
      <c r="D10734" t="s">
        <v>3</v>
      </c>
    </row>
    <row r="10735" spans="1:4" x14ac:dyDescent="0.2">
      <c r="A10735" s="263" t="s">
        <v>3128</v>
      </c>
      <c r="B10735" s="263" t="s">
        <v>29260</v>
      </c>
      <c r="C10735" s="263" t="s">
        <v>23567</v>
      </c>
      <c r="D10735" t="s">
        <v>34973</v>
      </c>
    </row>
    <row r="10736" spans="1:4" x14ac:dyDescent="0.2">
      <c r="A10736" s="263" t="s">
        <v>16615</v>
      </c>
      <c r="B10736" s="263" t="s">
        <v>29260</v>
      </c>
      <c r="C10736" s="263" t="s">
        <v>23567</v>
      </c>
      <c r="D10736" t="s">
        <v>34973</v>
      </c>
    </row>
    <row r="10737" spans="1:4" x14ac:dyDescent="0.2">
      <c r="A10737" s="263" t="s">
        <v>3129</v>
      </c>
      <c r="B10737" s="263" t="s">
        <v>29261</v>
      </c>
      <c r="C10737" s="263" t="s">
        <v>23567</v>
      </c>
      <c r="D10737" t="s">
        <v>34973</v>
      </c>
    </row>
    <row r="10738" spans="1:4" x14ac:dyDescent="0.2">
      <c r="A10738" s="263" t="s">
        <v>16616</v>
      </c>
      <c r="B10738" s="263" t="s">
        <v>29261</v>
      </c>
      <c r="C10738" s="263" t="s">
        <v>23567</v>
      </c>
      <c r="D10738" t="s">
        <v>34973</v>
      </c>
    </row>
    <row r="10739" spans="1:4" x14ac:dyDescent="0.2">
      <c r="A10739" s="263" t="s">
        <v>3130</v>
      </c>
      <c r="B10739" s="263" t="s">
        <v>29262</v>
      </c>
      <c r="C10739" s="263" t="s">
        <v>23567</v>
      </c>
      <c r="D10739" t="s">
        <v>34973</v>
      </c>
    </row>
    <row r="10740" spans="1:4" x14ac:dyDescent="0.2">
      <c r="A10740" s="263" t="s">
        <v>16617</v>
      </c>
      <c r="B10740" s="263" t="s">
        <v>29262</v>
      </c>
      <c r="C10740" s="263" t="s">
        <v>23567</v>
      </c>
      <c r="D10740" t="s">
        <v>34973</v>
      </c>
    </row>
    <row r="10741" spans="1:4" x14ac:dyDescent="0.2">
      <c r="A10741" s="263" t="s">
        <v>3131</v>
      </c>
      <c r="B10741" s="263" t="s">
        <v>29263</v>
      </c>
      <c r="C10741" s="263" t="s">
        <v>23567</v>
      </c>
      <c r="D10741" t="s">
        <v>34973</v>
      </c>
    </row>
    <row r="10742" spans="1:4" x14ac:dyDescent="0.2">
      <c r="A10742" s="263" t="s">
        <v>16618</v>
      </c>
      <c r="B10742" s="263" t="s">
        <v>29263</v>
      </c>
      <c r="C10742" s="263" t="s">
        <v>23567</v>
      </c>
      <c r="D10742" t="s">
        <v>34973</v>
      </c>
    </row>
    <row r="10743" spans="1:4" x14ac:dyDescent="0.2">
      <c r="A10743" s="263" t="s">
        <v>8565</v>
      </c>
      <c r="B10743" s="263" t="s">
        <v>29264</v>
      </c>
      <c r="C10743" s="263" t="s">
        <v>890</v>
      </c>
      <c r="D10743" t="s">
        <v>24352</v>
      </c>
    </row>
    <row r="10744" spans="1:4" x14ac:dyDescent="0.2">
      <c r="A10744" s="263" t="s">
        <v>16619</v>
      </c>
      <c r="B10744" s="263" t="s">
        <v>29264</v>
      </c>
      <c r="C10744" s="263" t="s">
        <v>890</v>
      </c>
      <c r="D10744" t="s">
        <v>24352</v>
      </c>
    </row>
    <row r="10745" spans="1:4" x14ac:dyDescent="0.2">
      <c r="A10745" s="263" t="s">
        <v>3132</v>
      </c>
      <c r="B10745" s="263" t="s">
        <v>29265</v>
      </c>
      <c r="C10745" s="263" t="s">
        <v>890</v>
      </c>
      <c r="D10745" t="s">
        <v>24352</v>
      </c>
    </row>
    <row r="10746" spans="1:4" x14ac:dyDescent="0.2">
      <c r="A10746" s="263" t="s">
        <v>16620</v>
      </c>
      <c r="B10746" s="263" t="s">
        <v>29265</v>
      </c>
      <c r="C10746" s="263" t="s">
        <v>890</v>
      </c>
      <c r="D10746" t="s">
        <v>24352</v>
      </c>
    </row>
    <row r="10747" spans="1:4" x14ac:dyDescent="0.2">
      <c r="A10747" s="263" t="s">
        <v>3133</v>
      </c>
      <c r="B10747" s="263" t="s">
        <v>29266</v>
      </c>
      <c r="C10747" s="263" t="s">
        <v>890</v>
      </c>
      <c r="D10747" t="s">
        <v>24352</v>
      </c>
    </row>
    <row r="10748" spans="1:4" x14ac:dyDescent="0.2">
      <c r="A10748" s="263" t="s">
        <v>16621</v>
      </c>
      <c r="B10748" s="263" t="s">
        <v>29266</v>
      </c>
      <c r="C10748" s="263" t="s">
        <v>890</v>
      </c>
      <c r="D10748" t="s">
        <v>24352</v>
      </c>
    </row>
    <row r="10749" spans="1:4" x14ac:dyDescent="0.2">
      <c r="A10749" s="263" t="s">
        <v>8566</v>
      </c>
      <c r="B10749" s="263" t="s">
        <v>29267</v>
      </c>
      <c r="C10749" s="263" t="s">
        <v>890</v>
      </c>
      <c r="D10749" t="s">
        <v>24352</v>
      </c>
    </row>
    <row r="10750" spans="1:4" x14ac:dyDescent="0.2">
      <c r="A10750" s="263" t="s">
        <v>16622</v>
      </c>
      <c r="B10750" s="263" t="s">
        <v>29267</v>
      </c>
      <c r="C10750" s="263" t="s">
        <v>890</v>
      </c>
      <c r="D10750" t="s">
        <v>24352</v>
      </c>
    </row>
    <row r="10751" spans="1:4" x14ac:dyDescent="0.2">
      <c r="A10751" s="263" t="s">
        <v>8567</v>
      </c>
      <c r="B10751" s="263" t="s">
        <v>29268</v>
      </c>
      <c r="C10751" s="263" t="s">
        <v>23567</v>
      </c>
      <c r="D10751" t="s">
        <v>34973</v>
      </c>
    </row>
    <row r="10752" spans="1:4" x14ac:dyDescent="0.2">
      <c r="A10752" s="263" t="s">
        <v>16623</v>
      </c>
      <c r="B10752" s="263" t="s">
        <v>29268</v>
      </c>
      <c r="C10752" s="263" t="s">
        <v>23567</v>
      </c>
      <c r="D10752" t="s">
        <v>34973</v>
      </c>
    </row>
    <row r="10753" spans="1:4" x14ac:dyDescent="0.2">
      <c r="A10753" s="263" t="s">
        <v>8568</v>
      </c>
      <c r="B10753" s="263" t="s">
        <v>29269</v>
      </c>
      <c r="C10753" s="263" t="s">
        <v>23567</v>
      </c>
      <c r="D10753" t="s">
        <v>34973</v>
      </c>
    </row>
    <row r="10754" spans="1:4" x14ac:dyDescent="0.2">
      <c r="A10754" s="263" t="s">
        <v>16624</v>
      </c>
      <c r="B10754" s="263" t="s">
        <v>29269</v>
      </c>
      <c r="C10754" s="263" t="s">
        <v>23567</v>
      </c>
      <c r="D10754" t="s">
        <v>34973</v>
      </c>
    </row>
    <row r="10755" spans="1:4" x14ac:dyDescent="0.2">
      <c r="A10755" s="263" t="s">
        <v>8569</v>
      </c>
      <c r="B10755" s="263" t="s">
        <v>29270</v>
      </c>
      <c r="C10755" s="263" t="s">
        <v>23567</v>
      </c>
      <c r="D10755" t="s">
        <v>34973</v>
      </c>
    </row>
    <row r="10756" spans="1:4" x14ac:dyDescent="0.2">
      <c r="A10756" s="263" t="s">
        <v>16625</v>
      </c>
      <c r="B10756" s="263" t="s">
        <v>29270</v>
      </c>
      <c r="C10756" s="263" t="s">
        <v>23567</v>
      </c>
      <c r="D10756" t="s">
        <v>34973</v>
      </c>
    </row>
    <row r="10757" spans="1:4" x14ac:dyDescent="0.2">
      <c r="A10757" s="263" t="s">
        <v>8570</v>
      </c>
      <c r="B10757" s="263" t="s">
        <v>29271</v>
      </c>
      <c r="C10757" s="263" t="s">
        <v>890</v>
      </c>
      <c r="D10757" t="s">
        <v>24352</v>
      </c>
    </row>
    <row r="10758" spans="1:4" x14ac:dyDescent="0.2">
      <c r="A10758" s="263" t="s">
        <v>16626</v>
      </c>
      <c r="B10758" s="263" t="s">
        <v>29271</v>
      </c>
      <c r="C10758" s="263" t="s">
        <v>890</v>
      </c>
      <c r="D10758" t="s">
        <v>24352</v>
      </c>
    </row>
    <row r="10759" spans="1:4" x14ac:dyDescent="0.2">
      <c r="A10759" s="263" t="s">
        <v>8571</v>
      </c>
      <c r="B10759" s="263" t="s">
        <v>29272</v>
      </c>
      <c r="C10759" s="263" t="s">
        <v>890</v>
      </c>
      <c r="D10759" t="s">
        <v>24352</v>
      </c>
    </row>
    <row r="10760" spans="1:4" x14ac:dyDescent="0.2">
      <c r="A10760" s="263" t="s">
        <v>16627</v>
      </c>
      <c r="B10760" s="263" t="s">
        <v>29272</v>
      </c>
      <c r="C10760" s="263" t="s">
        <v>890</v>
      </c>
      <c r="D10760" t="s">
        <v>24352</v>
      </c>
    </row>
    <row r="10761" spans="1:4" x14ac:dyDescent="0.2">
      <c r="A10761" s="263" t="s">
        <v>11434</v>
      </c>
      <c r="B10761" s="263" t="s">
        <v>29273</v>
      </c>
      <c r="C10761" s="263" t="s">
        <v>890</v>
      </c>
      <c r="D10761" t="s">
        <v>24352</v>
      </c>
    </row>
    <row r="10762" spans="1:4" x14ac:dyDescent="0.2">
      <c r="A10762" s="263" t="s">
        <v>16628</v>
      </c>
      <c r="B10762" s="263" t="s">
        <v>29273</v>
      </c>
      <c r="C10762" s="263" t="s">
        <v>890</v>
      </c>
      <c r="D10762" t="s">
        <v>24352</v>
      </c>
    </row>
    <row r="10763" spans="1:4" x14ac:dyDescent="0.2">
      <c r="A10763" s="263" t="s">
        <v>8572</v>
      </c>
      <c r="B10763" s="263" t="s">
        <v>29274</v>
      </c>
      <c r="C10763" s="263" t="s">
        <v>890</v>
      </c>
      <c r="D10763" t="s">
        <v>24352</v>
      </c>
    </row>
    <row r="10764" spans="1:4" x14ac:dyDescent="0.2">
      <c r="A10764" s="263" t="s">
        <v>16629</v>
      </c>
      <c r="B10764" s="263" t="s">
        <v>29274</v>
      </c>
      <c r="C10764" s="263" t="s">
        <v>890</v>
      </c>
      <c r="D10764" t="s">
        <v>24352</v>
      </c>
    </row>
    <row r="10765" spans="1:4" x14ac:dyDescent="0.2">
      <c r="A10765" s="263" t="s">
        <v>8573</v>
      </c>
      <c r="B10765" s="263" t="s">
        <v>29275</v>
      </c>
      <c r="C10765" s="263" t="s">
        <v>890</v>
      </c>
      <c r="D10765" t="s">
        <v>24352</v>
      </c>
    </row>
    <row r="10766" spans="1:4" x14ac:dyDescent="0.2">
      <c r="A10766" s="263" t="s">
        <v>16630</v>
      </c>
      <c r="B10766" s="263" t="s">
        <v>29275</v>
      </c>
      <c r="C10766" s="263" t="s">
        <v>890</v>
      </c>
      <c r="D10766" t="s">
        <v>24352</v>
      </c>
    </row>
    <row r="10767" spans="1:4" x14ac:dyDescent="0.2">
      <c r="A10767" s="263" t="s">
        <v>3134</v>
      </c>
      <c r="B10767" s="263" t="s">
        <v>29276</v>
      </c>
      <c r="C10767" s="263" t="s">
        <v>890</v>
      </c>
      <c r="D10767" t="s">
        <v>24352</v>
      </c>
    </row>
    <row r="10768" spans="1:4" x14ac:dyDescent="0.2">
      <c r="A10768" s="263" t="s">
        <v>16631</v>
      </c>
      <c r="B10768" s="263" t="s">
        <v>29276</v>
      </c>
      <c r="C10768" s="263" t="s">
        <v>890</v>
      </c>
      <c r="D10768" t="s">
        <v>24352</v>
      </c>
    </row>
    <row r="10769" spans="1:4" x14ac:dyDescent="0.2">
      <c r="A10769" s="263" t="s">
        <v>3137</v>
      </c>
      <c r="B10769" s="263" t="s">
        <v>29277</v>
      </c>
      <c r="C10769" s="263" t="s">
        <v>20</v>
      </c>
      <c r="D10769" t="s">
        <v>0</v>
      </c>
    </row>
    <row r="10770" spans="1:4" x14ac:dyDescent="0.2">
      <c r="A10770" s="263" t="s">
        <v>16632</v>
      </c>
      <c r="B10770" s="263" t="s">
        <v>29277</v>
      </c>
      <c r="C10770" s="263" t="s">
        <v>20</v>
      </c>
      <c r="D10770" t="s">
        <v>0</v>
      </c>
    </row>
    <row r="10771" spans="1:4" x14ac:dyDescent="0.2">
      <c r="A10771" s="263" t="s">
        <v>3138</v>
      </c>
      <c r="B10771" s="263" t="s">
        <v>29278</v>
      </c>
      <c r="C10771" s="263" t="s">
        <v>20</v>
      </c>
      <c r="D10771" t="s">
        <v>0</v>
      </c>
    </row>
    <row r="10772" spans="1:4" x14ac:dyDescent="0.2">
      <c r="A10772" s="263" t="s">
        <v>16633</v>
      </c>
      <c r="B10772" s="263" t="s">
        <v>29278</v>
      </c>
      <c r="C10772" s="263" t="s">
        <v>20</v>
      </c>
      <c r="D10772" t="s">
        <v>0</v>
      </c>
    </row>
    <row r="10773" spans="1:4" x14ac:dyDescent="0.2">
      <c r="A10773" s="263" t="s">
        <v>3139</v>
      </c>
      <c r="B10773" s="263" t="s">
        <v>29279</v>
      </c>
      <c r="C10773" s="263" t="s">
        <v>20</v>
      </c>
      <c r="D10773" t="s">
        <v>0</v>
      </c>
    </row>
    <row r="10774" spans="1:4" x14ac:dyDescent="0.2">
      <c r="A10774" s="263" t="s">
        <v>16634</v>
      </c>
      <c r="B10774" s="263" t="s">
        <v>29279</v>
      </c>
      <c r="C10774" s="263" t="s">
        <v>20</v>
      </c>
      <c r="D10774" t="s">
        <v>0</v>
      </c>
    </row>
    <row r="10775" spans="1:4" x14ac:dyDescent="0.2">
      <c r="A10775" s="263" t="s">
        <v>3140</v>
      </c>
      <c r="B10775" s="263" t="s">
        <v>29280</v>
      </c>
      <c r="C10775" s="263" t="s">
        <v>20</v>
      </c>
      <c r="D10775" t="s">
        <v>0</v>
      </c>
    </row>
    <row r="10776" spans="1:4" x14ac:dyDescent="0.2">
      <c r="A10776" s="263" t="s">
        <v>16635</v>
      </c>
      <c r="B10776" s="263" t="s">
        <v>29280</v>
      </c>
      <c r="C10776" s="263" t="s">
        <v>20</v>
      </c>
      <c r="D10776" t="s">
        <v>0</v>
      </c>
    </row>
    <row r="10777" spans="1:4" x14ac:dyDescent="0.2">
      <c r="A10777" s="263" t="s">
        <v>3141</v>
      </c>
      <c r="B10777" s="263" t="s">
        <v>29281</v>
      </c>
      <c r="C10777" s="263" t="s">
        <v>20</v>
      </c>
      <c r="D10777" t="s">
        <v>0</v>
      </c>
    </row>
    <row r="10778" spans="1:4" x14ac:dyDescent="0.2">
      <c r="A10778" s="263" t="s">
        <v>16636</v>
      </c>
      <c r="B10778" s="263" t="s">
        <v>29281</v>
      </c>
      <c r="C10778" s="263" t="s">
        <v>20</v>
      </c>
      <c r="D10778" t="s">
        <v>0</v>
      </c>
    </row>
    <row r="10779" spans="1:4" x14ac:dyDescent="0.2">
      <c r="A10779" s="263" t="s">
        <v>3142</v>
      </c>
      <c r="B10779" s="263" t="s">
        <v>29282</v>
      </c>
      <c r="C10779" s="263" t="s">
        <v>20</v>
      </c>
      <c r="D10779" t="s">
        <v>0</v>
      </c>
    </row>
    <row r="10780" spans="1:4" x14ac:dyDescent="0.2">
      <c r="A10780" s="263" t="s">
        <v>16637</v>
      </c>
      <c r="B10780" s="263" t="s">
        <v>29282</v>
      </c>
      <c r="C10780" s="263" t="s">
        <v>20</v>
      </c>
      <c r="D10780" t="s">
        <v>0</v>
      </c>
    </row>
    <row r="10781" spans="1:4" x14ac:dyDescent="0.2">
      <c r="A10781" s="263" t="s">
        <v>3143</v>
      </c>
      <c r="B10781" s="263" t="s">
        <v>29283</v>
      </c>
      <c r="C10781" s="263" t="s">
        <v>20</v>
      </c>
      <c r="D10781" t="s">
        <v>0</v>
      </c>
    </row>
    <row r="10782" spans="1:4" x14ac:dyDescent="0.2">
      <c r="A10782" s="263" t="s">
        <v>16638</v>
      </c>
      <c r="B10782" s="263" t="s">
        <v>29283</v>
      </c>
      <c r="C10782" s="263" t="s">
        <v>20</v>
      </c>
      <c r="D10782" t="s">
        <v>0</v>
      </c>
    </row>
    <row r="10783" spans="1:4" x14ac:dyDescent="0.2">
      <c r="A10783" s="263" t="s">
        <v>3144</v>
      </c>
      <c r="B10783" s="263" t="s">
        <v>29284</v>
      </c>
      <c r="C10783" s="263" t="s">
        <v>20</v>
      </c>
      <c r="D10783" t="s">
        <v>0</v>
      </c>
    </row>
    <row r="10784" spans="1:4" x14ac:dyDescent="0.2">
      <c r="A10784" s="263" t="s">
        <v>16639</v>
      </c>
      <c r="B10784" s="263" t="s">
        <v>29284</v>
      </c>
      <c r="C10784" s="263" t="s">
        <v>20</v>
      </c>
      <c r="D10784" t="s">
        <v>0</v>
      </c>
    </row>
    <row r="10785" spans="1:4" x14ac:dyDescent="0.2">
      <c r="A10785" s="263" t="s">
        <v>3145</v>
      </c>
      <c r="B10785" s="263" t="s">
        <v>29285</v>
      </c>
      <c r="C10785" s="263" t="s">
        <v>20</v>
      </c>
      <c r="D10785" t="s">
        <v>0</v>
      </c>
    </row>
    <row r="10786" spans="1:4" x14ac:dyDescent="0.2">
      <c r="A10786" s="263" t="s">
        <v>16640</v>
      </c>
      <c r="B10786" s="263" t="s">
        <v>29285</v>
      </c>
      <c r="C10786" s="263" t="s">
        <v>20</v>
      </c>
      <c r="D10786" t="s">
        <v>0</v>
      </c>
    </row>
    <row r="10787" spans="1:4" x14ac:dyDescent="0.2">
      <c r="A10787" s="263" t="s">
        <v>3146</v>
      </c>
      <c r="B10787" s="263" t="s">
        <v>29286</v>
      </c>
      <c r="C10787" s="263" t="s">
        <v>20</v>
      </c>
      <c r="D10787" t="s">
        <v>0</v>
      </c>
    </row>
    <row r="10788" spans="1:4" x14ac:dyDescent="0.2">
      <c r="A10788" s="263" t="s">
        <v>16641</v>
      </c>
      <c r="B10788" s="263" t="s">
        <v>29286</v>
      </c>
      <c r="C10788" s="263" t="s">
        <v>20</v>
      </c>
      <c r="D10788" t="s">
        <v>0</v>
      </c>
    </row>
    <row r="10789" spans="1:4" x14ac:dyDescent="0.2">
      <c r="A10789" s="263" t="s">
        <v>3147</v>
      </c>
      <c r="B10789" s="263" t="s">
        <v>29287</v>
      </c>
      <c r="C10789" s="263" t="s">
        <v>20</v>
      </c>
      <c r="D10789" t="s">
        <v>0</v>
      </c>
    </row>
    <row r="10790" spans="1:4" x14ac:dyDescent="0.2">
      <c r="A10790" s="263" t="s">
        <v>16642</v>
      </c>
      <c r="B10790" s="263" t="s">
        <v>29287</v>
      </c>
      <c r="C10790" s="263" t="s">
        <v>20</v>
      </c>
      <c r="D10790" t="s">
        <v>0</v>
      </c>
    </row>
    <row r="10791" spans="1:4" x14ac:dyDescent="0.2">
      <c r="A10791" s="263" t="s">
        <v>3148</v>
      </c>
      <c r="B10791" s="263" t="s">
        <v>29288</v>
      </c>
      <c r="C10791" s="263" t="s">
        <v>20</v>
      </c>
      <c r="D10791" t="s">
        <v>0</v>
      </c>
    </row>
    <row r="10792" spans="1:4" x14ac:dyDescent="0.2">
      <c r="A10792" s="263" t="s">
        <v>16643</v>
      </c>
      <c r="B10792" s="263" t="s">
        <v>29288</v>
      </c>
      <c r="C10792" s="263" t="s">
        <v>20</v>
      </c>
      <c r="D10792" t="s">
        <v>0</v>
      </c>
    </row>
    <row r="10793" spans="1:4" x14ac:dyDescent="0.2">
      <c r="A10793" s="263" t="s">
        <v>8574</v>
      </c>
      <c r="B10793" s="263" t="s">
        <v>29289</v>
      </c>
      <c r="C10793" s="263" t="s">
        <v>23567</v>
      </c>
      <c r="D10793" t="s">
        <v>34973</v>
      </c>
    </row>
    <row r="10794" spans="1:4" x14ac:dyDescent="0.2">
      <c r="A10794" s="263" t="s">
        <v>16644</v>
      </c>
      <c r="B10794" s="263" t="s">
        <v>29289</v>
      </c>
      <c r="C10794" s="263" t="s">
        <v>23567</v>
      </c>
      <c r="D10794" t="s">
        <v>34973</v>
      </c>
    </row>
    <row r="10795" spans="1:4" x14ac:dyDescent="0.2">
      <c r="A10795" s="263" t="s">
        <v>8575</v>
      </c>
      <c r="B10795" s="263" t="s">
        <v>29290</v>
      </c>
      <c r="C10795" s="263" t="s">
        <v>23567</v>
      </c>
      <c r="D10795" t="s">
        <v>34973</v>
      </c>
    </row>
    <row r="10796" spans="1:4" x14ac:dyDescent="0.2">
      <c r="A10796" s="263" t="s">
        <v>16645</v>
      </c>
      <c r="B10796" s="263" t="s">
        <v>29290</v>
      </c>
      <c r="C10796" s="263" t="s">
        <v>23567</v>
      </c>
      <c r="D10796" t="s">
        <v>34973</v>
      </c>
    </row>
    <row r="10797" spans="1:4" x14ac:dyDescent="0.2">
      <c r="A10797" s="263" t="s">
        <v>8576</v>
      </c>
      <c r="B10797" s="263" t="s">
        <v>29291</v>
      </c>
      <c r="C10797" s="263" t="s">
        <v>23567</v>
      </c>
      <c r="D10797" t="s">
        <v>34973</v>
      </c>
    </row>
    <row r="10798" spans="1:4" x14ac:dyDescent="0.2">
      <c r="A10798" s="263" t="s">
        <v>16646</v>
      </c>
      <c r="B10798" s="263" t="s">
        <v>29291</v>
      </c>
      <c r="C10798" s="263" t="s">
        <v>23567</v>
      </c>
      <c r="D10798" t="s">
        <v>34973</v>
      </c>
    </row>
    <row r="10799" spans="1:4" x14ac:dyDescent="0.2">
      <c r="A10799" s="263" t="s">
        <v>8577</v>
      </c>
      <c r="B10799" s="263" t="s">
        <v>29292</v>
      </c>
      <c r="C10799" s="263" t="s">
        <v>23567</v>
      </c>
      <c r="D10799" t="s">
        <v>34973</v>
      </c>
    </row>
    <row r="10800" spans="1:4" x14ac:dyDescent="0.2">
      <c r="A10800" s="263" t="s">
        <v>16647</v>
      </c>
      <c r="B10800" s="263" t="s">
        <v>29292</v>
      </c>
      <c r="C10800" s="263" t="s">
        <v>23567</v>
      </c>
      <c r="D10800" t="s">
        <v>34973</v>
      </c>
    </row>
    <row r="10801" spans="1:4" x14ac:dyDescent="0.2">
      <c r="A10801" s="263" t="s">
        <v>3149</v>
      </c>
      <c r="B10801" s="263" t="s">
        <v>29293</v>
      </c>
      <c r="C10801" s="263" t="s">
        <v>23567</v>
      </c>
      <c r="D10801" t="s">
        <v>34973</v>
      </c>
    </row>
    <row r="10802" spans="1:4" x14ac:dyDescent="0.2">
      <c r="A10802" s="263" t="s">
        <v>16648</v>
      </c>
      <c r="B10802" s="263" t="s">
        <v>29293</v>
      </c>
      <c r="C10802" s="263" t="s">
        <v>23567</v>
      </c>
      <c r="D10802" t="s">
        <v>34973</v>
      </c>
    </row>
    <row r="10803" spans="1:4" x14ac:dyDescent="0.2">
      <c r="A10803" s="263" t="s">
        <v>8578</v>
      </c>
      <c r="B10803" s="263" t="s">
        <v>29294</v>
      </c>
      <c r="C10803" s="263" t="s">
        <v>23567</v>
      </c>
      <c r="D10803" t="s">
        <v>34973</v>
      </c>
    </row>
    <row r="10804" spans="1:4" x14ac:dyDescent="0.2">
      <c r="A10804" s="263" t="s">
        <v>16649</v>
      </c>
      <c r="B10804" s="263" t="s">
        <v>29294</v>
      </c>
      <c r="C10804" s="263" t="s">
        <v>23567</v>
      </c>
      <c r="D10804" t="s">
        <v>34973</v>
      </c>
    </row>
    <row r="10805" spans="1:4" x14ac:dyDescent="0.2">
      <c r="A10805" s="263" t="s">
        <v>8579</v>
      </c>
      <c r="B10805" s="263" t="s">
        <v>29295</v>
      </c>
      <c r="C10805" s="263" t="s">
        <v>23567</v>
      </c>
      <c r="D10805" t="s">
        <v>34973</v>
      </c>
    </row>
    <row r="10806" spans="1:4" x14ac:dyDescent="0.2">
      <c r="A10806" s="263" t="s">
        <v>16650</v>
      </c>
      <c r="B10806" s="263" t="s">
        <v>29295</v>
      </c>
      <c r="C10806" s="263" t="s">
        <v>23567</v>
      </c>
      <c r="D10806" t="s">
        <v>34973</v>
      </c>
    </row>
    <row r="10807" spans="1:4" x14ac:dyDescent="0.2">
      <c r="A10807" s="263" t="s">
        <v>8580</v>
      </c>
      <c r="B10807" s="263" t="s">
        <v>29296</v>
      </c>
      <c r="C10807" s="263" t="s">
        <v>23567</v>
      </c>
      <c r="D10807" t="s">
        <v>34973</v>
      </c>
    </row>
    <row r="10808" spans="1:4" x14ac:dyDescent="0.2">
      <c r="A10808" s="263" t="s">
        <v>16651</v>
      </c>
      <c r="B10808" s="263" t="s">
        <v>29296</v>
      </c>
      <c r="C10808" s="263" t="s">
        <v>23567</v>
      </c>
      <c r="D10808" t="s">
        <v>34973</v>
      </c>
    </row>
    <row r="10809" spans="1:4" x14ac:dyDescent="0.2">
      <c r="A10809" s="263" t="s">
        <v>3150</v>
      </c>
      <c r="B10809" s="263" t="s">
        <v>29297</v>
      </c>
      <c r="C10809" s="263" t="s">
        <v>890</v>
      </c>
      <c r="D10809" t="s">
        <v>24352</v>
      </c>
    </row>
    <row r="10810" spans="1:4" x14ac:dyDescent="0.2">
      <c r="A10810" s="263" t="s">
        <v>16652</v>
      </c>
      <c r="B10810" s="263" t="s">
        <v>29297</v>
      </c>
      <c r="C10810" s="263" t="s">
        <v>890</v>
      </c>
      <c r="D10810" t="s">
        <v>24352</v>
      </c>
    </row>
    <row r="10811" spans="1:4" x14ac:dyDescent="0.2">
      <c r="A10811" s="263" t="s">
        <v>3151</v>
      </c>
      <c r="B10811" s="263" t="s">
        <v>29298</v>
      </c>
      <c r="C10811" s="263" t="s">
        <v>890</v>
      </c>
      <c r="D10811" t="s">
        <v>24352</v>
      </c>
    </row>
    <row r="10812" spans="1:4" x14ac:dyDescent="0.2">
      <c r="A10812" s="263" t="s">
        <v>16653</v>
      </c>
      <c r="B10812" s="263" t="s">
        <v>29298</v>
      </c>
      <c r="C10812" s="263" t="s">
        <v>890</v>
      </c>
      <c r="D10812" t="s">
        <v>24352</v>
      </c>
    </row>
    <row r="10813" spans="1:4" x14ac:dyDescent="0.2">
      <c r="A10813" s="263" t="s">
        <v>3152</v>
      </c>
      <c r="B10813" s="263" t="s">
        <v>29299</v>
      </c>
      <c r="C10813" s="263" t="s">
        <v>20</v>
      </c>
      <c r="D10813" t="s">
        <v>0</v>
      </c>
    </row>
    <row r="10814" spans="1:4" x14ac:dyDescent="0.2">
      <c r="A10814" s="263" t="s">
        <v>16654</v>
      </c>
      <c r="B10814" s="263" t="s">
        <v>29299</v>
      </c>
      <c r="C10814" s="263" t="s">
        <v>20</v>
      </c>
      <c r="D10814" t="s">
        <v>0</v>
      </c>
    </row>
    <row r="10815" spans="1:4" x14ac:dyDescent="0.2">
      <c r="A10815" s="263" t="s">
        <v>3153</v>
      </c>
      <c r="B10815" s="263" t="s">
        <v>29300</v>
      </c>
      <c r="C10815" s="263" t="s">
        <v>20</v>
      </c>
      <c r="D10815" t="s">
        <v>0</v>
      </c>
    </row>
    <row r="10816" spans="1:4" x14ac:dyDescent="0.2">
      <c r="A10816" s="263" t="s">
        <v>16655</v>
      </c>
      <c r="B10816" s="263" t="s">
        <v>29300</v>
      </c>
      <c r="C10816" s="263" t="s">
        <v>20</v>
      </c>
      <c r="D10816" t="s">
        <v>0</v>
      </c>
    </row>
    <row r="10817" spans="1:4" x14ac:dyDescent="0.2">
      <c r="A10817" s="263" t="s">
        <v>3154</v>
      </c>
      <c r="B10817" s="263" t="s">
        <v>29301</v>
      </c>
      <c r="C10817" s="263" t="s">
        <v>20</v>
      </c>
      <c r="D10817" t="s">
        <v>0</v>
      </c>
    </row>
    <row r="10818" spans="1:4" x14ac:dyDescent="0.2">
      <c r="A10818" s="263" t="s">
        <v>16656</v>
      </c>
      <c r="B10818" s="263" t="s">
        <v>29301</v>
      </c>
      <c r="C10818" s="263" t="s">
        <v>20</v>
      </c>
      <c r="D10818" t="s">
        <v>0</v>
      </c>
    </row>
    <row r="10819" spans="1:4" x14ac:dyDescent="0.2">
      <c r="A10819" s="263" t="s">
        <v>3155</v>
      </c>
      <c r="B10819" s="263" t="s">
        <v>29302</v>
      </c>
      <c r="C10819" s="263" t="s">
        <v>20</v>
      </c>
      <c r="D10819" t="s">
        <v>0</v>
      </c>
    </row>
    <row r="10820" spans="1:4" x14ac:dyDescent="0.2">
      <c r="A10820" s="263" t="s">
        <v>16657</v>
      </c>
      <c r="B10820" s="263" t="s">
        <v>29302</v>
      </c>
      <c r="C10820" s="263" t="s">
        <v>20</v>
      </c>
      <c r="D10820" t="s">
        <v>0</v>
      </c>
    </row>
    <row r="10821" spans="1:4" x14ac:dyDescent="0.2">
      <c r="A10821" s="263" t="s">
        <v>3156</v>
      </c>
      <c r="B10821" s="263" t="s">
        <v>29303</v>
      </c>
      <c r="C10821" s="263" t="s">
        <v>20</v>
      </c>
      <c r="D10821" t="s">
        <v>0</v>
      </c>
    </row>
    <row r="10822" spans="1:4" x14ac:dyDescent="0.2">
      <c r="A10822" s="263" t="s">
        <v>16658</v>
      </c>
      <c r="B10822" s="263" t="s">
        <v>29303</v>
      </c>
      <c r="C10822" s="263" t="s">
        <v>20</v>
      </c>
      <c r="D10822" t="s">
        <v>0</v>
      </c>
    </row>
    <row r="10823" spans="1:4" x14ac:dyDescent="0.2">
      <c r="A10823" s="263" t="s">
        <v>3157</v>
      </c>
      <c r="B10823" s="263" t="s">
        <v>29304</v>
      </c>
      <c r="C10823" s="263" t="s">
        <v>20</v>
      </c>
      <c r="D10823" t="s">
        <v>0</v>
      </c>
    </row>
    <row r="10824" spans="1:4" x14ac:dyDescent="0.2">
      <c r="A10824" s="263" t="s">
        <v>16659</v>
      </c>
      <c r="B10824" s="263" t="s">
        <v>29304</v>
      </c>
      <c r="C10824" s="263" t="s">
        <v>20</v>
      </c>
      <c r="D10824" t="s">
        <v>0</v>
      </c>
    </row>
    <row r="10825" spans="1:4" x14ac:dyDescent="0.2">
      <c r="A10825" s="263" t="s">
        <v>3158</v>
      </c>
      <c r="B10825" s="263" t="s">
        <v>29305</v>
      </c>
      <c r="C10825" s="263" t="s">
        <v>12</v>
      </c>
      <c r="D10825" t="s">
        <v>2</v>
      </c>
    </row>
    <row r="10826" spans="1:4" x14ac:dyDescent="0.2">
      <c r="A10826" s="263" t="s">
        <v>16660</v>
      </c>
      <c r="B10826" s="263" t="s">
        <v>29305</v>
      </c>
      <c r="C10826" s="263" t="s">
        <v>12</v>
      </c>
      <c r="D10826" t="s">
        <v>2</v>
      </c>
    </row>
    <row r="10827" spans="1:4" x14ac:dyDescent="0.2">
      <c r="A10827" s="263" t="s">
        <v>3159</v>
      </c>
      <c r="B10827" s="263" t="s">
        <v>29306</v>
      </c>
      <c r="C10827" s="263" t="s">
        <v>20</v>
      </c>
      <c r="D10827" t="s">
        <v>0</v>
      </c>
    </row>
    <row r="10828" spans="1:4" x14ac:dyDescent="0.2">
      <c r="A10828" s="263" t="s">
        <v>16661</v>
      </c>
      <c r="B10828" s="263" t="s">
        <v>29306</v>
      </c>
      <c r="C10828" s="263" t="s">
        <v>20</v>
      </c>
      <c r="D10828" t="s">
        <v>0</v>
      </c>
    </row>
    <row r="10829" spans="1:4" x14ac:dyDescent="0.2">
      <c r="A10829" s="263" t="s">
        <v>3160</v>
      </c>
      <c r="B10829" s="263" t="s">
        <v>29307</v>
      </c>
      <c r="C10829" s="263" t="s">
        <v>890</v>
      </c>
      <c r="D10829" t="s">
        <v>24352</v>
      </c>
    </row>
    <row r="10830" spans="1:4" x14ac:dyDescent="0.2">
      <c r="A10830" s="263" t="s">
        <v>16662</v>
      </c>
      <c r="B10830" s="263" t="s">
        <v>29307</v>
      </c>
      <c r="C10830" s="263" t="s">
        <v>890</v>
      </c>
      <c r="D10830" t="s">
        <v>24352</v>
      </c>
    </row>
    <row r="10831" spans="1:4" x14ac:dyDescent="0.2">
      <c r="A10831" s="263" t="s">
        <v>3161</v>
      </c>
      <c r="B10831" s="263" t="s">
        <v>29308</v>
      </c>
      <c r="C10831" s="263" t="s">
        <v>890</v>
      </c>
      <c r="D10831" t="s">
        <v>24352</v>
      </c>
    </row>
    <row r="10832" spans="1:4" x14ac:dyDescent="0.2">
      <c r="A10832" s="263" t="s">
        <v>16663</v>
      </c>
      <c r="B10832" s="263" t="s">
        <v>29308</v>
      </c>
      <c r="C10832" s="263" t="s">
        <v>890</v>
      </c>
      <c r="D10832" t="s">
        <v>24352</v>
      </c>
    </row>
    <row r="10833" spans="1:4" x14ac:dyDescent="0.2">
      <c r="A10833" s="263" t="s">
        <v>3162</v>
      </c>
      <c r="B10833" s="263" t="s">
        <v>29309</v>
      </c>
      <c r="C10833" s="263" t="s">
        <v>890</v>
      </c>
      <c r="D10833" t="s">
        <v>24352</v>
      </c>
    </row>
    <row r="10834" spans="1:4" x14ac:dyDescent="0.2">
      <c r="A10834" s="263" t="s">
        <v>16664</v>
      </c>
      <c r="B10834" s="263" t="s">
        <v>29309</v>
      </c>
      <c r="C10834" s="263" t="s">
        <v>890</v>
      </c>
      <c r="D10834" t="s">
        <v>24352</v>
      </c>
    </row>
    <row r="10835" spans="1:4" x14ac:dyDescent="0.2">
      <c r="A10835" s="263" t="s">
        <v>3163</v>
      </c>
      <c r="B10835" s="263" t="s">
        <v>29310</v>
      </c>
      <c r="C10835" s="263" t="s">
        <v>890</v>
      </c>
      <c r="D10835" t="s">
        <v>24352</v>
      </c>
    </row>
    <row r="10836" spans="1:4" x14ac:dyDescent="0.2">
      <c r="A10836" s="263" t="s">
        <v>16665</v>
      </c>
      <c r="B10836" s="263" t="s">
        <v>29310</v>
      </c>
      <c r="C10836" s="263" t="s">
        <v>890</v>
      </c>
      <c r="D10836" t="s">
        <v>24352</v>
      </c>
    </row>
    <row r="10837" spans="1:4" x14ac:dyDescent="0.2">
      <c r="A10837" s="263" t="s">
        <v>3164</v>
      </c>
      <c r="B10837" s="263" t="s">
        <v>29311</v>
      </c>
      <c r="C10837" s="263" t="s">
        <v>23567</v>
      </c>
      <c r="D10837" t="s">
        <v>34973</v>
      </c>
    </row>
    <row r="10838" spans="1:4" x14ac:dyDescent="0.2">
      <c r="A10838" s="263" t="s">
        <v>16666</v>
      </c>
      <c r="B10838" s="263" t="s">
        <v>29311</v>
      </c>
      <c r="C10838" s="263" t="s">
        <v>23567</v>
      </c>
      <c r="D10838" t="s">
        <v>34973</v>
      </c>
    </row>
    <row r="10839" spans="1:4" x14ac:dyDescent="0.2">
      <c r="A10839" s="263" t="s">
        <v>3165</v>
      </c>
      <c r="B10839" s="263" t="s">
        <v>29312</v>
      </c>
      <c r="C10839" s="263" t="s">
        <v>23567</v>
      </c>
      <c r="D10839" t="s">
        <v>34973</v>
      </c>
    </row>
    <row r="10840" spans="1:4" x14ac:dyDescent="0.2">
      <c r="A10840" s="263" t="s">
        <v>16667</v>
      </c>
      <c r="B10840" s="263" t="s">
        <v>29312</v>
      </c>
      <c r="C10840" s="263" t="s">
        <v>23567</v>
      </c>
      <c r="D10840" t="s">
        <v>34973</v>
      </c>
    </row>
    <row r="10841" spans="1:4" x14ac:dyDescent="0.2">
      <c r="A10841" s="263" t="s">
        <v>3166</v>
      </c>
      <c r="B10841" s="263" t="s">
        <v>29313</v>
      </c>
      <c r="C10841" s="263" t="s">
        <v>23567</v>
      </c>
      <c r="D10841" t="s">
        <v>34973</v>
      </c>
    </row>
    <row r="10842" spans="1:4" x14ac:dyDescent="0.2">
      <c r="A10842" s="263" t="s">
        <v>16668</v>
      </c>
      <c r="B10842" s="263" t="s">
        <v>29313</v>
      </c>
      <c r="C10842" s="263" t="s">
        <v>23567</v>
      </c>
      <c r="D10842" t="s">
        <v>34973</v>
      </c>
    </row>
    <row r="10843" spans="1:4" x14ac:dyDescent="0.2">
      <c r="A10843" s="263" t="s">
        <v>3167</v>
      </c>
      <c r="B10843" s="263" t="s">
        <v>29314</v>
      </c>
      <c r="C10843" s="263" t="s">
        <v>23567</v>
      </c>
      <c r="D10843" t="s">
        <v>34973</v>
      </c>
    </row>
    <row r="10844" spans="1:4" x14ac:dyDescent="0.2">
      <c r="A10844" s="263" t="s">
        <v>16669</v>
      </c>
      <c r="B10844" s="263" t="s">
        <v>29314</v>
      </c>
      <c r="C10844" s="263" t="s">
        <v>23567</v>
      </c>
      <c r="D10844" t="s">
        <v>34973</v>
      </c>
    </row>
    <row r="10845" spans="1:4" x14ac:dyDescent="0.2">
      <c r="A10845" s="263" t="s">
        <v>3168</v>
      </c>
      <c r="B10845" s="263" t="s">
        <v>29315</v>
      </c>
      <c r="C10845" s="263" t="s">
        <v>23567</v>
      </c>
      <c r="D10845" t="s">
        <v>34973</v>
      </c>
    </row>
    <row r="10846" spans="1:4" x14ac:dyDescent="0.2">
      <c r="A10846" s="263" t="s">
        <v>16670</v>
      </c>
      <c r="B10846" s="263" t="s">
        <v>29315</v>
      </c>
      <c r="C10846" s="263" t="s">
        <v>23567</v>
      </c>
      <c r="D10846" t="s">
        <v>34973</v>
      </c>
    </row>
    <row r="10847" spans="1:4" x14ac:dyDescent="0.2">
      <c r="A10847" s="263" t="s">
        <v>3169</v>
      </c>
      <c r="B10847" s="263" t="s">
        <v>29316</v>
      </c>
      <c r="C10847" s="263" t="s">
        <v>23567</v>
      </c>
      <c r="D10847" t="s">
        <v>34973</v>
      </c>
    </row>
    <row r="10848" spans="1:4" x14ac:dyDescent="0.2">
      <c r="A10848" s="263" t="s">
        <v>16671</v>
      </c>
      <c r="B10848" s="263" t="s">
        <v>29316</v>
      </c>
      <c r="C10848" s="263" t="s">
        <v>23567</v>
      </c>
      <c r="D10848" t="s">
        <v>34973</v>
      </c>
    </row>
    <row r="10849" spans="1:4" x14ac:dyDescent="0.2">
      <c r="A10849" s="263" t="s">
        <v>35034</v>
      </c>
      <c r="B10849" s="263" t="s">
        <v>35035</v>
      </c>
      <c r="C10849" s="263" t="s">
        <v>23567</v>
      </c>
      <c r="D10849" t="s">
        <v>34973</v>
      </c>
    </row>
    <row r="10850" spans="1:4" x14ac:dyDescent="0.2">
      <c r="A10850" s="263" t="s">
        <v>35036</v>
      </c>
      <c r="B10850" s="263" t="s">
        <v>35035</v>
      </c>
      <c r="C10850" s="263" t="s">
        <v>23567</v>
      </c>
      <c r="D10850" t="s">
        <v>34973</v>
      </c>
    </row>
    <row r="10851" spans="1:4" x14ac:dyDescent="0.2">
      <c r="A10851" s="263" t="s">
        <v>3170</v>
      </c>
      <c r="B10851" s="263" t="s">
        <v>29317</v>
      </c>
      <c r="C10851" s="263" t="s">
        <v>23567</v>
      </c>
      <c r="D10851" t="s">
        <v>34973</v>
      </c>
    </row>
    <row r="10852" spans="1:4" x14ac:dyDescent="0.2">
      <c r="A10852" s="263" t="s">
        <v>16672</v>
      </c>
      <c r="B10852" s="263" t="s">
        <v>29317</v>
      </c>
      <c r="C10852" s="263" t="s">
        <v>23567</v>
      </c>
      <c r="D10852" t="s">
        <v>34973</v>
      </c>
    </row>
    <row r="10853" spans="1:4" x14ac:dyDescent="0.2">
      <c r="A10853" s="263" t="s">
        <v>35037</v>
      </c>
      <c r="B10853" s="263" t="s">
        <v>35038</v>
      </c>
      <c r="C10853" s="263" t="s">
        <v>23567</v>
      </c>
      <c r="D10853" t="s">
        <v>34973</v>
      </c>
    </row>
    <row r="10854" spans="1:4" x14ac:dyDescent="0.2">
      <c r="A10854" s="263" t="s">
        <v>35039</v>
      </c>
      <c r="B10854" s="263" t="s">
        <v>35038</v>
      </c>
      <c r="C10854" s="263" t="s">
        <v>23567</v>
      </c>
      <c r="D10854" t="s">
        <v>34973</v>
      </c>
    </row>
    <row r="10855" spans="1:4" x14ac:dyDescent="0.2">
      <c r="A10855" s="263" t="s">
        <v>3172</v>
      </c>
      <c r="B10855" s="263" t="s">
        <v>29318</v>
      </c>
      <c r="C10855" s="263" t="s">
        <v>23500</v>
      </c>
      <c r="D10855" t="s">
        <v>34972</v>
      </c>
    </row>
    <row r="10856" spans="1:4" x14ac:dyDescent="0.2">
      <c r="A10856" s="263" t="s">
        <v>16673</v>
      </c>
      <c r="B10856" s="263" t="s">
        <v>29318</v>
      </c>
      <c r="C10856" s="263" t="s">
        <v>23500</v>
      </c>
      <c r="D10856" t="s">
        <v>34972</v>
      </c>
    </row>
    <row r="10857" spans="1:4" x14ac:dyDescent="0.2">
      <c r="A10857" s="263" t="s">
        <v>3173</v>
      </c>
      <c r="B10857" s="263" t="s">
        <v>29319</v>
      </c>
      <c r="C10857" s="263" t="s">
        <v>23500</v>
      </c>
      <c r="D10857" t="s">
        <v>34972</v>
      </c>
    </row>
    <row r="10858" spans="1:4" x14ac:dyDescent="0.2">
      <c r="A10858" s="263" t="s">
        <v>16674</v>
      </c>
      <c r="B10858" s="263" t="s">
        <v>29319</v>
      </c>
      <c r="C10858" s="263" t="s">
        <v>23500</v>
      </c>
      <c r="D10858" t="s">
        <v>34972</v>
      </c>
    </row>
    <row r="10859" spans="1:4" x14ac:dyDescent="0.2">
      <c r="A10859" s="263" t="s">
        <v>3174</v>
      </c>
      <c r="B10859" s="263" t="s">
        <v>29320</v>
      </c>
      <c r="C10859" s="263" t="s">
        <v>23500</v>
      </c>
      <c r="D10859" t="s">
        <v>34972</v>
      </c>
    </row>
    <row r="10860" spans="1:4" x14ac:dyDescent="0.2">
      <c r="A10860" s="263" t="s">
        <v>16675</v>
      </c>
      <c r="B10860" s="263" t="s">
        <v>29320</v>
      </c>
      <c r="C10860" s="263" t="s">
        <v>23500</v>
      </c>
      <c r="D10860" t="s">
        <v>34972</v>
      </c>
    </row>
    <row r="10861" spans="1:4" x14ac:dyDescent="0.2">
      <c r="A10861" s="263" t="s">
        <v>3175</v>
      </c>
      <c r="B10861" s="263" t="s">
        <v>29321</v>
      </c>
      <c r="C10861" s="263" t="s">
        <v>23500</v>
      </c>
      <c r="D10861" t="s">
        <v>34972</v>
      </c>
    </row>
    <row r="10862" spans="1:4" x14ac:dyDescent="0.2">
      <c r="A10862" s="263" t="s">
        <v>16676</v>
      </c>
      <c r="B10862" s="263" t="s">
        <v>29321</v>
      </c>
      <c r="C10862" s="263" t="s">
        <v>23500</v>
      </c>
      <c r="D10862" t="s">
        <v>34972</v>
      </c>
    </row>
    <row r="10863" spans="1:4" x14ac:dyDescent="0.2">
      <c r="A10863" s="263" t="s">
        <v>3176</v>
      </c>
      <c r="B10863" s="263" t="s">
        <v>29322</v>
      </c>
      <c r="C10863" s="263" t="s">
        <v>23500</v>
      </c>
      <c r="D10863" t="s">
        <v>34972</v>
      </c>
    </row>
    <row r="10864" spans="1:4" x14ac:dyDescent="0.2">
      <c r="A10864" s="263" t="s">
        <v>16677</v>
      </c>
      <c r="B10864" s="263" t="s">
        <v>29322</v>
      </c>
      <c r="C10864" s="263" t="s">
        <v>23500</v>
      </c>
      <c r="D10864" t="s">
        <v>34972</v>
      </c>
    </row>
    <row r="10865" spans="1:4" x14ac:dyDescent="0.2">
      <c r="A10865" s="263" t="s">
        <v>3177</v>
      </c>
      <c r="B10865" s="263" t="s">
        <v>29323</v>
      </c>
      <c r="C10865" s="263" t="s">
        <v>23500</v>
      </c>
      <c r="D10865" t="s">
        <v>34972</v>
      </c>
    </row>
    <row r="10866" spans="1:4" x14ac:dyDescent="0.2">
      <c r="A10866" s="263" t="s">
        <v>16678</v>
      </c>
      <c r="B10866" s="263" t="s">
        <v>29323</v>
      </c>
      <c r="C10866" s="263" t="s">
        <v>23500</v>
      </c>
      <c r="D10866" t="s">
        <v>34972</v>
      </c>
    </row>
    <row r="10867" spans="1:4" x14ac:dyDescent="0.2">
      <c r="A10867" s="263" t="s">
        <v>3178</v>
      </c>
      <c r="B10867" s="263" t="s">
        <v>29324</v>
      </c>
      <c r="C10867" s="263" t="s">
        <v>23500</v>
      </c>
      <c r="D10867" t="s">
        <v>34972</v>
      </c>
    </row>
    <row r="10868" spans="1:4" x14ac:dyDescent="0.2">
      <c r="A10868" s="263" t="s">
        <v>16679</v>
      </c>
      <c r="B10868" s="263" t="s">
        <v>29324</v>
      </c>
      <c r="C10868" s="263" t="s">
        <v>23500</v>
      </c>
      <c r="D10868" t="s">
        <v>34972</v>
      </c>
    </row>
    <row r="10869" spans="1:4" x14ac:dyDescent="0.2">
      <c r="A10869" s="263" t="s">
        <v>3179</v>
      </c>
      <c r="B10869" s="263" t="s">
        <v>29325</v>
      </c>
      <c r="C10869" s="263" t="s">
        <v>23500</v>
      </c>
      <c r="D10869" t="s">
        <v>34972</v>
      </c>
    </row>
    <row r="10870" spans="1:4" x14ac:dyDescent="0.2">
      <c r="A10870" s="263" t="s">
        <v>16680</v>
      </c>
      <c r="B10870" s="263" t="s">
        <v>29325</v>
      </c>
      <c r="C10870" s="263" t="s">
        <v>23500</v>
      </c>
      <c r="D10870" t="s">
        <v>34972</v>
      </c>
    </row>
    <row r="10871" spans="1:4" x14ac:dyDescent="0.2">
      <c r="A10871" s="263" t="s">
        <v>3180</v>
      </c>
      <c r="B10871" s="263" t="s">
        <v>29326</v>
      </c>
      <c r="C10871" s="263" t="s">
        <v>23500</v>
      </c>
      <c r="D10871" t="s">
        <v>34972</v>
      </c>
    </row>
    <row r="10872" spans="1:4" x14ac:dyDescent="0.2">
      <c r="A10872" s="263" t="s">
        <v>16681</v>
      </c>
      <c r="B10872" s="263" t="s">
        <v>29326</v>
      </c>
      <c r="C10872" s="263" t="s">
        <v>23500</v>
      </c>
      <c r="D10872" t="s">
        <v>34972</v>
      </c>
    </row>
    <row r="10873" spans="1:4" x14ac:dyDescent="0.2">
      <c r="A10873" s="263" t="s">
        <v>3181</v>
      </c>
      <c r="B10873" s="263" t="s">
        <v>29327</v>
      </c>
      <c r="C10873" s="263" t="s">
        <v>23500</v>
      </c>
      <c r="D10873" t="s">
        <v>34972</v>
      </c>
    </row>
    <row r="10874" spans="1:4" x14ac:dyDescent="0.2">
      <c r="A10874" s="263" t="s">
        <v>16682</v>
      </c>
      <c r="B10874" s="263" t="s">
        <v>29327</v>
      </c>
      <c r="C10874" s="263" t="s">
        <v>23500</v>
      </c>
      <c r="D10874" t="s">
        <v>34972</v>
      </c>
    </row>
    <row r="10875" spans="1:4" x14ac:dyDescent="0.2">
      <c r="A10875" s="263" t="s">
        <v>3182</v>
      </c>
      <c r="B10875" s="263" t="s">
        <v>29328</v>
      </c>
      <c r="C10875" s="263" t="s">
        <v>23500</v>
      </c>
      <c r="D10875" t="s">
        <v>34972</v>
      </c>
    </row>
    <row r="10876" spans="1:4" x14ac:dyDescent="0.2">
      <c r="A10876" s="263" t="s">
        <v>16683</v>
      </c>
      <c r="B10876" s="263" t="s">
        <v>29328</v>
      </c>
      <c r="C10876" s="263" t="s">
        <v>23500</v>
      </c>
      <c r="D10876" t="s">
        <v>34972</v>
      </c>
    </row>
    <row r="10877" spans="1:4" x14ac:dyDescent="0.2">
      <c r="A10877" s="263" t="s">
        <v>3183</v>
      </c>
      <c r="B10877" s="263" t="s">
        <v>29329</v>
      </c>
      <c r="C10877" s="263" t="s">
        <v>23500</v>
      </c>
      <c r="D10877" t="s">
        <v>34972</v>
      </c>
    </row>
    <row r="10878" spans="1:4" x14ac:dyDescent="0.2">
      <c r="A10878" s="263" t="s">
        <v>16684</v>
      </c>
      <c r="B10878" s="263" t="s">
        <v>29329</v>
      </c>
      <c r="C10878" s="263" t="s">
        <v>23500</v>
      </c>
      <c r="D10878" t="s">
        <v>34972</v>
      </c>
    </row>
    <row r="10879" spans="1:4" x14ac:dyDescent="0.2">
      <c r="A10879" s="263" t="s">
        <v>3184</v>
      </c>
      <c r="B10879" s="263" t="s">
        <v>29330</v>
      </c>
      <c r="C10879" s="263" t="s">
        <v>23500</v>
      </c>
      <c r="D10879" t="s">
        <v>34972</v>
      </c>
    </row>
    <row r="10880" spans="1:4" x14ac:dyDescent="0.2">
      <c r="A10880" s="263" t="s">
        <v>16685</v>
      </c>
      <c r="B10880" s="263" t="s">
        <v>29330</v>
      </c>
      <c r="C10880" s="263" t="s">
        <v>23500</v>
      </c>
      <c r="D10880" t="s">
        <v>34972</v>
      </c>
    </row>
    <row r="10881" spans="1:4" x14ac:dyDescent="0.2">
      <c r="A10881" s="263" t="s">
        <v>8581</v>
      </c>
      <c r="B10881" s="263" t="s">
        <v>29331</v>
      </c>
      <c r="C10881" s="263" t="s">
        <v>23500</v>
      </c>
      <c r="D10881" t="s">
        <v>34972</v>
      </c>
    </row>
    <row r="10882" spans="1:4" x14ac:dyDescent="0.2">
      <c r="A10882" s="263" t="s">
        <v>16686</v>
      </c>
      <c r="B10882" s="263" t="s">
        <v>29331</v>
      </c>
      <c r="C10882" s="263" t="s">
        <v>23500</v>
      </c>
      <c r="D10882" t="s">
        <v>34972</v>
      </c>
    </row>
    <row r="10883" spans="1:4" x14ac:dyDescent="0.2">
      <c r="A10883" s="263" t="s">
        <v>3185</v>
      </c>
      <c r="B10883" s="263" t="s">
        <v>29332</v>
      </c>
      <c r="C10883" s="263" t="s">
        <v>23567</v>
      </c>
      <c r="D10883" t="s">
        <v>34973</v>
      </c>
    </row>
    <row r="10884" spans="1:4" x14ac:dyDescent="0.2">
      <c r="A10884" s="263" t="s">
        <v>16687</v>
      </c>
      <c r="B10884" s="263" t="s">
        <v>29332</v>
      </c>
      <c r="C10884" s="263" t="s">
        <v>23567</v>
      </c>
      <c r="D10884" t="s">
        <v>34973</v>
      </c>
    </row>
    <row r="10885" spans="1:4" x14ac:dyDescent="0.2">
      <c r="A10885" s="263" t="s">
        <v>3186</v>
      </c>
      <c r="B10885" s="263" t="s">
        <v>29333</v>
      </c>
      <c r="C10885" s="263" t="s">
        <v>23567</v>
      </c>
      <c r="D10885" t="s">
        <v>34973</v>
      </c>
    </row>
    <row r="10886" spans="1:4" x14ac:dyDescent="0.2">
      <c r="A10886" s="263" t="s">
        <v>16688</v>
      </c>
      <c r="B10886" s="263" t="s">
        <v>29333</v>
      </c>
      <c r="C10886" s="263" t="s">
        <v>23567</v>
      </c>
      <c r="D10886" t="s">
        <v>34973</v>
      </c>
    </row>
    <row r="10887" spans="1:4" x14ac:dyDescent="0.2">
      <c r="A10887" s="263" t="s">
        <v>3187</v>
      </c>
      <c r="B10887" s="263" t="s">
        <v>29334</v>
      </c>
      <c r="C10887" s="263" t="s">
        <v>23567</v>
      </c>
      <c r="D10887" t="s">
        <v>34973</v>
      </c>
    </row>
    <row r="10888" spans="1:4" x14ac:dyDescent="0.2">
      <c r="A10888" s="263" t="s">
        <v>16689</v>
      </c>
      <c r="B10888" s="263" t="s">
        <v>29334</v>
      </c>
      <c r="C10888" s="263" t="s">
        <v>23567</v>
      </c>
      <c r="D10888" t="s">
        <v>34973</v>
      </c>
    </row>
    <row r="10889" spans="1:4" x14ac:dyDescent="0.2">
      <c r="A10889" s="263" t="s">
        <v>3188</v>
      </c>
      <c r="B10889" s="263" t="s">
        <v>29335</v>
      </c>
      <c r="C10889" s="263" t="s">
        <v>23567</v>
      </c>
      <c r="D10889" t="s">
        <v>34973</v>
      </c>
    </row>
    <row r="10890" spans="1:4" x14ac:dyDescent="0.2">
      <c r="A10890" s="263" t="s">
        <v>16690</v>
      </c>
      <c r="B10890" s="263" t="s">
        <v>29335</v>
      </c>
      <c r="C10890" s="263" t="s">
        <v>23567</v>
      </c>
      <c r="D10890" t="s">
        <v>34973</v>
      </c>
    </row>
    <row r="10891" spans="1:4" x14ac:dyDescent="0.2">
      <c r="A10891" s="263" t="s">
        <v>8582</v>
      </c>
      <c r="B10891" s="263" t="s">
        <v>29336</v>
      </c>
      <c r="C10891" s="263" t="s">
        <v>23567</v>
      </c>
      <c r="D10891" t="s">
        <v>34973</v>
      </c>
    </row>
    <row r="10892" spans="1:4" x14ac:dyDescent="0.2">
      <c r="A10892" s="263" t="s">
        <v>16691</v>
      </c>
      <c r="B10892" s="263" t="s">
        <v>29336</v>
      </c>
      <c r="C10892" s="263" t="s">
        <v>23567</v>
      </c>
      <c r="D10892" t="s">
        <v>34973</v>
      </c>
    </row>
    <row r="10893" spans="1:4" x14ac:dyDescent="0.2">
      <c r="A10893" s="263" t="s">
        <v>8583</v>
      </c>
      <c r="B10893" s="263" t="s">
        <v>29337</v>
      </c>
      <c r="C10893" s="263" t="s">
        <v>23567</v>
      </c>
      <c r="D10893" t="s">
        <v>34973</v>
      </c>
    </row>
    <row r="10894" spans="1:4" x14ac:dyDescent="0.2">
      <c r="A10894" s="263" t="s">
        <v>16692</v>
      </c>
      <c r="B10894" s="263" t="s">
        <v>29337</v>
      </c>
      <c r="C10894" s="263" t="s">
        <v>23567</v>
      </c>
      <c r="D10894" t="s">
        <v>34973</v>
      </c>
    </row>
    <row r="10895" spans="1:4" x14ac:dyDescent="0.2">
      <c r="A10895" s="263" t="s">
        <v>8584</v>
      </c>
      <c r="B10895" s="263" t="s">
        <v>29338</v>
      </c>
      <c r="C10895" s="263" t="s">
        <v>23567</v>
      </c>
      <c r="D10895" t="s">
        <v>34973</v>
      </c>
    </row>
    <row r="10896" spans="1:4" x14ac:dyDescent="0.2">
      <c r="A10896" s="263" t="s">
        <v>16693</v>
      </c>
      <c r="B10896" s="263" t="s">
        <v>29338</v>
      </c>
      <c r="C10896" s="263" t="s">
        <v>23567</v>
      </c>
      <c r="D10896" t="s">
        <v>34973</v>
      </c>
    </row>
    <row r="10897" spans="1:4" x14ac:dyDescent="0.2">
      <c r="A10897" s="263" t="s">
        <v>8585</v>
      </c>
      <c r="B10897" s="263" t="s">
        <v>29339</v>
      </c>
      <c r="C10897" s="263" t="s">
        <v>23567</v>
      </c>
      <c r="D10897" t="s">
        <v>34973</v>
      </c>
    </row>
    <row r="10898" spans="1:4" x14ac:dyDescent="0.2">
      <c r="A10898" s="263" t="s">
        <v>16694</v>
      </c>
      <c r="B10898" s="263" t="s">
        <v>29339</v>
      </c>
      <c r="C10898" s="263" t="s">
        <v>23567</v>
      </c>
      <c r="D10898" t="s">
        <v>34973</v>
      </c>
    </row>
    <row r="10899" spans="1:4" x14ac:dyDescent="0.2">
      <c r="A10899" s="263" t="s">
        <v>8586</v>
      </c>
      <c r="B10899" s="263" t="s">
        <v>29340</v>
      </c>
      <c r="C10899" s="263" t="s">
        <v>23567</v>
      </c>
      <c r="D10899" t="s">
        <v>34973</v>
      </c>
    </row>
    <row r="10900" spans="1:4" x14ac:dyDescent="0.2">
      <c r="A10900" s="263" t="s">
        <v>16695</v>
      </c>
      <c r="B10900" s="263" t="s">
        <v>29340</v>
      </c>
      <c r="C10900" s="263" t="s">
        <v>23567</v>
      </c>
      <c r="D10900" t="s">
        <v>34973</v>
      </c>
    </row>
    <row r="10901" spans="1:4" x14ac:dyDescent="0.2">
      <c r="A10901" s="263" t="s">
        <v>8587</v>
      </c>
      <c r="B10901" s="263" t="s">
        <v>29341</v>
      </c>
      <c r="C10901" s="263" t="s">
        <v>23567</v>
      </c>
      <c r="D10901" t="s">
        <v>34973</v>
      </c>
    </row>
    <row r="10902" spans="1:4" x14ac:dyDescent="0.2">
      <c r="A10902" s="263" t="s">
        <v>16696</v>
      </c>
      <c r="B10902" s="263" t="s">
        <v>29341</v>
      </c>
      <c r="C10902" s="263" t="s">
        <v>23567</v>
      </c>
      <c r="D10902" t="s">
        <v>34973</v>
      </c>
    </row>
    <row r="10903" spans="1:4" x14ac:dyDescent="0.2">
      <c r="A10903" s="263" t="s">
        <v>3189</v>
      </c>
      <c r="B10903" s="263" t="s">
        <v>29342</v>
      </c>
      <c r="C10903" s="263" t="s">
        <v>23567</v>
      </c>
      <c r="D10903" t="s">
        <v>34973</v>
      </c>
    </row>
    <row r="10904" spans="1:4" x14ac:dyDescent="0.2">
      <c r="A10904" s="263" t="s">
        <v>16697</v>
      </c>
      <c r="B10904" s="263" t="s">
        <v>29342</v>
      </c>
      <c r="C10904" s="263" t="s">
        <v>23567</v>
      </c>
      <c r="D10904" t="s">
        <v>34973</v>
      </c>
    </row>
    <row r="10905" spans="1:4" x14ac:dyDescent="0.2">
      <c r="A10905" s="263" t="s">
        <v>8588</v>
      </c>
      <c r="B10905" s="263" t="s">
        <v>29343</v>
      </c>
      <c r="C10905" s="263" t="s">
        <v>23567</v>
      </c>
      <c r="D10905" t="s">
        <v>34973</v>
      </c>
    </row>
    <row r="10906" spans="1:4" x14ac:dyDescent="0.2">
      <c r="A10906" s="263" t="s">
        <v>16698</v>
      </c>
      <c r="B10906" s="263" t="s">
        <v>29343</v>
      </c>
      <c r="C10906" s="263" t="s">
        <v>23567</v>
      </c>
      <c r="D10906" t="s">
        <v>34973</v>
      </c>
    </row>
    <row r="10907" spans="1:4" x14ac:dyDescent="0.2">
      <c r="A10907" s="263" t="s">
        <v>8589</v>
      </c>
      <c r="B10907" s="263" t="s">
        <v>29344</v>
      </c>
      <c r="C10907" s="263" t="s">
        <v>23567</v>
      </c>
      <c r="D10907" t="s">
        <v>34973</v>
      </c>
    </row>
    <row r="10908" spans="1:4" x14ac:dyDescent="0.2">
      <c r="A10908" s="263" t="s">
        <v>16699</v>
      </c>
      <c r="B10908" s="263" t="s">
        <v>29344</v>
      </c>
      <c r="C10908" s="263" t="s">
        <v>23567</v>
      </c>
      <c r="D10908" t="s">
        <v>34973</v>
      </c>
    </row>
    <row r="10909" spans="1:4" x14ac:dyDescent="0.2">
      <c r="A10909" s="263" t="s">
        <v>3190</v>
      </c>
      <c r="B10909" s="263" t="s">
        <v>29345</v>
      </c>
      <c r="C10909" s="263" t="s">
        <v>23567</v>
      </c>
      <c r="D10909" t="s">
        <v>34973</v>
      </c>
    </row>
    <row r="10910" spans="1:4" x14ac:dyDescent="0.2">
      <c r="A10910" s="263" t="s">
        <v>16700</v>
      </c>
      <c r="B10910" s="263" t="s">
        <v>29345</v>
      </c>
      <c r="C10910" s="263" t="s">
        <v>23567</v>
      </c>
      <c r="D10910" t="s">
        <v>34973</v>
      </c>
    </row>
    <row r="10911" spans="1:4" x14ac:dyDescent="0.2">
      <c r="A10911" s="263" t="s">
        <v>8590</v>
      </c>
      <c r="B10911" s="263" t="s">
        <v>29346</v>
      </c>
      <c r="C10911" s="263" t="s">
        <v>23567</v>
      </c>
      <c r="D10911" t="s">
        <v>34973</v>
      </c>
    </row>
    <row r="10912" spans="1:4" x14ac:dyDescent="0.2">
      <c r="A10912" s="263" t="s">
        <v>16701</v>
      </c>
      <c r="B10912" s="263" t="s">
        <v>29346</v>
      </c>
      <c r="C10912" s="263" t="s">
        <v>23567</v>
      </c>
      <c r="D10912" t="s">
        <v>34973</v>
      </c>
    </row>
    <row r="10913" spans="1:4" x14ac:dyDescent="0.2">
      <c r="A10913" s="263" t="s">
        <v>8591</v>
      </c>
      <c r="B10913" s="263" t="s">
        <v>29347</v>
      </c>
      <c r="C10913" s="263" t="s">
        <v>23567</v>
      </c>
      <c r="D10913" t="s">
        <v>34973</v>
      </c>
    </row>
    <row r="10914" spans="1:4" x14ac:dyDescent="0.2">
      <c r="A10914" s="263" t="s">
        <v>16702</v>
      </c>
      <c r="B10914" s="263" t="s">
        <v>29347</v>
      </c>
      <c r="C10914" s="263" t="s">
        <v>23567</v>
      </c>
      <c r="D10914" t="s">
        <v>34973</v>
      </c>
    </row>
    <row r="10915" spans="1:4" x14ac:dyDescent="0.2">
      <c r="A10915" s="263" t="s">
        <v>3191</v>
      </c>
      <c r="B10915" s="263" t="s">
        <v>29348</v>
      </c>
      <c r="C10915" s="263" t="s">
        <v>23567</v>
      </c>
      <c r="D10915" t="s">
        <v>34973</v>
      </c>
    </row>
    <row r="10916" spans="1:4" x14ac:dyDescent="0.2">
      <c r="A10916" s="263" t="s">
        <v>16703</v>
      </c>
      <c r="B10916" s="263" t="s">
        <v>29348</v>
      </c>
      <c r="C10916" s="263" t="s">
        <v>23567</v>
      </c>
      <c r="D10916" t="s">
        <v>34973</v>
      </c>
    </row>
    <row r="10917" spans="1:4" x14ac:dyDescent="0.2">
      <c r="A10917" s="263" t="s">
        <v>8592</v>
      </c>
      <c r="B10917" s="263" t="s">
        <v>29349</v>
      </c>
      <c r="C10917" s="263" t="s">
        <v>23567</v>
      </c>
      <c r="D10917" t="s">
        <v>34973</v>
      </c>
    </row>
    <row r="10918" spans="1:4" x14ac:dyDescent="0.2">
      <c r="A10918" s="263" t="s">
        <v>16704</v>
      </c>
      <c r="B10918" s="263" t="s">
        <v>29349</v>
      </c>
      <c r="C10918" s="263" t="s">
        <v>23567</v>
      </c>
      <c r="D10918" t="s">
        <v>34973</v>
      </c>
    </row>
    <row r="10919" spans="1:4" x14ac:dyDescent="0.2">
      <c r="A10919" s="263" t="s">
        <v>8593</v>
      </c>
      <c r="B10919" s="263" t="s">
        <v>29350</v>
      </c>
      <c r="C10919" s="263" t="s">
        <v>23567</v>
      </c>
      <c r="D10919" t="s">
        <v>34973</v>
      </c>
    </row>
    <row r="10920" spans="1:4" x14ac:dyDescent="0.2">
      <c r="A10920" s="263" t="s">
        <v>16705</v>
      </c>
      <c r="B10920" s="263" t="s">
        <v>29350</v>
      </c>
      <c r="C10920" s="263" t="s">
        <v>23567</v>
      </c>
      <c r="D10920" t="s">
        <v>34973</v>
      </c>
    </row>
    <row r="10921" spans="1:4" x14ac:dyDescent="0.2">
      <c r="A10921" s="263" t="s">
        <v>3192</v>
      </c>
      <c r="B10921" s="263" t="s">
        <v>29351</v>
      </c>
      <c r="C10921" s="263" t="s">
        <v>23567</v>
      </c>
      <c r="D10921" t="s">
        <v>34973</v>
      </c>
    </row>
    <row r="10922" spans="1:4" x14ac:dyDescent="0.2">
      <c r="A10922" s="263" t="s">
        <v>16706</v>
      </c>
      <c r="B10922" s="263" t="s">
        <v>29351</v>
      </c>
      <c r="C10922" s="263" t="s">
        <v>23567</v>
      </c>
      <c r="D10922" t="s">
        <v>34973</v>
      </c>
    </row>
    <row r="10923" spans="1:4" x14ac:dyDescent="0.2">
      <c r="A10923" s="263" t="s">
        <v>8594</v>
      </c>
      <c r="B10923" s="263" t="s">
        <v>29352</v>
      </c>
      <c r="C10923" s="263" t="s">
        <v>23567</v>
      </c>
      <c r="D10923" t="s">
        <v>34973</v>
      </c>
    </row>
    <row r="10924" spans="1:4" x14ac:dyDescent="0.2">
      <c r="A10924" s="263" t="s">
        <v>16707</v>
      </c>
      <c r="B10924" s="263" t="s">
        <v>29352</v>
      </c>
      <c r="C10924" s="263" t="s">
        <v>23567</v>
      </c>
      <c r="D10924" t="s">
        <v>34973</v>
      </c>
    </row>
    <row r="10925" spans="1:4" x14ac:dyDescent="0.2">
      <c r="A10925" s="263" t="s">
        <v>8595</v>
      </c>
      <c r="B10925" s="263" t="s">
        <v>29353</v>
      </c>
      <c r="C10925" s="263" t="s">
        <v>23567</v>
      </c>
      <c r="D10925" t="s">
        <v>34973</v>
      </c>
    </row>
    <row r="10926" spans="1:4" x14ac:dyDescent="0.2">
      <c r="A10926" s="263" t="s">
        <v>16708</v>
      </c>
      <c r="B10926" s="263" t="s">
        <v>29353</v>
      </c>
      <c r="C10926" s="263" t="s">
        <v>23567</v>
      </c>
      <c r="D10926" t="s">
        <v>34973</v>
      </c>
    </row>
    <row r="10927" spans="1:4" x14ac:dyDescent="0.2">
      <c r="A10927" s="263" t="s">
        <v>8596</v>
      </c>
      <c r="B10927" s="263" t="s">
        <v>29354</v>
      </c>
      <c r="C10927" s="263" t="s">
        <v>23567</v>
      </c>
      <c r="D10927" t="s">
        <v>34973</v>
      </c>
    </row>
    <row r="10928" spans="1:4" x14ac:dyDescent="0.2">
      <c r="A10928" s="263" t="s">
        <v>16709</v>
      </c>
      <c r="B10928" s="263" t="s">
        <v>29354</v>
      </c>
      <c r="C10928" s="263" t="s">
        <v>23567</v>
      </c>
      <c r="D10928" t="s">
        <v>34973</v>
      </c>
    </row>
    <row r="10929" spans="1:4" x14ac:dyDescent="0.2">
      <c r="A10929" s="263" t="s">
        <v>8597</v>
      </c>
      <c r="B10929" s="263" t="s">
        <v>29355</v>
      </c>
      <c r="C10929" s="263" t="s">
        <v>23567</v>
      </c>
      <c r="D10929" t="s">
        <v>34973</v>
      </c>
    </row>
    <row r="10930" spans="1:4" x14ac:dyDescent="0.2">
      <c r="A10930" s="263" t="s">
        <v>16710</v>
      </c>
      <c r="B10930" s="263" t="s">
        <v>29355</v>
      </c>
      <c r="C10930" s="263" t="s">
        <v>23567</v>
      </c>
      <c r="D10930" t="s">
        <v>34973</v>
      </c>
    </row>
    <row r="10931" spans="1:4" x14ac:dyDescent="0.2">
      <c r="A10931" s="263" t="s">
        <v>8598</v>
      </c>
      <c r="B10931" s="263" t="s">
        <v>29356</v>
      </c>
      <c r="C10931" s="263" t="s">
        <v>23567</v>
      </c>
      <c r="D10931" t="s">
        <v>34973</v>
      </c>
    </row>
    <row r="10932" spans="1:4" x14ac:dyDescent="0.2">
      <c r="A10932" s="263" t="s">
        <v>16711</v>
      </c>
      <c r="B10932" s="263" t="s">
        <v>29356</v>
      </c>
      <c r="C10932" s="263" t="s">
        <v>23567</v>
      </c>
      <c r="D10932" t="s">
        <v>34973</v>
      </c>
    </row>
    <row r="10933" spans="1:4" x14ac:dyDescent="0.2">
      <c r="A10933" s="263" t="s">
        <v>8599</v>
      </c>
      <c r="B10933" s="263" t="s">
        <v>29357</v>
      </c>
      <c r="C10933" s="263" t="s">
        <v>23567</v>
      </c>
      <c r="D10933" t="s">
        <v>34973</v>
      </c>
    </row>
    <row r="10934" spans="1:4" x14ac:dyDescent="0.2">
      <c r="A10934" s="263" t="s">
        <v>16712</v>
      </c>
      <c r="B10934" s="263" t="s">
        <v>29357</v>
      </c>
      <c r="C10934" s="263" t="s">
        <v>23567</v>
      </c>
      <c r="D10934" t="s">
        <v>34973</v>
      </c>
    </row>
    <row r="10935" spans="1:4" x14ac:dyDescent="0.2">
      <c r="A10935" s="263" t="s">
        <v>8600</v>
      </c>
      <c r="B10935" s="263" t="s">
        <v>29358</v>
      </c>
      <c r="C10935" s="263" t="s">
        <v>23567</v>
      </c>
      <c r="D10935" t="s">
        <v>34973</v>
      </c>
    </row>
    <row r="10936" spans="1:4" x14ac:dyDescent="0.2">
      <c r="A10936" s="263" t="s">
        <v>16713</v>
      </c>
      <c r="B10936" s="263" t="s">
        <v>29358</v>
      </c>
      <c r="C10936" s="263" t="s">
        <v>23567</v>
      </c>
      <c r="D10936" t="s">
        <v>34973</v>
      </c>
    </row>
    <row r="10937" spans="1:4" x14ac:dyDescent="0.2">
      <c r="A10937" s="263" t="s">
        <v>8601</v>
      </c>
      <c r="B10937" s="263" t="s">
        <v>29359</v>
      </c>
      <c r="C10937" s="263" t="s">
        <v>23567</v>
      </c>
      <c r="D10937" t="s">
        <v>34973</v>
      </c>
    </row>
    <row r="10938" spans="1:4" x14ac:dyDescent="0.2">
      <c r="A10938" s="263" t="s">
        <v>16714</v>
      </c>
      <c r="B10938" s="263" t="s">
        <v>29359</v>
      </c>
      <c r="C10938" s="263" t="s">
        <v>23567</v>
      </c>
      <c r="D10938" t="s">
        <v>34973</v>
      </c>
    </row>
    <row r="10939" spans="1:4" x14ac:dyDescent="0.2">
      <c r="A10939" s="263" t="s">
        <v>8602</v>
      </c>
      <c r="B10939" s="263" t="s">
        <v>29360</v>
      </c>
      <c r="C10939" s="263" t="s">
        <v>23567</v>
      </c>
      <c r="D10939" t="s">
        <v>34973</v>
      </c>
    </row>
    <row r="10940" spans="1:4" x14ac:dyDescent="0.2">
      <c r="A10940" s="263" t="s">
        <v>16715</v>
      </c>
      <c r="B10940" s="263" t="s">
        <v>29360</v>
      </c>
      <c r="C10940" s="263" t="s">
        <v>23567</v>
      </c>
      <c r="D10940" t="s">
        <v>34973</v>
      </c>
    </row>
    <row r="10941" spans="1:4" x14ac:dyDescent="0.2">
      <c r="A10941" s="263" t="s">
        <v>3193</v>
      </c>
      <c r="B10941" s="263" t="s">
        <v>29361</v>
      </c>
      <c r="C10941" s="263" t="s">
        <v>20</v>
      </c>
      <c r="D10941" t="s">
        <v>0</v>
      </c>
    </row>
    <row r="10942" spans="1:4" x14ac:dyDescent="0.2">
      <c r="A10942" s="263" t="s">
        <v>16716</v>
      </c>
      <c r="B10942" s="263" t="s">
        <v>29361</v>
      </c>
      <c r="C10942" s="263" t="s">
        <v>20</v>
      </c>
      <c r="D10942" t="s">
        <v>0</v>
      </c>
    </row>
    <row r="10943" spans="1:4" x14ac:dyDescent="0.2">
      <c r="A10943" s="263" t="s">
        <v>3194</v>
      </c>
      <c r="B10943" s="263" t="s">
        <v>29362</v>
      </c>
      <c r="C10943" s="263" t="s">
        <v>20</v>
      </c>
      <c r="D10943" t="s">
        <v>0</v>
      </c>
    </row>
    <row r="10944" spans="1:4" x14ac:dyDescent="0.2">
      <c r="A10944" s="263" t="s">
        <v>16717</v>
      </c>
      <c r="B10944" s="263" t="s">
        <v>29362</v>
      </c>
      <c r="C10944" s="263" t="s">
        <v>20</v>
      </c>
      <c r="D10944" t="s">
        <v>0</v>
      </c>
    </row>
    <row r="10945" spans="1:4" x14ac:dyDescent="0.2">
      <c r="A10945" s="263" t="s">
        <v>3195</v>
      </c>
      <c r="B10945" s="263" t="s">
        <v>29363</v>
      </c>
      <c r="C10945" s="263" t="s">
        <v>23567</v>
      </c>
      <c r="D10945" t="s">
        <v>34973</v>
      </c>
    </row>
    <row r="10946" spans="1:4" x14ac:dyDescent="0.2">
      <c r="A10946" s="263" t="s">
        <v>16718</v>
      </c>
      <c r="B10946" s="263" t="s">
        <v>29363</v>
      </c>
      <c r="C10946" s="263" t="s">
        <v>23567</v>
      </c>
      <c r="D10946" t="s">
        <v>34973</v>
      </c>
    </row>
    <row r="10947" spans="1:4" x14ac:dyDescent="0.2">
      <c r="A10947" s="263" t="s">
        <v>3196</v>
      </c>
      <c r="B10947" s="263" t="s">
        <v>29364</v>
      </c>
      <c r="C10947" s="263" t="s">
        <v>23567</v>
      </c>
      <c r="D10947" t="s">
        <v>34973</v>
      </c>
    </row>
    <row r="10948" spans="1:4" x14ac:dyDescent="0.2">
      <c r="A10948" s="263" t="s">
        <v>16719</v>
      </c>
      <c r="B10948" s="263" t="s">
        <v>29364</v>
      </c>
      <c r="C10948" s="263" t="s">
        <v>23567</v>
      </c>
      <c r="D10948" t="s">
        <v>34973</v>
      </c>
    </row>
    <row r="10949" spans="1:4" x14ac:dyDescent="0.2">
      <c r="A10949" s="263" t="s">
        <v>8603</v>
      </c>
      <c r="B10949" s="263" t="s">
        <v>29365</v>
      </c>
      <c r="C10949" s="263" t="s">
        <v>23567</v>
      </c>
      <c r="D10949" t="s">
        <v>34973</v>
      </c>
    </row>
    <row r="10950" spans="1:4" x14ac:dyDescent="0.2">
      <c r="A10950" s="263" t="s">
        <v>16720</v>
      </c>
      <c r="B10950" s="263" t="s">
        <v>29365</v>
      </c>
      <c r="C10950" s="263" t="s">
        <v>23567</v>
      </c>
      <c r="D10950" t="s">
        <v>34973</v>
      </c>
    </row>
    <row r="10951" spans="1:4" x14ac:dyDescent="0.2">
      <c r="A10951" s="263" t="s">
        <v>8604</v>
      </c>
      <c r="B10951" s="263" t="s">
        <v>29366</v>
      </c>
      <c r="C10951" s="263" t="s">
        <v>23567</v>
      </c>
      <c r="D10951" t="s">
        <v>34973</v>
      </c>
    </row>
    <row r="10952" spans="1:4" x14ac:dyDescent="0.2">
      <c r="A10952" s="263" t="s">
        <v>16721</v>
      </c>
      <c r="B10952" s="263" t="s">
        <v>29366</v>
      </c>
      <c r="C10952" s="263" t="s">
        <v>23567</v>
      </c>
      <c r="D10952" t="s">
        <v>34973</v>
      </c>
    </row>
    <row r="10953" spans="1:4" x14ac:dyDescent="0.2">
      <c r="A10953" s="263" t="s">
        <v>8605</v>
      </c>
      <c r="B10953" s="263" t="s">
        <v>29367</v>
      </c>
      <c r="C10953" s="263" t="s">
        <v>23567</v>
      </c>
      <c r="D10953" t="s">
        <v>34973</v>
      </c>
    </row>
    <row r="10954" spans="1:4" x14ac:dyDescent="0.2">
      <c r="A10954" s="263" t="s">
        <v>16722</v>
      </c>
      <c r="B10954" s="263" t="s">
        <v>29367</v>
      </c>
      <c r="C10954" s="263" t="s">
        <v>23567</v>
      </c>
      <c r="D10954" t="s">
        <v>34973</v>
      </c>
    </row>
    <row r="10955" spans="1:4" x14ac:dyDescent="0.2">
      <c r="A10955" s="263" t="s">
        <v>8606</v>
      </c>
      <c r="B10955" s="263" t="s">
        <v>29368</v>
      </c>
      <c r="C10955" s="263" t="s">
        <v>23567</v>
      </c>
      <c r="D10955" t="s">
        <v>34973</v>
      </c>
    </row>
    <row r="10956" spans="1:4" x14ac:dyDescent="0.2">
      <c r="A10956" s="263" t="s">
        <v>16723</v>
      </c>
      <c r="B10956" s="263" t="s">
        <v>29368</v>
      </c>
      <c r="C10956" s="263" t="s">
        <v>23567</v>
      </c>
      <c r="D10956" t="s">
        <v>34973</v>
      </c>
    </row>
    <row r="10957" spans="1:4" x14ac:dyDescent="0.2">
      <c r="A10957" s="263" t="s">
        <v>3135</v>
      </c>
      <c r="B10957" s="263" t="s">
        <v>29369</v>
      </c>
      <c r="C10957" s="263" t="s">
        <v>23819</v>
      </c>
      <c r="D10957" t="s">
        <v>35033</v>
      </c>
    </row>
    <row r="10958" spans="1:4" x14ac:dyDescent="0.2">
      <c r="A10958" s="263" t="s">
        <v>16724</v>
      </c>
      <c r="B10958" s="263" t="s">
        <v>29369</v>
      </c>
      <c r="C10958" s="263" t="s">
        <v>23819</v>
      </c>
      <c r="D10958" t="s">
        <v>35033</v>
      </c>
    </row>
    <row r="10959" spans="1:4" x14ac:dyDescent="0.2">
      <c r="A10959" s="263" t="s">
        <v>3136</v>
      </c>
      <c r="B10959" s="263" t="s">
        <v>29370</v>
      </c>
      <c r="C10959" s="263" t="s">
        <v>23819</v>
      </c>
      <c r="D10959" t="s">
        <v>35033</v>
      </c>
    </row>
    <row r="10960" spans="1:4" x14ac:dyDescent="0.2">
      <c r="A10960" s="263" t="s">
        <v>16725</v>
      </c>
      <c r="B10960" s="263" t="s">
        <v>29370</v>
      </c>
      <c r="C10960" s="263" t="s">
        <v>23819</v>
      </c>
      <c r="D10960" t="s">
        <v>35033</v>
      </c>
    </row>
    <row r="10961" spans="1:4" x14ac:dyDescent="0.2">
      <c r="A10961" s="263" t="s">
        <v>3197</v>
      </c>
      <c r="B10961" s="263" t="s">
        <v>29371</v>
      </c>
      <c r="C10961" s="263" t="s">
        <v>890</v>
      </c>
      <c r="D10961" t="s">
        <v>24352</v>
      </c>
    </row>
    <row r="10962" spans="1:4" x14ac:dyDescent="0.2">
      <c r="A10962" s="263" t="s">
        <v>16726</v>
      </c>
      <c r="B10962" s="263" t="s">
        <v>29371</v>
      </c>
      <c r="C10962" s="263" t="s">
        <v>890</v>
      </c>
      <c r="D10962" t="s">
        <v>24352</v>
      </c>
    </row>
    <row r="10963" spans="1:4" x14ac:dyDescent="0.2">
      <c r="A10963" s="263" t="s">
        <v>3198</v>
      </c>
      <c r="B10963" s="263" t="s">
        <v>29372</v>
      </c>
      <c r="C10963" s="263" t="s">
        <v>23567</v>
      </c>
      <c r="D10963" t="s">
        <v>34973</v>
      </c>
    </row>
    <row r="10964" spans="1:4" x14ac:dyDescent="0.2">
      <c r="A10964" s="263" t="s">
        <v>16727</v>
      </c>
      <c r="B10964" s="263" t="s">
        <v>29372</v>
      </c>
      <c r="C10964" s="263" t="s">
        <v>23567</v>
      </c>
      <c r="D10964" t="s">
        <v>34973</v>
      </c>
    </row>
    <row r="10965" spans="1:4" x14ac:dyDescent="0.2">
      <c r="A10965" s="263" t="s">
        <v>3199</v>
      </c>
      <c r="B10965" s="263" t="s">
        <v>29373</v>
      </c>
      <c r="C10965" s="263" t="s">
        <v>12</v>
      </c>
      <c r="D10965" t="s">
        <v>2</v>
      </c>
    </row>
    <row r="10966" spans="1:4" x14ac:dyDescent="0.2">
      <c r="A10966" s="263" t="s">
        <v>16728</v>
      </c>
      <c r="B10966" s="263" t="s">
        <v>29373</v>
      </c>
      <c r="C10966" s="263" t="s">
        <v>12</v>
      </c>
      <c r="D10966" t="s">
        <v>2</v>
      </c>
    </row>
    <row r="10967" spans="1:4" x14ac:dyDescent="0.2">
      <c r="A10967" s="263" t="s">
        <v>8607</v>
      </c>
      <c r="B10967" s="263" t="s">
        <v>29374</v>
      </c>
      <c r="C10967" s="263" t="s">
        <v>23567</v>
      </c>
      <c r="D10967" t="s">
        <v>34973</v>
      </c>
    </row>
    <row r="10968" spans="1:4" x14ac:dyDescent="0.2">
      <c r="A10968" s="263" t="s">
        <v>16729</v>
      </c>
      <c r="B10968" s="263" t="s">
        <v>29374</v>
      </c>
      <c r="C10968" s="263" t="s">
        <v>23567</v>
      </c>
      <c r="D10968" t="s">
        <v>34973</v>
      </c>
    </row>
    <row r="10969" spans="1:4" x14ac:dyDescent="0.2">
      <c r="A10969" s="263" t="s">
        <v>8608</v>
      </c>
      <c r="B10969" s="263" t="s">
        <v>29375</v>
      </c>
      <c r="C10969" s="263" t="s">
        <v>23567</v>
      </c>
      <c r="D10969" t="s">
        <v>34973</v>
      </c>
    </row>
    <row r="10970" spans="1:4" x14ac:dyDescent="0.2">
      <c r="A10970" s="263" t="s">
        <v>16730</v>
      </c>
      <c r="B10970" s="263" t="s">
        <v>29375</v>
      </c>
      <c r="C10970" s="263" t="s">
        <v>23567</v>
      </c>
      <c r="D10970" t="s">
        <v>34973</v>
      </c>
    </row>
    <row r="10971" spans="1:4" x14ac:dyDescent="0.2">
      <c r="A10971" s="263" t="s">
        <v>8609</v>
      </c>
      <c r="B10971" s="263" t="s">
        <v>29376</v>
      </c>
      <c r="C10971" s="263" t="s">
        <v>23567</v>
      </c>
      <c r="D10971" t="s">
        <v>34973</v>
      </c>
    </row>
    <row r="10972" spans="1:4" x14ac:dyDescent="0.2">
      <c r="A10972" s="263" t="s">
        <v>16731</v>
      </c>
      <c r="B10972" s="263" t="s">
        <v>29376</v>
      </c>
      <c r="C10972" s="263" t="s">
        <v>23567</v>
      </c>
      <c r="D10972" t="s">
        <v>34973</v>
      </c>
    </row>
    <row r="10973" spans="1:4" x14ac:dyDescent="0.2">
      <c r="A10973" s="263" t="s">
        <v>8610</v>
      </c>
      <c r="B10973" s="263" t="s">
        <v>29377</v>
      </c>
      <c r="C10973" s="263" t="s">
        <v>23567</v>
      </c>
      <c r="D10973" t="s">
        <v>34973</v>
      </c>
    </row>
    <row r="10974" spans="1:4" x14ac:dyDescent="0.2">
      <c r="A10974" s="263" t="s">
        <v>16732</v>
      </c>
      <c r="B10974" s="263" t="s">
        <v>29377</v>
      </c>
      <c r="C10974" s="263" t="s">
        <v>23567</v>
      </c>
      <c r="D10974" t="s">
        <v>34973</v>
      </c>
    </row>
    <row r="10975" spans="1:4" x14ac:dyDescent="0.2">
      <c r="A10975" s="263" t="s">
        <v>3200</v>
      </c>
      <c r="B10975" s="263" t="s">
        <v>29378</v>
      </c>
      <c r="C10975" s="263" t="s">
        <v>20</v>
      </c>
      <c r="D10975" t="s">
        <v>0</v>
      </c>
    </row>
    <row r="10976" spans="1:4" x14ac:dyDescent="0.2">
      <c r="A10976" s="263" t="s">
        <v>16733</v>
      </c>
      <c r="B10976" s="263" t="s">
        <v>29378</v>
      </c>
      <c r="C10976" s="263" t="s">
        <v>20</v>
      </c>
      <c r="D10976" t="s">
        <v>0</v>
      </c>
    </row>
    <row r="10977" spans="1:4" x14ac:dyDescent="0.2">
      <c r="A10977" s="263" t="s">
        <v>3201</v>
      </c>
      <c r="B10977" s="263" t="s">
        <v>29379</v>
      </c>
      <c r="C10977" s="263" t="s">
        <v>20</v>
      </c>
      <c r="D10977" t="s">
        <v>0</v>
      </c>
    </row>
    <row r="10978" spans="1:4" x14ac:dyDescent="0.2">
      <c r="A10978" s="263" t="s">
        <v>16734</v>
      </c>
      <c r="B10978" s="263" t="s">
        <v>29379</v>
      </c>
      <c r="C10978" s="263" t="s">
        <v>20</v>
      </c>
      <c r="D10978" t="s">
        <v>0</v>
      </c>
    </row>
    <row r="10979" spans="1:4" x14ac:dyDescent="0.2">
      <c r="A10979" s="263" t="s">
        <v>3202</v>
      </c>
      <c r="B10979" s="263" t="s">
        <v>29380</v>
      </c>
      <c r="C10979" s="263" t="s">
        <v>20</v>
      </c>
      <c r="D10979" t="s">
        <v>0</v>
      </c>
    </row>
    <row r="10980" spans="1:4" x14ac:dyDescent="0.2">
      <c r="A10980" s="263" t="s">
        <v>16735</v>
      </c>
      <c r="B10980" s="263" t="s">
        <v>29380</v>
      </c>
      <c r="C10980" s="263" t="s">
        <v>20</v>
      </c>
      <c r="D10980" t="s">
        <v>0</v>
      </c>
    </row>
    <row r="10981" spans="1:4" x14ac:dyDescent="0.2">
      <c r="A10981" s="263" t="s">
        <v>3203</v>
      </c>
      <c r="B10981" s="263" t="s">
        <v>29381</v>
      </c>
      <c r="C10981" s="263" t="s">
        <v>20</v>
      </c>
      <c r="D10981" t="s">
        <v>0</v>
      </c>
    </row>
    <row r="10982" spans="1:4" x14ac:dyDescent="0.2">
      <c r="A10982" s="263" t="s">
        <v>16736</v>
      </c>
      <c r="B10982" s="263" t="s">
        <v>29381</v>
      </c>
      <c r="C10982" s="263" t="s">
        <v>20</v>
      </c>
      <c r="D10982" t="s">
        <v>0</v>
      </c>
    </row>
    <row r="10983" spans="1:4" x14ac:dyDescent="0.2">
      <c r="A10983" s="263" t="s">
        <v>3204</v>
      </c>
      <c r="B10983" s="263" t="s">
        <v>29382</v>
      </c>
      <c r="C10983" s="263" t="s">
        <v>20</v>
      </c>
      <c r="D10983" t="s">
        <v>0</v>
      </c>
    </row>
    <row r="10984" spans="1:4" x14ac:dyDescent="0.2">
      <c r="A10984" s="263" t="s">
        <v>16737</v>
      </c>
      <c r="B10984" s="263" t="s">
        <v>29382</v>
      </c>
      <c r="C10984" s="263" t="s">
        <v>20</v>
      </c>
      <c r="D10984" t="s">
        <v>0</v>
      </c>
    </row>
    <row r="10985" spans="1:4" x14ac:dyDescent="0.2">
      <c r="A10985" s="263" t="s">
        <v>3205</v>
      </c>
      <c r="B10985" s="263" t="s">
        <v>29383</v>
      </c>
      <c r="C10985" s="263" t="s">
        <v>20</v>
      </c>
      <c r="D10985" t="s">
        <v>0</v>
      </c>
    </row>
    <row r="10986" spans="1:4" x14ac:dyDescent="0.2">
      <c r="A10986" s="263" t="s">
        <v>16738</v>
      </c>
      <c r="B10986" s="263" t="s">
        <v>29383</v>
      </c>
      <c r="C10986" s="263" t="s">
        <v>20</v>
      </c>
      <c r="D10986" t="s">
        <v>0</v>
      </c>
    </row>
    <row r="10987" spans="1:4" x14ac:dyDescent="0.2">
      <c r="A10987" s="263" t="s">
        <v>3206</v>
      </c>
      <c r="B10987" s="263" t="s">
        <v>29384</v>
      </c>
      <c r="C10987" s="263" t="s">
        <v>20</v>
      </c>
      <c r="D10987" t="s">
        <v>0</v>
      </c>
    </row>
    <row r="10988" spans="1:4" x14ac:dyDescent="0.2">
      <c r="A10988" s="263" t="s">
        <v>16739</v>
      </c>
      <c r="B10988" s="263" t="s">
        <v>29384</v>
      </c>
      <c r="C10988" s="263" t="s">
        <v>20</v>
      </c>
      <c r="D10988" t="s">
        <v>0</v>
      </c>
    </row>
    <row r="10989" spans="1:4" x14ac:dyDescent="0.2">
      <c r="A10989" s="263" t="s">
        <v>3207</v>
      </c>
      <c r="B10989" s="263" t="s">
        <v>29385</v>
      </c>
      <c r="C10989" s="263" t="s">
        <v>20</v>
      </c>
      <c r="D10989" t="s">
        <v>0</v>
      </c>
    </row>
    <row r="10990" spans="1:4" x14ac:dyDescent="0.2">
      <c r="A10990" s="263" t="s">
        <v>16740</v>
      </c>
      <c r="B10990" s="263" t="s">
        <v>29385</v>
      </c>
      <c r="C10990" s="263" t="s">
        <v>20</v>
      </c>
      <c r="D10990" t="s">
        <v>0</v>
      </c>
    </row>
    <row r="10991" spans="1:4" x14ac:dyDescent="0.2">
      <c r="A10991" s="263" t="s">
        <v>3208</v>
      </c>
      <c r="B10991" s="263" t="s">
        <v>29386</v>
      </c>
      <c r="C10991" s="263" t="s">
        <v>20</v>
      </c>
      <c r="D10991" t="s">
        <v>0</v>
      </c>
    </row>
    <row r="10992" spans="1:4" x14ac:dyDescent="0.2">
      <c r="A10992" s="263" t="s">
        <v>16741</v>
      </c>
      <c r="B10992" s="263" t="s">
        <v>29386</v>
      </c>
      <c r="C10992" s="263" t="s">
        <v>20</v>
      </c>
      <c r="D10992" t="s">
        <v>0</v>
      </c>
    </row>
    <row r="10993" spans="1:4" x14ac:dyDescent="0.2">
      <c r="A10993" s="263" t="s">
        <v>3209</v>
      </c>
      <c r="B10993" s="263" t="s">
        <v>29387</v>
      </c>
      <c r="C10993" s="263" t="s">
        <v>20</v>
      </c>
      <c r="D10993" t="s">
        <v>0</v>
      </c>
    </row>
    <row r="10994" spans="1:4" x14ac:dyDescent="0.2">
      <c r="A10994" s="263" t="s">
        <v>16742</v>
      </c>
      <c r="B10994" s="263" t="s">
        <v>29387</v>
      </c>
      <c r="C10994" s="263" t="s">
        <v>20</v>
      </c>
      <c r="D10994" t="s">
        <v>0</v>
      </c>
    </row>
    <row r="10995" spans="1:4" x14ac:dyDescent="0.2">
      <c r="A10995" s="263" t="s">
        <v>3210</v>
      </c>
      <c r="B10995" s="263" t="s">
        <v>29388</v>
      </c>
      <c r="C10995" s="263" t="s">
        <v>20</v>
      </c>
      <c r="D10995" t="s">
        <v>0</v>
      </c>
    </row>
    <row r="10996" spans="1:4" x14ac:dyDescent="0.2">
      <c r="A10996" s="263" t="s">
        <v>16743</v>
      </c>
      <c r="B10996" s="263" t="s">
        <v>29388</v>
      </c>
      <c r="C10996" s="263" t="s">
        <v>20</v>
      </c>
      <c r="D10996" t="s">
        <v>0</v>
      </c>
    </row>
    <row r="10997" spans="1:4" x14ac:dyDescent="0.2">
      <c r="A10997" s="263" t="s">
        <v>3211</v>
      </c>
      <c r="B10997" s="263" t="s">
        <v>29389</v>
      </c>
      <c r="C10997" s="263" t="s">
        <v>20</v>
      </c>
      <c r="D10997" t="s">
        <v>0</v>
      </c>
    </row>
    <row r="10998" spans="1:4" x14ac:dyDescent="0.2">
      <c r="A10998" s="263" t="s">
        <v>16744</v>
      </c>
      <c r="B10998" s="263" t="s">
        <v>29389</v>
      </c>
      <c r="C10998" s="263" t="s">
        <v>20</v>
      </c>
      <c r="D10998" t="s">
        <v>0</v>
      </c>
    </row>
    <row r="10999" spans="1:4" x14ac:dyDescent="0.2">
      <c r="A10999" s="263" t="s">
        <v>3212</v>
      </c>
      <c r="B10999" s="263" t="s">
        <v>29390</v>
      </c>
      <c r="C10999" s="263" t="s">
        <v>20</v>
      </c>
      <c r="D10999" t="s">
        <v>0</v>
      </c>
    </row>
    <row r="11000" spans="1:4" x14ac:dyDescent="0.2">
      <c r="A11000" s="263" t="s">
        <v>16745</v>
      </c>
      <c r="B11000" s="263" t="s">
        <v>29390</v>
      </c>
      <c r="C11000" s="263" t="s">
        <v>20</v>
      </c>
      <c r="D11000" t="s">
        <v>0</v>
      </c>
    </row>
    <row r="11001" spans="1:4" x14ac:dyDescent="0.2">
      <c r="A11001" s="263" t="s">
        <v>3213</v>
      </c>
      <c r="B11001" s="263" t="s">
        <v>29391</v>
      </c>
      <c r="C11001" s="263" t="s">
        <v>20</v>
      </c>
      <c r="D11001" t="s">
        <v>0</v>
      </c>
    </row>
    <row r="11002" spans="1:4" x14ac:dyDescent="0.2">
      <c r="A11002" s="263" t="s">
        <v>16746</v>
      </c>
      <c r="B11002" s="263" t="s">
        <v>29391</v>
      </c>
      <c r="C11002" s="263" t="s">
        <v>20</v>
      </c>
      <c r="D11002" t="s">
        <v>0</v>
      </c>
    </row>
    <row r="11003" spans="1:4" x14ac:dyDescent="0.2">
      <c r="A11003" s="263" t="s">
        <v>3214</v>
      </c>
      <c r="B11003" s="263" t="s">
        <v>29392</v>
      </c>
      <c r="C11003" s="263" t="s">
        <v>20</v>
      </c>
      <c r="D11003" t="s">
        <v>0</v>
      </c>
    </row>
    <row r="11004" spans="1:4" x14ac:dyDescent="0.2">
      <c r="A11004" s="263" t="s">
        <v>16747</v>
      </c>
      <c r="B11004" s="263" t="s">
        <v>29392</v>
      </c>
      <c r="C11004" s="263" t="s">
        <v>20</v>
      </c>
      <c r="D11004" t="s">
        <v>0</v>
      </c>
    </row>
    <row r="11005" spans="1:4" x14ac:dyDescent="0.2">
      <c r="A11005" s="263" t="s">
        <v>3215</v>
      </c>
      <c r="B11005" s="263" t="s">
        <v>29393</v>
      </c>
      <c r="C11005" s="263" t="s">
        <v>20</v>
      </c>
      <c r="D11005" t="s">
        <v>0</v>
      </c>
    </row>
    <row r="11006" spans="1:4" x14ac:dyDescent="0.2">
      <c r="A11006" s="263" t="s">
        <v>16748</v>
      </c>
      <c r="B11006" s="263" t="s">
        <v>29393</v>
      </c>
      <c r="C11006" s="263" t="s">
        <v>20</v>
      </c>
      <c r="D11006" t="s">
        <v>0</v>
      </c>
    </row>
    <row r="11007" spans="1:4" x14ac:dyDescent="0.2">
      <c r="A11007" s="263" t="s">
        <v>3216</v>
      </c>
      <c r="B11007" s="263" t="s">
        <v>29394</v>
      </c>
      <c r="C11007" s="263" t="s">
        <v>20</v>
      </c>
      <c r="D11007" t="s">
        <v>0</v>
      </c>
    </row>
    <row r="11008" spans="1:4" x14ac:dyDescent="0.2">
      <c r="A11008" s="263" t="s">
        <v>16749</v>
      </c>
      <c r="B11008" s="263" t="s">
        <v>29394</v>
      </c>
      <c r="C11008" s="263" t="s">
        <v>20</v>
      </c>
      <c r="D11008" t="s">
        <v>0</v>
      </c>
    </row>
    <row r="11009" spans="1:4" x14ac:dyDescent="0.2">
      <c r="A11009" s="263" t="s">
        <v>3217</v>
      </c>
      <c r="B11009" s="263" t="s">
        <v>29395</v>
      </c>
      <c r="C11009" s="263" t="s">
        <v>20</v>
      </c>
      <c r="D11009" t="s">
        <v>0</v>
      </c>
    </row>
    <row r="11010" spans="1:4" x14ac:dyDescent="0.2">
      <c r="A11010" s="263" t="s">
        <v>16750</v>
      </c>
      <c r="B11010" s="263" t="s">
        <v>29395</v>
      </c>
      <c r="C11010" s="263" t="s">
        <v>20</v>
      </c>
      <c r="D11010" t="s">
        <v>0</v>
      </c>
    </row>
    <row r="11011" spans="1:4" x14ac:dyDescent="0.2">
      <c r="A11011" s="263" t="s">
        <v>3218</v>
      </c>
      <c r="B11011" s="263" t="s">
        <v>29396</v>
      </c>
      <c r="C11011" s="263" t="s">
        <v>20</v>
      </c>
      <c r="D11011" t="s">
        <v>0</v>
      </c>
    </row>
    <row r="11012" spans="1:4" x14ac:dyDescent="0.2">
      <c r="A11012" s="263" t="s">
        <v>16751</v>
      </c>
      <c r="B11012" s="263" t="s">
        <v>29396</v>
      </c>
      <c r="C11012" s="263" t="s">
        <v>20</v>
      </c>
      <c r="D11012" t="s">
        <v>0</v>
      </c>
    </row>
    <row r="11013" spans="1:4" x14ac:dyDescent="0.2">
      <c r="A11013" s="263" t="s">
        <v>3219</v>
      </c>
      <c r="B11013" s="263" t="s">
        <v>29397</v>
      </c>
      <c r="C11013" s="263" t="s">
        <v>20</v>
      </c>
      <c r="D11013" t="s">
        <v>0</v>
      </c>
    </row>
    <row r="11014" spans="1:4" x14ac:dyDescent="0.2">
      <c r="A11014" s="263" t="s">
        <v>16752</v>
      </c>
      <c r="B11014" s="263" t="s">
        <v>29397</v>
      </c>
      <c r="C11014" s="263" t="s">
        <v>20</v>
      </c>
      <c r="D11014" t="s">
        <v>0</v>
      </c>
    </row>
    <row r="11015" spans="1:4" x14ac:dyDescent="0.2">
      <c r="A11015" s="263" t="s">
        <v>3220</v>
      </c>
      <c r="B11015" s="263" t="s">
        <v>29398</v>
      </c>
      <c r="C11015" s="263" t="s">
        <v>20</v>
      </c>
      <c r="D11015" t="s">
        <v>0</v>
      </c>
    </row>
    <row r="11016" spans="1:4" x14ac:dyDescent="0.2">
      <c r="A11016" s="263" t="s">
        <v>16753</v>
      </c>
      <c r="B11016" s="263" t="s">
        <v>29398</v>
      </c>
      <c r="C11016" s="263" t="s">
        <v>20</v>
      </c>
      <c r="D11016" t="s">
        <v>0</v>
      </c>
    </row>
    <row r="11017" spans="1:4" x14ac:dyDescent="0.2">
      <c r="A11017" s="263" t="s">
        <v>3221</v>
      </c>
      <c r="B11017" s="263" t="s">
        <v>29399</v>
      </c>
      <c r="C11017" s="263" t="s">
        <v>20</v>
      </c>
      <c r="D11017" t="s">
        <v>0</v>
      </c>
    </row>
    <row r="11018" spans="1:4" x14ac:dyDescent="0.2">
      <c r="A11018" s="263" t="s">
        <v>16754</v>
      </c>
      <c r="B11018" s="263" t="s">
        <v>29399</v>
      </c>
      <c r="C11018" s="263" t="s">
        <v>20</v>
      </c>
      <c r="D11018" t="s">
        <v>0</v>
      </c>
    </row>
    <row r="11019" spans="1:4" x14ac:dyDescent="0.2">
      <c r="A11019" s="263" t="s">
        <v>3222</v>
      </c>
      <c r="B11019" s="263" t="s">
        <v>29400</v>
      </c>
      <c r="C11019" s="263" t="s">
        <v>20</v>
      </c>
      <c r="D11019" t="s">
        <v>0</v>
      </c>
    </row>
    <row r="11020" spans="1:4" x14ac:dyDescent="0.2">
      <c r="A11020" s="263" t="s">
        <v>16755</v>
      </c>
      <c r="B11020" s="263" t="s">
        <v>29400</v>
      </c>
      <c r="C11020" s="263" t="s">
        <v>20</v>
      </c>
      <c r="D11020" t="s">
        <v>0</v>
      </c>
    </row>
    <row r="11021" spans="1:4" x14ac:dyDescent="0.2">
      <c r="A11021" s="263" t="s">
        <v>3223</v>
      </c>
      <c r="B11021" s="263" t="s">
        <v>29401</v>
      </c>
      <c r="C11021" s="263" t="s">
        <v>20</v>
      </c>
      <c r="D11021" t="s">
        <v>0</v>
      </c>
    </row>
    <row r="11022" spans="1:4" x14ac:dyDescent="0.2">
      <c r="A11022" s="263" t="s">
        <v>16756</v>
      </c>
      <c r="B11022" s="263" t="s">
        <v>29401</v>
      </c>
      <c r="C11022" s="263" t="s">
        <v>20</v>
      </c>
      <c r="D11022" t="s">
        <v>0</v>
      </c>
    </row>
    <row r="11023" spans="1:4" x14ac:dyDescent="0.2">
      <c r="A11023" s="263" t="s">
        <v>3224</v>
      </c>
      <c r="B11023" s="263" t="s">
        <v>29402</v>
      </c>
      <c r="C11023" s="263" t="s">
        <v>20</v>
      </c>
      <c r="D11023" t="s">
        <v>0</v>
      </c>
    </row>
    <row r="11024" spans="1:4" x14ac:dyDescent="0.2">
      <c r="A11024" s="263" t="s">
        <v>16757</v>
      </c>
      <c r="B11024" s="263" t="s">
        <v>29402</v>
      </c>
      <c r="C11024" s="263" t="s">
        <v>20</v>
      </c>
      <c r="D11024" t="s">
        <v>0</v>
      </c>
    </row>
    <row r="11025" spans="1:4" x14ac:dyDescent="0.2">
      <c r="A11025" s="263" t="s">
        <v>3225</v>
      </c>
      <c r="B11025" s="263" t="s">
        <v>29403</v>
      </c>
      <c r="C11025" s="263" t="s">
        <v>20</v>
      </c>
      <c r="D11025" t="s">
        <v>0</v>
      </c>
    </row>
    <row r="11026" spans="1:4" x14ac:dyDescent="0.2">
      <c r="A11026" s="263" t="s">
        <v>16758</v>
      </c>
      <c r="B11026" s="263" t="s">
        <v>29403</v>
      </c>
      <c r="C11026" s="263" t="s">
        <v>20</v>
      </c>
      <c r="D11026" t="s">
        <v>0</v>
      </c>
    </row>
    <row r="11027" spans="1:4" x14ac:dyDescent="0.2">
      <c r="A11027" s="263" t="s">
        <v>3226</v>
      </c>
      <c r="B11027" s="263" t="s">
        <v>29404</v>
      </c>
      <c r="C11027" s="263" t="s">
        <v>20</v>
      </c>
      <c r="D11027" t="s">
        <v>0</v>
      </c>
    </row>
    <row r="11028" spans="1:4" x14ac:dyDescent="0.2">
      <c r="A11028" s="263" t="s">
        <v>16759</v>
      </c>
      <c r="B11028" s="263" t="s">
        <v>29404</v>
      </c>
      <c r="C11028" s="263" t="s">
        <v>20</v>
      </c>
      <c r="D11028" t="s">
        <v>0</v>
      </c>
    </row>
    <row r="11029" spans="1:4" x14ac:dyDescent="0.2">
      <c r="A11029" s="263" t="s">
        <v>3227</v>
      </c>
      <c r="B11029" s="263" t="s">
        <v>29405</v>
      </c>
      <c r="C11029" s="263" t="s">
        <v>20</v>
      </c>
      <c r="D11029" t="s">
        <v>0</v>
      </c>
    </row>
    <row r="11030" spans="1:4" x14ac:dyDescent="0.2">
      <c r="A11030" s="263" t="s">
        <v>16760</v>
      </c>
      <c r="B11030" s="263" t="s">
        <v>29405</v>
      </c>
      <c r="C11030" s="263" t="s">
        <v>20</v>
      </c>
      <c r="D11030" t="s">
        <v>0</v>
      </c>
    </row>
    <row r="11031" spans="1:4" x14ac:dyDescent="0.2">
      <c r="A11031" s="263" t="s">
        <v>3228</v>
      </c>
      <c r="B11031" s="263" t="s">
        <v>29406</v>
      </c>
      <c r="C11031" s="263" t="s">
        <v>20</v>
      </c>
      <c r="D11031" t="s">
        <v>0</v>
      </c>
    </row>
    <row r="11032" spans="1:4" x14ac:dyDescent="0.2">
      <c r="A11032" s="263" t="s">
        <v>16761</v>
      </c>
      <c r="B11032" s="263" t="s">
        <v>29406</v>
      </c>
      <c r="C11032" s="263" t="s">
        <v>20</v>
      </c>
      <c r="D11032" t="s">
        <v>0</v>
      </c>
    </row>
    <row r="11033" spans="1:4" x14ac:dyDescent="0.2">
      <c r="A11033" s="263" t="s">
        <v>3229</v>
      </c>
      <c r="B11033" s="263" t="s">
        <v>29407</v>
      </c>
      <c r="C11033" s="263" t="s">
        <v>12</v>
      </c>
      <c r="D11033" t="s">
        <v>2</v>
      </c>
    </row>
    <row r="11034" spans="1:4" x14ac:dyDescent="0.2">
      <c r="A11034" s="263" t="s">
        <v>16762</v>
      </c>
      <c r="B11034" s="263" t="s">
        <v>29407</v>
      </c>
      <c r="C11034" s="263" t="s">
        <v>12</v>
      </c>
      <c r="D11034" t="s">
        <v>2</v>
      </c>
    </row>
    <row r="11035" spans="1:4" x14ac:dyDescent="0.2">
      <c r="A11035" s="263" t="s">
        <v>3230</v>
      </c>
      <c r="B11035" s="263" t="s">
        <v>29408</v>
      </c>
      <c r="C11035" s="263" t="s">
        <v>12</v>
      </c>
      <c r="D11035" t="s">
        <v>2</v>
      </c>
    </row>
    <row r="11036" spans="1:4" x14ac:dyDescent="0.2">
      <c r="A11036" s="263" t="s">
        <v>16763</v>
      </c>
      <c r="B11036" s="263" t="s">
        <v>29408</v>
      </c>
      <c r="C11036" s="263" t="s">
        <v>12</v>
      </c>
      <c r="D11036" t="s">
        <v>2</v>
      </c>
    </row>
    <row r="11037" spans="1:4" x14ac:dyDescent="0.2">
      <c r="A11037" s="263" t="s">
        <v>3231</v>
      </c>
      <c r="B11037" s="263" t="s">
        <v>29409</v>
      </c>
      <c r="C11037" s="263" t="s">
        <v>12</v>
      </c>
      <c r="D11037" t="s">
        <v>2</v>
      </c>
    </row>
    <row r="11038" spans="1:4" x14ac:dyDescent="0.2">
      <c r="A11038" s="263" t="s">
        <v>16764</v>
      </c>
      <c r="B11038" s="263" t="s">
        <v>29409</v>
      </c>
      <c r="C11038" s="263" t="s">
        <v>12</v>
      </c>
      <c r="D11038" t="s">
        <v>2</v>
      </c>
    </row>
    <row r="11039" spans="1:4" x14ac:dyDescent="0.2">
      <c r="A11039" s="263" t="s">
        <v>3232</v>
      </c>
      <c r="B11039" s="263" t="s">
        <v>29410</v>
      </c>
      <c r="C11039" s="263" t="s">
        <v>12</v>
      </c>
      <c r="D11039" t="s">
        <v>2</v>
      </c>
    </row>
    <row r="11040" spans="1:4" x14ac:dyDescent="0.2">
      <c r="A11040" s="263" t="s">
        <v>16765</v>
      </c>
      <c r="B11040" s="263" t="s">
        <v>29410</v>
      </c>
      <c r="C11040" s="263" t="s">
        <v>12</v>
      </c>
      <c r="D11040" t="s">
        <v>2</v>
      </c>
    </row>
    <row r="11041" spans="1:4" x14ac:dyDescent="0.2">
      <c r="A11041" s="263" t="s">
        <v>3233</v>
      </c>
      <c r="B11041" s="263" t="s">
        <v>29411</v>
      </c>
      <c r="C11041" s="263" t="s">
        <v>12</v>
      </c>
      <c r="D11041" t="s">
        <v>2</v>
      </c>
    </row>
    <row r="11042" spans="1:4" x14ac:dyDescent="0.2">
      <c r="A11042" s="263" t="s">
        <v>16766</v>
      </c>
      <c r="B11042" s="263" t="s">
        <v>29411</v>
      </c>
      <c r="C11042" s="263" t="s">
        <v>12</v>
      </c>
      <c r="D11042" t="s">
        <v>2</v>
      </c>
    </row>
    <row r="11043" spans="1:4" x14ac:dyDescent="0.2">
      <c r="A11043" s="263" t="s">
        <v>3234</v>
      </c>
      <c r="B11043" s="263" t="s">
        <v>29412</v>
      </c>
      <c r="C11043" s="263" t="s">
        <v>12</v>
      </c>
      <c r="D11043" t="s">
        <v>2</v>
      </c>
    </row>
    <row r="11044" spans="1:4" x14ac:dyDescent="0.2">
      <c r="A11044" s="263" t="s">
        <v>16767</v>
      </c>
      <c r="B11044" s="263" t="s">
        <v>29412</v>
      </c>
      <c r="C11044" s="263" t="s">
        <v>12</v>
      </c>
      <c r="D11044" t="s">
        <v>2</v>
      </c>
    </row>
    <row r="11045" spans="1:4" x14ac:dyDescent="0.2">
      <c r="A11045" s="263" t="s">
        <v>3235</v>
      </c>
      <c r="B11045" s="263" t="s">
        <v>29413</v>
      </c>
      <c r="C11045" s="263" t="s">
        <v>12</v>
      </c>
      <c r="D11045" t="s">
        <v>2</v>
      </c>
    </row>
    <row r="11046" spans="1:4" x14ac:dyDescent="0.2">
      <c r="A11046" s="263" t="s">
        <v>16768</v>
      </c>
      <c r="B11046" s="263" t="s">
        <v>29413</v>
      </c>
      <c r="C11046" s="263" t="s">
        <v>12</v>
      </c>
      <c r="D11046" t="s">
        <v>2</v>
      </c>
    </row>
    <row r="11047" spans="1:4" x14ac:dyDescent="0.2">
      <c r="A11047" s="263" t="s">
        <v>3236</v>
      </c>
      <c r="B11047" s="263" t="s">
        <v>29414</v>
      </c>
      <c r="C11047" s="263" t="s">
        <v>12</v>
      </c>
      <c r="D11047" t="s">
        <v>2</v>
      </c>
    </row>
    <row r="11048" spans="1:4" x14ac:dyDescent="0.2">
      <c r="A11048" s="263" t="s">
        <v>16769</v>
      </c>
      <c r="B11048" s="263" t="s">
        <v>29414</v>
      </c>
      <c r="C11048" s="263" t="s">
        <v>12</v>
      </c>
      <c r="D11048" t="s">
        <v>2</v>
      </c>
    </row>
    <row r="11049" spans="1:4" x14ac:dyDescent="0.2">
      <c r="A11049" s="263" t="s">
        <v>3237</v>
      </c>
      <c r="B11049" s="263" t="s">
        <v>29415</v>
      </c>
      <c r="C11049" s="263" t="s">
        <v>12</v>
      </c>
      <c r="D11049" t="s">
        <v>2</v>
      </c>
    </row>
    <row r="11050" spans="1:4" x14ac:dyDescent="0.2">
      <c r="A11050" s="263" t="s">
        <v>16770</v>
      </c>
      <c r="B11050" s="263" t="s">
        <v>29415</v>
      </c>
      <c r="C11050" s="263" t="s">
        <v>12</v>
      </c>
      <c r="D11050" t="s">
        <v>2</v>
      </c>
    </row>
    <row r="11051" spans="1:4" x14ac:dyDescent="0.2">
      <c r="A11051" s="263" t="s">
        <v>3238</v>
      </c>
      <c r="B11051" s="263" t="s">
        <v>29416</v>
      </c>
      <c r="C11051" s="263" t="s">
        <v>12</v>
      </c>
      <c r="D11051" t="s">
        <v>2</v>
      </c>
    </row>
    <row r="11052" spans="1:4" x14ac:dyDescent="0.2">
      <c r="A11052" s="263" t="s">
        <v>16771</v>
      </c>
      <c r="B11052" s="263" t="s">
        <v>29416</v>
      </c>
      <c r="C11052" s="263" t="s">
        <v>12</v>
      </c>
      <c r="D11052" t="s">
        <v>2</v>
      </c>
    </row>
    <row r="11053" spans="1:4" x14ac:dyDescent="0.2">
      <c r="A11053" s="263" t="s">
        <v>3239</v>
      </c>
      <c r="B11053" s="263" t="s">
        <v>29417</v>
      </c>
      <c r="C11053" s="263" t="s">
        <v>12</v>
      </c>
      <c r="D11053" t="s">
        <v>2</v>
      </c>
    </row>
    <row r="11054" spans="1:4" x14ac:dyDescent="0.2">
      <c r="A11054" s="263" t="s">
        <v>16772</v>
      </c>
      <c r="B11054" s="263" t="s">
        <v>29417</v>
      </c>
      <c r="C11054" s="263" t="s">
        <v>12</v>
      </c>
      <c r="D11054" t="s">
        <v>2</v>
      </c>
    </row>
    <row r="11055" spans="1:4" x14ac:dyDescent="0.2">
      <c r="A11055" s="263" t="s">
        <v>3240</v>
      </c>
      <c r="B11055" s="263" t="s">
        <v>29418</v>
      </c>
      <c r="C11055" s="263" t="s">
        <v>12</v>
      </c>
      <c r="D11055" t="s">
        <v>2</v>
      </c>
    </row>
    <row r="11056" spans="1:4" x14ac:dyDescent="0.2">
      <c r="A11056" s="263" t="s">
        <v>16773</v>
      </c>
      <c r="B11056" s="263" t="s">
        <v>29418</v>
      </c>
      <c r="C11056" s="263" t="s">
        <v>12</v>
      </c>
      <c r="D11056" t="s">
        <v>2</v>
      </c>
    </row>
    <row r="11057" spans="1:4" x14ac:dyDescent="0.2">
      <c r="A11057" s="263" t="s">
        <v>3241</v>
      </c>
      <c r="B11057" s="263" t="s">
        <v>29419</v>
      </c>
      <c r="C11057" s="263" t="s">
        <v>12</v>
      </c>
      <c r="D11057" t="s">
        <v>2</v>
      </c>
    </row>
    <row r="11058" spans="1:4" x14ac:dyDescent="0.2">
      <c r="A11058" s="263" t="s">
        <v>16774</v>
      </c>
      <c r="B11058" s="263" t="s">
        <v>29419</v>
      </c>
      <c r="C11058" s="263" t="s">
        <v>12</v>
      </c>
      <c r="D11058" t="s">
        <v>2</v>
      </c>
    </row>
    <row r="11059" spans="1:4" x14ac:dyDescent="0.2">
      <c r="A11059" s="263" t="s">
        <v>3242</v>
      </c>
      <c r="B11059" s="263" t="s">
        <v>29420</v>
      </c>
      <c r="C11059" s="263" t="s">
        <v>23500</v>
      </c>
      <c r="D11059" t="s">
        <v>34972</v>
      </c>
    </row>
    <row r="11060" spans="1:4" x14ac:dyDescent="0.2">
      <c r="A11060" s="263" t="s">
        <v>16775</v>
      </c>
      <c r="B11060" s="263" t="s">
        <v>29420</v>
      </c>
      <c r="C11060" s="263" t="s">
        <v>23500</v>
      </c>
      <c r="D11060" t="s">
        <v>34972</v>
      </c>
    </row>
    <row r="11061" spans="1:4" x14ac:dyDescent="0.2">
      <c r="A11061" s="263" t="s">
        <v>3243</v>
      </c>
      <c r="B11061" s="263" t="s">
        <v>29421</v>
      </c>
      <c r="C11061" s="263" t="s">
        <v>23500</v>
      </c>
      <c r="D11061" t="s">
        <v>34972</v>
      </c>
    </row>
    <row r="11062" spans="1:4" x14ac:dyDescent="0.2">
      <c r="A11062" s="263" t="s">
        <v>16776</v>
      </c>
      <c r="B11062" s="263" t="s">
        <v>29421</v>
      </c>
      <c r="C11062" s="263" t="s">
        <v>23500</v>
      </c>
      <c r="D11062" t="s">
        <v>34972</v>
      </c>
    </row>
    <row r="11063" spans="1:4" x14ac:dyDescent="0.2">
      <c r="A11063" s="263" t="s">
        <v>3244</v>
      </c>
      <c r="B11063" s="263" t="s">
        <v>29422</v>
      </c>
      <c r="C11063" s="263" t="s">
        <v>23500</v>
      </c>
      <c r="D11063" t="s">
        <v>34972</v>
      </c>
    </row>
    <row r="11064" spans="1:4" x14ac:dyDescent="0.2">
      <c r="A11064" s="263" t="s">
        <v>16777</v>
      </c>
      <c r="B11064" s="263" t="s">
        <v>29422</v>
      </c>
      <c r="C11064" s="263" t="s">
        <v>23500</v>
      </c>
      <c r="D11064" t="s">
        <v>34972</v>
      </c>
    </row>
    <row r="11065" spans="1:4" x14ac:dyDescent="0.2">
      <c r="A11065" s="263" t="s">
        <v>3245</v>
      </c>
      <c r="B11065" s="263" t="s">
        <v>29423</v>
      </c>
      <c r="C11065" s="263" t="s">
        <v>23500</v>
      </c>
      <c r="D11065" t="s">
        <v>34972</v>
      </c>
    </row>
    <row r="11066" spans="1:4" x14ac:dyDescent="0.2">
      <c r="A11066" s="263" t="s">
        <v>16778</v>
      </c>
      <c r="B11066" s="263" t="s">
        <v>29423</v>
      </c>
      <c r="C11066" s="263" t="s">
        <v>23500</v>
      </c>
      <c r="D11066" t="s">
        <v>34972</v>
      </c>
    </row>
    <row r="11067" spans="1:4" x14ac:dyDescent="0.2">
      <c r="A11067" s="263" t="s">
        <v>3246</v>
      </c>
      <c r="B11067" s="263" t="s">
        <v>29424</v>
      </c>
      <c r="C11067" s="263" t="s">
        <v>23500</v>
      </c>
      <c r="D11067" t="s">
        <v>34972</v>
      </c>
    </row>
    <row r="11068" spans="1:4" x14ac:dyDescent="0.2">
      <c r="A11068" s="263" t="s">
        <v>16779</v>
      </c>
      <c r="B11068" s="263" t="s">
        <v>29424</v>
      </c>
      <c r="C11068" s="263" t="s">
        <v>23500</v>
      </c>
      <c r="D11068" t="s">
        <v>34972</v>
      </c>
    </row>
    <row r="11069" spans="1:4" x14ac:dyDescent="0.2">
      <c r="A11069" s="263" t="s">
        <v>3247</v>
      </c>
      <c r="B11069" s="263" t="s">
        <v>29425</v>
      </c>
      <c r="C11069" s="263" t="s">
        <v>23500</v>
      </c>
      <c r="D11069" t="s">
        <v>34972</v>
      </c>
    </row>
    <row r="11070" spans="1:4" x14ac:dyDescent="0.2">
      <c r="A11070" s="263" t="s">
        <v>16780</v>
      </c>
      <c r="B11070" s="263" t="s">
        <v>29425</v>
      </c>
      <c r="C11070" s="263" t="s">
        <v>23500</v>
      </c>
      <c r="D11070" t="s">
        <v>34972</v>
      </c>
    </row>
    <row r="11071" spans="1:4" x14ac:dyDescent="0.2">
      <c r="A11071" s="263" t="s">
        <v>8611</v>
      </c>
      <c r="B11071" s="263" t="s">
        <v>29426</v>
      </c>
      <c r="C11071" s="263" t="s">
        <v>23500</v>
      </c>
      <c r="D11071" t="s">
        <v>34972</v>
      </c>
    </row>
    <row r="11072" spans="1:4" x14ac:dyDescent="0.2">
      <c r="A11072" s="263" t="s">
        <v>16781</v>
      </c>
      <c r="B11072" s="263" t="s">
        <v>29426</v>
      </c>
      <c r="C11072" s="263" t="s">
        <v>23500</v>
      </c>
      <c r="D11072" t="s">
        <v>34972</v>
      </c>
    </row>
    <row r="11073" spans="1:4" x14ac:dyDescent="0.2">
      <c r="A11073" s="263" t="s">
        <v>8612</v>
      </c>
      <c r="B11073" s="263" t="s">
        <v>29427</v>
      </c>
      <c r="C11073" s="263" t="s">
        <v>23500</v>
      </c>
      <c r="D11073" t="s">
        <v>34972</v>
      </c>
    </row>
    <row r="11074" spans="1:4" x14ac:dyDescent="0.2">
      <c r="A11074" s="263" t="s">
        <v>16782</v>
      </c>
      <c r="B11074" s="263" t="s">
        <v>29427</v>
      </c>
      <c r="C11074" s="263" t="s">
        <v>23500</v>
      </c>
      <c r="D11074" t="s">
        <v>34972</v>
      </c>
    </row>
    <row r="11075" spans="1:4" x14ac:dyDescent="0.2">
      <c r="A11075" s="263" t="s">
        <v>23820</v>
      </c>
      <c r="B11075" s="263" t="s">
        <v>29428</v>
      </c>
      <c r="C11075" s="263" t="s">
        <v>23500</v>
      </c>
      <c r="D11075" t="s">
        <v>34972</v>
      </c>
    </row>
    <row r="11076" spans="1:4" x14ac:dyDescent="0.2">
      <c r="A11076" s="263" t="s">
        <v>23821</v>
      </c>
      <c r="B11076" s="263" t="s">
        <v>29428</v>
      </c>
      <c r="C11076" s="263" t="s">
        <v>23500</v>
      </c>
      <c r="D11076" t="s">
        <v>34972</v>
      </c>
    </row>
    <row r="11077" spans="1:4" x14ac:dyDescent="0.2">
      <c r="A11077" s="263" t="s">
        <v>8613</v>
      </c>
      <c r="B11077" s="263" t="s">
        <v>29429</v>
      </c>
      <c r="C11077" s="263" t="s">
        <v>23500</v>
      </c>
      <c r="D11077" t="s">
        <v>34972</v>
      </c>
    </row>
    <row r="11078" spans="1:4" x14ac:dyDescent="0.2">
      <c r="A11078" s="263" t="s">
        <v>16783</v>
      </c>
      <c r="B11078" s="263" t="s">
        <v>29429</v>
      </c>
      <c r="C11078" s="263" t="s">
        <v>23500</v>
      </c>
      <c r="D11078" t="s">
        <v>34972</v>
      </c>
    </row>
    <row r="11079" spans="1:4" x14ac:dyDescent="0.2">
      <c r="A11079" s="263" t="s">
        <v>8614</v>
      </c>
      <c r="B11079" s="263" t="s">
        <v>29430</v>
      </c>
      <c r="C11079" s="263" t="s">
        <v>23500</v>
      </c>
      <c r="D11079" t="s">
        <v>34972</v>
      </c>
    </row>
    <row r="11080" spans="1:4" x14ac:dyDescent="0.2">
      <c r="A11080" s="263" t="s">
        <v>16784</v>
      </c>
      <c r="B11080" s="263" t="s">
        <v>29430</v>
      </c>
      <c r="C11080" s="263" t="s">
        <v>23500</v>
      </c>
      <c r="D11080" t="s">
        <v>34972</v>
      </c>
    </row>
    <row r="11081" spans="1:4" x14ac:dyDescent="0.2">
      <c r="A11081" s="263" t="s">
        <v>8615</v>
      </c>
      <c r="B11081" s="263" t="s">
        <v>29431</v>
      </c>
      <c r="C11081" s="263" t="s">
        <v>23500</v>
      </c>
      <c r="D11081" t="s">
        <v>34972</v>
      </c>
    </row>
    <row r="11082" spans="1:4" x14ac:dyDescent="0.2">
      <c r="A11082" s="263" t="s">
        <v>16785</v>
      </c>
      <c r="B11082" s="263" t="s">
        <v>29431</v>
      </c>
      <c r="C11082" s="263" t="s">
        <v>23500</v>
      </c>
      <c r="D11082" t="s">
        <v>34972</v>
      </c>
    </row>
    <row r="11083" spans="1:4" x14ac:dyDescent="0.2">
      <c r="A11083" s="263" t="s">
        <v>8616</v>
      </c>
      <c r="B11083" s="263" t="s">
        <v>8617</v>
      </c>
      <c r="C11083" s="263" t="s">
        <v>23500</v>
      </c>
      <c r="D11083" t="s">
        <v>34972</v>
      </c>
    </row>
    <row r="11084" spans="1:4" x14ac:dyDescent="0.2">
      <c r="A11084" s="263" t="s">
        <v>16786</v>
      </c>
      <c r="B11084" s="263" t="s">
        <v>8617</v>
      </c>
      <c r="C11084" s="263" t="s">
        <v>23500</v>
      </c>
      <c r="D11084" t="s">
        <v>34972</v>
      </c>
    </row>
    <row r="11085" spans="1:4" x14ac:dyDescent="0.2">
      <c r="A11085" s="263" t="s">
        <v>3248</v>
      </c>
      <c r="B11085" s="263" t="s">
        <v>29432</v>
      </c>
      <c r="C11085" s="263" t="s">
        <v>20</v>
      </c>
      <c r="D11085" t="s">
        <v>0</v>
      </c>
    </row>
    <row r="11086" spans="1:4" x14ac:dyDescent="0.2">
      <c r="A11086" s="263" t="s">
        <v>16787</v>
      </c>
      <c r="B11086" s="263" t="s">
        <v>29432</v>
      </c>
      <c r="C11086" s="263" t="s">
        <v>20</v>
      </c>
      <c r="D11086" t="s">
        <v>0</v>
      </c>
    </row>
    <row r="11087" spans="1:4" x14ac:dyDescent="0.2">
      <c r="A11087" s="263" t="s">
        <v>3249</v>
      </c>
      <c r="B11087" s="263" t="s">
        <v>29433</v>
      </c>
      <c r="C11087" s="263" t="s">
        <v>12</v>
      </c>
      <c r="D11087" t="s">
        <v>2</v>
      </c>
    </row>
    <row r="11088" spans="1:4" x14ac:dyDescent="0.2">
      <c r="A11088" s="263" t="s">
        <v>16788</v>
      </c>
      <c r="B11088" s="263" t="s">
        <v>29433</v>
      </c>
      <c r="C11088" s="263" t="s">
        <v>12</v>
      </c>
      <c r="D11088" t="s">
        <v>2</v>
      </c>
    </row>
    <row r="11089" spans="1:4" x14ac:dyDescent="0.2">
      <c r="A11089" s="263" t="s">
        <v>3250</v>
      </c>
      <c r="B11089" s="263" t="s">
        <v>29434</v>
      </c>
      <c r="C11089" s="263" t="s">
        <v>20</v>
      </c>
      <c r="D11089" t="s">
        <v>0</v>
      </c>
    </row>
    <row r="11090" spans="1:4" x14ac:dyDescent="0.2">
      <c r="A11090" s="263" t="s">
        <v>16789</v>
      </c>
      <c r="B11090" s="263" t="s">
        <v>29434</v>
      </c>
      <c r="C11090" s="263" t="s">
        <v>20</v>
      </c>
      <c r="D11090" t="s">
        <v>0</v>
      </c>
    </row>
    <row r="11091" spans="1:4" x14ac:dyDescent="0.2">
      <c r="A11091" s="263" t="s">
        <v>3251</v>
      </c>
      <c r="B11091" s="263" t="s">
        <v>29435</v>
      </c>
      <c r="C11091" s="263" t="s">
        <v>20</v>
      </c>
      <c r="D11091" t="s">
        <v>0</v>
      </c>
    </row>
    <row r="11092" spans="1:4" x14ac:dyDescent="0.2">
      <c r="A11092" s="263" t="s">
        <v>16790</v>
      </c>
      <c r="B11092" s="263" t="s">
        <v>29435</v>
      </c>
      <c r="C11092" s="263" t="s">
        <v>20</v>
      </c>
      <c r="D11092" t="s">
        <v>0</v>
      </c>
    </row>
    <row r="11093" spans="1:4" x14ac:dyDescent="0.2">
      <c r="A11093" s="263" t="s">
        <v>3252</v>
      </c>
      <c r="B11093" s="263" t="s">
        <v>29436</v>
      </c>
      <c r="C11093" s="263" t="s">
        <v>12</v>
      </c>
      <c r="D11093" t="s">
        <v>2</v>
      </c>
    </row>
    <row r="11094" spans="1:4" x14ac:dyDescent="0.2">
      <c r="A11094" s="263" t="s">
        <v>16791</v>
      </c>
      <c r="B11094" s="263" t="s">
        <v>29436</v>
      </c>
      <c r="C11094" s="263" t="s">
        <v>12</v>
      </c>
      <c r="D11094" t="s">
        <v>2</v>
      </c>
    </row>
    <row r="11095" spans="1:4" x14ac:dyDescent="0.2">
      <c r="A11095" s="263" t="s">
        <v>3253</v>
      </c>
      <c r="B11095" s="263" t="s">
        <v>29437</v>
      </c>
      <c r="C11095" s="263" t="s">
        <v>12</v>
      </c>
      <c r="D11095" t="s">
        <v>2</v>
      </c>
    </row>
    <row r="11096" spans="1:4" x14ac:dyDescent="0.2">
      <c r="A11096" s="263" t="s">
        <v>16792</v>
      </c>
      <c r="B11096" s="263" t="s">
        <v>29437</v>
      </c>
      <c r="C11096" s="263" t="s">
        <v>12</v>
      </c>
      <c r="D11096" t="s">
        <v>2</v>
      </c>
    </row>
    <row r="11097" spans="1:4" x14ac:dyDescent="0.2">
      <c r="A11097" s="263" t="s">
        <v>8618</v>
      </c>
      <c r="B11097" s="263" t="s">
        <v>29438</v>
      </c>
      <c r="C11097" s="263" t="s">
        <v>23500</v>
      </c>
      <c r="D11097" t="s">
        <v>34972</v>
      </c>
    </row>
    <row r="11098" spans="1:4" x14ac:dyDescent="0.2">
      <c r="A11098" s="263" t="s">
        <v>16793</v>
      </c>
      <c r="B11098" s="263" t="s">
        <v>29438</v>
      </c>
      <c r="C11098" s="263" t="s">
        <v>23500</v>
      </c>
      <c r="D11098" t="s">
        <v>34972</v>
      </c>
    </row>
    <row r="11099" spans="1:4" x14ac:dyDescent="0.2">
      <c r="A11099" s="263" t="s">
        <v>8619</v>
      </c>
      <c r="B11099" s="263" t="s">
        <v>29439</v>
      </c>
      <c r="C11099" s="263" t="s">
        <v>23500</v>
      </c>
      <c r="D11099" t="s">
        <v>34972</v>
      </c>
    </row>
    <row r="11100" spans="1:4" x14ac:dyDescent="0.2">
      <c r="A11100" s="263" t="s">
        <v>16794</v>
      </c>
      <c r="B11100" s="263" t="s">
        <v>29439</v>
      </c>
      <c r="C11100" s="263" t="s">
        <v>23500</v>
      </c>
      <c r="D11100" t="s">
        <v>34972</v>
      </c>
    </row>
    <row r="11101" spans="1:4" x14ac:dyDescent="0.2">
      <c r="A11101" s="263" t="s">
        <v>8620</v>
      </c>
      <c r="B11101" s="263" t="s">
        <v>29440</v>
      </c>
      <c r="C11101" s="263" t="s">
        <v>23500</v>
      </c>
      <c r="D11101" t="s">
        <v>34972</v>
      </c>
    </row>
    <row r="11102" spans="1:4" x14ac:dyDescent="0.2">
      <c r="A11102" s="263" t="s">
        <v>16795</v>
      </c>
      <c r="B11102" s="263" t="s">
        <v>29440</v>
      </c>
      <c r="C11102" s="263" t="s">
        <v>23500</v>
      </c>
      <c r="D11102" t="s">
        <v>34972</v>
      </c>
    </row>
    <row r="11103" spans="1:4" x14ac:dyDescent="0.2">
      <c r="A11103" s="263" t="s">
        <v>8621</v>
      </c>
      <c r="B11103" s="263" t="s">
        <v>29441</v>
      </c>
      <c r="C11103" s="263" t="s">
        <v>23500</v>
      </c>
      <c r="D11103" t="s">
        <v>34972</v>
      </c>
    </row>
    <row r="11104" spans="1:4" x14ac:dyDescent="0.2">
      <c r="A11104" s="263" t="s">
        <v>16796</v>
      </c>
      <c r="B11104" s="263" t="s">
        <v>29441</v>
      </c>
      <c r="C11104" s="263" t="s">
        <v>23500</v>
      </c>
      <c r="D11104" t="s">
        <v>34972</v>
      </c>
    </row>
    <row r="11105" spans="1:4" x14ac:dyDescent="0.2">
      <c r="A11105" s="263" t="s">
        <v>8622</v>
      </c>
      <c r="B11105" s="263" t="s">
        <v>29442</v>
      </c>
      <c r="C11105" s="263" t="s">
        <v>23500</v>
      </c>
      <c r="D11105" t="s">
        <v>34972</v>
      </c>
    </row>
    <row r="11106" spans="1:4" x14ac:dyDescent="0.2">
      <c r="A11106" s="263" t="s">
        <v>16797</v>
      </c>
      <c r="B11106" s="263" t="s">
        <v>29442</v>
      </c>
      <c r="C11106" s="263" t="s">
        <v>23500</v>
      </c>
      <c r="D11106" t="s">
        <v>34972</v>
      </c>
    </row>
    <row r="11107" spans="1:4" x14ac:dyDescent="0.2">
      <c r="A11107" s="263" t="s">
        <v>8623</v>
      </c>
      <c r="B11107" s="263" t="s">
        <v>29443</v>
      </c>
      <c r="C11107" s="263" t="s">
        <v>23500</v>
      </c>
      <c r="D11107" t="s">
        <v>34972</v>
      </c>
    </row>
    <row r="11108" spans="1:4" x14ac:dyDescent="0.2">
      <c r="A11108" s="263" t="s">
        <v>16798</v>
      </c>
      <c r="B11108" s="263" t="s">
        <v>29443</v>
      </c>
      <c r="C11108" s="263" t="s">
        <v>23500</v>
      </c>
      <c r="D11108" t="s">
        <v>34972</v>
      </c>
    </row>
    <row r="11109" spans="1:4" x14ac:dyDescent="0.2">
      <c r="A11109" s="263" t="s">
        <v>8624</v>
      </c>
      <c r="B11109" s="263" t="s">
        <v>29444</v>
      </c>
      <c r="C11109" s="263" t="s">
        <v>23500</v>
      </c>
      <c r="D11109" t="s">
        <v>34972</v>
      </c>
    </row>
    <row r="11110" spans="1:4" x14ac:dyDescent="0.2">
      <c r="A11110" s="263" t="s">
        <v>16799</v>
      </c>
      <c r="B11110" s="263" t="s">
        <v>29444</v>
      </c>
      <c r="C11110" s="263" t="s">
        <v>23500</v>
      </c>
      <c r="D11110" t="s">
        <v>34972</v>
      </c>
    </row>
    <row r="11111" spans="1:4" x14ac:dyDescent="0.2">
      <c r="A11111" s="263" t="s">
        <v>8625</v>
      </c>
      <c r="B11111" s="263" t="s">
        <v>29445</v>
      </c>
      <c r="C11111" s="263" t="s">
        <v>23567</v>
      </c>
      <c r="D11111" t="s">
        <v>34973</v>
      </c>
    </row>
    <row r="11112" spans="1:4" x14ac:dyDescent="0.2">
      <c r="A11112" s="263" t="s">
        <v>16800</v>
      </c>
      <c r="B11112" s="263" t="s">
        <v>29445</v>
      </c>
      <c r="C11112" s="263" t="s">
        <v>23567</v>
      </c>
      <c r="D11112" t="s">
        <v>34973</v>
      </c>
    </row>
    <row r="11113" spans="1:4" x14ac:dyDescent="0.2">
      <c r="A11113" s="263" t="s">
        <v>8626</v>
      </c>
      <c r="B11113" s="263" t="s">
        <v>29446</v>
      </c>
      <c r="C11113" s="263" t="s">
        <v>23567</v>
      </c>
      <c r="D11113" t="s">
        <v>34973</v>
      </c>
    </row>
    <row r="11114" spans="1:4" x14ac:dyDescent="0.2">
      <c r="A11114" s="263" t="s">
        <v>16801</v>
      </c>
      <c r="B11114" s="263" t="s">
        <v>29446</v>
      </c>
      <c r="C11114" s="263" t="s">
        <v>23567</v>
      </c>
      <c r="D11114" t="s">
        <v>34973</v>
      </c>
    </row>
    <row r="11115" spans="1:4" x14ac:dyDescent="0.2">
      <c r="A11115" s="263" t="s">
        <v>8627</v>
      </c>
      <c r="B11115" s="263" t="s">
        <v>29447</v>
      </c>
      <c r="C11115" s="263" t="s">
        <v>23567</v>
      </c>
      <c r="D11115" t="s">
        <v>34973</v>
      </c>
    </row>
    <row r="11116" spans="1:4" x14ac:dyDescent="0.2">
      <c r="A11116" s="263" t="s">
        <v>16802</v>
      </c>
      <c r="B11116" s="263" t="s">
        <v>29447</v>
      </c>
      <c r="C11116" s="263" t="s">
        <v>23567</v>
      </c>
      <c r="D11116" t="s">
        <v>34973</v>
      </c>
    </row>
    <row r="11117" spans="1:4" x14ac:dyDescent="0.2">
      <c r="A11117" s="263" t="s">
        <v>3254</v>
      </c>
      <c r="B11117" s="263" t="s">
        <v>29448</v>
      </c>
      <c r="C11117" s="263" t="s">
        <v>23822</v>
      </c>
      <c r="D11117" t="s">
        <v>35040</v>
      </c>
    </row>
    <row r="11118" spans="1:4" x14ac:dyDescent="0.2">
      <c r="A11118" s="263" t="s">
        <v>16803</v>
      </c>
      <c r="B11118" s="263" t="s">
        <v>29448</v>
      </c>
      <c r="C11118" s="263" t="s">
        <v>23822</v>
      </c>
      <c r="D11118" t="s">
        <v>35040</v>
      </c>
    </row>
    <row r="11119" spans="1:4" x14ac:dyDescent="0.2">
      <c r="A11119" s="263" t="s">
        <v>3255</v>
      </c>
      <c r="B11119" s="263" t="s">
        <v>29449</v>
      </c>
      <c r="C11119" s="263" t="s">
        <v>23630</v>
      </c>
      <c r="D11119" t="s">
        <v>34990</v>
      </c>
    </row>
    <row r="11120" spans="1:4" x14ac:dyDescent="0.2">
      <c r="A11120" s="263" t="s">
        <v>16804</v>
      </c>
      <c r="B11120" s="263" t="s">
        <v>29449</v>
      </c>
      <c r="C11120" s="263" t="s">
        <v>23630</v>
      </c>
      <c r="D11120" t="s">
        <v>34990</v>
      </c>
    </row>
    <row r="11121" spans="1:4" x14ac:dyDescent="0.2">
      <c r="A11121" s="263" t="s">
        <v>8628</v>
      </c>
      <c r="B11121" s="263" t="s">
        <v>29450</v>
      </c>
      <c r="C11121" s="263" t="s">
        <v>23822</v>
      </c>
      <c r="D11121" t="s">
        <v>35040</v>
      </c>
    </row>
    <row r="11122" spans="1:4" x14ac:dyDescent="0.2">
      <c r="A11122" s="263" t="s">
        <v>16805</v>
      </c>
      <c r="B11122" s="263" t="s">
        <v>29450</v>
      </c>
      <c r="C11122" s="263" t="s">
        <v>23822</v>
      </c>
      <c r="D11122" t="s">
        <v>35040</v>
      </c>
    </row>
    <row r="11123" spans="1:4" x14ac:dyDescent="0.2">
      <c r="A11123" s="263" t="s">
        <v>3256</v>
      </c>
      <c r="B11123" s="263" t="s">
        <v>29451</v>
      </c>
      <c r="C11123" s="263" t="s">
        <v>23500</v>
      </c>
      <c r="D11123" t="s">
        <v>34972</v>
      </c>
    </row>
    <row r="11124" spans="1:4" x14ac:dyDescent="0.2">
      <c r="A11124" s="263" t="s">
        <v>16806</v>
      </c>
      <c r="B11124" s="263" t="s">
        <v>29451</v>
      </c>
      <c r="C11124" s="263" t="s">
        <v>23500</v>
      </c>
      <c r="D11124" t="s">
        <v>34972</v>
      </c>
    </row>
    <row r="11125" spans="1:4" x14ac:dyDescent="0.2">
      <c r="A11125" s="263" t="s">
        <v>3257</v>
      </c>
      <c r="B11125" s="263" t="s">
        <v>29452</v>
      </c>
      <c r="C11125" s="263" t="s">
        <v>20</v>
      </c>
      <c r="D11125" t="s">
        <v>0</v>
      </c>
    </row>
    <row r="11126" spans="1:4" x14ac:dyDescent="0.2">
      <c r="A11126" s="263" t="s">
        <v>16807</v>
      </c>
      <c r="B11126" s="263" t="s">
        <v>29452</v>
      </c>
      <c r="C11126" s="263" t="s">
        <v>20</v>
      </c>
      <c r="D11126" t="s">
        <v>0</v>
      </c>
    </row>
    <row r="11127" spans="1:4" x14ac:dyDescent="0.2">
      <c r="A11127" s="263" t="s">
        <v>8629</v>
      </c>
      <c r="B11127" s="263" t="s">
        <v>29453</v>
      </c>
      <c r="C11127" s="263" t="s">
        <v>23500</v>
      </c>
      <c r="D11127" t="s">
        <v>34972</v>
      </c>
    </row>
    <row r="11128" spans="1:4" x14ac:dyDescent="0.2">
      <c r="A11128" s="263" t="s">
        <v>16808</v>
      </c>
      <c r="B11128" s="263" t="s">
        <v>29453</v>
      </c>
      <c r="C11128" s="263" t="s">
        <v>23500</v>
      </c>
      <c r="D11128" t="s">
        <v>34972</v>
      </c>
    </row>
    <row r="11129" spans="1:4" x14ac:dyDescent="0.2">
      <c r="A11129" s="263" t="s">
        <v>8630</v>
      </c>
      <c r="B11129" s="263" t="s">
        <v>29454</v>
      </c>
      <c r="C11129" s="263" t="s">
        <v>23575</v>
      </c>
      <c r="D11129" t="s">
        <v>34965</v>
      </c>
    </row>
    <row r="11130" spans="1:4" x14ac:dyDescent="0.2">
      <c r="A11130" s="263" t="s">
        <v>16809</v>
      </c>
      <c r="B11130" s="263" t="s">
        <v>29454</v>
      </c>
      <c r="C11130" s="263" t="s">
        <v>23575</v>
      </c>
      <c r="D11130" t="s">
        <v>34965</v>
      </c>
    </row>
    <row r="11131" spans="1:4" x14ac:dyDescent="0.2">
      <c r="A11131" s="263" t="s">
        <v>8631</v>
      </c>
      <c r="B11131" s="263" t="s">
        <v>29455</v>
      </c>
      <c r="C11131" s="263" t="s">
        <v>23576</v>
      </c>
      <c r="D11131" t="s">
        <v>34978</v>
      </c>
    </row>
    <row r="11132" spans="1:4" x14ac:dyDescent="0.2">
      <c r="A11132" s="263" t="s">
        <v>16810</v>
      </c>
      <c r="B11132" s="263" t="s">
        <v>29455</v>
      </c>
      <c r="C11132" s="263" t="s">
        <v>23576</v>
      </c>
      <c r="D11132" t="s">
        <v>34978</v>
      </c>
    </row>
    <row r="11133" spans="1:4" x14ac:dyDescent="0.2">
      <c r="A11133" s="263" t="s">
        <v>8632</v>
      </c>
      <c r="B11133" s="263" t="s">
        <v>29456</v>
      </c>
      <c r="C11133" s="263" t="s">
        <v>23567</v>
      </c>
      <c r="D11133" t="s">
        <v>34973</v>
      </c>
    </row>
    <row r="11134" spans="1:4" x14ac:dyDescent="0.2">
      <c r="A11134" s="263" t="s">
        <v>16811</v>
      </c>
      <c r="B11134" s="263" t="s">
        <v>29456</v>
      </c>
      <c r="C11134" s="263" t="s">
        <v>23567</v>
      </c>
      <c r="D11134" t="s">
        <v>34973</v>
      </c>
    </row>
    <row r="11135" spans="1:4" x14ac:dyDescent="0.2">
      <c r="A11135" s="263" t="s">
        <v>3258</v>
      </c>
      <c r="B11135" s="263" t="s">
        <v>29457</v>
      </c>
      <c r="C11135" s="263" t="s">
        <v>20</v>
      </c>
      <c r="D11135" t="s">
        <v>0</v>
      </c>
    </row>
    <row r="11136" spans="1:4" x14ac:dyDescent="0.2">
      <c r="A11136" s="263" t="s">
        <v>16812</v>
      </c>
      <c r="B11136" s="263" t="s">
        <v>29457</v>
      </c>
      <c r="C11136" s="263" t="s">
        <v>20</v>
      </c>
      <c r="D11136" t="s">
        <v>0</v>
      </c>
    </row>
    <row r="11137" spans="1:4" x14ac:dyDescent="0.2">
      <c r="A11137" s="263" t="s">
        <v>3259</v>
      </c>
      <c r="B11137" s="263" t="s">
        <v>29458</v>
      </c>
      <c r="C11137" s="263" t="s">
        <v>20</v>
      </c>
      <c r="D11137" t="s">
        <v>0</v>
      </c>
    </row>
    <row r="11138" spans="1:4" x14ac:dyDescent="0.2">
      <c r="A11138" s="263" t="s">
        <v>16813</v>
      </c>
      <c r="B11138" s="263" t="s">
        <v>29458</v>
      </c>
      <c r="C11138" s="263" t="s">
        <v>20</v>
      </c>
      <c r="D11138" t="s">
        <v>0</v>
      </c>
    </row>
    <row r="11139" spans="1:4" x14ac:dyDescent="0.2">
      <c r="A11139" s="263" t="s">
        <v>3260</v>
      </c>
      <c r="B11139" s="263" t="s">
        <v>29459</v>
      </c>
      <c r="C11139" s="263" t="s">
        <v>20</v>
      </c>
      <c r="D11139" t="s">
        <v>0</v>
      </c>
    </row>
    <row r="11140" spans="1:4" x14ac:dyDescent="0.2">
      <c r="A11140" s="263" t="s">
        <v>16814</v>
      </c>
      <c r="B11140" s="263" t="s">
        <v>29459</v>
      </c>
      <c r="C11140" s="263" t="s">
        <v>20</v>
      </c>
      <c r="D11140" t="s">
        <v>0</v>
      </c>
    </row>
    <row r="11141" spans="1:4" x14ac:dyDescent="0.2">
      <c r="A11141" s="263" t="s">
        <v>3261</v>
      </c>
      <c r="B11141" s="263" t="s">
        <v>29460</v>
      </c>
      <c r="C11141" s="263" t="s">
        <v>20</v>
      </c>
      <c r="D11141" t="s">
        <v>0</v>
      </c>
    </row>
    <row r="11142" spans="1:4" x14ac:dyDescent="0.2">
      <c r="A11142" s="263" t="s">
        <v>16815</v>
      </c>
      <c r="B11142" s="263" t="s">
        <v>29460</v>
      </c>
      <c r="C11142" s="263" t="s">
        <v>20</v>
      </c>
      <c r="D11142" t="s">
        <v>0</v>
      </c>
    </row>
    <row r="11143" spans="1:4" x14ac:dyDescent="0.2">
      <c r="A11143" s="263" t="s">
        <v>3262</v>
      </c>
      <c r="B11143" s="263" t="s">
        <v>29461</v>
      </c>
      <c r="C11143" s="263" t="s">
        <v>20</v>
      </c>
      <c r="D11143" t="s">
        <v>0</v>
      </c>
    </row>
    <row r="11144" spans="1:4" x14ac:dyDescent="0.2">
      <c r="A11144" s="263" t="s">
        <v>16816</v>
      </c>
      <c r="B11144" s="263" t="s">
        <v>29461</v>
      </c>
      <c r="C11144" s="263" t="s">
        <v>20</v>
      </c>
      <c r="D11144" t="s">
        <v>0</v>
      </c>
    </row>
    <row r="11145" spans="1:4" x14ac:dyDescent="0.2">
      <c r="A11145" s="263" t="s">
        <v>3263</v>
      </c>
      <c r="B11145" s="263" t="s">
        <v>29462</v>
      </c>
      <c r="C11145" s="263" t="s">
        <v>20</v>
      </c>
      <c r="D11145" t="s">
        <v>0</v>
      </c>
    </row>
    <row r="11146" spans="1:4" x14ac:dyDescent="0.2">
      <c r="A11146" s="263" t="s">
        <v>16817</v>
      </c>
      <c r="B11146" s="263" t="s">
        <v>29462</v>
      </c>
      <c r="C11146" s="263" t="s">
        <v>20</v>
      </c>
      <c r="D11146" t="s">
        <v>0</v>
      </c>
    </row>
    <row r="11147" spans="1:4" x14ac:dyDescent="0.2">
      <c r="A11147" s="263" t="s">
        <v>3264</v>
      </c>
      <c r="B11147" s="263" t="s">
        <v>29463</v>
      </c>
      <c r="C11147" s="263" t="s">
        <v>20</v>
      </c>
      <c r="D11147" t="s">
        <v>0</v>
      </c>
    </row>
    <row r="11148" spans="1:4" x14ac:dyDescent="0.2">
      <c r="A11148" s="263" t="s">
        <v>16818</v>
      </c>
      <c r="B11148" s="263" t="s">
        <v>29463</v>
      </c>
      <c r="C11148" s="263" t="s">
        <v>20</v>
      </c>
      <c r="D11148" t="s">
        <v>0</v>
      </c>
    </row>
    <row r="11149" spans="1:4" x14ac:dyDescent="0.2">
      <c r="A11149" s="263" t="s">
        <v>3265</v>
      </c>
      <c r="B11149" s="263" t="s">
        <v>29464</v>
      </c>
      <c r="C11149" s="263" t="s">
        <v>20</v>
      </c>
      <c r="D11149" t="s">
        <v>0</v>
      </c>
    </row>
    <row r="11150" spans="1:4" x14ac:dyDescent="0.2">
      <c r="A11150" s="263" t="s">
        <v>16819</v>
      </c>
      <c r="B11150" s="263" t="s">
        <v>29464</v>
      </c>
      <c r="C11150" s="263" t="s">
        <v>20</v>
      </c>
      <c r="D11150" t="s">
        <v>0</v>
      </c>
    </row>
    <row r="11151" spans="1:4" x14ac:dyDescent="0.2">
      <c r="A11151" s="263" t="s">
        <v>8633</v>
      </c>
      <c r="B11151" s="263" t="s">
        <v>29465</v>
      </c>
      <c r="C11151" s="263" t="s">
        <v>20</v>
      </c>
      <c r="D11151" t="s">
        <v>0</v>
      </c>
    </row>
    <row r="11152" spans="1:4" x14ac:dyDescent="0.2">
      <c r="A11152" s="263" t="s">
        <v>16820</v>
      </c>
      <c r="B11152" s="263" t="s">
        <v>29465</v>
      </c>
      <c r="C11152" s="263" t="s">
        <v>20</v>
      </c>
      <c r="D11152" t="s">
        <v>0</v>
      </c>
    </row>
    <row r="11153" spans="1:4" x14ac:dyDescent="0.2">
      <c r="A11153" s="263" t="s">
        <v>8634</v>
      </c>
      <c r="B11153" s="263" t="s">
        <v>29466</v>
      </c>
      <c r="C11153" s="263" t="s">
        <v>12</v>
      </c>
      <c r="D11153" t="s">
        <v>2</v>
      </c>
    </row>
    <row r="11154" spans="1:4" x14ac:dyDescent="0.2">
      <c r="A11154" s="263" t="s">
        <v>16821</v>
      </c>
      <c r="B11154" s="263" t="s">
        <v>29466</v>
      </c>
      <c r="C11154" s="263" t="s">
        <v>12</v>
      </c>
      <c r="D11154" t="s">
        <v>2</v>
      </c>
    </row>
    <row r="11155" spans="1:4" x14ac:dyDescent="0.2">
      <c r="A11155" s="263" t="s">
        <v>8635</v>
      </c>
      <c r="B11155" s="263" t="s">
        <v>29467</v>
      </c>
      <c r="C11155" s="263" t="s">
        <v>23567</v>
      </c>
      <c r="D11155" t="s">
        <v>34973</v>
      </c>
    </row>
    <row r="11156" spans="1:4" x14ac:dyDescent="0.2">
      <c r="A11156" s="263" t="s">
        <v>16822</v>
      </c>
      <c r="B11156" s="263" t="s">
        <v>29467</v>
      </c>
      <c r="C11156" s="263" t="s">
        <v>23567</v>
      </c>
      <c r="D11156" t="s">
        <v>34973</v>
      </c>
    </row>
    <row r="11157" spans="1:4" x14ac:dyDescent="0.2">
      <c r="A11157" s="263" t="s">
        <v>8636</v>
      </c>
      <c r="B11157" s="263" t="s">
        <v>29468</v>
      </c>
      <c r="C11157" s="263" t="s">
        <v>23567</v>
      </c>
      <c r="D11157" t="s">
        <v>34973</v>
      </c>
    </row>
    <row r="11158" spans="1:4" x14ac:dyDescent="0.2">
      <c r="A11158" s="263" t="s">
        <v>16823</v>
      </c>
      <c r="B11158" s="263" t="s">
        <v>29468</v>
      </c>
      <c r="C11158" s="263" t="s">
        <v>23567</v>
      </c>
      <c r="D11158" t="s">
        <v>34973</v>
      </c>
    </row>
    <row r="11159" spans="1:4" x14ac:dyDescent="0.2">
      <c r="A11159" s="263" t="s">
        <v>3266</v>
      </c>
      <c r="B11159" s="263" t="s">
        <v>29469</v>
      </c>
      <c r="C11159" s="263" t="s">
        <v>23500</v>
      </c>
      <c r="D11159" t="s">
        <v>34972</v>
      </c>
    </row>
    <row r="11160" spans="1:4" x14ac:dyDescent="0.2">
      <c r="A11160" s="263" t="s">
        <v>16824</v>
      </c>
      <c r="B11160" s="263" t="s">
        <v>29469</v>
      </c>
      <c r="C11160" s="263" t="s">
        <v>23500</v>
      </c>
      <c r="D11160" t="s">
        <v>34972</v>
      </c>
    </row>
    <row r="11161" spans="1:4" x14ac:dyDescent="0.2">
      <c r="A11161" s="263" t="s">
        <v>3267</v>
      </c>
      <c r="B11161" s="263" t="s">
        <v>29470</v>
      </c>
      <c r="C11161" s="263" t="s">
        <v>23500</v>
      </c>
      <c r="D11161" t="s">
        <v>34972</v>
      </c>
    </row>
    <row r="11162" spans="1:4" x14ac:dyDescent="0.2">
      <c r="A11162" s="263" t="s">
        <v>16825</v>
      </c>
      <c r="B11162" s="263" t="s">
        <v>29470</v>
      </c>
      <c r="C11162" s="263" t="s">
        <v>23500</v>
      </c>
      <c r="D11162" t="s">
        <v>34972</v>
      </c>
    </row>
    <row r="11163" spans="1:4" x14ac:dyDescent="0.2">
      <c r="A11163" s="263" t="s">
        <v>8637</v>
      </c>
      <c r="B11163" s="263" t="s">
        <v>29471</v>
      </c>
      <c r="C11163" s="263" t="s">
        <v>20</v>
      </c>
      <c r="D11163" t="s">
        <v>0</v>
      </c>
    </row>
    <row r="11164" spans="1:4" x14ac:dyDescent="0.2">
      <c r="A11164" s="263" t="s">
        <v>16826</v>
      </c>
      <c r="B11164" s="263" t="s">
        <v>29471</v>
      </c>
      <c r="C11164" s="263" t="s">
        <v>20</v>
      </c>
      <c r="D11164" t="s">
        <v>0</v>
      </c>
    </row>
    <row r="11165" spans="1:4" x14ac:dyDescent="0.2">
      <c r="A11165" s="263" t="s">
        <v>3268</v>
      </c>
      <c r="B11165" s="263" t="s">
        <v>29472</v>
      </c>
      <c r="C11165" s="263" t="s">
        <v>890</v>
      </c>
      <c r="D11165" t="s">
        <v>24352</v>
      </c>
    </row>
    <row r="11166" spans="1:4" x14ac:dyDescent="0.2">
      <c r="A11166" s="263" t="s">
        <v>16827</v>
      </c>
      <c r="B11166" s="263" t="s">
        <v>29472</v>
      </c>
      <c r="C11166" s="263" t="s">
        <v>890</v>
      </c>
      <c r="D11166" t="s">
        <v>24352</v>
      </c>
    </row>
    <row r="11167" spans="1:4" x14ac:dyDescent="0.2">
      <c r="A11167" s="263" t="s">
        <v>3269</v>
      </c>
      <c r="B11167" s="263" t="s">
        <v>29473</v>
      </c>
      <c r="C11167" s="263" t="s">
        <v>890</v>
      </c>
      <c r="D11167" t="s">
        <v>24352</v>
      </c>
    </row>
    <row r="11168" spans="1:4" x14ac:dyDescent="0.2">
      <c r="A11168" s="263" t="s">
        <v>16828</v>
      </c>
      <c r="B11168" s="263" t="s">
        <v>29473</v>
      </c>
      <c r="C11168" s="263" t="s">
        <v>890</v>
      </c>
      <c r="D11168" t="s">
        <v>24352</v>
      </c>
    </row>
    <row r="11169" spans="1:4" x14ac:dyDescent="0.2">
      <c r="A11169" s="263" t="s">
        <v>3270</v>
      </c>
      <c r="B11169" s="263" t="s">
        <v>29474</v>
      </c>
      <c r="C11169" s="263" t="s">
        <v>890</v>
      </c>
      <c r="D11169" t="s">
        <v>24352</v>
      </c>
    </row>
    <row r="11170" spans="1:4" x14ac:dyDescent="0.2">
      <c r="A11170" s="263" t="s">
        <v>16829</v>
      </c>
      <c r="B11170" s="263" t="s">
        <v>29474</v>
      </c>
      <c r="C11170" s="263" t="s">
        <v>890</v>
      </c>
      <c r="D11170" t="s">
        <v>24352</v>
      </c>
    </row>
    <row r="11171" spans="1:4" x14ac:dyDescent="0.2">
      <c r="A11171" s="263" t="s">
        <v>8638</v>
      </c>
      <c r="B11171" s="263" t="s">
        <v>29475</v>
      </c>
      <c r="C11171" s="263" t="s">
        <v>23567</v>
      </c>
      <c r="D11171" t="s">
        <v>34973</v>
      </c>
    </row>
    <row r="11172" spans="1:4" x14ac:dyDescent="0.2">
      <c r="A11172" s="263" t="s">
        <v>16830</v>
      </c>
      <c r="B11172" s="263" t="s">
        <v>29475</v>
      </c>
      <c r="C11172" s="263" t="s">
        <v>23567</v>
      </c>
      <c r="D11172" t="s">
        <v>34973</v>
      </c>
    </row>
    <row r="11173" spans="1:4" x14ac:dyDescent="0.2">
      <c r="A11173" s="263" t="s">
        <v>8639</v>
      </c>
      <c r="B11173" s="263" t="s">
        <v>29476</v>
      </c>
      <c r="C11173" s="263" t="s">
        <v>23567</v>
      </c>
      <c r="D11173" t="s">
        <v>34973</v>
      </c>
    </row>
    <row r="11174" spans="1:4" x14ac:dyDescent="0.2">
      <c r="A11174" s="263" t="s">
        <v>16831</v>
      </c>
      <c r="B11174" s="263" t="s">
        <v>29476</v>
      </c>
      <c r="C11174" s="263" t="s">
        <v>23567</v>
      </c>
      <c r="D11174" t="s">
        <v>34973</v>
      </c>
    </row>
    <row r="11175" spans="1:4" x14ac:dyDescent="0.2">
      <c r="A11175" s="263" t="s">
        <v>8640</v>
      </c>
      <c r="B11175" s="263" t="s">
        <v>29477</v>
      </c>
      <c r="C11175" s="263" t="s">
        <v>20</v>
      </c>
      <c r="D11175" t="s">
        <v>0</v>
      </c>
    </row>
    <row r="11176" spans="1:4" x14ac:dyDescent="0.2">
      <c r="A11176" s="263" t="s">
        <v>16832</v>
      </c>
      <c r="B11176" s="263" t="s">
        <v>29477</v>
      </c>
      <c r="C11176" s="263" t="s">
        <v>20</v>
      </c>
      <c r="D11176" t="s">
        <v>0</v>
      </c>
    </row>
    <row r="11177" spans="1:4" x14ac:dyDescent="0.2">
      <c r="A11177" s="263" t="s">
        <v>8641</v>
      </c>
      <c r="B11177" s="263" t="s">
        <v>29478</v>
      </c>
      <c r="C11177" s="263" t="s">
        <v>23567</v>
      </c>
      <c r="D11177" t="s">
        <v>34973</v>
      </c>
    </row>
    <row r="11178" spans="1:4" x14ac:dyDescent="0.2">
      <c r="A11178" s="263" t="s">
        <v>16833</v>
      </c>
      <c r="B11178" s="263" t="s">
        <v>29478</v>
      </c>
      <c r="C11178" s="263" t="s">
        <v>23567</v>
      </c>
      <c r="D11178" t="s">
        <v>34973</v>
      </c>
    </row>
    <row r="11179" spans="1:4" x14ac:dyDescent="0.2">
      <c r="A11179" s="263" t="s">
        <v>8642</v>
      </c>
      <c r="B11179" s="263" t="s">
        <v>29479</v>
      </c>
      <c r="C11179" s="263" t="s">
        <v>23500</v>
      </c>
      <c r="D11179" t="s">
        <v>34972</v>
      </c>
    </row>
    <row r="11180" spans="1:4" x14ac:dyDescent="0.2">
      <c r="A11180" s="263" t="s">
        <v>16834</v>
      </c>
      <c r="B11180" s="263" t="s">
        <v>29479</v>
      </c>
      <c r="C11180" s="263" t="s">
        <v>23500</v>
      </c>
      <c r="D11180" t="s">
        <v>34972</v>
      </c>
    </row>
    <row r="11181" spans="1:4" x14ac:dyDescent="0.2">
      <c r="A11181" s="263" t="s">
        <v>8643</v>
      </c>
      <c r="B11181" s="263" t="s">
        <v>29480</v>
      </c>
      <c r="C11181" s="263" t="s">
        <v>23500</v>
      </c>
      <c r="D11181" t="s">
        <v>34972</v>
      </c>
    </row>
    <row r="11182" spans="1:4" x14ac:dyDescent="0.2">
      <c r="A11182" s="263" t="s">
        <v>16835</v>
      </c>
      <c r="B11182" s="263" t="s">
        <v>29480</v>
      </c>
      <c r="C11182" s="263" t="s">
        <v>23500</v>
      </c>
      <c r="D11182" t="s">
        <v>34972</v>
      </c>
    </row>
    <row r="11183" spans="1:4" x14ac:dyDescent="0.2">
      <c r="A11183" s="263" t="s">
        <v>8644</v>
      </c>
      <c r="B11183" s="263" t="s">
        <v>29481</v>
      </c>
      <c r="C11183" s="263" t="s">
        <v>23567</v>
      </c>
      <c r="D11183" t="s">
        <v>34973</v>
      </c>
    </row>
    <row r="11184" spans="1:4" x14ac:dyDescent="0.2">
      <c r="A11184" s="263" t="s">
        <v>16836</v>
      </c>
      <c r="B11184" s="263" t="s">
        <v>29481</v>
      </c>
      <c r="C11184" s="263" t="s">
        <v>23567</v>
      </c>
      <c r="D11184" t="s">
        <v>34973</v>
      </c>
    </row>
    <row r="11185" spans="1:4" x14ac:dyDescent="0.2">
      <c r="A11185" s="263" t="s">
        <v>8645</v>
      </c>
      <c r="B11185" s="263" t="s">
        <v>29482</v>
      </c>
      <c r="C11185" s="263" t="s">
        <v>23567</v>
      </c>
      <c r="D11185" t="s">
        <v>34973</v>
      </c>
    </row>
    <row r="11186" spans="1:4" x14ac:dyDescent="0.2">
      <c r="A11186" s="263" t="s">
        <v>16837</v>
      </c>
      <c r="B11186" s="263" t="s">
        <v>29482</v>
      </c>
      <c r="C11186" s="263" t="s">
        <v>23567</v>
      </c>
      <c r="D11186" t="s">
        <v>34973</v>
      </c>
    </row>
    <row r="11187" spans="1:4" x14ac:dyDescent="0.2">
      <c r="A11187" s="263" t="s">
        <v>8646</v>
      </c>
      <c r="B11187" s="263" t="s">
        <v>29483</v>
      </c>
      <c r="C11187" s="263" t="s">
        <v>12</v>
      </c>
      <c r="D11187" t="s">
        <v>2</v>
      </c>
    </row>
    <row r="11188" spans="1:4" x14ac:dyDescent="0.2">
      <c r="A11188" s="263" t="s">
        <v>16838</v>
      </c>
      <c r="B11188" s="263" t="s">
        <v>29483</v>
      </c>
      <c r="C11188" s="263" t="s">
        <v>12</v>
      </c>
      <c r="D11188" t="s">
        <v>2</v>
      </c>
    </row>
    <row r="11189" spans="1:4" x14ac:dyDescent="0.2">
      <c r="A11189" s="263" t="s">
        <v>8647</v>
      </c>
      <c r="B11189" s="263" t="s">
        <v>29484</v>
      </c>
      <c r="C11189" s="263" t="s">
        <v>12</v>
      </c>
      <c r="D11189" t="s">
        <v>2</v>
      </c>
    </row>
    <row r="11190" spans="1:4" x14ac:dyDescent="0.2">
      <c r="A11190" s="263" t="s">
        <v>16839</v>
      </c>
      <c r="B11190" s="263" t="s">
        <v>29484</v>
      </c>
      <c r="C11190" s="263" t="s">
        <v>12</v>
      </c>
      <c r="D11190" t="s">
        <v>2</v>
      </c>
    </row>
    <row r="11191" spans="1:4" x14ac:dyDescent="0.2">
      <c r="A11191" s="263" t="s">
        <v>3271</v>
      </c>
      <c r="B11191" s="263" t="s">
        <v>28709</v>
      </c>
      <c r="C11191" s="263" t="s">
        <v>23500</v>
      </c>
      <c r="D11191" t="s">
        <v>34972</v>
      </c>
    </row>
    <row r="11192" spans="1:4" x14ac:dyDescent="0.2">
      <c r="A11192" s="263" t="s">
        <v>16840</v>
      </c>
      <c r="B11192" s="263" t="s">
        <v>28709</v>
      </c>
      <c r="C11192" s="263" t="s">
        <v>23500</v>
      </c>
      <c r="D11192" t="s">
        <v>34972</v>
      </c>
    </row>
    <row r="11193" spans="1:4" x14ac:dyDescent="0.2">
      <c r="A11193" s="263" t="s">
        <v>3272</v>
      </c>
      <c r="B11193" s="263" t="s">
        <v>28708</v>
      </c>
      <c r="C11193" s="263" t="s">
        <v>23500</v>
      </c>
      <c r="D11193" t="s">
        <v>34972</v>
      </c>
    </row>
    <row r="11194" spans="1:4" x14ac:dyDescent="0.2">
      <c r="A11194" s="263" t="s">
        <v>16841</v>
      </c>
      <c r="B11194" s="263" t="s">
        <v>28708</v>
      </c>
      <c r="C11194" s="263" t="s">
        <v>23500</v>
      </c>
      <c r="D11194" t="s">
        <v>34972</v>
      </c>
    </row>
    <row r="11195" spans="1:4" x14ac:dyDescent="0.2">
      <c r="A11195" s="263" t="s">
        <v>3273</v>
      </c>
      <c r="B11195" s="263" t="s">
        <v>29485</v>
      </c>
      <c r="C11195" s="263" t="s">
        <v>23500</v>
      </c>
      <c r="D11195" t="s">
        <v>34972</v>
      </c>
    </row>
    <row r="11196" spans="1:4" x14ac:dyDescent="0.2">
      <c r="A11196" s="263" t="s">
        <v>16842</v>
      </c>
      <c r="B11196" s="263" t="s">
        <v>29485</v>
      </c>
      <c r="C11196" s="263" t="s">
        <v>23500</v>
      </c>
      <c r="D11196" t="s">
        <v>34972</v>
      </c>
    </row>
    <row r="11197" spans="1:4" x14ac:dyDescent="0.2">
      <c r="A11197" s="263" t="s">
        <v>3274</v>
      </c>
      <c r="B11197" s="263" t="s">
        <v>29486</v>
      </c>
      <c r="C11197" s="263" t="s">
        <v>23500</v>
      </c>
      <c r="D11197" t="s">
        <v>34972</v>
      </c>
    </row>
    <row r="11198" spans="1:4" x14ac:dyDescent="0.2">
      <c r="A11198" s="263" t="s">
        <v>16843</v>
      </c>
      <c r="B11198" s="263" t="s">
        <v>29486</v>
      </c>
      <c r="C11198" s="263" t="s">
        <v>23500</v>
      </c>
      <c r="D11198" t="s">
        <v>34972</v>
      </c>
    </row>
    <row r="11199" spans="1:4" x14ac:dyDescent="0.2">
      <c r="A11199" s="263" t="s">
        <v>3275</v>
      </c>
      <c r="B11199" s="263" t="s">
        <v>29487</v>
      </c>
      <c r="C11199" s="263" t="s">
        <v>23500</v>
      </c>
      <c r="D11199" t="s">
        <v>34972</v>
      </c>
    </row>
    <row r="11200" spans="1:4" x14ac:dyDescent="0.2">
      <c r="A11200" s="263" t="s">
        <v>16844</v>
      </c>
      <c r="B11200" s="263" t="s">
        <v>29487</v>
      </c>
      <c r="C11200" s="263" t="s">
        <v>23500</v>
      </c>
      <c r="D11200" t="s">
        <v>34972</v>
      </c>
    </row>
    <row r="11201" spans="1:4" x14ac:dyDescent="0.2">
      <c r="A11201" s="263" t="s">
        <v>3276</v>
      </c>
      <c r="B11201" s="263" t="s">
        <v>29488</v>
      </c>
      <c r="C11201" s="263" t="s">
        <v>23500</v>
      </c>
      <c r="D11201" t="s">
        <v>34972</v>
      </c>
    </row>
    <row r="11202" spans="1:4" x14ac:dyDescent="0.2">
      <c r="A11202" s="263" t="s">
        <v>16845</v>
      </c>
      <c r="B11202" s="263" t="s">
        <v>29488</v>
      </c>
      <c r="C11202" s="263" t="s">
        <v>23500</v>
      </c>
      <c r="D11202" t="s">
        <v>34972</v>
      </c>
    </row>
    <row r="11203" spans="1:4" x14ac:dyDescent="0.2">
      <c r="A11203" s="263" t="s">
        <v>3277</v>
      </c>
      <c r="B11203" s="263" t="s">
        <v>29489</v>
      </c>
      <c r="C11203" s="263" t="s">
        <v>23567</v>
      </c>
      <c r="D11203" t="s">
        <v>34973</v>
      </c>
    </row>
    <row r="11204" spans="1:4" x14ac:dyDescent="0.2">
      <c r="A11204" s="263" t="s">
        <v>16846</v>
      </c>
      <c r="B11204" s="263" t="s">
        <v>29489</v>
      </c>
      <c r="C11204" s="263" t="s">
        <v>23567</v>
      </c>
      <c r="D11204" t="s">
        <v>34973</v>
      </c>
    </row>
    <row r="11205" spans="1:4" x14ac:dyDescent="0.2">
      <c r="A11205" s="263" t="s">
        <v>3278</v>
      </c>
      <c r="B11205" s="263" t="s">
        <v>29490</v>
      </c>
      <c r="C11205" s="263" t="s">
        <v>23567</v>
      </c>
      <c r="D11205" t="s">
        <v>34973</v>
      </c>
    </row>
    <row r="11206" spans="1:4" x14ac:dyDescent="0.2">
      <c r="A11206" s="263" t="s">
        <v>16847</v>
      </c>
      <c r="B11206" s="263" t="s">
        <v>29490</v>
      </c>
      <c r="C11206" s="263" t="s">
        <v>23567</v>
      </c>
      <c r="D11206" t="s">
        <v>34973</v>
      </c>
    </row>
    <row r="11207" spans="1:4" x14ac:dyDescent="0.2">
      <c r="A11207" s="263" t="s">
        <v>3279</v>
      </c>
      <c r="B11207" s="263" t="s">
        <v>29491</v>
      </c>
      <c r="C11207" s="263" t="s">
        <v>23500</v>
      </c>
      <c r="D11207" t="s">
        <v>34972</v>
      </c>
    </row>
    <row r="11208" spans="1:4" x14ac:dyDescent="0.2">
      <c r="A11208" s="263" t="s">
        <v>16848</v>
      </c>
      <c r="B11208" s="263" t="s">
        <v>29491</v>
      </c>
      <c r="C11208" s="263" t="s">
        <v>23500</v>
      </c>
      <c r="D11208" t="s">
        <v>34972</v>
      </c>
    </row>
    <row r="11209" spans="1:4" x14ac:dyDescent="0.2">
      <c r="A11209" s="263" t="s">
        <v>3280</v>
      </c>
      <c r="B11209" s="263" t="s">
        <v>29492</v>
      </c>
      <c r="C11209" s="263" t="s">
        <v>23500</v>
      </c>
      <c r="D11209" t="s">
        <v>34972</v>
      </c>
    </row>
    <row r="11210" spans="1:4" x14ac:dyDescent="0.2">
      <c r="A11210" s="263" t="s">
        <v>16849</v>
      </c>
      <c r="B11210" s="263" t="s">
        <v>29492</v>
      </c>
      <c r="C11210" s="263" t="s">
        <v>23500</v>
      </c>
      <c r="D11210" t="s">
        <v>34972</v>
      </c>
    </row>
    <row r="11211" spans="1:4" x14ac:dyDescent="0.2">
      <c r="A11211" s="263" t="s">
        <v>3281</v>
      </c>
      <c r="B11211" s="263" t="s">
        <v>29493</v>
      </c>
      <c r="C11211" s="263" t="s">
        <v>23500</v>
      </c>
      <c r="D11211" t="s">
        <v>34972</v>
      </c>
    </row>
    <row r="11212" spans="1:4" x14ac:dyDescent="0.2">
      <c r="A11212" s="263" t="s">
        <v>16850</v>
      </c>
      <c r="B11212" s="263" t="s">
        <v>29493</v>
      </c>
      <c r="C11212" s="263" t="s">
        <v>23500</v>
      </c>
      <c r="D11212" t="s">
        <v>34972</v>
      </c>
    </row>
    <row r="11213" spans="1:4" x14ac:dyDescent="0.2">
      <c r="A11213" s="263" t="s">
        <v>3282</v>
      </c>
      <c r="B11213" s="263" t="s">
        <v>29494</v>
      </c>
      <c r="C11213" s="263" t="s">
        <v>23500</v>
      </c>
      <c r="D11213" t="s">
        <v>34972</v>
      </c>
    </row>
    <row r="11214" spans="1:4" x14ac:dyDescent="0.2">
      <c r="A11214" s="263" t="s">
        <v>16851</v>
      </c>
      <c r="B11214" s="263" t="s">
        <v>29494</v>
      </c>
      <c r="C11214" s="263" t="s">
        <v>23500</v>
      </c>
      <c r="D11214" t="s">
        <v>34972</v>
      </c>
    </row>
    <row r="11215" spans="1:4" x14ac:dyDescent="0.2">
      <c r="A11215" s="263" t="s">
        <v>3283</v>
      </c>
      <c r="B11215" s="263" t="s">
        <v>29495</v>
      </c>
      <c r="C11215" s="263" t="s">
        <v>23500</v>
      </c>
      <c r="D11215" t="s">
        <v>34972</v>
      </c>
    </row>
    <row r="11216" spans="1:4" x14ac:dyDescent="0.2">
      <c r="A11216" s="263" t="s">
        <v>16852</v>
      </c>
      <c r="B11216" s="263" t="s">
        <v>29495</v>
      </c>
      <c r="C11216" s="263" t="s">
        <v>23500</v>
      </c>
      <c r="D11216" t="s">
        <v>34972</v>
      </c>
    </row>
    <row r="11217" spans="1:4" x14ac:dyDescent="0.2">
      <c r="A11217" s="263" t="s">
        <v>3284</v>
      </c>
      <c r="B11217" s="263" t="s">
        <v>29496</v>
      </c>
      <c r="C11217" s="263" t="s">
        <v>23500</v>
      </c>
      <c r="D11217" t="s">
        <v>34972</v>
      </c>
    </row>
    <row r="11218" spans="1:4" x14ac:dyDescent="0.2">
      <c r="A11218" s="263" t="s">
        <v>16853</v>
      </c>
      <c r="B11218" s="263" t="s">
        <v>29496</v>
      </c>
      <c r="C11218" s="263" t="s">
        <v>23500</v>
      </c>
      <c r="D11218" t="s">
        <v>34972</v>
      </c>
    </row>
    <row r="11219" spans="1:4" x14ac:dyDescent="0.2">
      <c r="A11219" s="263" t="s">
        <v>3285</v>
      </c>
      <c r="B11219" s="263" t="s">
        <v>29497</v>
      </c>
      <c r="C11219" s="263" t="s">
        <v>23567</v>
      </c>
      <c r="D11219" t="s">
        <v>34973</v>
      </c>
    </row>
    <row r="11220" spans="1:4" x14ac:dyDescent="0.2">
      <c r="A11220" s="263" t="s">
        <v>16854</v>
      </c>
      <c r="B11220" s="263" t="s">
        <v>29497</v>
      </c>
      <c r="C11220" s="263" t="s">
        <v>23567</v>
      </c>
      <c r="D11220" t="s">
        <v>34973</v>
      </c>
    </row>
    <row r="11221" spans="1:4" x14ac:dyDescent="0.2">
      <c r="A11221" s="263" t="s">
        <v>3286</v>
      </c>
      <c r="B11221" s="263" t="s">
        <v>29498</v>
      </c>
      <c r="C11221" s="263" t="s">
        <v>23500</v>
      </c>
      <c r="D11221" t="s">
        <v>34972</v>
      </c>
    </row>
    <row r="11222" spans="1:4" x14ac:dyDescent="0.2">
      <c r="A11222" s="263" t="s">
        <v>16855</v>
      </c>
      <c r="B11222" s="263" t="s">
        <v>29498</v>
      </c>
      <c r="C11222" s="263" t="s">
        <v>23500</v>
      </c>
      <c r="D11222" t="s">
        <v>34972</v>
      </c>
    </row>
    <row r="11223" spans="1:4" x14ac:dyDescent="0.2">
      <c r="A11223" s="263" t="s">
        <v>3287</v>
      </c>
      <c r="B11223" s="263" t="s">
        <v>29499</v>
      </c>
      <c r="C11223" s="263" t="s">
        <v>23500</v>
      </c>
      <c r="D11223" t="s">
        <v>34972</v>
      </c>
    </row>
    <row r="11224" spans="1:4" x14ac:dyDescent="0.2">
      <c r="A11224" s="263" t="s">
        <v>16856</v>
      </c>
      <c r="B11224" s="263" t="s">
        <v>29499</v>
      </c>
      <c r="C11224" s="263" t="s">
        <v>23500</v>
      </c>
      <c r="D11224" t="s">
        <v>34972</v>
      </c>
    </row>
    <row r="11225" spans="1:4" x14ac:dyDescent="0.2">
      <c r="A11225" s="263" t="s">
        <v>3288</v>
      </c>
      <c r="B11225" s="263" t="s">
        <v>29500</v>
      </c>
      <c r="C11225" s="263" t="s">
        <v>23567</v>
      </c>
      <c r="D11225" t="s">
        <v>34973</v>
      </c>
    </row>
    <row r="11226" spans="1:4" x14ac:dyDescent="0.2">
      <c r="A11226" s="263" t="s">
        <v>16857</v>
      </c>
      <c r="B11226" s="263" t="s">
        <v>29500</v>
      </c>
      <c r="C11226" s="263" t="s">
        <v>23567</v>
      </c>
      <c r="D11226" t="s">
        <v>34973</v>
      </c>
    </row>
    <row r="11227" spans="1:4" x14ac:dyDescent="0.2">
      <c r="A11227" s="263" t="s">
        <v>3289</v>
      </c>
      <c r="B11227" s="263" t="s">
        <v>29501</v>
      </c>
      <c r="C11227" s="263" t="s">
        <v>23567</v>
      </c>
      <c r="D11227" t="s">
        <v>34973</v>
      </c>
    </row>
    <row r="11228" spans="1:4" x14ac:dyDescent="0.2">
      <c r="A11228" s="263" t="s">
        <v>16858</v>
      </c>
      <c r="B11228" s="263" t="s">
        <v>29501</v>
      </c>
      <c r="C11228" s="263" t="s">
        <v>23567</v>
      </c>
      <c r="D11228" t="s">
        <v>34973</v>
      </c>
    </row>
    <row r="11229" spans="1:4" x14ac:dyDescent="0.2">
      <c r="A11229" s="263" t="s">
        <v>3290</v>
      </c>
      <c r="B11229" s="263" t="s">
        <v>29502</v>
      </c>
      <c r="C11229" s="263" t="s">
        <v>23567</v>
      </c>
      <c r="D11229" t="s">
        <v>34973</v>
      </c>
    </row>
    <row r="11230" spans="1:4" x14ac:dyDescent="0.2">
      <c r="A11230" s="263" t="s">
        <v>16859</v>
      </c>
      <c r="B11230" s="263" t="s">
        <v>29502</v>
      </c>
      <c r="C11230" s="263" t="s">
        <v>23567</v>
      </c>
      <c r="D11230" t="s">
        <v>34973</v>
      </c>
    </row>
    <row r="11231" spans="1:4" x14ac:dyDescent="0.2">
      <c r="A11231" s="263" t="s">
        <v>3291</v>
      </c>
      <c r="B11231" s="263" t="s">
        <v>29503</v>
      </c>
      <c r="C11231" s="263" t="s">
        <v>23567</v>
      </c>
      <c r="D11231" t="s">
        <v>34973</v>
      </c>
    </row>
    <row r="11232" spans="1:4" x14ac:dyDescent="0.2">
      <c r="A11232" s="263" t="s">
        <v>16860</v>
      </c>
      <c r="B11232" s="263" t="s">
        <v>29503</v>
      </c>
      <c r="C11232" s="263" t="s">
        <v>23567</v>
      </c>
      <c r="D11232" t="s">
        <v>34973</v>
      </c>
    </row>
    <row r="11233" spans="1:4" x14ac:dyDescent="0.2">
      <c r="A11233" s="263" t="s">
        <v>3292</v>
      </c>
      <c r="B11233" s="263" t="s">
        <v>29504</v>
      </c>
      <c r="C11233" s="263" t="s">
        <v>23567</v>
      </c>
      <c r="D11233" t="s">
        <v>34973</v>
      </c>
    </row>
    <row r="11234" spans="1:4" x14ac:dyDescent="0.2">
      <c r="A11234" s="263" t="s">
        <v>16861</v>
      </c>
      <c r="B11234" s="263" t="s">
        <v>29504</v>
      </c>
      <c r="C11234" s="263" t="s">
        <v>23567</v>
      </c>
      <c r="D11234" t="s">
        <v>34973</v>
      </c>
    </row>
    <row r="11235" spans="1:4" x14ac:dyDescent="0.2">
      <c r="A11235" s="263" t="s">
        <v>3293</v>
      </c>
      <c r="B11235" s="263" t="s">
        <v>29505</v>
      </c>
      <c r="C11235" s="263" t="s">
        <v>23567</v>
      </c>
      <c r="D11235" t="s">
        <v>34973</v>
      </c>
    </row>
    <row r="11236" spans="1:4" x14ac:dyDescent="0.2">
      <c r="A11236" s="263" t="s">
        <v>16862</v>
      </c>
      <c r="B11236" s="263" t="s">
        <v>29505</v>
      </c>
      <c r="C11236" s="263" t="s">
        <v>23567</v>
      </c>
      <c r="D11236" t="s">
        <v>34973</v>
      </c>
    </row>
    <row r="11237" spans="1:4" x14ac:dyDescent="0.2">
      <c r="A11237" s="263" t="s">
        <v>3294</v>
      </c>
      <c r="B11237" s="263" t="s">
        <v>29506</v>
      </c>
      <c r="C11237" s="263" t="s">
        <v>23567</v>
      </c>
      <c r="D11237" t="s">
        <v>34973</v>
      </c>
    </row>
    <row r="11238" spans="1:4" x14ac:dyDescent="0.2">
      <c r="A11238" s="263" t="s">
        <v>16863</v>
      </c>
      <c r="B11238" s="263" t="s">
        <v>29506</v>
      </c>
      <c r="C11238" s="263" t="s">
        <v>23567</v>
      </c>
      <c r="D11238" t="s">
        <v>34973</v>
      </c>
    </row>
    <row r="11239" spans="1:4" x14ac:dyDescent="0.2">
      <c r="A11239" s="263" t="s">
        <v>3295</v>
      </c>
      <c r="B11239" s="263" t="s">
        <v>29507</v>
      </c>
      <c r="C11239" s="263" t="s">
        <v>23567</v>
      </c>
      <c r="D11239" t="s">
        <v>34973</v>
      </c>
    </row>
    <row r="11240" spans="1:4" x14ac:dyDescent="0.2">
      <c r="A11240" s="263" t="s">
        <v>16864</v>
      </c>
      <c r="B11240" s="263" t="s">
        <v>29507</v>
      </c>
      <c r="C11240" s="263" t="s">
        <v>23567</v>
      </c>
      <c r="D11240" t="s">
        <v>34973</v>
      </c>
    </row>
    <row r="11241" spans="1:4" x14ac:dyDescent="0.2">
      <c r="A11241" s="263" t="s">
        <v>3296</v>
      </c>
      <c r="B11241" s="263" t="s">
        <v>29508</v>
      </c>
      <c r="C11241" s="263" t="s">
        <v>23567</v>
      </c>
      <c r="D11241" t="s">
        <v>34973</v>
      </c>
    </row>
    <row r="11242" spans="1:4" x14ac:dyDescent="0.2">
      <c r="A11242" s="263" t="s">
        <v>16865</v>
      </c>
      <c r="B11242" s="263" t="s">
        <v>29508</v>
      </c>
      <c r="C11242" s="263" t="s">
        <v>23567</v>
      </c>
      <c r="D11242" t="s">
        <v>34973</v>
      </c>
    </row>
    <row r="11243" spans="1:4" x14ac:dyDescent="0.2">
      <c r="A11243" s="263" t="s">
        <v>3297</v>
      </c>
      <c r="B11243" s="263" t="s">
        <v>29509</v>
      </c>
      <c r="C11243" s="263" t="s">
        <v>23567</v>
      </c>
      <c r="D11243" t="s">
        <v>34973</v>
      </c>
    </row>
    <row r="11244" spans="1:4" x14ac:dyDescent="0.2">
      <c r="A11244" s="263" t="s">
        <v>16866</v>
      </c>
      <c r="B11244" s="263" t="s">
        <v>29509</v>
      </c>
      <c r="C11244" s="263" t="s">
        <v>23567</v>
      </c>
      <c r="D11244" t="s">
        <v>34973</v>
      </c>
    </row>
    <row r="11245" spans="1:4" x14ac:dyDescent="0.2">
      <c r="A11245" s="263" t="s">
        <v>3298</v>
      </c>
      <c r="B11245" s="263" t="s">
        <v>29510</v>
      </c>
      <c r="C11245" s="263" t="s">
        <v>23567</v>
      </c>
      <c r="D11245" t="s">
        <v>34973</v>
      </c>
    </row>
    <row r="11246" spans="1:4" x14ac:dyDescent="0.2">
      <c r="A11246" s="263" t="s">
        <v>16867</v>
      </c>
      <c r="B11246" s="263" t="s">
        <v>29510</v>
      </c>
      <c r="C11246" s="263" t="s">
        <v>23567</v>
      </c>
      <c r="D11246" t="s">
        <v>34973</v>
      </c>
    </row>
    <row r="11247" spans="1:4" x14ac:dyDescent="0.2">
      <c r="A11247" s="263" t="s">
        <v>3299</v>
      </c>
      <c r="B11247" s="263" t="s">
        <v>29511</v>
      </c>
      <c r="C11247" s="263" t="s">
        <v>23567</v>
      </c>
      <c r="D11247" t="s">
        <v>34973</v>
      </c>
    </row>
    <row r="11248" spans="1:4" x14ac:dyDescent="0.2">
      <c r="A11248" s="263" t="s">
        <v>16868</v>
      </c>
      <c r="B11248" s="263" t="s">
        <v>29511</v>
      </c>
      <c r="C11248" s="263" t="s">
        <v>23567</v>
      </c>
      <c r="D11248" t="s">
        <v>34973</v>
      </c>
    </row>
    <row r="11249" spans="1:4" x14ac:dyDescent="0.2">
      <c r="A11249" s="263" t="s">
        <v>3300</v>
      </c>
      <c r="B11249" s="263" t="s">
        <v>29512</v>
      </c>
      <c r="C11249" s="263" t="s">
        <v>23567</v>
      </c>
      <c r="D11249" t="s">
        <v>34973</v>
      </c>
    </row>
    <row r="11250" spans="1:4" x14ac:dyDescent="0.2">
      <c r="A11250" s="263" t="s">
        <v>16869</v>
      </c>
      <c r="B11250" s="263" t="s">
        <v>29512</v>
      </c>
      <c r="C11250" s="263" t="s">
        <v>23567</v>
      </c>
      <c r="D11250" t="s">
        <v>34973</v>
      </c>
    </row>
    <row r="11251" spans="1:4" x14ac:dyDescent="0.2">
      <c r="A11251" s="263" t="s">
        <v>3301</v>
      </c>
      <c r="B11251" s="263" t="s">
        <v>29513</v>
      </c>
      <c r="C11251" s="263" t="s">
        <v>20</v>
      </c>
      <c r="D11251" t="s">
        <v>0</v>
      </c>
    </row>
    <row r="11252" spans="1:4" x14ac:dyDescent="0.2">
      <c r="A11252" s="263" t="s">
        <v>16870</v>
      </c>
      <c r="B11252" s="263" t="s">
        <v>29513</v>
      </c>
      <c r="C11252" s="263" t="s">
        <v>20</v>
      </c>
      <c r="D11252" t="s">
        <v>0</v>
      </c>
    </row>
    <row r="11253" spans="1:4" x14ac:dyDescent="0.2">
      <c r="A11253" s="263" t="s">
        <v>3302</v>
      </c>
      <c r="B11253" s="263" t="s">
        <v>29514</v>
      </c>
      <c r="C11253" s="263" t="s">
        <v>20</v>
      </c>
      <c r="D11253" t="s">
        <v>0</v>
      </c>
    </row>
    <row r="11254" spans="1:4" x14ac:dyDescent="0.2">
      <c r="A11254" s="263" t="s">
        <v>16871</v>
      </c>
      <c r="B11254" s="263" t="s">
        <v>29514</v>
      </c>
      <c r="C11254" s="263" t="s">
        <v>20</v>
      </c>
      <c r="D11254" t="s">
        <v>0</v>
      </c>
    </row>
    <row r="11255" spans="1:4" x14ac:dyDescent="0.2">
      <c r="A11255" s="263" t="s">
        <v>8648</v>
      </c>
      <c r="B11255" s="263" t="s">
        <v>29515</v>
      </c>
      <c r="C11255" s="263" t="s">
        <v>23500</v>
      </c>
      <c r="D11255" t="s">
        <v>34972</v>
      </c>
    </row>
    <row r="11256" spans="1:4" x14ac:dyDescent="0.2">
      <c r="A11256" s="263" t="s">
        <v>16872</v>
      </c>
      <c r="B11256" s="263" t="s">
        <v>29515</v>
      </c>
      <c r="C11256" s="263" t="s">
        <v>23500</v>
      </c>
      <c r="D11256" t="s">
        <v>34972</v>
      </c>
    </row>
    <row r="11257" spans="1:4" x14ac:dyDescent="0.2">
      <c r="A11257" s="263" t="s">
        <v>3303</v>
      </c>
      <c r="B11257" s="263" t="s">
        <v>29516</v>
      </c>
      <c r="C11257" s="263" t="s">
        <v>23567</v>
      </c>
      <c r="D11257" t="s">
        <v>34973</v>
      </c>
    </row>
    <row r="11258" spans="1:4" x14ac:dyDescent="0.2">
      <c r="A11258" s="263" t="s">
        <v>16873</v>
      </c>
      <c r="B11258" s="263" t="s">
        <v>29516</v>
      </c>
      <c r="C11258" s="263" t="s">
        <v>23567</v>
      </c>
      <c r="D11258" t="s">
        <v>34973</v>
      </c>
    </row>
    <row r="11259" spans="1:4" x14ac:dyDescent="0.2">
      <c r="A11259" s="263" t="s">
        <v>3304</v>
      </c>
      <c r="B11259" s="263" t="s">
        <v>29517</v>
      </c>
      <c r="C11259" s="263" t="s">
        <v>23567</v>
      </c>
      <c r="D11259" t="s">
        <v>34973</v>
      </c>
    </row>
    <row r="11260" spans="1:4" x14ac:dyDescent="0.2">
      <c r="A11260" s="263" t="s">
        <v>16874</v>
      </c>
      <c r="B11260" s="263" t="s">
        <v>29517</v>
      </c>
      <c r="C11260" s="263" t="s">
        <v>23567</v>
      </c>
      <c r="D11260" t="s">
        <v>34973</v>
      </c>
    </row>
    <row r="11261" spans="1:4" x14ac:dyDescent="0.2">
      <c r="A11261" s="263" t="s">
        <v>3305</v>
      </c>
      <c r="B11261" s="263" t="s">
        <v>29518</v>
      </c>
      <c r="C11261" s="263" t="s">
        <v>23567</v>
      </c>
      <c r="D11261" t="s">
        <v>34973</v>
      </c>
    </row>
    <row r="11262" spans="1:4" x14ac:dyDescent="0.2">
      <c r="A11262" s="263" t="s">
        <v>16875</v>
      </c>
      <c r="B11262" s="263" t="s">
        <v>29518</v>
      </c>
      <c r="C11262" s="263" t="s">
        <v>23567</v>
      </c>
      <c r="D11262" t="s">
        <v>34973</v>
      </c>
    </row>
    <row r="11263" spans="1:4" x14ac:dyDescent="0.2">
      <c r="A11263" s="263" t="s">
        <v>3306</v>
      </c>
      <c r="B11263" s="263" t="s">
        <v>29519</v>
      </c>
      <c r="C11263" s="263" t="s">
        <v>23567</v>
      </c>
      <c r="D11263" t="s">
        <v>34973</v>
      </c>
    </row>
    <row r="11264" spans="1:4" x14ac:dyDescent="0.2">
      <c r="A11264" s="263" t="s">
        <v>16876</v>
      </c>
      <c r="B11264" s="263" t="s">
        <v>29519</v>
      </c>
      <c r="C11264" s="263" t="s">
        <v>23567</v>
      </c>
      <c r="D11264" t="s">
        <v>34973</v>
      </c>
    </row>
    <row r="11265" spans="1:4" x14ac:dyDescent="0.2">
      <c r="A11265" s="263" t="s">
        <v>3307</v>
      </c>
      <c r="B11265" s="263" t="s">
        <v>29520</v>
      </c>
      <c r="C11265" s="263" t="s">
        <v>23567</v>
      </c>
      <c r="D11265" t="s">
        <v>34973</v>
      </c>
    </row>
    <row r="11266" spans="1:4" x14ac:dyDescent="0.2">
      <c r="A11266" s="263" t="s">
        <v>16877</v>
      </c>
      <c r="B11266" s="263" t="s">
        <v>29520</v>
      </c>
      <c r="C11266" s="263" t="s">
        <v>23567</v>
      </c>
      <c r="D11266" t="s">
        <v>34973</v>
      </c>
    </row>
    <row r="11267" spans="1:4" x14ac:dyDescent="0.2">
      <c r="A11267" s="263" t="s">
        <v>3308</v>
      </c>
      <c r="B11267" s="263" t="s">
        <v>29521</v>
      </c>
      <c r="C11267" s="263" t="s">
        <v>23567</v>
      </c>
      <c r="D11267" t="s">
        <v>34973</v>
      </c>
    </row>
    <row r="11268" spans="1:4" x14ac:dyDescent="0.2">
      <c r="A11268" s="263" t="s">
        <v>16878</v>
      </c>
      <c r="B11268" s="263" t="s">
        <v>29521</v>
      </c>
      <c r="C11268" s="263" t="s">
        <v>23567</v>
      </c>
      <c r="D11268" t="s">
        <v>34973</v>
      </c>
    </row>
    <row r="11269" spans="1:4" x14ac:dyDescent="0.2">
      <c r="A11269" s="263" t="s">
        <v>3309</v>
      </c>
      <c r="B11269" s="263" t="s">
        <v>29522</v>
      </c>
      <c r="C11269" s="263" t="s">
        <v>23567</v>
      </c>
      <c r="D11269" t="s">
        <v>34973</v>
      </c>
    </row>
    <row r="11270" spans="1:4" x14ac:dyDescent="0.2">
      <c r="A11270" s="263" t="s">
        <v>16879</v>
      </c>
      <c r="B11270" s="263" t="s">
        <v>29522</v>
      </c>
      <c r="C11270" s="263" t="s">
        <v>23567</v>
      </c>
      <c r="D11270" t="s">
        <v>34973</v>
      </c>
    </row>
    <row r="11271" spans="1:4" x14ac:dyDescent="0.2">
      <c r="A11271" s="263" t="s">
        <v>3310</v>
      </c>
      <c r="B11271" s="263" t="s">
        <v>29523</v>
      </c>
      <c r="C11271" s="263" t="s">
        <v>23567</v>
      </c>
      <c r="D11271" t="s">
        <v>34973</v>
      </c>
    </row>
    <row r="11272" spans="1:4" x14ac:dyDescent="0.2">
      <c r="A11272" s="263" t="s">
        <v>16880</v>
      </c>
      <c r="B11272" s="263" t="s">
        <v>29523</v>
      </c>
      <c r="C11272" s="263" t="s">
        <v>23567</v>
      </c>
      <c r="D11272" t="s">
        <v>34973</v>
      </c>
    </row>
    <row r="11273" spans="1:4" x14ac:dyDescent="0.2">
      <c r="A11273" s="263" t="s">
        <v>3311</v>
      </c>
      <c r="B11273" s="263" t="s">
        <v>29524</v>
      </c>
      <c r="C11273" s="263" t="s">
        <v>23567</v>
      </c>
      <c r="D11273" t="s">
        <v>34973</v>
      </c>
    </row>
    <row r="11274" spans="1:4" x14ac:dyDescent="0.2">
      <c r="A11274" s="263" t="s">
        <v>16881</v>
      </c>
      <c r="B11274" s="263" t="s">
        <v>29524</v>
      </c>
      <c r="C11274" s="263" t="s">
        <v>23567</v>
      </c>
      <c r="D11274" t="s">
        <v>34973</v>
      </c>
    </row>
    <row r="11275" spans="1:4" x14ac:dyDescent="0.2">
      <c r="A11275" s="263" t="s">
        <v>3312</v>
      </c>
      <c r="B11275" s="263" t="s">
        <v>29525</v>
      </c>
      <c r="C11275" s="263" t="s">
        <v>23567</v>
      </c>
      <c r="D11275" t="s">
        <v>34973</v>
      </c>
    </row>
    <row r="11276" spans="1:4" x14ac:dyDescent="0.2">
      <c r="A11276" s="263" t="s">
        <v>16882</v>
      </c>
      <c r="B11276" s="263" t="s">
        <v>29525</v>
      </c>
      <c r="C11276" s="263" t="s">
        <v>23567</v>
      </c>
      <c r="D11276" t="s">
        <v>34973</v>
      </c>
    </row>
    <row r="11277" spans="1:4" x14ac:dyDescent="0.2">
      <c r="A11277" s="263" t="s">
        <v>3313</v>
      </c>
      <c r="B11277" s="263" t="s">
        <v>29526</v>
      </c>
      <c r="C11277" s="263" t="s">
        <v>23567</v>
      </c>
      <c r="D11277" t="s">
        <v>34973</v>
      </c>
    </row>
    <row r="11278" spans="1:4" x14ac:dyDescent="0.2">
      <c r="A11278" s="263" t="s">
        <v>16883</v>
      </c>
      <c r="B11278" s="263" t="s">
        <v>29526</v>
      </c>
      <c r="C11278" s="263" t="s">
        <v>23567</v>
      </c>
      <c r="D11278" t="s">
        <v>34973</v>
      </c>
    </row>
    <row r="11279" spans="1:4" x14ac:dyDescent="0.2">
      <c r="A11279" s="263" t="s">
        <v>3314</v>
      </c>
      <c r="B11279" s="263" t="s">
        <v>29527</v>
      </c>
      <c r="C11279" s="263" t="s">
        <v>23567</v>
      </c>
      <c r="D11279" t="s">
        <v>34973</v>
      </c>
    </row>
    <row r="11280" spans="1:4" x14ac:dyDescent="0.2">
      <c r="A11280" s="263" t="s">
        <v>16884</v>
      </c>
      <c r="B11280" s="263" t="s">
        <v>29527</v>
      </c>
      <c r="C11280" s="263" t="s">
        <v>23567</v>
      </c>
      <c r="D11280" t="s">
        <v>34973</v>
      </c>
    </row>
    <row r="11281" spans="1:4" x14ac:dyDescent="0.2">
      <c r="A11281" s="263" t="s">
        <v>3315</v>
      </c>
      <c r="B11281" s="263" t="s">
        <v>29528</v>
      </c>
      <c r="C11281" s="263" t="s">
        <v>23567</v>
      </c>
      <c r="D11281" t="s">
        <v>34973</v>
      </c>
    </row>
    <row r="11282" spans="1:4" x14ac:dyDescent="0.2">
      <c r="A11282" s="263" t="s">
        <v>16885</v>
      </c>
      <c r="B11282" s="263" t="s">
        <v>29528</v>
      </c>
      <c r="C11282" s="263" t="s">
        <v>23567</v>
      </c>
      <c r="D11282" t="s">
        <v>34973</v>
      </c>
    </row>
    <row r="11283" spans="1:4" x14ac:dyDescent="0.2">
      <c r="A11283" s="263" t="s">
        <v>3316</v>
      </c>
      <c r="B11283" s="263" t="s">
        <v>29529</v>
      </c>
      <c r="C11283" s="263" t="s">
        <v>23567</v>
      </c>
      <c r="D11283" t="s">
        <v>34973</v>
      </c>
    </row>
    <row r="11284" spans="1:4" x14ac:dyDescent="0.2">
      <c r="A11284" s="263" t="s">
        <v>16886</v>
      </c>
      <c r="B11284" s="263" t="s">
        <v>29529</v>
      </c>
      <c r="C11284" s="263" t="s">
        <v>23567</v>
      </c>
      <c r="D11284" t="s">
        <v>34973</v>
      </c>
    </row>
    <row r="11285" spans="1:4" x14ac:dyDescent="0.2">
      <c r="A11285" s="263" t="s">
        <v>3317</v>
      </c>
      <c r="B11285" s="263" t="s">
        <v>29530</v>
      </c>
      <c r="C11285" s="263" t="s">
        <v>23567</v>
      </c>
      <c r="D11285" t="s">
        <v>34973</v>
      </c>
    </row>
    <row r="11286" spans="1:4" x14ac:dyDescent="0.2">
      <c r="A11286" s="263" t="s">
        <v>16887</v>
      </c>
      <c r="B11286" s="263" t="s">
        <v>29530</v>
      </c>
      <c r="C11286" s="263" t="s">
        <v>23567</v>
      </c>
      <c r="D11286" t="s">
        <v>34973</v>
      </c>
    </row>
    <row r="11287" spans="1:4" x14ac:dyDescent="0.2">
      <c r="A11287" s="263" t="s">
        <v>3318</v>
      </c>
      <c r="B11287" s="263" t="s">
        <v>29531</v>
      </c>
      <c r="C11287" s="263" t="s">
        <v>23567</v>
      </c>
      <c r="D11287" t="s">
        <v>34973</v>
      </c>
    </row>
    <row r="11288" spans="1:4" x14ac:dyDescent="0.2">
      <c r="A11288" s="263" t="s">
        <v>16888</v>
      </c>
      <c r="B11288" s="263" t="s">
        <v>29531</v>
      </c>
      <c r="C11288" s="263" t="s">
        <v>23567</v>
      </c>
      <c r="D11288" t="s">
        <v>34973</v>
      </c>
    </row>
    <row r="11289" spans="1:4" x14ac:dyDescent="0.2">
      <c r="A11289" s="263" t="s">
        <v>3319</v>
      </c>
      <c r="B11289" s="263" t="s">
        <v>29532</v>
      </c>
      <c r="C11289" s="263" t="s">
        <v>23567</v>
      </c>
      <c r="D11289" t="s">
        <v>34973</v>
      </c>
    </row>
    <row r="11290" spans="1:4" x14ac:dyDescent="0.2">
      <c r="A11290" s="263" t="s">
        <v>16889</v>
      </c>
      <c r="B11290" s="263" t="s">
        <v>29532</v>
      </c>
      <c r="C11290" s="263" t="s">
        <v>23567</v>
      </c>
      <c r="D11290" t="s">
        <v>34973</v>
      </c>
    </row>
    <row r="11291" spans="1:4" x14ac:dyDescent="0.2">
      <c r="A11291" s="263" t="s">
        <v>3320</v>
      </c>
      <c r="B11291" s="263" t="s">
        <v>29533</v>
      </c>
      <c r="C11291" s="263" t="s">
        <v>23567</v>
      </c>
      <c r="D11291" t="s">
        <v>34973</v>
      </c>
    </row>
    <row r="11292" spans="1:4" x14ac:dyDescent="0.2">
      <c r="A11292" s="263" t="s">
        <v>16890</v>
      </c>
      <c r="B11292" s="263" t="s">
        <v>29533</v>
      </c>
      <c r="C11292" s="263" t="s">
        <v>23567</v>
      </c>
      <c r="D11292" t="s">
        <v>34973</v>
      </c>
    </row>
    <row r="11293" spans="1:4" x14ac:dyDescent="0.2">
      <c r="A11293" s="263" t="s">
        <v>3321</v>
      </c>
      <c r="B11293" s="263" t="s">
        <v>29534</v>
      </c>
      <c r="C11293" s="263" t="s">
        <v>23567</v>
      </c>
      <c r="D11293" t="s">
        <v>34973</v>
      </c>
    </row>
    <row r="11294" spans="1:4" x14ac:dyDescent="0.2">
      <c r="A11294" s="263" t="s">
        <v>16891</v>
      </c>
      <c r="B11294" s="263" t="s">
        <v>29534</v>
      </c>
      <c r="C11294" s="263" t="s">
        <v>23567</v>
      </c>
      <c r="D11294" t="s">
        <v>34973</v>
      </c>
    </row>
    <row r="11295" spans="1:4" x14ac:dyDescent="0.2">
      <c r="A11295" s="263" t="s">
        <v>3322</v>
      </c>
      <c r="B11295" s="263" t="s">
        <v>29535</v>
      </c>
      <c r="C11295" s="263" t="s">
        <v>23567</v>
      </c>
      <c r="D11295" t="s">
        <v>34973</v>
      </c>
    </row>
    <row r="11296" spans="1:4" x14ac:dyDescent="0.2">
      <c r="A11296" s="263" t="s">
        <v>16892</v>
      </c>
      <c r="B11296" s="263" t="s">
        <v>29535</v>
      </c>
      <c r="C11296" s="263" t="s">
        <v>23567</v>
      </c>
      <c r="D11296" t="s">
        <v>34973</v>
      </c>
    </row>
    <row r="11297" spans="1:4" x14ac:dyDescent="0.2">
      <c r="A11297" s="263" t="s">
        <v>8649</v>
      </c>
      <c r="B11297" s="263" t="s">
        <v>29536</v>
      </c>
      <c r="C11297" s="263" t="s">
        <v>23567</v>
      </c>
      <c r="D11297" t="s">
        <v>34973</v>
      </c>
    </row>
    <row r="11298" spans="1:4" x14ac:dyDescent="0.2">
      <c r="A11298" s="263" t="s">
        <v>16893</v>
      </c>
      <c r="B11298" s="263" t="s">
        <v>29536</v>
      </c>
      <c r="C11298" s="263" t="s">
        <v>23567</v>
      </c>
      <c r="D11298" t="s">
        <v>34973</v>
      </c>
    </row>
    <row r="11299" spans="1:4" x14ac:dyDescent="0.2">
      <c r="A11299" s="263" t="s">
        <v>8650</v>
      </c>
      <c r="B11299" s="263" t="s">
        <v>29537</v>
      </c>
      <c r="C11299" s="263" t="s">
        <v>23567</v>
      </c>
      <c r="D11299" t="s">
        <v>34973</v>
      </c>
    </row>
    <row r="11300" spans="1:4" x14ac:dyDescent="0.2">
      <c r="A11300" s="263" t="s">
        <v>16894</v>
      </c>
      <c r="B11300" s="263" t="s">
        <v>29537</v>
      </c>
      <c r="C11300" s="263" t="s">
        <v>23567</v>
      </c>
      <c r="D11300" t="s">
        <v>34973</v>
      </c>
    </row>
    <row r="11301" spans="1:4" x14ac:dyDescent="0.2">
      <c r="A11301" s="263" t="s">
        <v>8651</v>
      </c>
      <c r="B11301" s="263" t="s">
        <v>29538</v>
      </c>
      <c r="C11301" s="263" t="s">
        <v>23567</v>
      </c>
      <c r="D11301" t="s">
        <v>34973</v>
      </c>
    </row>
    <row r="11302" spans="1:4" x14ac:dyDescent="0.2">
      <c r="A11302" s="263" t="s">
        <v>16895</v>
      </c>
      <c r="B11302" s="263" t="s">
        <v>29538</v>
      </c>
      <c r="C11302" s="263" t="s">
        <v>23567</v>
      </c>
      <c r="D11302" t="s">
        <v>34973</v>
      </c>
    </row>
    <row r="11303" spans="1:4" x14ac:dyDescent="0.2">
      <c r="A11303" s="263" t="s">
        <v>8652</v>
      </c>
      <c r="B11303" s="263" t="s">
        <v>29539</v>
      </c>
      <c r="C11303" s="263" t="s">
        <v>23567</v>
      </c>
      <c r="D11303" t="s">
        <v>34973</v>
      </c>
    </row>
    <row r="11304" spans="1:4" x14ac:dyDescent="0.2">
      <c r="A11304" s="263" t="s">
        <v>16896</v>
      </c>
      <c r="B11304" s="263" t="s">
        <v>29539</v>
      </c>
      <c r="C11304" s="263" t="s">
        <v>23567</v>
      </c>
      <c r="D11304" t="s">
        <v>34973</v>
      </c>
    </row>
    <row r="11305" spans="1:4" x14ac:dyDescent="0.2">
      <c r="A11305" s="263" t="s">
        <v>8653</v>
      </c>
      <c r="B11305" s="263" t="s">
        <v>29540</v>
      </c>
      <c r="C11305" s="263" t="s">
        <v>23567</v>
      </c>
      <c r="D11305" t="s">
        <v>34973</v>
      </c>
    </row>
    <row r="11306" spans="1:4" x14ac:dyDescent="0.2">
      <c r="A11306" s="263" t="s">
        <v>16897</v>
      </c>
      <c r="B11306" s="263" t="s">
        <v>29540</v>
      </c>
      <c r="C11306" s="263" t="s">
        <v>23567</v>
      </c>
      <c r="D11306" t="s">
        <v>34973</v>
      </c>
    </row>
    <row r="11307" spans="1:4" x14ac:dyDescent="0.2">
      <c r="A11307" s="263" t="s">
        <v>8654</v>
      </c>
      <c r="B11307" s="263" t="s">
        <v>29541</v>
      </c>
      <c r="C11307" s="263" t="s">
        <v>23567</v>
      </c>
      <c r="D11307" t="s">
        <v>34973</v>
      </c>
    </row>
    <row r="11308" spans="1:4" x14ac:dyDescent="0.2">
      <c r="A11308" s="263" t="s">
        <v>16898</v>
      </c>
      <c r="B11308" s="263" t="s">
        <v>29541</v>
      </c>
      <c r="C11308" s="263" t="s">
        <v>23567</v>
      </c>
      <c r="D11308" t="s">
        <v>34973</v>
      </c>
    </row>
    <row r="11309" spans="1:4" x14ac:dyDescent="0.2">
      <c r="A11309" s="263" t="s">
        <v>8655</v>
      </c>
      <c r="B11309" s="263" t="s">
        <v>29542</v>
      </c>
      <c r="C11309" s="263" t="s">
        <v>23567</v>
      </c>
      <c r="D11309" t="s">
        <v>34973</v>
      </c>
    </row>
    <row r="11310" spans="1:4" x14ac:dyDescent="0.2">
      <c r="A11310" s="263" t="s">
        <v>16899</v>
      </c>
      <c r="B11310" s="263" t="s">
        <v>29542</v>
      </c>
      <c r="C11310" s="263" t="s">
        <v>23567</v>
      </c>
      <c r="D11310" t="s">
        <v>34973</v>
      </c>
    </row>
    <row r="11311" spans="1:4" x14ac:dyDescent="0.2">
      <c r="A11311" s="263" t="s">
        <v>8656</v>
      </c>
      <c r="B11311" s="263" t="s">
        <v>29543</v>
      </c>
      <c r="C11311" s="263" t="s">
        <v>23567</v>
      </c>
      <c r="D11311" t="s">
        <v>34973</v>
      </c>
    </row>
    <row r="11312" spans="1:4" x14ac:dyDescent="0.2">
      <c r="A11312" s="263" t="s">
        <v>16900</v>
      </c>
      <c r="B11312" s="263" t="s">
        <v>29543</v>
      </c>
      <c r="C11312" s="263" t="s">
        <v>23567</v>
      </c>
      <c r="D11312" t="s">
        <v>34973</v>
      </c>
    </row>
    <row r="11313" spans="1:4" x14ac:dyDescent="0.2">
      <c r="A11313" s="263" t="s">
        <v>8657</v>
      </c>
      <c r="B11313" s="263" t="s">
        <v>29544</v>
      </c>
      <c r="C11313" s="263" t="s">
        <v>23567</v>
      </c>
      <c r="D11313" t="s">
        <v>34973</v>
      </c>
    </row>
    <row r="11314" spans="1:4" x14ac:dyDescent="0.2">
      <c r="A11314" s="263" t="s">
        <v>16901</v>
      </c>
      <c r="B11314" s="263" t="s">
        <v>29544</v>
      </c>
      <c r="C11314" s="263" t="s">
        <v>23567</v>
      </c>
      <c r="D11314" t="s">
        <v>34973</v>
      </c>
    </row>
    <row r="11315" spans="1:4" x14ac:dyDescent="0.2">
      <c r="A11315" s="263" t="s">
        <v>8658</v>
      </c>
      <c r="B11315" s="263" t="s">
        <v>29545</v>
      </c>
      <c r="C11315" s="263" t="s">
        <v>23567</v>
      </c>
      <c r="D11315" t="s">
        <v>34973</v>
      </c>
    </row>
    <row r="11316" spans="1:4" x14ac:dyDescent="0.2">
      <c r="A11316" s="263" t="s">
        <v>16902</v>
      </c>
      <c r="B11316" s="263" t="s">
        <v>29545</v>
      </c>
      <c r="C11316" s="263" t="s">
        <v>23567</v>
      </c>
      <c r="D11316" t="s">
        <v>34973</v>
      </c>
    </row>
    <row r="11317" spans="1:4" x14ac:dyDescent="0.2">
      <c r="A11317" s="263" t="s">
        <v>8659</v>
      </c>
      <c r="B11317" s="263" t="s">
        <v>29546</v>
      </c>
      <c r="C11317" s="263" t="s">
        <v>23567</v>
      </c>
      <c r="D11317" t="s">
        <v>34973</v>
      </c>
    </row>
    <row r="11318" spans="1:4" x14ac:dyDescent="0.2">
      <c r="A11318" s="263" t="s">
        <v>16903</v>
      </c>
      <c r="B11318" s="263" t="s">
        <v>29546</v>
      </c>
      <c r="C11318" s="263" t="s">
        <v>23567</v>
      </c>
      <c r="D11318" t="s">
        <v>34973</v>
      </c>
    </row>
    <row r="11319" spans="1:4" x14ac:dyDescent="0.2">
      <c r="A11319" s="263" t="s">
        <v>8660</v>
      </c>
      <c r="B11319" s="263" t="s">
        <v>29547</v>
      </c>
      <c r="C11319" s="263" t="s">
        <v>23567</v>
      </c>
      <c r="D11319" t="s">
        <v>34973</v>
      </c>
    </row>
    <row r="11320" spans="1:4" x14ac:dyDescent="0.2">
      <c r="A11320" s="263" t="s">
        <v>16904</v>
      </c>
      <c r="B11320" s="263" t="s">
        <v>29547</v>
      </c>
      <c r="C11320" s="263" t="s">
        <v>23567</v>
      </c>
      <c r="D11320" t="s">
        <v>34973</v>
      </c>
    </row>
    <row r="11321" spans="1:4" x14ac:dyDescent="0.2">
      <c r="A11321" s="263" t="s">
        <v>8661</v>
      </c>
      <c r="B11321" s="263" t="s">
        <v>29548</v>
      </c>
      <c r="C11321" s="263" t="s">
        <v>23567</v>
      </c>
      <c r="D11321" t="s">
        <v>34973</v>
      </c>
    </row>
    <row r="11322" spans="1:4" x14ac:dyDescent="0.2">
      <c r="A11322" s="263" t="s">
        <v>16905</v>
      </c>
      <c r="B11322" s="263" t="s">
        <v>29548</v>
      </c>
      <c r="C11322" s="263" t="s">
        <v>23567</v>
      </c>
      <c r="D11322" t="s">
        <v>34973</v>
      </c>
    </row>
    <row r="11323" spans="1:4" x14ac:dyDescent="0.2">
      <c r="A11323" s="263" t="s">
        <v>8662</v>
      </c>
      <c r="B11323" s="263" t="s">
        <v>29549</v>
      </c>
      <c r="C11323" s="263" t="s">
        <v>23567</v>
      </c>
      <c r="D11323" t="s">
        <v>34973</v>
      </c>
    </row>
    <row r="11324" spans="1:4" x14ac:dyDescent="0.2">
      <c r="A11324" s="263" t="s">
        <v>16906</v>
      </c>
      <c r="B11324" s="263" t="s">
        <v>29549</v>
      </c>
      <c r="C11324" s="263" t="s">
        <v>23567</v>
      </c>
      <c r="D11324" t="s">
        <v>34973</v>
      </c>
    </row>
    <row r="11325" spans="1:4" x14ac:dyDescent="0.2">
      <c r="A11325" s="263" t="s">
        <v>8663</v>
      </c>
      <c r="B11325" s="263" t="s">
        <v>29550</v>
      </c>
      <c r="C11325" s="263" t="s">
        <v>23567</v>
      </c>
      <c r="D11325" t="s">
        <v>34973</v>
      </c>
    </row>
    <row r="11326" spans="1:4" x14ac:dyDescent="0.2">
      <c r="A11326" s="263" t="s">
        <v>16907</v>
      </c>
      <c r="B11326" s="263" t="s">
        <v>29550</v>
      </c>
      <c r="C11326" s="263" t="s">
        <v>23567</v>
      </c>
      <c r="D11326" t="s">
        <v>34973</v>
      </c>
    </row>
    <row r="11327" spans="1:4" x14ac:dyDescent="0.2">
      <c r="A11327" s="263" t="s">
        <v>8664</v>
      </c>
      <c r="B11327" s="263" t="s">
        <v>29551</v>
      </c>
      <c r="C11327" s="263" t="s">
        <v>23567</v>
      </c>
      <c r="D11327" t="s">
        <v>34973</v>
      </c>
    </row>
    <row r="11328" spans="1:4" x14ac:dyDescent="0.2">
      <c r="A11328" s="263" t="s">
        <v>16908</v>
      </c>
      <c r="B11328" s="263" t="s">
        <v>29551</v>
      </c>
      <c r="C11328" s="263" t="s">
        <v>23567</v>
      </c>
      <c r="D11328" t="s">
        <v>34973</v>
      </c>
    </row>
    <row r="11329" spans="1:4" x14ac:dyDescent="0.2">
      <c r="A11329" s="263" t="s">
        <v>8665</v>
      </c>
      <c r="B11329" s="263" t="s">
        <v>29552</v>
      </c>
      <c r="C11329" s="263" t="s">
        <v>23567</v>
      </c>
      <c r="D11329" t="s">
        <v>34973</v>
      </c>
    </row>
    <row r="11330" spans="1:4" x14ac:dyDescent="0.2">
      <c r="A11330" s="263" t="s">
        <v>16909</v>
      </c>
      <c r="B11330" s="263" t="s">
        <v>29552</v>
      </c>
      <c r="C11330" s="263" t="s">
        <v>23567</v>
      </c>
      <c r="D11330" t="s">
        <v>34973</v>
      </c>
    </row>
    <row r="11331" spans="1:4" x14ac:dyDescent="0.2">
      <c r="A11331" s="263" t="s">
        <v>8666</v>
      </c>
      <c r="B11331" s="263" t="s">
        <v>29553</v>
      </c>
      <c r="C11331" s="263" t="s">
        <v>23567</v>
      </c>
      <c r="D11331" t="s">
        <v>34973</v>
      </c>
    </row>
    <row r="11332" spans="1:4" x14ac:dyDescent="0.2">
      <c r="A11332" s="263" t="s">
        <v>16910</v>
      </c>
      <c r="B11332" s="263" t="s">
        <v>29553</v>
      </c>
      <c r="C11332" s="263" t="s">
        <v>23567</v>
      </c>
      <c r="D11332" t="s">
        <v>34973</v>
      </c>
    </row>
    <row r="11333" spans="1:4" x14ac:dyDescent="0.2">
      <c r="A11333" s="263" t="s">
        <v>8667</v>
      </c>
      <c r="B11333" s="263" t="s">
        <v>29554</v>
      </c>
      <c r="C11333" s="263" t="s">
        <v>23567</v>
      </c>
      <c r="D11333" t="s">
        <v>34973</v>
      </c>
    </row>
    <row r="11334" spans="1:4" x14ac:dyDescent="0.2">
      <c r="A11334" s="263" t="s">
        <v>16911</v>
      </c>
      <c r="B11334" s="263" t="s">
        <v>29554</v>
      </c>
      <c r="C11334" s="263" t="s">
        <v>23567</v>
      </c>
      <c r="D11334" t="s">
        <v>34973</v>
      </c>
    </row>
    <row r="11335" spans="1:4" x14ac:dyDescent="0.2">
      <c r="A11335" s="263" t="s">
        <v>8668</v>
      </c>
      <c r="B11335" s="263" t="s">
        <v>29555</v>
      </c>
      <c r="C11335" s="263" t="s">
        <v>23567</v>
      </c>
      <c r="D11335" t="s">
        <v>34973</v>
      </c>
    </row>
    <row r="11336" spans="1:4" x14ac:dyDescent="0.2">
      <c r="A11336" s="263" t="s">
        <v>16912</v>
      </c>
      <c r="B11336" s="263" t="s">
        <v>29555</v>
      </c>
      <c r="C11336" s="263" t="s">
        <v>23567</v>
      </c>
      <c r="D11336" t="s">
        <v>34973</v>
      </c>
    </row>
    <row r="11337" spans="1:4" x14ac:dyDescent="0.2">
      <c r="A11337" s="263" t="s">
        <v>3323</v>
      </c>
      <c r="B11337" s="263" t="s">
        <v>29556</v>
      </c>
      <c r="C11337" s="263" t="s">
        <v>23567</v>
      </c>
      <c r="D11337" t="s">
        <v>34973</v>
      </c>
    </row>
    <row r="11338" spans="1:4" x14ac:dyDescent="0.2">
      <c r="A11338" s="263" t="s">
        <v>16913</v>
      </c>
      <c r="B11338" s="263" t="s">
        <v>29556</v>
      </c>
      <c r="C11338" s="263" t="s">
        <v>23567</v>
      </c>
      <c r="D11338" t="s">
        <v>34973</v>
      </c>
    </row>
    <row r="11339" spans="1:4" x14ac:dyDescent="0.2">
      <c r="A11339" s="263" t="s">
        <v>3324</v>
      </c>
      <c r="B11339" s="263" t="s">
        <v>29557</v>
      </c>
      <c r="C11339" s="263" t="s">
        <v>23567</v>
      </c>
      <c r="D11339" t="s">
        <v>34973</v>
      </c>
    </row>
    <row r="11340" spans="1:4" x14ac:dyDescent="0.2">
      <c r="A11340" s="263" t="s">
        <v>16914</v>
      </c>
      <c r="B11340" s="263" t="s">
        <v>29557</v>
      </c>
      <c r="C11340" s="263" t="s">
        <v>23567</v>
      </c>
      <c r="D11340" t="s">
        <v>34973</v>
      </c>
    </row>
    <row r="11341" spans="1:4" x14ac:dyDescent="0.2">
      <c r="A11341" s="263" t="s">
        <v>3325</v>
      </c>
      <c r="B11341" s="263" t="s">
        <v>29558</v>
      </c>
      <c r="C11341" s="263" t="s">
        <v>23567</v>
      </c>
      <c r="D11341" t="s">
        <v>34973</v>
      </c>
    </row>
    <row r="11342" spans="1:4" x14ac:dyDescent="0.2">
      <c r="A11342" s="263" t="s">
        <v>16915</v>
      </c>
      <c r="B11342" s="263" t="s">
        <v>29558</v>
      </c>
      <c r="C11342" s="263" t="s">
        <v>23567</v>
      </c>
      <c r="D11342" t="s">
        <v>34973</v>
      </c>
    </row>
    <row r="11343" spans="1:4" x14ac:dyDescent="0.2">
      <c r="A11343" s="263" t="s">
        <v>3326</v>
      </c>
      <c r="B11343" s="263" t="s">
        <v>29559</v>
      </c>
      <c r="C11343" s="263" t="s">
        <v>23567</v>
      </c>
      <c r="D11343" t="s">
        <v>34973</v>
      </c>
    </row>
    <row r="11344" spans="1:4" x14ac:dyDescent="0.2">
      <c r="A11344" s="263" t="s">
        <v>16916</v>
      </c>
      <c r="B11344" s="263" t="s">
        <v>29559</v>
      </c>
      <c r="C11344" s="263" t="s">
        <v>23567</v>
      </c>
      <c r="D11344" t="s">
        <v>34973</v>
      </c>
    </row>
    <row r="11345" spans="1:4" x14ac:dyDescent="0.2">
      <c r="A11345" s="263" t="s">
        <v>3327</v>
      </c>
      <c r="B11345" s="263" t="s">
        <v>29560</v>
      </c>
      <c r="C11345" s="263" t="s">
        <v>23567</v>
      </c>
      <c r="D11345" t="s">
        <v>34973</v>
      </c>
    </row>
    <row r="11346" spans="1:4" x14ac:dyDescent="0.2">
      <c r="A11346" s="263" t="s">
        <v>16917</v>
      </c>
      <c r="B11346" s="263" t="s">
        <v>29560</v>
      </c>
      <c r="C11346" s="263" t="s">
        <v>23567</v>
      </c>
      <c r="D11346" t="s">
        <v>34973</v>
      </c>
    </row>
    <row r="11347" spans="1:4" x14ac:dyDescent="0.2">
      <c r="A11347" s="263" t="s">
        <v>8669</v>
      </c>
      <c r="B11347" s="263" t="s">
        <v>29561</v>
      </c>
      <c r="C11347" s="263" t="s">
        <v>23567</v>
      </c>
      <c r="D11347" t="s">
        <v>34973</v>
      </c>
    </row>
    <row r="11348" spans="1:4" x14ac:dyDescent="0.2">
      <c r="A11348" s="263" t="s">
        <v>16918</v>
      </c>
      <c r="B11348" s="263" t="s">
        <v>29561</v>
      </c>
      <c r="C11348" s="263" t="s">
        <v>23567</v>
      </c>
      <c r="D11348" t="s">
        <v>34973</v>
      </c>
    </row>
    <row r="11349" spans="1:4" x14ac:dyDescent="0.2">
      <c r="A11349" s="263" t="s">
        <v>8670</v>
      </c>
      <c r="B11349" s="263" t="s">
        <v>29562</v>
      </c>
      <c r="C11349" s="263" t="s">
        <v>23567</v>
      </c>
      <c r="D11349" t="s">
        <v>34973</v>
      </c>
    </row>
    <row r="11350" spans="1:4" x14ac:dyDescent="0.2">
      <c r="A11350" s="263" t="s">
        <v>16919</v>
      </c>
      <c r="B11350" s="263" t="s">
        <v>29562</v>
      </c>
      <c r="C11350" s="263" t="s">
        <v>23567</v>
      </c>
      <c r="D11350" t="s">
        <v>34973</v>
      </c>
    </row>
    <row r="11351" spans="1:4" x14ac:dyDescent="0.2">
      <c r="A11351" s="263" t="s">
        <v>8671</v>
      </c>
      <c r="B11351" s="263" t="s">
        <v>29563</v>
      </c>
      <c r="C11351" s="263" t="s">
        <v>23567</v>
      </c>
      <c r="D11351" t="s">
        <v>34973</v>
      </c>
    </row>
    <row r="11352" spans="1:4" x14ac:dyDescent="0.2">
      <c r="A11352" s="263" t="s">
        <v>16920</v>
      </c>
      <c r="B11352" s="263" t="s">
        <v>29563</v>
      </c>
      <c r="C11352" s="263" t="s">
        <v>23567</v>
      </c>
      <c r="D11352" t="s">
        <v>34973</v>
      </c>
    </row>
    <row r="11353" spans="1:4" x14ac:dyDescent="0.2">
      <c r="A11353" s="263" t="s">
        <v>8672</v>
      </c>
      <c r="B11353" s="263" t="s">
        <v>29564</v>
      </c>
      <c r="C11353" s="263" t="s">
        <v>23567</v>
      </c>
      <c r="D11353" t="s">
        <v>34973</v>
      </c>
    </row>
    <row r="11354" spans="1:4" x14ac:dyDescent="0.2">
      <c r="A11354" s="263" t="s">
        <v>16921</v>
      </c>
      <c r="B11354" s="263" t="s">
        <v>29564</v>
      </c>
      <c r="C11354" s="263" t="s">
        <v>23567</v>
      </c>
      <c r="D11354" t="s">
        <v>34973</v>
      </c>
    </row>
    <row r="11355" spans="1:4" x14ac:dyDescent="0.2">
      <c r="A11355" s="263" t="s">
        <v>3328</v>
      </c>
      <c r="B11355" s="263" t="s">
        <v>29565</v>
      </c>
      <c r="C11355" s="263" t="s">
        <v>23567</v>
      </c>
      <c r="D11355" t="s">
        <v>34973</v>
      </c>
    </row>
    <row r="11356" spans="1:4" x14ac:dyDescent="0.2">
      <c r="A11356" s="263" t="s">
        <v>16922</v>
      </c>
      <c r="B11356" s="263" t="s">
        <v>29565</v>
      </c>
      <c r="C11356" s="263" t="s">
        <v>23567</v>
      </c>
      <c r="D11356" t="s">
        <v>34973</v>
      </c>
    </row>
    <row r="11357" spans="1:4" x14ac:dyDescent="0.2">
      <c r="A11357" s="263" t="s">
        <v>3329</v>
      </c>
      <c r="B11357" s="263" t="s">
        <v>29566</v>
      </c>
      <c r="C11357" s="263" t="s">
        <v>23567</v>
      </c>
      <c r="D11357" t="s">
        <v>34973</v>
      </c>
    </row>
    <row r="11358" spans="1:4" x14ac:dyDescent="0.2">
      <c r="A11358" s="263" t="s">
        <v>16923</v>
      </c>
      <c r="B11358" s="263" t="s">
        <v>29566</v>
      </c>
      <c r="C11358" s="263" t="s">
        <v>23567</v>
      </c>
      <c r="D11358" t="s">
        <v>34973</v>
      </c>
    </row>
    <row r="11359" spans="1:4" x14ac:dyDescent="0.2">
      <c r="A11359" s="263" t="s">
        <v>3330</v>
      </c>
      <c r="B11359" s="263" t="s">
        <v>29567</v>
      </c>
      <c r="C11359" s="263" t="s">
        <v>23567</v>
      </c>
      <c r="D11359" t="s">
        <v>34973</v>
      </c>
    </row>
    <row r="11360" spans="1:4" x14ac:dyDescent="0.2">
      <c r="A11360" s="263" t="s">
        <v>16924</v>
      </c>
      <c r="B11360" s="263" t="s">
        <v>29567</v>
      </c>
      <c r="C11360" s="263" t="s">
        <v>23567</v>
      </c>
      <c r="D11360" t="s">
        <v>34973</v>
      </c>
    </row>
    <row r="11361" spans="1:4" x14ac:dyDescent="0.2">
      <c r="A11361" s="263" t="s">
        <v>3331</v>
      </c>
      <c r="B11361" s="263" t="s">
        <v>29568</v>
      </c>
      <c r="C11361" s="263" t="s">
        <v>23567</v>
      </c>
      <c r="D11361" t="s">
        <v>34973</v>
      </c>
    </row>
    <row r="11362" spans="1:4" x14ac:dyDescent="0.2">
      <c r="A11362" s="263" t="s">
        <v>16925</v>
      </c>
      <c r="B11362" s="263" t="s">
        <v>29568</v>
      </c>
      <c r="C11362" s="263" t="s">
        <v>23567</v>
      </c>
      <c r="D11362" t="s">
        <v>34973</v>
      </c>
    </row>
    <row r="11363" spans="1:4" x14ac:dyDescent="0.2">
      <c r="A11363" s="263" t="s">
        <v>8673</v>
      </c>
      <c r="B11363" s="263" t="s">
        <v>29569</v>
      </c>
      <c r="C11363" s="263" t="s">
        <v>23567</v>
      </c>
      <c r="D11363" t="s">
        <v>34973</v>
      </c>
    </row>
    <row r="11364" spans="1:4" x14ac:dyDescent="0.2">
      <c r="A11364" s="263" t="s">
        <v>16926</v>
      </c>
      <c r="B11364" s="263" t="s">
        <v>29569</v>
      </c>
      <c r="C11364" s="263" t="s">
        <v>23567</v>
      </c>
      <c r="D11364" t="s">
        <v>34973</v>
      </c>
    </row>
    <row r="11365" spans="1:4" x14ac:dyDescent="0.2">
      <c r="A11365" s="263" t="s">
        <v>8674</v>
      </c>
      <c r="B11365" s="263" t="s">
        <v>29570</v>
      </c>
      <c r="C11365" s="263" t="s">
        <v>23567</v>
      </c>
      <c r="D11365" t="s">
        <v>34973</v>
      </c>
    </row>
    <row r="11366" spans="1:4" x14ac:dyDescent="0.2">
      <c r="A11366" s="263" t="s">
        <v>16927</v>
      </c>
      <c r="B11366" s="263" t="s">
        <v>29570</v>
      </c>
      <c r="C11366" s="263" t="s">
        <v>23567</v>
      </c>
      <c r="D11366" t="s">
        <v>34973</v>
      </c>
    </row>
    <row r="11367" spans="1:4" x14ac:dyDescent="0.2">
      <c r="A11367" s="263" t="s">
        <v>8675</v>
      </c>
      <c r="B11367" s="263" t="s">
        <v>29571</v>
      </c>
      <c r="C11367" s="263" t="s">
        <v>23567</v>
      </c>
      <c r="D11367" t="s">
        <v>34973</v>
      </c>
    </row>
    <row r="11368" spans="1:4" x14ac:dyDescent="0.2">
      <c r="A11368" s="263" t="s">
        <v>16928</v>
      </c>
      <c r="B11368" s="263" t="s">
        <v>29571</v>
      </c>
      <c r="C11368" s="263" t="s">
        <v>23567</v>
      </c>
      <c r="D11368" t="s">
        <v>34973</v>
      </c>
    </row>
    <row r="11369" spans="1:4" x14ac:dyDescent="0.2">
      <c r="A11369" s="263" t="s">
        <v>8676</v>
      </c>
      <c r="B11369" s="263" t="s">
        <v>29572</v>
      </c>
      <c r="C11369" s="263" t="s">
        <v>23567</v>
      </c>
      <c r="D11369" t="s">
        <v>34973</v>
      </c>
    </row>
    <row r="11370" spans="1:4" x14ac:dyDescent="0.2">
      <c r="A11370" s="263" t="s">
        <v>16929</v>
      </c>
      <c r="B11370" s="263" t="s">
        <v>29572</v>
      </c>
      <c r="C11370" s="263" t="s">
        <v>23567</v>
      </c>
      <c r="D11370" t="s">
        <v>34973</v>
      </c>
    </row>
    <row r="11371" spans="1:4" x14ac:dyDescent="0.2">
      <c r="A11371" s="263" t="s">
        <v>8677</v>
      </c>
      <c r="B11371" s="263" t="s">
        <v>29573</v>
      </c>
      <c r="C11371" s="263" t="s">
        <v>23567</v>
      </c>
      <c r="D11371" t="s">
        <v>34973</v>
      </c>
    </row>
    <row r="11372" spans="1:4" x14ac:dyDescent="0.2">
      <c r="A11372" s="263" t="s">
        <v>16930</v>
      </c>
      <c r="B11372" s="263" t="s">
        <v>29573</v>
      </c>
      <c r="C11372" s="263" t="s">
        <v>23567</v>
      </c>
      <c r="D11372" t="s">
        <v>34973</v>
      </c>
    </row>
    <row r="11373" spans="1:4" x14ac:dyDescent="0.2">
      <c r="A11373" s="263" t="s">
        <v>8678</v>
      </c>
      <c r="B11373" s="263" t="s">
        <v>29574</v>
      </c>
      <c r="C11373" s="263" t="s">
        <v>23567</v>
      </c>
      <c r="D11373" t="s">
        <v>34973</v>
      </c>
    </row>
    <row r="11374" spans="1:4" x14ac:dyDescent="0.2">
      <c r="A11374" s="263" t="s">
        <v>16931</v>
      </c>
      <c r="B11374" s="263" t="s">
        <v>29574</v>
      </c>
      <c r="C11374" s="263" t="s">
        <v>23567</v>
      </c>
      <c r="D11374" t="s">
        <v>34973</v>
      </c>
    </row>
    <row r="11375" spans="1:4" x14ac:dyDescent="0.2">
      <c r="A11375" s="263" t="s">
        <v>8679</v>
      </c>
      <c r="B11375" s="263" t="s">
        <v>29575</v>
      </c>
      <c r="C11375" s="263" t="s">
        <v>23567</v>
      </c>
      <c r="D11375" t="s">
        <v>34973</v>
      </c>
    </row>
    <row r="11376" spans="1:4" x14ac:dyDescent="0.2">
      <c r="A11376" s="263" t="s">
        <v>16932</v>
      </c>
      <c r="B11376" s="263" t="s">
        <v>29575</v>
      </c>
      <c r="C11376" s="263" t="s">
        <v>23567</v>
      </c>
      <c r="D11376" t="s">
        <v>34973</v>
      </c>
    </row>
    <row r="11377" spans="1:4" x14ac:dyDescent="0.2">
      <c r="A11377" s="263" t="s">
        <v>8680</v>
      </c>
      <c r="B11377" s="263" t="s">
        <v>29576</v>
      </c>
      <c r="C11377" s="263" t="s">
        <v>23567</v>
      </c>
      <c r="D11377" t="s">
        <v>34973</v>
      </c>
    </row>
    <row r="11378" spans="1:4" x14ac:dyDescent="0.2">
      <c r="A11378" s="263" t="s">
        <v>16933</v>
      </c>
      <c r="B11378" s="263" t="s">
        <v>29576</v>
      </c>
      <c r="C11378" s="263" t="s">
        <v>23567</v>
      </c>
      <c r="D11378" t="s">
        <v>34973</v>
      </c>
    </row>
    <row r="11379" spans="1:4" x14ac:dyDescent="0.2">
      <c r="A11379" s="263" t="s">
        <v>8681</v>
      </c>
      <c r="B11379" s="263" t="s">
        <v>29577</v>
      </c>
      <c r="C11379" s="263" t="s">
        <v>23567</v>
      </c>
      <c r="D11379" t="s">
        <v>34973</v>
      </c>
    </row>
    <row r="11380" spans="1:4" x14ac:dyDescent="0.2">
      <c r="A11380" s="263" t="s">
        <v>16934</v>
      </c>
      <c r="B11380" s="263" t="s">
        <v>29577</v>
      </c>
      <c r="C11380" s="263" t="s">
        <v>23567</v>
      </c>
      <c r="D11380" t="s">
        <v>34973</v>
      </c>
    </row>
    <row r="11381" spans="1:4" x14ac:dyDescent="0.2">
      <c r="A11381" s="263" t="s">
        <v>8682</v>
      </c>
      <c r="B11381" s="263" t="s">
        <v>29578</v>
      </c>
      <c r="C11381" s="263" t="s">
        <v>23567</v>
      </c>
      <c r="D11381" t="s">
        <v>34973</v>
      </c>
    </row>
    <row r="11382" spans="1:4" x14ac:dyDescent="0.2">
      <c r="A11382" s="263" t="s">
        <v>16935</v>
      </c>
      <c r="B11382" s="263" t="s">
        <v>29578</v>
      </c>
      <c r="C11382" s="263" t="s">
        <v>23567</v>
      </c>
      <c r="D11382" t="s">
        <v>34973</v>
      </c>
    </row>
    <row r="11383" spans="1:4" x14ac:dyDescent="0.2">
      <c r="A11383" s="263" t="s">
        <v>8683</v>
      </c>
      <c r="B11383" s="263" t="s">
        <v>29579</v>
      </c>
      <c r="C11383" s="263" t="s">
        <v>23567</v>
      </c>
      <c r="D11383" t="s">
        <v>34973</v>
      </c>
    </row>
    <row r="11384" spans="1:4" x14ac:dyDescent="0.2">
      <c r="A11384" s="263" t="s">
        <v>16936</v>
      </c>
      <c r="B11384" s="263" t="s">
        <v>29579</v>
      </c>
      <c r="C11384" s="263" t="s">
        <v>23567</v>
      </c>
      <c r="D11384" t="s">
        <v>34973</v>
      </c>
    </row>
    <row r="11385" spans="1:4" x14ac:dyDescent="0.2">
      <c r="A11385" s="263" t="s">
        <v>8684</v>
      </c>
      <c r="B11385" s="263" t="s">
        <v>29580</v>
      </c>
      <c r="C11385" s="263" t="s">
        <v>23567</v>
      </c>
      <c r="D11385" t="s">
        <v>34973</v>
      </c>
    </row>
    <row r="11386" spans="1:4" x14ac:dyDescent="0.2">
      <c r="A11386" s="263" t="s">
        <v>16937</v>
      </c>
      <c r="B11386" s="263" t="s">
        <v>29580</v>
      </c>
      <c r="C11386" s="263" t="s">
        <v>23567</v>
      </c>
      <c r="D11386" t="s">
        <v>34973</v>
      </c>
    </row>
    <row r="11387" spans="1:4" x14ac:dyDescent="0.2">
      <c r="A11387" s="263" t="s">
        <v>3332</v>
      </c>
      <c r="B11387" s="263" t="s">
        <v>29581</v>
      </c>
      <c r="C11387" s="263" t="s">
        <v>23567</v>
      </c>
      <c r="D11387" t="s">
        <v>34973</v>
      </c>
    </row>
    <row r="11388" spans="1:4" x14ac:dyDescent="0.2">
      <c r="A11388" s="263" t="s">
        <v>16938</v>
      </c>
      <c r="B11388" s="263" t="s">
        <v>29581</v>
      </c>
      <c r="C11388" s="263" t="s">
        <v>23567</v>
      </c>
      <c r="D11388" t="s">
        <v>34973</v>
      </c>
    </row>
    <row r="11389" spans="1:4" x14ac:dyDescent="0.2">
      <c r="A11389" s="263" t="s">
        <v>3333</v>
      </c>
      <c r="B11389" s="263" t="s">
        <v>29582</v>
      </c>
      <c r="C11389" s="263" t="s">
        <v>23567</v>
      </c>
      <c r="D11389" t="s">
        <v>34973</v>
      </c>
    </row>
    <row r="11390" spans="1:4" x14ac:dyDescent="0.2">
      <c r="A11390" s="263" t="s">
        <v>16939</v>
      </c>
      <c r="B11390" s="263" t="s">
        <v>29582</v>
      </c>
      <c r="C11390" s="263" t="s">
        <v>23567</v>
      </c>
      <c r="D11390" t="s">
        <v>34973</v>
      </c>
    </row>
    <row r="11391" spans="1:4" x14ac:dyDescent="0.2">
      <c r="A11391" s="263" t="s">
        <v>3334</v>
      </c>
      <c r="B11391" s="263" t="s">
        <v>29583</v>
      </c>
      <c r="C11391" s="263" t="s">
        <v>23567</v>
      </c>
      <c r="D11391" t="s">
        <v>34973</v>
      </c>
    </row>
    <row r="11392" spans="1:4" x14ac:dyDescent="0.2">
      <c r="A11392" s="263" t="s">
        <v>16940</v>
      </c>
      <c r="B11392" s="263" t="s">
        <v>29583</v>
      </c>
      <c r="C11392" s="263" t="s">
        <v>23567</v>
      </c>
      <c r="D11392" t="s">
        <v>34973</v>
      </c>
    </row>
    <row r="11393" spans="1:4" x14ac:dyDescent="0.2">
      <c r="A11393" s="263" t="s">
        <v>8685</v>
      </c>
      <c r="B11393" s="263" t="s">
        <v>29584</v>
      </c>
      <c r="C11393" s="263" t="s">
        <v>23567</v>
      </c>
      <c r="D11393" t="s">
        <v>34973</v>
      </c>
    </row>
    <row r="11394" spans="1:4" x14ac:dyDescent="0.2">
      <c r="A11394" s="263" t="s">
        <v>16941</v>
      </c>
      <c r="B11394" s="263" t="s">
        <v>29584</v>
      </c>
      <c r="C11394" s="263" t="s">
        <v>23567</v>
      </c>
      <c r="D11394" t="s">
        <v>34973</v>
      </c>
    </row>
    <row r="11395" spans="1:4" x14ac:dyDescent="0.2">
      <c r="A11395" s="263" t="s">
        <v>8686</v>
      </c>
      <c r="B11395" s="263" t="s">
        <v>29585</v>
      </c>
      <c r="C11395" s="263" t="s">
        <v>23567</v>
      </c>
      <c r="D11395" t="s">
        <v>34973</v>
      </c>
    </row>
    <row r="11396" spans="1:4" x14ac:dyDescent="0.2">
      <c r="A11396" s="263" t="s">
        <v>16942</v>
      </c>
      <c r="B11396" s="263" t="s">
        <v>29585</v>
      </c>
      <c r="C11396" s="263" t="s">
        <v>23567</v>
      </c>
      <c r="D11396" t="s">
        <v>34973</v>
      </c>
    </row>
    <row r="11397" spans="1:4" x14ac:dyDescent="0.2">
      <c r="A11397" s="263" t="s">
        <v>8687</v>
      </c>
      <c r="B11397" s="263" t="s">
        <v>29586</v>
      </c>
      <c r="C11397" s="263" t="s">
        <v>23567</v>
      </c>
      <c r="D11397" t="s">
        <v>34973</v>
      </c>
    </row>
    <row r="11398" spans="1:4" x14ac:dyDescent="0.2">
      <c r="A11398" s="263" t="s">
        <v>16943</v>
      </c>
      <c r="B11398" s="263" t="s">
        <v>29586</v>
      </c>
      <c r="C11398" s="263" t="s">
        <v>23567</v>
      </c>
      <c r="D11398" t="s">
        <v>34973</v>
      </c>
    </row>
    <row r="11399" spans="1:4" x14ac:dyDescent="0.2">
      <c r="A11399" s="263" t="s">
        <v>8688</v>
      </c>
      <c r="B11399" s="263" t="s">
        <v>29587</v>
      </c>
      <c r="C11399" s="263" t="s">
        <v>23567</v>
      </c>
      <c r="D11399" t="s">
        <v>34973</v>
      </c>
    </row>
    <row r="11400" spans="1:4" x14ac:dyDescent="0.2">
      <c r="A11400" s="263" t="s">
        <v>16944</v>
      </c>
      <c r="B11400" s="263" t="s">
        <v>29587</v>
      </c>
      <c r="C11400" s="263" t="s">
        <v>23567</v>
      </c>
      <c r="D11400" t="s">
        <v>34973</v>
      </c>
    </row>
    <row r="11401" spans="1:4" x14ac:dyDescent="0.2">
      <c r="A11401" s="263" t="s">
        <v>8689</v>
      </c>
      <c r="B11401" s="263" t="s">
        <v>29588</v>
      </c>
      <c r="C11401" s="263" t="s">
        <v>23567</v>
      </c>
      <c r="D11401" t="s">
        <v>34973</v>
      </c>
    </row>
    <row r="11402" spans="1:4" x14ac:dyDescent="0.2">
      <c r="A11402" s="263" t="s">
        <v>16945</v>
      </c>
      <c r="B11402" s="263" t="s">
        <v>29588</v>
      </c>
      <c r="C11402" s="263" t="s">
        <v>23567</v>
      </c>
      <c r="D11402" t="s">
        <v>34973</v>
      </c>
    </row>
    <row r="11403" spans="1:4" x14ac:dyDescent="0.2">
      <c r="A11403" s="263" t="s">
        <v>8690</v>
      </c>
      <c r="B11403" s="263" t="s">
        <v>29589</v>
      </c>
      <c r="C11403" s="263" t="s">
        <v>23567</v>
      </c>
      <c r="D11403" t="s">
        <v>34973</v>
      </c>
    </row>
    <row r="11404" spans="1:4" x14ac:dyDescent="0.2">
      <c r="A11404" s="263" t="s">
        <v>16946</v>
      </c>
      <c r="B11404" s="263" t="s">
        <v>29589</v>
      </c>
      <c r="C11404" s="263" t="s">
        <v>23567</v>
      </c>
      <c r="D11404" t="s">
        <v>34973</v>
      </c>
    </row>
    <row r="11405" spans="1:4" x14ac:dyDescent="0.2">
      <c r="A11405" s="263" t="s">
        <v>8691</v>
      </c>
      <c r="B11405" s="263" t="s">
        <v>29590</v>
      </c>
      <c r="C11405" s="263" t="s">
        <v>23567</v>
      </c>
      <c r="D11405" t="s">
        <v>34973</v>
      </c>
    </row>
    <row r="11406" spans="1:4" x14ac:dyDescent="0.2">
      <c r="A11406" s="263" t="s">
        <v>16947</v>
      </c>
      <c r="B11406" s="263" t="s">
        <v>29590</v>
      </c>
      <c r="C11406" s="263" t="s">
        <v>23567</v>
      </c>
      <c r="D11406" t="s">
        <v>34973</v>
      </c>
    </row>
    <row r="11407" spans="1:4" x14ac:dyDescent="0.2">
      <c r="A11407" s="263" t="s">
        <v>8692</v>
      </c>
      <c r="B11407" s="263" t="s">
        <v>29591</v>
      </c>
      <c r="C11407" s="263" t="s">
        <v>23567</v>
      </c>
      <c r="D11407" t="s">
        <v>34973</v>
      </c>
    </row>
    <row r="11408" spans="1:4" x14ac:dyDescent="0.2">
      <c r="A11408" s="263" t="s">
        <v>16948</v>
      </c>
      <c r="B11408" s="263" t="s">
        <v>29591</v>
      </c>
      <c r="C11408" s="263" t="s">
        <v>23567</v>
      </c>
      <c r="D11408" t="s">
        <v>34973</v>
      </c>
    </row>
    <row r="11409" spans="1:4" x14ac:dyDescent="0.2">
      <c r="A11409" s="263" t="s">
        <v>3335</v>
      </c>
      <c r="B11409" s="263" t="s">
        <v>29592</v>
      </c>
      <c r="C11409" s="263" t="s">
        <v>23567</v>
      </c>
      <c r="D11409" t="s">
        <v>34973</v>
      </c>
    </row>
    <row r="11410" spans="1:4" x14ac:dyDescent="0.2">
      <c r="A11410" s="263" t="s">
        <v>16949</v>
      </c>
      <c r="B11410" s="263" t="s">
        <v>29592</v>
      </c>
      <c r="C11410" s="263" t="s">
        <v>23567</v>
      </c>
      <c r="D11410" t="s">
        <v>34973</v>
      </c>
    </row>
    <row r="11411" spans="1:4" x14ac:dyDescent="0.2">
      <c r="A11411" s="263" t="s">
        <v>3336</v>
      </c>
      <c r="B11411" s="263" t="s">
        <v>29593</v>
      </c>
      <c r="C11411" s="263" t="s">
        <v>23567</v>
      </c>
      <c r="D11411" t="s">
        <v>34973</v>
      </c>
    </row>
    <row r="11412" spans="1:4" x14ac:dyDescent="0.2">
      <c r="A11412" s="263" t="s">
        <v>16950</v>
      </c>
      <c r="B11412" s="263" t="s">
        <v>29593</v>
      </c>
      <c r="C11412" s="263" t="s">
        <v>23567</v>
      </c>
      <c r="D11412" t="s">
        <v>34973</v>
      </c>
    </row>
    <row r="11413" spans="1:4" x14ac:dyDescent="0.2">
      <c r="A11413" s="263" t="s">
        <v>3337</v>
      </c>
      <c r="B11413" s="263" t="s">
        <v>29594</v>
      </c>
      <c r="C11413" s="263" t="s">
        <v>23567</v>
      </c>
      <c r="D11413" t="s">
        <v>34973</v>
      </c>
    </row>
    <row r="11414" spans="1:4" x14ac:dyDescent="0.2">
      <c r="A11414" s="263" t="s">
        <v>16951</v>
      </c>
      <c r="B11414" s="263" t="s">
        <v>29594</v>
      </c>
      <c r="C11414" s="263" t="s">
        <v>23567</v>
      </c>
      <c r="D11414" t="s">
        <v>34973</v>
      </c>
    </row>
    <row r="11415" spans="1:4" x14ac:dyDescent="0.2">
      <c r="A11415" s="263" t="s">
        <v>3338</v>
      </c>
      <c r="B11415" s="263" t="s">
        <v>29595</v>
      </c>
      <c r="C11415" s="263" t="s">
        <v>23567</v>
      </c>
      <c r="D11415" t="s">
        <v>34973</v>
      </c>
    </row>
    <row r="11416" spans="1:4" x14ac:dyDescent="0.2">
      <c r="A11416" s="263" t="s">
        <v>16952</v>
      </c>
      <c r="B11416" s="263" t="s">
        <v>29595</v>
      </c>
      <c r="C11416" s="263" t="s">
        <v>23567</v>
      </c>
      <c r="D11416" t="s">
        <v>34973</v>
      </c>
    </row>
    <row r="11417" spans="1:4" x14ac:dyDescent="0.2">
      <c r="A11417" s="263" t="s">
        <v>3339</v>
      </c>
      <c r="B11417" s="263" t="s">
        <v>29596</v>
      </c>
      <c r="C11417" s="263" t="s">
        <v>23567</v>
      </c>
      <c r="D11417" t="s">
        <v>34973</v>
      </c>
    </row>
    <row r="11418" spans="1:4" x14ac:dyDescent="0.2">
      <c r="A11418" s="263" t="s">
        <v>16953</v>
      </c>
      <c r="B11418" s="263" t="s">
        <v>29596</v>
      </c>
      <c r="C11418" s="263" t="s">
        <v>23567</v>
      </c>
      <c r="D11418" t="s">
        <v>34973</v>
      </c>
    </row>
    <row r="11419" spans="1:4" x14ac:dyDescent="0.2">
      <c r="A11419" s="263" t="s">
        <v>3340</v>
      </c>
      <c r="B11419" s="263" t="s">
        <v>29597</v>
      </c>
      <c r="C11419" s="263" t="s">
        <v>23567</v>
      </c>
      <c r="D11419" t="s">
        <v>34973</v>
      </c>
    </row>
    <row r="11420" spans="1:4" x14ac:dyDescent="0.2">
      <c r="A11420" s="263" t="s">
        <v>16954</v>
      </c>
      <c r="B11420" s="263" t="s">
        <v>29597</v>
      </c>
      <c r="C11420" s="263" t="s">
        <v>23567</v>
      </c>
      <c r="D11420" t="s">
        <v>34973</v>
      </c>
    </row>
    <row r="11421" spans="1:4" x14ac:dyDescent="0.2">
      <c r="A11421" s="263" t="s">
        <v>3341</v>
      </c>
      <c r="B11421" s="263" t="s">
        <v>29598</v>
      </c>
      <c r="C11421" s="263" t="s">
        <v>23567</v>
      </c>
      <c r="D11421" t="s">
        <v>34973</v>
      </c>
    </row>
    <row r="11422" spans="1:4" x14ac:dyDescent="0.2">
      <c r="A11422" s="263" t="s">
        <v>16955</v>
      </c>
      <c r="B11422" s="263" t="s">
        <v>29598</v>
      </c>
      <c r="C11422" s="263" t="s">
        <v>23567</v>
      </c>
      <c r="D11422" t="s">
        <v>34973</v>
      </c>
    </row>
    <row r="11423" spans="1:4" x14ac:dyDescent="0.2">
      <c r="A11423" s="263" t="s">
        <v>3342</v>
      </c>
      <c r="B11423" s="263" t="s">
        <v>35041</v>
      </c>
      <c r="C11423" s="263" t="s">
        <v>23567</v>
      </c>
      <c r="D11423" t="s">
        <v>34973</v>
      </c>
    </row>
    <row r="11424" spans="1:4" x14ac:dyDescent="0.2">
      <c r="A11424" s="263" t="s">
        <v>16956</v>
      </c>
      <c r="B11424" s="263" t="s">
        <v>35041</v>
      </c>
      <c r="C11424" s="263" t="s">
        <v>23567</v>
      </c>
      <c r="D11424" t="s">
        <v>34973</v>
      </c>
    </row>
    <row r="11425" spans="1:4" x14ac:dyDescent="0.2">
      <c r="A11425" s="263" t="s">
        <v>8693</v>
      </c>
      <c r="B11425" s="263" t="s">
        <v>35042</v>
      </c>
      <c r="C11425" s="263" t="s">
        <v>23567</v>
      </c>
      <c r="D11425" t="s">
        <v>34973</v>
      </c>
    </row>
    <row r="11426" spans="1:4" x14ac:dyDescent="0.2">
      <c r="A11426" s="263" t="s">
        <v>16957</v>
      </c>
      <c r="B11426" s="263" t="s">
        <v>35042</v>
      </c>
      <c r="C11426" s="263" t="s">
        <v>23567</v>
      </c>
      <c r="D11426" t="s">
        <v>34973</v>
      </c>
    </row>
    <row r="11427" spans="1:4" x14ac:dyDescent="0.2">
      <c r="A11427" s="263" t="s">
        <v>3343</v>
      </c>
      <c r="B11427" s="263" t="s">
        <v>29599</v>
      </c>
      <c r="C11427" s="263" t="s">
        <v>23567</v>
      </c>
      <c r="D11427" t="s">
        <v>34973</v>
      </c>
    </row>
    <row r="11428" spans="1:4" x14ac:dyDescent="0.2">
      <c r="A11428" s="263" t="s">
        <v>16958</v>
      </c>
      <c r="B11428" s="263" t="s">
        <v>29599</v>
      </c>
      <c r="C11428" s="263" t="s">
        <v>23567</v>
      </c>
      <c r="D11428" t="s">
        <v>34973</v>
      </c>
    </row>
    <row r="11429" spans="1:4" x14ac:dyDescent="0.2">
      <c r="A11429" s="263" t="s">
        <v>8694</v>
      </c>
      <c r="B11429" s="263" t="s">
        <v>29600</v>
      </c>
      <c r="C11429" s="263" t="s">
        <v>23567</v>
      </c>
      <c r="D11429" t="s">
        <v>34973</v>
      </c>
    </row>
    <row r="11430" spans="1:4" x14ac:dyDescent="0.2">
      <c r="A11430" s="263" t="s">
        <v>16959</v>
      </c>
      <c r="B11430" s="263" t="s">
        <v>29600</v>
      </c>
      <c r="C11430" s="263" t="s">
        <v>23567</v>
      </c>
      <c r="D11430" t="s">
        <v>34973</v>
      </c>
    </row>
    <row r="11431" spans="1:4" x14ac:dyDescent="0.2">
      <c r="A11431" s="263" t="s">
        <v>8695</v>
      </c>
      <c r="B11431" s="263" t="s">
        <v>29601</v>
      </c>
      <c r="C11431" s="263" t="s">
        <v>23567</v>
      </c>
      <c r="D11431" t="s">
        <v>34973</v>
      </c>
    </row>
    <row r="11432" spans="1:4" x14ac:dyDescent="0.2">
      <c r="A11432" s="263" t="s">
        <v>16960</v>
      </c>
      <c r="B11432" s="263" t="s">
        <v>29601</v>
      </c>
      <c r="C11432" s="263" t="s">
        <v>23567</v>
      </c>
      <c r="D11432" t="s">
        <v>34973</v>
      </c>
    </row>
    <row r="11433" spans="1:4" x14ac:dyDescent="0.2">
      <c r="A11433" s="263" t="s">
        <v>3344</v>
      </c>
      <c r="B11433" s="263" t="s">
        <v>29602</v>
      </c>
      <c r="C11433" s="263" t="s">
        <v>23567</v>
      </c>
      <c r="D11433" t="s">
        <v>34973</v>
      </c>
    </row>
    <row r="11434" spans="1:4" x14ac:dyDescent="0.2">
      <c r="A11434" s="263" t="s">
        <v>16961</v>
      </c>
      <c r="B11434" s="263" t="s">
        <v>29602</v>
      </c>
      <c r="C11434" s="263" t="s">
        <v>23567</v>
      </c>
      <c r="D11434" t="s">
        <v>34973</v>
      </c>
    </row>
    <row r="11435" spans="1:4" x14ac:dyDescent="0.2">
      <c r="A11435" s="263" t="s">
        <v>3345</v>
      </c>
      <c r="B11435" s="263" t="s">
        <v>29603</v>
      </c>
      <c r="C11435" s="263" t="s">
        <v>23567</v>
      </c>
      <c r="D11435" t="s">
        <v>34973</v>
      </c>
    </row>
    <row r="11436" spans="1:4" x14ac:dyDescent="0.2">
      <c r="A11436" s="263" t="s">
        <v>16962</v>
      </c>
      <c r="B11436" s="263" t="s">
        <v>29603</v>
      </c>
      <c r="C11436" s="263" t="s">
        <v>23567</v>
      </c>
      <c r="D11436" t="s">
        <v>34973</v>
      </c>
    </row>
    <row r="11437" spans="1:4" x14ac:dyDescent="0.2">
      <c r="A11437" s="263" t="s">
        <v>3346</v>
      </c>
      <c r="B11437" s="263" t="s">
        <v>29604</v>
      </c>
      <c r="C11437" s="263" t="s">
        <v>23567</v>
      </c>
      <c r="D11437" t="s">
        <v>34973</v>
      </c>
    </row>
    <row r="11438" spans="1:4" x14ac:dyDescent="0.2">
      <c r="A11438" s="263" t="s">
        <v>16963</v>
      </c>
      <c r="B11438" s="263" t="s">
        <v>29604</v>
      </c>
      <c r="C11438" s="263" t="s">
        <v>23567</v>
      </c>
      <c r="D11438" t="s">
        <v>34973</v>
      </c>
    </row>
    <row r="11439" spans="1:4" x14ac:dyDescent="0.2">
      <c r="A11439" s="263" t="s">
        <v>3347</v>
      </c>
      <c r="B11439" s="263" t="s">
        <v>29605</v>
      </c>
      <c r="C11439" s="263" t="s">
        <v>23567</v>
      </c>
      <c r="D11439" t="s">
        <v>34973</v>
      </c>
    </row>
    <row r="11440" spans="1:4" x14ac:dyDescent="0.2">
      <c r="A11440" s="263" t="s">
        <v>16964</v>
      </c>
      <c r="B11440" s="263" t="s">
        <v>29605</v>
      </c>
      <c r="C11440" s="263" t="s">
        <v>23567</v>
      </c>
      <c r="D11440" t="s">
        <v>34973</v>
      </c>
    </row>
    <row r="11441" spans="1:4" x14ac:dyDescent="0.2">
      <c r="A11441" s="263" t="s">
        <v>8696</v>
      </c>
      <c r="B11441" s="263" t="s">
        <v>29606</v>
      </c>
      <c r="C11441" s="263" t="s">
        <v>23567</v>
      </c>
      <c r="D11441" t="s">
        <v>34973</v>
      </c>
    </row>
    <row r="11442" spans="1:4" x14ac:dyDescent="0.2">
      <c r="A11442" s="263" t="s">
        <v>16965</v>
      </c>
      <c r="B11442" s="263" t="s">
        <v>29606</v>
      </c>
      <c r="C11442" s="263" t="s">
        <v>23567</v>
      </c>
      <c r="D11442" t="s">
        <v>34973</v>
      </c>
    </row>
    <row r="11443" spans="1:4" x14ac:dyDescent="0.2">
      <c r="A11443" s="263" t="s">
        <v>8697</v>
      </c>
      <c r="B11443" s="263" t="s">
        <v>29607</v>
      </c>
      <c r="C11443" s="263" t="s">
        <v>23567</v>
      </c>
      <c r="D11443" t="s">
        <v>34973</v>
      </c>
    </row>
    <row r="11444" spans="1:4" x14ac:dyDescent="0.2">
      <c r="A11444" s="263" t="s">
        <v>16966</v>
      </c>
      <c r="B11444" s="263" t="s">
        <v>29607</v>
      </c>
      <c r="C11444" s="263" t="s">
        <v>23567</v>
      </c>
      <c r="D11444" t="s">
        <v>34973</v>
      </c>
    </row>
    <row r="11445" spans="1:4" x14ac:dyDescent="0.2">
      <c r="A11445" s="263" t="s">
        <v>3348</v>
      </c>
      <c r="B11445" s="263" t="s">
        <v>29608</v>
      </c>
      <c r="C11445" s="263" t="s">
        <v>23567</v>
      </c>
      <c r="D11445" t="s">
        <v>34973</v>
      </c>
    </row>
    <row r="11446" spans="1:4" x14ac:dyDescent="0.2">
      <c r="A11446" s="263" t="s">
        <v>16967</v>
      </c>
      <c r="B11446" s="263" t="s">
        <v>29608</v>
      </c>
      <c r="C11446" s="263" t="s">
        <v>23567</v>
      </c>
      <c r="D11446" t="s">
        <v>34973</v>
      </c>
    </row>
    <row r="11447" spans="1:4" x14ac:dyDescent="0.2">
      <c r="A11447" s="263" t="s">
        <v>3349</v>
      </c>
      <c r="B11447" s="263" t="s">
        <v>29609</v>
      </c>
      <c r="C11447" s="263" t="s">
        <v>23567</v>
      </c>
      <c r="D11447" t="s">
        <v>34973</v>
      </c>
    </row>
    <row r="11448" spans="1:4" x14ac:dyDescent="0.2">
      <c r="A11448" s="263" t="s">
        <v>16968</v>
      </c>
      <c r="B11448" s="263" t="s">
        <v>29609</v>
      </c>
      <c r="C11448" s="263" t="s">
        <v>23567</v>
      </c>
      <c r="D11448" t="s">
        <v>34973</v>
      </c>
    </row>
    <row r="11449" spans="1:4" x14ac:dyDescent="0.2">
      <c r="A11449" s="263" t="s">
        <v>3350</v>
      </c>
      <c r="B11449" s="263" t="s">
        <v>29610</v>
      </c>
      <c r="C11449" s="263" t="s">
        <v>23567</v>
      </c>
      <c r="D11449" t="s">
        <v>34973</v>
      </c>
    </row>
    <row r="11450" spans="1:4" x14ac:dyDescent="0.2">
      <c r="A11450" s="263" t="s">
        <v>16969</v>
      </c>
      <c r="B11450" s="263" t="s">
        <v>29610</v>
      </c>
      <c r="C11450" s="263" t="s">
        <v>23567</v>
      </c>
      <c r="D11450" t="s">
        <v>34973</v>
      </c>
    </row>
    <row r="11451" spans="1:4" x14ac:dyDescent="0.2">
      <c r="A11451" s="263" t="s">
        <v>3351</v>
      </c>
      <c r="B11451" s="263" t="s">
        <v>29611</v>
      </c>
      <c r="C11451" s="263" t="s">
        <v>23567</v>
      </c>
      <c r="D11451" t="s">
        <v>34973</v>
      </c>
    </row>
    <row r="11452" spans="1:4" x14ac:dyDescent="0.2">
      <c r="A11452" s="263" t="s">
        <v>16970</v>
      </c>
      <c r="B11452" s="263" t="s">
        <v>29611</v>
      </c>
      <c r="C11452" s="263" t="s">
        <v>23567</v>
      </c>
      <c r="D11452" t="s">
        <v>34973</v>
      </c>
    </row>
    <row r="11453" spans="1:4" x14ac:dyDescent="0.2">
      <c r="A11453" s="263" t="s">
        <v>8698</v>
      </c>
      <c r="B11453" s="263" t="s">
        <v>29612</v>
      </c>
      <c r="C11453" s="263" t="s">
        <v>23567</v>
      </c>
      <c r="D11453" t="s">
        <v>34973</v>
      </c>
    </row>
    <row r="11454" spans="1:4" x14ac:dyDescent="0.2">
      <c r="A11454" s="263" t="s">
        <v>16971</v>
      </c>
      <c r="B11454" s="263" t="s">
        <v>29612</v>
      </c>
      <c r="C11454" s="263" t="s">
        <v>23567</v>
      </c>
      <c r="D11454" t="s">
        <v>34973</v>
      </c>
    </row>
    <row r="11455" spans="1:4" x14ac:dyDescent="0.2">
      <c r="A11455" s="263" t="s">
        <v>3352</v>
      </c>
      <c r="B11455" s="263" t="s">
        <v>29613</v>
      </c>
      <c r="C11455" s="263" t="s">
        <v>23567</v>
      </c>
      <c r="D11455" t="s">
        <v>34973</v>
      </c>
    </row>
    <row r="11456" spans="1:4" x14ac:dyDescent="0.2">
      <c r="A11456" s="263" t="s">
        <v>16972</v>
      </c>
      <c r="B11456" s="263" t="s">
        <v>29613</v>
      </c>
      <c r="C11456" s="263" t="s">
        <v>23567</v>
      </c>
      <c r="D11456" t="s">
        <v>34973</v>
      </c>
    </row>
    <row r="11457" spans="1:4" x14ac:dyDescent="0.2">
      <c r="A11457" s="263" t="s">
        <v>8699</v>
      </c>
      <c r="B11457" s="263" t="s">
        <v>29614</v>
      </c>
      <c r="C11457" s="263" t="s">
        <v>23567</v>
      </c>
      <c r="D11457" t="s">
        <v>34973</v>
      </c>
    </row>
    <row r="11458" spans="1:4" x14ac:dyDescent="0.2">
      <c r="A11458" s="263" t="s">
        <v>16973</v>
      </c>
      <c r="B11458" s="263" t="s">
        <v>29614</v>
      </c>
      <c r="C11458" s="263" t="s">
        <v>23567</v>
      </c>
      <c r="D11458" t="s">
        <v>34973</v>
      </c>
    </row>
    <row r="11459" spans="1:4" x14ac:dyDescent="0.2">
      <c r="A11459" s="263" t="s">
        <v>3353</v>
      </c>
      <c r="B11459" s="263" t="s">
        <v>29615</v>
      </c>
      <c r="C11459" s="263" t="s">
        <v>23567</v>
      </c>
      <c r="D11459" t="s">
        <v>34973</v>
      </c>
    </row>
    <row r="11460" spans="1:4" x14ac:dyDescent="0.2">
      <c r="A11460" s="263" t="s">
        <v>16974</v>
      </c>
      <c r="B11460" s="263" t="s">
        <v>29615</v>
      </c>
      <c r="C11460" s="263" t="s">
        <v>23567</v>
      </c>
      <c r="D11460" t="s">
        <v>34973</v>
      </c>
    </row>
    <row r="11461" spans="1:4" x14ac:dyDescent="0.2">
      <c r="A11461" s="263" t="s">
        <v>8700</v>
      </c>
      <c r="B11461" s="263" t="s">
        <v>29616</v>
      </c>
      <c r="C11461" s="263" t="s">
        <v>23567</v>
      </c>
      <c r="D11461" t="s">
        <v>34973</v>
      </c>
    </row>
    <row r="11462" spans="1:4" x14ac:dyDescent="0.2">
      <c r="A11462" s="263" t="s">
        <v>16975</v>
      </c>
      <c r="B11462" s="263" t="s">
        <v>29616</v>
      </c>
      <c r="C11462" s="263" t="s">
        <v>23567</v>
      </c>
      <c r="D11462" t="s">
        <v>34973</v>
      </c>
    </row>
    <row r="11463" spans="1:4" x14ac:dyDescent="0.2">
      <c r="A11463" s="263" t="s">
        <v>3354</v>
      </c>
      <c r="B11463" s="263" t="s">
        <v>29617</v>
      </c>
      <c r="C11463" s="263" t="s">
        <v>23567</v>
      </c>
      <c r="D11463" t="s">
        <v>34973</v>
      </c>
    </row>
    <row r="11464" spans="1:4" x14ac:dyDescent="0.2">
      <c r="A11464" s="263" t="s">
        <v>16976</v>
      </c>
      <c r="B11464" s="263" t="s">
        <v>29617</v>
      </c>
      <c r="C11464" s="263" t="s">
        <v>23567</v>
      </c>
      <c r="D11464" t="s">
        <v>34973</v>
      </c>
    </row>
    <row r="11465" spans="1:4" x14ac:dyDescent="0.2">
      <c r="A11465" s="263" t="s">
        <v>8701</v>
      </c>
      <c r="B11465" s="263" t="s">
        <v>29618</v>
      </c>
      <c r="C11465" s="263" t="s">
        <v>23567</v>
      </c>
      <c r="D11465" t="s">
        <v>34973</v>
      </c>
    </row>
    <row r="11466" spans="1:4" x14ac:dyDescent="0.2">
      <c r="A11466" s="263" t="s">
        <v>16977</v>
      </c>
      <c r="B11466" s="263" t="s">
        <v>29618</v>
      </c>
      <c r="C11466" s="263" t="s">
        <v>23567</v>
      </c>
      <c r="D11466" t="s">
        <v>34973</v>
      </c>
    </row>
    <row r="11467" spans="1:4" x14ac:dyDescent="0.2">
      <c r="A11467" s="263" t="s">
        <v>3355</v>
      </c>
      <c r="B11467" s="263" t="s">
        <v>29619</v>
      </c>
      <c r="C11467" s="263" t="s">
        <v>23567</v>
      </c>
      <c r="D11467" t="s">
        <v>34973</v>
      </c>
    </row>
    <row r="11468" spans="1:4" x14ac:dyDescent="0.2">
      <c r="A11468" s="263" t="s">
        <v>16978</v>
      </c>
      <c r="B11468" s="263" t="s">
        <v>29619</v>
      </c>
      <c r="C11468" s="263" t="s">
        <v>23567</v>
      </c>
      <c r="D11468" t="s">
        <v>34973</v>
      </c>
    </row>
    <row r="11469" spans="1:4" x14ac:dyDescent="0.2">
      <c r="A11469" s="263" t="s">
        <v>8702</v>
      </c>
      <c r="B11469" s="263" t="s">
        <v>29620</v>
      </c>
      <c r="C11469" s="263" t="s">
        <v>23567</v>
      </c>
      <c r="D11469" t="s">
        <v>34973</v>
      </c>
    </row>
    <row r="11470" spans="1:4" x14ac:dyDescent="0.2">
      <c r="A11470" s="263" t="s">
        <v>16979</v>
      </c>
      <c r="B11470" s="263" t="s">
        <v>29620</v>
      </c>
      <c r="C11470" s="263" t="s">
        <v>23567</v>
      </c>
      <c r="D11470" t="s">
        <v>34973</v>
      </c>
    </row>
    <row r="11471" spans="1:4" x14ac:dyDescent="0.2">
      <c r="A11471" s="263" t="s">
        <v>3356</v>
      </c>
      <c r="B11471" s="263" t="s">
        <v>29621</v>
      </c>
      <c r="C11471" s="263" t="s">
        <v>23567</v>
      </c>
      <c r="D11471" t="s">
        <v>34973</v>
      </c>
    </row>
    <row r="11472" spans="1:4" x14ac:dyDescent="0.2">
      <c r="A11472" s="263" t="s">
        <v>16980</v>
      </c>
      <c r="B11472" s="263" t="s">
        <v>29621</v>
      </c>
      <c r="C11472" s="263" t="s">
        <v>23567</v>
      </c>
      <c r="D11472" t="s">
        <v>34973</v>
      </c>
    </row>
    <row r="11473" spans="1:4" x14ac:dyDescent="0.2">
      <c r="A11473" s="263" t="s">
        <v>8703</v>
      </c>
      <c r="B11473" s="263" t="s">
        <v>29622</v>
      </c>
      <c r="C11473" s="263" t="s">
        <v>23567</v>
      </c>
      <c r="D11473" t="s">
        <v>34973</v>
      </c>
    </row>
    <row r="11474" spans="1:4" x14ac:dyDescent="0.2">
      <c r="A11474" s="263" t="s">
        <v>16981</v>
      </c>
      <c r="B11474" s="263" t="s">
        <v>29622</v>
      </c>
      <c r="C11474" s="263" t="s">
        <v>23567</v>
      </c>
      <c r="D11474" t="s">
        <v>34973</v>
      </c>
    </row>
    <row r="11475" spans="1:4" x14ac:dyDescent="0.2">
      <c r="A11475" s="263" t="s">
        <v>3357</v>
      </c>
      <c r="B11475" s="263" t="s">
        <v>29623</v>
      </c>
      <c r="C11475" s="263" t="s">
        <v>23567</v>
      </c>
      <c r="D11475" t="s">
        <v>34973</v>
      </c>
    </row>
    <row r="11476" spans="1:4" x14ac:dyDescent="0.2">
      <c r="A11476" s="263" t="s">
        <v>16982</v>
      </c>
      <c r="B11476" s="263" t="s">
        <v>29623</v>
      </c>
      <c r="C11476" s="263" t="s">
        <v>23567</v>
      </c>
      <c r="D11476" t="s">
        <v>34973</v>
      </c>
    </row>
    <row r="11477" spans="1:4" x14ac:dyDescent="0.2">
      <c r="A11477" s="263" t="s">
        <v>8704</v>
      </c>
      <c r="B11477" s="263" t="s">
        <v>29624</v>
      </c>
      <c r="C11477" s="263" t="s">
        <v>23567</v>
      </c>
      <c r="D11477" t="s">
        <v>34973</v>
      </c>
    </row>
    <row r="11478" spans="1:4" x14ac:dyDescent="0.2">
      <c r="A11478" s="263" t="s">
        <v>16983</v>
      </c>
      <c r="B11478" s="263" t="s">
        <v>29624</v>
      </c>
      <c r="C11478" s="263" t="s">
        <v>23567</v>
      </c>
      <c r="D11478" t="s">
        <v>34973</v>
      </c>
    </row>
    <row r="11479" spans="1:4" x14ac:dyDescent="0.2">
      <c r="A11479" s="263" t="s">
        <v>3358</v>
      </c>
      <c r="B11479" s="263" t="s">
        <v>29625</v>
      </c>
      <c r="C11479" s="263" t="s">
        <v>23567</v>
      </c>
      <c r="D11479" t="s">
        <v>34973</v>
      </c>
    </row>
    <row r="11480" spans="1:4" x14ac:dyDescent="0.2">
      <c r="A11480" s="263" t="s">
        <v>16984</v>
      </c>
      <c r="B11480" s="263" t="s">
        <v>29625</v>
      </c>
      <c r="C11480" s="263" t="s">
        <v>23567</v>
      </c>
      <c r="D11480" t="s">
        <v>34973</v>
      </c>
    </row>
    <row r="11481" spans="1:4" x14ac:dyDescent="0.2">
      <c r="A11481" s="263" t="s">
        <v>8705</v>
      </c>
      <c r="B11481" s="263" t="s">
        <v>29626</v>
      </c>
      <c r="C11481" s="263" t="s">
        <v>23567</v>
      </c>
      <c r="D11481" t="s">
        <v>34973</v>
      </c>
    </row>
    <row r="11482" spans="1:4" x14ac:dyDescent="0.2">
      <c r="A11482" s="263" t="s">
        <v>16985</v>
      </c>
      <c r="B11482" s="263" t="s">
        <v>29626</v>
      </c>
      <c r="C11482" s="263" t="s">
        <v>23567</v>
      </c>
      <c r="D11482" t="s">
        <v>34973</v>
      </c>
    </row>
    <row r="11483" spans="1:4" x14ac:dyDescent="0.2">
      <c r="A11483" s="263" t="s">
        <v>3359</v>
      </c>
      <c r="B11483" s="263" t="s">
        <v>29627</v>
      </c>
      <c r="C11483" s="263" t="s">
        <v>23567</v>
      </c>
      <c r="D11483" t="s">
        <v>34973</v>
      </c>
    </row>
    <row r="11484" spans="1:4" x14ac:dyDescent="0.2">
      <c r="A11484" s="263" t="s">
        <v>16986</v>
      </c>
      <c r="B11484" s="263" t="s">
        <v>29627</v>
      </c>
      <c r="C11484" s="263" t="s">
        <v>23567</v>
      </c>
      <c r="D11484" t="s">
        <v>34973</v>
      </c>
    </row>
    <row r="11485" spans="1:4" x14ac:dyDescent="0.2">
      <c r="A11485" s="263" t="s">
        <v>8706</v>
      </c>
      <c r="B11485" s="263" t="s">
        <v>29628</v>
      </c>
      <c r="C11485" s="263" t="s">
        <v>23567</v>
      </c>
      <c r="D11485" t="s">
        <v>34973</v>
      </c>
    </row>
    <row r="11486" spans="1:4" x14ac:dyDescent="0.2">
      <c r="A11486" s="263" t="s">
        <v>16987</v>
      </c>
      <c r="B11486" s="263" t="s">
        <v>29628</v>
      </c>
      <c r="C11486" s="263" t="s">
        <v>23567</v>
      </c>
      <c r="D11486" t="s">
        <v>34973</v>
      </c>
    </row>
    <row r="11487" spans="1:4" x14ac:dyDescent="0.2">
      <c r="A11487" s="263" t="s">
        <v>3360</v>
      </c>
      <c r="B11487" s="263" t="s">
        <v>29629</v>
      </c>
      <c r="C11487" s="263" t="s">
        <v>23567</v>
      </c>
      <c r="D11487" t="s">
        <v>34973</v>
      </c>
    </row>
    <row r="11488" spans="1:4" x14ac:dyDescent="0.2">
      <c r="A11488" s="263" t="s">
        <v>16988</v>
      </c>
      <c r="B11488" s="263" t="s">
        <v>29629</v>
      </c>
      <c r="C11488" s="263" t="s">
        <v>23567</v>
      </c>
      <c r="D11488" t="s">
        <v>34973</v>
      </c>
    </row>
    <row r="11489" spans="1:4" x14ac:dyDescent="0.2">
      <c r="A11489" s="263" t="s">
        <v>8707</v>
      </c>
      <c r="B11489" s="263" t="s">
        <v>29630</v>
      </c>
      <c r="C11489" s="263" t="s">
        <v>23567</v>
      </c>
      <c r="D11489" t="s">
        <v>34973</v>
      </c>
    </row>
    <row r="11490" spans="1:4" x14ac:dyDescent="0.2">
      <c r="A11490" s="263" t="s">
        <v>16989</v>
      </c>
      <c r="B11490" s="263" t="s">
        <v>29630</v>
      </c>
      <c r="C11490" s="263" t="s">
        <v>23567</v>
      </c>
      <c r="D11490" t="s">
        <v>34973</v>
      </c>
    </row>
    <row r="11491" spans="1:4" x14ac:dyDescent="0.2">
      <c r="A11491" s="263" t="s">
        <v>3361</v>
      </c>
      <c r="B11491" s="263" t="s">
        <v>29631</v>
      </c>
      <c r="C11491" s="263" t="s">
        <v>23567</v>
      </c>
      <c r="D11491" t="s">
        <v>34973</v>
      </c>
    </row>
    <row r="11492" spans="1:4" x14ac:dyDescent="0.2">
      <c r="A11492" s="263" t="s">
        <v>16990</v>
      </c>
      <c r="B11492" s="263" t="s">
        <v>29631</v>
      </c>
      <c r="C11492" s="263" t="s">
        <v>23567</v>
      </c>
      <c r="D11492" t="s">
        <v>34973</v>
      </c>
    </row>
    <row r="11493" spans="1:4" x14ac:dyDescent="0.2">
      <c r="A11493" s="263" t="s">
        <v>8708</v>
      </c>
      <c r="B11493" s="263" t="s">
        <v>29632</v>
      </c>
      <c r="C11493" s="263" t="s">
        <v>23567</v>
      </c>
      <c r="D11493" t="s">
        <v>34973</v>
      </c>
    </row>
    <row r="11494" spans="1:4" x14ac:dyDescent="0.2">
      <c r="A11494" s="263" t="s">
        <v>16991</v>
      </c>
      <c r="B11494" s="263" t="s">
        <v>29632</v>
      </c>
      <c r="C11494" s="263" t="s">
        <v>23567</v>
      </c>
      <c r="D11494" t="s">
        <v>34973</v>
      </c>
    </row>
    <row r="11495" spans="1:4" x14ac:dyDescent="0.2">
      <c r="A11495" s="263" t="s">
        <v>3362</v>
      </c>
      <c r="B11495" s="263" t="s">
        <v>29633</v>
      </c>
      <c r="C11495" s="263" t="s">
        <v>23567</v>
      </c>
      <c r="D11495" t="s">
        <v>34973</v>
      </c>
    </row>
    <row r="11496" spans="1:4" x14ac:dyDescent="0.2">
      <c r="A11496" s="263" t="s">
        <v>16992</v>
      </c>
      <c r="B11496" s="263" t="s">
        <v>29633</v>
      </c>
      <c r="C11496" s="263" t="s">
        <v>23567</v>
      </c>
      <c r="D11496" t="s">
        <v>34973</v>
      </c>
    </row>
    <row r="11497" spans="1:4" x14ac:dyDescent="0.2">
      <c r="A11497" s="263" t="s">
        <v>8709</v>
      </c>
      <c r="B11497" s="263" t="s">
        <v>29634</v>
      </c>
      <c r="C11497" s="263" t="s">
        <v>23567</v>
      </c>
      <c r="D11497" t="s">
        <v>34973</v>
      </c>
    </row>
    <row r="11498" spans="1:4" x14ac:dyDescent="0.2">
      <c r="A11498" s="263" t="s">
        <v>16993</v>
      </c>
      <c r="B11498" s="263" t="s">
        <v>29634</v>
      </c>
      <c r="C11498" s="263" t="s">
        <v>23567</v>
      </c>
      <c r="D11498" t="s">
        <v>34973</v>
      </c>
    </row>
    <row r="11499" spans="1:4" x14ac:dyDescent="0.2">
      <c r="A11499" s="263" t="s">
        <v>8710</v>
      </c>
      <c r="B11499" s="263" t="s">
        <v>29635</v>
      </c>
      <c r="C11499" s="263" t="s">
        <v>23567</v>
      </c>
      <c r="D11499" t="s">
        <v>34973</v>
      </c>
    </row>
    <row r="11500" spans="1:4" x14ac:dyDescent="0.2">
      <c r="A11500" s="263" t="s">
        <v>16994</v>
      </c>
      <c r="B11500" s="263" t="s">
        <v>29635</v>
      </c>
      <c r="C11500" s="263" t="s">
        <v>23567</v>
      </c>
      <c r="D11500" t="s">
        <v>34973</v>
      </c>
    </row>
    <row r="11501" spans="1:4" x14ac:dyDescent="0.2">
      <c r="A11501" s="263" t="s">
        <v>8711</v>
      </c>
      <c r="B11501" s="263" t="s">
        <v>29636</v>
      </c>
      <c r="C11501" s="263" t="s">
        <v>23567</v>
      </c>
      <c r="D11501" t="s">
        <v>34973</v>
      </c>
    </row>
    <row r="11502" spans="1:4" x14ac:dyDescent="0.2">
      <c r="A11502" s="263" t="s">
        <v>16995</v>
      </c>
      <c r="B11502" s="263" t="s">
        <v>29636</v>
      </c>
      <c r="C11502" s="263" t="s">
        <v>23567</v>
      </c>
      <c r="D11502" t="s">
        <v>34973</v>
      </c>
    </row>
    <row r="11503" spans="1:4" x14ac:dyDescent="0.2">
      <c r="A11503" s="263" t="s">
        <v>8712</v>
      </c>
      <c r="B11503" s="263" t="s">
        <v>29637</v>
      </c>
      <c r="C11503" s="263" t="s">
        <v>23567</v>
      </c>
      <c r="D11503" t="s">
        <v>34973</v>
      </c>
    </row>
    <row r="11504" spans="1:4" x14ac:dyDescent="0.2">
      <c r="A11504" s="263" t="s">
        <v>16996</v>
      </c>
      <c r="B11504" s="263" t="s">
        <v>29637</v>
      </c>
      <c r="C11504" s="263" t="s">
        <v>23567</v>
      </c>
      <c r="D11504" t="s">
        <v>34973</v>
      </c>
    </row>
    <row r="11505" spans="1:4" x14ac:dyDescent="0.2">
      <c r="A11505" s="263" t="s">
        <v>8713</v>
      </c>
      <c r="B11505" s="263" t="s">
        <v>29638</v>
      </c>
      <c r="C11505" s="263" t="s">
        <v>23567</v>
      </c>
      <c r="D11505" t="s">
        <v>34973</v>
      </c>
    </row>
    <row r="11506" spans="1:4" x14ac:dyDescent="0.2">
      <c r="A11506" s="263" t="s">
        <v>16997</v>
      </c>
      <c r="B11506" s="263" t="s">
        <v>29638</v>
      </c>
      <c r="C11506" s="263" t="s">
        <v>23567</v>
      </c>
      <c r="D11506" t="s">
        <v>34973</v>
      </c>
    </row>
    <row r="11507" spans="1:4" x14ac:dyDescent="0.2">
      <c r="A11507" s="263" t="s">
        <v>8714</v>
      </c>
      <c r="B11507" s="263" t="s">
        <v>29639</v>
      </c>
      <c r="C11507" s="263" t="s">
        <v>23567</v>
      </c>
      <c r="D11507" t="s">
        <v>34973</v>
      </c>
    </row>
    <row r="11508" spans="1:4" x14ac:dyDescent="0.2">
      <c r="A11508" s="263" t="s">
        <v>16998</v>
      </c>
      <c r="B11508" s="263" t="s">
        <v>29639</v>
      </c>
      <c r="C11508" s="263" t="s">
        <v>23567</v>
      </c>
      <c r="D11508" t="s">
        <v>34973</v>
      </c>
    </row>
    <row r="11509" spans="1:4" x14ac:dyDescent="0.2">
      <c r="A11509" s="263" t="s">
        <v>8715</v>
      </c>
      <c r="B11509" s="263" t="s">
        <v>29640</v>
      </c>
      <c r="C11509" s="263" t="s">
        <v>23567</v>
      </c>
      <c r="D11509" t="s">
        <v>34973</v>
      </c>
    </row>
    <row r="11510" spans="1:4" x14ac:dyDescent="0.2">
      <c r="A11510" s="263" t="s">
        <v>16999</v>
      </c>
      <c r="B11510" s="263" t="s">
        <v>29640</v>
      </c>
      <c r="C11510" s="263" t="s">
        <v>23567</v>
      </c>
      <c r="D11510" t="s">
        <v>34973</v>
      </c>
    </row>
    <row r="11511" spans="1:4" x14ac:dyDescent="0.2">
      <c r="A11511" s="263" t="s">
        <v>8716</v>
      </c>
      <c r="B11511" s="263" t="s">
        <v>29641</v>
      </c>
      <c r="C11511" s="263" t="s">
        <v>23567</v>
      </c>
      <c r="D11511" t="s">
        <v>34973</v>
      </c>
    </row>
    <row r="11512" spans="1:4" x14ac:dyDescent="0.2">
      <c r="A11512" s="263" t="s">
        <v>17000</v>
      </c>
      <c r="B11512" s="263" t="s">
        <v>29641</v>
      </c>
      <c r="C11512" s="263" t="s">
        <v>23567</v>
      </c>
      <c r="D11512" t="s">
        <v>34973</v>
      </c>
    </row>
    <row r="11513" spans="1:4" x14ac:dyDescent="0.2">
      <c r="A11513" s="263" t="s">
        <v>8717</v>
      </c>
      <c r="B11513" s="263" t="s">
        <v>29642</v>
      </c>
      <c r="C11513" s="263" t="s">
        <v>23567</v>
      </c>
      <c r="D11513" t="s">
        <v>34973</v>
      </c>
    </row>
    <row r="11514" spans="1:4" x14ac:dyDescent="0.2">
      <c r="A11514" s="263" t="s">
        <v>17001</v>
      </c>
      <c r="B11514" s="263" t="s">
        <v>29642</v>
      </c>
      <c r="C11514" s="263" t="s">
        <v>23567</v>
      </c>
      <c r="D11514" t="s">
        <v>34973</v>
      </c>
    </row>
    <row r="11515" spans="1:4" x14ac:dyDescent="0.2">
      <c r="A11515" s="263" t="s">
        <v>8718</v>
      </c>
      <c r="B11515" s="263" t="s">
        <v>29643</v>
      </c>
      <c r="C11515" s="263" t="s">
        <v>23567</v>
      </c>
      <c r="D11515" t="s">
        <v>34973</v>
      </c>
    </row>
    <row r="11516" spans="1:4" x14ac:dyDescent="0.2">
      <c r="A11516" s="263" t="s">
        <v>17002</v>
      </c>
      <c r="B11516" s="263" t="s">
        <v>29643</v>
      </c>
      <c r="C11516" s="263" t="s">
        <v>23567</v>
      </c>
      <c r="D11516" t="s">
        <v>34973</v>
      </c>
    </row>
    <row r="11517" spans="1:4" x14ac:dyDescent="0.2">
      <c r="A11517" s="263" t="s">
        <v>8719</v>
      </c>
      <c r="B11517" s="263" t="s">
        <v>29644</v>
      </c>
      <c r="C11517" s="263" t="s">
        <v>23567</v>
      </c>
      <c r="D11517" t="s">
        <v>34973</v>
      </c>
    </row>
    <row r="11518" spans="1:4" x14ac:dyDescent="0.2">
      <c r="A11518" s="263" t="s">
        <v>17003</v>
      </c>
      <c r="B11518" s="263" t="s">
        <v>29644</v>
      </c>
      <c r="C11518" s="263" t="s">
        <v>23567</v>
      </c>
      <c r="D11518" t="s">
        <v>34973</v>
      </c>
    </row>
    <row r="11519" spans="1:4" x14ac:dyDescent="0.2">
      <c r="A11519" s="263" t="s">
        <v>8720</v>
      </c>
      <c r="B11519" s="263" t="s">
        <v>29645</v>
      </c>
      <c r="C11519" s="263" t="s">
        <v>23567</v>
      </c>
      <c r="D11519" t="s">
        <v>34973</v>
      </c>
    </row>
    <row r="11520" spans="1:4" x14ac:dyDescent="0.2">
      <c r="A11520" s="263" t="s">
        <v>17004</v>
      </c>
      <c r="B11520" s="263" t="s">
        <v>29645</v>
      </c>
      <c r="C11520" s="263" t="s">
        <v>23567</v>
      </c>
      <c r="D11520" t="s">
        <v>34973</v>
      </c>
    </row>
    <row r="11521" spans="1:4" x14ac:dyDescent="0.2">
      <c r="A11521" s="263" t="s">
        <v>8721</v>
      </c>
      <c r="B11521" s="263" t="s">
        <v>29646</v>
      </c>
      <c r="C11521" s="263" t="s">
        <v>23567</v>
      </c>
      <c r="D11521" t="s">
        <v>34973</v>
      </c>
    </row>
    <row r="11522" spans="1:4" x14ac:dyDescent="0.2">
      <c r="A11522" s="263" t="s">
        <v>17005</v>
      </c>
      <c r="B11522" s="263" t="s">
        <v>29646</v>
      </c>
      <c r="C11522" s="263" t="s">
        <v>23567</v>
      </c>
      <c r="D11522" t="s">
        <v>34973</v>
      </c>
    </row>
    <row r="11523" spans="1:4" x14ac:dyDescent="0.2">
      <c r="A11523" s="263" t="s">
        <v>8722</v>
      </c>
      <c r="B11523" s="263" t="s">
        <v>29647</v>
      </c>
      <c r="C11523" s="263" t="s">
        <v>23567</v>
      </c>
      <c r="D11523" t="s">
        <v>34973</v>
      </c>
    </row>
    <row r="11524" spans="1:4" x14ac:dyDescent="0.2">
      <c r="A11524" s="263" t="s">
        <v>17006</v>
      </c>
      <c r="B11524" s="263" t="s">
        <v>29647</v>
      </c>
      <c r="C11524" s="263" t="s">
        <v>23567</v>
      </c>
      <c r="D11524" t="s">
        <v>34973</v>
      </c>
    </row>
    <row r="11525" spans="1:4" x14ac:dyDescent="0.2">
      <c r="A11525" s="263" t="s">
        <v>8723</v>
      </c>
      <c r="B11525" s="263" t="s">
        <v>29648</v>
      </c>
      <c r="C11525" s="263" t="s">
        <v>23567</v>
      </c>
      <c r="D11525" t="s">
        <v>34973</v>
      </c>
    </row>
    <row r="11526" spans="1:4" x14ac:dyDescent="0.2">
      <c r="A11526" s="263" t="s">
        <v>17007</v>
      </c>
      <c r="B11526" s="263" t="s">
        <v>29648</v>
      </c>
      <c r="C11526" s="263" t="s">
        <v>23567</v>
      </c>
      <c r="D11526" t="s">
        <v>34973</v>
      </c>
    </row>
    <row r="11527" spans="1:4" x14ac:dyDescent="0.2">
      <c r="A11527" s="263" t="s">
        <v>8724</v>
      </c>
      <c r="B11527" s="263" t="s">
        <v>29649</v>
      </c>
      <c r="C11527" s="263" t="s">
        <v>23567</v>
      </c>
      <c r="D11527" t="s">
        <v>34973</v>
      </c>
    </row>
    <row r="11528" spans="1:4" x14ac:dyDescent="0.2">
      <c r="A11528" s="263" t="s">
        <v>17008</v>
      </c>
      <c r="B11528" s="263" t="s">
        <v>29649</v>
      </c>
      <c r="C11528" s="263" t="s">
        <v>23567</v>
      </c>
      <c r="D11528" t="s">
        <v>34973</v>
      </c>
    </row>
    <row r="11529" spans="1:4" x14ac:dyDescent="0.2">
      <c r="A11529" s="263" t="s">
        <v>8725</v>
      </c>
      <c r="B11529" s="263" t="s">
        <v>29650</v>
      </c>
      <c r="C11529" s="263" t="s">
        <v>23567</v>
      </c>
      <c r="D11529" t="s">
        <v>34973</v>
      </c>
    </row>
    <row r="11530" spans="1:4" x14ac:dyDescent="0.2">
      <c r="A11530" s="263" t="s">
        <v>17009</v>
      </c>
      <c r="B11530" s="263" t="s">
        <v>29650</v>
      </c>
      <c r="C11530" s="263" t="s">
        <v>23567</v>
      </c>
      <c r="D11530" t="s">
        <v>34973</v>
      </c>
    </row>
    <row r="11531" spans="1:4" x14ac:dyDescent="0.2">
      <c r="A11531" s="263" t="s">
        <v>3363</v>
      </c>
      <c r="B11531" s="263" t="s">
        <v>29651</v>
      </c>
      <c r="C11531" s="263" t="s">
        <v>23567</v>
      </c>
      <c r="D11531" t="s">
        <v>34973</v>
      </c>
    </row>
    <row r="11532" spans="1:4" x14ac:dyDescent="0.2">
      <c r="A11532" s="263" t="s">
        <v>17010</v>
      </c>
      <c r="B11532" s="263" t="s">
        <v>29651</v>
      </c>
      <c r="C11532" s="263" t="s">
        <v>23567</v>
      </c>
      <c r="D11532" t="s">
        <v>34973</v>
      </c>
    </row>
    <row r="11533" spans="1:4" x14ac:dyDescent="0.2">
      <c r="A11533" s="263" t="s">
        <v>3364</v>
      </c>
      <c r="B11533" s="263" t="s">
        <v>29652</v>
      </c>
      <c r="C11533" s="263" t="s">
        <v>23567</v>
      </c>
      <c r="D11533" t="s">
        <v>34973</v>
      </c>
    </row>
    <row r="11534" spans="1:4" x14ac:dyDescent="0.2">
      <c r="A11534" s="263" t="s">
        <v>17011</v>
      </c>
      <c r="B11534" s="263" t="s">
        <v>29652</v>
      </c>
      <c r="C11534" s="263" t="s">
        <v>23567</v>
      </c>
      <c r="D11534" t="s">
        <v>34973</v>
      </c>
    </row>
    <row r="11535" spans="1:4" x14ac:dyDescent="0.2">
      <c r="A11535" s="263" t="s">
        <v>3365</v>
      </c>
      <c r="B11535" s="263" t="s">
        <v>29653</v>
      </c>
      <c r="C11535" s="263" t="s">
        <v>23567</v>
      </c>
      <c r="D11535" t="s">
        <v>34973</v>
      </c>
    </row>
    <row r="11536" spans="1:4" x14ac:dyDescent="0.2">
      <c r="A11536" s="263" t="s">
        <v>17012</v>
      </c>
      <c r="B11536" s="263" t="s">
        <v>29653</v>
      </c>
      <c r="C11536" s="263" t="s">
        <v>23567</v>
      </c>
      <c r="D11536" t="s">
        <v>34973</v>
      </c>
    </row>
    <row r="11537" spans="1:4" x14ac:dyDescent="0.2">
      <c r="A11537" s="263" t="s">
        <v>8726</v>
      </c>
      <c r="B11537" s="263" t="s">
        <v>29654</v>
      </c>
      <c r="C11537" s="263" t="s">
        <v>23567</v>
      </c>
      <c r="D11537" t="s">
        <v>34973</v>
      </c>
    </row>
    <row r="11538" spans="1:4" x14ac:dyDescent="0.2">
      <c r="A11538" s="263" t="s">
        <v>17013</v>
      </c>
      <c r="B11538" s="263" t="s">
        <v>29654</v>
      </c>
      <c r="C11538" s="263" t="s">
        <v>23567</v>
      </c>
      <c r="D11538" t="s">
        <v>34973</v>
      </c>
    </row>
    <row r="11539" spans="1:4" x14ac:dyDescent="0.2">
      <c r="A11539" s="263" t="s">
        <v>8727</v>
      </c>
      <c r="B11539" s="263" t="s">
        <v>29655</v>
      </c>
      <c r="C11539" s="263" t="s">
        <v>23567</v>
      </c>
      <c r="D11539" t="s">
        <v>34973</v>
      </c>
    </row>
    <row r="11540" spans="1:4" x14ac:dyDescent="0.2">
      <c r="A11540" s="263" t="s">
        <v>17014</v>
      </c>
      <c r="B11540" s="263" t="s">
        <v>29655</v>
      </c>
      <c r="C11540" s="263" t="s">
        <v>23567</v>
      </c>
      <c r="D11540" t="s">
        <v>34973</v>
      </c>
    </row>
    <row r="11541" spans="1:4" x14ac:dyDescent="0.2">
      <c r="A11541" s="263" t="s">
        <v>8728</v>
      </c>
      <c r="B11541" s="263" t="s">
        <v>29656</v>
      </c>
      <c r="C11541" s="263" t="s">
        <v>23567</v>
      </c>
      <c r="D11541" t="s">
        <v>34973</v>
      </c>
    </row>
    <row r="11542" spans="1:4" x14ac:dyDescent="0.2">
      <c r="A11542" s="263" t="s">
        <v>17015</v>
      </c>
      <c r="B11542" s="263" t="s">
        <v>29656</v>
      </c>
      <c r="C11542" s="263" t="s">
        <v>23567</v>
      </c>
      <c r="D11542" t="s">
        <v>34973</v>
      </c>
    </row>
    <row r="11543" spans="1:4" x14ac:dyDescent="0.2">
      <c r="A11543" s="263" t="s">
        <v>8729</v>
      </c>
      <c r="B11543" s="263" t="s">
        <v>29657</v>
      </c>
      <c r="C11543" s="263" t="s">
        <v>23567</v>
      </c>
      <c r="D11543" t="s">
        <v>34973</v>
      </c>
    </row>
    <row r="11544" spans="1:4" x14ac:dyDescent="0.2">
      <c r="A11544" s="263" t="s">
        <v>17016</v>
      </c>
      <c r="B11544" s="263" t="s">
        <v>29657</v>
      </c>
      <c r="C11544" s="263" t="s">
        <v>23567</v>
      </c>
      <c r="D11544" t="s">
        <v>34973</v>
      </c>
    </row>
    <row r="11545" spans="1:4" x14ac:dyDescent="0.2">
      <c r="A11545" s="263" t="s">
        <v>8730</v>
      </c>
      <c r="B11545" s="263" t="s">
        <v>29658</v>
      </c>
      <c r="C11545" s="263" t="s">
        <v>23567</v>
      </c>
      <c r="D11545" t="s">
        <v>34973</v>
      </c>
    </row>
    <row r="11546" spans="1:4" x14ac:dyDescent="0.2">
      <c r="A11546" s="263" t="s">
        <v>17017</v>
      </c>
      <c r="B11546" s="263" t="s">
        <v>29658</v>
      </c>
      <c r="C11546" s="263" t="s">
        <v>23567</v>
      </c>
      <c r="D11546" t="s">
        <v>34973</v>
      </c>
    </row>
    <row r="11547" spans="1:4" x14ac:dyDescent="0.2">
      <c r="A11547" s="263" t="s">
        <v>8731</v>
      </c>
      <c r="B11547" s="263" t="s">
        <v>29659</v>
      </c>
      <c r="C11547" s="263" t="s">
        <v>23567</v>
      </c>
      <c r="D11547" t="s">
        <v>34973</v>
      </c>
    </row>
    <row r="11548" spans="1:4" x14ac:dyDescent="0.2">
      <c r="A11548" s="263" t="s">
        <v>17018</v>
      </c>
      <c r="B11548" s="263" t="s">
        <v>29659</v>
      </c>
      <c r="C11548" s="263" t="s">
        <v>23567</v>
      </c>
      <c r="D11548" t="s">
        <v>34973</v>
      </c>
    </row>
    <row r="11549" spans="1:4" x14ac:dyDescent="0.2">
      <c r="A11549" s="263" t="s">
        <v>8732</v>
      </c>
      <c r="B11549" s="263" t="s">
        <v>29660</v>
      </c>
      <c r="C11549" s="263" t="s">
        <v>23567</v>
      </c>
      <c r="D11549" t="s">
        <v>34973</v>
      </c>
    </row>
    <row r="11550" spans="1:4" x14ac:dyDescent="0.2">
      <c r="A11550" s="263" t="s">
        <v>17019</v>
      </c>
      <c r="B11550" s="263" t="s">
        <v>29660</v>
      </c>
      <c r="C11550" s="263" t="s">
        <v>23567</v>
      </c>
      <c r="D11550" t="s">
        <v>34973</v>
      </c>
    </row>
    <row r="11551" spans="1:4" x14ac:dyDescent="0.2">
      <c r="A11551" s="263" t="s">
        <v>8733</v>
      </c>
      <c r="B11551" s="263" t="s">
        <v>29661</v>
      </c>
      <c r="C11551" s="263" t="s">
        <v>23567</v>
      </c>
      <c r="D11551" t="s">
        <v>34973</v>
      </c>
    </row>
    <row r="11552" spans="1:4" x14ac:dyDescent="0.2">
      <c r="A11552" s="263" t="s">
        <v>17020</v>
      </c>
      <c r="B11552" s="263" t="s">
        <v>29661</v>
      </c>
      <c r="C11552" s="263" t="s">
        <v>23567</v>
      </c>
      <c r="D11552" t="s">
        <v>34973</v>
      </c>
    </row>
    <row r="11553" spans="1:4" x14ac:dyDescent="0.2">
      <c r="A11553" s="263" t="s">
        <v>23823</v>
      </c>
      <c r="B11553" s="263" t="s">
        <v>29662</v>
      </c>
      <c r="C11553" s="263" t="s">
        <v>23567</v>
      </c>
      <c r="D11553" t="s">
        <v>34973</v>
      </c>
    </row>
    <row r="11554" spans="1:4" x14ac:dyDescent="0.2">
      <c r="A11554" s="263" t="s">
        <v>23824</v>
      </c>
      <c r="B11554" s="263" t="s">
        <v>29662</v>
      </c>
      <c r="C11554" s="263" t="s">
        <v>23567</v>
      </c>
      <c r="D11554" t="s">
        <v>34973</v>
      </c>
    </row>
    <row r="11555" spans="1:4" x14ac:dyDescent="0.2">
      <c r="A11555" s="263" t="s">
        <v>3366</v>
      </c>
      <c r="B11555" s="263" t="s">
        <v>29663</v>
      </c>
      <c r="C11555" s="263" t="s">
        <v>23567</v>
      </c>
      <c r="D11555" t="s">
        <v>34973</v>
      </c>
    </row>
    <row r="11556" spans="1:4" x14ac:dyDescent="0.2">
      <c r="A11556" s="263" t="s">
        <v>17021</v>
      </c>
      <c r="B11556" s="263" t="s">
        <v>29663</v>
      </c>
      <c r="C11556" s="263" t="s">
        <v>23567</v>
      </c>
      <c r="D11556" t="s">
        <v>34973</v>
      </c>
    </row>
    <row r="11557" spans="1:4" x14ac:dyDescent="0.2">
      <c r="A11557" s="263" t="s">
        <v>3367</v>
      </c>
      <c r="B11557" s="263" t="s">
        <v>29664</v>
      </c>
      <c r="C11557" s="263" t="s">
        <v>20</v>
      </c>
      <c r="D11557" t="s">
        <v>0</v>
      </c>
    </row>
    <row r="11558" spans="1:4" x14ac:dyDescent="0.2">
      <c r="A11558" s="263" t="s">
        <v>17022</v>
      </c>
      <c r="B11558" s="263" t="s">
        <v>29664</v>
      </c>
      <c r="C11558" s="263" t="s">
        <v>20</v>
      </c>
      <c r="D11558" t="s">
        <v>0</v>
      </c>
    </row>
    <row r="11559" spans="1:4" x14ac:dyDescent="0.2">
      <c r="A11559" s="263" t="s">
        <v>3368</v>
      </c>
      <c r="B11559" s="263" t="s">
        <v>29665</v>
      </c>
      <c r="C11559" s="263" t="s">
        <v>20</v>
      </c>
      <c r="D11559" t="s">
        <v>0</v>
      </c>
    </row>
    <row r="11560" spans="1:4" x14ac:dyDescent="0.2">
      <c r="A11560" s="263" t="s">
        <v>17023</v>
      </c>
      <c r="B11560" s="263" t="s">
        <v>29665</v>
      </c>
      <c r="C11560" s="263" t="s">
        <v>20</v>
      </c>
      <c r="D11560" t="s">
        <v>0</v>
      </c>
    </row>
    <row r="11561" spans="1:4" x14ac:dyDescent="0.2">
      <c r="A11561" s="263" t="s">
        <v>3369</v>
      </c>
      <c r="B11561" s="263" t="s">
        <v>29666</v>
      </c>
      <c r="C11561" s="263" t="s">
        <v>23567</v>
      </c>
      <c r="D11561" t="s">
        <v>34973</v>
      </c>
    </row>
    <row r="11562" spans="1:4" x14ac:dyDescent="0.2">
      <c r="A11562" s="263" t="s">
        <v>17024</v>
      </c>
      <c r="B11562" s="263" t="s">
        <v>29666</v>
      </c>
      <c r="C11562" s="263" t="s">
        <v>23567</v>
      </c>
      <c r="D11562" t="s">
        <v>34973</v>
      </c>
    </row>
    <row r="11563" spans="1:4" x14ac:dyDescent="0.2">
      <c r="A11563" s="263" t="s">
        <v>3370</v>
      </c>
      <c r="B11563" s="263" t="s">
        <v>29667</v>
      </c>
      <c r="C11563" s="263" t="s">
        <v>23567</v>
      </c>
      <c r="D11563" t="s">
        <v>34973</v>
      </c>
    </row>
    <row r="11564" spans="1:4" x14ac:dyDescent="0.2">
      <c r="A11564" s="263" t="s">
        <v>17025</v>
      </c>
      <c r="B11564" s="263" t="s">
        <v>29667</v>
      </c>
      <c r="C11564" s="263" t="s">
        <v>23567</v>
      </c>
      <c r="D11564" t="s">
        <v>34973</v>
      </c>
    </row>
    <row r="11565" spans="1:4" x14ac:dyDescent="0.2">
      <c r="A11565" s="263" t="s">
        <v>3371</v>
      </c>
      <c r="B11565" s="263" t="s">
        <v>29668</v>
      </c>
      <c r="C11565" s="263" t="s">
        <v>23567</v>
      </c>
      <c r="D11565" t="s">
        <v>34973</v>
      </c>
    </row>
    <row r="11566" spans="1:4" x14ac:dyDescent="0.2">
      <c r="A11566" s="263" t="s">
        <v>17026</v>
      </c>
      <c r="B11566" s="263" t="s">
        <v>29668</v>
      </c>
      <c r="C11566" s="263" t="s">
        <v>23567</v>
      </c>
      <c r="D11566" t="s">
        <v>34973</v>
      </c>
    </row>
    <row r="11567" spans="1:4" x14ac:dyDescent="0.2">
      <c r="A11567" s="263" t="s">
        <v>3372</v>
      </c>
      <c r="B11567" s="263" t="s">
        <v>29669</v>
      </c>
      <c r="C11567" s="263" t="s">
        <v>23567</v>
      </c>
      <c r="D11567" t="s">
        <v>34973</v>
      </c>
    </row>
    <row r="11568" spans="1:4" x14ac:dyDescent="0.2">
      <c r="A11568" s="263" t="s">
        <v>17027</v>
      </c>
      <c r="B11568" s="263" t="s">
        <v>29669</v>
      </c>
      <c r="C11568" s="263" t="s">
        <v>23567</v>
      </c>
      <c r="D11568" t="s">
        <v>34973</v>
      </c>
    </row>
    <row r="11569" spans="1:4" x14ac:dyDescent="0.2">
      <c r="A11569" s="263" t="s">
        <v>3373</v>
      </c>
      <c r="B11569" s="263" t="s">
        <v>29670</v>
      </c>
      <c r="C11569" s="263" t="s">
        <v>23567</v>
      </c>
      <c r="D11569" t="s">
        <v>34973</v>
      </c>
    </row>
    <row r="11570" spans="1:4" x14ac:dyDescent="0.2">
      <c r="A11570" s="263" t="s">
        <v>17028</v>
      </c>
      <c r="B11570" s="263" t="s">
        <v>29670</v>
      </c>
      <c r="C11570" s="263" t="s">
        <v>23567</v>
      </c>
      <c r="D11570" t="s">
        <v>34973</v>
      </c>
    </row>
    <row r="11571" spans="1:4" x14ac:dyDescent="0.2">
      <c r="A11571" s="263" t="s">
        <v>3374</v>
      </c>
      <c r="B11571" s="263" t="s">
        <v>29671</v>
      </c>
      <c r="C11571" s="263" t="s">
        <v>23567</v>
      </c>
      <c r="D11571" t="s">
        <v>34973</v>
      </c>
    </row>
    <row r="11572" spans="1:4" x14ac:dyDescent="0.2">
      <c r="A11572" s="263" t="s">
        <v>17029</v>
      </c>
      <c r="B11572" s="263" t="s">
        <v>29671</v>
      </c>
      <c r="C11572" s="263" t="s">
        <v>23567</v>
      </c>
      <c r="D11572" t="s">
        <v>34973</v>
      </c>
    </row>
    <row r="11573" spans="1:4" x14ac:dyDescent="0.2">
      <c r="A11573" s="263" t="s">
        <v>3375</v>
      </c>
      <c r="B11573" s="263" t="s">
        <v>29672</v>
      </c>
      <c r="C11573" s="263" t="s">
        <v>23567</v>
      </c>
      <c r="D11573" t="s">
        <v>34973</v>
      </c>
    </row>
    <row r="11574" spans="1:4" x14ac:dyDescent="0.2">
      <c r="A11574" s="263" t="s">
        <v>17030</v>
      </c>
      <c r="B11574" s="263" t="s">
        <v>29672</v>
      </c>
      <c r="C11574" s="263" t="s">
        <v>23567</v>
      </c>
      <c r="D11574" t="s">
        <v>34973</v>
      </c>
    </row>
    <row r="11575" spans="1:4" x14ac:dyDescent="0.2">
      <c r="A11575" s="263" t="s">
        <v>3376</v>
      </c>
      <c r="B11575" s="263" t="s">
        <v>29673</v>
      </c>
      <c r="C11575" s="263" t="s">
        <v>23567</v>
      </c>
      <c r="D11575" t="s">
        <v>34973</v>
      </c>
    </row>
    <row r="11576" spans="1:4" x14ac:dyDescent="0.2">
      <c r="A11576" s="263" t="s">
        <v>17031</v>
      </c>
      <c r="B11576" s="263" t="s">
        <v>29673</v>
      </c>
      <c r="C11576" s="263" t="s">
        <v>23567</v>
      </c>
      <c r="D11576" t="s">
        <v>34973</v>
      </c>
    </row>
    <row r="11577" spans="1:4" x14ac:dyDescent="0.2">
      <c r="A11577" s="263" t="s">
        <v>3377</v>
      </c>
      <c r="B11577" s="263" t="s">
        <v>29674</v>
      </c>
      <c r="C11577" s="263" t="s">
        <v>23567</v>
      </c>
      <c r="D11577" t="s">
        <v>34973</v>
      </c>
    </row>
    <row r="11578" spans="1:4" x14ac:dyDescent="0.2">
      <c r="A11578" s="263" t="s">
        <v>17032</v>
      </c>
      <c r="B11578" s="263" t="s">
        <v>29674</v>
      </c>
      <c r="C11578" s="263" t="s">
        <v>23567</v>
      </c>
      <c r="D11578" t="s">
        <v>34973</v>
      </c>
    </row>
    <row r="11579" spans="1:4" x14ac:dyDescent="0.2">
      <c r="A11579" s="263" t="s">
        <v>3378</v>
      </c>
      <c r="B11579" s="263" t="s">
        <v>29675</v>
      </c>
      <c r="C11579" s="263" t="s">
        <v>23567</v>
      </c>
      <c r="D11579" t="s">
        <v>34973</v>
      </c>
    </row>
    <row r="11580" spans="1:4" x14ac:dyDescent="0.2">
      <c r="A11580" s="263" t="s">
        <v>17033</v>
      </c>
      <c r="B11580" s="263" t="s">
        <v>29675</v>
      </c>
      <c r="C11580" s="263" t="s">
        <v>23567</v>
      </c>
      <c r="D11580" t="s">
        <v>34973</v>
      </c>
    </row>
    <row r="11581" spans="1:4" x14ac:dyDescent="0.2">
      <c r="A11581" s="263" t="s">
        <v>3379</v>
      </c>
      <c r="B11581" s="263" t="s">
        <v>29676</v>
      </c>
      <c r="C11581" s="263" t="s">
        <v>23567</v>
      </c>
      <c r="D11581" t="s">
        <v>34973</v>
      </c>
    </row>
    <row r="11582" spans="1:4" x14ac:dyDescent="0.2">
      <c r="A11582" s="263" t="s">
        <v>17034</v>
      </c>
      <c r="B11582" s="263" t="s">
        <v>29676</v>
      </c>
      <c r="C11582" s="263" t="s">
        <v>23567</v>
      </c>
      <c r="D11582" t="s">
        <v>34973</v>
      </c>
    </row>
    <row r="11583" spans="1:4" x14ac:dyDescent="0.2">
      <c r="A11583" s="263" t="s">
        <v>3380</v>
      </c>
      <c r="B11583" s="263" t="s">
        <v>29677</v>
      </c>
      <c r="C11583" s="263" t="s">
        <v>23567</v>
      </c>
      <c r="D11583" t="s">
        <v>34973</v>
      </c>
    </row>
    <row r="11584" spans="1:4" x14ac:dyDescent="0.2">
      <c r="A11584" s="263" t="s">
        <v>17035</v>
      </c>
      <c r="B11584" s="263" t="s">
        <v>29677</v>
      </c>
      <c r="C11584" s="263" t="s">
        <v>23567</v>
      </c>
      <c r="D11584" t="s">
        <v>34973</v>
      </c>
    </row>
    <row r="11585" spans="1:4" x14ac:dyDescent="0.2">
      <c r="A11585" s="263" t="s">
        <v>8734</v>
      </c>
      <c r="B11585" s="263" t="s">
        <v>29678</v>
      </c>
      <c r="C11585" s="263" t="s">
        <v>23567</v>
      </c>
      <c r="D11585" t="s">
        <v>34973</v>
      </c>
    </row>
    <row r="11586" spans="1:4" x14ac:dyDescent="0.2">
      <c r="A11586" s="263" t="s">
        <v>17036</v>
      </c>
      <c r="B11586" s="263" t="s">
        <v>29678</v>
      </c>
      <c r="C11586" s="263" t="s">
        <v>23567</v>
      </c>
      <c r="D11586" t="s">
        <v>34973</v>
      </c>
    </row>
    <row r="11587" spans="1:4" x14ac:dyDescent="0.2">
      <c r="A11587" s="263" t="s">
        <v>8735</v>
      </c>
      <c r="B11587" s="263" t="s">
        <v>29679</v>
      </c>
      <c r="C11587" s="263" t="s">
        <v>23567</v>
      </c>
      <c r="D11587" t="s">
        <v>34973</v>
      </c>
    </row>
    <row r="11588" spans="1:4" x14ac:dyDescent="0.2">
      <c r="A11588" s="263" t="s">
        <v>17037</v>
      </c>
      <c r="B11588" s="263" t="s">
        <v>29679</v>
      </c>
      <c r="C11588" s="263" t="s">
        <v>23567</v>
      </c>
      <c r="D11588" t="s">
        <v>34973</v>
      </c>
    </row>
    <row r="11589" spans="1:4" x14ac:dyDescent="0.2">
      <c r="A11589" s="263" t="s">
        <v>8736</v>
      </c>
      <c r="B11589" s="263" t="s">
        <v>29680</v>
      </c>
      <c r="C11589" s="263" t="s">
        <v>23567</v>
      </c>
      <c r="D11589" t="s">
        <v>34973</v>
      </c>
    </row>
    <row r="11590" spans="1:4" x14ac:dyDescent="0.2">
      <c r="A11590" s="263" t="s">
        <v>17038</v>
      </c>
      <c r="B11590" s="263" t="s">
        <v>29680</v>
      </c>
      <c r="C11590" s="263" t="s">
        <v>23567</v>
      </c>
      <c r="D11590" t="s">
        <v>34973</v>
      </c>
    </row>
    <row r="11591" spans="1:4" x14ac:dyDescent="0.2">
      <c r="A11591" s="263" t="s">
        <v>8737</v>
      </c>
      <c r="B11591" s="263" t="s">
        <v>29681</v>
      </c>
      <c r="C11591" s="263" t="s">
        <v>23567</v>
      </c>
      <c r="D11591" t="s">
        <v>34973</v>
      </c>
    </row>
    <row r="11592" spans="1:4" x14ac:dyDescent="0.2">
      <c r="A11592" s="263" t="s">
        <v>17039</v>
      </c>
      <c r="B11592" s="263" t="s">
        <v>29681</v>
      </c>
      <c r="C11592" s="263" t="s">
        <v>23567</v>
      </c>
      <c r="D11592" t="s">
        <v>34973</v>
      </c>
    </row>
    <row r="11593" spans="1:4" x14ac:dyDescent="0.2">
      <c r="A11593" s="263" t="s">
        <v>3381</v>
      </c>
      <c r="B11593" s="263" t="s">
        <v>29682</v>
      </c>
      <c r="C11593" s="263" t="s">
        <v>23567</v>
      </c>
      <c r="D11593" t="s">
        <v>34973</v>
      </c>
    </row>
    <row r="11594" spans="1:4" x14ac:dyDescent="0.2">
      <c r="A11594" s="263" t="s">
        <v>17040</v>
      </c>
      <c r="B11594" s="263" t="s">
        <v>29682</v>
      </c>
      <c r="C11594" s="263" t="s">
        <v>23567</v>
      </c>
      <c r="D11594" t="s">
        <v>34973</v>
      </c>
    </row>
    <row r="11595" spans="1:4" x14ac:dyDescent="0.2">
      <c r="A11595" s="263" t="s">
        <v>3382</v>
      </c>
      <c r="B11595" s="263" t="s">
        <v>29683</v>
      </c>
      <c r="C11595" s="263" t="s">
        <v>23567</v>
      </c>
      <c r="D11595" t="s">
        <v>34973</v>
      </c>
    </row>
    <row r="11596" spans="1:4" x14ac:dyDescent="0.2">
      <c r="A11596" s="263" t="s">
        <v>17041</v>
      </c>
      <c r="B11596" s="263" t="s">
        <v>29683</v>
      </c>
      <c r="C11596" s="263" t="s">
        <v>23567</v>
      </c>
      <c r="D11596" t="s">
        <v>34973</v>
      </c>
    </row>
    <row r="11597" spans="1:4" x14ac:dyDescent="0.2">
      <c r="A11597" s="263" t="s">
        <v>3383</v>
      </c>
      <c r="B11597" s="263" t="s">
        <v>29684</v>
      </c>
      <c r="C11597" s="263" t="s">
        <v>23567</v>
      </c>
      <c r="D11597" t="s">
        <v>34973</v>
      </c>
    </row>
    <row r="11598" spans="1:4" x14ac:dyDescent="0.2">
      <c r="A11598" s="263" t="s">
        <v>17042</v>
      </c>
      <c r="B11598" s="263" t="s">
        <v>29684</v>
      </c>
      <c r="C11598" s="263" t="s">
        <v>23567</v>
      </c>
      <c r="D11598" t="s">
        <v>34973</v>
      </c>
    </row>
    <row r="11599" spans="1:4" x14ac:dyDescent="0.2">
      <c r="A11599" s="263" t="s">
        <v>8738</v>
      </c>
      <c r="B11599" s="263" t="s">
        <v>29685</v>
      </c>
      <c r="C11599" s="263" t="s">
        <v>23567</v>
      </c>
      <c r="D11599" t="s">
        <v>34973</v>
      </c>
    </row>
    <row r="11600" spans="1:4" x14ac:dyDescent="0.2">
      <c r="A11600" s="263" t="s">
        <v>17043</v>
      </c>
      <c r="B11600" s="263" t="s">
        <v>29685</v>
      </c>
      <c r="C11600" s="263" t="s">
        <v>23567</v>
      </c>
      <c r="D11600" t="s">
        <v>34973</v>
      </c>
    </row>
    <row r="11601" spans="1:4" x14ac:dyDescent="0.2">
      <c r="A11601" s="263" t="s">
        <v>8739</v>
      </c>
      <c r="B11601" s="263" t="s">
        <v>29686</v>
      </c>
      <c r="C11601" s="263" t="s">
        <v>23567</v>
      </c>
      <c r="D11601" t="s">
        <v>34973</v>
      </c>
    </row>
    <row r="11602" spans="1:4" x14ac:dyDescent="0.2">
      <c r="A11602" s="263" t="s">
        <v>17044</v>
      </c>
      <c r="B11602" s="263" t="s">
        <v>29686</v>
      </c>
      <c r="C11602" s="263" t="s">
        <v>23567</v>
      </c>
      <c r="D11602" t="s">
        <v>34973</v>
      </c>
    </row>
    <row r="11603" spans="1:4" x14ac:dyDescent="0.2">
      <c r="A11603" s="263" t="s">
        <v>8740</v>
      </c>
      <c r="B11603" s="263" t="s">
        <v>29687</v>
      </c>
      <c r="C11603" s="263" t="s">
        <v>23567</v>
      </c>
      <c r="D11603" t="s">
        <v>34973</v>
      </c>
    </row>
    <row r="11604" spans="1:4" x14ac:dyDescent="0.2">
      <c r="A11604" s="263" t="s">
        <v>17045</v>
      </c>
      <c r="B11604" s="263" t="s">
        <v>29687</v>
      </c>
      <c r="C11604" s="263" t="s">
        <v>23567</v>
      </c>
      <c r="D11604" t="s">
        <v>34973</v>
      </c>
    </row>
    <row r="11605" spans="1:4" x14ac:dyDescent="0.2">
      <c r="A11605" s="263" t="s">
        <v>8741</v>
      </c>
      <c r="B11605" s="263" t="s">
        <v>29688</v>
      </c>
      <c r="C11605" s="263" t="s">
        <v>23567</v>
      </c>
      <c r="D11605" t="s">
        <v>34973</v>
      </c>
    </row>
    <row r="11606" spans="1:4" x14ac:dyDescent="0.2">
      <c r="A11606" s="263" t="s">
        <v>17046</v>
      </c>
      <c r="B11606" s="263" t="s">
        <v>29688</v>
      </c>
      <c r="C11606" s="263" t="s">
        <v>23567</v>
      </c>
      <c r="D11606" t="s">
        <v>34973</v>
      </c>
    </row>
    <row r="11607" spans="1:4" x14ac:dyDescent="0.2">
      <c r="A11607" s="263" t="s">
        <v>8742</v>
      </c>
      <c r="B11607" s="263" t="s">
        <v>29689</v>
      </c>
      <c r="C11607" s="263" t="s">
        <v>23567</v>
      </c>
      <c r="D11607" t="s">
        <v>34973</v>
      </c>
    </row>
    <row r="11608" spans="1:4" x14ac:dyDescent="0.2">
      <c r="A11608" s="263" t="s">
        <v>17047</v>
      </c>
      <c r="B11608" s="263" t="s">
        <v>29689</v>
      </c>
      <c r="C11608" s="263" t="s">
        <v>23567</v>
      </c>
      <c r="D11608" t="s">
        <v>34973</v>
      </c>
    </row>
    <row r="11609" spans="1:4" x14ac:dyDescent="0.2">
      <c r="A11609" s="263" t="s">
        <v>3384</v>
      </c>
      <c r="B11609" s="263" t="s">
        <v>29690</v>
      </c>
      <c r="C11609" s="263" t="s">
        <v>23567</v>
      </c>
      <c r="D11609" t="s">
        <v>34973</v>
      </c>
    </row>
    <row r="11610" spans="1:4" x14ac:dyDescent="0.2">
      <c r="A11610" s="263" t="s">
        <v>17048</v>
      </c>
      <c r="B11610" s="263" t="s">
        <v>29690</v>
      </c>
      <c r="C11610" s="263" t="s">
        <v>23567</v>
      </c>
      <c r="D11610" t="s">
        <v>34973</v>
      </c>
    </row>
    <row r="11611" spans="1:4" x14ac:dyDescent="0.2">
      <c r="A11611" s="263" t="s">
        <v>3385</v>
      </c>
      <c r="B11611" s="263" t="s">
        <v>29691</v>
      </c>
      <c r="C11611" s="263" t="s">
        <v>23567</v>
      </c>
      <c r="D11611" t="s">
        <v>34973</v>
      </c>
    </row>
    <row r="11612" spans="1:4" x14ac:dyDescent="0.2">
      <c r="A11612" s="263" t="s">
        <v>17049</v>
      </c>
      <c r="B11612" s="263" t="s">
        <v>29691</v>
      </c>
      <c r="C11612" s="263" t="s">
        <v>23567</v>
      </c>
      <c r="D11612" t="s">
        <v>34973</v>
      </c>
    </row>
    <row r="11613" spans="1:4" x14ac:dyDescent="0.2">
      <c r="A11613" s="263" t="s">
        <v>3386</v>
      </c>
      <c r="B11613" s="263" t="s">
        <v>29692</v>
      </c>
      <c r="C11613" s="263" t="s">
        <v>23567</v>
      </c>
      <c r="D11613" t="s">
        <v>34973</v>
      </c>
    </row>
    <row r="11614" spans="1:4" x14ac:dyDescent="0.2">
      <c r="A11614" s="263" t="s">
        <v>17050</v>
      </c>
      <c r="B11614" s="263" t="s">
        <v>29692</v>
      </c>
      <c r="C11614" s="263" t="s">
        <v>23567</v>
      </c>
      <c r="D11614" t="s">
        <v>34973</v>
      </c>
    </row>
    <row r="11615" spans="1:4" x14ac:dyDescent="0.2">
      <c r="A11615" s="263" t="s">
        <v>3387</v>
      </c>
      <c r="B11615" s="263" t="s">
        <v>29693</v>
      </c>
      <c r="C11615" s="263" t="s">
        <v>23567</v>
      </c>
      <c r="D11615" t="s">
        <v>34973</v>
      </c>
    </row>
    <row r="11616" spans="1:4" x14ac:dyDescent="0.2">
      <c r="A11616" s="263" t="s">
        <v>17051</v>
      </c>
      <c r="B11616" s="263" t="s">
        <v>29693</v>
      </c>
      <c r="C11616" s="263" t="s">
        <v>23567</v>
      </c>
      <c r="D11616" t="s">
        <v>34973</v>
      </c>
    </row>
    <row r="11617" spans="1:4" x14ac:dyDescent="0.2">
      <c r="A11617" s="263" t="s">
        <v>3388</v>
      </c>
      <c r="B11617" s="263" t="s">
        <v>29694</v>
      </c>
      <c r="C11617" s="263" t="s">
        <v>23567</v>
      </c>
      <c r="D11617" t="s">
        <v>34973</v>
      </c>
    </row>
    <row r="11618" spans="1:4" x14ac:dyDescent="0.2">
      <c r="A11618" s="263" t="s">
        <v>17052</v>
      </c>
      <c r="B11618" s="263" t="s">
        <v>29694</v>
      </c>
      <c r="C11618" s="263" t="s">
        <v>23567</v>
      </c>
      <c r="D11618" t="s">
        <v>34973</v>
      </c>
    </row>
    <row r="11619" spans="1:4" x14ac:dyDescent="0.2">
      <c r="A11619" s="263" t="s">
        <v>3389</v>
      </c>
      <c r="B11619" s="263" t="s">
        <v>29695</v>
      </c>
      <c r="C11619" s="263" t="s">
        <v>23567</v>
      </c>
      <c r="D11619" t="s">
        <v>34973</v>
      </c>
    </row>
    <row r="11620" spans="1:4" x14ac:dyDescent="0.2">
      <c r="A11620" s="263" t="s">
        <v>17053</v>
      </c>
      <c r="B11620" s="263" t="s">
        <v>29695</v>
      </c>
      <c r="C11620" s="263" t="s">
        <v>23567</v>
      </c>
      <c r="D11620" t="s">
        <v>34973</v>
      </c>
    </row>
    <row r="11621" spans="1:4" x14ac:dyDescent="0.2">
      <c r="A11621" s="263" t="s">
        <v>3391</v>
      </c>
      <c r="B11621" s="263" t="s">
        <v>29696</v>
      </c>
      <c r="C11621" s="263" t="s">
        <v>23567</v>
      </c>
      <c r="D11621" t="s">
        <v>34973</v>
      </c>
    </row>
    <row r="11622" spans="1:4" x14ac:dyDescent="0.2">
      <c r="A11622" s="263" t="s">
        <v>17054</v>
      </c>
      <c r="B11622" s="263" t="s">
        <v>29696</v>
      </c>
      <c r="C11622" s="263" t="s">
        <v>23567</v>
      </c>
      <c r="D11622" t="s">
        <v>34973</v>
      </c>
    </row>
    <row r="11623" spans="1:4" x14ac:dyDescent="0.2">
      <c r="A11623" s="263" t="s">
        <v>3392</v>
      </c>
      <c r="B11623" s="263" t="s">
        <v>29697</v>
      </c>
      <c r="C11623" s="263" t="s">
        <v>23567</v>
      </c>
      <c r="D11623" t="s">
        <v>34973</v>
      </c>
    </row>
    <row r="11624" spans="1:4" x14ac:dyDescent="0.2">
      <c r="A11624" s="263" t="s">
        <v>17055</v>
      </c>
      <c r="B11624" s="263" t="s">
        <v>29697</v>
      </c>
      <c r="C11624" s="263" t="s">
        <v>23567</v>
      </c>
      <c r="D11624" t="s">
        <v>34973</v>
      </c>
    </row>
    <row r="11625" spans="1:4" x14ac:dyDescent="0.2">
      <c r="A11625" s="263" t="s">
        <v>3393</v>
      </c>
      <c r="B11625" s="263" t="s">
        <v>29698</v>
      </c>
      <c r="C11625" s="263" t="s">
        <v>23567</v>
      </c>
      <c r="D11625" t="s">
        <v>34973</v>
      </c>
    </row>
    <row r="11626" spans="1:4" x14ac:dyDescent="0.2">
      <c r="A11626" s="263" t="s">
        <v>17056</v>
      </c>
      <c r="B11626" s="263" t="s">
        <v>29698</v>
      </c>
      <c r="C11626" s="263" t="s">
        <v>23567</v>
      </c>
      <c r="D11626" t="s">
        <v>34973</v>
      </c>
    </row>
    <row r="11627" spans="1:4" x14ac:dyDescent="0.2">
      <c r="A11627" s="263" t="s">
        <v>8743</v>
      </c>
      <c r="B11627" s="263" t="s">
        <v>29699</v>
      </c>
      <c r="C11627" s="263" t="s">
        <v>23567</v>
      </c>
      <c r="D11627" t="s">
        <v>34973</v>
      </c>
    </row>
    <row r="11628" spans="1:4" x14ac:dyDescent="0.2">
      <c r="A11628" s="263" t="s">
        <v>17057</v>
      </c>
      <c r="B11628" s="263" t="s">
        <v>29699</v>
      </c>
      <c r="C11628" s="263" t="s">
        <v>23567</v>
      </c>
      <c r="D11628" t="s">
        <v>34973</v>
      </c>
    </row>
    <row r="11629" spans="1:4" x14ac:dyDescent="0.2">
      <c r="A11629" s="263" t="s">
        <v>3394</v>
      </c>
      <c r="B11629" s="263" t="s">
        <v>29700</v>
      </c>
      <c r="C11629" s="263" t="s">
        <v>23567</v>
      </c>
      <c r="D11629" t="s">
        <v>34973</v>
      </c>
    </row>
    <row r="11630" spans="1:4" x14ac:dyDescent="0.2">
      <c r="A11630" s="263" t="s">
        <v>17058</v>
      </c>
      <c r="B11630" s="263" t="s">
        <v>29700</v>
      </c>
      <c r="C11630" s="263" t="s">
        <v>23567</v>
      </c>
      <c r="D11630" t="s">
        <v>34973</v>
      </c>
    </row>
    <row r="11631" spans="1:4" x14ac:dyDescent="0.2">
      <c r="A11631" s="263" t="s">
        <v>3395</v>
      </c>
      <c r="B11631" s="263" t="s">
        <v>29701</v>
      </c>
      <c r="C11631" s="263" t="s">
        <v>23567</v>
      </c>
      <c r="D11631" t="s">
        <v>34973</v>
      </c>
    </row>
    <row r="11632" spans="1:4" x14ac:dyDescent="0.2">
      <c r="A11632" s="263" t="s">
        <v>17059</v>
      </c>
      <c r="B11632" s="263" t="s">
        <v>29701</v>
      </c>
      <c r="C11632" s="263" t="s">
        <v>23567</v>
      </c>
      <c r="D11632" t="s">
        <v>34973</v>
      </c>
    </row>
    <row r="11633" spans="1:4" x14ac:dyDescent="0.2">
      <c r="A11633" s="263" t="s">
        <v>3396</v>
      </c>
      <c r="B11633" s="263" t="s">
        <v>29702</v>
      </c>
      <c r="C11633" s="263" t="s">
        <v>23567</v>
      </c>
      <c r="D11633" t="s">
        <v>34973</v>
      </c>
    </row>
    <row r="11634" spans="1:4" x14ac:dyDescent="0.2">
      <c r="A11634" s="263" t="s">
        <v>17060</v>
      </c>
      <c r="B11634" s="263" t="s">
        <v>29702</v>
      </c>
      <c r="C11634" s="263" t="s">
        <v>23567</v>
      </c>
      <c r="D11634" t="s">
        <v>34973</v>
      </c>
    </row>
    <row r="11635" spans="1:4" x14ac:dyDescent="0.2">
      <c r="A11635" s="263" t="s">
        <v>3397</v>
      </c>
      <c r="B11635" s="263" t="s">
        <v>29703</v>
      </c>
      <c r="C11635" s="263" t="s">
        <v>23567</v>
      </c>
      <c r="D11635" t="s">
        <v>34973</v>
      </c>
    </row>
    <row r="11636" spans="1:4" x14ac:dyDescent="0.2">
      <c r="A11636" s="263" t="s">
        <v>17061</v>
      </c>
      <c r="B11636" s="263" t="s">
        <v>29703</v>
      </c>
      <c r="C11636" s="263" t="s">
        <v>23567</v>
      </c>
      <c r="D11636" t="s">
        <v>34973</v>
      </c>
    </row>
    <row r="11637" spans="1:4" x14ac:dyDescent="0.2">
      <c r="A11637" s="263" t="s">
        <v>3398</v>
      </c>
      <c r="B11637" s="263" t="s">
        <v>29704</v>
      </c>
      <c r="C11637" s="263" t="s">
        <v>23567</v>
      </c>
      <c r="D11637" t="s">
        <v>34973</v>
      </c>
    </row>
    <row r="11638" spans="1:4" x14ac:dyDescent="0.2">
      <c r="A11638" s="263" t="s">
        <v>17062</v>
      </c>
      <c r="B11638" s="263" t="s">
        <v>29704</v>
      </c>
      <c r="C11638" s="263" t="s">
        <v>23567</v>
      </c>
      <c r="D11638" t="s">
        <v>34973</v>
      </c>
    </row>
    <row r="11639" spans="1:4" x14ac:dyDescent="0.2">
      <c r="A11639" s="263" t="s">
        <v>8744</v>
      </c>
      <c r="B11639" s="263" t="s">
        <v>29705</v>
      </c>
      <c r="C11639" s="263" t="s">
        <v>23567</v>
      </c>
      <c r="D11639" t="s">
        <v>34973</v>
      </c>
    </row>
    <row r="11640" spans="1:4" x14ac:dyDescent="0.2">
      <c r="A11640" s="263" t="s">
        <v>17063</v>
      </c>
      <c r="B11640" s="263" t="s">
        <v>29705</v>
      </c>
      <c r="C11640" s="263" t="s">
        <v>23567</v>
      </c>
      <c r="D11640" t="s">
        <v>34973</v>
      </c>
    </row>
    <row r="11641" spans="1:4" x14ac:dyDescent="0.2">
      <c r="A11641" s="263" t="s">
        <v>3399</v>
      </c>
      <c r="B11641" s="263" t="s">
        <v>29706</v>
      </c>
      <c r="C11641" s="263" t="s">
        <v>23567</v>
      </c>
      <c r="D11641" t="s">
        <v>34973</v>
      </c>
    </row>
    <row r="11642" spans="1:4" x14ac:dyDescent="0.2">
      <c r="A11642" s="263" t="s">
        <v>17064</v>
      </c>
      <c r="B11642" s="263" t="s">
        <v>29706</v>
      </c>
      <c r="C11642" s="263" t="s">
        <v>23567</v>
      </c>
      <c r="D11642" t="s">
        <v>34973</v>
      </c>
    </row>
    <row r="11643" spans="1:4" x14ac:dyDescent="0.2">
      <c r="A11643" s="263" t="s">
        <v>3400</v>
      </c>
      <c r="B11643" s="263" t="s">
        <v>29707</v>
      </c>
      <c r="C11643" s="263" t="s">
        <v>23567</v>
      </c>
      <c r="D11643" t="s">
        <v>34973</v>
      </c>
    </row>
    <row r="11644" spans="1:4" x14ac:dyDescent="0.2">
      <c r="A11644" s="263" t="s">
        <v>17065</v>
      </c>
      <c r="B11644" s="263" t="s">
        <v>29707</v>
      </c>
      <c r="C11644" s="263" t="s">
        <v>23567</v>
      </c>
      <c r="D11644" t="s">
        <v>34973</v>
      </c>
    </row>
    <row r="11645" spans="1:4" x14ac:dyDescent="0.2">
      <c r="A11645" s="263" t="s">
        <v>3401</v>
      </c>
      <c r="B11645" s="263" t="s">
        <v>29708</v>
      </c>
      <c r="C11645" s="263" t="s">
        <v>23567</v>
      </c>
      <c r="D11645" t="s">
        <v>34973</v>
      </c>
    </row>
    <row r="11646" spans="1:4" x14ac:dyDescent="0.2">
      <c r="A11646" s="263" t="s">
        <v>17066</v>
      </c>
      <c r="B11646" s="263" t="s">
        <v>29708</v>
      </c>
      <c r="C11646" s="263" t="s">
        <v>23567</v>
      </c>
      <c r="D11646" t="s">
        <v>34973</v>
      </c>
    </row>
    <row r="11647" spans="1:4" x14ac:dyDescent="0.2">
      <c r="A11647" s="263" t="s">
        <v>3403</v>
      </c>
      <c r="B11647" s="263" t="s">
        <v>29709</v>
      </c>
      <c r="C11647" s="263" t="s">
        <v>23567</v>
      </c>
      <c r="D11647" t="s">
        <v>34973</v>
      </c>
    </row>
    <row r="11648" spans="1:4" x14ac:dyDescent="0.2">
      <c r="A11648" s="263" t="s">
        <v>17067</v>
      </c>
      <c r="B11648" s="263" t="s">
        <v>29709</v>
      </c>
      <c r="C11648" s="263" t="s">
        <v>23567</v>
      </c>
      <c r="D11648" t="s">
        <v>34973</v>
      </c>
    </row>
    <row r="11649" spans="1:4" x14ac:dyDescent="0.2">
      <c r="A11649" s="263" t="s">
        <v>3404</v>
      </c>
      <c r="B11649" s="263" t="s">
        <v>29710</v>
      </c>
      <c r="C11649" s="263" t="s">
        <v>23567</v>
      </c>
      <c r="D11649" t="s">
        <v>34973</v>
      </c>
    </row>
    <row r="11650" spans="1:4" x14ac:dyDescent="0.2">
      <c r="A11650" s="263" t="s">
        <v>17068</v>
      </c>
      <c r="B11650" s="263" t="s">
        <v>29710</v>
      </c>
      <c r="C11650" s="263" t="s">
        <v>23567</v>
      </c>
      <c r="D11650" t="s">
        <v>34973</v>
      </c>
    </row>
    <row r="11651" spans="1:4" x14ac:dyDescent="0.2">
      <c r="A11651" s="263" t="s">
        <v>3405</v>
      </c>
      <c r="B11651" s="263" t="s">
        <v>29711</v>
      </c>
      <c r="C11651" s="263" t="s">
        <v>23567</v>
      </c>
      <c r="D11651" t="s">
        <v>34973</v>
      </c>
    </row>
    <row r="11652" spans="1:4" x14ac:dyDescent="0.2">
      <c r="A11652" s="263" t="s">
        <v>17069</v>
      </c>
      <c r="B11652" s="263" t="s">
        <v>29711</v>
      </c>
      <c r="C11652" s="263" t="s">
        <v>23567</v>
      </c>
      <c r="D11652" t="s">
        <v>34973</v>
      </c>
    </row>
    <row r="11653" spans="1:4" x14ac:dyDescent="0.2">
      <c r="A11653" s="263" t="s">
        <v>8745</v>
      </c>
      <c r="B11653" s="263" t="s">
        <v>29712</v>
      </c>
      <c r="C11653" s="263" t="s">
        <v>23567</v>
      </c>
      <c r="D11653" t="s">
        <v>34973</v>
      </c>
    </row>
    <row r="11654" spans="1:4" x14ac:dyDescent="0.2">
      <c r="A11654" s="263" t="s">
        <v>17070</v>
      </c>
      <c r="B11654" s="263" t="s">
        <v>29712</v>
      </c>
      <c r="C11654" s="263" t="s">
        <v>23567</v>
      </c>
      <c r="D11654" t="s">
        <v>34973</v>
      </c>
    </row>
    <row r="11655" spans="1:4" x14ac:dyDescent="0.2">
      <c r="A11655" s="263" t="s">
        <v>8746</v>
      </c>
      <c r="B11655" s="263" t="s">
        <v>29713</v>
      </c>
      <c r="C11655" s="263" t="s">
        <v>23567</v>
      </c>
      <c r="D11655" t="s">
        <v>34973</v>
      </c>
    </row>
    <row r="11656" spans="1:4" x14ac:dyDescent="0.2">
      <c r="A11656" s="263" t="s">
        <v>17071</v>
      </c>
      <c r="B11656" s="263" t="s">
        <v>29713</v>
      </c>
      <c r="C11656" s="263" t="s">
        <v>23567</v>
      </c>
      <c r="D11656" t="s">
        <v>34973</v>
      </c>
    </row>
    <row r="11657" spans="1:4" x14ac:dyDescent="0.2">
      <c r="A11657" s="263" t="s">
        <v>3390</v>
      </c>
      <c r="B11657" s="263" t="s">
        <v>29714</v>
      </c>
      <c r="C11657" s="263" t="s">
        <v>20</v>
      </c>
      <c r="D11657" t="s">
        <v>0</v>
      </c>
    </row>
    <row r="11658" spans="1:4" x14ac:dyDescent="0.2">
      <c r="A11658" s="263" t="s">
        <v>17072</v>
      </c>
      <c r="B11658" s="263" t="s">
        <v>29714</v>
      </c>
      <c r="C11658" s="263" t="s">
        <v>20</v>
      </c>
      <c r="D11658" t="s">
        <v>0</v>
      </c>
    </row>
    <row r="11659" spans="1:4" x14ac:dyDescent="0.2">
      <c r="A11659" s="263" t="s">
        <v>3402</v>
      </c>
      <c r="B11659" s="263" t="s">
        <v>29715</v>
      </c>
      <c r="C11659" s="263" t="s">
        <v>20</v>
      </c>
      <c r="D11659" t="s">
        <v>0</v>
      </c>
    </row>
    <row r="11660" spans="1:4" x14ac:dyDescent="0.2">
      <c r="A11660" s="263" t="s">
        <v>17073</v>
      </c>
      <c r="B11660" s="263" t="s">
        <v>29715</v>
      </c>
      <c r="C11660" s="263" t="s">
        <v>20</v>
      </c>
      <c r="D11660" t="s">
        <v>0</v>
      </c>
    </row>
    <row r="11661" spans="1:4" x14ac:dyDescent="0.2">
      <c r="A11661" s="263" t="s">
        <v>8747</v>
      </c>
      <c r="B11661" s="263" t="s">
        <v>29716</v>
      </c>
      <c r="C11661" s="263" t="s">
        <v>20</v>
      </c>
      <c r="D11661" t="s">
        <v>0</v>
      </c>
    </row>
    <row r="11662" spans="1:4" x14ac:dyDescent="0.2">
      <c r="A11662" s="263" t="s">
        <v>17074</v>
      </c>
      <c r="B11662" s="263" t="s">
        <v>29716</v>
      </c>
      <c r="C11662" s="263" t="s">
        <v>20</v>
      </c>
      <c r="D11662" t="s">
        <v>0</v>
      </c>
    </row>
    <row r="11663" spans="1:4" x14ac:dyDescent="0.2">
      <c r="A11663" s="263" t="s">
        <v>8748</v>
      </c>
      <c r="B11663" s="263" t="s">
        <v>23825</v>
      </c>
      <c r="C11663" s="263" t="s">
        <v>23500</v>
      </c>
      <c r="D11663" t="s">
        <v>34972</v>
      </c>
    </row>
    <row r="11664" spans="1:4" x14ac:dyDescent="0.2">
      <c r="A11664" s="263" t="s">
        <v>17075</v>
      </c>
      <c r="B11664" s="263" t="s">
        <v>23825</v>
      </c>
      <c r="C11664" s="263" t="s">
        <v>23500</v>
      </c>
      <c r="D11664" t="s">
        <v>34972</v>
      </c>
    </row>
    <row r="11665" spans="1:4" x14ac:dyDescent="0.2">
      <c r="A11665" s="263" t="s">
        <v>8749</v>
      </c>
      <c r="B11665" s="263" t="s">
        <v>29717</v>
      </c>
      <c r="C11665" s="263" t="s">
        <v>23500</v>
      </c>
      <c r="D11665" t="s">
        <v>34972</v>
      </c>
    </row>
    <row r="11666" spans="1:4" x14ac:dyDescent="0.2">
      <c r="A11666" s="263" t="s">
        <v>17076</v>
      </c>
      <c r="B11666" s="263" t="s">
        <v>29717</v>
      </c>
      <c r="C11666" s="263" t="s">
        <v>23500</v>
      </c>
      <c r="D11666" t="s">
        <v>34972</v>
      </c>
    </row>
    <row r="11667" spans="1:4" x14ac:dyDescent="0.2">
      <c r="A11667" s="263" t="s">
        <v>3406</v>
      </c>
      <c r="B11667" s="263" t="s">
        <v>29718</v>
      </c>
      <c r="C11667" s="263" t="s">
        <v>23567</v>
      </c>
      <c r="D11667" t="s">
        <v>34973</v>
      </c>
    </row>
    <row r="11668" spans="1:4" x14ac:dyDescent="0.2">
      <c r="A11668" s="263" t="s">
        <v>17077</v>
      </c>
      <c r="B11668" s="263" t="s">
        <v>29718</v>
      </c>
      <c r="C11668" s="263" t="s">
        <v>23567</v>
      </c>
      <c r="D11668" t="s">
        <v>34973</v>
      </c>
    </row>
    <row r="11669" spans="1:4" x14ac:dyDescent="0.2">
      <c r="A11669" s="263" t="s">
        <v>8750</v>
      </c>
      <c r="B11669" s="263" t="s">
        <v>29719</v>
      </c>
      <c r="C11669" s="263" t="s">
        <v>23567</v>
      </c>
      <c r="D11669" t="s">
        <v>34973</v>
      </c>
    </row>
    <row r="11670" spans="1:4" x14ac:dyDescent="0.2">
      <c r="A11670" s="263" t="s">
        <v>17078</v>
      </c>
      <c r="B11670" s="263" t="s">
        <v>29719</v>
      </c>
      <c r="C11670" s="263" t="s">
        <v>23567</v>
      </c>
      <c r="D11670" t="s">
        <v>34973</v>
      </c>
    </row>
    <row r="11671" spans="1:4" x14ac:dyDescent="0.2">
      <c r="A11671" s="263" t="s">
        <v>3171</v>
      </c>
      <c r="B11671" s="263" t="s">
        <v>29720</v>
      </c>
      <c r="C11671" s="263" t="s">
        <v>23567</v>
      </c>
      <c r="D11671" t="s">
        <v>34973</v>
      </c>
    </row>
    <row r="11672" spans="1:4" x14ac:dyDescent="0.2">
      <c r="A11672" s="263" t="s">
        <v>17079</v>
      </c>
      <c r="B11672" s="263" t="s">
        <v>29720</v>
      </c>
      <c r="C11672" s="263" t="s">
        <v>23567</v>
      </c>
      <c r="D11672" t="s">
        <v>34973</v>
      </c>
    </row>
    <row r="11673" spans="1:4" x14ac:dyDescent="0.2">
      <c r="A11673" s="263" t="s">
        <v>3408</v>
      </c>
      <c r="B11673" s="263" t="s">
        <v>29721</v>
      </c>
      <c r="C11673" s="263" t="s">
        <v>23567</v>
      </c>
      <c r="D11673" t="s">
        <v>34973</v>
      </c>
    </row>
    <row r="11674" spans="1:4" x14ac:dyDescent="0.2">
      <c r="A11674" s="263" t="s">
        <v>17080</v>
      </c>
      <c r="B11674" s="263" t="s">
        <v>29721</v>
      </c>
      <c r="C11674" s="263" t="s">
        <v>23567</v>
      </c>
      <c r="D11674" t="s">
        <v>34973</v>
      </c>
    </row>
    <row r="11675" spans="1:4" x14ac:dyDescent="0.2">
      <c r="A11675" s="263" t="s">
        <v>3409</v>
      </c>
      <c r="B11675" s="263" t="s">
        <v>29722</v>
      </c>
      <c r="C11675" s="263" t="s">
        <v>23567</v>
      </c>
      <c r="D11675" t="s">
        <v>34973</v>
      </c>
    </row>
    <row r="11676" spans="1:4" x14ac:dyDescent="0.2">
      <c r="A11676" s="263" t="s">
        <v>17081</v>
      </c>
      <c r="B11676" s="263" t="s">
        <v>29722</v>
      </c>
      <c r="C11676" s="263" t="s">
        <v>23567</v>
      </c>
      <c r="D11676" t="s">
        <v>34973</v>
      </c>
    </row>
    <row r="11677" spans="1:4" x14ac:dyDescent="0.2">
      <c r="A11677" s="263" t="s">
        <v>3410</v>
      </c>
      <c r="B11677" s="263" t="s">
        <v>29723</v>
      </c>
      <c r="C11677" s="263" t="s">
        <v>23567</v>
      </c>
      <c r="D11677" t="s">
        <v>34973</v>
      </c>
    </row>
    <row r="11678" spans="1:4" x14ac:dyDescent="0.2">
      <c r="A11678" s="263" t="s">
        <v>17082</v>
      </c>
      <c r="B11678" s="263" t="s">
        <v>29723</v>
      </c>
      <c r="C11678" s="263" t="s">
        <v>23567</v>
      </c>
      <c r="D11678" t="s">
        <v>34973</v>
      </c>
    </row>
    <row r="11679" spans="1:4" x14ac:dyDescent="0.2">
      <c r="A11679" s="263" t="s">
        <v>3411</v>
      </c>
      <c r="B11679" s="263" t="s">
        <v>29724</v>
      </c>
      <c r="C11679" s="263" t="s">
        <v>23567</v>
      </c>
      <c r="D11679" t="s">
        <v>34973</v>
      </c>
    </row>
    <row r="11680" spans="1:4" x14ac:dyDescent="0.2">
      <c r="A11680" s="263" t="s">
        <v>17083</v>
      </c>
      <c r="B11680" s="263" t="s">
        <v>29724</v>
      </c>
      <c r="C11680" s="263" t="s">
        <v>23567</v>
      </c>
      <c r="D11680" t="s">
        <v>34973</v>
      </c>
    </row>
    <row r="11681" spans="1:4" x14ac:dyDescent="0.2">
      <c r="A11681" s="263" t="s">
        <v>8751</v>
      </c>
      <c r="B11681" s="263" t="s">
        <v>29725</v>
      </c>
      <c r="C11681" s="263" t="s">
        <v>23567</v>
      </c>
      <c r="D11681" t="s">
        <v>34973</v>
      </c>
    </row>
    <row r="11682" spans="1:4" x14ac:dyDescent="0.2">
      <c r="A11682" s="263" t="s">
        <v>17084</v>
      </c>
      <c r="B11682" s="263" t="s">
        <v>29725</v>
      </c>
      <c r="C11682" s="263" t="s">
        <v>23567</v>
      </c>
      <c r="D11682" t="s">
        <v>34973</v>
      </c>
    </row>
    <row r="11683" spans="1:4" x14ac:dyDescent="0.2">
      <c r="A11683" s="263" t="s">
        <v>8752</v>
      </c>
      <c r="B11683" s="263" t="s">
        <v>29726</v>
      </c>
      <c r="C11683" s="263" t="s">
        <v>23567</v>
      </c>
      <c r="D11683" t="s">
        <v>34973</v>
      </c>
    </row>
    <row r="11684" spans="1:4" x14ac:dyDescent="0.2">
      <c r="A11684" s="263" t="s">
        <v>17085</v>
      </c>
      <c r="B11684" s="263" t="s">
        <v>29726</v>
      </c>
      <c r="C11684" s="263" t="s">
        <v>23567</v>
      </c>
      <c r="D11684" t="s">
        <v>34973</v>
      </c>
    </row>
    <row r="11685" spans="1:4" x14ac:dyDescent="0.2">
      <c r="A11685" s="263" t="s">
        <v>8753</v>
      </c>
      <c r="B11685" s="263" t="s">
        <v>29727</v>
      </c>
      <c r="C11685" s="263" t="s">
        <v>23567</v>
      </c>
      <c r="D11685" t="s">
        <v>34973</v>
      </c>
    </row>
    <row r="11686" spans="1:4" x14ac:dyDescent="0.2">
      <c r="A11686" s="263" t="s">
        <v>17086</v>
      </c>
      <c r="B11686" s="263" t="s">
        <v>29727</v>
      </c>
      <c r="C11686" s="263" t="s">
        <v>23567</v>
      </c>
      <c r="D11686" t="s">
        <v>34973</v>
      </c>
    </row>
    <row r="11687" spans="1:4" x14ac:dyDescent="0.2">
      <c r="A11687" s="263" t="s">
        <v>8754</v>
      </c>
      <c r="B11687" s="263" t="s">
        <v>29728</v>
      </c>
      <c r="C11687" s="263" t="s">
        <v>23567</v>
      </c>
      <c r="D11687" t="s">
        <v>34973</v>
      </c>
    </row>
    <row r="11688" spans="1:4" x14ac:dyDescent="0.2">
      <c r="A11688" s="263" t="s">
        <v>17087</v>
      </c>
      <c r="B11688" s="263" t="s">
        <v>29728</v>
      </c>
      <c r="C11688" s="263" t="s">
        <v>23567</v>
      </c>
      <c r="D11688" t="s">
        <v>34973</v>
      </c>
    </row>
    <row r="11689" spans="1:4" x14ac:dyDescent="0.2">
      <c r="A11689" s="263" t="s">
        <v>3412</v>
      </c>
      <c r="B11689" s="263" t="s">
        <v>29729</v>
      </c>
      <c r="C11689" s="263" t="s">
        <v>23567</v>
      </c>
      <c r="D11689" t="s">
        <v>34973</v>
      </c>
    </row>
    <row r="11690" spans="1:4" x14ac:dyDescent="0.2">
      <c r="A11690" s="263" t="s">
        <v>17088</v>
      </c>
      <c r="B11690" s="263" t="s">
        <v>29729</v>
      </c>
      <c r="C11690" s="263" t="s">
        <v>23567</v>
      </c>
      <c r="D11690" t="s">
        <v>34973</v>
      </c>
    </row>
    <row r="11691" spans="1:4" x14ac:dyDescent="0.2">
      <c r="A11691" s="263" t="s">
        <v>3413</v>
      </c>
      <c r="B11691" s="263" t="s">
        <v>29730</v>
      </c>
      <c r="C11691" s="263" t="s">
        <v>23567</v>
      </c>
      <c r="D11691" t="s">
        <v>34973</v>
      </c>
    </row>
    <row r="11692" spans="1:4" x14ac:dyDescent="0.2">
      <c r="A11692" s="263" t="s">
        <v>17089</v>
      </c>
      <c r="B11692" s="263" t="s">
        <v>29730</v>
      </c>
      <c r="C11692" s="263" t="s">
        <v>23567</v>
      </c>
      <c r="D11692" t="s">
        <v>34973</v>
      </c>
    </row>
    <row r="11693" spans="1:4" x14ac:dyDescent="0.2">
      <c r="A11693" s="263" t="s">
        <v>8755</v>
      </c>
      <c r="B11693" s="263" t="s">
        <v>29731</v>
      </c>
      <c r="C11693" s="263" t="s">
        <v>23567</v>
      </c>
      <c r="D11693" t="s">
        <v>34973</v>
      </c>
    </row>
    <row r="11694" spans="1:4" x14ac:dyDescent="0.2">
      <c r="A11694" s="263" t="s">
        <v>17090</v>
      </c>
      <c r="B11694" s="263" t="s">
        <v>29731</v>
      </c>
      <c r="C11694" s="263" t="s">
        <v>23567</v>
      </c>
      <c r="D11694" t="s">
        <v>34973</v>
      </c>
    </row>
    <row r="11695" spans="1:4" x14ac:dyDescent="0.2">
      <c r="A11695" s="263" t="s">
        <v>8756</v>
      </c>
      <c r="B11695" s="263" t="s">
        <v>29732</v>
      </c>
      <c r="C11695" s="263" t="s">
        <v>23567</v>
      </c>
      <c r="D11695" t="s">
        <v>34973</v>
      </c>
    </row>
    <row r="11696" spans="1:4" x14ac:dyDescent="0.2">
      <c r="A11696" s="263" t="s">
        <v>17091</v>
      </c>
      <c r="B11696" s="263" t="s">
        <v>29732</v>
      </c>
      <c r="C11696" s="263" t="s">
        <v>23567</v>
      </c>
      <c r="D11696" t="s">
        <v>34973</v>
      </c>
    </row>
    <row r="11697" spans="1:4" x14ac:dyDescent="0.2">
      <c r="A11697" s="263" t="s">
        <v>8757</v>
      </c>
      <c r="B11697" s="263" t="s">
        <v>29733</v>
      </c>
      <c r="C11697" s="263" t="s">
        <v>23567</v>
      </c>
      <c r="D11697" t="s">
        <v>34973</v>
      </c>
    </row>
    <row r="11698" spans="1:4" x14ac:dyDescent="0.2">
      <c r="A11698" s="263" t="s">
        <v>17092</v>
      </c>
      <c r="B11698" s="263" t="s">
        <v>29733</v>
      </c>
      <c r="C11698" s="263" t="s">
        <v>23567</v>
      </c>
      <c r="D11698" t="s">
        <v>34973</v>
      </c>
    </row>
    <row r="11699" spans="1:4" x14ac:dyDescent="0.2">
      <c r="A11699" s="263" t="s">
        <v>8758</v>
      </c>
      <c r="B11699" s="263" t="s">
        <v>29734</v>
      </c>
      <c r="C11699" s="263" t="s">
        <v>23567</v>
      </c>
      <c r="D11699" t="s">
        <v>34973</v>
      </c>
    </row>
    <row r="11700" spans="1:4" x14ac:dyDescent="0.2">
      <c r="A11700" s="263" t="s">
        <v>17093</v>
      </c>
      <c r="B11700" s="263" t="s">
        <v>29734</v>
      </c>
      <c r="C11700" s="263" t="s">
        <v>23567</v>
      </c>
      <c r="D11700" t="s">
        <v>34973</v>
      </c>
    </row>
    <row r="11701" spans="1:4" x14ac:dyDescent="0.2">
      <c r="A11701" s="263" t="s">
        <v>8759</v>
      </c>
      <c r="B11701" s="263" t="s">
        <v>29735</v>
      </c>
      <c r="C11701" s="263" t="s">
        <v>23567</v>
      </c>
      <c r="D11701" t="s">
        <v>34973</v>
      </c>
    </row>
    <row r="11702" spans="1:4" x14ac:dyDescent="0.2">
      <c r="A11702" s="263" t="s">
        <v>17094</v>
      </c>
      <c r="B11702" s="263" t="s">
        <v>29735</v>
      </c>
      <c r="C11702" s="263" t="s">
        <v>23567</v>
      </c>
      <c r="D11702" t="s">
        <v>34973</v>
      </c>
    </row>
    <row r="11703" spans="1:4" x14ac:dyDescent="0.2">
      <c r="A11703" s="263" t="s">
        <v>8760</v>
      </c>
      <c r="B11703" s="263" t="s">
        <v>29736</v>
      </c>
      <c r="C11703" s="263" t="s">
        <v>23567</v>
      </c>
      <c r="D11703" t="s">
        <v>34973</v>
      </c>
    </row>
    <row r="11704" spans="1:4" x14ac:dyDescent="0.2">
      <c r="A11704" s="263" t="s">
        <v>17095</v>
      </c>
      <c r="B11704" s="263" t="s">
        <v>29736</v>
      </c>
      <c r="C11704" s="263" t="s">
        <v>23567</v>
      </c>
      <c r="D11704" t="s">
        <v>34973</v>
      </c>
    </row>
    <row r="11705" spans="1:4" x14ac:dyDescent="0.2">
      <c r="A11705" s="263" t="s">
        <v>8761</v>
      </c>
      <c r="B11705" s="263" t="s">
        <v>29737</v>
      </c>
      <c r="C11705" s="263" t="s">
        <v>23567</v>
      </c>
      <c r="D11705" t="s">
        <v>34973</v>
      </c>
    </row>
    <row r="11706" spans="1:4" x14ac:dyDescent="0.2">
      <c r="A11706" s="263" t="s">
        <v>17096</v>
      </c>
      <c r="B11706" s="263" t="s">
        <v>29737</v>
      </c>
      <c r="C11706" s="263" t="s">
        <v>23567</v>
      </c>
      <c r="D11706" t="s">
        <v>34973</v>
      </c>
    </row>
    <row r="11707" spans="1:4" x14ac:dyDescent="0.2">
      <c r="A11707" s="263" t="s">
        <v>3414</v>
      </c>
      <c r="B11707" s="263" t="s">
        <v>29738</v>
      </c>
      <c r="C11707" s="263" t="s">
        <v>23567</v>
      </c>
      <c r="D11707" t="s">
        <v>34973</v>
      </c>
    </row>
    <row r="11708" spans="1:4" x14ac:dyDescent="0.2">
      <c r="A11708" s="263" t="s">
        <v>17097</v>
      </c>
      <c r="B11708" s="263" t="s">
        <v>29738</v>
      </c>
      <c r="C11708" s="263" t="s">
        <v>23567</v>
      </c>
      <c r="D11708" t="s">
        <v>34973</v>
      </c>
    </row>
    <row r="11709" spans="1:4" x14ac:dyDescent="0.2">
      <c r="A11709" s="263" t="s">
        <v>3407</v>
      </c>
      <c r="B11709" s="263" t="s">
        <v>29739</v>
      </c>
      <c r="C11709" s="263" t="s">
        <v>23567</v>
      </c>
      <c r="D11709" t="s">
        <v>34973</v>
      </c>
    </row>
    <row r="11710" spans="1:4" x14ac:dyDescent="0.2">
      <c r="A11710" s="263" t="s">
        <v>17098</v>
      </c>
      <c r="B11710" s="263" t="s">
        <v>29739</v>
      </c>
      <c r="C11710" s="263" t="s">
        <v>23567</v>
      </c>
      <c r="D11710" t="s">
        <v>34973</v>
      </c>
    </row>
    <row r="11711" spans="1:4" x14ac:dyDescent="0.2">
      <c r="A11711" s="263" t="s">
        <v>3415</v>
      </c>
      <c r="B11711" s="263" t="s">
        <v>29740</v>
      </c>
      <c r="C11711" s="263" t="s">
        <v>23567</v>
      </c>
      <c r="D11711" t="s">
        <v>34973</v>
      </c>
    </row>
    <row r="11712" spans="1:4" x14ac:dyDescent="0.2">
      <c r="A11712" s="263" t="s">
        <v>17099</v>
      </c>
      <c r="B11712" s="263" t="s">
        <v>29740</v>
      </c>
      <c r="C11712" s="263" t="s">
        <v>23567</v>
      </c>
      <c r="D11712" t="s">
        <v>34973</v>
      </c>
    </row>
    <row r="11713" spans="1:4" x14ac:dyDescent="0.2">
      <c r="A11713" s="263" t="s">
        <v>3416</v>
      </c>
      <c r="B11713" s="263" t="s">
        <v>29741</v>
      </c>
      <c r="C11713" s="263" t="s">
        <v>23567</v>
      </c>
      <c r="D11713" t="s">
        <v>34973</v>
      </c>
    </row>
    <row r="11714" spans="1:4" x14ac:dyDescent="0.2">
      <c r="A11714" s="263" t="s">
        <v>17100</v>
      </c>
      <c r="B11714" s="263" t="s">
        <v>29741</v>
      </c>
      <c r="C11714" s="263" t="s">
        <v>23567</v>
      </c>
      <c r="D11714" t="s">
        <v>34973</v>
      </c>
    </row>
    <row r="11715" spans="1:4" x14ac:dyDescent="0.2">
      <c r="A11715" s="263" t="s">
        <v>8762</v>
      </c>
      <c r="B11715" s="263" t="s">
        <v>29742</v>
      </c>
      <c r="C11715" s="263" t="s">
        <v>23567</v>
      </c>
      <c r="D11715" t="s">
        <v>34973</v>
      </c>
    </row>
    <row r="11716" spans="1:4" x14ac:dyDescent="0.2">
      <c r="A11716" s="263" t="s">
        <v>17101</v>
      </c>
      <c r="B11716" s="263" t="s">
        <v>29742</v>
      </c>
      <c r="C11716" s="263" t="s">
        <v>23567</v>
      </c>
      <c r="D11716" t="s">
        <v>34973</v>
      </c>
    </row>
    <row r="11717" spans="1:4" x14ac:dyDescent="0.2">
      <c r="A11717" s="263" t="s">
        <v>8763</v>
      </c>
      <c r="B11717" s="263" t="s">
        <v>29743</v>
      </c>
      <c r="C11717" s="263" t="s">
        <v>23567</v>
      </c>
      <c r="D11717" t="s">
        <v>34973</v>
      </c>
    </row>
    <row r="11718" spans="1:4" x14ac:dyDescent="0.2">
      <c r="A11718" s="263" t="s">
        <v>17102</v>
      </c>
      <c r="B11718" s="263" t="s">
        <v>29743</v>
      </c>
      <c r="C11718" s="263" t="s">
        <v>23567</v>
      </c>
      <c r="D11718" t="s">
        <v>34973</v>
      </c>
    </row>
    <row r="11719" spans="1:4" x14ac:dyDescent="0.2">
      <c r="A11719" s="263" t="s">
        <v>8764</v>
      </c>
      <c r="B11719" s="263" t="s">
        <v>29744</v>
      </c>
      <c r="C11719" s="263" t="s">
        <v>23567</v>
      </c>
      <c r="D11719" t="s">
        <v>34973</v>
      </c>
    </row>
    <row r="11720" spans="1:4" x14ac:dyDescent="0.2">
      <c r="A11720" s="263" t="s">
        <v>17103</v>
      </c>
      <c r="B11720" s="263" t="s">
        <v>29744</v>
      </c>
      <c r="C11720" s="263" t="s">
        <v>23567</v>
      </c>
      <c r="D11720" t="s">
        <v>34973</v>
      </c>
    </row>
    <row r="11721" spans="1:4" x14ac:dyDescent="0.2">
      <c r="A11721" s="263" t="s">
        <v>8765</v>
      </c>
      <c r="B11721" s="263" t="s">
        <v>29745</v>
      </c>
      <c r="C11721" s="263" t="s">
        <v>20</v>
      </c>
      <c r="D11721" t="s">
        <v>0</v>
      </c>
    </row>
    <row r="11722" spans="1:4" x14ac:dyDescent="0.2">
      <c r="A11722" s="263" t="s">
        <v>17104</v>
      </c>
      <c r="B11722" s="263" t="s">
        <v>29745</v>
      </c>
      <c r="C11722" s="263" t="s">
        <v>20</v>
      </c>
      <c r="D11722" t="s">
        <v>0</v>
      </c>
    </row>
    <row r="11723" spans="1:4" x14ac:dyDescent="0.2">
      <c r="A11723" s="263" t="s">
        <v>8766</v>
      </c>
      <c r="B11723" s="263" t="s">
        <v>29746</v>
      </c>
      <c r="C11723" s="263" t="s">
        <v>20</v>
      </c>
      <c r="D11723" t="s">
        <v>0</v>
      </c>
    </row>
    <row r="11724" spans="1:4" x14ac:dyDescent="0.2">
      <c r="A11724" s="263" t="s">
        <v>17105</v>
      </c>
      <c r="B11724" s="263" t="s">
        <v>29746</v>
      </c>
      <c r="C11724" s="263" t="s">
        <v>20</v>
      </c>
      <c r="D11724" t="s">
        <v>0</v>
      </c>
    </row>
    <row r="11725" spans="1:4" x14ac:dyDescent="0.2">
      <c r="A11725" s="263" t="s">
        <v>3417</v>
      </c>
      <c r="B11725" s="263" t="s">
        <v>29747</v>
      </c>
      <c r="C11725" s="263" t="s">
        <v>23567</v>
      </c>
      <c r="D11725" t="s">
        <v>34973</v>
      </c>
    </row>
    <row r="11726" spans="1:4" x14ac:dyDescent="0.2">
      <c r="A11726" s="263" t="s">
        <v>17106</v>
      </c>
      <c r="B11726" s="263" t="s">
        <v>29747</v>
      </c>
      <c r="C11726" s="263" t="s">
        <v>23567</v>
      </c>
      <c r="D11726" t="s">
        <v>34973</v>
      </c>
    </row>
    <row r="11727" spans="1:4" x14ac:dyDescent="0.2">
      <c r="A11727" s="263" t="s">
        <v>3418</v>
      </c>
      <c r="B11727" s="263" t="s">
        <v>29748</v>
      </c>
      <c r="C11727" s="263" t="s">
        <v>23567</v>
      </c>
      <c r="D11727" t="s">
        <v>34973</v>
      </c>
    </row>
    <row r="11728" spans="1:4" x14ac:dyDescent="0.2">
      <c r="A11728" s="263" t="s">
        <v>17107</v>
      </c>
      <c r="B11728" s="263" t="s">
        <v>29748</v>
      </c>
      <c r="C11728" s="263" t="s">
        <v>23567</v>
      </c>
      <c r="D11728" t="s">
        <v>34973</v>
      </c>
    </row>
    <row r="11729" spans="1:4" x14ac:dyDescent="0.2">
      <c r="A11729" s="263" t="s">
        <v>8767</v>
      </c>
      <c r="B11729" s="263" t="s">
        <v>29749</v>
      </c>
      <c r="C11729" s="263" t="s">
        <v>23567</v>
      </c>
      <c r="D11729" t="s">
        <v>34973</v>
      </c>
    </row>
    <row r="11730" spans="1:4" x14ac:dyDescent="0.2">
      <c r="A11730" s="263" t="s">
        <v>17108</v>
      </c>
      <c r="B11730" s="263" t="s">
        <v>29749</v>
      </c>
      <c r="C11730" s="263" t="s">
        <v>23567</v>
      </c>
      <c r="D11730" t="s">
        <v>34973</v>
      </c>
    </row>
    <row r="11731" spans="1:4" x14ac:dyDescent="0.2">
      <c r="A11731" s="263" t="s">
        <v>8768</v>
      </c>
      <c r="B11731" s="263" t="s">
        <v>29750</v>
      </c>
      <c r="C11731" s="263" t="s">
        <v>23567</v>
      </c>
      <c r="D11731" t="s">
        <v>34973</v>
      </c>
    </row>
    <row r="11732" spans="1:4" x14ac:dyDescent="0.2">
      <c r="A11732" s="263" t="s">
        <v>17109</v>
      </c>
      <c r="B11732" s="263" t="s">
        <v>29750</v>
      </c>
      <c r="C11732" s="263" t="s">
        <v>23567</v>
      </c>
      <c r="D11732" t="s">
        <v>34973</v>
      </c>
    </row>
    <row r="11733" spans="1:4" x14ac:dyDescent="0.2">
      <c r="A11733" s="263" t="s">
        <v>3420</v>
      </c>
      <c r="B11733" s="263" t="s">
        <v>29751</v>
      </c>
      <c r="C11733" s="263" t="s">
        <v>23567</v>
      </c>
      <c r="D11733" t="s">
        <v>34973</v>
      </c>
    </row>
    <row r="11734" spans="1:4" x14ac:dyDescent="0.2">
      <c r="A11734" s="263" t="s">
        <v>17110</v>
      </c>
      <c r="B11734" s="263" t="s">
        <v>29751</v>
      </c>
      <c r="C11734" s="263" t="s">
        <v>23567</v>
      </c>
      <c r="D11734" t="s">
        <v>34973</v>
      </c>
    </row>
    <row r="11735" spans="1:4" x14ac:dyDescent="0.2">
      <c r="A11735" s="263" t="s">
        <v>3421</v>
      </c>
      <c r="B11735" s="263" t="s">
        <v>29752</v>
      </c>
      <c r="C11735" s="263" t="s">
        <v>23567</v>
      </c>
      <c r="D11735" t="s">
        <v>34973</v>
      </c>
    </row>
    <row r="11736" spans="1:4" x14ac:dyDescent="0.2">
      <c r="A11736" s="263" t="s">
        <v>17111</v>
      </c>
      <c r="B11736" s="263" t="s">
        <v>29752</v>
      </c>
      <c r="C11736" s="263" t="s">
        <v>23567</v>
      </c>
      <c r="D11736" t="s">
        <v>34973</v>
      </c>
    </row>
    <row r="11737" spans="1:4" x14ac:dyDescent="0.2">
      <c r="A11737" s="263" t="s">
        <v>8769</v>
      </c>
      <c r="B11737" s="263" t="s">
        <v>35043</v>
      </c>
      <c r="C11737" s="263" t="s">
        <v>23567</v>
      </c>
      <c r="D11737" t="s">
        <v>34973</v>
      </c>
    </row>
    <row r="11738" spans="1:4" x14ac:dyDescent="0.2">
      <c r="A11738" s="263" t="s">
        <v>17112</v>
      </c>
      <c r="B11738" s="263" t="s">
        <v>35043</v>
      </c>
      <c r="C11738" s="263" t="s">
        <v>23567</v>
      </c>
      <c r="D11738" t="s">
        <v>34973</v>
      </c>
    </row>
    <row r="11739" spans="1:4" x14ac:dyDescent="0.2">
      <c r="A11739" s="263" t="s">
        <v>8770</v>
      </c>
      <c r="B11739" s="263" t="s">
        <v>35044</v>
      </c>
      <c r="C11739" s="263" t="s">
        <v>23567</v>
      </c>
      <c r="D11739" t="s">
        <v>34973</v>
      </c>
    </row>
    <row r="11740" spans="1:4" x14ac:dyDescent="0.2">
      <c r="A11740" s="263" t="s">
        <v>17113</v>
      </c>
      <c r="B11740" s="263" t="s">
        <v>35044</v>
      </c>
      <c r="C11740" s="263" t="s">
        <v>23567</v>
      </c>
      <c r="D11740" t="s">
        <v>34973</v>
      </c>
    </row>
    <row r="11741" spans="1:4" x14ac:dyDescent="0.2">
      <c r="A11741" s="263" t="s">
        <v>23226</v>
      </c>
      <c r="B11741" s="263" t="s">
        <v>35045</v>
      </c>
      <c r="C11741" s="263" t="s">
        <v>23567</v>
      </c>
      <c r="D11741" t="s">
        <v>34973</v>
      </c>
    </row>
    <row r="11742" spans="1:4" x14ac:dyDescent="0.2">
      <c r="A11742" s="263" t="s">
        <v>23227</v>
      </c>
      <c r="B11742" s="263" t="s">
        <v>35045</v>
      </c>
      <c r="C11742" s="263" t="s">
        <v>23567</v>
      </c>
      <c r="D11742" t="s">
        <v>34973</v>
      </c>
    </row>
    <row r="11743" spans="1:4" x14ac:dyDescent="0.2">
      <c r="A11743" s="263" t="s">
        <v>3419</v>
      </c>
      <c r="B11743" s="263" t="s">
        <v>35046</v>
      </c>
      <c r="C11743" s="263" t="s">
        <v>23567</v>
      </c>
      <c r="D11743" t="s">
        <v>34973</v>
      </c>
    </row>
    <row r="11744" spans="1:4" x14ac:dyDescent="0.2">
      <c r="A11744" s="263" t="s">
        <v>17114</v>
      </c>
      <c r="B11744" s="263" t="s">
        <v>35046</v>
      </c>
      <c r="C11744" s="263" t="s">
        <v>23567</v>
      </c>
      <c r="D11744" t="s">
        <v>34973</v>
      </c>
    </row>
    <row r="11745" spans="1:4" x14ac:dyDescent="0.2">
      <c r="A11745" s="263" t="s">
        <v>8771</v>
      </c>
      <c r="B11745" s="263" t="s">
        <v>35047</v>
      </c>
      <c r="C11745" s="263" t="s">
        <v>23567</v>
      </c>
      <c r="D11745" t="s">
        <v>34973</v>
      </c>
    </row>
    <row r="11746" spans="1:4" x14ac:dyDescent="0.2">
      <c r="A11746" s="263" t="s">
        <v>17115</v>
      </c>
      <c r="B11746" s="263" t="s">
        <v>35047</v>
      </c>
      <c r="C11746" s="263" t="s">
        <v>23567</v>
      </c>
      <c r="D11746" t="s">
        <v>34973</v>
      </c>
    </row>
    <row r="11747" spans="1:4" x14ac:dyDescent="0.2">
      <c r="A11747" s="263" t="s">
        <v>8772</v>
      </c>
      <c r="B11747" s="263" t="s">
        <v>35048</v>
      </c>
      <c r="C11747" s="263" t="s">
        <v>23567</v>
      </c>
      <c r="D11747" t="s">
        <v>34973</v>
      </c>
    </row>
    <row r="11748" spans="1:4" x14ac:dyDescent="0.2">
      <c r="A11748" s="263" t="s">
        <v>17116</v>
      </c>
      <c r="B11748" s="263" t="s">
        <v>35048</v>
      </c>
      <c r="C11748" s="263" t="s">
        <v>23567</v>
      </c>
      <c r="D11748" t="s">
        <v>34973</v>
      </c>
    </row>
    <row r="11749" spans="1:4" x14ac:dyDescent="0.2">
      <c r="A11749" s="263" t="s">
        <v>8773</v>
      </c>
      <c r="B11749" s="263" t="s">
        <v>35049</v>
      </c>
      <c r="C11749" s="263" t="s">
        <v>23567</v>
      </c>
      <c r="D11749" t="s">
        <v>34973</v>
      </c>
    </row>
    <row r="11750" spans="1:4" x14ac:dyDescent="0.2">
      <c r="A11750" s="263" t="s">
        <v>17117</v>
      </c>
      <c r="B11750" s="263" t="s">
        <v>35049</v>
      </c>
      <c r="C11750" s="263" t="s">
        <v>23567</v>
      </c>
      <c r="D11750" t="s">
        <v>34973</v>
      </c>
    </row>
    <row r="11751" spans="1:4" x14ac:dyDescent="0.2">
      <c r="A11751" s="263" t="s">
        <v>8774</v>
      </c>
      <c r="B11751" s="263" t="s">
        <v>35050</v>
      </c>
      <c r="C11751" s="263" t="s">
        <v>23567</v>
      </c>
      <c r="D11751" t="s">
        <v>34973</v>
      </c>
    </row>
    <row r="11752" spans="1:4" x14ac:dyDescent="0.2">
      <c r="A11752" s="263" t="s">
        <v>17118</v>
      </c>
      <c r="B11752" s="263" t="s">
        <v>35050</v>
      </c>
      <c r="C11752" s="263" t="s">
        <v>23567</v>
      </c>
      <c r="D11752" t="s">
        <v>34973</v>
      </c>
    </row>
    <row r="11753" spans="1:4" x14ac:dyDescent="0.2">
      <c r="A11753" s="263" t="s">
        <v>8775</v>
      </c>
      <c r="B11753" s="263" t="s">
        <v>35051</v>
      </c>
      <c r="C11753" s="263" t="s">
        <v>23567</v>
      </c>
      <c r="D11753" t="s">
        <v>34973</v>
      </c>
    </row>
    <row r="11754" spans="1:4" x14ac:dyDescent="0.2">
      <c r="A11754" s="263" t="s">
        <v>17119</v>
      </c>
      <c r="B11754" s="263" t="s">
        <v>35051</v>
      </c>
      <c r="C11754" s="263" t="s">
        <v>23567</v>
      </c>
      <c r="D11754" t="s">
        <v>34973</v>
      </c>
    </row>
    <row r="11755" spans="1:4" x14ac:dyDescent="0.2">
      <c r="A11755" s="263" t="s">
        <v>8776</v>
      </c>
      <c r="B11755" s="263" t="s">
        <v>29753</v>
      </c>
      <c r="C11755" s="263" t="s">
        <v>23567</v>
      </c>
      <c r="D11755" t="s">
        <v>34973</v>
      </c>
    </row>
    <row r="11756" spans="1:4" x14ac:dyDescent="0.2">
      <c r="A11756" s="263" t="s">
        <v>17120</v>
      </c>
      <c r="B11756" s="263" t="s">
        <v>29753</v>
      </c>
      <c r="C11756" s="263" t="s">
        <v>23567</v>
      </c>
      <c r="D11756" t="s">
        <v>34973</v>
      </c>
    </row>
    <row r="11757" spans="1:4" x14ac:dyDescent="0.2">
      <c r="A11757" s="263" t="s">
        <v>8777</v>
      </c>
      <c r="B11757" s="263" t="s">
        <v>29754</v>
      </c>
      <c r="C11757" s="263" t="s">
        <v>23567</v>
      </c>
      <c r="D11757" t="s">
        <v>34973</v>
      </c>
    </row>
    <row r="11758" spans="1:4" x14ac:dyDescent="0.2">
      <c r="A11758" s="263" t="s">
        <v>17121</v>
      </c>
      <c r="B11758" s="263" t="s">
        <v>29754</v>
      </c>
      <c r="C11758" s="263" t="s">
        <v>23567</v>
      </c>
      <c r="D11758" t="s">
        <v>34973</v>
      </c>
    </row>
    <row r="11759" spans="1:4" x14ac:dyDescent="0.2">
      <c r="A11759" s="263" t="s">
        <v>8778</v>
      </c>
      <c r="B11759" s="263" t="s">
        <v>29755</v>
      </c>
      <c r="C11759" s="263" t="s">
        <v>23567</v>
      </c>
      <c r="D11759" t="s">
        <v>34973</v>
      </c>
    </row>
    <row r="11760" spans="1:4" x14ac:dyDescent="0.2">
      <c r="A11760" s="263" t="s">
        <v>17122</v>
      </c>
      <c r="B11760" s="263" t="s">
        <v>29755</v>
      </c>
      <c r="C11760" s="263" t="s">
        <v>23567</v>
      </c>
      <c r="D11760" t="s">
        <v>34973</v>
      </c>
    </row>
    <row r="11761" spans="1:4" x14ac:dyDescent="0.2">
      <c r="A11761" s="263" t="s">
        <v>8779</v>
      </c>
      <c r="B11761" s="263" t="s">
        <v>29756</v>
      </c>
      <c r="C11761" s="263" t="s">
        <v>23567</v>
      </c>
      <c r="D11761" t="s">
        <v>34973</v>
      </c>
    </row>
    <row r="11762" spans="1:4" x14ac:dyDescent="0.2">
      <c r="A11762" s="263" t="s">
        <v>17123</v>
      </c>
      <c r="B11762" s="263" t="s">
        <v>29756</v>
      </c>
      <c r="C11762" s="263" t="s">
        <v>23567</v>
      </c>
      <c r="D11762" t="s">
        <v>34973</v>
      </c>
    </row>
    <row r="11763" spans="1:4" x14ac:dyDescent="0.2">
      <c r="A11763" s="263" t="s">
        <v>8780</v>
      </c>
      <c r="B11763" s="263" t="s">
        <v>29757</v>
      </c>
      <c r="C11763" s="263" t="s">
        <v>23567</v>
      </c>
      <c r="D11763" t="s">
        <v>34973</v>
      </c>
    </row>
    <row r="11764" spans="1:4" x14ac:dyDescent="0.2">
      <c r="A11764" s="263" t="s">
        <v>17124</v>
      </c>
      <c r="B11764" s="263" t="s">
        <v>29757</v>
      </c>
      <c r="C11764" s="263" t="s">
        <v>23567</v>
      </c>
      <c r="D11764" t="s">
        <v>34973</v>
      </c>
    </row>
    <row r="11765" spans="1:4" x14ac:dyDescent="0.2">
      <c r="A11765" s="263" t="s">
        <v>8781</v>
      </c>
      <c r="B11765" s="263" t="s">
        <v>29758</v>
      </c>
      <c r="C11765" s="263" t="s">
        <v>23567</v>
      </c>
      <c r="D11765" t="s">
        <v>34973</v>
      </c>
    </row>
    <row r="11766" spans="1:4" x14ac:dyDescent="0.2">
      <c r="A11766" s="263" t="s">
        <v>17125</v>
      </c>
      <c r="B11766" s="263" t="s">
        <v>29758</v>
      </c>
      <c r="C11766" s="263" t="s">
        <v>23567</v>
      </c>
      <c r="D11766" t="s">
        <v>34973</v>
      </c>
    </row>
    <row r="11767" spans="1:4" x14ac:dyDescent="0.2">
      <c r="A11767" s="263" t="s">
        <v>8782</v>
      </c>
      <c r="B11767" s="263" t="s">
        <v>35052</v>
      </c>
      <c r="C11767" s="263" t="s">
        <v>23567</v>
      </c>
      <c r="D11767" t="s">
        <v>34973</v>
      </c>
    </row>
    <row r="11768" spans="1:4" x14ac:dyDescent="0.2">
      <c r="A11768" s="263" t="s">
        <v>17126</v>
      </c>
      <c r="B11768" s="263" t="s">
        <v>35052</v>
      </c>
      <c r="C11768" s="263" t="s">
        <v>23567</v>
      </c>
      <c r="D11768" t="s">
        <v>34973</v>
      </c>
    </row>
    <row r="11769" spans="1:4" x14ac:dyDescent="0.2">
      <c r="A11769" s="263" t="s">
        <v>8783</v>
      </c>
      <c r="B11769" s="263" t="s">
        <v>35053</v>
      </c>
      <c r="C11769" s="263" t="s">
        <v>23567</v>
      </c>
      <c r="D11769" t="s">
        <v>34973</v>
      </c>
    </row>
    <row r="11770" spans="1:4" x14ac:dyDescent="0.2">
      <c r="A11770" s="263" t="s">
        <v>17127</v>
      </c>
      <c r="B11770" s="263" t="s">
        <v>35053</v>
      </c>
      <c r="C11770" s="263" t="s">
        <v>23567</v>
      </c>
      <c r="D11770" t="s">
        <v>34973</v>
      </c>
    </row>
    <row r="11771" spans="1:4" x14ac:dyDescent="0.2">
      <c r="A11771" s="263" t="s">
        <v>8784</v>
      </c>
      <c r="B11771" s="263" t="s">
        <v>35054</v>
      </c>
      <c r="C11771" s="263" t="s">
        <v>23567</v>
      </c>
      <c r="D11771" t="s">
        <v>34973</v>
      </c>
    </row>
    <row r="11772" spans="1:4" x14ac:dyDescent="0.2">
      <c r="A11772" s="263" t="s">
        <v>17128</v>
      </c>
      <c r="B11772" s="263" t="s">
        <v>35054</v>
      </c>
      <c r="C11772" s="263" t="s">
        <v>23567</v>
      </c>
      <c r="D11772" t="s">
        <v>34973</v>
      </c>
    </row>
    <row r="11773" spans="1:4" x14ac:dyDescent="0.2">
      <c r="A11773" s="263" t="s">
        <v>8785</v>
      </c>
      <c r="B11773" s="263" t="s">
        <v>35055</v>
      </c>
      <c r="C11773" s="263" t="s">
        <v>23567</v>
      </c>
      <c r="D11773" t="s">
        <v>34973</v>
      </c>
    </row>
    <row r="11774" spans="1:4" x14ac:dyDescent="0.2">
      <c r="A11774" s="263" t="s">
        <v>17129</v>
      </c>
      <c r="B11774" s="263" t="s">
        <v>35055</v>
      </c>
      <c r="C11774" s="263" t="s">
        <v>23567</v>
      </c>
      <c r="D11774" t="s">
        <v>34973</v>
      </c>
    </row>
    <row r="11775" spans="1:4" x14ac:dyDescent="0.2">
      <c r="A11775" s="263" t="s">
        <v>8786</v>
      </c>
      <c r="B11775" s="263" t="s">
        <v>35056</v>
      </c>
      <c r="C11775" s="263" t="s">
        <v>23567</v>
      </c>
      <c r="D11775" t="s">
        <v>34973</v>
      </c>
    </row>
    <row r="11776" spans="1:4" x14ac:dyDescent="0.2">
      <c r="A11776" s="263" t="s">
        <v>17130</v>
      </c>
      <c r="B11776" s="263" t="s">
        <v>35056</v>
      </c>
      <c r="C11776" s="263" t="s">
        <v>23567</v>
      </c>
      <c r="D11776" t="s">
        <v>34973</v>
      </c>
    </row>
    <row r="11777" spans="1:4" x14ac:dyDescent="0.2">
      <c r="A11777" s="263" t="s">
        <v>8787</v>
      </c>
      <c r="B11777" s="263" t="s">
        <v>35057</v>
      </c>
      <c r="C11777" s="263" t="s">
        <v>23567</v>
      </c>
      <c r="D11777" t="s">
        <v>34973</v>
      </c>
    </row>
    <row r="11778" spans="1:4" x14ac:dyDescent="0.2">
      <c r="A11778" s="263" t="s">
        <v>17131</v>
      </c>
      <c r="B11778" s="263" t="s">
        <v>35057</v>
      </c>
      <c r="C11778" s="263" t="s">
        <v>23567</v>
      </c>
      <c r="D11778" t="s">
        <v>34973</v>
      </c>
    </row>
    <row r="11779" spans="1:4" x14ac:dyDescent="0.2">
      <c r="A11779" s="263" t="s">
        <v>3422</v>
      </c>
      <c r="B11779" s="263" t="s">
        <v>29759</v>
      </c>
      <c r="C11779" s="263" t="s">
        <v>23567</v>
      </c>
      <c r="D11779" t="s">
        <v>34973</v>
      </c>
    </row>
    <row r="11780" spans="1:4" x14ac:dyDescent="0.2">
      <c r="A11780" s="263" t="s">
        <v>17132</v>
      </c>
      <c r="B11780" s="263" t="s">
        <v>29759</v>
      </c>
      <c r="C11780" s="263" t="s">
        <v>23567</v>
      </c>
      <c r="D11780" t="s">
        <v>34973</v>
      </c>
    </row>
    <row r="11781" spans="1:4" x14ac:dyDescent="0.2">
      <c r="A11781" s="263" t="s">
        <v>3423</v>
      </c>
      <c r="B11781" s="263" t="s">
        <v>29760</v>
      </c>
      <c r="C11781" s="263" t="s">
        <v>23567</v>
      </c>
      <c r="D11781" t="s">
        <v>34973</v>
      </c>
    </row>
    <row r="11782" spans="1:4" x14ac:dyDescent="0.2">
      <c r="A11782" s="263" t="s">
        <v>17133</v>
      </c>
      <c r="B11782" s="263" t="s">
        <v>29760</v>
      </c>
      <c r="C11782" s="263" t="s">
        <v>23567</v>
      </c>
      <c r="D11782" t="s">
        <v>34973</v>
      </c>
    </row>
    <row r="11783" spans="1:4" x14ac:dyDescent="0.2">
      <c r="A11783" s="263" t="s">
        <v>3424</v>
      </c>
      <c r="B11783" s="263" t="s">
        <v>29761</v>
      </c>
      <c r="C11783" s="263" t="s">
        <v>23567</v>
      </c>
      <c r="D11783" t="s">
        <v>34973</v>
      </c>
    </row>
    <row r="11784" spans="1:4" x14ac:dyDescent="0.2">
      <c r="A11784" s="263" t="s">
        <v>17134</v>
      </c>
      <c r="B11784" s="263" t="s">
        <v>29761</v>
      </c>
      <c r="C11784" s="263" t="s">
        <v>23567</v>
      </c>
      <c r="D11784" t="s">
        <v>34973</v>
      </c>
    </row>
    <row r="11785" spans="1:4" x14ac:dyDescent="0.2">
      <c r="A11785" s="263" t="s">
        <v>3425</v>
      </c>
      <c r="B11785" s="263" t="s">
        <v>29762</v>
      </c>
      <c r="C11785" s="263" t="s">
        <v>23567</v>
      </c>
      <c r="D11785" t="s">
        <v>34973</v>
      </c>
    </row>
    <row r="11786" spans="1:4" x14ac:dyDescent="0.2">
      <c r="A11786" s="263" t="s">
        <v>17135</v>
      </c>
      <c r="B11786" s="263" t="s">
        <v>29762</v>
      </c>
      <c r="C11786" s="263" t="s">
        <v>23567</v>
      </c>
      <c r="D11786" t="s">
        <v>34973</v>
      </c>
    </row>
    <row r="11787" spans="1:4" x14ac:dyDescent="0.2">
      <c r="A11787" s="263" t="s">
        <v>8788</v>
      </c>
      <c r="B11787" s="263" t="s">
        <v>29763</v>
      </c>
      <c r="C11787" s="263" t="s">
        <v>23567</v>
      </c>
      <c r="D11787" t="s">
        <v>34973</v>
      </c>
    </row>
    <row r="11788" spans="1:4" x14ac:dyDescent="0.2">
      <c r="A11788" s="263" t="s">
        <v>17136</v>
      </c>
      <c r="B11788" s="263" t="s">
        <v>29763</v>
      </c>
      <c r="C11788" s="263" t="s">
        <v>23567</v>
      </c>
      <c r="D11788" t="s">
        <v>34973</v>
      </c>
    </row>
    <row r="11789" spans="1:4" x14ac:dyDescent="0.2">
      <c r="A11789" s="263" t="s">
        <v>8789</v>
      </c>
      <c r="B11789" s="263" t="s">
        <v>29764</v>
      </c>
      <c r="C11789" s="263" t="s">
        <v>23567</v>
      </c>
      <c r="D11789" t="s">
        <v>34973</v>
      </c>
    </row>
    <row r="11790" spans="1:4" x14ac:dyDescent="0.2">
      <c r="A11790" s="263" t="s">
        <v>17137</v>
      </c>
      <c r="B11790" s="263" t="s">
        <v>29764</v>
      </c>
      <c r="C11790" s="263" t="s">
        <v>23567</v>
      </c>
      <c r="D11790" t="s">
        <v>34973</v>
      </c>
    </row>
    <row r="11791" spans="1:4" x14ac:dyDescent="0.2">
      <c r="A11791" s="263" t="s">
        <v>8790</v>
      </c>
      <c r="B11791" s="263" t="s">
        <v>29765</v>
      </c>
      <c r="C11791" s="263" t="s">
        <v>20</v>
      </c>
      <c r="D11791" t="s">
        <v>0</v>
      </c>
    </row>
    <row r="11792" spans="1:4" x14ac:dyDescent="0.2">
      <c r="A11792" s="263" t="s">
        <v>17138</v>
      </c>
      <c r="B11792" s="263" t="s">
        <v>29765</v>
      </c>
      <c r="C11792" s="263" t="s">
        <v>20</v>
      </c>
      <c r="D11792" t="s">
        <v>0</v>
      </c>
    </row>
    <row r="11793" spans="1:4" x14ac:dyDescent="0.2">
      <c r="A11793" s="263" t="s">
        <v>8791</v>
      </c>
      <c r="B11793" s="263" t="s">
        <v>29766</v>
      </c>
      <c r="C11793" s="263" t="s">
        <v>20</v>
      </c>
      <c r="D11793" t="s">
        <v>0</v>
      </c>
    </row>
    <row r="11794" spans="1:4" x14ac:dyDescent="0.2">
      <c r="A11794" s="263" t="s">
        <v>17139</v>
      </c>
      <c r="B11794" s="263" t="s">
        <v>29766</v>
      </c>
      <c r="C11794" s="263" t="s">
        <v>20</v>
      </c>
      <c r="D11794" t="s">
        <v>0</v>
      </c>
    </row>
    <row r="11795" spans="1:4" x14ac:dyDescent="0.2">
      <c r="A11795" s="263" t="s">
        <v>8792</v>
      </c>
      <c r="B11795" s="263" t="s">
        <v>29767</v>
      </c>
      <c r="C11795" s="263" t="s">
        <v>23567</v>
      </c>
      <c r="D11795" t="s">
        <v>34973</v>
      </c>
    </row>
    <row r="11796" spans="1:4" x14ac:dyDescent="0.2">
      <c r="A11796" s="263" t="s">
        <v>17140</v>
      </c>
      <c r="B11796" s="263" t="s">
        <v>29767</v>
      </c>
      <c r="C11796" s="263" t="s">
        <v>23567</v>
      </c>
      <c r="D11796" t="s">
        <v>34973</v>
      </c>
    </row>
    <row r="11797" spans="1:4" x14ac:dyDescent="0.2">
      <c r="A11797" s="263" t="s">
        <v>8793</v>
      </c>
      <c r="B11797" s="263" t="s">
        <v>29768</v>
      </c>
      <c r="C11797" s="263" t="s">
        <v>23567</v>
      </c>
      <c r="D11797" t="s">
        <v>34973</v>
      </c>
    </row>
    <row r="11798" spans="1:4" x14ac:dyDescent="0.2">
      <c r="A11798" s="263" t="s">
        <v>17141</v>
      </c>
      <c r="B11798" s="263" t="s">
        <v>29768</v>
      </c>
      <c r="C11798" s="263" t="s">
        <v>23567</v>
      </c>
      <c r="D11798" t="s">
        <v>34973</v>
      </c>
    </row>
    <row r="11799" spans="1:4" x14ac:dyDescent="0.2">
      <c r="A11799" s="263" t="s">
        <v>8794</v>
      </c>
      <c r="B11799" s="263" t="s">
        <v>29769</v>
      </c>
      <c r="C11799" s="263" t="s">
        <v>23567</v>
      </c>
      <c r="D11799" t="s">
        <v>34973</v>
      </c>
    </row>
    <row r="11800" spans="1:4" x14ac:dyDescent="0.2">
      <c r="A11800" s="263" t="s">
        <v>17142</v>
      </c>
      <c r="B11800" s="263" t="s">
        <v>29769</v>
      </c>
      <c r="C11800" s="263" t="s">
        <v>23567</v>
      </c>
      <c r="D11800" t="s">
        <v>34973</v>
      </c>
    </row>
    <row r="11801" spans="1:4" x14ac:dyDescent="0.2">
      <c r="A11801" s="263" t="s">
        <v>8795</v>
      </c>
      <c r="B11801" s="263" t="s">
        <v>29770</v>
      </c>
      <c r="C11801" s="263" t="s">
        <v>23567</v>
      </c>
      <c r="D11801" t="s">
        <v>34973</v>
      </c>
    </row>
    <row r="11802" spans="1:4" x14ac:dyDescent="0.2">
      <c r="A11802" s="263" t="s">
        <v>17143</v>
      </c>
      <c r="B11802" s="263" t="s">
        <v>29770</v>
      </c>
      <c r="C11802" s="263" t="s">
        <v>23567</v>
      </c>
      <c r="D11802" t="s">
        <v>34973</v>
      </c>
    </row>
    <row r="11803" spans="1:4" x14ac:dyDescent="0.2">
      <c r="A11803" s="263" t="s">
        <v>3426</v>
      </c>
      <c r="B11803" s="263" t="s">
        <v>29771</v>
      </c>
      <c r="C11803" s="263" t="s">
        <v>20</v>
      </c>
      <c r="D11803" t="s">
        <v>0</v>
      </c>
    </row>
    <row r="11804" spans="1:4" x14ac:dyDescent="0.2">
      <c r="A11804" s="263" t="s">
        <v>17144</v>
      </c>
      <c r="B11804" s="263" t="s">
        <v>29771</v>
      </c>
      <c r="C11804" s="263" t="s">
        <v>20</v>
      </c>
      <c r="D11804" t="s">
        <v>0</v>
      </c>
    </row>
    <row r="11805" spans="1:4" x14ac:dyDescent="0.2">
      <c r="A11805" s="263" t="s">
        <v>3427</v>
      </c>
      <c r="B11805" s="263" t="s">
        <v>29772</v>
      </c>
      <c r="C11805" s="263" t="s">
        <v>20</v>
      </c>
      <c r="D11805" t="s">
        <v>0</v>
      </c>
    </row>
    <row r="11806" spans="1:4" x14ac:dyDescent="0.2">
      <c r="A11806" s="263" t="s">
        <v>17145</v>
      </c>
      <c r="B11806" s="263" t="s">
        <v>29772</v>
      </c>
      <c r="C11806" s="263" t="s">
        <v>20</v>
      </c>
      <c r="D11806" t="s">
        <v>0</v>
      </c>
    </row>
    <row r="11807" spans="1:4" x14ac:dyDescent="0.2">
      <c r="A11807" s="263" t="s">
        <v>3428</v>
      </c>
      <c r="B11807" s="263" t="s">
        <v>29773</v>
      </c>
      <c r="C11807" s="263" t="s">
        <v>20</v>
      </c>
      <c r="D11807" t="s">
        <v>0</v>
      </c>
    </row>
    <row r="11808" spans="1:4" x14ac:dyDescent="0.2">
      <c r="A11808" s="263" t="s">
        <v>17146</v>
      </c>
      <c r="B11808" s="263" t="s">
        <v>29773</v>
      </c>
      <c r="C11808" s="263" t="s">
        <v>20</v>
      </c>
      <c r="D11808" t="s">
        <v>0</v>
      </c>
    </row>
    <row r="11809" spans="1:4" x14ac:dyDescent="0.2">
      <c r="A11809" s="263" t="s">
        <v>3429</v>
      </c>
      <c r="B11809" s="263" t="s">
        <v>29774</v>
      </c>
      <c r="C11809" s="263" t="s">
        <v>20</v>
      </c>
      <c r="D11809" t="s">
        <v>0</v>
      </c>
    </row>
    <row r="11810" spans="1:4" x14ac:dyDescent="0.2">
      <c r="A11810" s="263" t="s">
        <v>17147</v>
      </c>
      <c r="B11810" s="263" t="s">
        <v>29774</v>
      </c>
      <c r="C11810" s="263" t="s">
        <v>20</v>
      </c>
      <c r="D11810" t="s">
        <v>0</v>
      </c>
    </row>
    <row r="11811" spans="1:4" x14ac:dyDescent="0.2">
      <c r="A11811" s="263" t="s">
        <v>3430</v>
      </c>
      <c r="B11811" s="263" t="s">
        <v>29775</v>
      </c>
      <c r="C11811" s="263" t="s">
        <v>20</v>
      </c>
      <c r="D11811" t="s">
        <v>0</v>
      </c>
    </row>
    <row r="11812" spans="1:4" x14ac:dyDescent="0.2">
      <c r="A11812" s="263" t="s">
        <v>17148</v>
      </c>
      <c r="B11812" s="263" t="s">
        <v>29775</v>
      </c>
      <c r="C11812" s="263" t="s">
        <v>20</v>
      </c>
      <c r="D11812" t="s">
        <v>0</v>
      </c>
    </row>
    <row r="11813" spans="1:4" x14ac:dyDescent="0.2">
      <c r="A11813" s="263" t="s">
        <v>8796</v>
      </c>
      <c r="B11813" s="263" t="s">
        <v>35058</v>
      </c>
      <c r="C11813" s="263" t="s">
        <v>20</v>
      </c>
      <c r="D11813" t="s">
        <v>0</v>
      </c>
    </row>
    <row r="11814" spans="1:4" x14ac:dyDescent="0.2">
      <c r="A11814" s="263" t="s">
        <v>17149</v>
      </c>
      <c r="B11814" s="263" t="s">
        <v>35058</v>
      </c>
      <c r="C11814" s="263" t="s">
        <v>20</v>
      </c>
      <c r="D11814" t="s">
        <v>0</v>
      </c>
    </row>
    <row r="11815" spans="1:4" x14ac:dyDescent="0.2">
      <c r="A11815" s="263" t="s">
        <v>3431</v>
      </c>
      <c r="B11815" s="263" t="s">
        <v>29776</v>
      </c>
      <c r="C11815" s="263" t="s">
        <v>23567</v>
      </c>
      <c r="D11815" t="s">
        <v>34973</v>
      </c>
    </row>
    <row r="11816" spans="1:4" x14ac:dyDescent="0.2">
      <c r="A11816" s="263" t="s">
        <v>17150</v>
      </c>
      <c r="B11816" s="263" t="s">
        <v>29776</v>
      </c>
      <c r="C11816" s="263" t="s">
        <v>23567</v>
      </c>
      <c r="D11816" t="s">
        <v>34973</v>
      </c>
    </row>
    <row r="11817" spans="1:4" x14ac:dyDescent="0.2">
      <c r="A11817" s="263" t="s">
        <v>8797</v>
      </c>
      <c r="B11817" s="263" t="s">
        <v>29777</v>
      </c>
      <c r="C11817" s="263" t="s">
        <v>23567</v>
      </c>
      <c r="D11817" t="s">
        <v>34973</v>
      </c>
    </row>
    <row r="11818" spans="1:4" x14ac:dyDescent="0.2">
      <c r="A11818" s="263" t="s">
        <v>17151</v>
      </c>
      <c r="B11818" s="263" t="s">
        <v>29777</v>
      </c>
      <c r="C11818" s="263" t="s">
        <v>23567</v>
      </c>
      <c r="D11818" t="s">
        <v>34973</v>
      </c>
    </row>
    <row r="11819" spans="1:4" x14ac:dyDescent="0.2">
      <c r="A11819" s="263" t="s">
        <v>3432</v>
      </c>
      <c r="B11819" s="263" t="s">
        <v>29778</v>
      </c>
      <c r="C11819" s="263" t="s">
        <v>23567</v>
      </c>
      <c r="D11819" t="s">
        <v>34973</v>
      </c>
    </row>
    <row r="11820" spans="1:4" x14ac:dyDescent="0.2">
      <c r="A11820" s="263" t="s">
        <v>17152</v>
      </c>
      <c r="B11820" s="263" t="s">
        <v>29778</v>
      </c>
      <c r="C11820" s="263" t="s">
        <v>23567</v>
      </c>
      <c r="D11820" t="s">
        <v>34973</v>
      </c>
    </row>
    <row r="11821" spans="1:4" x14ac:dyDescent="0.2">
      <c r="A11821" s="263" t="s">
        <v>8798</v>
      </c>
      <c r="B11821" s="263" t="s">
        <v>29779</v>
      </c>
      <c r="C11821" s="263" t="s">
        <v>23567</v>
      </c>
      <c r="D11821" t="s">
        <v>34973</v>
      </c>
    </row>
    <row r="11822" spans="1:4" x14ac:dyDescent="0.2">
      <c r="A11822" s="263" t="s">
        <v>17153</v>
      </c>
      <c r="B11822" s="263" t="s">
        <v>29779</v>
      </c>
      <c r="C11822" s="263" t="s">
        <v>23567</v>
      </c>
      <c r="D11822" t="s">
        <v>34973</v>
      </c>
    </row>
    <row r="11823" spans="1:4" x14ac:dyDescent="0.2">
      <c r="A11823" s="263" t="s">
        <v>8799</v>
      </c>
      <c r="B11823" s="263" t="s">
        <v>29780</v>
      </c>
      <c r="C11823" s="263" t="s">
        <v>23567</v>
      </c>
      <c r="D11823" t="s">
        <v>34973</v>
      </c>
    </row>
    <row r="11824" spans="1:4" x14ac:dyDescent="0.2">
      <c r="A11824" s="263" t="s">
        <v>17154</v>
      </c>
      <c r="B11824" s="263" t="s">
        <v>29780</v>
      </c>
      <c r="C11824" s="263" t="s">
        <v>23567</v>
      </c>
      <c r="D11824" t="s">
        <v>34973</v>
      </c>
    </row>
    <row r="11825" spans="1:4" x14ac:dyDescent="0.2">
      <c r="A11825" s="263" t="s">
        <v>8800</v>
      </c>
      <c r="B11825" s="263" t="s">
        <v>29781</v>
      </c>
      <c r="C11825" s="263" t="s">
        <v>23567</v>
      </c>
      <c r="D11825" t="s">
        <v>34973</v>
      </c>
    </row>
    <row r="11826" spans="1:4" x14ac:dyDescent="0.2">
      <c r="A11826" s="263" t="s">
        <v>17155</v>
      </c>
      <c r="B11826" s="263" t="s">
        <v>29781</v>
      </c>
      <c r="C11826" s="263" t="s">
        <v>23567</v>
      </c>
      <c r="D11826" t="s">
        <v>34973</v>
      </c>
    </row>
    <row r="11827" spans="1:4" x14ac:dyDescent="0.2">
      <c r="A11827" s="263" t="s">
        <v>8801</v>
      </c>
      <c r="B11827" s="263" t="s">
        <v>29782</v>
      </c>
      <c r="C11827" s="263" t="s">
        <v>23567</v>
      </c>
      <c r="D11827" t="s">
        <v>34973</v>
      </c>
    </row>
    <row r="11828" spans="1:4" x14ac:dyDescent="0.2">
      <c r="A11828" s="263" t="s">
        <v>17156</v>
      </c>
      <c r="B11828" s="263" t="s">
        <v>29782</v>
      </c>
      <c r="C11828" s="263" t="s">
        <v>23567</v>
      </c>
      <c r="D11828" t="s">
        <v>34973</v>
      </c>
    </row>
    <row r="11829" spans="1:4" x14ac:dyDescent="0.2">
      <c r="A11829" s="263" t="s">
        <v>8802</v>
      </c>
      <c r="B11829" s="263" t="s">
        <v>29783</v>
      </c>
      <c r="C11829" s="263" t="s">
        <v>23567</v>
      </c>
      <c r="D11829" t="s">
        <v>34973</v>
      </c>
    </row>
    <row r="11830" spans="1:4" x14ac:dyDescent="0.2">
      <c r="A11830" s="263" t="s">
        <v>17157</v>
      </c>
      <c r="B11830" s="263" t="s">
        <v>29783</v>
      </c>
      <c r="C11830" s="263" t="s">
        <v>23567</v>
      </c>
      <c r="D11830" t="s">
        <v>34973</v>
      </c>
    </row>
    <row r="11831" spans="1:4" x14ac:dyDescent="0.2">
      <c r="A11831" s="263" t="s">
        <v>3433</v>
      </c>
      <c r="B11831" s="263" t="s">
        <v>29784</v>
      </c>
      <c r="C11831" s="263" t="s">
        <v>20</v>
      </c>
      <c r="D11831" t="s">
        <v>0</v>
      </c>
    </row>
    <row r="11832" spans="1:4" x14ac:dyDescent="0.2">
      <c r="A11832" s="263" t="s">
        <v>17158</v>
      </c>
      <c r="B11832" s="263" t="s">
        <v>29784</v>
      </c>
      <c r="C11832" s="263" t="s">
        <v>20</v>
      </c>
      <c r="D11832" t="s">
        <v>0</v>
      </c>
    </row>
    <row r="11833" spans="1:4" x14ac:dyDescent="0.2">
      <c r="A11833" s="263" t="s">
        <v>3434</v>
      </c>
      <c r="B11833" s="263" t="s">
        <v>29785</v>
      </c>
      <c r="C11833" s="263" t="s">
        <v>23567</v>
      </c>
      <c r="D11833" t="s">
        <v>34973</v>
      </c>
    </row>
    <row r="11834" spans="1:4" x14ac:dyDescent="0.2">
      <c r="A11834" s="263" t="s">
        <v>17159</v>
      </c>
      <c r="B11834" s="263" t="s">
        <v>29785</v>
      </c>
      <c r="C11834" s="263" t="s">
        <v>23567</v>
      </c>
      <c r="D11834" t="s">
        <v>34973</v>
      </c>
    </row>
    <row r="11835" spans="1:4" x14ac:dyDescent="0.2">
      <c r="A11835" s="263" t="s">
        <v>3435</v>
      </c>
      <c r="B11835" s="263" t="s">
        <v>29786</v>
      </c>
      <c r="C11835" s="263" t="s">
        <v>23567</v>
      </c>
      <c r="D11835" t="s">
        <v>34973</v>
      </c>
    </row>
    <row r="11836" spans="1:4" x14ac:dyDescent="0.2">
      <c r="A11836" s="263" t="s">
        <v>17160</v>
      </c>
      <c r="B11836" s="263" t="s">
        <v>29786</v>
      </c>
      <c r="C11836" s="263" t="s">
        <v>23567</v>
      </c>
      <c r="D11836" t="s">
        <v>34973</v>
      </c>
    </row>
    <row r="11837" spans="1:4" x14ac:dyDescent="0.2">
      <c r="A11837" s="263" t="s">
        <v>3436</v>
      </c>
      <c r="B11837" s="263" t="s">
        <v>29787</v>
      </c>
      <c r="C11837" s="263" t="s">
        <v>23567</v>
      </c>
      <c r="D11837" t="s">
        <v>34973</v>
      </c>
    </row>
    <row r="11838" spans="1:4" x14ac:dyDescent="0.2">
      <c r="A11838" s="263" t="s">
        <v>17161</v>
      </c>
      <c r="B11838" s="263" t="s">
        <v>29787</v>
      </c>
      <c r="C11838" s="263" t="s">
        <v>23567</v>
      </c>
      <c r="D11838" t="s">
        <v>34973</v>
      </c>
    </row>
    <row r="11839" spans="1:4" x14ac:dyDescent="0.2">
      <c r="A11839" s="263" t="s">
        <v>3437</v>
      </c>
      <c r="B11839" s="263" t="s">
        <v>29788</v>
      </c>
      <c r="C11839" s="263" t="s">
        <v>23567</v>
      </c>
      <c r="D11839" t="s">
        <v>34973</v>
      </c>
    </row>
    <row r="11840" spans="1:4" x14ac:dyDescent="0.2">
      <c r="A11840" s="263" t="s">
        <v>17162</v>
      </c>
      <c r="B11840" s="263" t="s">
        <v>29788</v>
      </c>
      <c r="C11840" s="263" t="s">
        <v>23567</v>
      </c>
      <c r="D11840" t="s">
        <v>34973</v>
      </c>
    </row>
    <row r="11841" spans="1:4" x14ac:dyDescent="0.2">
      <c r="A11841" s="263" t="s">
        <v>3438</v>
      </c>
      <c r="B11841" s="263" t="s">
        <v>29789</v>
      </c>
      <c r="C11841" s="263" t="s">
        <v>23567</v>
      </c>
      <c r="D11841" t="s">
        <v>34973</v>
      </c>
    </row>
    <row r="11842" spans="1:4" x14ac:dyDescent="0.2">
      <c r="A11842" s="263" t="s">
        <v>17163</v>
      </c>
      <c r="B11842" s="263" t="s">
        <v>29789</v>
      </c>
      <c r="C11842" s="263" t="s">
        <v>23567</v>
      </c>
      <c r="D11842" t="s">
        <v>34973</v>
      </c>
    </row>
    <row r="11843" spans="1:4" x14ac:dyDescent="0.2">
      <c r="A11843" s="263" t="s">
        <v>8803</v>
      </c>
      <c r="B11843" s="263" t="s">
        <v>29790</v>
      </c>
      <c r="C11843" s="263" t="s">
        <v>23567</v>
      </c>
      <c r="D11843" t="s">
        <v>34973</v>
      </c>
    </row>
    <row r="11844" spans="1:4" x14ac:dyDescent="0.2">
      <c r="A11844" s="263" t="s">
        <v>17164</v>
      </c>
      <c r="B11844" s="263" t="s">
        <v>29790</v>
      </c>
      <c r="C11844" s="263" t="s">
        <v>23567</v>
      </c>
      <c r="D11844" t="s">
        <v>34973</v>
      </c>
    </row>
    <row r="11845" spans="1:4" x14ac:dyDescent="0.2">
      <c r="A11845" s="263" t="s">
        <v>8804</v>
      </c>
      <c r="B11845" s="263" t="s">
        <v>29791</v>
      </c>
      <c r="C11845" s="263" t="s">
        <v>23567</v>
      </c>
      <c r="D11845" t="s">
        <v>34973</v>
      </c>
    </row>
    <row r="11846" spans="1:4" x14ac:dyDescent="0.2">
      <c r="A11846" s="263" t="s">
        <v>17165</v>
      </c>
      <c r="B11846" s="263" t="s">
        <v>29791</v>
      </c>
      <c r="C11846" s="263" t="s">
        <v>23567</v>
      </c>
      <c r="D11846" t="s">
        <v>34973</v>
      </c>
    </row>
    <row r="11847" spans="1:4" x14ac:dyDescent="0.2">
      <c r="A11847" s="263" t="s">
        <v>8805</v>
      </c>
      <c r="B11847" s="263" t="s">
        <v>29792</v>
      </c>
      <c r="C11847" s="263" t="s">
        <v>23567</v>
      </c>
      <c r="D11847" t="s">
        <v>34973</v>
      </c>
    </row>
    <row r="11848" spans="1:4" x14ac:dyDescent="0.2">
      <c r="A11848" s="263" t="s">
        <v>17166</v>
      </c>
      <c r="B11848" s="263" t="s">
        <v>29792</v>
      </c>
      <c r="C11848" s="263" t="s">
        <v>23567</v>
      </c>
      <c r="D11848" t="s">
        <v>34973</v>
      </c>
    </row>
    <row r="11849" spans="1:4" x14ac:dyDescent="0.2">
      <c r="A11849" s="263" t="s">
        <v>3439</v>
      </c>
      <c r="B11849" s="263" t="s">
        <v>29793</v>
      </c>
      <c r="C11849" s="263" t="s">
        <v>23567</v>
      </c>
      <c r="D11849" t="s">
        <v>34973</v>
      </c>
    </row>
    <row r="11850" spans="1:4" x14ac:dyDescent="0.2">
      <c r="A11850" s="263" t="s">
        <v>17167</v>
      </c>
      <c r="B11850" s="263" t="s">
        <v>29793</v>
      </c>
      <c r="C11850" s="263" t="s">
        <v>23567</v>
      </c>
      <c r="D11850" t="s">
        <v>34973</v>
      </c>
    </row>
    <row r="11851" spans="1:4" x14ac:dyDescent="0.2">
      <c r="A11851" s="263" t="s">
        <v>3440</v>
      </c>
      <c r="B11851" s="263" t="s">
        <v>29794</v>
      </c>
      <c r="C11851" s="263" t="s">
        <v>23567</v>
      </c>
      <c r="D11851" t="s">
        <v>34973</v>
      </c>
    </row>
    <row r="11852" spans="1:4" x14ac:dyDescent="0.2">
      <c r="A11852" s="263" t="s">
        <v>17168</v>
      </c>
      <c r="B11852" s="263" t="s">
        <v>29794</v>
      </c>
      <c r="C11852" s="263" t="s">
        <v>23567</v>
      </c>
      <c r="D11852" t="s">
        <v>34973</v>
      </c>
    </row>
    <row r="11853" spans="1:4" x14ac:dyDescent="0.2">
      <c r="A11853" s="263" t="s">
        <v>3441</v>
      </c>
      <c r="B11853" s="263" t="s">
        <v>29795</v>
      </c>
      <c r="C11853" s="263" t="s">
        <v>23567</v>
      </c>
      <c r="D11853" t="s">
        <v>34973</v>
      </c>
    </row>
    <row r="11854" spans="1:4" x14ac:dyDescent="0.2">
      <c r="A11854" s="263" t="s">
        <v>17169</v>
      </c>
      <c r="B11854" s="263" t="s">
        <v>29795</v>
      </c>
      <c r="C11854" s="263" t="s">
        <v>23567</v>
      </c>
      <c r="D11854" t="s">
        <v>34973</v>
      </c>
    </row>
    <row r="11855" spans="1:4" x14ac:dyDescent="0.2">
      <c r="A11855" s="263" t="s">
        <v>8806</v>
      </c>
      <c r="B11855" s="263" t="s">
        <v>29796</v>
      </c>
      <c r="C11855" s="263" t="s">
        <v>23567</v>
      </c>
      <c r="D11855" t="s">
        <v>34973</v>
      </c>
    </row>
    <row r="11856" spans="1:4" x14ac:dyDescent="0.2">
      <c r="A11856" s="263" t="s">
        <v>17170</v>
      </c>
      <c r="B11856" s="263" t="s">
        <v>29796</v>
      </c>
      <c r="C11856" s="263" t="s">
        <v>23567</v>
      </c>
      <c r="D11856" t="s">
        <v>34973</v>
      </c>
    </row>
    <row r="11857" spans="1:4" x14ac:dyDescent="0.2">
      <c r="A11857" s="263" t="s">
        <v>8807</v>
      </c>
      <c r="B11857" s="263" t="s">
        <v>29797</v>
      </c>
      <c r="C11857" s="263" t="s">
        <v>23567</v>
      </c>
      <c r="D11857" t="s">
        <v>34973</v>
      </c>
    </row>
    <row r="11858" spans="1:4" x14ac:dyDescent="0.2">
      <c r="A11858" s="263" t="s">
        <v>17171</v>
      </c>
      <c r="B11858" s="263" t="s">
        <v>29797</v>
      </c>
      <c r="C11858" s="263" t="s">
        <v>23567</v>
      </c>
      <c r="D11858" t="s">
        <v>34973</v>
      </c>
    </row>
    <row r="11859" spans="1:4" x14ac:dyDescent="0.2">
      <c r="A11859" s="263" t="s">
        <v>8808</v>
      </c>
      <c r="B11859" s="263" t="s">
        <v>29798</v>
      </c>
      <c r="C11859" s="263" t="s">
        <v>23567</v>
      </c>
      <c r="D11859" t="s">
        <v>34973</v>
      </c>
    </row>
    <row r="11860" spans="1:4" x14ac:dyDescent="0.2">
      <c r="A11860" s="263" t="s">
        <v>17172</v>
      </c>
      <c r="B11860" s="263" t="s">
        <v>29798</v>
      </c>
      <c r="C11860" s="263" t="s">
        <v>23567</v>
      </c>
      <c r="D11860" t="s">
        <v>34973</v>
      </c>
    </row>
    <row r="11861" spans="1:4" x14ac:dyDescent="0.2">
      <c r="A11861" s="263" t="s">
        <v>3442</v>
      </c>
      <c r="B11861" s="263" t="s">
        <v>35059</v>
      </c>
      <c r="C11861" s="263" t="s">
        <v>23567</v>
      </c>
      <c r="D11861" t="s">
        <v>34973</v>
      </c>
    </row>
    <row r="11862" spans="1:4" x14ac:dyDescent="0.2">
      <c r="A11862" s="263" t="s">
        <v>17173</v>
      </c>
      <c r="B11862" s="263" t="s">
        <v>35059</v>
      </c>
      <c r="C11862" s="263" t="s">
        <v>23567</v>
      </c>
      <c r="D11862" t="s">
        <v>34973</v>
      </c>
    </row>
    <row r="11863" spans="1:4" x14ac:dyDescent="0.2">
      <c r="A11863" s="263" t="s">
        <v>3443</v>
      </c>
      <c r="B11863" s="263" t="s">
        <v>35060</v>
      </c>
      <c r="C11863" s="263" t="s">
        <v>23567</v>
      </c>
      <c r="D11863" t="s">
        <v>34973</v>
      </c>
    </row>
    <row r="11864" spans="1:4" x14ac:dyDescent="0.2">
      <c r="A11864" s="263" t="s">
        <v>17174</v>
      </c>
      <c r="B11864" s="263" t="s">
        <v>35060</v>
      </c>
      <c r="C11864" s="263" t="s">
        <v>23567</v>
      </c>
      <c r="D11864" t="s">
        <v>34973</v>
      </c>
    </row>
    <row r="11865" spans="1:4" x14ac:dyDescent="0.2">
      <c r="A11865" s="263" t="s">
        <v>8809</v>
      </c>
      <c r="B11865" s="263" t="s">
        <v>29799</v>
      </c>
      <c r="C11865" s="263" t="s">
        <v>23567</v>
      </c>
      <c r="D11865" t="s">
        <v>34973</v>
      </c>
    </row>
    <row r="11866" spans="1:4" x14ac:dyDescent="0.2">
      <c r="A11866" s="263" t="s">
        <v>17175</v>
      </c>
      <c r="B11866" s="263" t="s">
        <v>29799</v>
      </c>
      <c r="C11866" s="263" t="s">
        <v>23567</v>
      </c>
      <c r="D11866" t="s">
        <v>34973</v>
      </c>
    </row>
    <row r="11867" spans="1:4" x14ac:dyDescent="0.2">
      <c r="A11867" s="263" t="s">
        <v>3444</v>
      </c>
      <c r="B11867" s="263" t="s">
        <v>29800</v>
      </c>
      <c r="C11867" s="263" t="s">
        <v>23567</v>
      </c>
      <c r="D11867" t="s">
        <v>34973</v>
      </c>
    </row>
    <row r="11868" spans="1:4" x14ac:dyDescent="0.2">
      <c r="A11868" s="263" t="s">
        <v>17176</v>
      </c>
      <c r="B11868" s="263" t="s">
        <v>29800</v>
      </c>
      <c r="C11868" s="263" t="s">
        <v>23567</v>
      </c>
      <c r="D11868" t="s">
        <v>34973</v>
      </c>
    </row>
    <row r="11869" spans="1:4" x14ac:dyDescent="0.2">
      <c r="A11869" s="263" t="s">
        <v>3445</v>
      </c>
      <c r="B11869" s="263" t="s">
        <v>29801</v>
      </c>
      <c r="C11869" s="263" t="s">
        <v>23567</v>
      </c>
      <c r="D11869" t="s">
        <v>34973</v>
      </c>
    </row>
    <row r="11870" spans="1:4" x14ac:dyDescent="0.2">
      <c r="A11870" s="263" t="s">
        <v>17177</v>
      </c>
      <c r="B11870" s="263" t="s">
        <v>29801</v>
      </c>
      <c r="C11870" s="263" t="s">
        <v>23567</v>
      </c>
      <c r="D11870" t="s">
        <v>34973</v>
      </c>
    </row>
    <row r="11871" spans="1:4" x14ac:dyDescent="0.2">
      <c r="A11871" s="263" t="s">
        <v>8810</v>
      </c>
      <c r="B11871" s="263" t="s">
        <v>29802</v>
      </c>
      <c r="C11871" s="263" t="s">
        <v>23567</v>
      </c>
      <c r="D11871" t="s">
        <v>34973</v>
      </c>
    </row>
    <row r="11872" spans="1:4" x14ac:dyDescent="0.2">
      <c r="A11872" s="263" t="s">
        <v>17178</v>
      </c>
      <c r="B11872" s="263" t="s">
        <v>29802</v>
      </c>
      <c r="C11872" s="263" t="s">
        <v>23567</v>
      </c>
      <c r="D11872" t="s">
        <v>34973</v>
      </c>
    </row>
    <row r="11873" spans="1:4" x14ac:dyDescent="0.2">
      <c r="A11873" s="263" t="s">
        <v>8811</v>
      </c>
      <c r="B11873" s="263" t="s">
        <v>29803</v>
      </c>
      <c r="C11873" s="263" t="s">
        <v>23567</v>
      </c>
      <c r="D11873" t="s">
        <v>34973</v>
      </c>
    </row>
    <row r="11874" spans="1:4" x14ac:dyDescent="0.2">
      <c r="A11874" s="263" t="s">
        <v>17179</v>
      </c>
      <c r="B11874" s="263" t="s">
        <v>29803</v>
      </c>
      <c r="C11874" s="263" t="s">
        <v>23567</v>
      </c>
      <c r="D11874" t="s">
        <v>34973</v>
      </c>
    </row>
    <row r="11875" spans="1:4" x14ac:dyDescent="0.2">
      <c r="A11875" s="263" t="s">
        <v>8812</v>
      </c>
      <c r="B11875" s="263" t="s">
        <v>29804</v>
      </c>
      <c r="C11875" s="263" t="s">
        <v>23567</v>
      </c>
      <c r="D11875" t="s">
        <v>34973</v>
      </c>
    </row>
    <row r="11876" spans="1:4" x14ac:dyDescent="0.2">
      <c r="A11876" s="263" t="s">
        <v>17180</v>
      </c>
      <c r="B11876" s="263" t="s">
        <v>29804</v>
      </c>
      <c r="C11876" s="263" t="s">
        <v>23567</v>
      </c>
      <c r="D11876" t="s">
        <v>34973</v>
      </c>
    </row>
    <row r="11877" spans="1:4" x14ac:dyDescent="0.2">
      <c r="A11877" s="263" t="s">
        <v>8813</v>
      </c>
      <c r="B11877" s="263" t="s">
        <v>29805</v>
      </c>
      <c r="C11877" s="263" t="s">
        <v>23567</v>
      </c>
      <c r="D11877" t="s">
        <v>34973</v>
      </c>
    </row>
    <row r="11878" spans="1:4" x14ac:dyDescent="0.2">
      <c r="A11878" s="263" t="s">
        <v>17181</v>
      </c>
      <c r="B11878" s="263" t="s">
        <v>29805</v>
      </c>
      <c r="C11878" s="263" t="s">
        <v>23567</v>
      </c>
      <c r="D11878" t="s">
        <v>34973</v>
      </c>
    </row>
    <row r="11879" spans="1:4" x14ac:dyDescent="0.2">
      <c r="A11879" s="263" t="s">
        <v>3446</v>
      </c>
      <c r="B11879" s="263" t="s">
        <v>29806</v>
      </c>
      <c r="C11879" s="263" t="s">
        <v>23567</v>
      </c>
      <c r="D11879" t="s">
        <v>34973</v>
      </c>
    </row>
    <row r="11880" spans="1:4" x14ac:dyDescent="0.2">
      <c r="A11880" s="263" t="s">
        <v>17182</v>
      </c>
      <c r="B11880" s="263" t="s">
        <v>29806</v>
      </c>
      <c r="C11880" s="263" t="s">
        <v>23567</v>
      </c>
      <c r="D11880" t="s">
        <v>34973</v>
      </c>
    </row>
    <row r="11881" spans="1:4" x14ac:dyDescent="0.2">
      <c r="A11881" s="263" t="s">
        <v>3447</v>
      </c>
      <c r="B11881" s="263" t="s">
        <v>29807</v>
      </c>
      <c r="C11881" s="263" t="s">
        <v>23567</v>
      </c>
      <c r="D11881" t="s">
        <v>34973</v>
      </c>
    </row>
    <row r="11882" spans="1:4" x14ac:dyDescent="0.2">
      <c r="A11882" s="263" t="s">
        <v>17183</v>
      </c>
      <c r="B11882" s="263" t="s">
        <v>29807</v>
      </c>
      <c r="C11882" s="263" t="s">
        <v>23567</v>
      </c>
      <c r="D11882" t="s">
        <v>34973</v>
      </c>
    </row>
    <row r="11883" spans="1:4" x14ac:dyDescent="0.2">
      <c r="A11883" s="263" t="s">
        <v>8814</v>
      </c>
      <c r="B11883" s="263" t="s">
        <v>35061</v>
      </c>
      <c r="C11883" s="263" t="s">
        <v>23567</v>
      </c>
      <c r="D11883" t="s">
        <v>34973</v>
      </c>
    </row>
    <row r="11884" spans="1:4" x14ac:dyDescent="0.2">
      <c r="A11884" s="263" t="s">
        <v>17184</v>
      </c>
      <c r="B11884" s="263" t="s">
        <v>35061</v>
      </c>
      <c r="C11884" s="263" t="s">
        <v>23567</v>
      </c>
      <c r="D11884" t="s">
        <v>34973</v>
      </c>
    </row>
    <row r="11885" spans="1:4" x14ac:dyDescent="0.2">
      <c r="A11885" s="263" t="s">
        <v>3448</v>
      </c>
      <c r="B11885" s="263" t="s">
        <v>29808</v>
      </c>
      <c r="C11885" s="263" t="s">
        <v>23567</v>
      </c>
      <c r="D11885" t="s">
        <v>34973</v>
      </c>
    </row>
    <row r="11886" spans="1:4" x14ac:dyDescent="0.2">
      <c r="A11886" s="263" t="s">
        <v>17185</v>
      </c>
      <c r="B11886" s="263" t="s">
        <v>29808</v>
      </c>
      <c r="C11886" s="263" t="s">
        <v>23567</v>
      </c>
      <c r="D11886" t="s">
        <v>34973</v>
      </c>
    </row>
    <row r="11887" spans="1:4" x14ac:dyDescent="0.2">
      <c r="A11887" s="263" t="s">
        <v>8815</v>
      </c>
      <c r="B11887" s="263" t="s">
        <v>29809</v>
      </c>
      <c r="C11887" s="263" t="s">
        <v>23567</v>
      </c>
      <c r="D11887" t="s">
        <v>34973</v>
      </c>
    </row>
    <row r="11888" spans="1:4" x14ac:dyDescent="0.2">
      <c r="A11888" s="263" t="s">
        <v>17186</v>
      </c>
      <c r="B11888" s="263" t="s">
        <v>29809</v>
      </c>
      <c r="C11888" s="263" t="s">
        <v>23567</v>
      </c>
      <c r="D11888" t="s">
        <v>34973</v>
      </c>
    </row>
    <row r="11889" spans="1:4" x14ac:dyDescent="0.2">
      <c r="A11889" s="263" t="s">
        <v>3449</v>
      </c>
      <c r="B11889" s="263" t="s">
        <v>29810</v>
      </c>
      <c r="C11889" s="263" t="s">
        <v>23567</v>
      </c>
      <c r="D11889" t="s">
        <v>34973</v>
      </c>
    </row>
    <row r="11890" spans="1:4" x14ac:dyDescent="0.2">
      <c r="A11890" s="263" t="s">
        <v>17187</v>
      </c>
      <c r="B11890" s="263" t="s">
        <v>29810</v>
      </c>
      <c r="C11890" s="263" t="s">
        <v>23567</v>
      </c>
      <c r="D11890" t="s">
        <v>34973</v>
      </c>
    </row>
    <row r="11891" spans="1:4" x14ac:dyDescent="0.2">
      <c r="A11891" s="263" t="s">
        <v>3450</v>
      </c>
      <c r="B11891" s="263" t="s">
        <v>29811</v>
      </c>
      <c r="C11891" s="263" t="s">
        <v>23567</v>
      </c>
      <c r="D11891" t="s">
        <v>34973</v>
      </c>
    </row>
    <row r="11892" spans="1:4" x14ac:dyDescent="0.2">
      <c r="A11892" s="263" t="s">
        <v>17188</v>
      </c>
      <c r="B11892" s="263" t="s">
        <v>29811</v>
      </c>
      <c r="C11892" s="263" t="s">
        <v>23567</v>
      </c>
      <c r="D11892" t="s">
        <v>34973</v>
      </c>
    </row>
    <row r="11893" spans="1:4" x14ac:dyDescent="0.2">
      <c r="A11893" s="263" t="s">
        <v>8816</v>
      </c>
      <c r="B11893" s="263" t="s">
        <v>29812</v>
      </c>
      <c r="C11893" s="263" t="s">
        <v>23567</v>
      </c>
      <c r="D11893" t="s">
        <v>34973</v>
      </c>
    </row>
    <row r="11894" spans="1:4" x14ac:dyDescent="0.2">
      <c r="A11894" s="263" t="s">
        <v>17189</v>
      </c>
      <c r="B11894" s="263" t="s">
        <v>29812</v>
      </c>
      <c r="C11894" s="263" t="s">
        <v>23567</v>
      </c>
      <c r="D11894" t="s">
        <v>34973</v>
      </c>
    </row>
    <row r="11895" spans="1:4" x14ac:dyDescent="0.2">
      <c r="A11895" s="263" t="s">
        <v>8817</v>
      </c>
      <c r="B11895" s="263" t="s">
        <v>29813</v>
      </c>
      <c r="C11895" s="263" t="s">
        <v>23567</v>
      </c>
      <c r="D11895" t="s">
        <v>34973</v>
      </c>
    </row>
    <row r="11896" spans="1:4" x14ac:dyDescent="0.2">
      <c r="A11896" s="263" t="s">
        <v>17190</v>
      </c>
      <c r="B11896" s="263" t="s">
        <v>29813</v>
      </c>
      <c r="C11896" s="263" t="s">
        <v>23567</v>
      </c>
      <c r="D11896" t="s">
        <v>34973</v>
      </c>
    </row>
    <row r="11897" spans="1:4" x14ac:dyDescent="0.2">
      <c r="A11897" s="263" t="s">
        <v>8818</v>
      </c>
      <c r="B11897" s="263" t="s">
        <v>29814</v>
      </c>
      <c r="C11897" s="263" t="s">
        <v>23567</v>
      </c>
      <c r="D11897" t="s">
        <v>34973</v>
      </c>
    </row>
    <row r="11898" spans="1:4" x14ac:dyDescent="0.2">
      <c r="A11898" s="263" t="s">
        <v>17191</v>
      </c>
      <c r="B11898" s="263" t="s">
        <v>29814</v>
      </c>
      <c r="C11898" s="263" t="s">
        <v>23567</v>
      </c>
      <c r="D11898" t="s">
        <v>34973</v>
      </c>
    </row>
    <row r="11899" spans="1:4" x14ac:dyDescent="0.2">
      <c r="A11899" s="263" t="s">
        <v>8819</v>
      </c>
      <c r="B11899" s="263" t="s">
        <v>29815</v>
      </c>
      <c r="C11899" s="263" t="s">
        <v>23567</v>
      </c>
      <c r="D11899" t="s">
        <v>34973</v>
      </c>
    </row>
    <row r="11900" spans="1:4" x14ac:dyDescent="0.2">
      <c r="A11900" s="263" t="s">
        <v>17192</v>
      </c>
      <c r="B11900" s="263" t="s">
        <v>29815</v>
      </c>
      <c r="C11900" s="263" t="s">
        <v>23567</v>
      </c>
      <c r="D11900" t="s">
        <v>34973</v>
      </c>
    </row>
    <row r="11901" spans="1:4" x14ac:dyDescent="0.2">
      <c r="A11901" s="263" t="s">
        <v>8820</v>
      </c>
      <c r="B11901" s="263" t="s">
        <v>29816</v>
      </c>
      <c r="C11901" s="263" t="s">
        <v>23567</v>
      </c>
      <c r="D11901" t="s">
        <v>34973</v>
      </c>
    </row>
    <row r="11902" spans="1:4" x14ac:dyDescent="0.2">
      <c r="A11902" s="263" t="s">
        <v>17193</v>
      </c>
      <c r="B11902" s="263" t="s">
        <v>29816</v>
      </c>
      <c r="C11902" s="263" t="s">
        <v>23567</v>
      </c>
      <c r="D11902" t="s">
        <v>34973</v>
      </c>
    </row>
    <row r="11903" spans="1:4" x14ac:dyDescent="0.2">
      <c r="A11903" s="263" t="s">
        <v>8821</v>
      </c>
      <c r="B11903" s="263" t="s">
        <v>29817</v>
      </c>
      <c r="C11903" s="263" t="s">
        <v>23567</v>
      </c>
      <c r="D11903" t="s">
        <v>34973</v>
      </c>
    </row>
    <row r="11904" spans="1:4" x14ac:dyDescent="0.2">
      <c r="A11904" s="263" t="s">
        <v>17194</v>
      </c>
      <c r="B11904" s="263" t="s">
        <v>29817</v>
      </c>
      <c r="C11904" s="263" t="s">
        <v>23567</v>
      </c>
      <c r="D11904" t="s">
        <v>34973</v>
      </c>
    </row>
    <row r="11905" spans="1:4" x14ac:dyDescent="0.2">
      <c r="A11905" s="263" t="s">
        <v>8822</v>
      </c>
      <c r="B11905" s="263" t="s">
        <v>29818</v>
      </c>
      <c r="C11905" s="263" t="s">
        <v>23567</v>
      </c>
      <c r="D11905" t="s">
        <v>34973</v>
      </c>
    </row>
    <row r="11906" spans="1:4" x14ac:dyDescent="0.2">
      <c r="A11906" s="263" t="s">
        <v>17195</v>
      </c>
      <c r="B11906" s="263" t="s">
        <v>29818</v>
      </c>
      <c r="C11906" s="263" t="s">
        <v>23567</v>
      </c>
      <c r="D11906" t="s">
        <v>34973</v>
      </c>
    </row>
    <row r="11907" spans="1:4" x14ac:dyDescent="0.2">
      <c r="A11907" s="263" t="s">
        <v>8823</v>
      </c>
      <c r="B11907" s="263" t="s">
        <v>29819</v>
      </c>
      <c r="C11907" s="263" t="s">
        <v>23567</v>
      </c>
      <c r="D11907" t="s">
        <v>34973</v>
      </c>
    </row>
    <row r="11908" spans="1:4" x14ac:dyDescent="0.2">
      <c r="A11908" s="263" t="s">
        <v>17196</v>
      </c>
      <c r="B11908" s="263" t="s">
        <v>29819</v>
      </c>
      <c r="C11908" s="263" t="s">
        <v>23567</v>
      </c>
      <c r="D11908" t="s">
        <v>34973</v>
      </c>
    </row>
    <row r="11909" spans="1:4" x14ac:dyDescent="0.2">
      <c r="A11909" s="263" t="s">
        <v>8824</v>
      </c>
      <c r="B11909" s="263" t="s">
        <v>29820</v>
      </c>
      <c r="C11909" s="263" t="s">
        <v>23567</v>
      </c>
      <c r="D11909" t="s">
        <v>34973</v>
      </c>
    </row>
    <row r="11910" spans="1:4" x14ac:dyDescent="0.2">
      <c r="A11910" s="263" t="s">
        <v>17197</v>
      </c>
      <c r="B11910" s="263" t="s">
        <v>29820</v>
      </c>
      <c r="C11910" s="263" t="s">
        <v>23567</v>
      </c>
      <c r="D11910" t="s">
        <v>34973</v>
      </c>
    </row>
    <row r="11911" spans="1:4" x14ac:dyDescent="0.2">
      <c r="A11911" s="263" t="s">
        <v>8825</v>
      </c>
      <c r="B11911" s="263" t="s">
        <v>29821</v>
      </c>
      <c r="C11911" s="263" t="s">
        <v>23567</v>
      </c>
      <c r="D11911" t="s">
        <v>34973</v>
      </c>
    </row>
    <row r="11912" spans="1:4" x14ac:dyDescent="0.2">
      <c r="A11912" s="263" t="s">
        <v>17198</v>
      </c>
      <c r="B11912" s="263" t="s">
        <v>29821</v>
      </c>
      <c r="C11912" s="263" t="s">
        <v>23567</v>
      </c>
      <c r="D11912" t="s">
        <v>34973</v>
      </c>
    </row>
    <row r="11913" spans="1:4" x14ac:dyDescent="0.2">
      <c r="A11913" s="263" t="s">
        <v>8826</v>
      </c>
      <c r="B11913" s="263" t="s">
        <v>29822</v>
      </c>
      <c r="C11913" s="263" t="s">
        <v>23567</v>
      </c>
      <c r="D11913" t="s">
        <v>34973</v>
      </c>
    </row>
    <row r="11914" spans="1:4" x14ac:dyDescent="0.2">
      <c r="A11914" s="263" t="s">
        <v>17199</v>
      </c>
      <c r="B11914" s="263" t="s">
        <v>29822</v>
      </c>
      <c r="C11914" s="263" t="s">
        <v>23567</v>
      </c>
      <c r="D11914" t="s">
        <v>34973</v>
      </c>
    </row>
    <row r="11915" spans="1:4" x14ac:dyDescent="0.2">
      <c r="A11915" s="263" t="s">
        <v>8827</v>
      </c>
      <c r="B11915" s="263" t="s">
        <v>29823</v>
      </c>
      <c r="C11915" s="263" t="s">
        <v>23567</v>
      </c>
      <c r="D11915" t="s">
        <v>34973</v>
      </c>
    </row>
    <row r="11916" spans="1:4" x14ac:dyDescent="0.2">
      <c r="A11916" s="263" t="s">
        <v>17200</v>
      </c>
      <c r="B11916" s="263" t="s">
        <v>29823</v>
      </c>
      <c r="C11916" s="263" t="s">
        <v>23567</v>
      </c>
      <c r="D11916" t="s">
        <v>34973</v>
      </c>
    </row>
    <row r="11917" spans="1:4" x14ac:dyDescent="0.2">
      <c r="A11917" s="263" t="s">
        <v>8828</v>
      </c>
      <c r="B11917" s="263" t="s">
        <v>29824</v>
      </c>
      <c r="C11917" s="263" t="s">
        <v>23567</v>
      </c>
      <c r="D11917" t="s">
        <v>34973</v>
      </c>
    </row>
    <row r="11918" spans="1:4" x14ac:dyDescent="0.2">
      <c r="A11918" s="263" t="s">
        <v>17201</v>
      </c>
      <c r="B11918" s="263" t="s">
        <v>29824</v>
      </c>
      <c r="C11918" s="263" t="s">
        <v>23567</v>
      </c>
      <c r="D11918" t="s">
        <v>34973</v>
      </c>
    </row>
    <row r="11919" spans="1:4" x14ac:dyDescent="0.2">
      <c r="A11919" s="263" t="s">
        <v>8829</v>
      </c>
      <c r="B11919" s="263" t="s">
        <v>29825</v>
      </c>
      <c r="C11919" s="263" t="s">
        <v>23567</v>
      </c>
      <c r="D11919" t="s">
        <v>34973</v>
      </c>
    </row>
    <row r="11920" spans="1:4" x14ac:dyDescent="0.2">
      <c r="A11920" s="263" t="s">
        <v>17202</v>
      </c>
      <c r="B11920" s="263" t="s">
        <v>29825</v>
      </c>
      <c r="C11920" s="263" t="s">
        <v>23567</v>
      </c>
      <c r="D11920" t="s">
        <v>34973</v>
      </c>
    </row>
    <row r="11921" spans="1:4" x14ac:dyDescent="0.2">
      <c r="A11921" s="263" t="s">
        <v>8830</v>
      </c>
      <c r="B11921" s="263" t="s">
        <v>29826</v>
      </c>
      <c r="C11921" s="263" t="s">
        <v>23567</v>
      </c>
      <c r="D11921" t="s">
        <v>34973</v>
      </c>
    </row>
    <row r="11922" spans="1:4" x14ac:dyDescent="0.2">
      <c r="A11922" s="263" t="s">
        <v>17203</v>
      </c>
      <c r="B11922" s="263" t="s">
        <v>29826</v>
      </c>
      <c r="C11922" s="263" t="s">
        <v>23567</v>
      </c>
      <c r="D11922" t="s">
        <v>34973</v>
      </c>
    </row>
    <row r="11923" spans="1:4" x14ac:dyDescent="0.2">
      <c r="A11923" s="263" t="s">
        <v>8831</v>
      </c>
      <c r="B11923" s="263" t="s">
        <v>29827</v>
      </c>
      <c r="C11923" s="263" t="s">
        <v>23567</v>
      </c>
      <c r="D11923" t="s">
        <v>34973</v>
      </c>
    </row>
    <row r="11924" spans="1:4" x14ac:dyDescent="0.2">
      <c r="A11924" s="263" t="s">
        <v>17204</v>
      </c>
      <c r="B11924" s="263" t="s">
        <v>29827</v>
      </c>
      <c r="C11924" s="263" t="s">
        <v>23567</v>
      </c>
      <c r="D11924" t="s">
        <v>34973</v>
      </c>
    </row>
    <row r="11925" spans="1:4" x14ac:dyDescent="0.2">
      <c r="A11925" s="263" t="s">
        <v>8832</v>
      </c>
      <c r="B11925" s="263" t="s">
        <v>29828</v>
      </c>
      <c r="C11925" s="263" t="s">
        <v>23567</v>
      </c>
      <c r="D11925" t="s">
        <v>34973</v>
      </c>
    </row>
    <row r="11926" spans="1:4" x14ac:dyDescent="0.2">
      <c r="A11926" s="263" t="s">
        <v>17205</v>
      </c>
      <c r="B11926" s="263" t="s">
        <v>29828</v>
      </c>
      <c r="C11926" s="263" t="s">
        <v>23567</v>
      </c>
      <c r="D11926" t="s">
        <v>34973</v>
      </c>
    </row>
    <row r="11927" spans="1:4" x14ac:dyDescent="0.2">
      <c r="A11927" s="263" t="s">
        <v>8833</v>
      </c>
      <c r="B11927" s="263" t="s">
        <v>29829</v>
      </c>
      <c r="C11927" s="263" t="s">
        <v>23567</v>
      </c>
      <c r="D11927" t="s">
        <v>34973</v>
      </c>
    </row>
    <row r="11928" spans="1:4" x14ac:dyDescent="0.2">
      <c r="A11928" s="263" t="s">
        <v>17206</v>
      </c>
      <c r="B11928" s="263" t="s">
        <v>29829</v>
      </c>
      <c r="C11928" s="263" t="s">
        <v>23567</v>
      </c>
      <c r="D11928" t="s">
        <v>34973</v>
      </c>
    </row>
    <row r="11929" spans="1:4" x14ac:dyDescent="0.2">
      <c r="A11929" s="263" t="s">
        <v>8834</v>
      </c>
      <c r="B11929" s="263" t="s">
        <v>29830</v>
      </c>
      <c r="C11929" s="263" t="s">
        <v>23567</v>
      </c>
      <c r="D11929" t="s">
        <v>34973</v>
      </c>
    </row>
    <row r="11930" spans="1:4" x14ac:dyDescent="0.2">
      <c r="A11930" s="263" t="s">
        <v>17207</v>
      </c>
      <c r="B11930" s="263" t="s">
        <v>29830</v>
      </c>
      <c r="C11930" s="263" t="s">
        <v>23567</v>
      </c>
      <c r="D11930" t="s">
        <v>34973</v>
      </c>
    </row>
    <row r="11931" spans="1:4" x14ac:dyDescent="0.2">
      <c r="A11931" s="263" t="s">
        <v>8835</v>
      </c>
      <c r="B11931" s="263" t="s">
        <v>29831</v>
      </c>
      <c r="C11931" s="263" t="s">
        <v>23567</v>
      </c>
      <c r="D11931" t="s">
        <v>34973</v>
      </c>
    </row>
    <row r="11932" spans="1:4" x14ac:dyDescent="0.2">
      <c r="A11932" s="263" t="s">
        <v>17208</v>
      </c>
      <c r="B11932" s="263" t="s">
        <v>29831</v>
      </c>
      <c r="C11932" s="263" t="s">
        <v>23567</v>
      </c>
      <c r="D11932" t="s">
        <v>34973</v>
      </c>
    </row>
    <row r="11933" spans="1:4" x14ac:dyDescent="0.2">
      <c r="A11933" s="263" t="s">
        <v>8836</v>
      </c>
      <c r="B11933" s="263" t="s">
        <v>29832</v>
      </c>
      <c r="C11933" s="263" t="s">
        <v>23567</v>
      </c>
      <c r="D11933" t="s">
        <v>34973</v>
      </c>
    </row>
    <row r="11934" spans="1:4" x14ac:dyDescent="0.2">
      <c r="A11934" s="263" t="s">
        <v>17209</v>
      </c>
      <c r="B11934" s="263" t="s">
        <v>29832</v>
      </c>
      <c r="C11934" s="263" t="s">
        <v>23567</v>
      </c>
      <c r="D11934" t="s">
        <v>34973</v>
      </c>
    </row>
    <row r="11935" spans="1:4" x14ac:dyDescent="0.2">
      <c r="A11935" s="263" t="s">
        <v>8837</v>
      </c>
      <c r="B11935" s="263" t="s">
        <v>29833</v>
      </c>
      <c r="C11935" s="263" t="s">
        <v>23567</v>
      </c>
      <c r="D11935" t="s">
        <v>34973</v>
      </c>
    </row>
    <row r="11936" spans="1:4" x14ac:dyDescent="0.2">
      <c r="A11936" s="263" t="s">
        <v>17210</v>
      </c>
      <c r="B11936" s="263" t="s">
        <v>29833</v>
      </c>
      <c r="C11936" s="263" t="s">
        <v>23567</v>
      </c>
      <c r="D11936" t="s">
        <v>34973</v>
      </c>
    </row>
    <row r="11937" spans="1:4" x14ac:dyDescent="0.2">
      <c r="A11937" s="263" t="s">
        <v>8838</v>
      </c>
      <c r="B11937" s="263" t="s">
        <v>29834</v>
      </c>
      <c r="C11937" s="263" t="s">
        <v>23567</v>
      </c>
      <c r="D11937" t="s">
        <v>34973</v>
      </c>
    </row>
    <row r="11938" spans="1:4" x14ac:dyDescent="0.2">
      <c r="A11938" s="263" t="s">
        <v>17211</v>
      </c>
      <c r="B11938" s="263" t="s">
        <v>29834</v>
      </c>
      <c r="C11938" s="263" t="s">
        <v>23567</v>
      </c>
      <c r="D11938" t="s">
        <v>34973</v>
      </c>
    </row>
    <row r="11939" spans="1:4" x14ac:dyDescent="0.2">
      <c r="A11939" s="263" t="s">
        <v>8839</v>
      </c>
      <c r="B11939" s="263" t="s">
        <v>29835</v>
      </c>
      <c r="C11939" s="263" t="s">
        <v>23567</v>
      </c>
      <c r="D11939" t="s">
        <v>34973</v>
      </c>
    </row>
    <row r="11940" spans="1:4" x14ac:dyDescent="0.2">
      <c r="A11940" s="263" t="s">
        <v>17212</v>
      </c>
      <c r="B11940" s="263" t="s">
        <v>29835</v>
      </c>
      <c r="C11940" s="263" t="s">
        <v>23567</v>
      </c>
      <c r="D11940" t="s">
        <v>34973</v>
      </c>
    </row>
    <row r="11941" spans="1:4" x14ac:dyDescent="0.2">
      <c r="A11941" s="263" t="s">
        <v>8840</v>
      </c>
      <c r="B11941" s="263" t="s">
        <v>29836</v>
      </c>
      <c r="C11941" s="263" t="s">
        <v>23567</v>
      </c>
      <c r="D11941" t="s">
        <v>34973</v>
      </c>
    </row>
    <row r="11942" spans="1:4" x14ac:dyDescent="0.2">
      <c r="A11942" s="263" t="s">
        <v>17213</v>
      </c>
      <c r="B11942" s="263" t="s">
        <v>29836</v>
      </c>
      <c r="C11942" s="263" t="s">
        <v>23567</v>
      </c>
      <c r="D11942" t="s">
        <v>34973</v>
      </c>
    </row>
    <row r="11943" spans="1:4" x14ac:dyDescent="0.2">
      <c r="A11943" s="263" t="s">
        <v>8841</v>
      </c>
      <c r="B11943" s="263" t="s">
        <v>29837</v>
      </c>
      <c r="C11943" s="263" t="s">
        <v>23567</v>
      </c>
      <c r="D11943" t="s">
        <v>34973</v>
      </c>
    </row>
    <row r="11944" spans="1:4" x14ac:dyDescent="0.2">
      <c r="A11944" s="263" t="s">
        <v>17214</v>
      </c>
      <c r="B11944" s="263" t="s">
        <v>29837</v>
      </c>
      <c r="C11944" s="263" t="s">
        <v>23567</v>
      </c>
      <c r="D11944" t="s">
        <v>34973</v>
      </c>
    </row>
    <row r="11945" spans="1:4" x14ac:dyDescent="0.2">
      <c r="A11945" s="263" t="s">
        <v>8842</v>
      </c>
      <c r="B11945" s="263" t="s">
        <v>29838</v>
      </c>
      <c r="C11945" s="263" t="s">
        <v>23567</v>
      </c>
      <c r="D11945" t="s">
        <v>34973</v>
      </c>
    </row>
    <row r="11946" spans="1:4" x14ac:dyDescent="0.2">
      <c r="A11946" s="263" t="s">
        <v>17215</v>
      </c>
      <c r="B11946" s="263" t="s">
        <v>29838</v>
      </c>
      <c r="C11946" s="263" t="s">
        <v>23567</v>
      </c>
      <c r="D11946" t="s">
        <v>34973</v>
      </c>
    </row>
    <row r="11947" spans="1:4" x14ac:dyDescent="0.2">
      <c r="A11947" s="263" t="s">
        <v>8843</v>
      </c>
      <c r="B11947" s="263" t="s">
        <v>29839</v>
      </c>
      <c r="C11947" s="263" t="s">
        <v>23567</v>
      </c>
      <c r="D11947" t="s">
        <v>34973</v>
      </c>
    </row>
    <row r="11948" spans="1:4" x14ac:dyDescent="0.2">
      <c r="A11948" s="263" t="s">
        <v>17216</v>
      </c>
      <c r="B11948" s="263" t="s">
        <v>29839</v>
      </c>
      <c r="C11948" s="263" t="s">
        <v>23567</v>
      </c>
      <c r="D11948" t="s">
        <v>34973</v>
      </c>
    </row>
    <row r="11949" spans="1:4" x14ac:dyDescent="0.2">
      <c r="A11949" s="263" t="s">
        <v>8844</v>
      </c>
      <c r="B11949" s="263" t="s">
        <v>29840</v>
      </c>
      <c r="C11949" s="263" t="s">
        <v>23567</v>
      </c>
      <c r="D11949" t="s">
        <v>34973</v>
      </c>
    </row>
    <row r="11950" spans="1:4" x14ac:dyDescent="0.2">
      <c r="A11950" s="263" t="s">
        <v>17217</v>
      </c>
      <c r="B11950" s="263" t="s">
        <v>29840</v>
      </c>
      <c r="C11950" s="263" t="s">
        <v>23567</v>
      </c>
      <c r="D11950" t="s">
        <v>34973</v>
      </c>
    </row>
    <row r="11951" spans="1:4" x14ac:dyDescent="0.2">
      <c r="A11951" s="263" t="s">
        <v>8845</v>
      </c>
      <c r="B11951" s="263" t="s">
        <v>29841</v>
      </c>
      <c r="C11951" s="263" t="s">
        <v>23567</v>
      </c>
      <c r="D11951" t="s">
        <v>34973</v>
      </c>
    </row>
    <row r="11952" spans="1:4" x14ac:dyDescent="0.2">
      <c r="A11952" s="263" t="s">
        <v>17218</v>
      </c>
      <c r="B11952" s="263" t="s">
        <v>29841</v>
      </c>
      <c r="C11952" s="263" t="s">
        <v>23567</v>
      </c>
      <c r="D11952" t="s">
        <v>34973</v>
      </c>
    </row>
    <row r="11953" spans="1:4" x14ac:dyDescent="0.2">
      <c r="A11953" s="263" t="s">
        <v>8846</v>
      </c>
      <c r="B11953" s="263" t="s">
        <v>29842</v>
      </c>
      <c r="C11953" s="263" t="s">
        <v>23567</v>
      </c>
      <c r="D11953" t="s">
        <v>34973</v>
      </c>
    </row>
    <row r="11954" spans="1:4" x14ac:dyDescent="0.2">
      <c r="A11954" s="263" t="s">
        <v>17219</v>
      </c>
      <c r="B11954" s="263" t="s">
        <v>29842</v>
      </c>
      <c r="C11954" s="263" t="s">
        <v>23567</v>
      </c>
      <c r="D11954" t="s">
        <v>34973</v>
      </c>
    </row>
    <row r="11955" spans="1:4" x14ac:dyDescent="0.2">
      <c r="A11955" s="263" t="s">
        <v>8847</v>
      </c>
      <c r="B11955" s="263" t="s">
        <v>29843</v>
      </c>
      <c r="C11955" s="263" t="s">
        <v>23567</v>
      </c>
      <c r="D11955" t="s">
        <v>34973</v>
      </c>
    </row>
    <row r="11956" spans="1:4" x14ac:dyDescent="0.2">
      <c r="A11956" s="263" t="s">
        <v>17220</v>
      </c>
      <c r="B11956" s="263" t="s">
        <v>29843</v>
      </c>
      <c r="C11956" s="263" t="s">
        <v>23567</v>
      </c>
      <c r="D11956" t="s">
        <v>34973</v>
      </c>
    </row>
    <row r="11957" spans="1:4" x14ac:dyDescent="0.2">
      <c r="A11957" s="263" t="s">
        <v>8848</v>
      </c>
      <c r="B11957" s="263" t="s">
        <v>29844</v>
      </c>
      <c r="C11957" s="263" t="s">
        <v>23567</v>
      </c>
      <c r="D11957" t="s">
        <v>34973</v>
      </c>
    </row>
    <row r="11958" spans="1:4" x14ac:dyDescent="0.2">
      <c r="A11958" s="263" t="s">
        <v>17221</v>
      </c>
      <c r="B11958" s="263" t="s">
        <v>29844</v>
      </c>
      <c r="C11958" s="263" t="s">
        <v>23567</v>
      </c>
      <c r="D11958" t="s">
        <v>34973</v>
      </c>
    </row>
    <row r="11959" spans="1:4" x14ac:dyDescent="0.2">
      <c r="A11959" s="263" t="s">
        <v>8849</v>
      </c>
      <c r="B11959" s="263" t="s">
        <v>29845</v>
      </c>
      <c r="C11959" s="263" t="s">
        <v>23567</v>
      </c>
      <c r="D11959" t="s">
        <v>34973</v>
      </c>
    </row>
    <row r="11960" spans="1:4" x14ac:dyDescent="0.2">
      <c r="A11960" s="263" t="s">
        <v>17222</v>
      </c>
      <c r="B11960" s="263" t="s">
        <v>29845</v>
      </c>
      <c r="C11960" s="263" t="s">
        <v>23567</v>
      </c>
      <c r="D11960" t="s">
        <v>34973</v>
      </c>
    </row>
    <row r="11961" spans="1:4" x14ac:dyDescent="0.2">
      <c r="A11961" s="263" t="s">
        <v>8850</v>
      </c>
      <c r="B11961" s="263" t="s">
        <v>29846</v>
      </c>
      <c r="C11961" s="263" t="s">
        <v>23567</v>
      </c>
      <c r="D11961" t="s">
        <v>34973</v>
      </c>
    </row>
    <row r="11962" spans="1:4" x14ac:dyDescent="0.2">
      <c r="A11962" s="263" t="s">
        <v>17223</v>
      </c>
      <c r="B11962" s="263" t="s">
        <v>29846</v>
      </c>
      <c r="C11962" s="263" t="s">
        <v>23567</v>
      </c>
      <c r="D11962" t="s">
        <v>34973</v>
      </c>
    </row>
    <row r="11963" spans="1:4" x14ac:dyDescent="0.2">
      <c r="A11963" s="263" t="s">
        <v>8851</v>
      </c>
      <c r="B11963" s="263" t="s">
        <v>29847</v>
      </c>
      <c r="C11963" s="263" t="s">
        <v>23567</v>
      </c>
      <c r="D11963" t="s">
        <v>34973</v>
      </c>
    </row>
    <row r="11964" spans="1:4" x14ac:dyDescent="0.2">
      <c r="A11964" s="263" t="s">
        <v>17224</v>
      </c>
      <c r="B11964" s="263" t="s">
        <v>29847</v>
      </c>
      <c r="C11964" s="263" t="s">
        <v>23567</v>
      </c>
      <c r="D11964" t="s">
        <v>34973</v>
      </c>
    </row>
    <row r="11965" spans="1:4" x14ac:dyDescent="0.2">
      <c r="A11965" s="263" t="s">
        <v>8852</v>
      </c>
      <c r="B11965" s="263" t="s">
        <v>29848</v>
      </c>
      <c r="C11965" s="263" t="s">
        <v>23567</v>
      </c>
      <c r="D11965" t="s">
        <v>34973</v>
      </c>
    </row>
    <row r="11966" spans="1:4" x14ac:dyDescent="0.2">
      <c r="A11966" s="263" t="s">
        <v>17225</v>
      </c>
      <c r="B11966" s="263" t="s">
        <v>29848</v>
      </c>
      <c r="C11966" s="263" t="s">
        <v>23567</v>
      </c>
      <c r="D11966" t="s">
        <v>34973</v>
      </c>
    </row>
    <row r="11967" spans="1:4" x14ac:dyDescent="0.2">
      <c r="A11967" s="263" t="s">
        <v>8853</v>
      </c>
      <c r="B11967" s="263" t="s">
        <v>29849</v>
      </c>
      <c r="C11967" s="263" t="s">
        <v>23567</v>
      </c>
      <c r="D11967" t="s">
        <v>34973</v>
      </c>
    </row>
    <row r="11968" spans="1:4" x14ac:dyDescent="0.2">
      <c r="A11968" s="263" t="s">
        <v>17226</v>
      </c>
      <c r="B11968" s="263" t="s">
        <v>29849</v>
      </c>
      <c r="C11968" s="263" t="s">
        <v>23567</v>
      </c>
      <c r="D11968" t="s">
        <v>34973</v>
      </c>
    </row>
    <row r="11969" spans="1:4" x14ac:dyDescent="0.2">
      <c r="A11969" s="263" t="s">
        <v>8854</v>
      </c>
      <c r="B11969" s="263" t="s">
        <v>29850</v>
      </c>
      <c r="C11969" s="263" t="s">
        <v>23567</v>
      </c>
      <c r="D11969" t="s">
        <v>34973</v>
      </c>
    </row>
    <row r="11970" spans="1:4" x14ac:dyDescent="0.2">
      <c r="A11970" s="263" t="s">
        <v>17227</v>
      </c>
      <c r="B11970" s="263" t="s">
        <v>29850</v>
      </c>
      <c r="C11970" s="263" t="s">
        <v>23567</v>
      </c>
      <c r="D11970" t="s">
        <v>34973</v>
      </c>
    </row>
    <row r="11971" spans="1:4" x14ac:dyDescent="0.2">
      <c r="A11971" s="263" t="s">
        <v>8855</v>
      </c>
      <c r="B11971" s="263" t="s">
        <v>29851</v>
      </c>
      <c r="C11971" s="263" t="s">
        <v>23567</v>
      </c>
      <c r="D11971" t="s">
        <v>34973</v>
      </c>
    </row>
    <row r="11972" spans="1:4" x14ac:dyDescent="0.2">
      <c r="A11972" s="263" t="s">
        <v>17228</v>
      </c>
      <c r="B11972" s="263" t="s">
        <v>29851</v>
      </c>
      <c r="C11972" s="263" t="s">
        <v>23567</v>
      </c>
      <c r="D11972" t="s">
        <v>34973</v>
      </c>
    </row>
    <row r="11973" spans="1:4" x14ac:dyDescent="0.2">
      <c r="A11973" s="263" t="s">
        <v>8856</v>
      </c>
      <c r="B11973" s="263" t="s">
        <v>29852</v>
      </c>
      <c r="C11973" s="263" t="s">
        <v>23567</v>
      </c>
      <c r="D11973" t="s">
        <v>34973</v>
      </c>
    </row>
    <row r="11974" spans="1:4" x14ac:dyDescent="0.2">
      <c r="A11974" s="263" t="s">
        <v>17229</v>
      </c>
      <c r="B11974" s="263" t="s">
        <v>29852</v>
      </c>
      <c r="C11974" s="263" t="s">
        <v>23567</v>
      </c>
      <c r="D11974" t="s">
        <v>34973</v>
      </c>
    </row>
    <row r="11975" spans="1:4" x14ac:dyDescent="0.2">
      <c r="A11975" s="263" t="s">
        <v>8857</v>
      </c>
      <c r="B11975" s="263" t="s">
        <v>29853</v>
      </c>
      <c r="C11975" s="263" t="s">
        <v>23567</v>
      </c>
      <c r="D11975" t="s">
        <v>34973</v>
      </c>
    </row>
    <row r="11976" spans="1:4" x14ac:dyDescent="0.2">
      <c r="A11976" s="263" t="s">
        <v>17230</v>
      </c>
      <c r="B11976" s="263" t="s">
        <v>29853</v>
      </c>
      <c r="C11976" s="263" t="s">
        <v>23567</v>
      </c>
      <c r="D11976" t="s">
        <v>34973</v>
      </c>
    </row>
    <row r="11977" spans="1:4" x14ac:dyDescent="0.2">
      <c r="A11977" s="263" t="s">
        <v>8858</v>
      </c>
      <c r="B11977" s="263" t="s">
        <v>29854</v>
      </c>
      <c r="C11977" s="263" t="s">
        <v>23567</v>
      </c>
      <c r="D11977" t="s">
        <v>34973</v>
      </c>
    </row>
    <row r="11978" spans="1:4" x14ac:dyDescent="0.2">
      <c r="A11978" s="263" t="s">
        <v>17231</v>
      </c>
      <c r="B11978" s="263" t="s">
        <v>29854</v>
      </c>
      <c r="C11978" s="263" t="s">
        <v>23567</v>
      </c>
      <c r="D11978" t="s">
        <v>34973</v>
      </c>
    </row>
    <row r="11979" spans="1:4" x14ac:dyDescent="0.2">
      <c r="A11979" s="263" t="s">
        <v>8859</v>
      </c>
      <c r="B11979" s="263" t="s">
        <v>29855</v>
      </c>
      <c r="C11979" s="263" t="s">
        <v>23567</v>
      </c>
      <c r="D11979" t="s">
        <v>34973</v>
      </c>
    </row>
    <row r="11980" spans="1:4" x14ac:dyDescent="0.2">
      <c r="A11980" s="263" t="s">
        <v>17232</v>
      </c>
      <c r="B11980" s="263" t="s">
        <v>29855</v>
      </c>
      <c r="C11980" s="263" t="s">
        <v>23567</v>
      </c>
      <c r="D11980" t="s">
        <v>34973</v>
      </c>
    </row>
    <row r="11981" spans="1:4" x14ac:dyDescent="0.2">
      <c r="A11981" s="263" t="s">
        <v>8860</v>
      </c>
      <c r="B11981" s="263" t="s">
        <v>29856</v>
      </c>
      <c r="C11981" s="263" t="s">
        <v>23567</v>
      </c>
      <c r="D11981" t="s">
        <v>34973</v>
      </c>
    </row>
    <row r="11982" spans="1:4" x14ac:dyDescent="0.2">
      <c r="A11982" s="263" t="s">
        <v>17233</v>
      </c>
      <c r="B11982" s="263" t="s">
        <v>29856</v>
      </c>
      <c r="C11982" s="263" t="s">
        <v>23567</v>
      </c>
      <c r="D11982" t="s">
        <v>34973</v>
      </c>
    </row>
    <row r="11983" spans="1:4" x14ac:dyDescent="0.2">
      <c r="A11983" s="263" t="s">
        <v>8861</v>
      </c>
      <c r="B11983" s="263" t="s">
        <v>29857</v>
      </c>
      <c r="C11983" s="263" t="s">
        <v>23567</v>
      </c>
      <c r="D11983" t="s">
        <v>34973</v>
      </c>
    </row>
    <row r="11984" spans="1:4" x14ac:dyDescent="0.2">
      <c r="A11984" s="263" t="s">
        <v>17234</v>
      </c>
      <c r="B11984" s="263" t="s">
        <v>29857</v>
      </c>
      <c r="C11984" s="263" t="s">
        <v>23567</v>
      </c>
      <c r="D11984" t="s">
        <v>34973</v>
      </c>
    </row>
    <row r="11985" spans="1:4" x14ac:dyDescent="0.2">
      <c r="A11985" s="263" t="s">
        <v>8862</v>
      </c>
      <c r="B11985" s="263" t="s">
        <v>29858</v>
      </c>
      <c r="C11985" s="263" t="s">
        <v>23567</v>
      </c>
      <c r="D11985" t="s">
        <v>34973</v>
      </c>
    </row>
    <row r="11986" spans="1:4" x14ac:dyDescent="0.2">
      <c r="A11986" s="263" t="s">
        <v>17235</v>
      </c>
      <c r="B11986" s="263" t="s">
        <v>29858</v>
      </c>
      <c r="C11986" s="263" t="s">
        <v>23567</v>
      </c>
      <c r="D11986" t="s">
        <v>34973</v>
      </c>
    </row>
    <row r="11987" spans="1:4" x14ac:dyDescent="0.2">
      <c r="A11987" s="263" t="s">
        <v>8863</v>
      </c>
      <c r="B11987" s="263" t="s">
        <v>29859</v>
      </c>
      <c r="C11987" s="263" t="s">
        <v>23567</v>
      </c>
      <c r="D11987" t="s">
        <v>34973</v>
      </c>
    </row>
    <row r="11988" spans="1:4" x14ac:dyDescent="0.2">
      <c r="A11988" s="263" t="s">
        <v>17236</v>
      </c>
      <c r="B11988" s="263" t="s">
        <v>29859</v>
      </c>
      <c r="C11988" s="263" t="s">
        <v>23567</v>
      </c>
      <c r="D11988" t="s">
        <v>34973</v>
      </c>
    </row>
    <row r="11989" spans="1:4" x14ac:dyDescent="0.2">
      <c r="A11989" s="263" t="s">
        <v>8864</v>
      </c>
      <c r="B11989" s="263" t="s">
        <v>29860</v>
      </c>
      <c r="C11989" s="263" t="s">
        <v>23567</v>
      </c>
      <c r="D11989" t="s">
        <v>34973</v>
      </c>
    </row>
    <row r="11990" spans="1:4" x14ac:dyDescent="0.2">
      <c r="A11990" s="263" t="s">
        <v>17237</v>
      </c>
      <c r="B11990" s="263" t="s">
        <v>29860</v>
      </c>
      <c r="C11990" s="263" t="s">
        <v>23567</v>
      </c>
      <c r="D11990" t="s">
        <v>34973</v>
      </c>
    </row>
    <row r="11991" spans="1:4" x14ac:dyDescent="0.2">
      <c r="A11991" s="263" t="s">
        <v>8865</v>
      </c>
      <c r="B11991" s="263" t="s">
        <v>29861</v>
      </c>
      <c r="C11991" s="263" t="s">
        <v>23567</v>
      </c>
      <c r="D11991" t="s">
        <v>34973</v>
      </c>
    </row>
    <row r="11992" spans="1:4" x14ac:dyDescent="0.2">
      <c r="A11992" s="263" t="s">
        <v>17238</v>
      </c>
      <c r="B11992" s="263" t="s">
        <v>29861</v>
      </c>
      <c r="C11992" s="263" t="s">
        <v>23567</v>
      </c>
      <c r="D11992" t="s">
        <v>34973</v>
      </c>
    </row>
    <row r="11993" spans="1:4" x14ac:dyDescent="0.2">
      <c r="A11993" s="263" t="s">
        <v>8866</v>
      </c>
      <c r="B11993" s="263" t="s">
        <v>29862</v>
      </c>
      <c r="C11993" s="263" t="s">
        <v>23567</v>
      </c>
      <c r="D11993" t="s">
        <v>34973</v>
      </c>
    </row>
    <row r="11994" spans="1:4" x14ac:dyDescent="0.2">
      <c r="A11994" s="263" t="s">
        <v>17239</v>
      </c>
      <c r="B11994" s="263" t="s">
        <v>29862</v>
      </c>
      <c r="C11994" s="263" t="s">
        <v>23567</v>
      </c>
      <c r="D11994" t="s">
        <v>34973</v>
      </c>
    </row>
    <row r="11995" spans="1:4" x14ac:dyDescent="0.2">
      <c r="A11995" s="263" t="s">
        <v>8867</v>
      </c>
      <c r="B11995" s="263" t="s">
        <v>29863</v>
      </c>
      <c r="C11995" s="263" t="s">
        <v>23567</v>
      </c>
      <c r="D11995" t="s">
        <v>34973</v>
      </c>
    </row>
    <row r="11996" spans="1:4" x14ac:dyDescent="0.2">
      <c r="A11996" s="263" t="s">
        <v>17240</v>
      </c>
      <c r="B11996" s="263" t="s">
        <v>29863</v>
      </c>
      <c r="C11996" s="263" t="s">
        <v>23567</v>
      </c>
      <c r="D11996" t="s">
        <v>34973</v>
      </c>
    </row>
    <row r="11997" spans="1:4" x14ac:dyDescent="0.2">
      <c r="A11997" s="263" t="s">
        <v>8868</v>
      </c>
      <c r="B11997" s="263" t="s">
        <v>29864</v>
      </c>
      <c r="C11997" s="263" t="s">
        <v>23567</v>
      </c>
      <c r="D11997" t="s">
        <v>34973</v>
      </c>
    </row>
    <row r="11998" spans="1:4" x14ac:dyDescent="0.2">
      <c r="A11998" s="263" t="s">
        <v>17241</v>
      </c>
      <c r="B11998" s="263" t="s">
        <v>29864</v>
      </c>
      <c r="C11998" s="263" t="s">
        <v>23567</v>
      </c>
      <c r="D11998" t="s">
        <v>34973</v>
      </c>
    </row>
    <row r="11999" spans="1:4" x14ac:dyDescent="0.2">
      <c r="A11999" s="263" t="s">
        <v>8869</v>
      </c>
      <c r="B11999" s="263" t="s">
        <v>29865</v>
      </c>
      <c r="C11999" s="263" t="s">
        <v>23567</v>
      </c>
      <c r="D11999" t="s">
        <v>34973</v>
      </c>
    </row>
    <row r="12000" spans="1:4" x14ac:dyDescent="0.2">
      <c r="A12000" s="263" t="s">
        <v>17242</v>
      </c>
      <c r="B12000" s="263" t="s">
        <v>29865</v>
      </c>
      <c r="C12000" s="263" t="s">
        <v>23567</v>
      </c>
      <c r="D12000" t="s">
        <v>34973</v>
      </c>
    </row>
    <row r="12001" spans="1:4" x14ac:dyDescent="0.2">
      <c r="A12001" s="263" t="s">
        <v>8870</v>
      </c>
      <c r="B12001" s="263" t="s">
        <v>29866</v>
      </c>
      <c r="C12001" s="263" t="s">
        <v>23567</v>
      </c>
      <c r="D12001" t="s">
        <v>34973</v>
      </c>
    </row>
    <row r="12002" spans="1:4" x14ac:dyDescent="0.2">
      <c r="A12002" s="263" t="s">
        <v>17243</v>
      </c>
      <c r="B12002" s="263" t="s">
        <v>29866</v>
      </c>
      <c r="C12002" s="263" t="s">
        <v>23567</v>
      </c>
      <c r="D12002" t="s">
        <v>34973</v>
      </c>
    </row>
    <row r="12003" spans="1:4" x14ac:dyDescent="0.2">
      <c r="A12003" s="263" t="s">
        <v>8871</v>
      </c>
      <c r="B12003" s="263" t="s">
        <v>29867</v>
      </c>
      <c r="C12003" s="263" t="s">
        <v>23567</v>
      </c>
      <c r="D12003" t="s">
        <v>34973</v>
      </c>
    </row>
    <row r="12004" spans="1:4" x14ac:dyDescent="0.2">
      <c r="A12004" s="263" t="s">
        <v>17244</v>
      </c>
      <c r="B12004" s="263" t="s">
        <v>29867</v>
      </c>
      <c r="C12004" s="263" t="s">
        <v>23567</v>
      </c>
      <c r="D12004" t="s">
        <v>34973</v>
      </c>
    </row>
    <row r="12005" spans="1:4" x14ac:dyDescent="0.2">
      <c r="A12005" s="263" t="s">
        <v>8872</v>
      </c>
      <c r="B12005" s="263" t="s">
        <v>29868</v>
      </c>
      <c r="C12005" s="263" t="s">
        <v>23567</v>
      </c>
      <c r="D12005" t="s">
        <v>34973</v>
      </c>
    </row>
    <row r="12006" spans="1:4" x14ac:dyDescent="0.2">
      <c r="A12006" s="263" t="s">
        <v>17245</v>
      </c>
      <c r="B12006" s="263" t="s">
        <v>29868</v>
      </c>
      <c r="C12006" s="263" t="s">
        <v>23567</v>
      </c>
      <c r="D12006" t="s">
        <v>34973</v>
      </c>
    </row>
    <row r="12007" spans="1:4" x14ac:dyDescent="0.2">
      <c r="A12007" s="263" t="s">
        <v>8873</v>
      </c>
      <c r="B12007" s="263" t="s">
        <v>29869</v>
      </c>
      <c r="C12007" s="263" t="s">
        <v>23567</v>
      </c>
      <c r="D12007" t="s">
        <v>34973</v>
      </c>
    </row>
    <row r="12008" spans="1:4" x14ac:dyDescent="0.2">
      <c r="A12008" s="263" t="s">
        <v>17246</v>
      </c>
      <c r="B12008" s="263" t="s">
        <v>29869</v>
      </c>
      <c r="C12008" s="263" t="s">
        <v>23567</v>
      </c>
      <c r="D12008" t="s">
        <v>34973</v>
      </c>
    </row>
    <row r="12009" spans="1:4" x14ac:dyDescent="0.2">
      <c r="A12009" s="263" t="s">
        <v>8874</v>
      </c>
      <c r="B12009" s="263" t="s">
        <v>29870</v>
      </c>
      <c r="C12009" s="263" t="s">
        <v>23567</v>
      </c>
      <c r="D12009" t="s">
        <v>34973</v>
      </c>
    </row>
    <row r="12010" spans="1:4" x14ac:dyDescent="0.2">
      <c r="A12010" s="263" t="s">
        <v>17247</v>
      </c>
      <c r="B12010" s="263" t="s">
        <v>29870</v>
      </c>
      <c r="C12010" s="263" t="s">
        <v>23567</v>
      </c>
      <c r="D12010" t="s">
        <v>34973</v>
      </c>
    </row>
    <row r="12011" spans="1:4" x14ac:dyDescent="0.2">
      <c r="A12011" s="263" t="s">
        <v>8875</v>
      </c>
      <c r="B12011" s="263" t="s">
        <v>29871</v>
      </c>
      <c r="C12011" s="263" t="s">
        <v>23567</v>
      </c>
      <c r="D12011" t="s">
        <v>34973</v>
      </c>
    </row>
    <row r="12012" spans="1:4" x14ac:dyDescent="0.2">
      <c r="A12012" s="263" t="s">
        <v>17248</v>
      </c>
      <c r="B12012" s="263" t="s">
        <v>29871</v>
      </c>
      <c r="C12012" s="263" t="s">
        <v>23567</v>
      </c>
      <c r="D12012" t="s">
        <v>34973</v>
      </c>
    </row>
    <row r="12013" spans="1:4" x14ac:dyDescent="0.2">
      <c r="A12013" s="263" t="s">
        <v>8876</v>
      </c>
      <c r="B12013" s="263" t="s">
        <v>29872</v>
      </c>
      <c r="C12013" s="263" t="s">
        <v>23567</v>
      </c>
      <c r="D12013" t="s">
        <v>34973</v>
      </c>
    </row>
    <row r="12014" spans="1:4" x14ac:dyDescent="0.2">
      <c r="A12014" s="263" t="s">
        <v>17249</v>
      </c>
      <c r="B12014" s="263" t="s">
        <v>29872</v>
      </c>
      <c r="C12014" s="263" t="s">
        <v>23567</v>
      </c>
      <c r="D12014" t="s">
        <v>34973</v>
      </c>
    </row>
    <row r="12015" spans="1:4" x14ac:dyDescent="0.2">
      <c r="A12015" s="263" t="s">
        <v>8877</v>
      </c>
      <c r="B12015" s="263" t="s">
        <v>29873</v>
      </c>
      <c r="C12015" s="263" t="s">
        <v>23567</v>
      </c>
      <c r="D12015" t="s">
        <v>34973</v>
      </c>
    </row>
    <row r="12016" spans="1:4" x14ac:dyDescent="0.2">
      <c r="A12016" s="263" t="s">
        <v>17250</v>
      </c>
      <c r="B12016" s="263" t="s">
        <v>29873</v>
      </c>
      <c r="C12016" s="263" t="s">
        <v>23567</v>
      </c>
      <c r="D12016" t="s">
        <v>34973</v>
      </c>
    </row>
    <row r="12017" spans="1:4" x14ac:dyDescent="0.2">
      <c r="A12017" s="263" t="s">
        <v>8878</v>
      </c>
      <c r="B12017" s="263" t="s">
        <v>29874</v>
      </c>
      <c r="C12017" s="263" t="s">
        <v>23567</v>
      </c>
      <c r="D12017" t="s">
        <v>34973</v>
      </c>
    </row>
    <row r="12018" spans="1:4" x14ac:dyDescent="0.2">
      <c r="A12018" s="263" t="s">
        <v>17251</v>
      </c>
      <c r="B12018" s="263" t="s">
        <v>29874</v>
      </c>
      <c r="C12018" s="263" t="s">
        <v>23567</v>
      </c>
      <c r="D12018" t="s">
        <v>34973</v>
      </c>
    </row>
    <row r="12019" spans="1:4" x14ac:dyDescent="0.2">
      <c r="A12019" s="263" t="s">
        <v>8879</v>
      </c>
      <c r="B12019" s="263" t="s">
        <v>29875</v>
      </c>
      <c r="C12019" s="263" t="s">
        <v>23567</v>
      </c>
      <c r="D12019" t="s">
        <v>34973</v>
      </c>
    </row>
    <row r="12020" spans="1:4" x14ac:dyDescent="0.2">
      <c r="A12020" s="263" t="s">
        <v>17252</v>
      </c>
      <c r="B12020" s="263" t="s">
        <v>29875</v>
      </c>
      <c r="C12020" s="263" t="s">
        <v>23567</v>
      </c>
      <c r="D12020" t="s">
        <v>34973</v>
      </c>
    </row>
    <row r="12021" spans="1:4" x14ac:dyDescent="0.2">
      <c r="A12021" s="263" t="s">
        <v>8880</v>
      </c>
      <c r="B12021" s="263" t="s">
        <v>29876</v>
      </c>
      <c r="C12021" s="263" t="s">
        <v>23567</v>
      </c>
      <c r="D12021" t="s">
        <v>34973</v>
      </c>
    </row>
    <row r="12022" spans="1:4" x14ac:dyDescent="0.2">
      <c r="A12022" s="263" t="s">
        <v>17253</v>
      </c>
      <c r="B12022" s="263" t="s">
        <v>29876</v>
      </c>
      <c r="C12022" s="263" t="s">
        <v>23567</v>
      </c>
      <c r="D12022" t="s">
        <v>34973</v>
      </c>
    </row>
    <row r="12023" spans="1:4" x14ac:dyDescent="0.2">
      <c r="A12023" s="263" t="s">
        <v>8881</v>
      </c>
      <c r="B12023" s="263" t="s">
        <v>29877</v>
      </c>
      <c r="C12023" s="263" t="s">
        <v>23567</v>
      </c>
      <c r="D12023" t="s">
        <v>34973</v>
      </c>
    </row>
    <row r="12024" spans="1:4" x14ac:dyDescent="0.2">
      <c r="A12024" s="263" t="s">
        <v>17254</v>
      </c>
      <c r="B12024" s="263" t="s">
        <v>29877</v>
      </c>
      <c r="C12024" s="263" t="s">
        <v>23567</v>
      </c>
      <c r="D12024" t="s">
        <v>34973</v>
      </c>
    </row>
    <row r="12025" spans="1:4" x14ac:dyDescent="0.2">
      <c r="A12025" s="263" t="s">
        <v>8882</v>
      </c>
      <c r="B12025" s="263" t="s">
        <v>29878</v>
      </c>
      <c r="C12025" s="263" t="s">
        <v>23567</v>
      </c>
      <c r="D12025" t="s">
        <v>34973</v>
      </c>
    </row>
    <row r="12026" spans="1:4" x14ac:dyDescent="0.2">
      <c r="A12026" s="263" t="s">
        <v>17255</v>
      </c>
      <c r="B12026" s="263" t="s">
        <v>29878</v>
      </c>
      <c r="C12026" s="263" t="s">
        <v>23567</v>
      </c>
      <c r="D12026" t="s">
        <v>34973</v>
      </c>
    </row>
    <row r="12027" spans="1:4" x14ac:dyDescent="0.2">
      <c r="A12027" s="263" t="s">
        <v>8883</v>
      </c>
      <c r="B12027" s="263" t="s">
        <v>29879</v>
      </c>
      <c r="C12027" s="263" t="s">
        <v>23567</v>
      </c>
      <c r="D12027" t="s">
        <v>34973</v>
      </c>
    </row>
    <row r="12028" spans="1:4" x14ac:dyDescent="0.2">
      <c r="A12028" s="263" t="s">
        <v>17256</v>
      </c>
      <c r="B12028" s="263" t="s">
        <v>29879</v>
      </c>
      <c r="C12028" s="263" t="s">
        <v>23567</v>
      </c>
      <c r="D12028" t="s">
        <v>34973</v>
      </c>
    </row>
    <row r="12029" spans="1:4" x14ac:dyDescent="0.2">
      <c r="A12029" s="263" t="s">
        <v>8884</v>
      </c>
      <c r="B12029" s="263" t="s">
        <v>29880</v>
      </c>
      <c r="C12029" s="263" t="s">
        <v>23567</v>
      </c>
      <c r="D12029" t="s">
        <v>34973</v>
      </c>
    </row>
    <row r="12030" spans="1:4" x14ac:dyDescent="0.2">
      <c r="A12030" s="263" t="s">
        <v>17257</v>
      </c>
      <c r="B12030" s="263" t="s">
        <v>29880</v>
      </c>
      <c r="C12030" s="263" t="s">
        <v>23567</v>
      </c>
      <c r="D12030" t="s">
        <v>34973</v>
      </c>
    </row>
    <row r="12031" spans="1:4" x14ac:dyDescent="0.2">
      <c r="A12031" s="263" t="s">
        <v>8885</v>
      </c>
      <c r="B12031" s="263" t="s">
        <v>29881</v>
      </c>
      <c r="C12031" s="263" t="s">
        <v>23567</v>
      </c>
      <c r="D12031" t="s">
        <v>34973</v>
      </c>
    </row>
    <row r="12032" spans="1:4" x14ac:dyDescent="0.2">
      <c r="A12032" s="263" t="s">
        <v>17258</v>
      </c>
      <c r="B12032" s="263" t="s">
        <v>29881</v>
      </c>
      <c r="C12032" s="263" t="s">
        <v>23567</v>
      </c>
      <c r="D12032" t="s">
        <v>34973</v>
      </c>
    </row>
    <row r="12033" spans="1:4" x14ac:dyDescent="0.2">
      <c r="A12033" s="263" t="s">
        <v>8886</v>
      </c>
      <c r="B12033" s="263" t="s">
        <v>29882</v>
      </c>
      <c r="C12033" s="263" t="s">
        <v>23567</v>
      </c>
      <c r="D12033" t="s">
        <v>34973</v>
      </c>
    </row>
    <row r="12034" spans="1:4" x14ac:dyDescent="0.2">
      <c r="A12034" s="263" t="s">
        <v>17259</v>
      </c>
      <c r="B12034" s="263" t="s">
        <v>29882</v>
      </c>
      <c r="C12034" s="263" t="s">
        <v>23567</v>
      </c>
      <c r="D12034" t="s">
        <v>34973</v>
      </c>
    </row>
    <row r="12035" spans="1:4" x14ac:dyDescent="0.2">
      <c r="A12035" s="263" t="s">
        <v>8887</v>
      </c>
      <c r="B12035" s="263" t="s">
        <v>29883</v>
      </c>
      <c r="C12035" s="263" t="s">
        <v>23567</v>
      </c>
      <c r="D12035" t="s">
        <v>34973</v>
      </c>
    </row>
    <row r="12036" spans="1:4" x14ac:dyDescent="0.2">
      <c r="A12036" s="263" t="s">
        <v>17260</v>
      </c>
      <c r="B12036" s="263" t="s">
        <v>29883</v>
      </c>
      <c r="C12036" s="263" t="s">
        <v>23567</v>
      </c>
      <c r="D12036" t="s">
        <v>34973</v>
      </c>
    </row>
    <row r="12037" spans="1:4" x14ac:dyDescent="0.2">
      <c r="A12037" s="263" t="s">
        <v>8888</v>
      </c>
      <c r="B12037" s="263" t="s">
        <v>29884</v>
      </c>
      <c r="C12037" s="263" t="s">
        <v>23567</v>
      </c>
      <c r="D12037" t="s">
        <v>34973</v>
      </c>
    </row>
    <row r="12038" spans="1:4" x14ac:dyDescent="0.2">
      <c r="A12038" s="263" t="s">
        <v>17261</v>
      </c>
      <c r="B12038" s="263" t="s">
        <v>29884</v>
      </c>
      <c r="C12038" s="263" t="s">
        <v>23567</v>
      </c>
      <c r="D12038" t="s">
        <v>34973</v>
      </c>
    </row>
    <row r="12039" spans="1:4" x14ac:dyDescent="0.2">
      <c r="A12039" s="263" t="s">
        <v>8889</v>
      </c>
      <c r="B12039" s="263" t="s">
        <v>29885</v>
      </c>
      <c r="C12039" s="263" t="s">
        <v>23567</v>
      </c>
      <c r="D12039" t="s">
        <v>34973</v>
      </c>
    </row>
    <row r="12040" spans="1:4" x14ac:dyDescent="0.2">
      <c r="A12040" s="263" t="s">
        <v>17262</v>
      </c>
      <c r="B12040" s="263" t="s">
        <v>29885</v>
      </c>
      <c r="C12040" s="263" t="s">
        <v>23567</v>
      </c>
      <c r="D12040" t="s">
        <v>34973</v>
      </c>
    </row>
    <row r="12041" spans="1:4" x14ac:dyDescent="0.2">
      <c r="A12041" s="263" t="s">
        <v>8890</v>
      </c>
      <c r="B12041" s="263" t="s">
        <v>29886</v>
      </c>
      <c r="C12041" s="263" t="s">
        <v>23567</v>
      </c>
      <c r="D12041" t="s">
        <v>34973</v>
      </c>
    </row>
    <row r="12042" spans="1:4" x14ac:dyDescent="0.2">
      <c r="A12042" s="263" t="s">
        <v>17263</v>
      </c>
      <c r="B12042" s="263" t="s">
        <v>29886</v>
      </c>
      <c r="C12042" s="263" t="s">
        <v>23567</v>
      </c>
      <c r="D12042" t="s">
        <v>34973</v>
      </c>
    </row>
    <row r="12043" spans="1:4" x14ac:dyDescent="0.2">
      <c r="A12043" s="263" t="s">
        <v>8891</v>
      </c>
      <c r="B12043" s="263" t="s">
        <v>29887</v>
      </c>
      <c r="C12043" s="263" t="s">
        <v>23567</v>
      </c>
      <c r="D12043" t="s">
        <v>34973</v>
      </c>
    </row>
    <row r="12044" spans="1:4" x14ac:dyDescent="0.2">
      <c r="A12044" s="263" t="s">
        <v>17264</v>
      </c>
      <c r="B12044" s="263" t="s">
        <v>29887</v>
      </c>
      <c r="C12044" s="263" t="s">
        <v>23567</v>
      </c>
      <c r="D12044" t="s">
        <v>34973</v>
      </c>
    </row>
    <row r="12045" spans="1:4" x14ac:dyDescent="0.2">
      <c r="A12045" s="263" t="s">
        <v>8892</v>
      </c>
      <c r="B12045" s="263" t="s">
        <v>29888</v>
      </c>
      <c r="C12045" s="263" t="s">
        <v>23567</v>
      </c>
      <c r="D12045" t="s">
        <v>34973</v>
      </c>
    </row>
    <row r="12046" spans="1:4" x14ac:dyDescent="0.2">
      <c r="A12046" s="263" t="s">
        <v>17265</v>
      </c>
      <c r="B12046" s="263" t="s">
        <v>29888</v>
      </c>
      <c r="C12046" s="263" t="s">
        <v>23567</v>
      </c>
      <c r="D12046" t="s">
        <v>34973</v>
      </c>
    </row>
    <row r="12047" spans="1:4" x14ac:dyDescent="0.2">
      <c r="A12047" s="263" t="s">
        <v>8893</v>
      </c>
      <c r="B12047" s="263" t="s">
        <v>29889</v>
      </c>
      <c r="C12047" s="263" t="s">
        <v>23567</v>
      </c>
      <c r="D12047" t="s">
        <v>34973</v>
      </c>
    </row>
    <row r="12048" spans="1:4" x14ac:dyDescent="0.2">
      <c r="A12048" s="263" t="s">
        <v>17266</v>
      </c>
      <c r="B12048" s="263" t="s">
        <v>29889</v>
      </c>
      <c r="C12048" s="263" t="s">
        <v>23567</v>
      </c>
      <c r="D12048" t="s">
        <v>34973</v>
      </c>
    </row>
    <row r="12049" spans="1:4" x14ac:dyDescent="0.2">
      <c r="A12049" s="263" t="s">
        <v>8894</v>
      </c>
      <c r="B12049" s="263" t="s">
        <v>29890</v>
      </c>
      <c r="C12049" s="263" t="s">
        <v>23567</v>
      </c>
      <c r="D12049" t="s">
        <v>34973</v>
      </c>
    </row>
    <row r="12050" spans="1:4" x14ac:dyDescent="0.2">
      <c r="A12050" s="263" t="s">
        <v>17267</v>
      </c>
      <c r="B12050" s="263" t="s">
        <v>29890</v>
      </c>
      <c r="C12050" s="263" t="s">
        <v>23567</v>
      </c>
      <c r="D12050" t="s">
        <v>34973</v>
      </c>
    </row>
    <row r="12051" spans="1:4" x14ac:dyDescent="0.2">
      <c r="A12051" s="263" t="s">
        <v>8895</v>
      </c>
      <c r="B12051" s="263" t="s">
        <v>29891</v>
      </c>
      <c r="C12051" s="263" t="s">
        <v>23567</v>
      </c>
      <c r="D12051" t="s">
        <v>34973</v>
      </c>
    </row>
    <row r="12052" spans="1:4" x14ac:dyDescent="0.2">
      <c r="A12052" s="263" t="s">
        <v>17268</v>
      </c>
      <c r="B12052" s="263" t="s">
        <v>29891</v>
      </c>
      <c r="C12052" s="263" t="s">
        <v>23567</v>
      </c>
      <c r="D12052" t="s">
        <v>34973</v>
      </c>
    </row>
    <row r="12053" spans="1:4" x14ac:dyDescent="0.2">
      <c r="A12053" s="263" t="s">
        <v>8896</v>
      </c>
      <c r="B12053" s="263" t="s">
        <v>29892</v>
      </c>
      <c r="C12053" s="263" t="s">
        <v>23567</v>
      </c>
      <c r="D12053" t="s">
        <v>34973</v>
      </c>
    </row>
    <row r="12054" spans="1:4" x14ac:dyDescent="0.2">
      <c r="A12054" s="263" t="s">
        <v>17269</v>
      </c>
      <c r="B12054" s="263" t="s">
        <v>29892</v>
      </c>
      <c r="C12054" s="263" t="s">
        <v>23567</v>
      </c>
      <c r="D12054" t="s">
        <v>34973</v>
      </c>
    </row>
    <row r="12055" spans="1:4" x14ac:dyDescent="0.2">
      <c r="A12055" s="263" t="s">
        <v>8897</v>
      </c>
      <c r="B12055" s="263" t="s">
        <v>29893</v>
      </c>
      <c r="C12055" s="263" t="s">
        <v>23567</v>
      </c>
      <c r="D12055" t="s">
        <v>34973</v>
      </c>
    </row>
    <row r="12056" spans="1:4" x14ac:dyDescent="0.2">
      <c r="A12056" s="263" t="s">
        <v>17270</v>
      </c>
      <c r="B12056" s="263" t="s">
        <v>29893</v>
      </c>
      <c r="C12056" s="263" t="s">
        <v>23567</v>
      </c>
      <c r="D12056" t="s">
        <v>34973</v>
      </c>
    </row>
    <row r="12057" spans="1:4" x14ac:dyDescent="0.2">
      <c r="A12057" s="263" t="s">
        <v>8898</v>
      </c>
      <c r="B12057" s="263" t="s">
        <v>29894</v>
      </c>
      <c r="C12057" s="263" t="s">
        <v>23567</v>
      </c>
      <c r="D12057" t="s">
        <v>34973</v>
      </c>
    </row>
    <row r="12058" spans="1:4" x14ac:dyDescent="0.2">
      <c r="A12058" s="263" t="s">
        <v>17271</v>
      </c>
      <c r="B12058" s="263" t="s">
        <v>29894</v>
      </c>
      <c r="C12058" s="263" t="s">
        <v>23567</v>
      </c>
      <c r="D12058" t="s">
        <v>34973</v>
      </c>
    </row>
    <row r="12059" spans="1:4" x14ac:dyDescent="0.2">
      <c r="A12059" s="263" t="s">
        <v>8899</v>
      </c>
      <c r="B12059" s="263" t="s">
        <v>29895</v>
      </c>
      <c r="C12059" s="263" t="s">
        <v>23567</v>
      </c>
      <c r="D12059" t="s">
        <v>34973</v>
      </c>
    </row>
    <row r="12060" spans="1:4" x14ac:dyDescent="0.2">
      <c r="A12060" s="263" t="s">
        <v>17272</v>
      </c>
      <c r="B12060" s="263" t="s">
        <v>29895</v>
      </c>
      <c r="C12060" s="263" t="s">
        <v>23567</v>
      </c>
      <c r="D12060" t="s">
        <v>34973</v>
      </c>
    </row>
    <row r="12061" spans="1:4" x14ac:dyDescent="0.2">
      <c r="A12061" s="263" t="s">
        <v>8900</v>
      </c>
      <c r="B12061" s="263" t="s">
        <v>29896</v>
      </c>
      <c r="C12061" s="263" t="s">
        <v>23567</v>
      </c>
      <c r="D12061" t="s">
        <v>34973</v>
      </c>
    </row>
    <row r="12062" spans="1:4" x14ac:dyDescent="0.2">
      <c r="A12062" s="263" t="s">
        <v>17273</v>
      </c>
      <c r="B12062" s="263" t="s">
        <v>29896</v>
      </c>
      <c r="C12062" s="263" t="s">
        <v>23567</v>
      </c>
      <c r="D12062" t="s">
        <v>34973</v>
      </c>
    </row>
    <row r="12063" spans="1:4" x14ac:dyDescent="0.2">
      <c r="A12063" s="263" t="s">
        <v>8901</v>
      </c>
      <c r="B12063" s="263" t="s">
        <v>29897</v>
      </c>
      <c r="C12063" s="263" t="s">
        <v>23567</v>
      </c>
      <c r="D12063" t="s">
        <v>34973</v>
      </c>
    </row>
    <row r="12064" spans="1:4" x14ac:dyDescent="0.2">
      <c r="A12064" s="263" t="s">
        <v>17274</v>
      </c>
      <c r="B12064" s="263" t="s">
        <v>29897</v>
      </c>
      <c r="C12064" s="263" t="s">
        <v>23567</v>
      </c>
      <c r="D12064" t="s">
        <v>34973</v>
      </c>
    </row>
    <row r="12065" spans="1:4" x14ac:dyDescent="0.2">
      <c r="A12065" s="263" t="s">
        <v>8902</v>
      </c>
      <c r="B12065" s="263" t="s">
        <v>29898</v>
      </c>
      <c r="C12065" s="263" t="s">
        <v>23567</v>
      </c>
      <c r="D12065" t="s">
        <v>34973</v>
      </c>
    </row>
    <row r="12066" spans="1:4" x14ac:dyDescent="0.2">
      <c r="A12066" s="263" t="s">
        <v>17275</v>
      </c>
      <c r="B12066" s="263" t="s">
        <v>29898</v>
      </c>
      <c r="C12066" s="263" t="s">
        <v>23567</v>
      </c>
      <c r="D12066" t="s">
        <v>34973</v>
      </c>
    </row>
    <row r="12067" spans="1:4" x14ac:dyDescent="0.2">
      <c r="A12067" s="263" t="s">
        <v>8903</v>
      </c>
      <c r="B12067" s="263" t="s">
        <v>29899</v>
      </c>
      <c r="C12067" s="263" t="s">
        <v>23567</v>
      </c>
      <c r="D12067" t="s">
        <v>34973</v>
      </c>
    </row>
    <row r="12068" spans="1:4" x14ac:dyDescent="0.2">
      <c r="A12068" s="263" t="s">
        <v>17276</v>
      </c>
      <c r="B12068" s="263" t="s">
        <v>29899</v>
      </c>
      <c r="C12068" s="263" t="s">
        <v>23567</v>
      </c>
      <c r="D12068" t="s">
        <v>34973</v>
      </c>
    </row>
    <row r="12069" spans="1:4" x14ac:dyDescent="0.2">
      <c r="A12069" s="263" t="s">
        <v>8904</v>
      </c>
      <c r="B12069" s="263" t="s">
        <v>29900</v>
      </c>
      <c r="C12069" s="263" t="s">
        <v>23567</v>
      </c>
      <c r="D12069" t="s">
        <v>34973</v>
      </c>
    </row>
    <row r="12070" spans="1:4" x14ac:dyDescent="0.2">
      <c r="A12070" s="263" t="s">
        <v>17277</v>
      </c>
      <c r="B12070" s="263" t="s">
        <v>29900</v>
      </c>
      <c r="C12070" s="263" t="s">
        <v>23567</v>
      </c>
      <c r="D12070" t="s">
        <v>34973</v>
      </c>
    </row>
    <row r="12071" spans="1:4" x14ac:dyDescent="0.2">
      <c r="A12071" s="263" t="s">
        <v>8905</v>
      </c>
      <c r="B12071" s="263" t="s">
        <v>29901</v>
      </c>
      <c r="C12071" s="263" t="s">
        <v>23567</v>
      </c>
      <c r="D12071" t="s">
        <v>34973</v>
      </c>
    </row>
    <row r="12072" spans="1:4" x14ac:dyDescent="0.2">
      <c r="A12072" s="263" t="s">
        <v>17278</v>
      </c>
      <c r="B12072" s="263" t="s">
        <v>29901</v>
      </c>
      <c r="C12072" s="263" t="s">
        <v>23567</v>
      </c>
      <c r="D12072" t="s">
        <v>34973</v>
      </c>
    </row>
    <row r="12073" spans="1:4" x14ac:dyDescent="0.2">
      <c r="A12073" s="263" t="s">
        <v>8906</v>
      </c>
      <c r="B12073" s="263" t="s">
        <v>29902</v>
      </c>
      <c r="C12073" s="263" t="s">
        <v>23567</v>
      </c>
      <c r="D12073" t="s">
        <v>34973</v>
      </c>
    </row>
    <row r="12074" spans="1:4" x14ac:dyDescent="0.2">
      <c r="A12074" s="263" t="s">
        <v>17279</v>
      </c>
      <c r="B12074" s="263" t="s">
        <v>29902</v>
      </c>
      <c r="C12074" s="263" t="s">
        <v>23567</v>
      </c>
      <c r="D12074" t="s">
        <v>34973</v>
      </c>
    </row>
    <row r="12075" spans="1:4" x14ac:dyDescent="0.2">
      <c r="A12075" s="263" t="s">
        <v>3451</v>
      </c>
      <c r="B12075" s="263" t="s">
        <v>29903</v>
      </c>
      <c r="C12075" s="263" t="s">
        <v>23567</v>
      </c>
      <c r="D12075" t="s">
        <v>34973</v>
      </c>
    </row>
    <row r="12076" spans="1:4" x14ac:dyDescent="0.2">
      <c r="A12076" s="263" t="s">
        <v>17280</v>
      </c>
      <c r="B12076" s="263" t="s">
        <v>29903</v>
      </c>
      <c r="C12076" s="263" t="s">
        <v>23567</v>
      </c>
      <c r="D12076" t="s">
        <v>34973</v>
      </c>
    </row>
    <row r="12077" spans="1:4" x14ac:dyDescent="0.2">
      <c r="A12077" s="263" t="s">
        <v>3452</v>
      </c>
      <c r="B12077" s="263" t="s">
        <v>29904</v>
      </c>
      <c r="C12077" s="263" t="s">
        <v>23567</v>
      </c>
      <c r="D12077" t="s">
        <v>34973</v>
      </c>
    </row>
    <row r="12078" spans="1:4" x14ac:dyDescent="0.2">
      <c r="A12078" s="263" t="s">
        <v>17281</v>
      </c>
      <c r="B12078" s="263" t="s">
        <v>29904</v>
      </c>
      <c r="C12078" s="263" t="s">
        <v>23567</v>
      </c>
      <c r="D12078" t="s">
        <v>34973</v>
      </c>
    </row>
    <row r="12079" spans="1:4" x14ac:dyDescent="0.2">
      <c r="A12079" s="263" t="s">
        <v>3453</v>
      </c>
      <c r="B12079" s="263" t="s">
        <v>29905</v>
      </c>
      <c r="C12079" s="263" t="s">
        <v>23567</v>
      </c>
      <c r="D12079" t="s">
        <v>34973</v>
      </c>
    </row>
    <row r="12080" spans="1:4" x14ac:dyDescent="0.2">
      <c r="A12080" s="263" t="s">
        <v>17282</v>
      </c>
      <c r="B12080" s="263" t="s">
        <v>29905</v>
      </c>
      <c r="C12080" s="263" t="s">
        <v>23567</v>
      </c>
      <c r="D12080" t="s">
        <v>34973</v>
      </c>
    </row>
    <row r="12081" spans="1:4" x14ac:dyDescent="0.2">
      <c r="A12081" s="263" t="s">
        <v>3454</v>
      </c>
      <c r="B12081" s="263" t="s">
        <v>29906</v>
      </c>
      <c r="C12081" s="263" t="s">
        <v>23567</v>
      </c>
      <c r="D12081" t="s">
        <v>34973</v>
      </c>
    </row>
    <row r="12082" spans="1:4" x14ac:dyDescent="0.2">
      <c r="A12082" s="263" t="s">
        <v>17283</v>
      </c>
      <c r="B12082" s="263" t="s">
        <v>29906</v>
      </c>
      <c r="C12082" s="263" t="s">
        <v>23567</v>
      </c>
      <c r="D12082" t="s">
        <v>34973</v>
      </c>
    </row>
    <row r="12083" spans="1:4" x14ac:dyDescent="0.2">
      <c r="A12083" s="263" t="s">
        <v>8907</v>
      </c>
      <c r="B12083" s="263" t="s">
        <v>29907</v>
      </c>
      <c r="C12083" s="263" t="s">
        <v>23567</v>
      </c>
      <c r="D12083" t="s">
        <v>34973</v>
      </c>
    </row>
    <row r="12084" spans="1:4" x14ac:dyDescent="0.2">
      <c r="A12084" s="263" t="s">
        <v>17284</v>
      </c>
      <c r="B12084" s="263" t="s">
        <v>29907</v>
      </c>
      <c r="C12084" s="263" t="s">
        <v>23567</v>
      </c>
      <c r="D12084" t="s">
        <v>34973</v>
      </c>
    </row>
    <row r="12085" spans="1:4" x14ac:dyDescent="0.2">
      <c r="A12085" s="263" t="s">
        <v>8908</v>
      </c>
      <c r="B12085" s="263" t="s">
        <v>35062</v>
      </c>
      <c r="C12085" s="263" t="s">
        <v>20</v>
      </c>
      <c r="D12085" t="s">
        <v>0</v>
      </c>
    </row>
    <row r="12086" spans="1:4" x14ac:dyDescent="0.2">
      <c r="A12086" s="263" t="s">
        <v>17285</v>
      </c>
      <c r="B12086" s="263" t="s">
        <v>35062</v>
      </c>
      <c r="C12086" s="263" t="s">
        <v>20</v>
      </c>
      <c r="D12086" t="s">
        <v>0</v>
      </c>
    </row>
    <row r="12087" spans="1:4" x14ac:dyDescent="0.2">
      <c r="A12087" s="263" t="s">
        <v>8909</v>
      </c>
      <c r="B12087" s="263" t="s">
        <v>35063</v>
      </c>
      <c r="C12087" s="263" t="s">
        <v>20</v>
      </c>
      <c r="D12087" t="s">
        <v>0</v>
      </c>
    </row>
    <row r="12088" spans="1:4" x14ac:dyDescent="0.2">
      <c r="A12088" s="263" t="s">
        <v>17286</v>
      </c>
      <c r="B12088" s="263" t="s">
        <v>35063</v>
      </c>
      <c r="C12088" s="263" t="s">
        <v>20</v>
      </c>
      <c r="D12088" t="s">
        <v>0</v>
      </c>
    </row>
    <row r="12089" spans="1:4" x14ac:dyDescent="0.2">
      <c r="A12089" s="263" t="s">
        <v>8910</v>
      </c>
      <c r="B12089" s="263" t="s">
        <v>35064</v>
      </c>
      <c r="C12089" s="263" t="s">
        <v>20</v>
      </c>
      <c r="D12089" t="s">
        <v>0</v>
      </c>
    </row>
    <row r="12090" spans="1:4" x14ac:dyDescent="0.2">
      <c r="A12090" s="263" t="s">
        <v>17287</v>
      </c>
      <c r="B12090" s="263" t="s">
        <v>35064</v>
      </c>
      <c r="C12090" s="263" t="s">
        <v>20</v>
      </c>
      <c r="D12090" t="s">
        <v>0</v>
      </c>
    </row>
    <row r="12091" spans="1:4" x14ac:dyDescent="0.2">
      <c r="A12091" s="263" t="s">
        <v>35065</v>
      </c>
      <c r="B12091" s="263" t="s">
        <v>30223</v>
      </c>
      <c r="C12091" s="263" t="s">
        <v>20</v>
      </c>
      <c r="D12091" t="s">
        <v>0</v>
      </c>
    </row>
    <row r="12092" spans="1:4" x14ac:dyDescent="0.2">
      <c r="A12092" s="263" t="s">
        <v>35066</v>
      </c>
      <c r="B12092" s="263" t="s">
        <v>30223</v>
      </c>
      <c r="C12092" s="263" t="s">
        <v>20</v>
      </c>
      <c r="D12092" t="s">
        <v>0</v>
      </c>
    </row>
    <row r="12093" spans="1:4" x14ac:dyDescent="0.2">
      <c r="A12093" s="263" t="s">
        <v>8911</v>
      </c>
      <c r="B12093" s="263" t="s">
        <v>29908</v>
      </c>
      <c r="C12093" s="263" t="s">
        <v>23567</v>
      </c>
      <c r="D12093" t="s">
        <v>34973</v>
      </c>
    </row>
    <row r="12094" spans="1:4" x14ac:dyDescent="0.2">
      <c r="A12094" s="263" t="s">
        <v>17288</v>
      </c>
      <c r="B12094" s="263" t="s">
        <v>29908</v>
      </c>
      <c r="C12094" s="263" t="s">
        <v>23567</v>
      </c>
      <c r="D12094" t="s">
        <v>34973</v>
      </c>
    </row>
    <row r="12095" spans="1:4" x14ac:dyDescent="0.2">
      <c r="A12095" s="263" t="s">
        <v>3455</v>
      </c>
      <c r="B12095" s="263" t="s">
        <v>29909</v>
      </c>
      <c r="C12095" s="263" t="s">
        <v>23567</v>
      </c>
      <c r="D12095" t="s">
        <v>34973</v>
      </c>
    </row>
    <row r="12096" spans="1:4" x14ac:dyDescent="0.2">
      <c r="A12096" s="263" t="s">
        <v>17289</v>
      </c>
      <c r="B12096" s="263" t="s">
        <v>29909</v>
      </c>
      <c r="C12096" s="263" t="s">
        <v>23567</v>
      </c>
      <c r="D12096" t="s">
        <v>34973</v>
      </c>
    </row>
    <row r="12097" spans="1:4" x14ac:dyDescent="0.2">
      <c r="A12097" s="263" t="s">
        <v>3456</v>
      </c>
      <c r="B12097" s="263" t="s">
        <v>29910</v>
      </c>
      <c r="C12097" s="263" t="s">
        <v>23567</v>
      </c>
      <c r="D12097" t="s">
        <v>34973</v>
      </c>
    </row>
    <row r="12098" spans="1:4" x14ac:dyDescent="0.2">
      <c r="A12098" s="263" t="s">
        <v>17290</v>
      </c>
      <c r="B12098" s="263" t="s">
        <v>29910</v>
      </c>
      <c r="C12098" s="263" t="s">
        <v>23567</v>
      </c>
      <c r="D12098" t="s">
        <v>34973</v>
      </c>
    </row>
    <row r="12099" spans="1:4" x14ac:dyDescent="0.2">
      <c r="A12099" s="263" t="s">
        <v>3457</v>
      </c>
      <c r="B12099" s="263" t="s">
        <v>29911</v>
      </c>
      <c r="C12099" s="263" t="s">
        <v>23567</v>
      </c>
      <c r="D12099" t="s">
        <v>34973</v>
      </c>
    </row>
    <row r="12100" spans="1:4" x14ac:dyDescent="0.2">
      <c r="A12100" s="263" t="s">
        <v>17291</v>
      </c>
      <c r="B12100" s="263" t="s">
        <v>29911</v>
      </c>
      <c r="C12100" s="263" t="s">
        <v>23567</v>
      </c>
      <c r="D12100" t="s">
        <v>34973</v>
      </c>
    </row>
    <row r="12101" spans="1:4" x14ac:dyDescent="0.2">
      <c r="A12101" s="263" t="s">
        <v>3458</v>
      </c>
      <c r="B12101" s="263" t="s">
        <v>29912</v>
      </c>
      <c r="C12101" s="263" t="s">
        <v>23567</v>
      </c>
      <c r="D12101" t="s">
        <v>34973</v>
      </c>
    </row>
    <row r="12102" spans="1:4" x14ac:dyDescent="0.2">
      <c r="A12102" s="263" t="s">
        <v>17292</v>
      </c>
      <c r="B12102" s="263" t="s">
        <v>29912</v>
      </c>
      <c r="C12102" s="263" t="s">
        <v>23567</v>
      </c>
      <c r="D12102" t="s">
        <v>34973</v>
      </c>
    </row>
    <row r="12103" spans="1:4" x14ac:dyDescent="0.2">
      <c r="A12103" s="263" t="s">
        <v>3459</v>
      </c>
      <c r="B12103" s="263" t="s">
        <v>29913</v>
      </c>
      <c r="C12103" s="263" t="s">
        <v>23567</v>
      </c>
      <c r="D12103" t="s">
        <v>34973</v>
      </c>
    </row>
    <row r="12104" spans="1:4" x14ac:dyDescent="0.2">
      <c r="A12104" s="263" t="s">
        <v>17293</v>
      </c>
      <c r="B12104" s="263" t="s">
        <v>29913</v>
      </c>
      <c r="C12104" s="263" t="s">
        <v>23567</v>
      </c>
      <c r="D12104" t="s">
        <v>34973</v>
      </c>
    </row>
    <row r="12105" spans="1:4" x14ac:dyDescent="0.2">
      <c r="A12105" s="263" t="s">
        <v>3460</v>
      </c>
      <c r="B12105" s="263" t="s">
        <v>29914</v>
      </c>
      <c r="C12105" s="263" t="s">
        <v>23567</v>
      </c>
      <c r="D12105" t="s">
        <v>34973</v>
      </c>
    </row>
    <row r="12106" spans="1:4" x14ac:dyDescent="0.2">
      <c r="A12106" s="263" t="s">
        <v>17294</v>
      </c>
      <c r="B12106" s="263" t="s">
        <v>29914</v>
      </c>
      <c r="C12106" s="263" t="s">
        <v>23567</v>
      </c>
      <c r="D12106" t="s">
        <v>34973</v>
      </c>
    </row>
    <row r="12107" spans="1:4" x14ac:dyDescent="0.2">
      <c r="A12107" s="263" t="s">
        <v>3461</v>
      </c>
      <c r="B12107" s="263" t="s">
        <v>29915</v>
      </c>
      <c r="C12107" s="263" t="s">
        <v>20</v>
      </c>
      <c r="D12107" t="s">
        <v>0</v>
      </c>
    </row>
    <row r="12108" spans="1:4" x14ac:dyDescent="0.2">
      <c r="A12108" s="263" t="s">
        <v>17295</v>
      </c>
      <c r="B12108" s="263" t="s">
        <v>29915</v>
      </c>
      <c r="C12108" s="263" t="s">
        <v>20</v>
      </c>
      <c r="D12108" t="s">
        <v>0</v>
      </c>
    </row>
    <row r="12109" spans="1:4" x14ac:dyDescent="0.2">
      <c r="A12109" s="263" t="s">
        <v>3462</v>
      </c>
      <c r="B12109" s="263" t="s">
        <v>29916</v>
      </c>
      <c r="C12109" s="263" t="s">
        <v>20</v>
      </c>
      <c r="D12109" t="s">
        <v>0</v>
      </c>
    </row>
    <row r="12110" spans="1:4" x14ac:dyDescent="0.2">
      <c r="A12110" s="263" t="s">
        <v>17296</v>
      </c>
      <c r="B12110" s="263" t="s">
        <v>29916</v>
      </c>
      <c r="C12110" s="263" t="s">
        <v>20</v>
      </c>
      <c r="D12110" t="s">
        <v>0</v>
      </c>
    </row>
    <row r="12111" spans="1:4" x14ac:dyDescent="0.2">
      <c r="A12111" s="263" t="s">
        <v>3463</v>
      </c>
      <c r="B12111" s="263" t="s">
        <v>29917</v>
      </c>
      <c r="C12111" s="263" t="s">
        <v>20</v>
      </c>
      <c r="D12111" t="s">
        <v>0</v>
      </c>
    </row>
    <row r="12112" spans="1:4" x14ac:dyDescent="0.2">
      <c r="A12112" s="263" t="s">
        <v>17297</v>
      </c>
      <c r="B12112" s="263" t="s">
        <v>29917</v>
      </c>
      <c r="C12112" s="263" t="s">
        <v>20</v>
      </c>
      <c r="D12112" t="s">
        <v>0</v>
      </c>
    </row>
    <row r="12113" spans="1:4" x14ac:dyDescent="0.2">
      <c r="A12113" s="263" t="s">
        <v>3464</v>
      </c>
      <c r="B12113" s="263" t="s">
        <v>29918</v>
      </c>
      <c r="C12113" s="263" t="s">
        <v>23567</v>
      </c>
      <c r="D12113" t="s">
        <v>34973</v>
      </c>
    </row>
    <row r="12114" spans="1:4" x14ac:dyDescent="0.2">
      <c r="A12114" s="263" t="s">
        <v>17298</v>
      </c>
      <c r="B12114" s="263" t="s">
        <v>29918</v>
      </c>
      <c r="C12114" s="263" t="s">
        <v>23567</v>
      </c>
      <c r="D12114" t="s">
        <v>34973</v>
      </c>
    </row>
    <row r="12115" spans="1:4" x14ac:dyDescent="0.2">
      <c r="A12115" s="263" t="s">
        <v>3465</v>
      </c>
      <c r="B12115" s="263" t="s">
        <v>29919</v>
      </c>
      <c r="C12115" s="263" t="s">
        <v>23567</v>
      </c>
      <c r="D12115" t="s">
        <v>34973</v>
      </c>
    </row>
    <row r="12116" spans="1:4" x14ac:dyDescent="0.2">
      <c r="A12116" s="263" t="s">
        <v>17299</v>
      </c>
      <c r="B12116" s="263" t="s">
        <v>29919</v>
      </c>
      <c r="C12116" s="263" t="s">
        <v>23567</v>
      </c>
      <c r="D12116" t="s">
        <v>34973</v>
      </c>
    </row>
    <row r="12117" spans="1:4" x14ac:dyDescent="0.2">
      <c r="A12117" s="263" t="s">
        <v>3466</v>
      </c>
      <c r="B12117" s="263" t="s">
        <v>29920</v>
      </c>
      <c r="C12117" s="263" t="s">
        <v>20</v>
      </c>
      <c r="D12117" t="s">
        <v>0</v>
      </c>
    </row>
    <row r="12118" spans="1:4" x14ac:dyDescent="0.2">
      <c r="A12118" s="263" t="s">
        <v>17300</v>
      </c>
      <c r="B12118" s="263" t="s">
        <v>29920</v>
      </c>
      <c r="C12118" s="263" t="s">
        <v>20</v>
      </c>
      <c r="D12118" t="s">
        <v>0</v>
      </c>
    </row>
    <row r="12119" spans="1:4" x14ac:dyDescent="0.2">
      <c r="A12119" s="263" t="s">
        <v>3467</v>
      </c>
      <c r="B12119" s="263" t="s">
        <v>29921</v>
      </c>
      <c r="C12119" s="263" t="s">
        <v>20</v>
      </c>
      <c r="D12119" t="s">
        <v>0</v>
      </c>
    </row>
    <row r="12120" spans="1:4" x14ac:dyDescent="0.2">
      <c r="A12120" s="263" t="s">
        <v>17301</v>
      </c>
      <c r="B12120" s="263" t="s">
        <v>29921</v>
      </c>
      <c r="C12120" s="263" t="s">
        <v>20</v>
      </c>
      <c r="D12120" t="s">
        <v>0</v>
      </c>
    </row>
    <row r="12121" spans="1:4" x14ac:dyDescent="0.2">
      <c r="A12121" s="263" t="s">
        <v>8912</v>
      </c>
      <c r="B12121" s="263" t="s">
        <v>29922</v>
      </c>
      <c r="C12121" s="263" t="s">
        <v>20</v>
      </c>
      <c r="D12121" t="s">
        <v>0</v>
      </c>
    </row>
    <row r="12122" spans="1:4" x14ac:dyDescent="0.2">
      <c r="A12122" s="263" t="s">
        <v>17302</v>
      </c>
      <c r="B12122" s="263" t="s">
        <v>29922</v>
      </c>
      <c r="C12122" s="263" t="s">
        <v>20</v>
      </c>
      <c r="D12122" t="s">
        <v>0</v>
      </c>
    </row>
    <row r="12123" spans="1:4" x14ac:dyDescent="0.2">
      <c r="A12123" s="263" t="s">
        <v>3468</v>
      </c>
      <c r="B12123" s="263" t="s">
        <v>29923</v>
      </c>
      <c r="C12123" s="263" t="s">
        <v>23567</v>
      </c>
      <c r="D12123" t="s">
        <v>34973</v>
      </c>
    </row>
    <row r="12124" spans="1:4" x14ac:dyDescent="0.2">
      <c r="A12124" s="263" t="s">
        <v>17303</v>
      </c>
      <c r="B12124" s="263" t="s">
        <v>29923</v>
      </c>
      <c r="C12124" s="263" t="s">
        <v>23567</v>
      </c>
      <c r="D12124" t="s">
        <v>34973</v>
      </c>
    </row>
    <row r="12125" spans="1:4" x14ac:dyDescent="0.2">
      <c r="A12125" s="263" t="s">
        <v>3469</v>
      </c>
      <c r="B12125" s="263" t="s">
        <v>29924</v>
      </c>
      <c r="C12125" s="263" t="s">
        <v>23567</v>
      </c>
      <c r="D12125" t="s">
        <v>34973</v>
      </c>
    </row>
    <row r="12126" spans="1:4" x14ac:dyDescent="0.2">
      <c r="A12126" s="263" t="s">
        <v>17304</v>
      </c>
      <c r="B12126" s="263" t="s">
        <v>29924</v>
      </c>
      <c r="C12126" s="263" t="s">
        <v>23567</v>
      </c>
      <c r="D12126" t="s">
        <v>34973</v>
      </c>
    </row>
    <row r="12127" spans="1:4" x14ac:dyDescent="0.2">
      <c r="A12127" s="263" t="s">
        <v>3470</v>
      </c>
      <c r="B12127" s="263" t="s">
        <v>29925</v>
      </c>
      <c r="C12127" s="263" t="s">
        <v>23567</v>
      </c>
      <c r="D12127" t="s">
        <v>34973</v>
      </c>
    </row>
    <row r="12128" spans="1:4" x14ac:dyDescent="0.2">
      <c r="A12128" s="263" t="s">
        <v>17305</v>
      </c>
      <c r="B12128" s="263" t="s">
        <v>29925</v>
      </c>
      <c r="C12128" s="263" t="s">
        <v>23567</v>
      </c>
      <c r="D12128" t="s">
        <v>34973</v>
      </c>
    </row>
    <row r="12129" spans="1:4" x14ac:dyDescent="0.2">
      <c r="A12129" s="263" t="s">
        <v>3471</v>
      </c>
      <c r="B12129" s="263" t="s">
        <v>29926</v>
      </c>
      <c r="C12129" s="263" t="s">
        <v>23567</v>
      </c>
      <c r="D12129" t="s">
        <v>34973</v>
      </c>
    </row>
    <row r="12130" spans="1:4" x14ac:dyDescent="0.2">
      <c r="A12130" s="263" t="s">
        <v>17306</v>
      </c>
      <c r="B12130" s="263" t="s">
        <v>29926</v>
      </c>
      <c r="C12130" s="263" t="s">
        <v>23567</v>
      </c>
      <c r="D12130" t="s">
        <v>34973</v>
      </c>
    </row>
    <row r="12131" spans="1:4" x14ac:dyDescent="0.2">
      <c r="A12131" s="263" t="s">
        <v>3472</v>
      </c>
      <c r="B12131" s="263" t="s">
        <v>29927</v>
      </c>
      <c r="C12131" s="263" t="s">
        <v>23567</v>
      </c>
      <c r="D12131" t="s">
        <v>34973</v>
      </c>
    </row>
    <row r="12132" spans="1:4" x14ac:dyDescent="0.2">
      <c r="A12132" s="263" t="s">
        <v>17307</v>
      </c>
      <c r="B12132" s="263" t="s">
        <v>29927</v>
      </c>
      <c r="C12132" s="263" t="s">
        <v>23567</v>
      </c>
      <c r="D12132" t="s">
        <v>34973</v>
      </c>
    </row>
    <row r="12133" spans="1:4" x14ac:dyDescent="0.2">
      <c r="A12133" s="263" t="s">
        <v>3473</v>
      </c>
      <c r="B12133" s="263" t="s">
        <v>29928</v>
      </c>
      <c r="C12133" s="263" t="s">
        <v>23567</v>
      </c>
      <c r="D12133" t="s">
        <v>34973</v>
      </c>
    </row>
    <row r="12134" spans="1:4" x14ac:dyDescent="0.2">
      <c r="A12134" s="263" t="s">
        <v>17308</v>
      </c>
      <c r="B12134" s="263" t="s">
        <v>29928</v>
      </c>
      <c r="C12134" s="263" t="s">
        <v>23567</v>
      </c>
      <c r="D12134" t="s">
        <v>34973</v>
      </c>
    </row>
    <row r="12135" spans="1:4" x14ac:dyDescent="0.2">
      <c r="A12135" s="263" t="s">
        <v>3474</v>
      </c>
      <c r="B12135" s="263" t="s">
        <v>29929</v>
      </c>
      <c r="C12135" s="263" t="s">
        <v>23567</v>
      </c>
      <c r="D12135" t="s">
        <v>34973</v>
      </c>
    </row>
    <row r="12136" spans="1:4" x14ac:dyDescent="0.2">
      <c r="A12136" s="263" t="s">
        <v>17309</v>
      </c>
      <c r="B12136" s="263" t="s">
        <v>29929</v>
      </c>
      <c r="C12136" s="263" t="s">
        <v>23567</v>
      </c>
      <c r="D12136" t="s">
        <v>34973</v>
      </c>
    </row>
    <row r="12137" spans="1:4" x14ac:dyDescent="0.2">
      <c r="A12137" s="263" t="s">
        <v>3475</v>
      </c>
      <c r="B12137" s="263" t="s">
        <v>29930</v>
      </c>
      <c r="C12137" s="263" t="s">
        <v>23567</v>
      </c>
      <c r="D12137" t="s">
        <v>34973</v>
      </c>
    </row>
    <row r="12138" spans="1:4" x14ac:dyDescent="0.2">
      <c r="A12138" s="263" t="s">
        <v>17310</v>
      </c>
      <c r="B12138" s="263" t="s">
        <v>29930</v>
      </c>
      <c r="C12138" s="263" t="s">
        <v>23567</v>
      </c>
      <c r="D12138" t="s">
        <v>34973</v>
      </c>
    </row>
    <row r="12139" spans="1:4" x14ac:dyDescent="0.2">
      <c r="A12139" s="263" t="s">
        <v>3476</v>
      </c>
      <c r="B12139" s="263" t="s">
        <v>29931</v>
      </c>
      <c r="C12139" s="263" t="s">
        <v>23567</v>
      </c>
      <c r="D12139" t="s">
        <v>34973</v>
      </c>
    </row>
    <row r="12140" spans="1:4" x14ac:dyDescent="0.2">
      <c r="A12140" s="263" t="s">
        <v>17311</v>
      </c>
      <c r="B12140" s="263" t="s">
        <v>29931</v>
      </c>
      <c r="C12140" s="263" t="s">
        <v>23567</v>
      </c>
      <c r="D12140" t="s">
        <v>34973</v>
      </c>
    </row>
    <row r="12141" spans="1:4" x14ac:dyDescent="0.2">
      <c r="A12141" s="263" t="s">
        <v>8913</v>
      </c>
      <c r="B12141" s="263" t="s">
        <v>29932</v>
      </c>
      <c r="C12141" s="263" t="s">
        <v>23567</v>
      </c>
      <c r="D12141" t="s">
        <v>34973</v>
      </c>
    </row>
    <row r="12142" spans="1:4" x14ac:dyDescent="0.2">
      <c r="A12142" s="263" t="s">
        <v>17312</v>
      </c>
      <c r="B12142" s="263" t="s">
        <v>29932</v>
      </c>
      <c r="C12142" s="263" t="s">
        <v>23567</v>
      </c>
      <c r="D12142" t="s">
        <v>34973</v>
      </c>
    </row>
    <row r="12143" spans="1:4" x14ac:dyDescent="0.2">
      <c r="A12143" s="263" t="s">
        <v>8914</v>
      </c>
      <c r="B12143" s="263" t="s">
        <v>29933</v>
      </c>
      <c r="C12143" s="263" t="s">
        <v>23567</v>
      </c>
      <c r="D12143" t="s">
        <v>34973</v>
      </c>
    </row>
    <row r="12144" spans="1:4" x14ac:dyDescent="0.2">
      <c r="A12144" s="263" t="s">
        <v>17313</v>
      </c>
      <c r="B12144" s="263" t="s">
        <v>29933</v>
      </c>
      <c r="C12144" s="263" t="s">
        <v>23567</v>
      </c>
      <c r="D12144" t="s">
        <v>34973</v>
      </c>
    </row>
    <row r="12145" spans="1:4" x14ac:dyDescent="0.2">
      <c r="A12145" s="263" t="s">
        <v>3477</v>
      </c>
      <c r="B12145" s="263" t="s">
        <v>29934</v>
      </c>
      <c r="C12145" s="263" t="s">
        <v>23567</v>
      </c>
      <c r="D12145" t="s">
        <v>34973</v>
      </c>
    </row>
    <row r="12146" spans="1:4" x14ac:dyDescent="0.2">
      <c r="A12146" s="263" t="s">
        <v>17314</v>
      </c>
      <c r="B12146" s="263" t="s">
        <v>29934</v>
      </c>
      <c r="C12146" s="263" t="s">
        <v>23567</v>
      </c>
      <c r="D12146" t="s">
        <v>34973</v>
      </c>
    </row>
    <row r="12147" spans="1:4" x14ac:dyDescent="0.2">
      <c r="A12147" s="263" t="s">
        <v>3478</v>
      </c>
      <c r="B12147" s="263" t="s">
        <v>29935</v>
      </c>
      <c r="C12147" s="263" t="s">
        <v>23567</v>
      </c>
      <c r="D12147" t="s">
        <v>34973</v>
      </c>
    </row>
    <row r="12148" spans="1:4" x14ac:dyDescent="0.2">
      <c r="A12148" s="263" t="s">
        <v>17315</v>
      </c>
      <c r="B12148" s="263" t="s">
        <v>29935</v>
      </c>
      <c r="C12148" s="263" t="s">
        <v>23567</v>
      </c>
      <c r="D12148" t="s">
        <v>34973</v>
      </c>
    </row>
    <row r="12149" spans="1:4" x14ac:dyDescent="0.2">
      <c r="A12149" s="263" t="s">
        <v>8915</v>
      </c>
      <c r="B12149" s="263" t="s">
        <v>29936</v>
      </c>
      <c r="C12149" s="263" t="s">
        <v>23567</v>
      </c>
      <c r="D12149" t="s">
        <v>34973</v>
      </c>
    </row>
    <row r="12150" spans="1:4" x14ac:dyDescent="0.2">
      <c r="A12150" s="263" t="s">
        <v>17316</v>
      </c>
      <c r="B12150" s="263" t="s">
        <v>29936</v>
      </c>
      <c r="C12150" s="263" t="s">
        <v>23567</v>
      </c>
      <c r="D12150" t="s">
        <v>34973</v>
      </c>
    </row>
    <row r="12151" spans="1:4" x14ac:dyDescent="0.2">
      <c r="A12151" s="263" t="s">
        <v>8916</v>
      </c>
      <c r="B12151" s="263" t="s">
        <v>29937</v>
      </c>
      <c r="C12151" s="263" t="s">
        <v>23567</v>
      </c>
      <c r="D12151" t="s">
        <v>34973</v>
      </c>
    </row>
    <row r="12152" spans="1:4" x14ac:dyDescent="0.2">
      <c r="A12152" s="263" t="s">
        <v>17317</v>
      </c>
      <c r="B12152" s="263" t="s">
        <v>29937</v>
      </c>
      <c r="C12152" s="263" t="s">
        <v>23567</v>
      </c>
      <c r="D12152" t="s">
        <v>34973</v>
      </c>
    </row>
    <row r="12153" spans="1:4" x14ac:dyDescent="0.2">
      <c r="A12153" s="263" t="s">
        <v>3479</v>
      </c>
      <c r="B12153" s="263" t="s">
        <v>29938</v>
      </c>
      <c r="C12153" s="263" t="s">
        <v>23567</v>
      </c>
      <c r="D12153" t="s">
        <v>34973</v>
      </c>
    </row>
    <row r="12154" spans="1:4" x14ac:dyDescent="0.2">
      <c r="A12154" s="263" t="s">
        <v>17318</v>
      </c>
      <c r="B12154" s="263" t="s">
        <v>29938</v>
      </c>
      <c r="C12154" s="263" t="s">
        <v>23567</v>
      </c>
      <c r="D12154" t="s">
        <v>34973</v>
      </c>
    </row>
    <row r="12155" spans="1:4" x14ac:dyDescent="0.2">
      <c r="A12155" s="263" t="s">
        <v>8917</v>
      </c>
      <c r="B12155" s="263" t="s">
        <v>29939</v>
      </c>
      <c r="C12155" s="263" t="s">
        <v>23567</v>
      </c>
      <c r="D12155" t="s">
        <v>34973</v>
      </c>
    </row>
    <row r="12156" spans="1:4" x14ac:dyDescent="0.2">
      <c r="A12156" s="263" t="s">
        <v>17319</v>
      </c>
      <c r="B12156" s="263" t="s">
        <v>29939</v>
      </c>
      <c r="C12156" s="263" t="s">
        <v>23567</v>
      </c>
      <c r="D12156" t="s">
        <v>34973</v>
      </c>
    </row>
    <row r="12157" spans="1:4" x14ac:dyDescent="0.2">
      <c r="A12157" s="263" t="s">
        <v>8918</v>
      </c>
      <c r="B12157" s="263" t="s">
        <v>29940</v>
      </c>
      <c r="C12157" s="263" t="s">
        <v>23567</v>
      </c>
      <c r="D12157" t="s">
        <v>34973</v>
      </c>
    </row>
    <row r="12158" spans="1:4" x14ac:dyDescent="0.2">
      <c r="A12158" s="263" t="s">
        <v>17320</v>
      </c>
      <c r="B12158" s="263" t="s">
        <v>29940</v>
      </c>
      <c r="C12158" s="263" t="s">
        <v>23567</v>
      </c>
      <c r="D12158" t="s">
        <v>34973</v>
      </c>
    </row>
    <row r="12159" spans="1:4" x14ac:dyDescent="0.2">
      <c r="A12159" s="263" t="s">
        <v>8919</v>
      </c>
      <c r="B12159" s="263" t="s">
        <v>29941</v>
      </c>
      <c r="C12159" s="263" t="s">
        <v>23567</v>
      </c>
      <c r="D12159" t="s">
        <v>34973</v>
      </c>
    </row>
    <row r="12160" spans="1:4" x14ac:dyDescent="0.2">
      <c r="A12160" s="263" t="s">
        <v>17321</v>
      </c>
      <c r="B12160" s="263" t="s">
        <v>29941</v>
      </c>
      <c r="C12160" s="263" t="s">
        <v>23567</v>
      </c>
      <c r="D12160" t="s">
        <v>34973</v>
      </c>
    </row>
    <row r="12161" spans="1:4" x14ac:dyDescent="0.2">
      <c r="A12161" s="263" t="s">
        <v>3485</v>
      </c>
      <c r="B12161" s="263" t="s">
        <v>29942</v>
      </c>
      <c r="C12161" s="263" t="s">
        <v>23567</v>
      </c>
      <c r="D12161" t="s">
        <v>34973</v>
      </c>
    </row>
    <row r="12162" spans="1:4" x14ac:dyDescent="0.2">
      <c r="A12162" s="263" t="s">
        <v>17322</v>
      </c>
      <c r="B12162" s="263" t="s">
        <v>29942</v>
      </c>
      <c r="C12162" s="263" t="s">
        <v>23567</v>
      </c>
      <c r="D12162" t="s">
        <v>34973</v>
      </c>
    </row>
    <row r="12163" spans="1:4" x14ac:dyDescent="0.2">
      <c r="A12163" s="263" t="s">
        <v>8920</v>
      </c>
      <c r="B12163" s="263" t="s">
        <v>29943</v>
      </c>
      <c r="C12163" s="263" t="s">
        <v>23567</v>
      </c>
      <c r="D12163" t="s">
        <v>34973</v>
      </c>
    </row>
    <row r="12164" spans="1:4" x14ac:dyDescent="0.2">
      <c r="A12164" s="263" t="s">
        <v>17323</v>
      </c>
      <c r="B12164" s="263" t="s">
        <v>29943</v>
      </c>
      <c r="C12164" s="263" t="s">
        <v>23567</v>
      </c>
      <c r="D12164" t="s">
        <v>34973</v>
      </c>
    </row>
    <row r="12165" spans="1:4" x14ac:dyDescent="0.2">
      <c r="A12165" s="263" t="s">
        <v>8921</v>
      </c>
      <c r="B12165" s="263" t="s">
        <v>29944</v>
      </c>
      <c r="C12165" s="263" t="s">
        <v>23567</v>
      </c>
      <c r="D12165" t="s">
        <v>34973</v>
      </c>
    </row>
    <row r="12166" spans="1:4" x14ac:dyDescent="0.2">
      <c r="A12166" s="263" t="s">
        <v>17324</v>
      </c>
      <c r="B12166" s="263" t="s">
        <v>29944</v>
      </c>
      <c r="C12166" s="263" t="s">
        <v>23567</v>
      </c>
      <c r="D12166" t="s">
        <v>34973</v>
      </c>
    </row>
    <row r="12167" spans="1:4" x14ac:dyDescent="0.2">
      <c r="A12167" s="263" t="s">
        <v>8922</v>
      </c>
      <c r="B12167" s="263" t="s">
        <v>29945</v>
      </c>
      <c r="C12167" s="263" t="s">
        <v>23567</v>
      </c>
      <c r="D12167" t="s">
        <v>34973</v>
      </c>
    </row>
    <row r="12168" spans="1:4" x14ac:dyDescent="0.2">
      <c r="A12168" s="263" t="s">
        <v>17325</v>
      </c>
      <c r="B12168" s="263" t="s">
        <v>29945</v>
      </c>
      <c r="C12168" s="263" t="s">
        <v>23567</v>
      </c>
      <c r="D12168" t="s">
        <v>34973</v>
      </c>
    </row>
    <row r="12169" spans="1:4" x14ac:dyDescent="0.2">
      <c r="A12169" s="263" t="s">
        <v>8923</v>
      </c>
      <c r="B12169" s="263" t="s">
        <v>29946</v>
      </c>
      <c r="C12169" s="263" t="s">
        <v>23567</v>
      </c>
      <c r="D12169" t="s">
        <v>34973</v>
      </c>
    </row>
    <row r="12170" spans="1:4" x14ac:dyDescent="0.2">
      <c r="A12170" s="263" t="s">
        <v>17326</v>
      </c>
      <c r="B12170" s="263" t="s">
        <v>29946</v>
      </c>
      <c r="C12170" s="263" t="s">
        <v>23567</v>
      </c>
      <c r="D12170" t="s">
        <v>34973</v>
      </c>
    </row>
    <row r="12171" spans="1:4" x14ac:dyDescent="0.2">
      <c r="A12171" s="263" t="s">
        <v>3486</v>
      </c>
      <c r="B12171" s="263" t="s">
        <v>29947</v>
      </c>
      <c r="C12171" s="263" t="s">
        <v>20</v>
      </c>
      <c r="D12171" t="s">
        <v>0</v>
      </c>
    </row>
    <row r="12172" spans="1:4" x14ac:dyDescent="0.2">
      <c r="A12172" s="263" t="s">
        <v>17327</v>
      </c>
      <c r="B12172" s="263" t="s">
        <v>29947</v>
      </c>
      <c r="C12172" s="263" t="s">
        <v>20</v>
      </c>
      <c r="D12172" t="s">
        <v>0</v>
      </c>
    </row>
    <row r="12173" spans="1:4" x14ac:dyDescent="0.2">
      <c r="A12173" s="263" t="s">
        <v>3487</v>
      </c>
      <c r="B12173" s="263" t="s">
        <v>29948</v>
      </c>
      <c r="C12173" s="263" t="s">
        <v>20</v>
      </c>
      <c r="D12173" t="s">
        <v>0</v>
      </c>
    </row>
    <row r="12174" spans="1:4" x14ac:dyDescent="0.2">
      <c r="A12174" s="263" t="s">
        <v>17328</v>
      </c>
      <c r="B12174" s="263" t="s">
        <v>29948</v>
      </c>
      <c r="C12174" s="263" t="s">
        <v>20</v>
      </c>
      <c r="D12174" t="s">
        <v>0</v>
      </c>
    </row>
    <row r="12175" spans="1:4" x14ac:dyDescent="0.2">
      <c r="A12175" s="263" t="s">
        <v>3488</v>
      </c>
      <c r="B12175" s="263" t="s">
        <v>29949</v>
      </c>
      <c r="C12175" s="263" t="s">
        <v>20</v>
      </c>
      <c r="D12175" t="s">
        <v>0</v>
      </c>
    </row>
    <row r="12176" spans="1:4" x14ac:dyDescent="0.2">
      <c r="A12176" s="263" t="s">
        <v>17329</v>
      </c>
      <c r="B12176" s="263" t="s">
        <v>29949</v>
      </c>
      <c r="C12176" s="263" t="s">
        <v>20</v>
      </c>
      <c r="D12176" t="s">
        <v>0</v>
      </c>
    </row>
    <row r="12177" spans="1:4" x14ac:dyDescent="0.2">
      <c r="A12177" s="263" t="s">
        <v>3489</v>
      </c>
      <c r="B12177" s="263" t="s">
        <v>29950</v>
      </c>
      <c r="C12177" s="263" t="s">
        <v>20</v>
      </c>
      <c r="D12177" t="s">
        <v>0</v>
      </c>
    </row>
    <row r="12178" spans="1:4" x14ac:dyDescent="0.2">
      <c r="A12178" s="263" t="s">
        <v>17330</v>
      </c>
      <c r="B12178" s="263" t="s">
        <v>29950</v>
      </c>
      <c r="C12178" s="263" t="s">
        <v>20</v>
      </c>
      <c r="D12178" t="s">
        <v>0</v>
      </c>
    </row>
    <row r="12179" spans="1:4" x14ac:dyDescent="0.2">
      <c r="A12179" s="263" t="s">
        <v>3490</v>
      </c>
      <c r="B12179" s="263" t="s">
        <v>29951</v>
      </c>
      <c r="C12179" s="263" t="s">
        <v>20</v>
      </c>
      <c r="D12179" t="s">
        <v>0</v>
      </c>
    </row>
    <row r="12180" spans="1:4" x14ac:dyDescent="0.2">
      <c r="A12180" s="263" t="s">
        <v>17331</v>
      </c>
      <c r="B12180" s="263" t="s">
        <v>29951</v>
      </c>
      <c r="C12180" s="263" t="s">
        <v>20</v>
      </c>
      <c r="D12180" t="s">
        <v>0</v>
      </c>
    </row>
    <row r="12181" spans="1:4" x14ac:dyDescent="0.2">
      <c r="A12181" s="263" t="s">
        <v>3491</v>
      </c>
      <c r="B12181" s="263" t="s">
        <v>29952</v>
      </c>
      <c r="C12181" s="263" t="s">
        <v>20</v>
      </c>
      <c r="D12181" t="s">
        <v>0</v>
      </c>
    </row>
    <row r="12182" spans="1:4" x14ac:dyDescent="0.2">
      <c r="A12182" s="263" t="s">
        <v>17332</v>
      </c>
      <c r="B12182" s="263" t="s">
        <v>29952</v>
      </c>
      <c r="C12182" s="263" t="s">
        <v>20</v>
      </c>
      <c r="D12182" t="s">
        <v>0</v>
      </c>
    </row>
    <row r="12183" spans="1:4" x14ac:dyDescent="0.2">
      <c r="A12183" s="263" t="s">
        <v>3492</v>
      </c>
      <c r="B12183" s="263" t="s">
        <v>29953</v>
      </c>
      <c r="C12183" s="263" t="s">
        <v>20</v>
      </c>
      <c r="D12183" t="s">
        <v>0</v>
      </c>
    </row>
    <row r="12184" spans="1:4" x14ac:dyDescent="0.2">
      <c r="A12184" s="263" t="s">
        <v>17333</v>
      </c>
      <c r="B12184" s="263" t="s">
        <v>29953</v>
      </c>
      <c r="C12184" s="263" t="s">
        <v>20</v>
      </c>
      <c r="D12184" t="s">
        <v>0</v>
      </c>
    </row>
    <row r="12185" spans="1:4" x14ac:dyDescent="0.2">
      <c r="A12185" s="263" t="s">
        <v>3480</v>
      </c>
      <c r="B12185" s="263" t="s">
        <v>29954</v>
      </c>
      <c r="C12185" s="263" t="s">
        <v>23567</v>
      </c>
      <c r="D12185" t="s">
        <v>34973</v>
      </c>
    </row>
    <row r="12186" spans="1:4" x14ac:dyDescent="0.2">
      <c r="A12186" s="263" t="s">
        <v>17334</v>
      </c>
      <c r="B12186" s="263" t="s">
        <v>29954</v>
      </c>
      <c r="C12186" s="263" t="s">
        <v>23567</v>
      </c>
      <c r="D12186" t="s">
        <v>34973</v>
      </c>
    </row>
    <row r="12187" spans="1:4" x14ac:dyDescent="0.2">
      <c r="A12187" s="263" t="s">
        <v>8924</v>
      </c>
      <c r="B12187" s="263" t="s">
        <v>29955</v>
      </c>
      <c r="C12187" s="263" t="s">
        <v>23567</v>
      </c>
      <c r="D12187" t="s">
        <v>34973</v>
      </c>
    </row>
    <row r="12188" spans="1:4" x14ac:dyDescent="0.2">
      <c r="A12188" s="263" t="s">
        <v>17335</v>
      </c>
      <c r="B12188" s="263" t="s">
        <v>29955</v>
      </c>
      <c r="C12188" s="263" t="s">
        <v>23567</v>
      </c>
      <c r="D12188" t="s">
        <v>34973</v>
      </c>
    </row>
    <row r="12189" spans="1:4" x14ac:dyDescent="0.2">
      <c r="A12189" s="263" t="s">
        <v>3481</v>
      </c>
      <c r="B12189" s="263" t="s">
        <v>29956</v>
      </c>
      <c r="C12189" s="263" t="s">
        <v>23567</v>
      </c>
      <c r="D12189" t="s">
        <v>34973</v>
      </c>
    </row>
    <row r="12190" spans="1:4" x14ac:dyDescent="0.2">
      <c r="A12190" s="263" t="s">
        <v>17336</v>
      </c>
      <c r="B12190" s="263" t="s">
        <v>29956</v>
      </c>
      <c r="C12190" s="263" t="s">
        <v>23567</v>
      </c>
      <c r="D12190" t="s">
        <v>34973</v>
      </c>
    </row>
    <row r="12191" spans="1:4" x14ac:dyDescent="0.2">
      <c r="A12191" s="263" t="s">
        <v>8925</v>
      </c>
      <c r="B12191" s="263" t="s">
        <v>29957</v>
      </c>
      <c r="C12191" s="263" t="s">
        <v>23567</v>
      </c>
      <c r="D12191" t="s">
        <v>34973</v>
      </c>
    </row>
    <row r="12192" spans="1:4" x14ac:dyDescent="0.2">
      <c r="A12192" s="263" t="s">
        <v>17337</v>
      </c>
      <c r="B12192" s="263" t="s">
        <v>29957</v>
      </c>
      <c r="C12192" s="263" t="s">
        <v>23567</v>
      </c>
      <c r="D12192" t="s">
        <v>34973</v>
      </c>
    </row>
    <row r="12193" spans="1:4" x14ac:dyDescent="0.2">
      <c r="A12193" s="263" t="s">
        <v>3482</v>
      </c>
      <c r="B12193" s="263" t="s">
        <v>29958</v>
      </c>
      <c r="C12193" s="263" t="s">
        <v>23567</v>
      </c>
      <c r="D12193" t="s">
        <v>34973</v>
      </c>
    </row>
    <row r="12194" spans="1:4" x14ac:dyDescent="0.2">
      <c r="A12194" s="263" t="s">
        <v>17338</v>
      </c>
      <c r="B12194" s="263" t="s">
        <v>29958</v>
      </c>
      <c r="C12194" s="263" t="s">
        <v>23567</v>
      </c>
      <c r="D12194" t="s">
        <v>34973</v>
      </c>
    </row>
    <row r="12195" spans="1:4" x14ac:dyDescent="0.2">
      <c r="A12195" s="263" t="s">
        <v>8926</v>
      </c>
      <c r="B12195" s="263" t="s">
        <v>29959</v>
      </c>
      <c r="C12195" s="263" t="s">
        <v>23567</v>
      </c>
      <c r="D12195" t="s">
        <v>34973</v>
      </c>
    </row>
    <row r="12196" spans="1:4" x14ac:dyDescent="0.2">
      <c r="A12196" s="263" t="s">
        <v>17339</v>
      </c>
      <c r="B12196" s="263" t="s">
        <v>29959</v>
      </c>
      <c r="C12196" s="263" t="s">
        <v>23567</v>
      </c>
      <c r="D12196" t="s">
        <v>34973</v>
      </c>
    </row>
    <row r="12197" spans="1:4" x14ac:dyDescent="0.2">
      <c r="A12197" s="263" t="s">
        <v>8927</v>
      </c>
      <c r="B12197" s="263" t="s">
        <v>35067</v>
      </c>
      <c r="C12197" s="263" t="s">
        <v>23567</v>
      </c>
      <c r="D12197" t="s">
        <v>34973</v>
      </c>
    </row>
    <row r="12198" spans="1:4" x14ac:dyDescent="0.2">
      <c r="A12198" s="263" t="s">
        <v>17340</v>
      </c>
      <c r="B12198" s="263" t="s">
        <v>35067</v>
      </c>
      <c r="C12198" s="263" t="s">
        <v>23567</v>
      </c>
      <c r="D12198" t="s">
        <v>34973</v>
      </c>
    </row>
    <row r="12199" spans="1:4" x14ac:dyDescent="0.2">
      <c r="A12199" s="263" t="s">
        <v>8928</v>
      </c>
      <c r="B12199" s="263" t="s">
        <v>35068</v>
      </c>
      <c r="C12199" s="263" t="s">
        <v>23567</v>
      </c>
      <c r="D12199" t="s">
        <v>34973</v>
      </c>
    </row>
    <row r="12200" spans="1:4" x14ac:dyDescent="0.2">
      <c r="A12200" s="263" t="s">
        <v>17341</v>
      </c>
      <c r="B12200" s="263" t="s">
        <v>35068</v>
      </c>
      <c r="C12200" s="263" t="s">
        <v>23567</v>
      </c>
      <c r="D12200" t="s">
        <v>34973</v>
      </c>
    </row>
    <row r="12201" spans="1:4" x14ac:dyDescent="0.2">
      <c r="A12201" s="263" t="s">
        <v>8929</v>
      </c>
      <c r="B12201" s="263" t="s">
        <v>29960</v>
      </c>
      <c r="C12201" s="263" t="s">
        <v>23567</v>
      </c>
      <c r="D12201" t="s">
        <v>34973</v>
      </c>
    </row>
    <row r="12202" spans="1:4" x14ac:dyDescent="0.2">
      <c r="A12202" s="263" t="s">
        <v>17342</v>
      </c>
      <c r="B12202" s="263" t="s">
        <v>29960</v>
      </c>
      <c r="C12202" s="263" t="s">
        <v>23567</v>
      </c>
      <c r="D12202" t="s">
        <v>34973</v>
      </c>
    </row>
    <row r="12203" spans="1:4" x14ac:dyDescent="0.2">
      <c r="A12203" s="263" t="s">
        <v>8930</v>
      </c>
      <c r="B12203" s="263" t="s">
        <v>29961</v>
      </c>
      <c r="C12203" s="263" t="s">
        <v>23567</v>
      </c>
      <c r="D12203" t="s">
        <v>34973</v>
      </c>
    </row>
    <row r="12204" spans="1:4" x14ac:dyDescent="0.2">
      <c r="A12204" s="263" t="s">
        <v>17343</v>
      </c>
      <c r="B12204" s="263" t="s">
        <v>29961</v>
      </c>
      <c r="C12204" s="263" t="s">
        <v>23567</v>
      </c>
      <c r="D12204" t="s">
        <v>34973</v>
      </c>
    </row>
    <row r="12205" spans="1:4" x14ac:dyDescent="0.2">
      <c r="A12205" s="263" t="s">
        <v>8931</v>
      </c>
      <c r="B12205" s="263" t="s">
        <v>29962</v>
      </c>
      <c r="C12205" s="263" t="s">
        <v>20</v>
      </c>
      <c r="D12205" t="s">
        <v>0</v>
      </c>
    </row>
    <row r="12206" spans="1:4" x14ac:dyDescent="0.2">
      <c r="A12206" s="263" t="s">
        <v>17344</v>
      </c>
      <c r="B12206" s="263" t="s">
        <v>29962</v>
      </c>
      <c r="C12206" s="263" t="s">
        <v>20</v>
      </c>
      <c r="D12206" t="s">
        <v>0</v>
      </c>
    </row>
    <row r="12207" spans="1:4" x14ac:dyDescent="0.2">
      <c r="A12207" s="263" t="s">
        <v>8932</v>
      </c>
      <c r="B12207" s="263" t="s">
        <v>29963</v>
      </c>
      <c r="C12207" s="263" t="s">
        <v>20</v>
      </c>
      <c r="D12207" t="s">
        <v>0</v>
      </c>
    </row>
    <row r="12208" spans="1:4" x14ac:dyDescent="0.2">
      <c r="A12208" s="263" t="s">
        <v>17345</v>
      </c>
      <c r="B12208" s="263" t="s">
        <v>29963</v>
      </c>
      <c r="C12208" s="263" t="s">
        <v>20</v>
      </c>
      <c r="D12208" t="s">
        <v>0</v>
      </c>
    </row>
    <row r="12209" spans="1:4" x14ac:dyDescent="0.2">
      <c r="A12209" s="263" t="s">
        <v>8933</v>
      </c>
      <c r="B12209" s="263" t="s">
        <v>29964</v>
      </c>
      <c r="C12209" s="263" t="s">
        <v>20</v>
      </c>
      <c r="D12209" t="s">
        <v>0</v>
      </c>
    </row>
    <row r="12210" spans="1:4" x14ac:dyDescent="0.2">
      <c r="A12210" s="263" t="s">
        <v>17346</v>
      </c>
      <c r="B12210" s="263" t="s">
        <v>29964</v>
      </c>
      <c r="C12210" s="263" t="s">
        <v>20</v>
      </c>
      <c r="D12210" t="s">
        <v>0</v>
      </c>
    </row>
    <row r="12211" spans="1:4" x14ac:dyDescent="0.2">
      <c r="A12211" s="263" t="s">
        <v>8934</v>
      </c>
      <c r="B12211" s="263" t="s">
        <v>29965</v>
      </c>
      <c r="C12211" s="263" t="s">
        <v>20</v>
      </c>
      <c r="D12211" t="s">
        <v>0</v>
      </c>
    </row>
    <row r="12212" spans="1:4" x14ac:dyDescent="0.2">
      <c r="A12212" s="263" t="s">
        <v>17347</v>
      </c>
      <c r="B12212" s="263" t="s">
        <v>29965</v>
      </c>
      <c r="C12212" s="263" t="s">
        <v>20</v>
      </c>
      <c r="D12212" t="s">
        <v>0</v>
      </c>
    </row>
    <row r="12213" spans="1:4" x14ac:dyDescent="0.2">
      <c r="A12213" s="263" t="s">
        <v>3483</v>
      </c>
      <c r="B12213" s="263" t="s">
        <v>29966</v>
      </c>
      <c r="C12213" s="263" t="s">
        <v>23567</v>
      </c>
      <c r="D12213" t="s">
        <v>34973</v>
      </c>
    </row>
    <row r="12214" spans="1:4" x14ac:dyDescent="0.2">
      <c r="A12214" s="263" t="s">
        <v>17348</v>
      </c>
      <c r="B12214" s="263" t="s">
        <v>29966</v>
      </c>
      <c r="C12214" s="263" t="s">
        <v>23567</v>
      </c>
      <c r="D12214" t="s">
        <v>34973</v>
      </c>
    </row>
    <row r="12215" spans="1:4" x14ac:dyDescent="0.2">
      <c r="A12215" s="263" t="s">
        <v>8935</v>
      </c>
      <c r="B12215" s="263" t="s">
        <v>29967</v>
      </c>
      <c r="C12215" s="263" t="s">
        <v>23567</v>
      </c>
      <c r="D12215" t="s">
        <v>34973</v>
      </c>
    </row>
    <row r="12216" spans="1:4" x14ac:dyDescent="0.2">
      <c r="A12216" s="263" t="s">
        <v>17349</v>
      </c>
      <c r="B12216" s="263" t="s">
        <v>29967</v>
      </c>
      <c r="C12216" s="263" t="s">
        <v>23567</v>
      </c>
      <c r="D12216" t="s">
        <v>34973</v>
      </c>
    </row>
    <row r="12217" spans="1:4" x14ac:dyDescent="0.2">
      <c r="A12217" s="263" t="s">
        <v>8936</v>
      </c>
      <c r="B12217" s="263" t="s">
        <v>29968</v>
      </c>
      <c r="C12217" s="263" t="s">
        <v>23567</v>
      </c>
      <c r="D12217" t="s">
        <v>34973</v>
      </c>
    </row>
    <row r="12218" spans="1:4" x14ac:dyDescent="0.2">
      <c r="A12218" s="263" t="s">
        <v>17350</v>
      </c>
      <c r="B12218" s="263" t="s">
        <v>29968</v>
      </c>
      <c r="C12218" s="263" t="s">
        <v>23567</v>
      </c>
      <c r="D12218" t="s">
        <v>34973</v>
      </c>
    </row>
    <row r="12219" spans="1:4" x14ac:dyDescent="0.2">
      <c r="A12219" s="263" t="s">
        <v>8937</v>
      </c>
      <c r="B12219" s="263" t="s">
        <v>29969</v>
      </c>
      <c r="C12219" s="263" t="s">
        <v>23567</v>
      </c>
      <c r="D12219" t="s">
        <v>34973</v>
      </c>
    </row>
    <row r="12220" spans="1:4" x14ac:dyDescent="0.2">
      <c r="A12220" s="263" t="s">
        <v>17351</v>
      </c>
      <c r="B12220" s="263" t="s">
        <v>29969</v>
      </c>
      <c r="C12220" s="263" t="s">
        <v>23567</v>
      </c>
      <c r="D12220" t="s">
        <v>34973</v>
      </c>
    </row>
    <row r="12221" spans="1:4" x14ac:dyDescent="0.2">
      <c r="A12221" s="263" t="s">
        <v>8938</v>
      </c>
      <c r="B12221" s="263" t="s">
        <v>29970</v>
      </c>
      <c r="C12221" s="263" t="s">
        <v>20</v>
      </c>
      <c r="D12221" t="s">
        <v>0</v>
      </c>
    </row>
    <row r="12222" spans="1:4" x14ac:dyDescent="0.2">
      <c r="A12222" s="263" t="s">
        <v>17352</v>
      </c>
      <c r="B12222" s="263" t="s">
        <v>29970</v>
      </c>
      <c r="C12222" s="263" t="s">
        <v>20</v>
      </c>
      <c r="D12222" t="s">
        <v>0</v>
      </c>
    </row>
    <row r="12223" spans="1:4" x14ac:dyDescent="0.2">
      <c r="A12223" s="263" t="s">
        <v>8939</v>
      </c>
      <c r="B12223" s="263" t="s">
        <v>29971</v>
      </c>
      <c r="C12223" s="263" t="s">
        <v>20</v>
      </c>
      <c r="D12223" t="s">
        <v>0</v>
      </c>
    </row>
    <row r="12224" spans="1:4" x14ac:dyDescent="0.2">
      <c r="A12224" s="263" t="s">
        <v>17353</v>
      </c>
      <c r="B12224" s="263" t="s">
        <v>29971</v>
      </c>
      <c r="C12224" s="263" t="s">
        <v>20</v>
      </c>
      <c r="D12224" t="s">
        <v>0</v>
      </c>
    </row>
    <row r="12225" spans="1:4" x14ac:dyDescent="0.2">
      <c r="A12225" s="263" t="s">
        <v>8940</v>
      </c>
      <c r="B12225" s="263" t="s">
        <v>29972</v>
      </c>
      <c r="C12225" s="263" t="s">
        <v>23567</v>
      </c>
      <c r="D12225" t="s">
        <v>34973</v>
      </c>
    </row>
    <row r="12226" spans="1:4" x14ac:dyDescent="0.2">
      <c r="A12226" s="263" t="s">
        <v>17354</v>
      </c>
      <c r="B12226" s="263" t="s">
        <v>29972</v>
      </c>
      <c r="C12226" s="263" t="s">
        <v>23567</v>
      </c>
      <c r="D12226" t="s">
        <v>34973</v>
      </c>
    </row>
    <row r="12227" spans="1:4" x14ac:dyDescent="0.2">
      <c r="A12227" s="263" t="s">
        <v>8941</v>
      </c>
      <c r="B12227" s="263" t="s">
        <v>29973</v>
      </c>
      <c r="C12227" s="263" t="s">
        <v>23567</v>
      </c>
      <c r="D12227" t="s">
        <v>34973</v>
      </c>
    </row>
    <row r="12228" spans="1:4" x14ac:dyDescent="0.2">
      <c r="A12228" s="263" t="s">
        <v>17355</v>
      </c>
      <c r="B12228" s="263" t="s">
        <v>29973</v>
      </c>
      <c r="C12228" s="263" t="s">
        <v>23567</v>
      </c>
      <c r="D12228" t="s">
        <v>34973</v>
      </c>
    </row>
    <row r="12229" spans="1:4" x14ac:dyDescent="0.2">
      <c r="A12229" s="263" t="s">
        <v>8942</v>
      </c>
      <c r="B12229" s="263" t="s">
        <v>29974</v>
      </c>
      <c r="C12229" s="263" t="s">
        <v>23567</v>
      </c>
      <c r="D12229" t="s">
        <v>34973</v>
      </c>
    </row>
    <row r="12230" spans="1:4" x14ac:dyDescent="0.2">
      <c r="A12230" s="263" t="s">
        <v>17356</v>
      </c>
      <c r="B12230" s="263" t="s">
        <v>29974</v>
      </c>
      <c r="C12230" s="263" t="s">
        <v>23567</v>
      </c>
      <c r="D12230" t="s">
        <v>34973</v>
      </c>
    </row>
    <row r="12231" spans="1:4" x14ac:dyDescent="0.2">
      <c r="A12231" s="263" t="s">
        <v>8943</v>
      </c>
      <c r="B12231" s="263" t="s">
        <v>29975</v>
      </c>
      <c r="C12231" s="263" t="s">
        <v>23567</v>
      </c>
      <c r="D12231" t="s">
        <v>34973</v>
      </c>
    </row>
    <row r="12232" spans="1:4" x14ac:dyDescent="0.2">
      <c r="A12232" s="263" t="s">
        <v>17357</v>
      </c>
      <c r="B12232" s="263" t="s">
        <v>29975</v>
      </c>
      <c r="C12232" s="263" t="s">
        <v>23567</v>
      </c>
      <c r="D12232" t="s">
        <v>34973</v>
      </c>
    </row>
    <row r="12233" spans="1:4" x14ac:dyDescent="0.2">
      <c r="A12233" s="263" t="s">
        <v>8944</v>
      </c>
      <c r="B12233" s="263" t="s">
        <v>29976</v>
      </c>
      <c r="C12233" s="263" t="s">
        <v>23567</v>
      </c>
      <c r="D12233" t="s">
        <v>34973</v>
      </c>
    </row>
    <row r="12234" spans="1:4" x14ac:dyDescent="0.2">
      <c r="A12234" s="263" t="s">
        <v>17358</v>
      </c>
      <c r="B12234" s="263" t="s">
        <v>29976</v>
      </c>
      <c r="C12234" s="263" t="s">
        <v>23567</v>
      </c>
      <c r="D12234" t="s">
        <v>34973</v>
      </c>
    </row>
    <row r="12235" spans="1:4" x14ac:dyDescent="0.2">
      <c r="A12235" s="263" t="s">
        <v>8945</v>
      </c>
      <c r="B12235" s="263" t="s">
        <v>29977</v>
      </c>
      <c r="C12235" s="263" t="s">
        <v>23567</v>
      </c>
      <c r="D12235" t="s">
        <v>34973</v>
      </c>
    </row>
    <row r="12236" spans="1:4" x14ac:dyDescent="0.2">
      <c r="A12236" s="263" t="s">
        <v>17359</v>
      </c>
      <c r="B12236" s="263" t="s">
        <v>29977</v>
      </c>
      <c r="C12236" s="263" t="s">
        <v>23567</v>
      </c>
      <c r="D12236" t="s">
        <v>34973</v>
      </c>
    </row>
    <row r="12237" spans="1:4" x14ac:dyDescent="0.2">
      <c r="A12237" s="263" t="s">
        <v>8946</v>
      </c>
      <c r="B12237" s="263" t="s">
        <v>29978</v>
      </c>
      <c r="C12237" s="263" t="s">
        <v>23567</v>
      </c>
      <c r="D12237" t="s">
        <v>34973</v>
      </c>
    </row>
    <row r="12238" spans="1:4" x14ac:dyDescent="0.2">
      <c r="A12238" s="263" t="s">
        <v>17360</v>
      </c>
      <c r="B12238" s="263" t="s">
        <v>29978</v>
      </c>
      <c r="C12238" s="263" t="s">
        <v>23567</v>
      </c>
      <c r="D12238" t="s">
        <v>34973</v>
      </c>
    </row>
    <row r="12239" spans="1:4" x14ac:dyDescent="0.2">
      <c r="A12239" s="263" t="s">
        <v>3484</v>
      </c>
      <c r="B12239" s="263" t="s">
        <v>29979</v>
      </c>
      <c r="C12239" s="263" t="s">
        <v>23567</v>
      </c>
      <c r="D12239" t="s">
        <v>34973</v>
      </c>
    </row>
    <row r="12240" spans="1:4" x14ac:dyDescent="0.2">
      <c r="A12240" s="263" t="s">
        <v>17361</v>
      </c>
      <c r="B12240" s="263" t="s">
        <v>29979</v>
      </c>
      <c r="C12240" s="263" t="s">
        <v>23567</v>
      </c>
      <c r="D12240" t="s">
        <v>34973</v>
      </c>
    </row>
    <row r="12241" spans="1:4" x14ac:dyDescent="0.2">
      <c r="A12241" s="263" t="s">
        <v>3493</v>
      </c>
      <c r="B12241" s="263" t="s">
        <v>29980</v>
      </c>
      <c r="C12241" s="263" t="s">
        <v>23567</v>
      </c>
      <c r="D12241" t="s">
        <v>34973</v>
      </c>
    </row>
    <row r="12242" spans="1:4" x14ac:dyDescent="0.2">
      <c r="A12242" s="263" t="s">
        <v>17362</v>
      </c>
      <c r="B12242" s="263" t="s">
        <v>29980</v>
      </c>
      <c r="C12242" s="263" t="s">
        <v>23567</v>
      </c>
      <c r="D12242" t="s">
        <v>34973</v>
      </c>
    </row>
    <row r="12243" spans="1:4" x14ac:dyDescent="0.2">
      <c r="A12243" s="263" t="s">
        <v>3494</v>
      </c>
      <c r="B12243" s="263" t="s">
        <v>29981</v>
      </c>
      <c r="C12243" s="263" t="s">
        <v>23567</v>
      </c>
      <c r="D12243" t="s">
        <v>34973</v>
      </c>
    </row>
    <row r="12244" spans="1:4" x14ac:dyDescent="0.2">
      <c r="A12244" s="263" t="s">
        <v>17363</v>
      </c>
      <c r="B12244" s="263" t="s">
        <v>29981</v>
      </c>
      <c r="C12244" s="263" t="s">
        <v>23567</v>
      </c>
      <c r="D12244" t="s">
        <v>34973</v>
      </c>
    </row>
    <row r="12245" spans="1:4" x14ac:dyDescent="0.2">
      <c r="A12245" s="263" t="s">
        <v>8947</v>
      </c>
      <c r="B12245" s="263" t="s">
        <v>29982</v>
      </c>
      <c r="C12245" s="263" t="s">
        <v>23567</v>
      </c>
      <c r="D12245" t="s">
        <v>34973</v>
      </c>
    </row>
    <row r="12246" spans="1:4" x14ac:dyDescent="0.2">
      <c r="A12246" s="263" t="s">
        <v>17364</v>
      </c>
      <c r="B12246" s="263" t="s">
        <v>29982</v>
      </c>
      <c r="C12246" s="263" t="s">
        <v>23567</v>
      </c>
      <c r="D12246" t="s">
        <v>34973</v>
      </c>
    </row>
    <row r="12247" spans="1:4" x14ac:dyDescent="0.2">
      <c r="A12247" s="263" t="s">
        <v>8948</v>
      </c>
      <c r="B12247" s="263" t="s">
        <v>29983</v>
      </c>
      <c r="C12247" s="263" t="s">
        <v>23567</v>
      </c>
      <c r="D12247" t="s">
        <v>34973</v>
      </c>
    </row>
    <row r="12248" spans="1:4" x14ac:dyDescent="0.2">
      <c r="A12248" s="263" t="s">
        <v>17365</v>
      </c>
      <c r="B12248" s="263" t="s">
        <v>29983</v>
      </c>
      <c r="C12248" s="263" t="s">
        <v>23567</v>
      </c>
      <c r="D12248" t="s">
        <v>34973</v>
      </c>
    </row>
    <row r="12249" spans="1:4" x14ac:dyDescent="0.2">
      <c r="A12249" s="263" t="s">
        <v>3495</v>
      </c>
      <c r="B12249" s="263" t="s">
        <v>29984</v>
      </c>
      <c r="C12249" s="263" t="s">
        <v>20</v>
      </c>
      <c r="D12249" t="s">
        <v>0</v>
      </c>
    </row>
    <row r="12250" spans="1:4" x14ac:dyDescent="0.2">
      <c r="A12250" s="263" t="s">
        <v>17366</v>
      </c>
      <c r="B12250" s="263" t="s">
        <v>29984</v>
      </c>
      <c r="C12250" s="263" t="s">
        <v>20</v>
      </c>
      <c r="D12250" t="s">
        <v>0</v>
      </c>
    </row>
    <row r="12251" spans="1:4" x14ac:dyDescent="0.2">
      <c r="A12251" s="263" t="s">
        <v>8949</v>
      </c>
      <c r="B12251" s="263" t="s">
        <v>29985</v>
      </c>
      <c r="C12251" s="263" t="s">
        <v>20</v>
      </c>
      <c r="D12251" t="s">
        <v>0</v>
      </c>
    </row>
    <row r="12252" spans="1:4" x14ac:dyDescent="0.2">
      <c r="A12252" s="263" t="s">
        <v>17367</v>
      </c>
      <c r="B12252" s="263" t="s">
        <v>29985</v>
      </c>
      <c r="C12252" s="263" t="s">
        <v>20</v>
      </c>
      <c r="D12252" t="s">
        <v>0</v>
      </c>
    </row>
    <row r="12253" spans="1:4" x14ac:dyDescent="0.2">
      <c r="A12253" s="263" t="s">
        <v>3496</v>
      </c>
      <c r="B12253" s="263" t="s">
        <v>29986</v>
      </c>
      <c r="C12253" s="263" t="s">
        <v>20</v>
      </c>
      <c r="D12253" t="s">
        <v>0</v>
      </c>
    </row>
    <row r="12254" spans="1:4" x14ac:dyDescent="0.2">
      <c r="A12254" s="263" t="s">
        <v>17368</v>
      </c>
      <c r="B12254" s="263" t="s">
        <v>29986</v>
      </c>
      <c r="C12254" s="263" t="s">
        <v>20</v>
      </c>
      <c r="D12254" t="s">
        <v>0</v>
      </c>
    </row>
    <row r="12255" spans="1:4" x14ac:dyDescent="0.2">
      <c r="A12255" s="263" t="s">
        <v>8950</v>
      </c>
      <c r="B12255" s="263" t="s">
        <v>29987</v>
      </c>
      <c r="C12255" s="263" t="s">
        <v>20</v>
      </c>
      <c r="D12255" t="s">
        <v>0</v>
      </c>
    </row>
    <row r="12256" spans="1:4" x14ac:dyDescent="0.2">
      <c r="A12256" s="263" t="s">
        <v>17369</v>
      </c>
      <c r="B12256" s="263" t="s">
        <v>29987</v>
      </c>
      <c r="C12256" s="263" t="s">
        <v>20</v>
      </c>
      <c r="D12256" t="s">
        <v>0</v>
      </c>
    </row>
    <row r="12257" spans="1:4" x14ac:dyDescent="0.2">
      <c r="A12257" s="263" t="s">
        <v>3497</v>
      </c>
      <c r="B12257" s="263" t="s">
        <v>29988</v>
      </c>
      <c r="C12257" s="263" t="s">
        <v>20</v>
      </c>
      <c r="D12257" t="s">
        <v>0</v>
      </c>
    </row>
    <row r="12258" spans="1:4" x14ac:dyDescent="0.2">
      <c r="A12258" s="263" t="s">
        <v>17370</v>
      </c>
      <c r="B12258" s="263" t="s">
        <v>29988</v>
      </c>
      <c r="C12258" s="263" t="s">
        <v>20</v>
      </c>
      <c r="D12258" t="s">
        <v>0</v>
      </c>
    </row>
    <row r="12259" spans="1:4" x14ac:dyDescent="0.2">
      <c r="A12259" s="263" t="s">
        <v>8951</v>
      </c>
      <c r="B12259" s="263" t="s">
        <v>29989</v>
      </c>
      <c r="C12259" s="263" t="s">
        <v>20</v>
      </c>
      <c r="D12259" t="s">
        <v>0</v>
      </c>
    </row>
    <row r="12260" spans="1:4" x14ac:dyDescent="0.2">
      <c r="A12260" s="263" t="s">
        <v>17371</v>
      </c>
      <c r="B12260" s="263" t="s">
        <v>29989</v>
      </c>
      <c r="C12260" s="263" t="s">
        <v>20</v>
      </c>
      <c r="D12260" t="s">
        <v>0</v>
      </c>
    </row>
    <row r="12261" spans="1:4" x14ac:dyDescent="0.2">
      <c r="A12261" s="263" t="s">
        <v>3498</v>
      </c>
      <c r="B12261" s="263" t="s">
        <v>29990</v>
      </c>
      <c r="C12261" s="263" t="s">
        <v>20</v>
      </c>
      <c r="D12261" t="s">
        <v>0</v>
      </c>
    </row>
    <row r="12262" spans="1:4" x14ac:dyDescent="0.2">
      <c r="A12262" s="263" t="s">
        <v>17372</v>
      </c>
      <c r="B12262" s="263" t="s">
        <v>29990</v>
      </c>
      <c r="C12262" s="263" t="s">
        <v>20</v>
      </c>
      <c r="D12262" t="s">
        <v>0</v>
      </c>
    </row>
    <row r="12263" spans="1:4" x14ac:dyDescent="0.2">
      <c r="A12263" s="263" t="s">
        <v>8952</v>
      </c>
      <c r="B12263" s="263" t="s">
        <v>29991</v>
      </c>
      <c r="C12263" s="263" t="s">
        <v>20</v>
      </c>
      <c r="D12263" t="s">
        <v>0</v>
      </c>
    </row>
    <row r="12264" spans="1:4" x14ac:dyDescent="0.2">
      <c r="A12264" s="263" t="s">
        <v>17373</v>
      </c>
      <c r="B12264" s="263" t="s">
        <v>29991</v>
      </c>
      <c r="C12264" s="263" t="s">
        <v>20</v>
      </c>
      <c r="D12264" t="s">
        <v>0</v>
      </c>
    </row>
    <row r="12265" spans="1:4" x14ac:dyDescent="0.2">
      <c r="A12265" s="263" t="s">
        <v>8953</v>
      </c>
      <c r="B12265" s="263" t="s">
        <v>29992</v>
      </c>
      <c r="C12265" s="263" t="s">
        <v>20</v>
      </c>
      <c r="D12265" t="s">
        <v>0</v>
      </c>
    </row>
    <row r="12266" spans="1:4" x14ac:dyDescent="0.2">
      <c r="A12266" s="263" t="s">
        <v>17374</v>
      </c>
      <c r="B12266" s="263" t="s">
        <v>29992</v>
      </c>
      <c r="C12266" s="263" t="s">
        <v>20</v>
      </c>
      <c r="D12266" t="s">
        <v>0</v>
      </c>
    </row>
    <row r="12267" spans="1:4" x14ac:dyDescent="0.2">
      <c r="A12267" s="263" t="s">
        <v>8954</v>
      </c>
      <c r="B12267" s="263" t="s">
        <v>29993</v>
      </c>
      <c r="C12267" s="263" t="s">
        <v>20</v>
      </c>
      <c r="D12267" t="s">
        <v>0</v>
      </c>
    </row>
    <row r="12268" spans="1:4" x14ac:dyDescent="0.2">
      <c r="A12268" s="263" t="s">
        <v>17375</v>
      </c>
      <c r="B12268" s="263" t="s">
        <v>29993</v>
      </c>
      <c r="C12268" s="263" t="s">
        <v>20</v>
      </c>
      <c r="D12268" t="s">
        <v>0</v>
      </c>
    </row>
    <row r="12269" spans="1:4" x14ac:dyDescent="0.2">
      <c r="A12269" s="263" t="s">
        <v>3499</v>
      </c>
      <c r="B12269" s="263" t="s">
        <v>29994</v>
      </c>
      <c r="C12269" s="263" t="s">
        <v>20</v>
      </c>
      <c r="D12269" t="s">
        <v>0</v>
      </c>
    </row>
    <row r="12270" spans="1:4" x14ac:dyDescent="0.2">
      <c r="A12270" s="263" t="s">
        <v>17376</v>
      </c>
      <c r="B12270" s="263" t="s">
        <v>29994</v>
      </c>
      <c r="C12270" s="263" t="s">
        <v>20</v>
      </c>
      <c r="D12270" t="s">
        <v>0</v>
      </c>
    </row>
    <row r="12271" spans="1:4" x14ac:dyDescent="0.2">
      <c r="A12271" s="263" t="s">
        <v>8955</v>
      </c>
      <c r="B12271" s="263" t="s">
        <v>29995</v>
      </c>
      <c r="C12271" s="263" t="s">
        <v>20</v>
      </c>
      <c r="D12271" t="s">
        <v>0</v>
      </c>
    </row>
    <row r="12272" spans="1:4" x14ac:dyDescent="0.2">
      <c r="A12272" s="263" t="s">
        <v>17377</v>
      </c>
      <c r="B12272" s="263" t="s">
        <v>29995</v>
      </c>
      <c r="C12272" s="263" t="s">
        <v>20</v>
      </c>
      <c r="D12272" t="s">
        <v>0</v>
      </c>
    </row>
    <row r="12273" spans="1:4" x14ac:dyDescent="0.2">
      <c r="A12273" s="263" t="s">
        <v>3500</v>
      </c>
      <c r="B12273" s="263" t="s">
        <v>29996</v>
      </c>
      <c r="C12273" s="263" t="s">
        <v>20</v>
      </c>
      <c r="D12273" t="s">
        <v>0</v>
      </c>
    </row>
    <row r="12274" spans="1:4" x14ac:dyDescent="0.2">
      <c r="A12274" s="263" t="s">
        <v>17378</v>
      </c>
      <c r="B12274" s="263" t="s">
        <v>29996</v>
      </c>
      <c r="C12274" s="263" t="s">
        <v>20</v>
      </c>
      <c r="D12274" t="s">
        <v>0</v>
      </c>
    </row>
    <row r="12275" spans="1:4" x14ac:dyDescent="0.2">
      <c r="A12275" s="263" t="s">
        <v>8956</v>
      </c>
      <c r="B12275" s="263" t="s">
        <v>29997</v>
      </c>
      <c r="C12275" s="263" t="s">
        <v>20</v>
      </c>
      <c r="D12275" t="s">
        <v>0</v>
      </c>
    </row>
    <row r="12276" spans="1:4" x14ac:dyDescent="0.2">
      <c r="A12276" s="263" t="s">
        <v>17379</v>
      </c>
      <c r="B12276" s="263" t="s">
        <v>29997</v>
      </c>
      <c r="C12276" s="263" t="s">
        <v>20</v>
      </c>
      <c r="D12276" t="s">
        <v>0</v>
      </c>
    </row>
    <row r="12277" spans="1:4" x14ac:dyDescent="0.2">
      <c r="A12277" s="263" t="s">
        <v>3501</v>
      </c>
      <c r="B12277" s="263" t="s">
        <v>29998</v>
      </c>
      <c r="C12277" s="263" t="s">
        <v>20</v>
      </c>
      <c r="D12277" t="s">
        <v>0</v>
      </c>
    </row>
    <row r="12278" spans="1:4" x14ac:dyDescent="0.2">
      <c r="A12278" s="263" t="s">
        <v>17380</v>
      </c>
      <c r="B12278" s="263" t="s">
        <v>29998</v>
      </c>
      <c r="C12278" s="263" t="s">
        <v>20</v>
      </c>
      <c r="D12278" t="s">
        <v>0</v>
      </c>
    </row>
    <row r="12279" spans="1:4" x14ac:dyDescent="0.2">
      <c r="A12279" s="263" t="s">
        <v>8957</v>
      </c>
      <c r="B12279" s="263" t="s">
        <v>29999</v>
      </c>
      <c r="C12279" s="263" t="s">
        <v>20</v>
      </c>
      <c r="D12279" t="s">
        <v>0</v>
      </c>
    </row>
    <row r="12280" spans="1:4" x14ac:dyDescent="0.2">
      <c r="A12280" s="263" t="s">
        <v>17381</v>
      </c>
      <c r="B12280" s="263" t="s">
        <v>29999</v>
      </c>
      <c r="C12280" s="263" t="s">
        <v>20</v>
      </c>
      <c r="D12280" t="s">
        <v>0</v>
      </c>
    </row>
    <row r="12281" spans="1:4" x14ac:dyDescent="0.2">
      <c r="A12281" s="263" t="s">
        <v>8958</v>
      </c>
      <c r="B12281" s="263" t="s">
        <v>30000</v>
      </c>
      <c r="C12281" s="263" t="s">
        <v>23567</v>
      </c>
      <c r="D12281" t="s">
        <v>34973</v>
      </c>
    </row>
    <row r="12282" spans="1:4" x14ac:dyDescent="0.2">
      <c r="A12282" s="263" t="s">
        <v>17382</v>
      </c>
      <c r="B12282" s="263" t="s">
        <v>30000</v>
      </c>
      <c r="C12282" s="263" t="s">
        <v>23567</v>
      </c>
      <c r="D12282" t="s">
        <v>34973</v>
      </c>
    </row>
    <row r="12283" spans="1:4" x14ac:dyDescent="0.2">
      <c r="A12283" s="263" t="s">
        <v>8959</v>
      </c>
      <c r="B12283" s="263" t="s">
        <v>30001</v>
      </c>
      <c r="C12283" s="263" t="s">
        <v>23567</v>
      </c>
      <c r="D12283" t="s">
        <v>34973</v>
      </c>
    </row>
    <row r="12284" spans="1:4" x14ac:dyDescent="0.2">
      <c r="A12284" s="263" t="s">
        <v>17383</v>
      </c>
      <c r="B12284" s="263" t="s">
        <v>30001</v>
      </c>
      <c r="C12284" s="263" t="s">
        <v>23567</v>
      </c>
      <c r="D12284" t="s">
        <v>34973</v>
      </c>
    </row>
    <row r="12285" spans="1:4" x14ac:dyDescent="0.2">
      <c r="A12285" s="263" t="s">
        <v>8960</v>
      </c>
      <c r="B12285" s="263" t="s">
        <v>30002</v>
      </c>
      <c r="C12285" s="263" t="s">
        <v>23567</v>
      </c>
      <c r="D12285" t="s">
        <v>34973</v>
      </c>
    </row>
    <row r="12286" spans="1:4" x14ac:dyDescent="0.2">
      <c r="A12286" s="263" t="s">
        <v>17384</v>
      </c>
      <c r="B12286" s="263" t="s">
        <v>30002</v>
      </c>
      <c r="C12286" s="263" t="s">
        <v>23567</v>
      </c>
      <c r="D12286" t="s">
        <v>34973</v>
      </c>
    </row>
    <row r="12287" spans="1:4" x14ac:dyDescent="0.2">
      <c r="A12287" s="263" t="s">
        <v>8961</v>
      </c>
      <c r="B12287" s="263" t="s">
        <v>30003</v>
      </c>
      <c r="C12287" s="263" t="s">
        <v>20</v>
      </c>
      <c r="D12287" t="s">
        <v>0</v>
      </c>
    </row>
    <row r="12288" spans="1:4" x14ac:dyDescent="0.2">
      <c r="A12288" s="263" t="s">
        <v>17385</v>
      </c>
      <c r="B12288" s="263" t="s">
        <v>30003</v>
      </c>
      <c r="C12288" s="263" t="s">
        <v>20</v>
      </c>
      <c r="D12288" t="s">
        <v>0</v>
      </c>
    </row>
    <row r="12289" spans="1:4" x14ac:dyDescent="0.2">
      <c r="A12289" s="263" t="s">
        <v>8962</v>
      </c>
      <c r="B12289" s="263" t="s">
        <v>30004</v>
      </c>
      <c r="C12289" s="263" t="s">
        <v>20</v>
      </c>
      <c r="D12289" t="s">
        <v>0</v>
      </c>
    </row>
    <row r="12290" spans="1:4" x14ac:dyDescent="0.2">
      <c r="A12290" s="263" t="s">
        <v>17386</v>
      </c>
      <c r="B12290" s="263" t="s">
        <v>30004</v>
      </c>
      <c r="C12290" s="263" t="s">
        <v>20</v>
      </c>
      <c r="D12290" t="s">
        <v>0</v>
      </c>
    </row>
    <row r="12291" spans="1:4" x14ac:dyDescent="0.2">
      <c r="A12291" s="263" t="s">
        <v>8963</v>
      </c>
      <c r="B12291" s="263" t="s">
        <v>30005</v>
      </c>
      <c r="C12291" s="263" t="s">
        <v>20</v>
      </c>
      <c r="D12291" t="s">
        <v>0</v>
      </c>
    </row>
    <row r="12292" spans="1:4" x14ac:dyDescent="0.2">
      <c r="A12292" s="263" t="s">
        <v>17387</v>
      </c>
      <c r="B12292" s="263" t="s">
        <v>30005</v>
      </c>
      <c r="C12292" s="263" t="s">
        <v>20</v>
      </c>
      <c r="D12292" t="s">
        <v>0</v>
      </c>
    </row>
    <row r="12293" spans="1:4" x14ac:dyDescent="0.2">
      <c r="A12293" s="263" t="s">
        <v>8964</v>
      </c>
      <c r="B12293" s="263" t="s">
        <v>30006</v>
      </c>
      <c r="C12293" s="263" t="s">
        <v>20</v>
      </c>
      <c r="D12293" t="s">
        <v>0</v>
      </c>
    </row>
    <row r="12294" spans="1:4" x14ac:dyDescent="0.2">
      <c r="A12294" s="263" t="s">
        <v>17388</v>
      </c>
      <c r="B12294" s="263" t="s">
        <v>30006</v>
      </c>
      <c r="C12294" s="263" t="s">
        <v>20</v>
      </c>
      <c r="D12294" t="s">
        <v>0</v>
      </c>
    </row>
    <row r="12295" spans="1:4" x14ac:dyDescent="0.2">
      <c r="A12295" s="263" t="s">
        <v>8965</v>
      </c>
      <c r="B12295" s="263" t="s">
        <v>30007</v>
      </c>
      <c r="C12295" s="263" t="s">
        <v>20</v>
      </c>
      <c r="D12295" t="s">
        <v>0</v>
      </c>
    </row>
    <row r="12296" spans="1:4" x14ac:dyDescent="0.2">
      <c r="A12296" s="263" t="s">
        <v>17389</v>
      </c>
      <c r="B12296" s="263" t="s">
        <v>30007</v>
      </c>
      <c r="C12296" s="263" t="s">
        <v>20</v>
      </c>
      <c r="D12296" t="s">
        <v>0</v>
      </c>
    </row>
    <row r="12297" spans="1:4" x14ac:dyDescent="0.2">
      <c r="A12297" s="263" t="s">
        <v>8966</v>
      </c>
      <c r="B12297" s="263" t="s">
        <v>30008</v>
      </c>
      <c r="C12297" s="263" t="s">
        <v>20</v>
      </c>
      <c r="D12297" t="s">
        <v>0</v>
      </c>
    </row>
    <row r="12298" spans="1:4" x14ac:dyDescent="0.2">
      <c r="A12298" s="263" t="s">
        <v>17390</v>
      </c>
      <c r="B12298" s="263" t="s">
        <v>30008</v>
      </c>
      <c r="C12298" s="263" t="s">
        <v>20</v>
      </c>
      <c r="D12298" t="s">
        <v>0</v>
      </c>
    </row>
    <row r="12299" spans="1:4" x14ac:dyDescent="0.2">
      <c r="A12299" s="263" t="s">
        <v>8967</v>
      </c>
      <c r="B12299" s="263" t="s">
        <v>30009</v>
      </c>
      <c r="C12299" s="263" t="s">
        <v>20</v>
      </c>
      <c r="D12299" t="s">
        <v>0</v>
      </c>
    </row>
    <row r="12300" spans="1:4" x14ac:dyDescent="0.2">
      <c r="A12300" s="263" t="s">
        <v>17391</v>
      </c>
      <c r="B12300" s="263" t="s">
        <v>30009</v>
      </c>
      <c r="C12300" s="263" t="s">
        <v>20</v>
      </c>
      <c r="D12300" t="s">
        <v>0</v>
      </c>
    </row>
    <row r="12301" spans="1:4" x14ac:dyDescent="0.2">
      <c r="A12301" s="263" t="s">
        <v>8968</v>
      </c>
      <c r="B12301" s="263" t="s">
        <v>30010</v>
      </c>
      <c r="C12301" s="263" t="s">
        <v>20</v>
      </c>
      <c r="D12301" t="s">
        <v>0</v>
      </c>
    </row>
    <row r="12302" spans="1:4" x14ac:dyDescent="0.2">
      <c r="A12302" s="263" t="s">
        <v>17392</v>
      </c>
      <c r="B12302" s="263" t="s">
        <v>30010</v>
      </c>
      <c r="C12302" s="263" t="s">
        <v>20</v>
      </c>
      <c r="D12302" t="s">
        <v>0</v>
      </c>
    </row>
    <row r="12303" spans="1:4" x14ac:dyDescent="0.2">
      <c r="A12303" s="263" t="s">
        <v>8969</v>
      </c>
      <c r="B12303" s="263" t="s">
        <v>30011</v>
      </c>
      <c r="C12303" s="263" t="s">
        <v>20</v>
      </c>
      <c r="D12303" t="s">
        <v>0</v>
      </c>
    </row>
    <row r="12304" spans="1:4" x14ac:dyDescent="0.2">
      <c r="A12304" s="263" t="s">
        <v>17393</v>
      </c>
      <c r="B12304" s="263" t="s">
        <v>30011</v>
      </c>
      <c r="C12304" s="263" t="s">
        <v>20</v>
      </c>
      <c r="D12304" t="s">
        <v>0</v>
      </c>
    </row>
    <row r="12305" spans="1:4" x14ac:dyDescent="0.2">
      <c r="A12305" s="263" t="s">
        <v>8970</v>
      </c>
      <c r="B12305" s="263" t="s">
        <v>30012</v>
      </c>
      <c r="C12305" s="263" t="s">
        <v>20</v>
      </c>
      <c r="D12305" t="s">
        <v>0</v>
      </c>
    </row>
    <row r="12306" spans="1:4" x14ac:dyDescent="0.2">
      <c r="A12306" s="263" t="s">
        <v>17394</v>
      </c>
      <c r="B12306" s="263" t="s">
        <v>30012</v>
      </c>
      <c r="C12306" s="263" t="s">
        <v>20</v>
      </c>
      <c r="D12306" t="s">
        <v>0</v>
      </c>
    </row>
    <row r="12307" spans="1:4" x14ac:dyDescent="0.2">
      <c r="A12307" s="263" t="s">
        <v>8971</v>
      </c>
      <c r="B12307" s="263" t="s">
        <v>30013</v>
      </c>
      <c r="C12307" s="263" t="s">
        <v>20</v>
      </c>
      <c r="D12307" t="s">
        <v>0</v>
      </c>
    </row>
    <row r="12308" spans="1:4" x14ac:dyDescent="0.2">
      <c r="A12308" s="263" t="s">
        <v>17395</v>
      </c>
      <c r="B12308" s="263" t="s">
        <v>30013</v>
      </c>
      <c r="C12308" s="263" t="s">
        <v>20</v>
      </c>
      <c r="D12308" t="s">
        <v>0</v>
      </c>
    </row>
    <row r="12309" spans="1:4" x14ac:dyDescent="0.2">
      <c r="A12309" s="263" t="s">
        <v>8972</v>
      </c>
      <c r="B12309" s="263" t="s">
        <v>30014</v>
      </c>
      <c r="C12309" s="263" t="s">
        <v>20</v>
      </c>
      <c r="D12309" t="s">
        <v>0</v>
      </c>
    </row>
    <row r="12310" spans="1:4" x14ac:dyDescent="0.2">
      <c r="A12310" s="263" t="s">
        <v>17396</v>
      </c>
      <c r="B12310" s="263" t="s">
        <v>30014</v>
      </c>
      <c r="C12310" s="263" t="s">
        <v>20</v>
      </c>
      <c r="D12310" t="s">
        <v>0</v>
      </c>
    </row>
    <row r="12311" spans="1:4" x14ac:dyDescent="0.2">
      <c r="A12311" s="263" t="s">
        <v>8973</v>
      </c>
      <c r="B12311" s="263" t="s">
        <v>30015</v>
      </c>
      <c r="C12311" s="263" t="s">
        <v>20</v>
      </c>
      <c r="D12311" t="s">
        <v>0</v>
      </c>
    </row>
    <row r="12312" spans="1:4" x14ac:dyDescent="0.2">
      <c r="A12312" s="263" t="s">
        <v>17397</v>
      </c>
      <c r="B12312" s="263" t="s">
        <v>30015</v>
      </c>
      <c r="C12312" s="263" t="s">
        <v>20</v>
      </c>
      <c r="D12312" t="s">
        <v>0</v>
      </c>
    </row>
    <row r="12313" spans="1:4" x14ac:dyDescent="0.2">
      <c r="A12313" s="263" t="s">
        <v>8974</v>
      </c>
      <c r="B12313" s="263" t="s">
        <v>30016</v>
      </c>
      <c r="C12313" s="263" t="s">
        <v>20</v>
      </c>
      <c r="D12313" t="s">
        <v>0</v>
      </c>
    </row>
    <row r="12314" spans="1:4" x14ac:dyDescent="0.2">
      <c r="A12314" s="263" t="s">
        <v>17398</v>
      </c>
      <c r="B12314" s="263" t="s">
        <v>30016</v>
      </c>
      <c r="C12314" s="263" t="s">
        <v>20</v>
      </c>
      <c r="D12314" t="s">
        <v>0</v>
      </c>
    </row>
    <row r="12315" spans="1:4" x14ac:dyDescent="0.2">
      <c r="A12315" s="263" t="s">
        <v>8975</v>
      </c>
      <c r="B12315" s="263" t="s">
        <v>30017</v>
      </c>
      <c r="C12315" s="263" t="s">
        <v>20</v>
      </c>
      <c r="D12315" t="s">
        <v>0</v>
      </c>
    </row>
    <row r="12316" spans="1:4" x14ac:dyDescent="0.2">
      <c r="A12316" s="263" t="s">
        <v>17399</v>
      </c>
      <c r="B12316" s="263" t="s">
        <v>30017</v>
      </c>
      <c r="C12316" s="263" t="s">
        <v>20</v>
      </c>
      <c r="D12316" t="s">
        <v>0</v>
      </c>
    </row>
    <row r="12317" spans="1:4" x14ac:dyDescent="0.2">
      <c r="A12317" s="263" t="s">
        <v>8976</v>
      </c>
      <c r="B12317" s="263" t="s">
        <v>30018</v>
      </c>
      <c r="C12317" s="263" t="s">
        <v>20</v>
      </c>
      <c r="D12317" t="s">
        <v>0</v>
      </c>
    </row>
    <row r="12318" spans="1:4" x14ac:dyDescent="0.2">
      <c r="A12318" s="263" t="s">
        <v>17400</v>
      </c>
      <c r="B12318" s="263" t="s">
        <v>30018</v>
      </c>
      <c r="C12318" s="263" t="s">
        <v>20</v>
      </c>
      <c r="D12318" t="s">
        <v>0</v>
      </c>
    </row>
    <row r="12319" spans="1:4" x14ac:dyDescent="0.2">
      <c r="A12319" s="263" t="s">
        <v>3502</v>
      </c>
      <c r="B12319" s="263" t="s">
        <v>30019</v>
      </c>
      <c r="C12319" s="263" t="s">
        <v>23567</v>
      </c>
      <c r="D12319" t="s">
        <v>34973</v>
      </c>
    </row>
    <row r="12320" spans="1:4" x14ac:dyDescent="0.2">
      <c r="A12320" s="263" t="s">
        <v>17401</v>
      </c>
      <c r="B12320" s="263" t="s">
        <v>30019</v>
      </c>
      <c r="C12320" s="263" t="s">
        <v>23567</v>
      </c>
      <c r="D12320" t="s">
        <v>34973</v>
      </c>
    </row>
    <row r="12321" spans="1:4" x14ac:dyDescent="0.2">
      <c r="A12321" s="263" t="s">
        <v>8977</v>
      </c>
      <c r="B12321" s="263" t="s">
        <v>30020</v>
      </c>
      <c r="C12321" s="263" t="s">
        <v>23567</v>
      </c>
      <c r="D12321" t="s">
        <v>34973</v>
      </c>
    </row>
    <row r="12322" spans="1:4" x14ac:dyDescent="0.2">
      <c r="A12322" s="263" t="s">
        <v>17402</v>
      </c>
      <c r="B12322" s="263" t="s">
        <v>30020</v>
      </c>
      <c r="C12322" s="263" t="s">
        <v>23567</v>
      </c>
      <c r="D12322" t="s">
        <v>34973</v>
      </c>
    </row>
    <row r="12323" spans="1:4" x14ac:dyDescent="0.2">
      <c r="A12323" s="263" t="s">
        <v>3503</v>
      </c>
      <c r="B12323" s="263" t="s">
        <v>30021</v>
      </c>
      <c r="C12323" s="263" t="s">
        <v>23567</v>
      </c>
      <c r="D12323" t="s">
        <v>34973</v>
      </c>
    </row>
    <row r="12324" spans="1:4" x14ac:dyDescent="0.2">
      <c r="A12324" s="263" t="s">
        <v>17403</v>
      </c>
      <c r="B12324" s="263" t="s">
        <v>30021</v>
      </c>
      <c r="C12324" s="263" t="s">
        <v>23567</v>
      </c>
      <c r="D12324" t="s">
        <v>34973</v>
      </c>
    </row>
    <row r="12325" spans="1:4" x14ac:dyDescent="0.2">
      <c r="A12325" s="263" t="s">
        <v>8978</v>
      </c>
      <c r="B12325" s="263" t="s">
        <v>30022</v>
      </c>
      <c r="C12325" s="263" t="s">
        <v>23567</v>
      </c>
      <c r="D12325" t="s">
        <v>34973</v>
      </c>
    </row>
    <row r="12326" spans="1:4" x14ac:dyDescent="0.2">
      <c r="A12326" s="263" t="s">
        <v>17404</v>
      </c>
      <c r="B12326" s="263" t="s">
        <v>30022</v>
      </c>
      <c r="C12326" s="263" t="s">
        <v>23567</v>
      </c>
      <c r="D12326" t="s">
        <v>34973</v>
      </c>
    </row>
    <row r="12327" spans="1:4" x14ac:dyDescent="0.2">
      <c r="A12327" s="263" t="s">
        <v>3504</v>
      </c>
      <c r="B12327" s="263" t="s">
        <v>30023</v>
      </c>
      <c r="C12327" s="263" t="s">
        <v>20</v>
      </c>
      <c r="D12327" t="s">
        <v>0</v>
      </c>
    </row>
    <row r="12328" spans="1:4" x14ac:dyDescent="0.2">
      <c r="A12328" s="263" t="s">
        <v>17405</v>
      </c>
      <c r="B12328" s="263" t="s">
        <v>30023</v>
      </c>
      <c r="C12328" s="263" t="s">
        <v>20</v>
      </c>
      <c r="D12328" t="s">
        <v>0</v>
      </c>
    </row>
    <row r="12329" spans="1:4" x14ac:dyDescent="0.2">
      <c r="A12329" s="263" t="s">
        <v>8979</v>
      </c>
      <c r="B12329" s="263" t="s">
        <v>30024</v>
      </c>
      <c r="C12329" s="263" t="s">
        <v>20</v>
      </c>
      <c r="D12329" t="s">
        <v>0</v>
      </c>
    </row>
    <row r="12330" spans="1:4" x14ac:dyDescent="0.2">
      <c r="A12330" s="263" t="s">
        <v>17406</v>
      </c>
      <c r="B12330" s="263" t="s">
        <v>30024</v>
      </c>
      <c r="C12330" s="263" t="s">
        <v>20</v>
      </c>
      <c r="D12330" t="s">
        <v>0</v>
      </c>
    </row>
    <row r="12331" spans="1:4" x14ac:dyDescent="0.2">
      <c r="A12331" s="263" t="s">
        <v>3505</v>
      </c>
      <c r="B12331" s="263" t="s">
        <v>30025</v>
      </c>
      <c r="C12331" s="263" t="s">
        <v>20</v>
      </c>
      <c r="D12331" t="s">
        <v>0</v>
      </c>
    </row>
    <row r="12332" spans="1:4" x14ac:dyDescent="0.2">
      <c r="A12332" s="263" t="s">
        <v>17407</v>
      </c>
      <c r="B12332" s="263" t="s">
        <v>30025</v>
      </c>
      <c r="C12332" s="263" t="s">
        <v>20</v>
      </c>
      <c r="D12332" t="s">
        <v>0</v>
      </c>
    </row>
    <row r="12333" spans="1:4" x14ac:dyDescent="0.2">
      <c r="A12333" s="263" t="s">
        <v>8980</v>
      </c>
      <c r="B12333" s="263" t="s">
        <v>30026</v>
      </c>
      <c r="C12333" s="263" t="s">
        <v>20</v>
      </c>
      <c r="D12333" t="s">
        <v>0</v>
      </c>
    </row>
    <row r="12334" spans="1:4" x14ac:dyDescent="0.2">
      <c r="A12334" s="263" t="s">
        <v>17408</v>
      </c>
      <c r="B12334" s="263" t="s">
        <v>30026</v>
      </c>
      <c r="C12334" s="263" t="s">
        <v>20</v>
      </c>
      <c r="D12334" t="s">
        <v>0</v>
      </c>
    </row>
    <row r="12335" spans="1:4" x14ac:dyDescent="0.2">
      <c r="A12335" s="263" t="s">
        <v>3506</v>
      </c>
      <c r="B12335" s="263" t="s">
        <v>30027</v>
      </c>
      <c r="C12335" s="263" t="s">
        <v>20</v>
      </c>
      <c r="D12335" t="s">
        <v>0</v>
      </c>
    </row>
    <row r="12336" spans="1:4" x14ac:dyDescent="0.2">
      <c r="A12336" s="263" t="s">
        <v>17409</v>
      </c>
      <c r="B12336" s="263" t="s">
        <v>30027</v>
      </c>
      <c r="C12336" s="263" t="s">
        <v>20</v>
      </c>
      <c r="D12336" t="s">
        <v>0</v>
      </c>
    </row>
    <row r="12337" spans="1:4" x14ac:dyDescent="0.2">
      <c r="A12337" s="263" t="s">
        <v>8981</v>
      </c>
      <c r="B12337" s="263" t="s">
        <v>30028</v>
      </c>
      <c r="C12337" s="263" t="s">
        <v>20</v>
      </c>
      <c r="D12337" t="s">
        <v>0</v>
      </c>
    </row>
    <row r="12338" spans="1:4" x14ac:dyDescent="0.2">
      <c r="A12338" s="263" t="s">
        <v>17410</v>
      </c>
      <c r="B12338" s="263" t="s">
        <v>30028</v>
      </c>
      <c r="C12338" s="263" t="s">
        <v>20</v>
      </c>
      <c r="D12338" t="s">
        <v>0</v>
      </c>
    </row>
    <row r="12339" spans="1:4" x14ac:dyDescent="0.2">
      <c r="A12339" s="263" t="s">
        <v>3507</v>
      </c>
      <c r="B12339" s="263" t="s">
        <v>30029</v>
      </c>
      <c r="C12339" s="263" t="s">
        <v>20</v>
      </c>
      <c r="D12339" t="s">
        <v>0</v>
      </c>
    </row>
    <row r="12340" spans="1:4" x14ac:dyDescent="0.2">
      <c r="A12340" s="263" t="s">
        <v>17411</v>
      </c>
      <c r="B12340" s="263" t="s">
        <v>30029</v>
      </c>
      <c r="C12340" s="263" t="s">
        <v>20</v>
      </c>
      <c r="D12340" t="s">
        <v>0</v>
      </c>
    </row>
    <row r="12341" spans="1:4" x14ac:dyDescent="0.2">
      <c r="A12341" s="263" t="s">
        <v>8982</v>
      </c>
      <c r="B12341" s="263" t="s">
        <v>30030</v>
      </c>
      <c r="C12341" s="263" t="s">
        <v>20</v>
      </c>
      <c r="D12341" t="s">
        <v>0</v>
      </c>
    </row>
    <row r="12342" spans="1:4" x14ac:dyDescent="0.2">
      <c r="A12342" s="263" t="s">
        <v>17412</v>
      </c>
      <c r="B12342" s="263" t="s">
        <v>30030</v>
      </c>
      <c r="C12342" s="263" t="s">
        <v>20</v>
      </c>
      <c r="D12342" t="s">
        <v>0</v>
      </c>
    </row>
    <row r="12343" spans="1:4" x14ac:dyDescent="0.2">
      <c r="A12343" s="263" t="s">
        <v>3508</v>
      </c>
      <c r="B12343" s="263" t="s">
        <v>30031</v>
      </c>
      <c r="C12343" s="263" t="s">
        <v>20</v>
      </c>
      <c r="D12343" t="s">
        <v>0</v>
      </c>
    </row>
    <row r="12344" spans="1:4" x14ac:dyDescent="0.2">
      <c r="A12344" s="263" t="s">
        <v>17413</v>
      </c>
      <c r="B12344" s="263" t="s">
        <v>30031</v>
      </c>
      <c r="C12344" s="263" t="s">
        <v>20</v>
      </c>
      <c r="D12344" t="s">
        <v>0</v>
      </c>
    </row>
    <row r="12345" spans="1:4" x14ac:dyDescent="0.2">
      <c r="A12345" s="263" t="s">
        <v>8983</v>
      </c>
      <c r="B12345" s="263" t="s">
        <v>30032</v>
      </c>
      <c r="C12345" s="263" t="s">
        <v>20</v>
      </c>
      <c r="D12345" t="s">
        <v>0</v>
      </c>
    </row>
    <row r="12346" spans="1:4" x14ac:dyDescent="0.2">
      <c r="A12346" s="263" t="s">
        <v>17414</v>
      </c>
      <c r="B12346" s="263" t="s">
        <v>30032</v>
      </c>
      <c r="C12346" s="263" t="s">
        <v>20</v>
      </c>
      <c r="D12346" t="s">
        <v>0</v>
      </c>
    </row>
    <row r="12347" spans="1:4" x14ac:dyDescent="0.2">
      <c r="A12347" s="263" t="s">
        <v>3509</v>
      </c>
      <c r="B12347" s="263" t="s">
        <v>30033</v>
      </c>
      <c r="C12347" s="263" t="s">
        <v>20</v>
      </c>
      <c r="D12347" t="s">
        <v>0</v>
      </c>
    </row>
    <row r="12348" spans="1:4" x14ac:dyDescent="0.2">
      <c r="A12348" s="263" t="s">
        <v>17415</v>
      </c>
      <c r="B12348" s="263" t="s">
        <v>30033</v>
      </c>
      <c r="C12348" s="263" t="s">
        <v>20</v>
      </c>
      <c r="D12348" t="s">
        <v>0</v>
      </c>
    </row>
    <row r="12349" spans="1:4" x14ac:dyDescent="0.2">
      <c r="A12349" s="263" t="s">
        <v>8984</v>
      </c>
      <c r="B12349" s="263" t="s">
        <v>30034</v>
      </c>
      <c r="C12349" s="263" t="s">
        <v>20</v>
      </c>
      <c r="D12349" t="s">
        <v>0</v>
      </c>
    </row>
    <row r="12350" spans="1:4" x14ac:dyDescent="0.2">
      <c r="A12350" s="263" t="s">
        <v>17416</v>
      </c>
      <c r="B12350" s="263" t="s">
        <v>30034</v>
      </c>
      <c r="C12350" s="263" t="s">
        <v>20</v>
      </c>
      <c r="D12350" t="s">
        <v>0</v>
      </c>
    </row>
    <row r="12351" spans="1:4" x14ac:dyDescent="0.2">
      <c r="A12351" s="263" t="s">
        <v>3510</v>
      </c>
      <c r="B12351" s="263" t="s">
        <v>30035</v>
      </c>
      <c r="C12351" s="263" t="s">
        <v>20</v>
      </c>
      <c r="D12351" t="s">
        <v>0</v>
      </c>
    </row>
    <row r="12352" spans="1:4" x14ac:dyDescent="0.2">
      <c r="A12352" s="263" t="s">
        <v>17417</v>
      </c>
      <c r="B12352" s="263" t="s">
        <v>30035</v>
      </c>
      <c r="C12352" s="263" t="s">
        <v>20</v>
      </c>
      <c r="D12352" t="s">
        <v>0</v>
      </c>
    </row>
    <row r="12353" spans="1:4" x14ac:dyDescent="0.2">
      <c r="A12353" s="263" t="s">
        <v>8985</v>
      </c>
      <c r="B12353" s="263" t="s">
        <v>30036</v>
      </c>
      <c r="C12353" s="263" t="s">
        <v>20</v>
      </c>
      <c r="D12353" t="s">
        <v>0</v>
      </c>
    </row>
    <row r="12354" spans="1:4" x14ac:dyDescent="0.2">
      <c r="A12354" s="263" t="s">
        <v>17418</v>
      </c>
      <c r="B12354" s="263" t="s">
        <v>30036</v>
      </c>
      <c r="C12354" s="263" t="s">
        <v>20</v>
      </c>
      <c r="D12354" t="s">
        <v>0</v>
      </c>
    </row>
    <row r="12355" spans="1:4" x14ac:dyDescent="0.2">
      <c r="A12355" s="263" t="s">
        <v>8986</v>
      </c>
      <c r="B12355" s="263" t="s">
        <v>30037</v>
      </c>
      <c r="C12355" s="263" t="s">
        <v>23567</v>
      </c>
      <c r="D12355" t="s">
        <v>34973</v>
      </c>
    </row>
    <row r="12356" spans="1:4" x14ac:dyDescent="0.2">
      <c r="A12356" s="263" t="s">
        <v>17419</v>
      </c>
      <c r="B12356" s="263" t="s">
        <v>30037</v>
      </c>
      <c r="C12356" s="263" t="s">
        <v>23567</v>
      </c>
      <c r="D12356" t="s">
        <v>34973</v>
      </c>
    </row>
    <row r="12357" spans="1:4" x14ac:dyDescent="0.2">
      <c r="A12357" s="263" t="s">
        <v>8987</v>
      </c>
      <c r="B12357" s="263" t="s">
        <v>30038</v>
      </c>
      <c r="C12357" s="263" t="s">
        <v>23567</v>
      </c>
      <c r="D12357" t="s">
        <v>34973</v>
      </c>
    </row>
    <row r="12358" spans="1:4" x14ac:dyDescent="0.2">
      <c r="A12358" s="263" t="s">
        <v>17420</v>
      </c>
      <c r="B12358" s="263" t="s">
        <v>30038</v>
      </c>
      <c r="C12358" s="263" t="s">
        <v>23567</v>
      </c>
      <c r="D12358" t="s">
        <v>34973</v>
      </c>
    </row>
    <row r="12359" spans="1:4" x14ac:dyDescent="0.2">
      <c r="A12359" s="263" t="s">
        <v>8988</v>
      </c>
      <c r="B12359" s="263" t="s">
        <v>30039</v>
      </c>
      <c r="C12359" s="263" t="s">
        <v>23567</v>
      </c>
      <c r="D12359" t="s">
        <v>34973</v>
      </c>
    </row>
    <row r="12360" spans="1:4" x14ac:dyDescent="0.2">
      <c r="A12360" s="263" t="s">
        <v>17421</v>
      </c>
      <c r="B12360" s="263" t="s">
        <v>30039</v>
      </c>
      <c r="C12360" s="263" t="s">
        <v>23567</v>
      </c>
      <c r="D12360" t="s">
        <v>34973</v>
      </c>
    </row>
    <row r="12361" spans="1:4" x14ac:dyDescent="0.2">
      <c r="A12361" s="263" t="s">
        <v>8989</v>
      </c>
      <c r="B12361" s="263" t="s">
        <v>30040</v>
      </c>
      <c r="C12361" s="263" t="s">
        <v>23567</v>
      </c>
      <c r="D12361" t="s">
        <v>34973</v>
      </c>
    </row>
    <row r="12362" spans="1:4" x14ac:dyDescent="0.2">
      <c r="A12362" s="263" t="s">
        <v>17422</v>
      </c>
      <c r="B12362" s="263" t="s">
        <v>30040</v>
      </c>
      <c r="C12362" s="263" t="s">
        <v>23567</v>
      </c>
      <c r="D12362" t="s">
        <v>34973</v>
      </c>
    </row>
    <row r="12363" spans="1:4" x14ac:dyDescent="0.2">
      <c r="A12363" s="263" t="s">
        <v>8990</v>
      </c>
      <c r="B12363" s="263" t="s">
        <v>30041</v>
      </c>
      <c r="C12363" s="263" t="s">
        <v>20</v>
      </c>
      <c r="D12363" t="s">
        <v>0</v>
      </c>
    </row>
    <row r="12364" spans="1:4" x14ac:dyDescent="0.2">
      <c r="A12364" s="263" t="s">
        <v>17423</v>
      </c>
      <c r="B12364" s="263" t="s">
        <v>30041</v>
      </c>
      <c r="C12364" s="263" t="s">
        <v>20</v>
      </c>
      <c r="D12364" t="s">
        <v>0</v>
      </c>
    </row>
    <row r="12365" spans="1:4" x14ac:dyDescent="0.2">
      <c r="A12365" s="263" t="s">
        <v>8991</v>
      </c>
      <c r="B12365" s="263" t="s">
        <v>30042</v>
      </c>
      <c r="C12365" s="263" t="s">
        <v>20</v>
      </c>
      <c r="D12365" t="s">
        <v>0</v>
      </c>
    </row>
    <row r="12366" spans="1:4" x14ac:dyDescent="0.2">
      <c r="A12366" s="263" t="s">
        <v>17424</v>
      </c>
      <c r="B12366" s="263" t="s">
        <v>30042</v>
      </c>
      <c r="C12366" s="263" t="s">
        <v>20</v>
      </c>
      <c r="D12366" t="s">
        <v>0</v>
      </c>
    </row>
    <row r="12367" spans="1:4" x14ac:dyDescent="0.2">
      <c r="A12367" s="263" t="s">
        <v>8992</v>
      </c>
      <c r="B12367" s="263" t="s">
        <v>30043</v>
      </c>
      <c r="C12367" s="263" t="s">
        <v>20</v>
      </c>
      <c r="D12367" t="s">
        <v>0</v>
      </c>
    </row>
    <row r="12368" spans="1:4" x14ac:dyDescent="0.2">
      <c r="A12368" s="263" t="s">
        <v>17425</v>
      </c>
      <c r="B12368" s="263" t="s">
        <v>30043</v>
      </c>
      <c r="C12368" s="263" t="s">
        <v>20</v>
      </c>
      <c r="D12368" t="s">
        <v>0</v>
      </c>
    </row>
    <row r="12369" spans="1:4" x14ac:dyDescent="0.2">
      <c r="A12369" s="263" t="s">
        <v>8993</v>
      </c>
      <c r="B12369" s="263" t="s">
        <v>30044</v>
      </c>
      <c r="C12369" s="263" t="s">
        <v>20</v>
      </c>
      <c r="D12369" t="s">
        <v>0</v>
      </c>
    </row>
    <row r="12370" spans="1:4" x14ac:dyDescent="0.2">
      <c r="A12370" s="263" t="s">
        <v>17426</v>
      </c>
      <c r="B12370" s="263" t="s">
        <v>30044</v>
      </c>
      <c r="C12370" s="263" t="s">
        <v>20</v>
      </c>
      <c r="D12370" t="s">
        <v>0</v>
      </c>
    </row>
    <row r="12371" spans="1:4" x14ac:dyDescent="0.2">
      <c r="A12371" s="263" t="s">
        <v>8994</v>
      </c>
      <c r="B12371" s="263" t="s">
        <v>30045</v>
      </c>
      <c r="C12371" s="263" t="s">
        <v>20</v>
      </c>
      <c r="D12371" t="s">
        <v>0</v>
      </c>
    </row>
    <row r="12372" spans="1:4" x14ac:dyDescent="0.2">
      <c r="A12372" s="263" t="s">
        <v>17427</v>
      </c>
      <c r="B12372" s="263" t="s">
        <v>30045</v>
      </c>
      <c r="C12372" s="263" t="s">
        <v>20</v>
      </c>
      <c r="D12372" t="s">
        <v>0</v>
      </c>
    </row>
    <row r="12373" spans="1:4" x14ac:dyDescent="0.2">
      <c r="A12373" s="263" t="s">
        <v>8995</v>
      </c>
      <c r="B12373" s="263" t="s">
        <v>30046</v>
      </c>
      <c r="C12373" s="263" t="s">
        <v>20</v>
      </c>
      <c r="D12373" t="s">
        <v>0</v>
      </c>
    </row>
    <row r="12374" spans="1:4" x14ac:dyDescent="0.2">
      <c r="A12374" s="263" t="s">
        <v>17428</v>
      </c>
      <c r="B12374" s="263" t="s">
        <v>30046</v>
      </c>
      <c r="C12374" s="263" t="s">
        <v>20</v>
      </c>
      <c r="D12374" t="s">
        <v>0</v>
      </c>
    </row>
    <row r="12375" spans="1:4" x14ac:dyDescent="0.2">
      <c r="A12375" s="263" t="s">
        <v>8996</v>
      </c>
      <c r="B12375" s="263" t="s">
        <v>30047</v>
      </c>
      <c r="C12375" s="263" t="s">
        <v>20</v>
      </c>
      <c r="D12375" t="s">
        <v>0</v>
      </c>
    </row>
    <row r="12376" spans="1:4" x14ac:dyDescent="0.2">
      <c r="A12376" s="263" t="s">
        <v>17429</v>
      </c>
      <c r="B12376" s="263" t="s">
        <v>30047</v>
      </c>
      <c r="C12376" s="263" t="s">
        <v>20</v>
      </c>
      <c r="D12376" t="s">
        <v>0</v>
      </c>
    </row>
    <row r="12377" spans="1:4" x14ac:dyDescent="0.2">
      <c r="A12377" s="263" t="s">
        <v>8997</v>
      </c>
      <c r="B12377" s="263" t="s">
        <v>30048</v>
      </c>
      <c r="C12377" s="263" t="s">
        <v>20</v>
      </c>
      <c r="D12377" t="s">
        <v>0</v>
      </c>
    </row>
    <row r="12378" spans="1:4" x14ac:dyDescent="0.2">
      <c r="A12378" s="263" t="s">
        <v>17430</v>
      </c>
      <c r="B12378" s="263" t="s">
        <v>30048</v>
      </c>
      <c r="C12378" s="263" t="s">
        <v>20</v>
      </c>
      <c r="D12378" t="s">
        <v>0</v>
      </c>
    </row>
    <row r="12379" spans="1:4" x14ac:dyDescent="0.2">
      <c r="A12379" s="263" t="s">
        <v>8998</v>
      </c>
      <c r="B12379" s="263" t="s">
        <v>30049</v>
      </c>
      <c r="C12379" s="263" t="s">
        <v>20</v>
      </c>
      <c r="D12379" t="s">
        <v>0</v>
      </c>
    </row>
    <row r="12380" spans="1:4" x14ac:dyDescent="0.2">
      <c r="A12380" s="263" t="s">
        <v>17431</v>
      </c>
      <c r="B12380" s="263" t="s">
        <v>30049</v>
      </c>
      <c r="C12380" s="263" t="s">
        <v>20</v>
      </c>
      <c r="D12380" t="s">
        <v>0</v>
      </c>
    </row>
    <row r="12381" spans="1:4" x14ac:dyDescent="0.2">
      <c r="A12381" s="263" t="s">
        <v>8999</v>
      </c>
      <c r="B12381" s="263" t="s">
        <v>30050</v>
      </c>
      <c r="C12381" s="263" t="s">
        <v>20</v>
      </c>
      <c r="D12381" t="s">
        <v>0</v>
      </c>
    </row>
    <row r="12382" spans="1:4" x14ac:dyDescent="0.2">
      <c r="A12382" s="263" t="s">
        <v>17432</v>
      </c>
      <c r="B12382" s="263" t="s">
        <v>30050</v>
      </c>
      <c r="C12382" s="263" t="s">
        <v>20</v>
      </c>
      <c r="D12382" t="s">
        <v>0</v>
      </c>
    </row>
    <row r="12383" spans="1:4" x14ac:dyDescent="0.2">
      <c r="A12383" s="263" t="s">
        <v>9000</v>
      </c>
      <c r="B12383" s="263" t="s">
        <v>30051</v>
      </c>
      <c r="C12383" s="263" t="s">
        <v>20</v>
      </c>
      <c r="D12383" t="s">
        <v>0</v>
      </c>
    </row>
    <row r="12384" spans="1:4" x14ac:dyDescent="0.2">
      <c r="A12384" s="263" t="s">
        <v>17433</v>
      </c>
      <c r="B12384" s="263" t="s">
        <v>30051</v>
      </c>
      <c r="C12384" s="263" t="s">
        <v>20</v>
      </c>
      <c r="D12384" t="s">
        <v>0</v>
      </c>
    </row>
    <row r="12385" spans="1:4" x14ac:dyDescent="0.2">
      <c r="A12385" s="263" t="s">
        <v>9001</v>
      </c>
      <c r="B12385" s="263" t="s">
        <v>30052</v>
      </c>
      <c r="C12385" s="263" t="s">
        <v>20</v>
      </c>
      <c r="D12385" t="s">
        <v>0</v>
      </c>
    </row>
    <row r="12386" spans="1:4" x14ac:dyDescent="0.2">
      <c r="A12386" s="263" t="s">
        <v>17434</v>
      </c>
      <c r="B12386" s="263" t="s">
        <v>30052</v>
      </c>
      <c r="C12386" s="263" t="s">
        <v>20</v>
      </c>
      <c r="D12386" t="s">
        <v>0</v>
      </c>
    </row>
    <row r="12387" spans="1:4" x14ac:dyDescent="0.2">
      <c r="A12387" s="263" t="s">
        <v>9002</v>
      </c>
      <c r="B12387" s="263" t="s">
        <v>30053</v>
      </c>
      <c r="C12387" s="263" t="s">
        <v>20</v>
      </c>
      <c r="D12387" t="s">
        <v>0</v>
      </c>
    </row>
    <row r="12388" spans="1:4" x14ac:dyDescent="0.2">
      <c r="A12388" s="263" t="s">
        <v>17435</v>
      </c>
      <c r="B12388" s="263" t="s">
        <v>30053</v>
      </c>
      <c r="C12388" s="263" t="s">
        <v>20</v>
      </c>
      <c r="D12388" t="s">
        <v>0</v>
      </c>
    </row>
    <row r="12389" spans="1:4" x14ac:dyDescent="0.2">
      <c r="A12389" s="263" t="s">
        <v>9003</v>
      </c>
      <c r="B12389" s="263" t="s">
        <v>30054</v>
      </c>
      <c r="C12389" s="263" t="s">
        <v>20</v>
      </c>
      <c r="D12389" t="s">
        <v>0</v>
      </c>
    </row>
    <row r="12390" spans="1:4" x14ac:dyDescent="0.2">
      <c r="A12390" s="263" t="s">
        <v>17436</v>
      </c>
      <c r="B12390" s="263" t="s">
        <v>30054</v>
      </c>
      <c r="C12390" s="263" t="s">
        <v>20</v>
      </c>
      <c r="D12390" t="s">
        <v>0</v>
      </c>
    </row>
    <row r="12391" spans="1:4" x14ac:dyDescent="0.2">
      <c r="A12391" s="263" t="s">
        <v>9004</v>
      </c>
      <c r="B12391" s="263" t="s">
        <v>30055</v>
      </c>
      <c r="C12391" s="263" t="s">
        <v>20</v>
      </c>
      <c r="D12391" t="s">
        <v>0</v>
      </c>
    </row>
    <row r="12392" spans="1:4" x14ac:dyDescent="0.2">
      <c r="A12392" s="263" t="s">
        <v>17437</v>
      </c>
      <c r="B12392" s="263" t="s">
        <v>30055</v>
      </c>
      <c r="C12392" s="263" t="s">
        <v>20</v>
      </c>
      <c r="D12392" t="s">
        <v>0</v>
      </c>
    </row>
    <row r="12393" spans="1:4" x14ac:dyDescent="0.2">
      <c r="A12393" s="263" t="s">
        <v>9005</v>
      </c>
      <c r="B12393" s="263" t="s">
        <v>30056</v>
      </c>
      <c r="C12393" s="263" t="s">
        <v>20</v>
      </c>
      <c r="D12393" t="s">
        <v>0</v>
      </c>
    </row>
    <row r="12394" spans="1:4" x14ac:dyDescent="0.2">
      <c r="A12394" s="263" t="s">
        <v>17438</v>
      </c>
      <c r="B12394" s="263" t="s">
        <v>30056</v>
      </c>
      <c r="C12394" s="263" t="s">
        <v>20</v>
      </c>
      <c r="D12394" t="s">
        <v>0</v>
      </c>
    </row>
    <row r="12395" spans="1:4" x14ac:dyDescent="0.2">
      <c r="A12395" s="263" t="s">
        <v>9006</v>
      </c>
      <c r="B12395" s="263" t="s">
        <v>30057</v>
      </c>
      <c r="C12395" s="263" t="s">
        <v>20</v>
      </c>
      <c r="D12395" t="s">
        <v>0</v>
      </c>
    </row>
    <row r="12396" spans="1:4" x14ac:dyDescent="0.2">
      <c r="A12396" s="263" t="s">
        <v>17439</v>
      </c>
      <c r="B12396" s="263" t="s">
        <v>30057</v>
      </c>
      <c r="C12396" s="263" t="s">
        <v>20</v>
      </c>
      <c r="D12396" t="s">
        <v>0</v>
      </c>
    </row>
    <row r="12397" spans="1:4" x14ac:dyDescent="0.2">
      <c r="A12397" s="263" t="s">
        <v>9007</v>
      </c>
      <c r="B12397" s="263" t="s">
        <v>30058</v>
      </c>
      <c r="C12397" s="263" t="s">
        <v>20</v>
      </c>
      <c r="D12397" t="s">
        <v>0</v>
      </c>
    </row>
    <row r="12398" spans="1:4" x14ac:dyDescent="0.2">
      <c r="A12398" s="263" t="s">
        <v>17440</v>
      </c>
      <c r="B12398" s="263" t="s">
        <v>30058</v>
      </c>
      <c r="C12398" s="263" t="s">
        <v>20</v>
      </c>
      <c r="D12398" t="s">
        <v>0</v>
      </c>
    </row>
    <row r="12399" spans="1:4" x14ac:dyDescent="0.2">
      <c r="A12399" s="263" t="s">
        <v>9008</v>
      </c>
      <c r="B12399" s="263" t="s">
        <v>30059</v>
      </c>
      <c r="C12399" s="263" t="s">
        <v>23567</v>
      </c>
      <c r="D12399" t="s">
        <v>34973</v>
      </c>
    </row>
    <row r="12400" spans="1:4" x14ac:dyDescent="0.2">
      <c r="A12400" s="263" t="s">
        <v>17441</v>
      </c>
      <c r="B12400" s="263" t="s">
        <v>30059</v>
      </c>
      <c r="C12400" s="263" t="s">
        <v>23567</v>
      </c>
      <c r="D12400" t="s">
        <v>34973</v>
      </c>
    </row>
    <row r="12401" spans="1:4" x14ac:dyDescent="0.2">
      <c r="A12401" s="263" t="s">
        <v>9009</v>
      </c>
      <c r="B12401" s="263" t="s">
        <v>30060</v>
      </c>
      <c r="C12401" s="263" t="s">
        <v>23567</v>
      </c>
      <c r="D12401" t="s">
        <v>34973</v>
      </c>
    </row>
    <row r="12402" spans="1:4" x14ac:dyDescent="0.2">
      <c r="A12402" s="263" t="s">
        <v>17442</v>
      </c>
      <c r="B12402" s="263" t="s">
        <v>30060</v>
      </c>
      <c r="C12402" s="263" t="s">
        <v>23567</v>
      </c>
      <c r="D12402" t="s">
        <v>34973</v>
      </c>
    </row>
    <row r="12403" spans="1:4" x14ac:dyDescent="0.2">
      <c r="A12403" s="263" t="s">
        <v>9010</v>
      </c>
      <c r="B12403" s="263" t="s">
        <v>30061</v>
      </c>
      <c r="C12403" s="263" t="s">
        <v>23567</v>
      </c>
      <c r="D12403" t="s">
        <v>34973</v>
      </c>
    </row>
    <row r="12404" spans="1:4" x14ac:dyDescent="0.2">
      <c r="A12404" s="263" t="s">
        <v>17443</v>
      </c>
      <c r="B12404" s="263" t="s">
        <v>30061</v>
      </c>
      <c r="C12404" s="263" t="s">
        <v>23567</v>
      </c>
      <c r="D12404" t="s">
        <v>34973</v>
      </c>
    </row>
    <row r="12405" spans="1:4" x14ac:dyDescent="0.2">
      <c r="A12405" s="263" t="s">
        <v>9011</v>
      </c>
      <c r="B12405" s="263" t="s">
        <v>30062</v>
      </c>
      <c r="C12405" s="263" t="s">
        <v>23567</v>
      </c>
      <c r="D12405" t="s">
        <v>34973</v>
      </c>
    </row>
    <row r="12406" spans="1:4" x14ac:dyDescent="0.2">
      <c r="A12406" s="263" t="s">
        <v>17444</v>
      </c>
      <c r="B12406" s="263" t="s">
        <v>30062</v>
      </c>
      <c r="C12406" s="263" t="s">
        <v>23567</v>
      </c>
      <c r="D12406" t="s">
        <v>34973</v>
      </c>
    </row>
    <row r="12407" spans="1:4" x14ac:dyDescent="0.2">
      <c r="A12407" s="263" t="s">
        <v>9012</v>
      </c>
      <c r="B12407" s="263" t="s">
        <v>30063</v>
      </c>
      <c r="C12407" s="263" t="s">
        <v>23567</v>
      </c>
      <c r="D12407" t="s">
        <v>34973</v>
      </c>
    </row>
    <row r="12408" spans="1:4" x14ac:dyDescent="0.2">
      <c r="A12408" s="263" t="s">
        <v>17445</v>
      </c>
      <c r="B12408" s="263" t="s">
        <v>30063</v>
      </c>
      <c r="C12408" s="263" t="s">
        <v>23567</v>
      </c>
      <c r="D12408" t="s">
        <v>34973</v>
      </c>
    </row>
    <row r="12409" spans="1:4" x14ac:dyDescent="0.2">
      <c r="A12409" s="263" t="s">
        <v>9013</v>
      </c>
      <c r="B12409" s="263" t="s">
        <v>30064</v>
      </c>
      <c r="C12409" s="263" t="s">
        <v>23567</v>
      </c>
      <c r="D12409" t="s">
        <v>34973</v>
      </c>
    </row>
    <row r="12410" spans="1:4" x14ac:dyDescent="0.2">
      <c r="A12410" s="263" t="s">
        <v>17446</v>
      </c>
      <c r="B12410" s="263" t="s">
        <v>30064</v>
      </c>
      <c r="C12410" s="263" t="s">
        <v>23567</v>
      </c>
      <c r="D12410" t="s">
        <v>34973</v>
      </c>
    </row>
    <row r="12411" spans="1:4" x14ac:dyDescent="0.2">
      <c r="A12411" s="263" t="s">
        <v>9014</v>
      </c>
      <c r="B12411" s="263" t="s">
        <v>30065</v>
      </c>
      <c r="C12411" s="263" t="s">
        <v>23567</v>
      </c>
      <c r="D12411" t="s">
        <v>34973</v>
      </c>
    </row>
    <row r="12412" spans="1:4" x14ac:dyDescent="0.2">
      <c r="A12412" s="263" t="s">
        <v>17447</v>
      </c>
      <c r="B12412" s="263" t="s">
        <v>30065</v>
      </c>
      <c r="C12412" s="263" t="s">
        <v>23567</v>
      </c>
      <c r="D12412" t="s">
        <v>34973</v>
      </c>
    </row>
    <row r="12413" spans="1:4" x14ac:dyDescent="0.2">
      <c r="A12413" s="263" t="s">
        <v>9015</v>
      </c>
      <c r="B12413" s="263" t="s">
        <v>30066</v>
      </c>
      <c r="C12413" s="263" t="s">
        <v>23567</v>
      </c>
      <c r="D12413" t="s">
        <v>34973</v>
      </c>
    </row>
    <row r="12414" spans="1:4" x14ac:dyDescent="0.2">
      <c r="A12414" s="263" t="s">
        <v>17448</v>
      </c>
      <c r="B12414" s="263" t="s">
        <v>30066</v>
      </c>
      <c r="C12414" s="263" t="s">
        <v>23567</v>
      </c>
      <c r="D12414" t="s">
        <v>34973</v>
      </c>
    </row>
    <row r="12415" spans="1:4" x14ac:dyDescent="0.2">
      <c r="A12415" s="263" t="s">
        <v>9016</v>
      </c>
      <c r="B12415" s="263" t="s">
        <v>30067</v>
      </c>
      <c r="C12415" s="263" t="s">
        <v>23567</v>
      </c>
      <c r="D12415" t="s">
        <v>34973</v>
      </c>
    </row>
    <row r="12416" spans="1:4" x14ac:dyDescent="0.2">
      <c r="A12416" s="263" t="s">
        <v>17449</v>
      </c>
      <c r="B12416" s="263" t="s">
        <v>30067</v>
      </c>
      <c r="C12416" s="263" t="s">
        <v>23567</v>
      </c>
      <c r="D12416" t="s">
        <v>34973</v>
      </c>
    </row>
    <row r="12417" spans="1:4" x14ac:dyDescent="0.2">
      <c r="A12417" s="263" t="s">
        <v>9017</v>
      </c>
      <c r="B12417" s="263" t="s">
        <v>30068</v>
      </c>
      <c r="C12417" s="263" t="s">
        <v>23567</v>
      </c>
      <c r="D12417" t="s">
        <v>34973</v>
      </c>
    </row>
    <row r="12418" spans="1:4" x14ac:dyDescent="0.2">
      <c r="A12418" s="263" t="s">
        <v>17450</v>
      </c>
      <c r="B12418" s="263" t="s">
        <v>30068</v>
      </c>
      <c r="C12418" s="263" t="s">
        <v>23567</v>
      </c>
      <c r="D12418" t="s">
        <v>34973</v>
      </c>
    </row>
    <row r="12419" spans="1:4" x14ac:dyDescent="0.2">
      <c r="A12419" s="263" t="s">
        <v>9018</v>
      </c>
      <c r="B12419" s="263" t="s">
        <v>30069</v>
      </c>
      <c r="C12419" s="263" t="s">
        <v>23567</v>
      </c>
      <c r="D12419" t="s">
        <v>34973</v>
      </c>
    </row>
    <row r="12420" spans="1:4" x14ac:dyDescent="0.2">
      <c r="A12420" s="263" t="s">
        <v>17451</v>
      </c>
      <c r="B12420" s="263" t="s">
        <v>30069</v>
      </c>
      <c r="C12420" s="263" t="s">
        <v>23567</v>
      </c>
      <c r="D12420" t="s">
        <v>34973</v>
      </c>
    </row>
    <row r="12421" spans="1:4" x14ac:dyDescent="0.2">
      <c r="A12421" s="263" t="s">
        <v>9019</v>
      </c>
      <c r="B12421" s="263" t="s">
        <v>30070</v>
      </c>
      <c r="C12421" s="263" t="s">
        <v>23567</v>
      </c>
      <c r="D12421" t="s">
        <v>34973</v>
      </c>
    </row>
    <row r="12422" spans="1:4" x14ac:dyDescent="0.2">
      <c r="A12422" s="263" t="s">
        <v>17452</v>
      </c>
      <c r="B12422" s="263" t="s">
        <v>30070</v>
      </c>
      <c r="C12422" s="263" t="s">
        <v>23567</v>
      </c>
      <c r="D12422" t="s">
        <v>34973</v>
      </c>
    </row>
    <row r="12423" spans="1:4" x14ac:dyDescent="0.2">
      <c r="A12423" s="263" t="s">
        <v>9020</v>
      </c>
      <c r="B12423" s="263" t="s">
        <v>30071</v>
      </c>
      <c r="C12423" s="263" t="s">
        <v>23567</v>
      </c>
      <c r="D12423" t="s">
        <v>34973</v>
      </c>
    </row>
    <row r="12424" spans="1:4" x14ac:dyDescent="0.2">
      <c r="A12424" s="263" t="s">
        <v>17453</v>
      </c>
      <c r="B12424" s="263" t="s">
        <v>30071</v>
      </c>
      <c r="C12424" s="263" t="s">
        <v>23567</v>
      </c>
      <c r="D12424" t="s">
        <v>34973</v>
      </c>
    </row>
    <row r="12425" spans="1:4" x14ac:dyDescent="0.2">
      <c r="A12425" s="263" t="s">
        <v>9021</v>
      </c>
      <c r="B12425" s="263" t="s">
        <v>30072</v>
      </c>
      <c r="C12425" s="263" t="s">
        <v>23567</v>
      </c>
      <c r="D12425" t="s">
        <v>34973</v>
      </c>
    </row>
    <row r="12426" spans="1:4" x14ac:dyDescent="0.2">
      <c r="A12426" s="263" t="s">
        <v>17454</v>
      </c>
      <c r="B12426" s="263" t="s">
        <v>30072</v>
      </c>
      <c r="C12426" s="263" t="s">
        <v>23567</v>
      </c>
      <c r="D12426" t="s">
        <v>34973</v>
      </c>
    </row>
    <row r="12427" spans="1:4" x14ac:dyDescent="0.2">
      <c r="A12427" s="263" t="s">
        <v>9022</v>
      </c>
      <c r="B12427" s="263" t="s">
        <v>30073</v>
      </c>
      <c r="C12427" s="263" t="s">
        <v>23567</v>
      </c>
      <c r="D12427" t="s">
        <v>34973</v>
      </c>
    </row>
    <row r="12428" spans="1:4" x14ac:dyDescent="0.2">
      <c r="A12428" s="263" t="s">
        <v>17455</v>
      </c>
      <c r="B12428" s="263" t="s">
        <v>30073</v>
      </c>
      <c r="C12428" s="263" t="s">
        <v>23567</v>
      </c>
      <c r="D12428" t="s">
        <v>34973</v>
      </c>
    </row>
    <row r="12429" spans="1:4" x14ac:dyDescent="0.2">
      <c r="A12429" s="263" t="s">
        <v>9023</v>
      </c>
      <c r="B12429" s="263" t="s">
        <v>30074</v>
      </c>
      <c r="C12429" s="263" t="s">
        <v>23567</v>
      </c>
      <c r="D12429" t="s">
        <v>34973</v>
      </c>
    </row>
    <row r="12430" spans="1:4" x14ac:dyDescent="0.2">
      <c r="A12430" s="263" t="s">
        <v>17456</v>
      </c>
      <c r="B12430" s="263" t="s">
        <v>30074</v>
      </c>
      <c r="C12430" s="263" t="s">
        <v>23567</v>
      </c>
      <c r="D12430" t="s">
        <v>34973</v>
      </c>
    </row>
    <row r="12431" spans="1:4" x14ac:dyDescent="0.2">
      <c r="A12431" s="263" t="s">
        <v>3511</v>
      </c>
      <c r="B12431" s="263" t="s">
        <v>30075</v>
      </c>
      <c r="C12431" s="263" t="s">
        <v>23567</v>
      </c>
      <c r="D12431" t="s">
        <v>34973</v>
      </c>
    </row>
    <row r="12432" spans="1:4" x14ac:dyDescent="0.2">
      <c r="A12432" s="263" t="s">
        <v>17457</v>
      </c>
      <c r="B12432" s="263" t="s">
        <v>30075</v>
      </c>
      <c r="C12432" s="263" t="s">
        <v>23567</v>
      </c>
      <c r="D12432" t="s">
        <v>34973</v>
      </c>
    </row>
    <row r="12433" spans="1:4" x14ac:dyDescent="0.2">
      <c r="A12433" s="263" t="s">
        <v>3512</v>
      </c>
      <c r="B12433" s="263" t="s">
        <v>30076</v>
      </c>
      <c r="C12433" s="263" t="s">
        <v>23567</v>
      </c>
      <c r="D12433" t="s">
        <v>34973</v>
      </c>
    </row>
    <row r="12434" spans="1:4" x14ac:dyDescent="0.2">
      <c r="A12434" s="263" t="s">
        <v>17458</v>
      </c>
      <c r="B12434" s="263" t="s">
        <v>30076</v>
      </c>
      <c r="C12434" s="263" t="s">
        <v>23567</v>
      </c>
      <c r="D12434" t="s">
        <v>34973</v>
      </c>
    </row>
    <row r="12435" spans="1:4" x14ac:dyDescent="0.2">
      <c r="A12435" s="263" t="s">
        <v>3513</v>
      </c>
      <c r="B12435" s="263" t="s">
        <v>30077</v>
      </c>
      <c r="C12435" s="263" t="s">
        <v>23567</v>
      </c>
      <c r="D12435" t="s">
        <v>34973</v>
      </c>
    </row>
    <row r="12436" spans="1:4" x14ac:dyDescent="0.2">
      <c r="A12436" s="263" t="s">
        <v>17459</v>
      </c>
      <c r="B12436" s="263" t="s">
        <v>30077</v>
      </c>
      <c r="C12436" s="263" t="s">
        <v>23567</v>
      </c>
      <c r="D12436" t="s">
        <v>34973</v>
      </c>
    </row>
    <row r="12437" spans="1:4" x14ac:dyDescent="0.2">
      <c r="A12437" s="263" t="s">
        <v>3514</v>
      </c>
      <c r="B12437" s="263" t="s">
        <v>30078</v>
      </c>
      <c r="C12437" s="263" t="s">
        <v>23567</v>
      </c>
      <c r="D12437" t="s">
        <v>34973</v>
      </c>
    </row>
    <row r="12438" spans="1:4" x14ac:dyDescent="0.2">
      <c r="A12438" s="263" t="s">
        <v>17460</v>
      </c>
      <c r="B12438" s="263" t="s">
        <v>30078</v>
      </c>
      <c r="C12438" s="263" t="s">
        <v>23567</v>
      </c>
      <c r="D12438" t="s">
        <v>34973</v>
      </c>
    </row>
    <row r="12439" spans="1:4" x14ac:dyDescent="0.2">
      <c r="A12439" s="263" t="s">
        <v>3515</v>
      </c>
      <c r="B12439" s="263" t="s">
        <v>30079</v>
      </c>
      <c r="C12439" s="263" t="s">
        <v>23567</v>
      </c>
      <c r="D12439" t="s">
        <v>34973</v>
      </c>
    </row>
    <row r="12440" spans="1:4" x14ac:dyDescent="0.2">
      <c r="A12440" s="263" t="s">
        <v>17461</v>
      </c>
      <c r="B12440" s="263" t="s">
        <v>30079</v>
      </c>
      <c r="C12440" s="263" t="s">
        <v>23567</v>
      </c>
      <c r="D12440" t="s">
        <v>34973</v>
      </c>
    </row>
    <row r="12441" spans="1:4" x14ac:dyDescent="0.2">
      <c r="A12441" s="263" t="s">
        <v>3516</v>
      </c>
      <c r="B12441" s="263" t="s">
        <v>30080</v>
      </c>
      <c r="C12441" s="263" t="s">
        <v>23567</v>
      </c>
      <c r="D12441" t="s">
        <v>34973</v>
      </c>
    </row>
    <row r="12442" spans="1:4" x14ac:dyDescent="0.2">
      <c r="A12442" s="263" t="s">
        <v>17462</v>
      </c>
      <c r="B12442" s="263" t="s">
        <v>30080</v>
      </c>
      <c r="C12442" s="263" t="s">
        <v>23567</v>
      </c>
      <c r="D12442" t="s">
        <v>34973</v>
      </c>
    </row>
    <row r="12443" spans="1:4" x14ac:dyDescent="0.2">
      <c r="A12443" s="263" t="s">
        <v>3517</v>
      </c>
      <c r="B12443" s="263" t="s">
        <v>30081</v>
      </c>
      <c r="C12443" s="263" t="s">
        <v>23567</v>
      </c>
      <c r="D12443" t="s">
        <v>34973</v>
      </c>
    </row>
    <row r="12444" spans="1:4" x14ac:dyDescent="0.2">
      <c r="A12444" s="263" t="s">
        <v>17463</v>
      </c>
      <c r="B12444" s="263" t="s">
        <v>30081</v>
      </c>
      <c r="C12444" s="263" t="s">
        <v>23567</v>
      </c>
      <c r="D12444" t="s">
        <v>34973</v>
      </c>
    </row>
    <row r="12445" spans="1:4" x14ac:dyDescent="0.2">
      <c r="A12445" s="263" t="s">
        <v>3518</v>
      </c>
      <c r="B12445" s="263" t="s">
        <v>30082</v>
      </c>
      <c r="C12445" s="263" t="s">
        <v>23567</v>
      </c>
      <c r="D12445" t="s">
        <v>34973</v>
      </c>
    </row>
    <row r="12446" spans="1:4" x14ac:dyDescent="0.2">
      <c r="A12446" s="263" t="s">
        <v>17464</v>
      </c>
      <c r="B12446" s="263" t="s">
        <v>30082</v>
      </c>
      <c r="C12446" s="263" t="s">
        <v>23567</v>
      </c>
      <c r="D12446" t="s">
        <v>34973</v>
      </c>
    </row>
    <row r="12447" spans="1:4" x14ac:dyDescent="0.2">
      <c r="A12447" s="263" t="s">
        <v>3519</v>
      </c>
      <c r="B12447" s="263" t="s">
        <v>30083</v>
      </c>
      <c r="C12447" s="263" t="s">
        <v>23567</v>
      </c>
      <c r="D12447" t="s">
        <v>34973</v>
      </c>
    </row>
    <row r="12448" spans="1:4" x14ac:dyDescent="0.2">
      <c r="A12448" s="263" t="s">
        <v>17465</v>
      </c>
      <c r="B12448" s="263" t="s">
        <v>30083</v>
      </c>
      <c r="C12448" s="263" t="s">
        <v>23567</v>
      </c>
      <c r="D12448" t="s">
        <v>34973</v>
      </c>
    </row>
    <row r="12449" spans="1:4" x14ac:dyDescent="0.2">
      <c r="A12449" s="263" t="s">
        <v>3520</v>
      </c>
      <c r="B12449" s="263" t="s">
        <v>30084</v>
      </c>
      <c r="C12449" s="263" t="s">
        <v>23567</v>
      </c>
      <c r="D12449" t="s">
        <v>34973</v>
      </c>
    </row>
    <row r="12450" spans="1:4" x14ac:dyDescent="0.2">
      <c r="A12450" s="263" t="s">
        <v>17466</v>
      </c>
      <c r="B12450" s="263" t="s">
        <v>30084</v>
      </c>
      <c r="C12450" s="263" t="s">
        <v>23567</v>
      </c>
      <c r="D12450" t="s">
        <v>34973</v>
      </c>
    </row>
    <row r="12451" spans="1:4" x14ac:dyDescent="0.2">
      <c r="A12451" s="263" t="s">
        <v>3521</v>
      </c>
      <c r="B12451" s="263" t="s">
        <v>30085</v>
      </c>
      <c r="C12451" s="263" t="s">
        <v>23567</v>
      </c>
      <c r="D12451" t="s">
        <v>34973</v>
      </c>
    </row>
    <row r="12452" spans="1:4" x14ac:dyDescent="0.2">
      <c r="A12452" s="263" t="s">
        <v>17467</v>
      </c>
      <c r="B12452" s="263" t="s">
        <v>30085</v>
      </c>
      <c r="C12452" s="263" t="s">
        <v>23567</v>
      </c>
      <c r="D12452" t="s">
        <v>34973</v>
      </c>
    </row>
    <row r="12453" spans="1:4" x14ac:dyDescent="0.2">
      <c r="A12453" s="263" t="s">
        <v>3522</v>
      </c>
      <c r="B12453" s="263" t="s">
        <v>30086</v>
      </c>
      <c r="C12453" s="263" t="s">
        <v>23567</v>
      </c>
      <c r="D12453" t="s">
        <v>34973</v>
      </c>
    </row>
    <row r="12454" spans="1:4" x14ac:dyDescent="0.2">
      <c r="A12454" s="263" t="s">
        <v>17468</v>
      </c>
      <c r="B12454" s="263" t="s">
        <v>30086</v>
      </c>
      <c r="C12454" s="263" t="s">
        <v>23567</v>
      </c>
      <c r="D12454" t="s">
        <v>34973</v>
      </c>
    </row>
    <row r="12455" spans="1:4" x14ac:dyDescent="0.2">
      <c r="A12455" s="263" t="s">
        <v>3523</v>
      </c>
      <c r="B12455" s="263" t="s">
        <v>30087</v>
      </c>
      <c r="C12455" s="263" t="s">
        <v>23567</v>
      </c>
      <c r="D12455" t="s">
        <v>34973</v>
      </c>
    </row>
    <row r="12456" spans="1:4" x14ac:dyDescent="0.2">
      <c r="A12456" s="263" t="s">
        <v>17469</v>
      </c>
      <c r="B12456" s="263" t="s">
        <v>30087</v>
      </c>
      <c r="C12456" s="263" t="s">
        <v>23567</v>
      </c>
      <c r="D12456" t="s">
        <v>34973</v>
      </c>
    </row>
    <row r="12457" spans="1:4" x14ac:dyDescent="0.2">
      <c r="A12457" s="263" t="s">
        <v>3524</v>
      </c>
      <c r="B12457" s="263" t="s">
        <v>30088</v>
      </c>
      <c r="C12457" s="263" t="s">
        <v>23567</v>
      </c>
      <c r="D12457" t="s">
        <v>34973</v>
      </c>
    </row>
    <row r="12458" spans="1:4" x14ac:dyDescent="0.2">
      <c r="A12458" s="263" t="s">
        <v>17470</v>
      </c>
      <c r="B12458" s="263" t="s">
        <v>30088</v>
      </c>
      <c r="C12458" s="263" t="s">
        <v>23567</v>
      </c>
      <c r="D12458" t="s">
        <v>34973</v>
      </c>
    </row>
    <row r="12459" spans="1:4" x14ac:dyDescent="0.2">
      <c r="A12459" s="263" t="s">
        <v>9024</v>
      </c>
      <c r="B12459" s="263" t="s">
        <v>30089</v>
      </c>
      <c r="C12459" s="263" t="s">
        <v>23567</v>
      </c>
      <c r="D12459" t="s">
        <v>34973</v>
      </c>
    </row>
    <row r="12460" spans="1:4" x14ac:dyDescent="0.2">
      <c r="A12460" s="263" t="s">
        <v>17471</v>
      </c>
      <c r="B12460" s="263" t="s">
        <v>30089</v>
      </c>
      <c r="C12460" s="263" t="s">
        <v>23567</v>
      </c>
      <c r="D12460" t="s">
        <v>34973</v>
      </c>
    </row>
    <row r="12461" spans="1:4" x14ac:dyDescent="0.2">
      <c r="A12461" s="263" t="s">
        <v>9025</v>
      </c>
      <c r="B12461" s="263" t="s">
        <v>30090</v>
      </c>
      <c r="C12461" s="263" t="s">
        <v>23567</v>
      </c>
      <c r="D12461" t="s">
        <v>34973</v>
      </c>
    </row>
    <row r="12462" spans="1:4" x14ac:dyDescent="0.2">
      <c r="A12462" s="263" t="s">
        <v>17472</v>
      </c>
      <c r="B12462" s="263" t="s">
        <v>30090</v>
      </c>
      <c r="C12462" s="263" t="s">
        <v>23567</v>
      </c>
      <c r="D12462" t="s">
        <v>34973</v>
      </c>
    </row>
    <row r="12463" spans="1:4" x14ac:dyDescent="0.2">
      <c r="A12463" s="263" t="s">
        <v>9026</v>
      </c>
      <c r="B12463" s="263" t="s">
        <v>30091</v>
      </c>
      <c r="C12463" s="263" t="s">
        <v>23567</v>
      </c>
      <c r="D12463" t="s">
        <v>34973</v>
      </c>
    </row>
    <row r="12464" spans="1:4" x14ac:dyDescent="0.2">
      <c r="A12464" s="263" t="s">
        <v>17473</v>
      </c>
      <c r="B12464" s="263" t="s">
        <v>30091</v>
      </c>
      <c r="C12464" s="263" t="s">
        <v>23567</v>
      </c>
      <c r="D12464" t="s">
        <v>34973</v>
      </c>
    </row>
    <row r="12465" spans="1:4" x14ac:dyDescent="0.2">
      <c r="A12465" s="263" t="s">
        <v>9027</v>
      </c>
      <c r="B12465" s="263" t="s">
        <v>30092</v>
      </c>
      <c r="C12465" s="263" t="s">
        <v>23567</v>
      </c>
      <c r="D12465" t="s">
        <v>34973</v>
      </c>
    </row>
    <row r="12466" spans="1:4" x14ac:dyDescent="0.2">
      <c r="A12466" s="263" t="s">
        <v>17474</v>
      </c>
      <c r="B12466" s="263" t="s">
        <v>30092</v>
      </c>
      <c r="C12466" s="263" t="s">
        <v>23567</v>
      </c>
      <c r="D12466" t="s">
        <v>34973</v>
      </c>
    </row>
    <row r="12467" spans="1:4" x14ac:dyDescent="0.2">
      <c r="A12467" s="263" t="s">
        <v>9028</v>
      </c>
      <c r="B12467" s="263" t="s">
        <v>30093</v>
      </c>
      <c r="C12467" s="263" t="s">
        <v>23567</v>
      </c>
      <c r="D12467" t="s">
        <v>34973</v>
      </c>
    </row>
    <row r="12468" spans="1:4" x14ac:dyDescent="0.2">
      <c r="A12468" s="263" t="s">
        <v>17475</v>
      </c>
      <c r="B12468" s="263" t="s">
        <v>30093</v>
      </c>
      <c r="C12468" s="263" t="s">
        <v>23567</v>
      </c>
      <c r="D12468" t="s">
        <v>34973</v>
      </c>
    </row>
    <row r="12469" spans="1:4" x14ac:dyDescent="0.2">
      <c r="A12469" s="263" t="s">
        <v>9029</v>
      </c>
      <c r="B12469" s="263" t="s">
        <v>30094</v>
      </c>
      <c r="C12469" s="263" t="s">
        <v>23567</v>
      </c>
      <c r="D12469" t="s">
        <v>34973</v>
      </c>
    </row>
    <row r="12470" spans="1:4" x14ac:dyDescent="0.2">
      <c r="A12470" s="263" t="s">
        <v>17476</v>
      </c>
      <c r="B12470" s="263" t="s">
        <v>30094</v>
      </c>
      <c r="C12470" s="263" t="s">
        <v>23567</v>
      </c>
      <c r="D12470" t="s">
        <v>34973</v>
      </c>
    </row>
    <row r="12471" spans="1:4" x14ac:dyDescent="0.2">
      <c r="A12471" s="263" t="s">
        <v>9030</v>
      </c>
      <c r="B12471" s="263" t="s">
        <v>30095</v>
      </c>
      <c r="C12471" s="263" t="s">
        <v>23567</v>
      </c>
      <c r="D12471" t="s">
        <v>34973</v>
      </c>
    </row>
    <row r="12472" spans="1:4" x14ac:dyDescent="0.2">
      <c r="A12472" s="263" t="s">
        <v>17477</v>
      </c>
      <c r="B12472" s="263" t="s">
        <v>30095</v>
      </c>
      <c r="C12472" s="263" t="s">
        <v>23567</v>
      </c>
      <c r="D12472" t="s">
        <v>34973</v>
      </c>
    </row>
    <row r="12473" spans="1:4" x14ac:dyDescent="0.2">
      <c r="A12473" s="263" t="s">
        <v>9031</v>
      </c>
      <c r="B12473" s="263" t="s">
        <v>30096</v>
      </c>
      <c r="C12473" s="263" t="s">
        <v>23567</v>
      </c>
      <c r="D12473" t="s">
        <v>34973</v>
      </c>
    </row>
    <row r="12474" spans="1:4" x14ac:dyDescent="0.2">
      <c r="A12474" s="263" t="s">
        <v>17478</v>
      </c>
      <c r="B12474" s="263" t="s">
        <v>30096</v>
      </c>
      <c r="C12474" s="263" t="s">
        <v>23567</v>
      </c>
      <c r="D12474" t="s">
        <v>34973</v>
      </c>
    </row>
    <row r="12475" spans="1:4" x14ac:dyDescent="0.2">
      <c r="A12475" s="263" t="s">
        <v>3525</v>
      </c>
      <c r="B12475" s="263" t="s">
        <v>30097</v>
      </c>
      <c r="C12475" s="263" t="s">
        <v>23567</v>
      </c>
      <c r="D12475" t="s">
        <v>34973</v>
      </c>
    </row>
    <row r="12476" spans="1:4" x14ac:dyDescent="0.2">
      <c r="A12476" s="263" t="s">
        <v>17479</v>
      </c>
      <c r="B12476" s="263" t="s">
        <v>30097</v>
      </c>
      <c r="C12476" s="263" t="s">
        <v>23567</v>
      </c>
      <c r="D12476" t="s">
        <v>34973</v>
      </c>
    </row>
    <row r="12477" spans="1:4" x14ac:dyDescent="0.2">
      <c r="A12477" s="263" t="s">
        <v>3526</v>
      </c>
      <c r="B12477" s="263" t="s">
        <v>30098</v>
      </c>
      <c r="C12477" s="263" t="s">
        <v>23567</v>
      </c>
      <c r="D12477" t="s">
        <v>34973</v>
      </c>
    </row>
    <row r="12478" spans="1:4" x14ac:dyDescent="0.2">
      <c r="A12478" s="263" t="s">
        <v>17480</v>
      </c>
      <c r="B12478" s="263" t="s">
        <v>30098</v>
      </c>
      <c r="C12478" s="263" t="s">
        <v>23567</v>
      </c>
      <c r="D12478" t="s">
        <v>34973</v>
      </c>
    </row>
    <row r="12479" spans="1:4" x14ac:dyDescent="0.2">
      <c r="A12479" s="263" t="s">
        <v>3527</v>
      </c>
      <c r="B12479" s="263" t="s">
        <v>30099</v>
      </c>
      <c r="C12479" s="263" t="s">
        <v>23567</v>
      </c>
      <c r="D12479" t="s">
        <v>34973</v>
      </c>
    </row>
    <row r="12480" spans="1:4" x14ac:dyDescent="0.2">
      <c r="A12480" s="263" t="s">
        <v>17481</v>
      </c>
      <c r="B12480" s="263" t="s">
        <v>30099</v>
      </c>
      <c r="C12480" s="263" t="s">
        <v>23567</v>
      </c>
      <c r="D12480" t="s">
        <v>34973</v>
      </c>
    </row>
    <row r="12481" spans="1:4" x14ac:dyDescent="0.2">
      <c r="A12481" s="263" t="s">
        <v>3528</v>
      </c>
      <c r="B12481" s="263" t="s">
        <v>30100</v>
      </c>
      <c r="C12481" s="263" t="s">
        <v>23567</v>
      </c>
      <c r="D12481" t="s">
        <v>34973</v>
      </c>
    </row>
    <row r="12482" spans="1:4" x14ac:dyDescent="0.2">
      <c r="A12482" s="263" t="s">
        <v>17482</v>
      </c>
      <c r="B12482" s="263" t="s">
        <v>30100</v>
      </c>
      <c r="C12482" s="263" t="s">
        <v>23567</v>
      </c>
      <c r="D12482" t="s">
        <v>34973</v>
      </c>
    </row>
    <row r="12483" spans="1:4" x14ac:dyDescent="0.2">
      <c r="A12483" s="263" t="s">
        <v>9032</v>
      </c>
      <c r="B12483" s="263" t="s">
        <v>30101</v>
      </c>
      <c r="C12483" s="263" t="s">
        <v>23567</v>
      </c>
      <c r="D12483" t="s">
        <v>34973</v>
      </c>
    </row>
    <row r="12484" spans="1:4" x14ac:dyDescent="0.2">
      <c r="A12484" s="263" t="s">
        <v>17483</v>
      </c>
      <c r="B12484" s="263" t="s">
        <v>30101</v>
      </c>
      <c r="C12484" s="263" t="s">
        <v>23567</v>
      </c>
      <c r="D12484" t="s">
        <v>34973</v>
      </c>
    </row>
    <row r="12485" spans="1:4" x14ac:dyDescent="0.2">
      <c r="A12485" s="263" t="s">
        <v>9033</v>
      </c>
      <c r="B12485" s="263" t="s">
        <v>30102</v>
      </c>
      <c r="C12485" s="263" t="s">
        <v>23567</v>
      </c>
      <c r="D12485" t="s">
        <v>34973</v>
      </c>
    </row>
    <row r="12486" spans="1:4" x14ac:dyDescent="0.2">
      <c r="A12486" s="263" t="s">
        <v>17484</v>
      </c>
      <c r="B12486" s="263" t="s">
        <v>30102</v>
      </c>
      <c r="C12486" s="263" t="s">
        <v>23567</v>
      </c>
      <c r="D12486" t="s">
        <v>34973</v>
      </c>
    </row>
    <row r="12487" spans="1:4" x14ac:dyDescent="0.2">
      <c r="A12487" s="263" t="s">
        <v>3529</v>
      </c>
      <c r="B12487" s="263" t="s">
        <v>30103</v>
      </c>
      <c r="C12487" s="263" t="s">
        <v>20</v>
      </c>
      <c r="D12487" t="s">
        <v>0</v>
      </c>
    </row>
    <row r="12488" spans="1:4" x14ac:dyDescent="0.2">
      <c r="A12488" s="263" t="s">
        <v>17485</v>
      </c>
      <c r="B12488" s="263" t="s">
        <v>30103</v>
      </c>
      <c r="C12488" s="263" t="s">
        <v>20</v>
      </c>
      <c r="D12488" t="s">
        <v>0</v>
      </c>
    </row>
    <row r="12489" spans="1:4" x14ac:dyDescent="0.2">
      <c r="A12489" s="263" t="s">
        <v>3530</v>
      </c>
      <c r="B12489" s="263" t="s">
        <v>30104</v>
      </c>
      <c r="C12489" s="263" t="s">
        <v>20</v>
      </c>
      <c r="D12489" t="s">
        <v>0</v>
      </c>
    </row>
    <row r="12490" spans="1:4" x14ac:dyDescent="0.2">
      <c r="A12490" s="263" t="s">
        <v>17486</v>
      </c>
      <c r="B12490" s="263" t="s">
        <v>30104</v>
      </c>
      <c r="C12490" s="263" t="s">
        <v>20</v>
      </c>
      <c r="D12490" t="s">
        <v>0</v>
      </c>
    </row>
    <row r="12491" spans="1:4" x14ac:dyDescent="0.2">
      <c r="A12491" s="263" t="s">
        <v>3531</v>
      </c>
      <c r="B12491" s="263" t="s">
        <v>30105</v>
      </c>
      <c r="C12491" s="263" t="s">
        <v>20</v>
      </c>
      <c r="D12491" t="s">
        <v>0</v>
      </c>
    </row>
    <row r="12492" spans="1:4" x14ac:dyDescent="0.2">
      <c r="A12492" s="263" t="s">
        <v>17487</v>
      </c>
      <c r="B12492" s="263" t="s">
        <v>30105</v>
      </c>
      <c r="C12492" s="263" t="s">
        <v>20</v>
      </c>
      <c r="D12492" t="s">
        <v>0</v>
      </c>
    </row>
    <row r="12493" spans="1:4" x14ac:dyDescent="0.2">
      <c r="A12493" s="263" t="s">
        <v>3532</v>
      </c>
      <c r="B12493" s="263" t="s">
        <v>30106</v>
      </c>
      <c r="C12493" s="263" t="s">
        <v>20</v>
      </c>
      <c r="D12493" t="s">
        <v>0</v>
      </c>
    </row>
    <row r="12494" spans="1:4" x14ac:dyDescent="0.2">
      <c r="A12494" s="263" t="s">
        <v>17488</v>
      </c>
      <c r="B12494" s="263" t="s">
        <v>30106</v>
      </c>
      <c r="C12494" s="263" t="s">
        <v>20</v>
      </c>
      <c r="D12494" t="s">
        <v>0</v>
      </c>
    </row>
    <row r="12495" spans="1:4" x14ac:dyDescent="0.2">
      <c r="A12495" s="263" t="s">
        <v>3533</v>
      </c>
      <c r="B12495" s="263" t="s">
        <v>30107</v>
      </c>
      <c r="C12495" s="263" t="s">
        <v>23567</v>
      </c>
      <c r="D12495" t="s">
        <v>34973</v>
      </c>
    </row>
    <row r="12496" spans="1:4" x14ac:dyDescent="0.2">
      <c r="A12496" s="263" t="s">
        <v>17489</v>
      </c>
      <c r="B12496" s="263" t="s">
        <v>30107</v>
      </c>
      <c r="C12496" s="263" t="s">
        <v>23567</v>
      </c>
      <c r="D12496" t="s">
        <v>34973</v>
      </c>
    </row>
    <row r="12497" spans="1:4" x14ac:dyDescent="0.2">
      <c r="A12497" s="263" t="s">
        <v>3534</v>
      </c>
      <c r="B12497" s="263" t="s">
        <v>30108</v>
      </c>
      <c r="C12497" s="263" t="s">
        <v>23567</v>
      </c>
      <c r="D12497" t="s">
        <v>34973</v>
      </c>
    </row>
    <row r="12498" spans="1:4" x14ac:dyDescent="0.2">
      <c r="A12498" s="263" t="s">
        <v>17490</v>
      </c>
      <c r="B12498" s="263" t="s">
        <v>30108</v>
      </c>
      <c r="C12498" s="263" t="s">
        <v>23567</v>
      </c>
      <c r="D12498" t="s">
        <v>34973</v>
      </c>
    </row>
    <row r="12499" spans="1:4" x14ac:dyDescent="0.2">
      <c r="A12499" s="263" t="s">
        <v>9034</v>
      </c>
      <c r="B12499" s="263" t="s">
        <v>30109</v>
      </c>
      <c r="C12499" s="263" t="s">
        <v>23567</v>
      </c>
      <c r="D12499" t="s">
        <v>34973</v>
      </c>
    </row>
    <row r="12500" spans="1:4" x14ac:dyDescent="0.2">
      <c r="A12500" s="263" t="s">
        <v>17491</v>
      </c>
      <c r="B12500" s="263" t="s">
        <v>30109</v>
      </c>
      <c r="C12500" s="263" t="s">
        <v>23567</v>
      </c>
      <c r="D12500" t="s">
        <v>34973</v>
      </c>
    </row>
    <row r="12501" spans="1:4" x14ac:dyDescent="0.2">
      <c r="A12501" s="263" t="s">
        <v>9035</v>
      </c>
      <c r="B12501" s="263" t="s">
        <v>30110</v>
      </c>
      <c r="C12501" s="263" t="s">
        <v>23567</v>
      </c>
      <c r="D12501" t="s">
        <v>34973</v>
      </c>
    </row>
    <row r="12502" spans="1:4" x14ac:dyDescent="0.2">
      <c r="A12502" s="263" t="s">
        <v>17492</v>
      </c>
      <c r="B12502" s="263" t="s">
        <v>30110</v>
      </c>
      <c r="C12502" s="263" t="s">
        <v>23567</v>
      </c>
      <c r="D12502" t="s">
        <v>34973</v>
      </c>
    </row>
    <row r="12503" spans="1:4" x14ac:dyDescent="0.2">
      <c r="A12503" s="263" t="s">
        <v>3535</v>
      </c>
      <c r="B12503" s="263" t="s">
        <v>30111</v>
      </c>
      <c r="C12503" s="263" t="s">
        <v>20</v>
      </c>
      <c r="D12503" t="s">
        <v>0</v>
      </c>
    </row>
    <row r="12504" spans="1:4" x14ac:dyDescent="0.2">
      <c r="A12504" s="263" t="s">
        <v>17493</v>
      </c>
      <c r="B12504" s="263" t="s">
        <v>30111</v>
      </c>
      <c r="C12504" s="263" t="s">
        <v>20</v>
      </c>
      <c r="D12504" t="s">
        <v>0</v>
      </c>
    </row>
    <row r="12505" spans="1:4" x14ac:dyDescent="0.2">
      <c r="A12505" s="263" t="s">
        <v>3536</v>
      </c>
      <c r="B12505" s="263" t="s">
        <v>30112</v>
      </c>
      <c r="C12505" s="263" t="s">
        <v>20</v>
      </c>
      <c r="D12505" t="s">
        <v>0</v>
      </c>
    </row>
    <row r="12506" spans="1:4" x14ac:dyDescent="0.2">
      <c r="A12506" s="263" t="s">
        <v>17494</v>
      </c>
      <c r="B12506" s="263" t="s">
        <v>30112</v>
      </c>
      <c r="C12506" s="263" t="s">
        <v>20</v>
      </c>
      <c r="D12506" t="s">
        <v>0</v>
      </c>
    </row>
    <row r="12507" spans="1:4" x14ac:dyDescent="0.2">
      <c r="A12507" s="263" t="s">
        <v>3537</v>
      </c>
      <c r="B12507" s="263" t="s">
        <v>30113</v>
      </c>
      <c r="C12507" s="263" t="s">
        <v>20</v>
      </c>
      <c r="D12507" t="s">
        <v>0</v>
      </c>
    </row>
    <row r="12508" spans="1:4" x14ac:dyDescent="0.2">
      <c r="A12508" s="263" t="s">
        <v>17495</v>
      </c>
      <c r="B12508" s="263" t="s">
        <v>30113</v>
      </c>
      <c r="C12508" s="263" t="s">
        <v>20</v>
      </c>
      <c r="D12508" t="s">
        <v>0</v>
      </c>
    </row>
    <row r="12509" spans="1:4" x14ac:dyDescent="0.2">
      <c r="A12509" s="263" t="s">
        <v>3538</v>
      </c>
      <c r="B12509" s="263" t="s">
        <v>30114</v>
      </c>
      <c r="C12509" s="263" t="s">
        <v>20</v>
      </c>
      <c r="D12509" t="s">
        <v>0</v>
      </c>
    </row>
    <row r="12510" spans="1:4" x14ac:dyDescent="0.2">
      <c r="A12510" s="263" t="s">
        <v>17496</v>
      </c>
      <c r="B12510" s="263" t="s">
        <v>30114</v>
      </c>
      <c r="C12510" s="263" t="s">
        <v>20</v>
      </c>
      <c r="D12510" t="s">
        <v>0</v>
      </c>
    </row>
    <row r="12511" spans="1:4" x14ac:dyDescent="0.2">
      <c r="A12511" s="263" t="s">
        <v>3539</v>
      </c>
      <c r="B12511" s="263" t="s">
        <v>30115</v>
      </c>
      <c r="C12511" s="263" t="s">
        <v>20</v>
      </c>
      <c r="D12511" t="s">
        <v>0</v>
      </c>
    </row>
    <row r="12512" spans="1:4" x14ac:dyDescent="0.2">
      <c r="A12512" s="263" t="s">
        <v>17497</v>
      </c>
      <c r="B12512" s="263" t="s">
        <v>30115</v>
      </c>
      <c r="C12512" s="263" t="s">
        <v>20</v>
      </c>
      <c r="D12512" t="s">
        <v>0</v>
      </c>
    </row>
    <row r="12513" spans="1:4" x14ac:dyDescent="0.2">
      <c r="A12513" s="263" t="s">
        <v>3540</v>
      </c>
      <c r="B12513" s="263" t="s">
        <v>30116</v>
      </c>
      <c r="C12513" s="263" t="s">
        <v>20</v>
      </c>
      <c r="D12513" t="s">
        <v>0</v>
      </c>
    </row>
    <row r="12514" spans="1:4" x14ac:dyDescent="0.2">
      <c r="A12514" s="263" t="s">
        <v>17498</v>
      </c>
      <c r="B12514" s="263" t="s">
        <v>30116</v>
      </c>
      <c r="C12514" s="263" t="s">
        <v>20</v>
      </c>
      <c r="D12514" t="s">
        <v>0</v>
      </c>
    </row>
    <row r="12515" spans="1:4" x14ac:dyDescent="0.2">
      <c r="A12515" s="263" t="s">
        <v>3541</v>
      </c>
      <c r="B12515" s="263" t="s">
        <v>9036</v>
      </c>
      <c r="C12515" s="263" t="s">
        <v>20</v>
      </c>
      <c r="D12515" t="s">
        <v>0</v>
      </c>
    </row>
    <row r="12516" spans="1:4" x14ac:dyDescent="0.2">
      <c r="A12516" s="263" t="s">
        <v>17499</v>
      </c>
      <c r="B12516" s="263" t="s">
        <v>9036</v>
      </c>
      <c r="C12516" s="263" t="s">
        <v>20</v>
      </c>
      <c r="D12516" t="s">
        <v>0</v>
      </c>
    </row>
    <row r="12517" spans="1:4" x14ac:dyDescent="0.2">
      <c r="A12517" s="263" t="s">
        <v>3542</v>
      </c>
      <c r="B12517" s="263" t="s">
        <v>9037</v>
      </c>
      <c r="C12517" s="263" t="s">
        <v>20</v>
      </c>
      <c r="D12517" t="s">
        <v>0</v>
      </c>
    </row>
    <row r="12518" spans="1:4" x14ac:dyDescent="0.2">
      <c r="A12518" s="263" t="s">
        <v>17500</v>
      </c>
      <c r="B12518" s="263" t="s">
        <v>9037</v>
      </c>
      <c r="C12518" s="263" t="s">
        <v>20</v>
      </c>
      <c r="D12518" t="s">
        <v>0</v>
      </c>
    </row>
    <row r="12519" spans="1:4" x14ac:dyDescent="0.2">
      <c r="A12519" s="263" t="s">
        <v>3543</v>
      </c>
      <c r="B12519" s="263" t="s">
        <v>30117</v>
      </c>
      <c r="C12519" s="263" t="s">
        <v>23567</v>
      </c>
      <c r="D12519" t="s">
        <v>34973</v>
      </c>
    </row>
    <row r="12520" spans="1:4" x14ac:dyDescent="0.2">
      <c r="A12520" s="263" t="s">
        <v>17501</v>
      </c>
      <c r="B12520" s="263" t="s">
        <v>30117</v>
      </c>
      <c r="C12520" s="263" t="s">
        <v>23567</v>
      </c>
      <c r="D12520" t="s">
        <v>34973</v>
      </c>
    </row>
    <row r="12521" spans="1:4" x14ac:dyDescent="0.2">
      <c r="A12521" s="263" t="s">
        <v>3544</v>
      </c>
      <c r="B12521" s="263" t="s">
        <v>30118</v>
      </c>
      <c r="C12521" s="263" t="s">
        <v>23567</v>
      </c>
      <c r="D12521" t="s">
        <v>34973</v>
      </c>
    </row>
    <row r="12522" spans="1:4" x14ac:dyDescent="0.2">
      <c r="A12522" s="263" t="s">
        <v>17502</v>
      </c>
      <c r="B12522" s="263" t="s">
        <v>30118</v>
      </c>
      <c r="C12522" s="263" t="s">
        <v>23567</v>
      </c>
      <c r="D12522" t="s">
        <v>34973</v>
      </c>
    </row>
    <row r="12523" spans="1:4" x14ac:dyDescent="0.2">
      <c r="A12523" s="263" t="s">
        <v>9038</v>
      </c>
      <c r="B12523" s="263" t="s">
        <v>30119</v>
      </c>
      <c r="C12523" s="263" t="s">
        <v>23567</v>
      </c>
      <c r="D12523" t="s">
        <v>34973</v>
      </c>
    </row>
    <row r="12524" spans="1:4" x14ac:dyDescent="0.2">
      <c r="A12524" s="263" t="s">
        <v>17503</v>
      </c>
      <c r="B12524" s="263" t="s">
        <v>30119</v>
      </c>
      <c r="C12524" s="263" t="s">
        <v>23567</v>
      </c>
      <c r="D12524" t="s">
        <v>34973</v>
      </c>
    </row>
    <row r="12525" spans="1:4" x14ac:dyDescent="0.2">
      <c r="A12525" s="263" t="s">
        <v>3545</v>
      </c>
      <c r="B12525" s="263" t="s">
        <v>30120</v>
      </c>
      <c r="C12525" s="263" t="s">
        <v>20</v>
      </c>
      <c r="D12525" t="s">
        <v>0</v>
      </c>
    </row>
    <row r="12526" spans="1:4" x14ac:dyDescent="0.2">
      <c r="A12526" s="263" t="s">
        <v>17504</v>
      </c>
      <c r="B12526" s="263" t="s">
        <v>30120</v>
      </c>
      <c r="C12526" s="263" t="s">
        <v>20</v>
      </c>
      <c r="D12526" t="s">
        <v>0</v>
      </c>
    </row>
    <row r="12527" spans="1:4" x14ac:dyDescent="0.2">
      <c r="A12527" s="263" t="s">
        <v>3546</v>
      </c>
      <c r="B12527" s="263" t="s">
        <v>30121</v>
      </c>
      <c r="C12527" s="263" t="s">
        <v>20</v>
      </c>
      <c r="D12527" t="s">
        <v>0</v>
      </c>
    </row>
    <row r="12528" spans="1:4" x14ac:dyDescent="0.2">
      <c r="A12528" s="263" t="s">
        <v>17505</v>
      </c>
      <c r="B12528" s="263" t="s">
        <v>30121</v>
      </c>
      <c r="C12528" s="263" t="s">
        <v>20</v>
      </c>
      <c r="D12528" t="s">
        <v>0</v>
      </c>
    </row>
    <row r="12529" spans="1:4" x14ac:dyDescent="0.2">
      <c r="A12529" s="263" t="s">
        <v>9039</v>
      </c>
      <c r="B12529" s="263" t="s">
        <v>30122</v>
      </c>
      <c r="C12529" s="263" t="s">
        <v>20</v>
      </c>
      <c r="D12529" t="s">
        <v>0</v>
      </c>
    </row>
    <row r="12530" spans="1:4" x14ac:dyDescent="0.2">
      <c r="A12530" s="263" t="s">
        <v>17506</v>
      </c>
      <c r="B12530" s="263" t="s">
        <v>30122</v>
      </c>
      <c r="C12530" s="263" t="s">
        <v>20</v>
      </c>
      <c r="D12530" t="s">
        <v>0</v>
      </c>
    </row>
    <row r="12531" spans="1:4" x14ac:dyDescent="0.2">
      <c r="A12531" s="263" t="s">
        <v>3547</v>
      </c>
      <c r="B12531" s="263" t="s">
        <v>30123</v>
      </c>
      <c r="C12531" s="263" t="s">
        <v>20</v>
      </c>
      <c r="D12531" t="s">
        <v>0</v>
      </c>
    </row>
    <row r="12532" spans="1:4" x14ac:dyDescent="0.2">
      <c r="A12532" s="263" t="s">
        <v>17507</v>
      </c>
      <c r="B12532" s="263" t="s">
        <v>30123</v>
      </c>
      <c r="C12532" s="263" t="s">
        <v>20</v>
      </c>
      <c r="D12532" t="s">
        <v>0</v>
      </c>
    </row>
    <row r="12533" spans="1:4" x14ac:dyDescent="0.2">
      <c r="A12533" s="263" t="s">
        <v>3548</v>
      </c>
      <c r="B12533" s="263" t="s">
        <v>30124</v>
      </c>
      <c r="C12533" s="263" t="s">
        <v>20</v>
      </c>
      <c r="D12533" t="s">
        <v>0</v>
      </c>
    </row>
    <row r="12534" spans="1:4" x14ac:dyDescent="0.2">
      <c r="A12534" s="263" t="s">
        <v>17508</v>
      </c>
      <c r="B12534" s="263" t="s">
        <v>30124</v>
      </c>
      <c r="C12534" s="263" t="s">
        <v>20</v>
      </c>
      <c r="D12534" t="s">
        <v>0</v>
      </c>
    </row>
    <row r="12535" spans="1:4" x14ac:dyDescent="0.2">
      <c r="A12535" s="263" t="s">
        <v>9040</v>
      </c>
      <c r="B12535" s="263" t="s">
        <v>30125</v>
      </c>
      <c r="C12535" s="263" t="s">
        <v>20</v>
      </c>
      <c r="D12535" t="s">
        <v>0</v>
      </c>
    </row>
    <row r="12536" spans="1:4" x14ac:dyDescent="0.2">
      <c r="A12536" s="263" t="s">
        <v>17509</v>
      </c>
      <c r="B12536" s="263" t="s">
        <v>30125</v>
      </c>
      <c r="C12536" s="263" t="s">
        <v>20</v>
      </c>
      <c r="D12536" t="s">
        <v>0</v>
      </c>
    </row>
    <row r="12537" spans="1:4" x14ac:dyDescent="0.2">
      <c r="A12537" s="263" t="s">
        <v>9041</v>
      </c>
      <c r="B12537" s="263" t="s">
        <v>30126</v>
      </c>
      <c r="C12537" s="263" t="s">
        <v>23567</v>
      </c>
      <c r="D12537" t="s">
        <v>34973</v>
      </c>
    </row>
    <row r="12538" spans="1:4" x14ac:dyDescent="0.2">
      <c r="A12538" s="263" t="s">
        <v>17510</v>
      </c>
      <c r="B12538" s="263" t="s">
        <v>30126</v>
      </c>
      <c r="C12538" s="263" t="s">
        <v>23567</v>
      </c>
      <c r="D12538" t="s">
        <v>34973</v>
      </c>
    </row>
    <row r="12539" spans="1:4" x14ac:dyDescent="0.2">
      <c r="A12539" s="263" t="s">
        <v>9042</v>
      </c>
      <c r="B12539" s="263" t="s">
        <v>30127</v>
      </c>
      <c r="C12539" s="263" t="s">
        <v>23567</v>
      </c>
      <c r="D12539" t="s">
        <v>34973</v>
      </c>
    </row>
    <row r="12540" spans="1:4" x14ac:dyDescent="0.2">
      <c r="A12540" s="263" t="s">
        <v>17511</v>
      </c>
      <c r="B12540" s="263" t="s">
        <v>30127</v>
      </c>
      <c r="C12540" s="263" t="s">
        <v>23567</v>
      </c>
      <c r="D12540" t="s">
        <v>34973</v>
      </c>
    </row>
    <row r="12541" spans="1:4" x14ac:dyDescent="0.2">
      <c r="A12541" s="263" t="s">
        <v>9043</v>
      </c>
      <c r="B12541" s="263" t="s">
        <v>30128</v>
      </c>
      <c r="C12541" s="263" t="s">
        <v>23567</v>
      </c>
      <c r="D12541" t="s">
        <v>34973</v>
      </c>
    </row>
    <row r="12542" spans="1:4" x14ac:dyDescent="0.2">
      <c r="A12542" s="263" t="s">
        <v>17512</v>
      </c>
      <c r="B12542" s="263" t="s">
        <v>30128</v>
      </c>
      <c r="C12542" s="263" t="s">
        <v>23567</v>
      </c>
      <c r="D12542" t="s">
        <v>34973</v>
      </c>
    </row>
    <row r="12543" spans="1:4" x14ac:dyDescent="0.2">
      <c r="A12543" s="263" t="s">
        <v>9044</v>
      </c>
      <c r="B12543" s="263" t="s">
        <v>30129</v>
      </c>
      <c r="C12543" s="263" t="s">
        <v>23567</v>
      </c>
      <c r="D12543" t="s">
        <v>34973</v>
      </c>
    </row>
    <row r="12544" spans="1:4" x14ac:dyDescent="0.2">
      <c r="A12544" s="263" t="s">
        <v>17513</v>
      </c>
      <c r="B12544" s="263" t="s">
        <v>30129</v>
      </c>
      <c r="C12544" s="263" t="s">
        <v>23567</v>
      </c>
      <c r="D12544" t="s">
        <v>34973</v>
      </c>
    </row>
    <row r="12545" spans="1:4" x14ac:dyDescent="0.2">
      <c r="A12545" s="263" t="s">
        <v>9045</v>
      </c>
      <c r="B12545" s="263" t="s">
        <v>30130</v>
      </c>
      <c r="C12545" s="263" t="s">
        <v>20</v>
      </c>
      <c r="D12545" t="s">
        <v>0</v>
      </c>
    </row>
    <row r="12546" spans="1:4" x14ac:dyDescent="0.2">
      <c r="A12546" s="263" t="s">
        <v>17514</v>
      </c>
      <c r="B12546" s="263" t="s">
        <v>30130</v>
      </c>
      <c r="C12546" s="263" t="s">
        <v>20</v>
      </c>
      <c r="D12546" t="s">
        <v>0</v>
      </c>
    </row>
    <row r="12547" spans="1:4" x14ac:dyDescent="0.2">
      <c r="A12547" s="263" t="s">
        <v>9046</v>
      </c>
      <c r="B12547" s="263" t="s">
        <v>30131</v>
      </c>
      <c r="C12547" s="263" t="s">
        <v>20</v>
      </c>
      <c r="D12547" t="s">
        <v>0</v>
      </c>
    </row>
    <row r="12548" spans="1:4" x14ac:dyDescent="0.2">
      <c r="A12548" s="263" t="s">
        <v>17515</v>
      </c>
      <c r="B12548" s="263" t="s">
        <v>30131</v>
      </c>
      <c r="C12548" s="263" t="s">
        <v>20</v>
      </c>
      <c r="D12548" t="s">
        <v>0</v>
      </c>
    </row>
    <row r="12549" spans="1:4" x14ac:dyDescent="0.2">
      <c r="A12549" s="263" t="s">
        <v>3549</v>
      </c>
      <c r="B12549" s="263" t="s">
        <v>30132</v>
      </c>
      <c r="C12549" s="263" t="s">
        <v>23567</v>
      </c>
      <c r="D12549" t="s">
        <v>34973</v>
      </c>
    </row>
    <row r="12550" spans="1:4" x14ac:dyDescent="0.2">
      <c r="A12550" s="263" t="s">
        <v>17516</v>
      </c>
      <c r="B12550" s="263" t="s">
        <v>30132</v>
      </c>
      <c r="C12550" s="263" t="s">
        <v>23567</v>
      </c>
      <c r="D12550" t="s">
        <v>34973</v>
      </c>
    </row>
    <row r="12551" spans="1:4" x14ac:dyDescent="0.2">
      <c r="A12551" s="263" t="s">
        <v>9047</v>
      </c>
      <c r="B12551" s="263" t="s">
        <v>30133</v>
      </c>
      <c r="C12551" s="263" t="s">
        <v>23567</v>
      </c>
      <c r="D12551" t="s">
        <v>34973</v>
      </c>
    </row>
    <row r="12552" spans="1:4" x14ac:dyDescent="0.2">
      <c r="A12552" s="263" t="s">
        <v>17517</v>
      </c>
      <c r="B12552" s="263" t="s">
        <v>30133</v>
      </c>
      <c r="C12552" s="263" t="s">
        <v>23567</v>
      </c>
      <c r="D12552" t="s">
        <v>34973</v>
      </c>
    </row>
    <row r="12553" spans="1:4" x14ac:dyDescent="0.2">
      <c r="A12553" s="263" t="s">
        <v>9048</v>
      </c>
      <c r="B12553" s="263" t="s">
        <v>30134</v>
      </c>
      <c r="C12553" s="263" t="s">
        <v>23567</v>
      </c>
      <c r="D12553" t="s">
        <v>34973</v>
      </c>
    </row>
    <row r="12554" spans="1:4" x14ac:dyDescent="0.2">
      <c r="A12554" s="263" t="s">
        <v>17518</v>
      </c>
      <c r="B12554" s="263" t="s">
        <v>30134</v>
      </c>
      <c r="C12554" s="263" t="s">
        <v>23567</v>
      </c>
      <c r="D12554" t="s">
        <v>34973</v>
      </c>
    </row>
    <row r="12555" spans="1:4" x14ac:dyDescent="0.2">
      <c r="A12555" s="263" t="s">
        <v>9049</v>
      </c>
      <c r="B12555" s="263" t="s">
        <v>30135</v>
      </c>
      <c r="C12555" s="263" t="s">
        <v>23567</v>
      </c>
      <c r="D12555" t="s">
        <v>34973</v>
      </c>
    </row>
    <row r="12556" spans="1:4" x14ac:dyDescent="0.2">
      <c r="A12556" s="263" t="s">
        <v>17519</v>
      </c>
      <c r="B12556" s="263" t="s">
        <v>30135</v>
      </c>
      <c r="C12556" s="263" t="s">
        <v>23567</v>
      </c>
      <c r="D12556" t="s">
        <v>34973</v>
      </c>
    </row>
    <row r="12557" spans="1:4" x14ac:dyDescent="0.2">
      <c r="A12557" s="263" t="s">
        <v>9050</v>
      </c>
      <c r="B12557" s="263" t="s">
        <v>30136</v>
      </c>
      <c r="C12557" s="263" t="s">
        <v>23567</v>
      </c>
      <c r="D12557" t="s">
        <v>34973</v>
      </c>
    </row>
    <row r="12558" spans="1:4" x14ac:dyDescent="0.2">
      <c r="A12558" s="263" t="s">
        <v>17520</v>
      </c>
      <c r="B12558" s="263" t="s">
        <v>30136</v>
      </c>
      <c r="C12558" s="263" t="s">
        <v>23567</v>
      </c>
      <c r="D12558" t="s">
        <v>34973</v>
      </c>
    </row>
    <row r="12559" spans="1:4" x14ac:dyDescent="0.2">
      <c r="A12559" s="263" t="s">
        <v>9051</v>
      </c>
      <c r="B12559" s="263" t="s">
        <v>30137</v>
      </c>
      <c r="C12559" s="263" t="s">
        <v>23567</v>
      </c>
      <c r="D12559" t="s">
        <v>34973</v>
      </c>
    </row>
    <row r="12560" spans="1:4" x14ac:dyDescent="0.2">
      <c r="A12560" s="263" t="s">
        <v>17521</v>
      </c>
      <c r="B12560" s="263" t="s">
        <v>30137</v>
      </c>
      <c r="C12560" s="263" t="s">
        <v>23567</v>
      </c>
      <c r="D12560" t="s">
        <v>34973</v>
      </c>
    </row>
    <row r="12561" spans="1:4" x14ac:dyDescent="0.2">
      <c r="A12561" s="263" t="s">
        <v>9052</v>
      </c>
      <c r="B12561" s="263" t="s">
        <v>30138</v>
      </c>
      <c r="C12561" s="263" t="s">
        <v>23567</v>
      </c>
      <c r="D12561" t="s">
        <v>34973</v>
      </c>
    </row>
    <row r="12562" spans="1:4" x14ac:dyDescent="0.2">
      <c r="A12562" s="263" t="s">
        <v>17522</v>
      </c>
      <c r="B12562" s="263" t="s">
        <v>30138</v>
      </c>
      <c r="C12562" s="263" t="s">
        <v>23567</v>
      </c>
      <c r="D12562" t="s">
        <v>34973</v>
      </c>
    </row>
    <row r="12563" spans="1:4" x14ac:dyDescent="0.2">
      <c r="A12563" s="263" t="s">
        <v>9053</v>
      </c>
      <c r="B12563" s="263" t="s">
        <v>30139</v>
      </c>
      <c r="C12563" s="263" t="s">
        <v>23567</v>
      </c>
      <c r="D12563" t="s">
        <v>34973</v>
      </c>
    </row>
    <row r="12564" spans="1:4" x14ac:dyDescent="0.2">
      <c r="A12564" s="263" t="s">
        <v>17523</v>
      </c>
      <c r="B12564" s="263" t="s">
        <v>30139</v>
      </c>
      <c r="C12564" s="263" t="s">
        <v>23567</v>
      </c>
      <c r="D12564" t="s">
        <v>34973</v>
      </c>
    </row>
    <row r="12565" spans="1:4" x14ac:dyDescent="0.2">
      <c r="A12565" s="263" t="s">
        <v>9054</v>
      </c>
      <c r="B12565" s="263" t="s">
        <v>30140</v>
      </c>
      <c r="C12565" s="263" t="s">
        <v>23567</v>
      </c>
      <c r="D12565" t="s">
        <v>34973</v>
      </c>
    </row>
    <row r="12566" spans="1:4" x14ac:dyDescent="0.2">
      <c r="A12566" s="263" t="s">
        <v>17524</v>
      </c>
      <c r="B12566" s="263" t="s">
        <v>30140</v>
      </c>
      <c r="C12566" s="263" t="s">
        <v>23567</v>
      </c>
      <c r="D12566" t="s">
        <v>34973</v>
      </c>
    </row>
    <row r="12567" spans="1:4" x14ac:dyDescent="0.2">
      <c r="A12567" s="263" t="s">
        <v>9055</v>
      </c>
      <c r="B12567" s="263" t="s">
        <v>30141</v>
      </c>
      <c r="C12567" s="263" t="s">
        <v>23567</v>
      </c>
      <c r="D12567" t="s">
        <v>34973</v>
      </c>
    </row>
    <row r="12568" spans="1:4" x14ac:dyDescent="0.2">
      <c r="A12568" s="263" t="s">
        <v>17525</v>
      </c>
      <c r="B12568" s="263" t="s">
        <v>30141</v>
      </c>
      <c r="C12568" s="263" t="s">
        <v>23567</v>
      </c>
      <c r="D12568" t="s">
        <v>34973</v>
      </c>
    </row>
    <row r="12569" spans="1:4" x14ac:dyDescent="0.2">
      <c r="A12569" s="263" t="s">
        <v>9056</v>
      </c>
      <c r="B12569" s="263" t="s">
        <v>30142</v>
      </c>
      <c r="C12569" s="263" t="s">
        <v>23567</v>
      </c>
      <c r="D12569" t="s">
        <v>34973</v>
      </c>
    </row>
    <row r="12570" spans="1:4" x14ac:dyDescent="0.2">
      <c r="A12570" s="263" t="s">
        <v>17526</v>
      </c>
      <c r="B12570" s="263" t="s">
        <v>30142</v>
      </c>
      <c r="C12570" s="263" t="s">
        <v>23567</v>
      </c>
      <c r="D12570" t="s">
        <v>34973</v>
      </c>
    </row>
    <row r="12571" spans="1:4" x14ac:dyDescent="0.2">
      <c r="A12571" s="263" t="s">
        <v>9057</v>
      </c>
      <c r="B12571" s="263" t="s">
        <v>30143</v>
      </c>
      <c r="C12571" s="263" t="s">
        <v>23567</v>
      </c>
      <c r="D12571" t="s">
        <v>34973</v>
      </c>
    </row>
    <row r="12572" spans="1:4" x14ac:dyDescent="0.2">
      <c r="A12572" s="263" t="s">
        <v>17527</v>
      </c>
      <c r="B12572" s="263" t="s">
        <v>30143</v>
      </c>
      <c r="C12572" s="263" t="s">
        <v>23567</v>
      </c>
      <c r="D12572" t="s">
        <v>34973</v>
      </c>
    </row>
    <row r="12573" spans="1:4" x14ac:dyDescent="0.2">
      <c r="A12573" s="263" t="s">
        <v>9058</v>
      </c>
      <c r="B12573" s="263" t="s">
        <v>30144</v>
      </c>
      <c r="C12573" s="263" t="s">
        <v>23567</v>
      </c>
      <c r="D12573" t="s">
        <v>34973</v>
      </c>
    </row>
    <row r="12574" spans="1:4" x14ac:dyDescent="0.2">
      <c r="A12574" s="263" t="s">
        <v>17528</v>
      </c>
      <c r="B12574" s="263" t="s">
        <v>30144</v>
      </c>
      <c r="C12574" s="263" t="s">
        <v>23567</v>
      </c>
      <c r="D12574" t="s">
        <v>34973</v>
      </c>
    </row>
    <row r="12575" spans="1:4" x14ac:dyDescent="0.2">
      <c r="A12575" s="263" t="s">
        <v>3550</v>
      </c>
      <c r="B12575" s="263" t="s">
        <v>30145</v>
      </c>
      <c r="C12575" s="263" t="s">
        <v>20</v>
      </c>
      <c r="D12575" t="s">
        <v>0</v>
      </c>
    </row>
    <row r="12576" spans="1:4" x14ac:dyDescent="0.2">
      <c r="A12576" s="263" t="s">
        <v>17529</v>
      </c>
      <c r="B12576" s="263" t="s">
        <v>30145</v>
      </c>
      <c r="C12576" s="263" t="s">
        <v>20</v>
      </c>
      <c r="D12576" t="s">
        <v>0</v>
      </c>
    </row>
    <row r="12577" spans="1:4" x14ac:dyDescent="0.2">
      <c r="A12577" s="263" t="s">
        <v>9059</v>
      </c>
      <c r="B12577" s="263" t="s">
        <v>30146</v>
      </c>
      <c r="C12577" s="263" t="s">
        <v>20</v>
      </c>
      <c r="D12577" t="s">
        <v>0</v>
      </c>
    </row>
    <row r="12578" spans="1:4" x14ac:dyDescent="0.2">
      <c r="A12578" s="263" t="s">
        <v>17530</v>
      </c>
      <c r="B12578" s="263" t="s">
        <v>30146</v>
      </c>
      <c r="C12578" s="263" t="s">
        <v>20</v>
      </c>
      <c r="D12578" t="s">
        <v>0</v>
      </c>
    </row>
    <row r="12579" spans="1:4" x14ac:dyDescent="0.2">
      <c r="A12579" s="263" t="s">
        <v>9060</v>
      </c>
      <c r="B12579" s="263" t="s">
        <v>30147</v>
      </c>
      <c r="C12579" s="263" t="s">
        <v>20</v>
      </c>
      <c r="D12579" t="s">
        <v>0</v>
      </c>
    </row>
    <row r="12580" spans="1:4" x14ac:dyDescent="0.2">
      <c r="A12580" s="263" t="s">
        <v>17531</v>
      </c>
      <c r="B12580" s="263" t="s">
        <v>30147</v>
      </c>
      <c r="C12580" s="263" t="s">
        <v>20</v>
      </c>
      <c r="D12580" t="s">
        <v>0</v>
      </c>
    </row>
    <row r="12581" spans="1:4" x14ac:dyDescent="0.2">
      <c r="A12581" s="263" t="s">
        <v>9061</v>
      </c>
      <c r="B12581" s="263" t="s">
        <v>30148</v>
      </c>
      <c r="C12581" s="263" t="s">
        <v>20</v>
      </c>
      <c r="D12581" t="s">
        <v>0</v>
      </c>
    </row>
    <row r="12582" spans="1:4" x14ac:dyDescent="0.2">
      <c r="A12582" s="263" t="s">
        <v>17532</v>
      </c>
      <c r="B12582" s="263" t="s">
        <v>30148</v>
      </c>
      <c r="C12582" s="263" t="s">
        <v>20</v>
      </c>
      <c r="D12582" t="s">
        <v>0</v>
      </c>
    </row>
    <row r="12583" spans="1:4" x14ac:dyDescent="0.2">
      <c r="A12583" s="263" t="s">
        <v>9062</v>
      </c>
      <c r="B12583" s="263" t="s">
        <v>30149</v>
      </c>
      <c r="C12583" s="263" t="s">
        <v>20</v>
      </c>
      <c r="D12583" t="s">
        <v>0</v>
      </c>
    </row>
    <row r="12584" spans="1:4" x14ac:dyDescent="0.2">
      <c r="A12584" s="263" t="s">
        <v>17533</v>
      </c>
      <c r="B12584" s="263" t="s">
        <v>30149</v>
      </c>
      <c r="C12584" s="263" t="s">
        <v>20</v>
      </c>
      <c r="D12584" t="s">
        <v>0</v>
      </c>
    </row>
    <row r="12585" spans="1:4" x14ac:dyDescent="0.2">
      <c r="A12585" s="263" t="s">
        <v>3551</v>
      </c>
      <c r="B12585" s="263" t="s">
        <v>30150</v>
      </c>
      <c r="C12585" s="263" t="s">
        <v>23567</v>
      </c>
      <c r="D12585" t="s">
        <v>34973</v>
      </c>
    </row>
    <row r="12586" spans="1:4" x14ac:dyDescent="0.2">
      <c r="A12586" s="263" t="s">
        <v>17534</v>
      </c>
      <c r="B12586" s="263" t="s">
        <v>30150</v>
      </c>
      <c r="C12586" s="263" t="s">
        <v>23567</v>
      </c>
      <c r="D12586" t="s">
        <v>34973</v>
      </c>
    </row>
    <row r="12587" spans="1:4" x14ac:dyDescent="0.2">
      <c r="A12587" s="263" t="s">
        <v>3552</v>
      </c>
      <c r="B12587" s="263" t="s">
        <v>35069</v>
      </c>
      <c r="C12587" s="263" t="s">
        <v>23567</v>
      </c>
      <c r="D12587" t="s">
        <v>34973</v>
      </c>
    </row>
    <row r="12588" spans="1:4" x14ac:dyDescent="0.2">
      <c r="A12588" s="263" t="s">
        <v>17535</v>
      </c>
      <c r="B12588" s="263" t="s">
        <v>35069</v>
      </c>
      <c r="C12588" s="263" t="s">
        <v>23567</v>
      </c>
      <c r="D12588" t="s">
        <v>34973</v>
      </c>
    </row>
    <row r="12589" spans="1:4" x14ac:dyDescent="0.2">
      <c r="A12589" s="263" t="s">
        <v>3553</v>
      </c>
      <c r="B12589" s="263" t="s">
        <v>35070</v>
      </c>
      <c r="C12589" s="263" t="s">
        <v>23567</v>
      </c>
      <c r="D12589" t="s">
        <v>34973</v>
      </c>
    </row>
    <row r="12590" spans="1:4" x14ac:dyDescent="0.2">
      <c r="A12590" s="263" t="s">
        <v>17536</v>
      </c>
      <c r="B12590" s="263" t="s">
        <v>35070</v>
      </c>
      <c r="C12590" s="263" t="s">
        <v>23567</v>
      </c>
      <c r="D12590" t="s">
        <v>34973</v>
      </c>
    </row>
    <row r="12591" spans="1:4" x14ac:dyDescent="0.2">
      <c r="A12591" s="263" t="s">
        <v>3554</v>
      </c>
      <c r="B12591" s="263" t="s">
        <v>35071</v>
      </c>
      <c r="C12591" s="263" t="s">
        <v>23567</v>
      </c>
      <c r="D12591" t="s">
        <v>34973</v>
      </c>
    </row>
    <row r="12592" spans="1:4" x14ac:dyDescent="0.2">
      <c r="A12592" s="263" t="s">
        <v>17537</v>
      </c>
      <c r="B12592" s="263" t="s">
        <v>35071</v>
      </c>
      <c r="C12592" s="263" t="s">
        <v>23567</v>
      </c>
      <c r="D12592" t="s">
        <v>34973</v>
      </c>
    </row>
    <row r="12593" spans="1:4" x14ac:dyDescent="0.2">
      <c r="A12593" s="263" t="s">
        <v>9063</v>
      </c>
      <c r="B12593" s="263" t="s">
        <v>35072</v>
      </c>
      <c r="C12593" s="263" t="s">
        <v>23567</v>
      </c>
      <c r="D12593" t="s">
        <v>34973</v>
      </c>
    </row>
    <row r="12594" spans="1:4" x14ac:dyDescent="0.2">
      <c r="A12594" s="263" t="s">
        <v>17538</v>
      </c>
      <c r="B12594" s="263" t="s">
        <v>35072</v>
      </c>
      <c r="C12594" s="263" t="s">
        <v>23567</v>
      </c>
      <c r="D12594" t="s">
        <v>34973</v>
      </c>
    </row>
    <row r="12595" spans="1:4" x14ac:dyDescent="0.2">
      <c r="A12595" s="263" t="s">
        <v>9064</v>
      </c>
      <c r="B12595" s="263" t="s">
        <v>35073</v>
      </c>
      <c r="C12595" s="263" t="s">
        <v>23567</v>
      </c>
      <c r="D12595" t="s">
        <v>34973</v>
      </c>
    </row>
    <row r="12596" spans="1:4" x14ac:dyDescent="0.2">
      <c r="A12596" s="263" t="s">
        <v>17539</v>
      </c>
      <c r="B12596" s="263" t="s">
        <v>35073</v>
      </c>
      <c r="C12596" s="263" t="s">
        <v>23567</v>
      </c>
      <c r="D12596" t="s">
        <v>34973</v>
      </c>
    </row>
    <row r="12597" spans="1:4" x14ac:dyDescent="0.2">
      <c r="A12597" s="263" t="s">
        <v>9065</v>
      </c>
      <c r="B12597" s="263" t="s">
        <v>35074</v>
      </c>
      <c r="C12597" s="263" t="s">
        <v>23567</v>
      </c>
      <c r="D12597" t="s">
        <v>34973</v>
      </c>
    </row>
    <row r="12598" spans="1:4" x14ac:dyDescent="0.2">
      <c r="A12598" s="263" t="s">
        <v>17540</v>
      </c>
      <c r="B12598" s="263" t="s">
        <v>35074</v>
      </c>
      <c r="C12598" s="263" t="s">
        <v>23567</v>
      </c>
      <c r="D12598" t="s">
        <v>34973</v>
      </c>
    </row>
    <row r="12599" spans="1:4" x14ac:dyDescent="0.2">
      <c r="A12599" s="263" t="s">
        <v>3555</v>
      </c>
      <c r="B12599" s="263" t="s">
        <v>30151</v>
      </c>
      <c r="C12599" s="263" t="s">
        <v>23567</v>
      </c>
      <c r="D12599" t="s">
        <v>34973</v>
      </c>
    </row>
    <row r="12600" spans="1:4" x14ac:dyDescent="0.2">
      <c r="A12600" s="263" t="s">
        <v>17541</v>
      </c>
      <c r="B12600" s="263" t="s">
        <v>30151</v>
      </c>
      <c r="C12600" s="263" t="s">
        <v>23567</v>
      </c>
      <c r="D12600" t="s">
        <v>34973</v>
      </c>
    </row>
    <row r="12601" spans="1:4" x14ac:dyDescent="0.2">
      <c r="A12601" s="263" t="s">
        <v>3556</v>
      </c>
      <c r="B12601" s="263" t="s">
        <v>30152</v>
      </c>
      <c r="C12601" s="263" t="s">
        <v>23567</v>
      </c>
      <c r="D12601" t="s">
        <v>34973</v>
      </c>
    </row>
    <row r="12602" spans="1:4" x14ac:dyDescent="0.2">
      <c r="A12602" s="263" t="s">
        <v>17542</v>
      </c>
      <c r="B12602" s="263" t="s">
        <v>30152</v>
      </c>
      <c r="C12602" s="263" t="s">
        <v>23567</v>
      </c>
      <c r="D12602" t="s">
        <v>34973</v>
      </c>
    </row>
    <row r="12603" spans="1:4" x14ac:dyDescent="0.2">
      <c r="A12603" s="263" t="s">
        <v>3557</v>
      </c>
      <c r="B12603" s="263" t="s">
        <v>30153</v>
      </c>
      <c r="C12603" s="263" t="s">
        <v>23567</v>
      </c>
      <c r="D12603" t="s">
        <v>34973</v>
      </c>
    </row>
    <row r="12604" spans="1:4" x14ac:dyDescent="0.2">
      <c r="A12604" s="263" t="s">
        <v>17543</v>
      </c>
      <c r="B12604" s="263" t="s">
        <v>30153</v>
      </c>
      <c r="C12604" s="263" t="s">
        <v>23567</v>
      </c>
      <c r="D12604" t="s">
        <v>34973</v>
      </c>
    </row>
    <row r="12605" spans="1:4" x14ac:dyDescent="0.2">
      <c r="A12605" s="263" t="s">
        <v>3558</v>
      </c>
      <c r="B12605" s="263" t="s">
        <v>30154</v>
      </c>
      <c r="C12605" s="263" t="s">
        <v>20</v>
      </c>
      <c r="D12605" t="s">
        <v>0</v>
      </c>
    </row>
    <row r="12606" spans="1:4" x14ac:dyDescent="0.2">
      <c r="A12606" s="263" t="s">
        <v>17544</v>
      </c>
      <c r="B12606" s="263" t="s">
        <v>30154</v>
      </c>
      <c r="C12606" s="263" t="s">
        <v>20</v>
      </c>
      <c r="D12606" t="s">
        <v>0</v>
      </c>
    </row>
    <row r="12607" spans="1:4" x14ac:dyDescent="0.2">
      <c r="A12607" s="263" t="s">
        <v>3559</v>
      </c>
      <c r="B12607" s="263" t="s">
        <v>30155</v>
      </c>
      <c r="C12607" s="263" t="s">
        <v>20</v>
      </c>
      <c r="D12607" t="s">
        <v>0</v>
      </c>
    </row>
    <row r="12608" spans="1:4" x14ac:dyDescent="0.2">
      <c r="A12608" s="263" t="s">
        <v>17545</v>
      </c>
      <c r="B12608" s="263" t="s">
        <v>30155</v>
      </c>
      <c r="C12608" s="263" t="s">
        <v>20</v>
      </c>
      <c r="D12608" t="s">
        <v>0</v>
      </c>
    </row>
    <row r="12609" spans="1:4" x14ac:dyDescent="0.2">
      <c r="A12609" s="263" t="s">
        <v>3560</v>
      </c>
      <c r="B12609" s="263" t="s">
        <v>30156</v>
      </c>
      <c r="C12609" s="263" t="s">
        <v>20</v>
      </c>
      <c r="D12609" t="s">
        <v>0</v>
      </c>
    </row>
    <row r="12610" spans="1:4" x14ac:dyDescent="0.2">
      <c r="A12610" s="263" t="s">
        <v>17546</v>
      </c>
      <c r="B12610" s="263" t="s">
        <v>30156</v>
      </c>
      <c r="C12610" s="263" t="s">
        <v>20</v>
      </c>
      <c r="D12610" t="s">
        <v>0</v>
      </c>
    </row>
    <row r="12611" spans="1:4" x14ac:dyDescent="0.2">
      <c r="A12611" s="263" t="s">
        <v>3561</v>
      </c>
      <c r="B12611" s="263" t="s">
        <v>30157</v>
      </c>
      <c r="C12611" s="263" t="s">
        <v>20</v>
      </c>
      <c r="D12611" t="s">
        <v>0</v>
      </c>
    </row>
    <row r="12612" spans="1:4" x14ac:dyDescent="0.2">
      <c r="A12612" s="263" t="s">
        <v>17547</v>
      </c>
      <c r="B12612" s="263" t="s">
        <v>30157</v>
      </c>
      <c r="C12612" s="263" t="s">
        <v>20</v>
      </c>
      <c r="D12612" t="s">
        <v>0</v>
      </c>
    </row>
    <row r="12613" spans="1:4" x14ac:dyDescent="0.2">
      <c r="A12613" s="263" t="s">
        <v>3562</v>
      </c>
      <c r="B12613" s="263" t="s">
        <v>30158</v>
      </c>
      <c r="C12613" s="263" t="s">
        <v>20</v>
      </c>
      <c r="D12613" t="s">
        <v>0</v>
      </c>
    </row>
    <row r="12614" spans="1:4" x14ac:dyDescent="0.2">
      <c r="A12614" s="263" t="s">
        <v>17548</v>
      </c>
      <c r="B12614" s="263" t="s">
        <v>30158</v>
      </c>
      <c r="C12614" s="263" t="s">
        <v>20</v>
      </c>
      <c r="D12614" t="s">
        <v>0</v>
      </c>
    </row>
    <row r="12615" spans="1:4" x14ac:dyDescent="0.2">
      <c r="A12615" s="263" t="s">
        <v>3563</v>
      </c>
      <c r="B12615" s="263" t="s">
        <v>30159</v>
      </c>
      <c r="C12615" s="263" t="s">
        <v>23567</v>
      </c>
      <c r="D12615" t="s">
        <v>34973</v>
      </c>
    </row>
    <row r="12616" spans="1:4" x14ac:dyDescent="0.2">
      <c r="A12616" s="263" t="s">
        <v>17549</v>
      </c>
      <c r="B12616" s="263" t="s">
        <v>30159</v>
      </c>
      <c r="C12616" s="263" t="s">
        <v>23567</v>
      </c>
      <c r="D12616" t="s">
        <v>34973</v>
      </c>
    </row>
    <row r="12617" spans="1:4" x14ac:dyDescent="0.2">
      <c r="A12617" s="263" t="s">
        <v>3564</v>
      </c>
      <c r="B12617" s="263" t="s">
        <v>30160</v>
      </c>
      <c r="C12617" s="263" t="s">
        <v>23567</v>
      </c>
      <c r="D12617" t="s">
        <v>34973</v>
      </c>
    </row>
    <row r="12618" spans="1:4" x14ac:dyDescent="0.2">
      <c r="A12618" s="263" t="s">
        <v>17550</v>
      </c>
      <c r="B12618" s="263" t="s">
        <v>30160</v>
      </c>
      <c r="C12618" s="263" t="s">
        <v>23567</v>
      </c>
      <c r="D12618" t="s">
        <v>34973</v>
      </c>
    </row>
    <row r="12619" spans="1:4" x14ac:dyDescent="0.2">
      <c r="A12619" s="263" t="s">
        <v>3565</v>
      </c>
      <c r="B12619" s="263" t="s">
        <v>30161</v>
      </c>
      <c r="C12619" s="263" t="s">
        <v>23567</v>
      </c>
      <c r="D12619" t="s">
        <v>34973</v>
      </c>
    </row>
    <row r="12620" spans="1:4" x14ac:dyDescent="0.2">
      <c r="A12620" s="263" t="s">
        <v>17551</v>
      </c>
      <c r="B12620" s="263" t="s">
        <v>30161</v>
      </c>
      <c r="C12620" s="263" t="s">
        <v>23567</v>
      </c>
      <c r="D12620" t="s">
        <v>34973</v>
      </c>
    </row>
    <row r="12621" spans="1:4" x14ac:dyDescent="0.2">
      <c r="A12621" s="263" t="s">
        <v>9066</v>
      </c>
      <c r="B12621" s="263" t="s">
        <v>30162</v>
      </c>
      <c r="C12621" s="263" t="s">
        <v>23567</v>
      </c>
      <c r="D12621" t="s">
        <v>34973</v>
      </c>
    </row>
    <row r="12622" spans="1:4" x14ac:dyDescent="0.2">
      <c r="A12622" s="263" t="s">
        <v>17552</v>
      </c>
      <c r="B12622" s="263" t="s">
        <v>30162</v>
      </c>
      <c r="C12622" s="263" t="s">
        <v>23567</v>
      </c>
      <c r="D12622" t="s">
        <v>34973</v>
      </c>
    </row>
    <row r="12623" spans="1:4" x14ac:dyDescent="0.2">
      <c r="A12623" s="263" t="s">
        <v>9067</v>
      </c>
      <c r="B12623" s="263" t="s">
        <v>30163</v>
      </c>
      <c r="C12623" s="263" t="s">
        <v>23567</v>
      </c>
      <c r="D12623" t="s">
        <v>34973</v>
      </c>
    </row>
    <row r="12624" spans="1:4" x14ac:dyDescent="0.2">
      <c r="A12624" s="263" t="s">
        <v>17553</v>
      </c>
      <c r="B12624" s="263" t="s">
        <v>30163</v>
      </c>
      <c r="C12624" s="263" t="s">
        <v>23567</v>
      </c>
      <c r="D12624" t="s">
        <v>34973</v>
      </c>
    </row>
    <row r="12625" spans="1:4" x14ac:dyDescent="0.2">
      <c r="A12625" s="263" t="s">
        <v>9068</v>
      </c>
      <c r="B12625" s="263" t="s">
        <v>30164</v>
      </c>
      <c r="C12625" s="263" t="s">
        <v>23567</v>
      </c>
      <c r="D12625" t="s">
        <v>34973</v>
      </c>
    </row>
    <row r="12626" spans="1:4" x14ac:dyDescent="0.2">
      <c r="A12626" s="263" t="s">
        <v>17554</v>
      </c>
      <c r="B12626" s="263" t="s">
        <v>30164</v>
      </c>
      <c r="C12626" s="263" t="s">
        <v>23567</v>
      </c>
      <c r="D12626" t="s">
        <v>34973</v>
      </c>
    </row>
    <row r="12627" spans="1:4" x14ac:dyDescent="0.2">
      <c r="A12627" s="263" t="s">
        <v>9069</v>
      </c>
      <c r="B12627" s="263" t="s">
        <v>30165</v>
      </c>
      <c r="C12627" s="263" t="s">
        <v>23567</v>
      </c>
      <c r="D12627" t="s">
        <v>34973</v>
      </c>
    </row>
    <row r="12628" spans="1:4" x14ac:dyDescent="0.2">
      <c r="A12628" s="263" t="s">
        <v>17555</v>
      </c>
      <c r="B12628" s="263" t="s">
        <v>30165</v>
      </c>
      <c r="C12628" s="263" t="s">
        <v>23567</v>
      </c>
      <c r="D12628" t="s">
        <v>34973</v>
      </c>
    </row>
    <row r="12629" spans="1:4" x14ac:dyDescent="0.2">
      <c r="A12629" s="263" t="s">
        <v>3566</v>
      </c>
      <c r="B12629" s="263" t="s">
        <v>30166</v>
      </c>
      <c r="C12629" s="263" t="s">
        <v>23567</v>
      </c>
      <c r="D12629" t="s">
        <v>34973</v>
      </c>
    </row>
    <row r="12630" spans="1:4" x14ac:dyDescent="0.2">
      <c r="A12630" s="263" t="s">
        <v>17556</v>
      </c>
      <c r="B12630" s="263" t="s">
        <v>30166</v>
      </c>
      <c r="C12630" s="263" t="s">
        <v>23567</v>
      </c>
      <c r="D12630" t="s">
        <v>34973</v>
      </c>
    </row>
    <row r="12631" spans="1:4" x14ac:dyDescent="0.2">
      <c r="A12631" s="263" t="s">
        <v>3567</v>
      </c>
      <c r="B12631" s="263" t="s">
        <v>30167</v>
      </c>
      <c r="C12631" s="263" t="s">
        <v>23567</v>
      </c>
      <c r="D12631" t="s">
        <v>34973</v>
      </c>
    </row>
    <row r="12632" spans="1:4" x14ac:dyDescent="0.2">
      <c r="A12632" s="263" t="s">
        <v>17557</v>
      </c>
      <c r="B12632" s="263" t="s">
        <v>30167</v>
      </c>
      <c r="C12632" s="263" t="s">
        <v>23567</v>
      </c>
      <c r="D12632" t="s">
        <v>34973</v>
      </c>
    </row>
    <row r="12633" spans="1:4" x14ac:dyDescent="0.2">
      <c r="A12633" s="263" t="s">
        <v>9070</v>
      </c>
      <c r="B12633" s="263" t="s">
        <v>30168</v>
      </c>
      <c r="C12633" s="263" t="s">
        <v>23567</v>
      </c>
      <c r="D12633" t="s">
        <v>34973</v>
      </c>
    </row>
    <row r="12634" spans="1:4" x14ac:dyDescent="0.2">
      <c r="A12634" s="263" t="s">
        <v>17558</v>
      </c>
      <c r="B12634" s="263" t="s">
        <v>30168</v>
      </c>
      <c r="C12634" s="263" t="s">
        <v>23567</v>
      </c>
      <c r="D12634" t="s">
        <v>34973</v>
      </c>
    </row>
    <row r="12635" spans="1:4" x14ac:dyDescent="0.2">
      <c r="A12635" s="263" t="s">
        <v>9071</v>
      </c>
      <c r="B12635" s="263" t="s">
        <v>30169</v>
      </c>
      <c r="C12635" s="263" t="s">
        <v>23567</v>
      </c>
      <c r="D12635" t="s">
        <v>34973</v>
      </c>
    </row>
    <row r="12636" spans="1:4" x14ac:dyDescent="0.2">
      <c r="A12636" s="263" t="s">
        <v>17559</v>
      </c>
      <c r="B12636" s="263" t="s">
        <v>30169</v>
      </c>
      <c r="C12636" s="263" t="s">
        <v>23567</v>
      </c>
      <c r="D12636" t="s">
        <v>34973</v>
      </c>
    </row>
    <row r="12637" spans="1:4" x14ac:dyDescent="0.2">
      <c r="A12637" s="263" t="s">
        <v>9072</v>
      </c>
      <c r="B12637" s="263" t="s">
        <v>30170</v>
      </c>
      <c r="C12637" s="263" t="s">
        <v>23567</v>
      </c>
      <c r="D12637" t="s">
        <v>34973</v>
      </c>
    </row>
    <row r="12638" spans="1:4" x14ac:dyDescent="0.2">
      <c r="A12638" s="263" t="s">
        <v>17560</v>
      </c>
      <c r="B12638" s="263" t="s">
        <v>30170</v>
      </c>
      <c r="C12638" s="263" t="s">
        <v>23567</v>
      </c>
      <c r="D12638" t="s">
        <v>34973</v>
      </c>
    </row>
    <row r="12639" spans="1:4" x14ac:dyDescent="0.2">
      <c r="A12639" s="263" t="s">
        <v>3568</v>
      </c>
      <c r="B12639" s="263" t="s">
        <v>30171</v>
      </c>
      <c r="C12639" s="263" t="s">
        <v>23567</v>
      </c>
      <c r="D12639" t="s">
        <v>34973</v>
      </c>
    </row>
    <row r="12640" spans="1:4" x14ac:dyDescent="0.2">
      <c r="A12640" s="263" t="s">
        <v>17561</v>
      </c>
      <c r="B12640" s="263" t="s">
        <v>30171</v>
      </c>
      <c r="C12640" s="263" t="s">
        <v>23567</v>
      </c>
      <c r="D12640" t="s">
        <v>34973</v>
      </c>
    </row>
    <row r="12641" spans="1:4" x14ac:dyDescent="0.2">
      <c r="A12641" s="263" t="s">
        <v>9073</v>
      </c>
      <c r="B12641" s="263" t="s">
        <v>30172</v>
      </c>
      <c r="C12641" s="263" t="s">
        <v>23567</v>
      </c>
      <c r="D12641" t="s">
        <v>34973</v>
      </c>
    </row>
    <row r="12642" spans="1:4" x14ac:dyDescent="0.2">
      <c r="A12642" s="263" t="s">
        <v>17562</v>
      </c>
      <c r="B12642" s="263" t="s">
        <v>30172</v>
      </c>
      <c r="C12642" s="263" t="s">
        <v>23567</v>
      </c>
      <c r="D12642" t="s">
        <v>34973</v>
      </c>
    </row>
    <row r="12643" spans="1:4" x14ac:dyDescent="0.2">
      <c r="A12643" s="263" t="s">
        <v>3569</v>
      </c>
      <c r="B12643" s="263" t="s">
        <v>30173</v>
      </c>
      <c r="C12643" s="263" t="s">
        <v>23567</v>
      </c>
      <c r="D12643" t="s">
        <v>34973</v>
      </c>
    </row>
    <row r="12644" spans="1:4" x14ac:dyDescent="0.2">
      <c r="A12644" s="263" t="s">
        <v>17563</v>
      </c>
      <c r="B12644" s="263" t="s">
        <v>30173</v>
      </c>
      <c r="C12644" s="263" t="s">
        <v>23567</v>
      </c>
      <c r="D12644" t="s">
        <v>34973</v>
      </c>
    </row>
    <row r="12645" spans="1:4" x14ac:dyDescent="0.2">
      <c r="A12645" s="263" t="s">
        <v>9074</v>
      </c>
      <c r="B12645" s="263" t="s">
        <v>30174</v>
      </c>
      <c r="C12645" s="263" t="s">
        <v>23567</v>
      </c>
      <c r="D12645" t="s">
        <v>34973</v>
      </c>
    </row>
    <row r="12646" spans="1:4" x14ac:dyDescent="0.2">
      <c r="A12646" s="263" t="s">
        <v>17564</v>
      </c>
      <c r="B12646" s="263" t="s">
        <v>30174</v>
      </c>
      <c r="C12646" s="263" t="s">
        <v>23567</v>
      </c>
      <c r="D12646" t="s">
        <v>34973</v>
      </c>
    </row>
    <row r="12647" spans="1:4" x14ac:dyDescent="0.2">
      <c r="A12647" s="263" t="s">
        <v>9075</v>
      </c>
      <c r="B12647" s="263" t="s">
        <v>30175</v>
      </c>
      <c r="C12647" s="263" t="s">
        <v>23567</v>
      </c>
      <c r="D12647" t="s">
        <v>34973</v>
      </c>
    </row>
    <row r="12648" spans="1:4" x14ac:dyDescent="0.2">
      <c r="A12648" s="263" t="s">
        <v>17565</v>
      </c>
      <c r="B12648" s="263" t="s">
        <v>30175</v>
      </c>
      <c r="C12648" s="263" t="s">
        <v>23567</v>
      </c>
      <c r="D12648" t="s">
        <v>34973</v>
      </c>
    </row>
    <row r="12649" spans="1:4" x14ac:dyDescent="0.2">
      <c r="A12649" s="263" t="s">
        <v>9076</v>
      </c>
      <c r="B12649" s="263" t="s">
        <v>30176</v>
      </c>
      <c r="C12649" s="263" t="s">
        <v>23567</v>
      </c>
      <c r="D12649" t="s">
        <v>34973</v>
      </c>
    </row>
    <row r="12650" spans="1:4" x14ac:dyDescent="0.2">
      <c r="A12650" s="263" t="s">
        <v>17566</v>
      </c>
      <c r="B12650" s="263" t="s">
        <v>30176</v>
      </c>
      <c r="C12650" s="263" t="s">
        <v>23567</v>
      </c>
      <c r="D12650" t="s">
        <v>34973</v>
      </c>
    </row>
    <row r="12651" spans="1:4" x14ac:dyDescent="0.2">
      <c r="A12651" s="263" t="s">
        <v>3570</v>
      </c>
      <c r="B12651" s="263" t="s">
        <v>30177</v>
      </c>
      <c r="C12651" s="263" t="s">
        <v>20</v>
      </c>
      <c r="D12651" t="s">
        <v>0</v>
      </c>
    </row>
    <row r="12652" spans="1:4" x14ac:dyDescent="0.2">
      <c r="A12652" s="263" t="s">
        <v>17567</v>
      </c>
      <c r="B12652" s="263" t="s">
        <v>30177</v>
      </c>
      <c r="C12652" s="263" t="s">
        <v>20</v>
      </c>
      <c r="D12652" t="s">
        <v>0</v>
      </c>
    </row>
    <row r="12653" spans="1:4" x14ac:dyDescent="0.2">
      <c r="A12653" s="263" t="s">
        <v>9077</v>
      </c>
      <c r="B12653" s="263" t="s">
        <v>30178</v>
      </c>
      <c r="C12653" s="263" t="s">
        <v>20</v>
      </c>
      <c r="D12653" t="s">
        <v>0</v>
      </c>
    </row>
    <row r="12654" spans="1:4" x14ac:dyDescent="0.2">
      <c r="A12654" s="263" t="s">
        <v>17568</v>
      </c>
      <c r="B12654" s="263" t="s">
        <v>30178</v>
      </c>
      <c r="C12654" s="263" t="s">
        <v>20</v>
      </c>
      <c r="D12654" t="s">
        <v>0</v>
      </c>
    </row>
    <row r="12655" spans="1:4" x14ac:dyDescent="0.2">
      <c r="A12655" s="263" t="s">
        <v>9078</v>
      </c>
      <c r="B12655" s="263" t="s">
        <v>30179</v>
      </c>
      <c r="C12655" s="263" t="s">
        <v>20</v>
      </c>
      <c r="D12655" t="s">
        <v>0</v>
      </c>
    </row>
    <row r="12656" spans="1:4" x14ac:dyDescent="0.2">
      <c r="A12656" s="263" t="s">
        <v>17569</v>
      </c>
      <c r="B12656" s="263" t="s">
        <v>30179</v>
      </c>
      <c r="C12656" s="263" t="s">
        <v>20</v>
      </c>
      <c r="D12656" t="s">
        <v>0</v>
      </c>
    </row>
    <row r="12657" spans="1:4" x14ac:dyDescent="0.2">
      <c r="A12657" s="263" t="s">
        <v>9079</v>
      </c>
      <c r="B12657" s="263" t="s">
        <v>30180</v>
      </c>
      <c r="C12657" s="263" t="s">
        <v>20</v>
      </c>
      <c r="D12657" t="s">
        <v>0</v>
      </c>
    </row>
    <row r="12658" spans="1:4" x14ac:dyDescent="0.2">
      <c r="A12658" s="263" t="s">
        <v>17570</v>
      </c>
      <c r="B12658" s="263" t="s">
        <v>30180</v>
      </c>
      <c r="C12658" s="263" t="s">
        <v>20</v>
      </c>
      <c r="D12658" t="s">
        <v>0</v>
      </c>
    </row>
    <row r="12659" spans="1:4" x14ac:dyDescent="0.2">
      <c r="A12659" s="263" t="s">
        <v>3571</v>
      </c>
      <c r="B12659" s="263" t="s">
        <v>30181</v>
      </c>
      <c r="C12659" s="263" t="s">
        <v>23567</v>
      </c>
      <c r="D12659" t="s">
        <v>34973</v>
      </c>
    </row>
    <row r="12660" spans="1:4" x14ac:dyDescent="0.2">
      <c r="A12660" s="263" t="s">
        <v>17571</v>
      </c>
      <c r="B12660" s="263" t="s">
        <v>30181</v>
      </c>
      <c r="C12660" s="263" t="s">
        <v>23567</v>
      </c>
      <c r="D12660" t="s">
        <v>34973</v>
      </c>
    </row>
    <row r="12661" spans="1:4" x14ac:dyDescent="0.2">
      <c r="A12661" s="263" t="s">
        <v>9080</v>
      </c>
      <c r="B12661" s="263" t="s">
        <v>30182</v>
      </c>
      <c r="C12661" s="263" t="s">
        <v>23567</v>
      </c>
      <c r="D12661" t="s">
        <v>34973</v>
      </c>
    </row>
    <row r="12662" spans="1:4" x14ac:dyDescent="0.2">
      <c r="A12662" s="263" t="s">
        <v>17572</v>
      </c>
      <c r="B12662" s="263" t="s">
        <v>30182</v>
      </c>
      <c r="C12662" s="263" t="s">
        <v>23567</v>
      </c>
      <c r="D12662" t="s">
        <v>34973</v>
      </c>
    </row>
    <row r="12663" spans="1:4" x14ac:dyDescent="0.2">
      <c r="A12663" s="263" t="s">
        <v>3572</v>
      </c>
      <c r="B12663" s="263" t="s">
        <v>30183</v>
      </c>
      <c r="C12663" s="263" t="s">
        <v>20</v>
      </c>
      <c r="D12663" t="s">
        <v>0</v>
      </c>
    </row>
    <row r="12664" spans="1:4" x14ac:dyDescent="0.2">
      <c r="A12664" s="263" t="s">
        <v>17573</v>
      </c>
      <c r="B12664" s="263" t="s">
        <v>30183</v>
      </c>
      <c r="C12664" s="263" t="s">
        <v>20</v>
      </c>
      <c r="D12664" t="s">
        <v>0</v>
      </c>
    </row>
    <row r="12665" spans="1:4" x14ac:dyDescent="0.2">
      <c r="A12665" s="263" t="s">
        <v>3573</v>
      </c>
      <c r="B12665" s="263" t="s">
        <v>30184</v>
      </c>
      <c r="C12665" s="263" t="s">
        <v>20</v>
      </c>
      <c r="D12665" t="s">
        <v>0</v>
      </c>
    </row>
    <row r="12666" spans="1:4" x14ac:dyDescent="0.2">
      <c r="A12666" s="263" t="s">
        <v>17574</v>
      </c>
      <c r="B12666" s="263" t="s">
        <v>30184</v>
      </c>
      <c r="C12666" s="263" t="s">
        <v>20</v>
      </c>
      <c r="D12666" t="s">
        <v>0</v>
      </c>
    </row>
    <row r="12667" spans="1:4" x14ac:dyDescent="0.2">
      <c r="A12667" s="263" t="s">
        <v>9081</v>
      </c>
      <c r="B12667" s="263" t="s">
        <v>30185</v>
      </c>
      <c r="C12667" s="263" t="s">
        <v>23567</v>
      </c>
      <c r="D12667" t="s">
        <v>34973</v>
      </c>
    </row>
    <row r="12668" spans="1:4" x14ac:dyDescent="0.2">
      <c r="A12668" s="263" t="s">
        <v>17575</v>
      </c>
      <c r="B12668" s="263" t="s">
        <v>30185</v>
      </c>
      <c r="C12668" s="263" t="s">
        <v>23567</v>
      </c>
      <c r="D12668" t="s">
        <v>34973</v>
      </c>
    </row>
    <row r="12669" spans="1:4" x14ac:dyDescent="0.2">
      <c r="A12669" s="263" t="s">
        <v>9082</v>
      </c>
      <c r="B12669" s="263" t="s">
        <v>30186</v>
      </c>
      <c r="C12669" s="263" t="s">
        <v>23567</v>
      </c>
      <c r="D12669" t="s">
        <v>34973</v>
      </c>
    </row>
    <row r="12670" spans="1:4" x14ac:dyDescent="0.2">
      <c r="A12670" s="263" t="s">
        <v>17576</v>
      </c>
      <c r="B12670" s="263" t="s">
        <v>30186</v>
      </c>
      <c r="C12670" s="263" t="s">
        <v>23567</v>
      </c>
      <c r="D12670" t="s">
        <v>34973</v>
      </c>
    </row>
    <row r="12671" spans="1:4" x14ac:dyDescent="0.2">
      <c r="A12671" s="263" t="s">
        <v>9083</v>
      </c>
      <c r="B12671" s="263" t="s">
        <v>30187</v>
      </c>
      <c r="C12671" s="263" t="s">
        <v>23567</v>
      </c>
      <c r="D12671" t="s">
        <v>34973</v>
      </c>
    </row>
    <row r="12672" spans="1:4" x14ac:dyDescent="0.2">
      <c r="A12672" s="263" t="s">
        <v>17577</v>
      </c>
      <c r="B12672" s="263" t="s">
        <v>30187</v>
      </c>
      <c r="C12672" s="263" t="s">
        <v>23567</v>
      </c>
      <c r="D12672" t="s">
        <v>34973</v>
      </c>
    </row>
    <row r="12673" spans="1:4" x14ac:dyDescent="0.2">
      <c r="A12673" s="263" t="s">
        <v>9084</v>
      </c>
      <c r="B12673" s="263" t="s">
        <v>30188</v>
      </c>
      <c r="C12673" s="263" t="s">
        <v>23567</v>
      </c>
      <c r="D12673" t="s">
        <v>34973</v>
      </c>
    </row>
    <row r="12674" spans="1:4" x14ac:dyDescent="0.2">
      <c r="A12674" s="263" t="s">
        <v>17578</v>
      </c>
      <c r="B12674" s="263" t="s">
        <v>30188</v>
      </c>
      <c r="C12674" s="263" t="s">
        <v>23567</v>
      </c>
      <c r="D12674" t="s">
        <v>34973</v>
      </c>
    </row>
    <row r="12675" spans="1:4" x14ac:dyDescent="0.2">
      <c r="A12675" s="263" t="s">
        <v>9085</v>
      </c>
      <c r="B12675" s="263" t="s">
        <v>30189</v>
      </c>
      <c r="C12675" s="263" t="s">
        <v>23567</v>
      </c>
      <c r="D12675" t="s">
        <v>34973</v>
      </c>
    </row>
    <row r="12676" spans="1:4" x14ac:dyDescent="0.2">
      <c r="A12676" s="263" t="s">
        <v>17579</v>
      </c>
      <c r="B12676" s="263" t="s">
        <v>30189</v>
      </c>
      <c r="C12676" s="263" t="s">
        <v>23567</v>
      </c>
      <c r="D12676" t="s">
        <v>34973</v>
      </c>
    </row>
    <row r="12677" spans="1:4" x14ac:dyDescent="0.2">
      <c r="A12677" s="263" t="s">
        <v>9086</v>
      </c>
      <c r="B12677" s="263" t="s">
        <v>30190</v>
      </c>
      <c r="C12677" s="263" t="s">
        <v>23567</v>
      </c>
      <c r="D12677" t="s">
        <v>34973</v>
      </c>
    </row>
    <row r="12678" spans="1:4" x14ac:dyDescent="0.2">
      <c r="A12678" s="263" t="s">
        <v>17580</v>
      </c>
      <c r="B12678" s="263" t="s">
        <v>30190</v>
      </c>
      <c r="C12678" s="263" t="s">
        <v>23567</v>
      </c>
      <c r="D12678" t="s">
        <v>34973</v>
      </c>
    </row>
    <row r="12679" spans="1:4" x14ac:dyDescent="0.2">
      <c r="A12679" s="263" t="s">
        <v>3574</v>
      </c>
      <c r="B12679" s="263" t="s">
        <v>30191</v>
      </c>
      <c r="C12679" s="263" t="s">
        <v>23567</v>
      </c>
      <c r="D12679" t="s">
        <v>34973</v>
      </c>
    </row>
    <row r="12680" spans="1:4" x14ac:dyDescent="0.2">
      <c r="A12680" s="263" t="s">
        <v>17581</v>
      </c>
      <c r="B12680" s="263" t="s">
        <v>30191</v>
      </c>
      <c r="C12680" s="263" t="s">
        <v>23567</v>
      </c>
      <c r="D12680" t="s">
        <v>34973</v>
      </c>
    </row>
    <row r="12681" spans="1:4" x14ac:dyDescent="0.2">
      <c r="A12681" s="263" t="s">
        <v>3575</v>
      </c>
      <c r="B12681" s="263" t="s">
        <v>30192</v>
      </c>
      <c r="C12681" s="263" t="s">
        <v>23567</v>
      </c>
      <c r="D12681" t="s">
        <v>34973</v>
      </c>
    </row>
    <row r="12682" spans="1:4" x14ac:dyDescent="0.2">
      <c r="A12682" s="263" t="s">
        <v>17582</v>
      </c>
      <c r="B12682" s="263" t="s">
        <v>30192</v>
      </c>
      <c r="C12682" s="263" t="s">
        <v>23567</v>
      </c>
      <c r="D12682" t="s">
        <v>34973</v>
      </c>
    </row>
    <row r="12683" spans="1:4" x14ac:dyDescent="0.2">
      <c r="A12683" s="263" t="s">
        <v>9087</v>
      </c>
      <c r="B12683" s="263" t="s">
        <v>30193</v>
      </c>
      <c r="C12683" s="263" t="s">
        <v>23567</v>
      </c>
      <c r="D12683" t="s">
        <v>34973</v>
      </c>
    </row>
    <row r="12684" spans="1:4" x14ac:dyDescent="0.2">
      <c r="A12684" s="263" t="s">
        <v>17583</v>
      </c>
      <c r="B12684" s="263" t="s">
        <v>30193</v>
      </c>
      <c r="C12684" s="263" t="s">
        <v>23567</v>
      </c>
      <c r="D12684" t="s">
        <v>34973</v>
      </c>
    </row>
    <row r="12685" spans="1:4" x14ac:dyDescent="0.2">
      <c r="A12685" s="263" t="s">
        <v>9088</v>
      </c>
      <c r="B12685" s="263" t="s">
        <v>30194</v>
      </c>
      <c r="C12685" s="263" t="s">
        <v>23567</v>
      </c>
      <c r="D12685" t="s">
        <v>34973</v>
      </c>
    </row>
    <row r="12686" spans="1:4" x14ac:dyDescent="0.2">
      <c r="A12686" s="263" t="s">
        <v>17584</v>
      </c>
      <c r="B12686" s="263" t="s">
        <v>30194</v>
      </c>
      <c r="C12686" s="263" t="s">
        <v>23567</v>
      </c>
      <c r="D12686" t="s">
        <v>34973</v>
      </c>
    </row>
    <row r="12687" spans="1:4" x14ac:dyDescent="0.2">
      <c r="A12687" s="263" t="s">
        <v>9089</v>
      </c>
      <c r="B12687" s="263" t="s">
        <v>30195</v>
      </c>
      <c r="C12687" s="263" t="s">
        <v>23567</v>
      </c>
      <c r="D12687" t="s">
        <v>34973</v>
      </c>
    </row>
    <row r="12688" spans="1:4" x14ac:dyDescent="0.2">
      <c r="A12688" s="263" t="s">
        <v>17585</v>
      </c>
      <c r="B12688" s="263" t="s">
        <v>30195</v>
      </c>
      <c r="C12688" s="263" t="s">
        <v>23567</v>
      </c>
      <c r="D12688" t="s">
        <v>34973</v>
      </c>
    </row>
    <row r="12689" spans="1:4" x14ac:dyDescent="0.2">
      <c r="A12689" s="263" t="s">
        <v>9090</v>
      </c>
      <c r="B12689" s="263" t="s">
        <v>30196</v>
      </c>
      <c r="C12689" s="263" t="s">
        <v>23567</v>
      </c>
      <c r="D12689" t="s">
        <v>34973</v>
      </c>
    </row>
    <row r="12690" spans="1:4" x14ac:dyDescent="0.2">
      <c r="A12690" s="263" t="s">
        <v>17586</v>
      </c>
      <c r="B12690" s="263" t="s">
        <v>30196</v>
      </c>
      <c r="C12690" s="263" t="s">
        <v>23567</v>
      </c>
      <c r="D12690" t="s">
        <v>34973</v>
      </c>
    </row>
    <row r="12691" spans="1:4" x14ac:dyDescent="0.2">
      <c r="A12691" s="263" t="s">
        <v>9091</v>
      </c>
      <c r="B12691" s="263" t="s">
        <v>30197</v>
      </c>
      <c r="C12691" s="263" t="s">
        <v>23567</v>
      </c>
      <c r="D12691" t="s">
        <v>34973</v>
      </c>
    </row>
    <row r="12692" spans="1:4" x14ac:dyDescent="0.2">
      <c r="A12692" s="263" t="s">
        <v>17587</v>
      </c>
      <c r="B12692" s="263" t="s">
        <v>30197</v>
      </c>
      <c r="C12692" s="263" t="s">
        <v>23567</v>
      </c>
      <c r="D12692" t="s">
        <v>34973</v>
      </c>
    </row>
    <row r="12693" spans="1:4" x14ac:dyDescent="0.2">
      <c r="A12693" s="263" t="s">
        <v>3576</v>
      </c>
      <c r="B12693" s="263" t="s">
        <v>30198</v>
      </c>
      <c r="C12693" s="263" t="s">
        <v>23567</v>
      </c>
      <c r="D12693" t="s">
        <v>34973</v>
      </c>
    </row>
    <row r="12694" spans="1:4" x14ac:dyDescent="0.2">
      <c r="A12694" s="263" t="s">
        <v>17588</v>
      </c>
      <c r="B12694" s="263" t="s">
        <v>30198</v>
      </c>
      <c r="C12694" s="263" t="s">
        <v>23567</v>
      </c>
      <c r="D12694" t="s">
        <v>34973</v>
      </c>
    </row>
    <row r="12695" spans="1:4" x14ac:dyDescent="0.2">
      <c r="A12695" s="263" t="s">
        <v>3577</v>
      </c>
      <c r="B12695" s="263" t="s">
        <v>30199</v>
      </c>
      <c r="C12695" s="263" t="s">
        <v>23567</v>
      </c>
      <c r="D12695" t="s">
        <v>34973</v>
      </c>
    </row>
    <row r="12696" spans="1:4" x14ac:dyDescent="0.2">
      <c r="A12696" s="263" t="s">
        <v>17589</v>
      </c>
      <c r="B12696" s="263" t="s">
        <v>30199</v>
      </c>
      <c r="C12696" s="263" t="s">
        <v>23567</v>
      </c>
      <c r="D12696" t="s">
        <v>34973</v>
      </c>
    </row>
    <row r="12697" spans="1:4" x14ac:dyDescent="0.2">
      <c r="A12697" s="263" t="s">
        <v>3578</v>
      </c>
      <c r="B12697" s="263" t="s">
        <v>30200</v>
      </c>
      <c r="C12697" s="263" t="s">
        <v>12</v>
      </c>
      <c r="D12697" t="s">
        <v>2</v>
      </c>
    </row>
    <row r="12698" spans="1:4" x14ac:dyDescent="0.2">
      <c r="A12698" s="263" t="s">
        <v>17590</v>
      </c>
      <c r="B12698" s="263" t="s">
        <v>30200</v>
      </c>
      <c r="C12698" s="263" t="s">
        <v>12</v>
      </c>
      <c r="D12698" t="s">
        <v>2</v>
      </c>
    </row>
    <row r="12699" spans="1:4" x14ac:dyDescent="0.2">
      <c r="A12699" s="263" t="s">
        <v>9092</v>
      </c>
      <c r="B12699" s="263" t="s">
        <v>30201</v>
      </c>
      <c r="C12699" s="263" t="s">
        <v>12</v>
      </c>
      <c r="D12699" t="s">
        <v>2</v>
      </c>
    </row>
    <row r="12700" spans="1:4" x14ac:dyDescent="0.2">
      <c r="A12700" s="263" t="s">
        <v>17591</v>
      </c>
      <c r="B12700" s="263" t="s">
        <v>30201</v>
      </c>
      <c r="C12700" s="263" t="s">
        <v>12</v>
      </c>
      <c r="D12700" t="s">
        <v>2</v>
      </c>
    </row>
    <row r="12701" spans="1:4" x14ac:dyDescent="0.2">
      <c r="A12701" s="263" t="s">
        <v>3579</v>
      </c>
      <c r="B12701" s="263" t="s">
        <v>30202</v>
      </c>
      <c r="C12701" s="263" t="s">
        <v>12</v>
      </c>
      <c r="D12701" t="s">
        <v>2</v>
      </c>
    </row>
    <row r="12702" spans="1:4" x14ac:dyDescent="0.2">
      <c r="A12702" s="263" t="s">
        <v>17592</v>
      </c>
      <c r="B12702" s="263" t="s">
        <v>30202</v>
      </c>
      <c r="C12702" s="263" t="s">
        <v>12</v>
      </c>
      <c r="D12702" t="s">
        <v>2</v>
      </c>
    </row>
    <row r="12703" spans="1:4" x14ac:dyDescent="0.2">
      <c r="A12703" s="263" t="s">
        <v>3580</v>
      </c>
      <c r="B12703" s="263" t="s">
        <v>30203</v>
      </c>
      <c r="C12703" s="263" t="s">
        <v>12</v>
      </c>
      <c r="D12703" t="s">
        <v>2</v>
      </c>
    </row>
    <row r="12704" spans="1:4" x14ac:dyDescent="0.2">
      <c r="A12704" s="263" t="s">
        <v>17593</v>
      </c>
      <c r="B12704" s="263" t="s">
        <v>30203</v>
      </c>
      <c r="C12704" s="263" t="s">
        <v>12</v>
      </c>
      <c r="D12704" t="s">
        <v>2</v>
      </c>
    </row>
    <row r="12705" spans="1:4" x14ac:dyDescent="0.2">
      <c r="A12705" s="263" t="s">
        <v>3581</v>
      </c>
      <c r="B12705" s="263" t="s">
        <v>30204</v>
      </c>
      <c r="C12705" s="263" t="s">
        <v>12</v>
      </c>
      <c r="D12705" t="s">
        <v>2</v>
      </c>
    </row>
    <row r="12706" spans="1:4" x14ac:dyDescent="0.2">
      <c r="A12706" s="263" t="s">
        <v>17594</v>
      </c>
      <c r="B12706" s="263" t="s">
        <v>30204</v>
      </c>
      <c r="C12706" s="263" t="s">
        <v>12</v>
      </c>
      <c r="D12706" t="s">
        <v>2</v>
      </c>
    </row>
    <row r="12707" spans="1:4" x14ac:dyDescent="0.2">
      <c r="A12707" s="263" t="s">
        <v>3582</v>
      </c>
      <c r="B12707" s="263" t="s">
        <v>30205</v>
      </c>
      <c r="C12707" s="263" t="s">
        <v>12</v>
      </c>
      <c r="D12707" t="s">
        <v>2</v>
      </c>
    </row>
    <row r="12708" spans="1:4" x14ac:dyDescent="0.2">
      <c r="A12708" s="263" t="s">
        <v>17595</v>
      </c>
      <c r="B12708" s="263" t="s">
        <v>30205</v>
      </c>
      <c r="C12708" s="263" t="s">
        <v>12</v>
      </c>
      <c r="D12708" t="s">
        <v>2</v>
      </c>
    </row>
    <row r="12709" spans="1:4" x14ac:dyDescent="0.2">
      <c r="A12709" s="263" t="s">
        <v>3583</v>
      </c>
      <c r="B12709" s="263" t="s">
        <v>30206</v>
      </c>
      <c r="C12709" s="263" t="s">
        <v>12</v>
      </c>
      <c r="D12709" t="s">
        <v>2</v>
      </c>
    </row>
    <row r="12710" spans="1:4" x14ac:dyDescent="0.2">
      <c r="A12710" s="263" t="s">
        <v>17596</v>
      </c>
      <c r="B12710" s="263" t="s">
        <v>30206</v>
      </c>
      <c r="C12710" s="263" t="s">
        <v>12</v>
      </c>
      <c r="D12710" t="s">
        <v>2</v>
      </c>
    </row>
    <row r="12711" spans="1:4" x14ac:dyDescent="0.2">
      <c r="A12711" s="263" t="s">
        <v>3584</v>
      </c>
      <c r="B12711" s="263" t="s">
        <v>30207</v>
      </c>
      <c r="C12711" s="263" t="s">
        <v>12</v>
      </c>
      <c r="D12711" t="s">
        <v>2</v>
      </c>
    </row>
    <row r="12712" spans="1:4" x14ac:dyDescent="0.2">
      <c r="A12712" s="263" t="s">
        <v>17597</v>
      </c>
      <c r="B12712" s="263" t="s">
        <v>30207</v>
      </c>
      <c r="C12712" s="263" t="s">
        <v>12</v>
      </c>
      <c r="D12712" t="s">
        <v>2</v>
      </c>
    </row>
    <row r="12713" spans="1:4" x14ac:dyDescent="0.2">
      <c r="A12713" s="263" t="s">
        <v>3585</v>
      </c>
      <c r="B12713" s="263" t="s">
        <v>30208</v>
      </c>
      <c r="C12713" s="263" t="s">
        <v>12</v>
      </c>
      <c r="D12713" t="s">
        <v>2</v>
      </c>
    </row>
    <row r="12714" spans="1:4" x14ac:dyDescent="0.2">
      <c r="A12714" s="263" t="s">
        <v>17598</v>
      </c>
      <c r="B12714" s="263" t="s">
        <v>30208</v>
      </c>
      <c r="C12714" s="263" t="s">
        <v>12</v>
      </c>
      <c r="D12714" t="s">
        <v>2</v>
      </c>
    </row>
    <row r="12715" spans="1:4" x14ac:dyDescent="0.2">
      <c r="A12715" s="263" t="s">
        <v>3586</v>
      </c>
      <c r="B12715" s="263" t="s">
        <v>30209</v>
      </c>
      <c r="C12715" s="263" t="s">
        <v>12</v>
      </c>
      <c r="D12715" t="s">
        <v>2</v>
      </c>
    </row>
    <row r="12716" spans="1:4" x14ac:dyDescent="0.2">
      <c r="A12716" s="263" t="s">
        <v>17599</v>
      </c>
      <c r="B12716" s="263" t="s">
        <v>30209</v>
      </c>
      <c r="C12716" s="263" t="s">
        <v>12</v>
      </c>
      <c r="D12716" t="s">
        <v>2</v>
      </c>
    </row>
    <row r="12717" spans="1:4" x14ac:dyDescent="0.2">
      <c r="A12717" s="263" t="s">
        <v>3587</v>
      </c>
      <c r="B12717" s="263" t="s">
        <v>30210</v>
      </c>
      <c r="C12717" s="263" t="s">
        <v>12</v>
      </c>
      <c r="D12717" t="s">
        <v>2</v>
      </c>
    </row>
    <row r="12718" spans="1:4" x14ac:dyDescent="0.2">
      <c r="A12718" s="263" t="s">
        <v>17600</v>
      </c>
      <c r="B12718" s="263" t="s">
        <v>30210</v>
      </c>
      <c r="C12718" s="263" t="s">
        <v>12</v>
      </c>
      <c r="D12718" t="s">
        <v>2</v>
      </c>
    </row>
    <row r="12719" spans="1:4" x14ac:dyDescent="0.2">
      <c r="A12719" s="263" t="s">
        <v>9093</v>
      </c>
      <c r="B12719" s="263" t="s">
        <v>30211</v>
      </c>
      <c r="C12719" s="263" t="s">
        <v>12</v>
      </c>
      <c r="D12719" t="s">
        <v>2</v>
      </c>
    </row>
    <row r="12720" spans="1:4" x14ac:dyDescent="0.2">
      <c r="A12720" s="263" t="s">
        <v>17601</v>
      </c>
      <c r="B12720" s="263" t="s">
        <v>30211</v>
      </c>
      <c r="C12720" s="263" t="s">
        <v>12</v>
      </c>
      <c r="D12720" t="s">
        <v>2</v>
      </c>
    </row>
    <row r="12721" spans="1:4" x14ac:dyDescent="0.2">
      <c r="A12721" s="263" t="s">
        <v>9094</v>
      </c>
      <c r="B12721" s="263" t="s">
        <v>30212</v>
      </c>
      <c r="C12721" s="263" t="s">
        <v>12</v>
      </c>
      <c r="D12721" t="s">
        <v>2</v>
      </c>
    </row>
    <row r="12722" spans="1:4" x14ac:dyDescent="0.2">
      <c r="A12722" s="263" t="s">
        <v>17602</v>
      </c>
      <c r="B12722" s="263" t="s">
        <v>30212</v>
      </c>
      <c r="C12722" s="263" t="s">
        <v>12</v>
      </c>
      <c r="D12722" t="s">
        <v>2</v>
      </c>
    </row>
    <row r="12723" spans="1:4" x14ac:dyDescent="0.2">
      <c r="A12723" s="263" t="s">
        <v>9095</v>
      </c>
      <c r="B12723" s="263" t="s">
        <v>30213</v>
      </c>
      <c r="C12723" s="263" t="s">
        <v>12</v>
      </c>
      <c r="D12723" t="s">
        <v>2</v>
      </c>
    </row>
    <row r="12724" spans="1:4" x14ac:dyDescent="0.2">
      <c r="A12724" s="263" t="s">
        <v>17603</v>
      </c>
      <c r="B12724" s="263" t="s">
        <v>30213</v>
      </c>
      <c r="C12724" s="263" t="s">
        <v>12</v>
      </c>
      <c r="D12724" t="s">
        <v>2</v>
      </c>
    </row>
    <row r="12725" spans="1:4" x14ac:dyDescent="0.2">
      <c r="A12725" s="263" t="s">
        <v>9096</v>
      </c>
      <c r="B12725" s="263" t="s">
        <v>30214</v>
      </c>
      <c r="C12725" s="263" t="s">
        <v>12</v>
      </c>
      <c r="D12725" t="s">
        <v>2</v>
      </c>
    </row>
    <row r="12726" spans="1:4" x14ac:dyDescent="0.2">
      <c r="A12726" s="263" t="s">
        <v>17604</v>
      </c>
      <c r="B12726" s="263" t="s">
        <v>30214</v>
      </c>
      <c r="C12726" s="263" t="s">
        <v>12</v>
      </c>
      <c r="D12726" t="s">
        <v>2</v>
      </c>
    </row>
    <row r="12727" spans="1:4" x14ac:dyDescent="0.2">
      <c r="A12727" s="263" t="s">
        <v>9097</v>
      </c>
      <c r="B12727" s="263" t="s">
        <v>30215</v>
      </c>
      <c r="C12727" s="263" t="s">
        <v>12</v>
      </c>
      <c r="D12727" t="s">
        <v>2</v>
      </c>
    </row>
    <row r="12728" spans="1:4" x14ac:dyDescent="0.2">
      <c r="A12728" s="263" t="s">
        <v>17605</v>
      </c>
      <c r="B12728" s="263" t="s">
        <v>30215</v>
      </c>
      <c r="C12728" s="263" t="s">
        <v>12</v>
      </c>
      <c r="D12728" t="s">
        <v>2</v>
      </c>
    </row>
    <row r="12729" spans="1:4" x14ac:dyDescent="0.2">
      <c r="A12729" s="263" t="s">
        <v>3588</v>
      </c>
      <c r="B12729" s="263" t="s">
        <v>30216</v>
      </c>
      <c r="C12729" s="263" t="s">
        <v>23567</v>
      </c>
      <c r="D12729" t="s">
        <v>34973</v>
      </c>
    </row>
    <row r="12730" spans="1:4" x14ac:dyDescent="0.2">
      <c r="A12730" s="263" t="s">
        <v>17606</v>
      </c>
      <c r="B12730" s="263" t="s">
        <v>30216</v>
      </c>
      <c r="C12730" s="263" t="s">
        <v>23567</v>
      </c>
      <c r="D12730" t="s">
        <v>34973</v>
      </c>
    </row>
    <row r="12731" spans="1:4" x14ac:dyDescent="0.2">
      <c r="A12731" s="263" t="s">
        <v>3589</v>
      </c>
      <c r="B12731" s="263" t="s">
        <v>30217</v>
      </c>
      <c r="C12731" s="263" t="s">
        <v>23567</v>
      </c>
      <c r="D12731" t="s">
        <v>34973</v>
      </c>
    </row>
    <row r="12732" spans="1:4" x14ac:dyDescent="0.2">
      <c r="A12732" s="263" t="s">
        <v>17607</v>
      </c>
      <c r="B12732" s="263" t="s">
        <v>30217</v>
      </c>
      <c r="C12732" s="263" t="s">
        <v>23567</v>
      </c>
      <c r="D12732" t="s">
        <v>34973</v>
      </c>
    </row>
    <row r="12733" spans="1:4" x14ac:dyDescent="0.2">
      <c r="A12733" s="263" t="s">
        <v>3590</v>
      </c>
      <c r="B12733" s="263" t="s">
        <v>30218</v>
      </c>
      <c r="C12733" s="263" t="s">
        <v>23567</v>
      </c>
      <c r="D12733" t="s">
        <v>34973</v>
      </c>
    </row>
    <row r="12734" spans="1:4" x14ac:dyDescent="0.2">
      <c r="A12734" s="263" t="s">
        <v>17608</v>
      </c>
      <c r="B12734" s="263" t="s">
        <v>30218</v>
      </c>
      <c r="C12734" s="263" t="s">
        <v>23567</v>
      </c>
      <c r="D12734" t="s">
        <v>34973</v>
      </c>
    </row>
    <row r="12735" spans="1:4" x14ac:dyDescent="0.2">
      <c r="A12735" s="263" t="s">
        <v>3591</v>
      </c>
      <c r="B12735" s="263" t="s">
        <v>30219</v>
      </c>
      <c r="C12735" s="263" t="s">
        <v>23567</v>
      </c>
      <c r="D12735" t="s">
        <v>34973</v>
      </c>
    </row>
    <row r="12736" spans="1:4" x14ac:dyDescent="0.2">
      <c r="A12736" s="263" t="s">
        <v>17609</v>
      </c>
      <c r="B12736" s="263" t="s">
        <v>30219</v>
      </c>
      <c r="C12736" s="263" t="s">
        <v>23567</v>
      </c>
      <c r="D12736" t="s">
        <v>34973</v>
      </c>
    </row>
    <row r="12737" spans="1:4" x14ac:dyDescent="0.2">
      <c r="A12737" s="263" t="s">
        <v>3592</v>
      </c>
      <c r="B12737" s="263" t="s">
        <v>30220</v>
      </c>
      <c r="C12737" s="263" t="s">
        <v>23567</v>
      </c>
      <c r="D12737" t="s">
        <v>34973</v>
      </c>
    </row>
    <row r="12738" spans="1:4" x14ac:dyDescent="0.2">
      <c r="A12738" s="263" t="s">
        <v>17610</v>
      </c>
      <c r="B12738" s="263" t="s">
        <v>30220</v>
      </c>
      <c r="C12738" s="263" t="s">
        <v>23567</v>
      </c>
      <c r="D12738" t="s">
        <v>34973</v>
      </c>
    </row>
    <row r="12739" spans="1:4" x14ac:dyDescent="0.2">
      <c r="A12739" s="263" t="s">
        <v>3593</v>
      </c>
      <c r="B12739" s="263" t="s">
        <v>30221</v>
      </c>
      <c r="C12739" s="263" t="s">
        <v>23567</v>
      </c>
      <c r="D12739" t="s">
        <v>34973</v>
      </c>
    </row>
    <row r="12740" spans="1:4" x14ac:dyDescent="0.2">
      <c r="A12740" s="263" t="s">
        <v>17611</v>
      </c>
      <c r="B12740" s="263" t="s">
        <v>30221</v>
      </c>
      <c r="C12740" s="263" t="s">
        <v>23567</v>
      </c>
      <c r="D12740" t="s">
        <v>34973</v>
      </c>
    </row>
    <row r="12741" spans="1:4" x14ac:dyDescent="0.2">
      <c r="A12741" s="263" t="s">
        <v>3594</v>
      </c>
      <c r="B12741" s="263" t="s">
        <v>30222</v>
      </c>
      <c r="C12741" s="263" t="s">
        <v>23567</v>
      </c>
      <c r="D12741" t="s">
        <v>34973</v>
      </c>
    </row>
    <row r="12742" spans="1:4" x14ac:dyDescent="0.2">
      <c r="A12742" s="263" t="s">
        <v>17612</v>
      </c>
      <c r="B12742" s="263" t="s">
        <v>30222</v>
      </c>
      <c r="C12742" s="263" t="s">
        <v>23567</v>
      </c>
      <c r="D12742" t="s">
        <v>34973</v>
      </c>
    </row>
    <row r="12743" spans="1:4" x14ac:dyDescent="0.2">
      <c r="A12743" s="263" t="s">
        <v>9098</v>
      </c>
      <c r="B12743" s="263" t="s">
        <v>30224</v>
      </c>
      <c r="C12743" s="263" t="s">
        <v>23567</v>
      </c>
      <c r="D12743" t="s">
        <v>34973</v>
      </c>
    </row>
    <row r="12744" spans="1:4" x14ac:dyDescent="0.2">
      <c r="A12744" s="263" t="s">
        <v>17613</v>
      </c>
      <c r="B12744" s="263" t="s">
        <v>30224</v>
      </c>
      <c r="C12744" s="263" t="s">
        <v>23567</v>
      </c>
      <c r="D12744" t="s">
        <v>34973</v>
      </c>
    </row>
    <row r="12745" spans="1:4" x14ac:dyDescent="0.2">
      <c r="A12745" s="263" t="s">
        <v>9099</v>
      </c>
      <c r="B12745" s="263" t="s">
        <v>30225</v>
      </c>
      <c r="C12745" s="263" t="s">
        <v>23567</v>
      </c>
      <c r="D12745" t="s">
        <v>34973</v>
      </c>
    </row>
    <row r="12746" spans="1:4" x14ac:dyDescent="0.2">
      <c r="A12746" s="263" t="s">
        <v>17614</v>
      </c>
      <c r="B12746" s="263" t="s">
        <v>30225</v>
      </c>
      <c r="C12746" s="263" t="s">
        <v>23567</v>
      </c>
      <c r="D12746" t="s">
        <v>34973</v>
      </c>
    </row>
    <row r="12747" spans="1:4" x14ac:dyDescent="0.2">
      <c r="A12747" s="263" t="s">
        <v>9100</v>
      </c>
      <c r="B12747" s="263" t="s">
        <v>30226</v>
      </c>
      <c r="C12747" s="263" t="s">
        <v>20</v>
      </c>
      <c r="D12747" t="s">
        <v>0</v>
      </c>
    </row>
    <row r="12748" spans="1:4" x14ac:dyDescent="0.2">
      <c r="A12748" s="263" t="s">
        <v>17615</v>
      </c>
      <c r="B12748" s="263" t="s">
        <v>30226</v>
      </c>
      <c r="C12748" s="263" t="s">
        <v>20</v>
      </c>
      <c r="D12748" t="s">
        <v>0</v>
      </c>
    </row>
    <row r="12749" spans="1:4" x14ac:dyDescent="0.2">
      <c r="A12749" s="263" t="s">
        <v>9101</v>
      </c>
      <c r="B12749" s="263" t="s">
        <v>30227</v>
      </c>
      <c r="C12749" s="263" t="s">
        <v>20</v>
      </c>
      <c r="D12749" t="s">
        <v>0</v>
      </c>
    </row>
    <row r="12750" spans="1:4" x14ac:dyDescent="0.2">
      <c r="A12750" s="263" t="s">
        <v>17616</v>
      </c>
      <c r="B12750" s="263" t="s">
        <v>30227</v>
      </c>
      <c r="C12750" s="263" t="s">
        <v>20</v>
      </c>
      <c r="D12750" t="s">
        <v>0</v>
      </c>
    </row>
    <row r="12751" spans="1:4" x14ac:dyDescent="0.2">
      <c r="A12751" s="263" t="s">
        <v>9102</v>
      </c>
      <c r="B12751" s="263" t="s">
        <v>30228</v>
      </c>
      <c r="C12751" s="263" t="s">
        <v>20</v>
      </c>
      <c r="D12751" t="s">
        <v>0</v>
      </c>
    </row>
    <row r="12752" spans="1:4" x14ac:dyDescent="0.2">
      <c r="A12752" s="263" t="s">
        <v>17617</v>
      </c>
      <c r="B12752" s="263" t="s">
        <v>30228</v>
      </c>
      <c r="C12752" s="263" t="s">
        <v>20</v>
      </c>
      <c r="D12752" t="s">
        <v>0</v>
      </c>
    </row>
    <row r="12753" spans="1:4" x14ac:dyDescent="0.2">
      <c r="A12753" s="263" t="s">
        <v>9103</v>
      </c>
      <c r="B12753" s="263" t="s">
        <v>30229</v>
      </c>
      <c r="C12753" s="263" t="s">
        <v>23567</v>
      </c>
      <c r="D12753" t="s">
        <v>34973</v>
      </c>
    </row>
    <row r="12754" spans="1:4" x14ac:dyDescent="0.2">
      <c r="A12754" s="263" t="s">
        <v>17618</v>
      </c>
      <c r="B12754" s="263" t="s">
        <v>30229</v>
      </c>
      <c r="C12754" s="263" t="s">
        <v>23567</v>
      </c>
      <c r="D12754" t="s">
        <v>34973</v>
      </c>
    </row>
    <row r="12755" spans="1:4" x14ac:dyDescent="0.2">
      <c r="A12755" s="263" t="s">
        <v>3595</v>
      </c>
      <c r="B12755" s="263" t="s">
        <v>30230</v>
      </c>
      <c r="C12755" s="263" t="s">
        <v>23567</v>
      </c>
      <c r="D12755" t="s">
        <v>34973</v>
      </c>
    </row>
    <row r="12756" spans="1:4" x14ac:dyDescent="0.2">
      <c r="A12756" s="263" t="s">
        <v>17619</v>
      </c>
      <c r="B12756" s="263" t="s">
        <v>30230</v>
      </c>
      <c r="C12756" s="263" t="s">
        <v>23567</v>
      </c>
      <c r="D12756" t="s">
        <v>34973</v>
      </c>
    </row>
    <row r="12757" spans="1:4" x14ac:dyDescent="0.2">
      <c r="A12757" s="263" t="s">
        <v>3596</v>
      </c>
      <c r="B12757" s="263" t="s">
        <v>30231</v>
      </c>
      <c r="C12757" s="263" t="s">
        <v>23567</v>
      </c>
      <c r="D12757" t="s">
        <v>34973</v>
      </c>
    </row>
    <row r="12758" spans="1:4" x14ac:dyDescent="0.2">
      <c r="A12758" s="263" t="s">
        <v>17620</v>
      </c>
      <c r="B12758" s="263" t="s">
        <v>30231</v>
      </c>
      <c r="C12758" s="263" t="s">
        <v>23567</v>
      </c>
      <c r="D12758" t="s">
        <v>34973</v>
      </c>
    </row>
    <row r="12759" spans="1:4" x14ac:dyDescent="0.2">
      <c r="A12759" s="263" t="s">
        <v>3597</v>
      </c>
      <c r="B12759" s="263" t="s">
        <v>30232</v>
      </c>
      <c r="C12759" s="263" t="s">
        <v>23567</v>
      </c>
      <c r="D12759" t="s">
        <v>34973</v>
      </c>
    </row>
    <row r="12760" spans="1:4" x14ac:dyDescent="0.2">
      <c r="A12760" s="263" t="s">
        <v>17621</v>
      </c>
      <c r="B12760" s="263" t="s">
        <v>30232</v>
      </c>
      <c r="C12760" s="263" t="s">
        <v>23567</v>
      </c>
      <c r="D12760" t="s">
        <v>34973</v>
      </c>
    </row>
    <row r="12761" spans="1:4" x14ac:dyDescent="0.2">
      <c r="A12761" s="263" t="s">
        <v>3598</v>
      </c>
      <c r="B12761" s="263" t="s">
        <v>30233</v>
      </c>
      <c r="C12761" s="263" t="s">
        <v>23567</v>
      </c>
      <c r="D12761" t="s">
        <v>34973</v>
      </c>
    </row>
    <row r="12762" spans="1:4" x14ac:dyDescent="0.2">
      <c r="A12762" s="263" t="s">
        <v>17622</v>
      </c>
      <c r="B12762" s="263" t="s">
        <v>30233</v>
      </c>
      <c r="C12762" s="263" t="s">
        <v>23567</v>
      </c>
      <c r="D12762" t="s">
        <v>34973</v>
      </c>
    </row>
    <row r="12763" spans="1:4" x14ac:dyDescent="0.2">
      <c r="A12763" s="263" t="s">
        <v>3600</v>
      </c>
      <c r="B12763" s="263" t="s">
        <v>30234</v>
      </c>
      <c r="C12763" s="263" t="s">
        <v>23567</v>
      </c>
      <c r="D12763" t="s">
        <v>34973</v>
      </c>
    </row>
    <row r="12764" spans="1:4" x14ac:dyDescent="0.2">
      <c r="A12764" s="263" t="s">
        <v>17623</v>
      </c>
      <c r="B12764" s="263" t="s">
        <v>30234</v>
      </c>
      <c r="C12764" s="263" t="s">
        <v>23567</v>
      </c>
      <c r="D12764" t="s">
        <v>34973</v>
      </c>
    </row>
    <row r="12765" spans="1:4" x14ac:dyDescent="0.2">
      <c r="A12765" s="263" t="s">
        <v>3601</v>
      </c>
      <c r="B12765" s="263" t="s">
        <v>30235</v>
      </c>
      <c r="C12765" s="263" t="s">
        <v>23567</v>
      </c>
      <c r="D12765" t="s">
        <v>34973</v>
      </c>
    </row>
    <row r="12766" spans="1:4" x14ac:dyDescent="0.2">
      <c r="A12766" s="263" t="s">
        <v>17624</v>
      </c>
      <c r="B12766" s="263" t="s">
        <v>30235</v>
      </c>
      <c r="C12766" s="263" t="s">
        <v>23567</v>
      </c>
      <c r="D12766" t="s">
        <v>34973</v>
      </c>
    </row>
    <row r="12767" spans="1:4" x14ac:dyDescent="0.2">
      <c r="A12767" s="263" t="s">
        <v>3605</v>
      </c>
      <c r="B12767" s="263" t="s">
        <v>30236</v>
      </c>
      <c r="C12767" s="263" t="s">
        <v>23567</v>
      </c>
      <c r="D12767" t="s">
        <v>34973</v>
      </c>
    </row>
    <row r="12768" spans="1:4" x14ac:dyDescent="0.2">
      <c r="A12768" s="263" t="s">
        <v>17625</v>
      </c>
      <c r="B12768" s="263" t="s">
        <v>30236</v>
      </c>
      <c r="C12768" s="263" t="s">
        <v>23567</v>
      </c>
      <c r="D12768" t="s">
        <v>34973</v>
      </c>
    </row>
    <row r="12769" spans="1:4" x14ac:dyDescent="0.2">
      <c r="A12769" s="263" t="s">
        <v>3606</v>
      </c>
      <c r="B12769" s="263" t="s">
        <v>30237</v>
      </c>
      <c r="C12769" s="263" t="s">
        <v>23567</v>
      </c>
      <c r="D12769" t="s">
        <v>34973</v>
      </c>
    </row>
    <row r="12770" spans="1:4" x14ac:dyDescent="0.2">
      <c r="A12770" s="263" t="s">
        <v>17626</v>
      </c>
      <c r="B12770" s="263" t="s">
        <v>30237</v>
      </c>
      <c r="C12770" s="263" t="s">
        <v>23567</v>
      </c>
      <c r="D12770" t="s">
        <v>34973</v>
      </c>
    </row>
    <row r="12771" spans="1:4" x14ac:dyDescent="0.2">
      <c r="A12771" s="263" t="s">
        <v>3609</v>
      </c>
      <c r="B12771" s="263" t="s">
        <v>30238</v>
      </c>
      <c r="C12771" s="263" t="s">
        <v>23567</v>
      </c>
      <c r="D12771" t="s">
        <v>34973</v>
      </c>
    </row>
    <row r="12772" spans="1:4" x14ac:dyDescent="0.2">
      <c r="A12772" s="263" t="s">
        <v>17627</v>
      </c>
      <c r="B12772" s="263" t="s">
        <v>30238</v>
      </c>
      <c r="C12772" s="263" t="s">
        <v>23567</v>
      </c>
      <c r="D12772" t="s">
        <v>34973</v>
      </c>
    </row>
    <row r="12773" spans="1:4" x14ac:dyDescent="0.2">
      <c r="A12773" s="263" t="s">
        <v>3629</v>
      </c>
      <c r="B12773" s="263" t="s">
        <v>30239</v>
      </c>
      <c r="C12773" s="263" t="s">
        <v>23567</v>
      </c>
      <c r="D12773" t="s">
        <v>34973</v>
      </c>
    </row>
    <row r="12774" spans="1:4" x14ac:dyDescent="0.2">
      <c r="A12774" s="263" t="s">
        <v>17628</v>
      </c>
      <c r="B12774" s="263" t="s">
        <v>30239</v>
      </c>
      <c r="C12774" s="263" t="s">
        <v>23567</v>
      </c>
      <c r="D12774" t="s">
        <v>34973</v>
      </c>
    </row>
    <row r="12775" spans="1:4" x14ac:dyDescent="0.2">
      <c r="A12775" s="263" t="s">
        <v>3630</v>
      </c>
      <c r="B12775" s="263" t="s">
        <v>30240</v>
      </c>
      <c r="C12775" s="263" t="s">
        <v>23567</v>
      </c>
      <c r="D12775" t="s">
        <v>34973</v>
      </c>
    </row>
    <row r="12776" spans="1:4" x14ac:dyDescent="0.2">
      <c r="A12776" s="263" t="s">
        <v>17629</v>
      </c>
      <c r="B12776" s="263" t="s">
        <v>30240</v>
      </c>
      <c r="C12776" s="263" t="s">
        <v>23567</v>
      </c>
      <c r="D12776" t="s">
        <v>34973</v>
      </c>
    </row>
    <row r="12777" spans="1:4" x14ac:dyDescent="0.2">
      <c r="A12777" s="263" t="s">
        <v>9104</v>
      </c>
      <c r="B12777" s="263" t="s">
        <v>30241</v>
      </c>
      <c r="C12777" s="263" t="s">
        <v>12</v>
      </c>
      <c r="D12777" t="s">
        <v>2</v>
      </c>
    </row>
    <row r="12778" spans="1:4" x14ac:dyDescent="0.2">
      <c r="A12778" s="263" t="s">
        <v>17630</v>
      </c>
      <c r="B12778" s="263" t="s">
        <v>30241</v>
      </c>
      <c r="C12778" s="263" t="s">
        <v>12</v>
      </c>
      <c r="D12778" t="s">
        <v>2</v>
      </c>
    </row>
    <row r="12779" spans="1:4" x14ac:dyDescent="0.2">
      <c r="A12779" s="263" t="s">
        <v>3611</v>
      </c>
      <c r="B12779" s="263" t="s">
        <v>30242</v>
      </c>
      <c r="C12779" s="263" t="s">
        <v>12</v>
      </c>
      <c r="D12779" t="s">
        <v>2</v>
      </c>
    </row>
    <row r="12780" spans="1:4" x14ac:dyDescent="0.2">
      <c r="A12780" s="263" t="s">
        <v>17631</v>
      </c>
      <c r="B12780" s="263" t="s">
        <v>30242</v>
      </c>
      <c r="C12780" s="263" t="s">
        <v>12</v>
      </c>
      <c r="D12780" t="s">
        <v>2</v>
      </c>
    </row>
    <row r="12781" spans="1:4" x14ac:dyDescent="0.2">
      <c r="A12781" s="263" t="s">
        <v>9105</v>
      </c>
      <c r="B12781" s="263" t="s">
        <v>30243</v>
      </c>
      <c r="C12781" s="263" t="s">
        <v>12</v>
      </c>
      <c r="D12781" t="s">
        <v>2</v>
      </c>
    </row>
    <row r="12782" spans="1:4" x14ac:dyDescent="0.2">
      <c r="A12782" s="263" t="s">
        <v>17632</v>
      </c>
      <c r="B12782" s="263" t="s">
        <v>30243</v>
      </c>
      <c r="C12782" s="263" t="s">
        <v>12</v>
      </c>
      <c r="D12782" t="s">
        <v>2</v>
      </c>
    </row>
    <row r="12783" spans="1:4" x14ac:dyDescent="0.2">
      <c r="A12783" s="263" t="s">
        <v>9106</v>
      </c>
      <c r="B12783" s="263" t="s">
        <v>30244</v>
      </c>
      <c r="C12783" s="263" t="s">
        <v>12</v>
      </c>
      <c r="D12783" t="s">
        <v>2</v>
      </c>
    </row>
    <row r="12784" spans="1:4" x14ac:dyDescent="0.2">
      <c r="A12784" s="263" t="s">
        <v>17633</v>
      </c>
      <c r="B12784" s="263" t="s">
        <v>30244</v>
      </c>
      <c r="C12784" s="263" t="s">
        <v>12</v>
      </c>
      <c r="D12784" t="s">
        <v>2</v>
      </c>
    </row>
    <row r="12785" spans="1:4" x14ac:dyDescent="0.2">
      <c r="A12785" s="263" t="s">
        <v>23826</v>
      </c>
      <c r="B12785" s="263" t="s">
        <v>30245</v>
      </c>
      <c r="C12785" s="263" t="s">
        <v>12</v>
      </c>
      <c r="D12785" t="s">
        <v>2</v>
      </c>
    </row>
    <row r="12786" spans="1:4" x14ac:dyDescent="0.2">
      <c r="A12786" s="263" t="s">
        <v>23827</v>
      </c>
      <c r="B12786" s="263" t="s">
        <v>30245</v>
      </c>
      <c r="C12786" s="263" t="s">
        <v>12</v>
      </c>
      <c r="D12786" t="s">
        <v>2</v>
      </c>
    </row>
    <row r="12787" spans="1:4" x14ac:dyDescent="0.2">
      <c r="A12787" s="263" t="s">
        <v>23828</v>
      </c>
      <c r="B12787" s="263" t="s">
        <v>30246</v>
      </c>
      <c r="C12787" s="263" t="s">
        <v>12</v>
      </c>
      <c r="D12787" t="s">
        <v>2</v>
      </c>
    </row>
    <row r="12788" spans="1:4" x14ac:dyDescent="0.2">
      <c r="A12788" s="263" t="s">
        <v>23829</v>
      </c>
      <c r="B12788" s="263" t="s">
        <v>30246</v>
      </c>
      <c r="C12788" s="263" t="s">
        <v>12</v>
      </c>
      <c r="D12788" t="s">
        <v>2</v>
      </c>
    </row>
    <row r="12789" spans="1:4" x14ac:dyDescent="0.2">
      <c r="A12789" s="263" t="s">
        <v>23830</v>
      </c>
      <c r="B12789" s="263" t="s">
        <v>30247</v>
      </c>
      <c r="C12789" s="263" t="s">
        <v>12</v>
      </c>
      <c r="D12789" t="s">
        <v>2</v>
      </c>
    </row>
    <row r="12790" spans="1:4" x14ac:dyDescent="0.2">
      <c r="A12790" s="263" t="s">
        <v>23831</v>
      </c>
      <c r="B12790" s="263" t="s">
        <v>30247</v>
      </c>
      <c r="C12790" s="263" t="s">
        <v>12</v>
      </c>
      <c r="D12790" t="s">
        <v>2</v>
      </c>
    </row>
    <row r="12791" spans="1:4" x14ac:dyDescent="0.2">
      <c r="A12791" s="263" t="s">
        <v>3599</v>
      </c>
      <c r="B12791" s="263" t="s">
        <v>30248</v>
      </c>
      <c r="C12791" s="263" t="s">
        <v>23567</v>
      </c>
      <c r="D12791" t="s">
        <v>34973</v>
      </c>
    </row>
    <row r="12792" spans="1:4" x14ac:dyDescent="0.2">
      <c r="A12792" s="263" t="s">
        <v>17634</v>
      </c>
      <c r="B12792" s="263" t="s">
        <v>30248</v>
      </c>
      <c r="C12792" s="263" t="s">
        <v>23567</v>
      </c>
      <c r="D12792" t="s">
        <v>34973</v>
      </c>
    </row>
    <row r="12793" spans="1:4" x14ac:dyDescent="0.2">
      <c r="A12793" s="263" t="s">
        <v>9107</v>
      </c>
      <c r="B12793" s="263" t="s">
        <v>30249</v>
      </c>
      <c r="C12793" s="263" t="s">
        <v>23567</v>
      </c>
      <c r="D12793" t="s">
        <v>34973</v>
      </c>
    </row>
    <row r="12794" spans="1:4" x14ac:dyDescent="0.2">
      <c r="A12794" s="263" t="s">
        <v>17635</v>
      </c>
      <c r="B12794" s="263" t="s">
        <v>30249</v>
      </c>
      <c r="C12794" s="263" t="s">
        <v>23567</v>
      </c>
      <c r="D12794" t="s">
        <v>34973</v>
      </c>
    </row>
    <row r="12795" spans="1:4" x14ac:dyDescent="0.2">
      <c r="A12795" s="263" t="s">
        <v>3602</v>
      </c>
      <c r="B12795" s="263" t="s">
        <v>30250</v>
      </c>
      <c r="C12795" s="263" t="s">
        <v>23567</v>
      </c>
      <c r="D12795" t="s">
        <v>34973</v>
      </c>
    </row>
    <row r="12796" spans="1:4" x14ac:dyDescent="0.2">
      <c r="A12796" s="263" t="s">
        <v>17636</v>
      </c>
      <c r="B12796" s="263" t="s">
        <v>30250</v>
      </c>
      <c r="C12796" s="263" t="s">
        <v>23567</v>
      </c>
      <c r="D12796" t="s">
        <v>34973</v>
      </c>
    </row>
    <row r="12797" spans="1:4" x14ac:dyDescent="0.2">
      <c r="A12797" s="263" t="s">
        <v>3603</v>
      </c>
      <c r="B12797" s="263" t="s">
        <v>30251</v>
      </c>
      <c r="C12797" s="263" t="s">
        <v>23567</v>
      </c>
      <c r="D12797" t="s">
        <v>34973</v>
      </c>
    </row>
    <row r="12798" spans="1:4" x14ac:dyDescent="0.2">
      <c r="A12798" s="263" t="s">
        <v>17637</v>
      </c>
      <c r="B12798" s="263" t="s">
        <v>30251</v>
      </c>
      <c r="C12798" s="263" t="s">
        <v>23567</v>
      </c>
      <c r="D12798" t="s">
        <v>34973</v>
      </c>
    </row>
    <row r="12799" spans="1:4" x14ac:dyDescent="0.2">
      <c r="A12799" s="263" t="s">
        <v>3604</v>
      </c>
      <c r="B12799" s="263" t="s">
        <v>30252</v>
      </c>
      <c r="C12799" s="263" t="s">
        <v>23567</v>
      </c>
      <c r="D12799" t="s">
        <v>34973</v>
      </c>
    </row>
    <row r="12800" spans="1:4" x14ac:dyDescent="0.2">
      <c r="A12800" s="263" t="s">
        <v>17638</v>
      </c>
      <c r="B12800" s="263" t="s">
        <v>30252</v>
      </c>
      <c r="C12800" s="263" t="s">
        <v>23567</v>
      </c>
      <c r="D12800" t="s">
        <v>34973</v>
      </c>
    </row>
    <row r="12801" spans="1:4" x14ac:dyDescent="0.2">
      <c r="A12801" s="263" t="s">
        <v>3607</v>
      </c>
      <c r="B12801" s="263" t="s">
        <v>30253</v>
      </c>
      <c r="C12801" s="263" t="s">
        <v>23567</v>
      </c>
      <c r="D12801" t="s">
        <v>34973</v>
      </c>
    </row>
    <row r="12802" spans="1:4" x14ac:dyDescent="0.2">
      <c r="A12802" s="263" t="s">
        <v>17639</v>
      </c>
      <c r="B12802" s="263" t="s">
        <v>30253</v>
      </c>
      <c r="C12802" s="263" t="s">
        <v>23567</v>
      </c>
      <c r="D12802" t="s">
        <v>34973</v>
      </c>
    </row>
    <row r="12803" spans="1:4" x14ac:dyDescent="0.2">
      <c r="A12803" s="263" t="s">
        <v>9108</v>
      </c>
      <c r="B12803" s="263" t="s">
        <v>30254</v>
      </c>
      <c r="C12803" s="263" t="s">
        <v>23567</v>
      </c>
      <c r="D12803" t="s">
        <v>34973</v>
      </c>
    </row>
    <row r="12804" spans="1:4" x14ac:dyDescent="0.2">
      <c r="A12804" s="263" t="s">
        <v>17640</v>
      </c>
      <c r="B12804" s="263" t="s">
        <v>30254</v>
      </c>
      <c r="C12804" s="263" t="s">
        <v>23567</v>
      </c>
      <c r="D12804" t="s">
        <v>34973</v>
      </c>
    </row>
    <row r="12805" spans="1:4" x14ac:dyDescent="0.2">
      <c r="A12805" s="263" t="s">
        <v>3608</v>
      </c>
      <c r="B12805" s="263" t="s">
        <v>30255</v>
      </c>
      <c r="C12805" s="263" t="s">
        <v>23567</v>
      </c>
      <c r="D12805" t="s">
        <v>34973</v>
      </c>
    </row>
    <row r="12806" spans="1:4" x14ac:dyDescent="0.2">
      <c r="A12806" s="263" t="s">
        <v>17641</v>
      </c>
      <c r="B12806" s="263" t="s">
        <v>30255</v>
      </c>
      <c r="C12806" s="263" t="s">
        <v>23567</v>
      </c>
      <c r="D12806" t="s">
        <v>34973</v>
      </c>
    </row>
    <row r="12807" spans="1:4" x14ac:dyDescent="0.2">
      <c r="A12807" s="263" t="s">
        <v>9109</v>
      </c>
      <c r="B12807" s="263" t="s">
        <v>30256</v>
      </c>
      <c r="C12807" s="263" t="s">
        <v>12</v>
      </c>
      <c r="D12807" t="s">
        <v>2</v>
      </c>
    </row>
    <row r="12808" spans="1:4" x14ac:dyDescent="0.2">
      <c r="A12808" s="263" t="s">
        <v>17642</v>
      </c>
      <c r="B12808" s="263" t="s">
        <v>30256</v>
      </c>
      <c r="C12808" s="263" t="s">
        <v>12</v>
      </c>
      <c r="D12808" t="s">
        <v>2</v>
      </c>
    </row>
    <row r="12809" spans="1:4" x14ac:dyDescent="0.2">
      <c r="A12809" s="263" t="s">
        <v>3610</v>
      </c>
      <c r="B12809" s="263" t="s">
        <v>30257</v>
      </c>
      <c r="C12809" s="263" t="s">
        <v>23567</v>
      </c>
      <c r="D12809" t="s">
        <v>34973</v>
      </c>
    </row>
    <row r="12810" spans="1:4" x14ac:dyDescent="0.2">
      <c r="A12810" s="263" t="s">
        <v>17643</v>
      </c>
      <c r="B12810" s="263" t="s">
        <v>30257</v>
      </c>
      <c r="C12810" s="263" t="s">
        <v>23567</v>
      </c>
      <c r="D12810" t="s">
        <v>34973</v>
      </c>
    </row>
    <row r="12811" spans="1:4" x14ac:dyDescent="0.2">
      <c r="A12811" s="263" t="s">
        <v>9110</v>
      </c>
      <c r="B12811" s="263" t="s">
        <v>30258</v>
      </c>
      <c r="C12811" s="263" t="s">
        <v>12</v>
      </c>
      <c r="D12811" t="s">
        <v>2</v>
      </c>
    </row>
    <row r="12812" spans="1:4" x14ac:dyDescent="0.2">
      <c r="A12812" s="263" t="s">
        <v>17644</v>
      </c>
      <c r="B12812" s="263" t="s">
        <v>30258</v>
      </c>
      <c r="C12812" s="263" t="s">
        <v>12</v>
      </c>
      <c r="D12812" t="s">
        <v>2</v>
      </c>
    </row>
    <row r="12813" spans="1:4" x14ac:dyDescent="0.2">
      <c r="A12813" s="263" t="s">
        <v>9111</v>
      </c>
      <c r="B12813" s="263" t="s">
        <v>30259</v>
      </c>
      <c r="C12813" s="263" t="s">
        <v>12</v>
      </c>
      <c r="D12813" t="s">
        <v>2</v>
      </c>
    </row>
    <row r="12814" spans="1:4" x14ac:dyDescent="0.2">
      <c r="A12814" s="263" t="s">
        <v>17645</v>
      </c>
      <c r="B12814" s="263" t="s">
        <v>30259</v>
      </c>
      <c r="C12814" s="263" t="s">
        <v>12</v>
      </c>
      <c r="D12814" t="s">
        <v>2</v>
      </c>
    </row>
    <row r="12815" spans="1:4" x14ac:dyDescent="0.2">
      <c r="A12815" s="263" t="s">
        <v>9112</v>
      </c>
      <c r="B12815" s="263" t="s">
        <v>30260</v>
      </c>
      <c r="C12815" s="263" t="s">
        <v>12</v>
      </c>
      <c r="D12815" t="s">
        <v>2</v>
      </c>
    </row>
    <row r="12816" spans="1:4" x14ac:dyDescent="0.2">
      <c r="A12816" s="263" t="s">
        <v>17646</v>
      </c>
      <c r="B12816" s="263" t="s">
        <v>30260</v>
      </c>
      <c r="C12816" s="263" t="s">
        <v>12</v>
      </c>
      <c r="D12816" t="s">
        <v>2</v>
      </c>
    </row>
    <row r="12817" spans="1:4" x14ac:dyDescent="0.2">
      <c r="A12817" s="263" t="s">
        <v>9113</v>
      </c>
      <c r="B12817" s="263" t="s">
        <v>30261</v>
      </c>
      <c r="C12817" s="263" t="s">
        <v>12</v>
      </c>
      <c r="D12817" t="s">
        <v>2</v>
      </c>
    </row>
    <row r="12818" spans="1:4" x14ac:dyDescent="0.2">
      <c r="A12818" s="263" t="s">
        <v>17647</v>
      </c>
      <c r="B12818" s="263" t="s">
        <v>30261</v>
      </c>
      <c r="C12818" s="263" t="s">
        <v>12</v>
      </c>
      <c r="D12818" t="s">
        <v>2</v>
      </c>
    </row>
    <row r="12819" spans="1:4" x14ac:dyDescent="0.2">
      <c r="A12819" s="263" t="s">
        <v>9114</v>
      </c>
      <c r="B12819" s="263" t="s">
        <v>30262</v>
      </c>
      <c r="C12819" s="263" t="s">
        <v>12</v>
      </c>
      <c r="D12819" t="s">
        <v>2</v>
      </c>
    </row>
    <row r="12820" spans="1:4" x14ac:dyDescent="0.2">
      <c r="A12820" s="263" t="s">
        <v>17648</v>
      </c>
      <c r="B12820" s="263" t="s">
        <v>30262</v>
      </c>
      <c r="C12820" s="263" t="s">
        <v>12</v>
      </c>
      <c r="D12820" t="s">
        <v>2</v>
      </c>
    </row>
    <row r="12821" spans="1:4" x14ac:dyDescent="0.2">
      <c r="A12821" s="263" t="s">
        <v>9115</v>
      </c>
      <c r="B12821" s="263" t="s">
        <v>30263</v>
      </c>
      <c r="C12821" s="263" t="s">
        <v>23567</v>
      </c>
      <c r="D12821" t="s">
        <v>34973</v>
      </c>
    </row>
    <row r="12822" spans="1:4" x14ac:dyDescent="0.2">
      <c r="A12822" s="263" t="s">
        <v>17649</v>
      </c>
      <c r="B12822" s="263" t="s">
        <v>30263</v>
      </c>
      <c r="C12822" s="263" t="s">
        <v>23567</v>
      </c>
      <c r="D12822" t="s">
        <v>34973</v>
      </c>
    </row>
    <row r="12823" spans="1:4" x14ac:dyDescent="0.2">
      <c r="A12823" s="263" t="s">
        <v>9116</v>
      </c>
      <c r="B12823" s="263" t="s">
        <v>30264</v>
      </c>
      <c r="C12823" s="263" t="s">
        <v>12</v>
      </c>
      <c r="D12823" t="s">
        <v>2</v>
      </c>
    </row>
    <row r="12824" spans="1:4" x14ac:dyDescent="0.2">
      <c r="A12824" s="263" t="s">
        <v>17650</v>
      </c>
      <c r="B12824" s="263" t="s">
        <v>30264</v>
      </c>
      <c r="C12824" s="263" t="s">
        <v>12</v>
      </c>
      <c r="D12824" t="s">
        <v>2</v>
      </c>
    </row>
    <row r="12825" spans="1:4" x14ac:dyDescent="0.2">
      <c r="A12825" s="263" t="s">
        <v>9117</v>
      </c>
      <c r="B12825" s="263" t="s">
        <v>30265</v>
      </c>
      <c r="C12825" s="263" t="s">
        <v>12</v>
      </c>
      <c r="D12825" t="s">
        <v>2</v>
      </c>
    </row>
    <row r="12826" spans="1:4" x14ac:dyDescent="0.2">
      <c r="A12826" s="263" t="s">
        <v>17651</v>
      </c>
      <c r="B12826" s="263" t="s">
        <v>30265</v>
      </c>
      <c r="C12826" s="263" t="s">
        <v>12</v>
      </c>
      <c r="D12826" t="s">
        <v>2</v>
      </c>
    </row>
    <row r="12827" spans="1:4" x14ac:dyDescent="0.2">
      <c r="A12827" s="263" t="s">
        <v>3612</v>
      </c>
      <c r="B12827" s="263" t="s">
        <v>30266</v>
      </c>
      <c r="C12827" s="263" t="s">
        <v>12</v>
      </c>
      <c r="D12827" t="s">
        <v>2</v>
      </c>
    </row>
    <row r="12828" spans="1:4" x14ac:dyDescent="0.2">
      <c r="A12828" s="263" t="s">
        <v>17652</v>
      </c>
      <c r="B12828" s="263" t="s">
        <v>30266</v>
      </c>
      <c r="C12828" s="263" t="s">
        <v>12</v>
      </c>
      <c r="D12828" t="s">
        <v>2</v>
      </c>
    </row>
    <row r="12829" spans="1:4" x14ac:dyDescent="0.2">
      <c r="A12829" s="263" t="s">
        <v>3613</v>
      </c>
      <c r="B12829" s="263" t="s">
        <v>30267</v>
      </c>
      <c r="C12829" s="263" t="s">
        <v>12</v>
      </c>
      <c r="D12829" t="s">
        <v>2</v>
      </c>
    </row>
    <row r="12830" spans="1:4" x14ac:dyDescent="0.2">
      <c r="A12830" s="263" t="s">
        <v>17653</v>
      </c>
      <c r="B12830" s="263" t="s">
        <v>30267</v>
      </c>
      <c r="C12830" s="263" t="s">
        <v>12</v>
      </c>
      <c r="D12830" t="s">
        <v>2</v>
      </c>
    </row>
    <row r="12831" spans="1:4" x14ac:dyDescent="0.2">
      <c r="A12831" s="263" t="s">
        <v>3614</v>
      </c>
      <c r="B12831" s="263" t="s">
        <v>30268</v>
      </c>
      <c r="C12831" s="263" t="s">
        <v>23567</v>
      </c>
      <c r="D12831" t="s">
        <v>34973</v>
      </c>
    </row>
    <row r="12832" spans="1:4" x14ac:dyDescent="0.2">
      <c r="A12832" s="263" t="s">
        <v>17654</v>
      </c>
      <c r="B12832" s="263" t="s">
        <v>30268</v>
      </c>
      <c r="C12832" s="263" t="s">
        <v>23567</v>
      </c>
      <c r="D12832" t="s">
        <v>34973</v>
      </c>
    </row>
    <row r="12833" spans="1:4" x14ac:dyDescent="0.2">
      <c r="A12833" s="263" t="s">
        <v>3615</v>
      </c>
      <c r="B12833" s="263" t="s">
        <v>30269</v>
      </c>
      <c r="C12833" s="263" t="s">
        <v>23567</v>
      </c>
      <c r="D12833" t="s">
        <v>34973</v>
      </c>
    </row>
    <row r="12834" spans="1:4" x14ac:dyDescent="0.2">
      <c r="A12834" s="263" t="s">
        <v>17655</v>
      </c>
      <c r="B12834" s="263" t="s">
        <v>30269</v>
      </c>
      <c r="C12834" s="263" t="s">
        <v>23567</v>
      </c>
      <c r="D12834" t="s">
        <v>34973</v>
      </c>
    </row>
    <row r="12835" spans="1:4" x14ac:dyDescent="0.2">
      <c r="A12835" s="263" t="s">
        <v>9118</v>
      </c>
      <c r="B12835" s="263" t="s">
        <v>30270</v>
      </c>
      <c r="C12835" s="263" t="s">
        <v>23567</v>
      </c>
      <c r="D12835" t="s">
        <v>34973</v>
      </c>
    </row>
    <row r="12836" spans="1:4" x14ac:dyDescent="0.2">
      <c r="A12836" s="263" t="s">
        <v>17656</v>
      </c>
      <c r="B12836" s="263" t="s">
        <v>30270</v>
      </c>
      <c r="C12836" s="263" t="s">
        <v>23567</v>
      </c>
      <c r="D12836" t="s">
        <v>34973</v>
      </c>
    </row>
    <row r="12837" spans="1:4" x14ac:dyDescent="0.2">
      <c r="A12837" s="263" t="s">
        <v>9119</v>
      </c>
      <c r="B12837" s="263" t="s">
        <v>30271</v>
      </c>
      <c r="C12837" s="263" t="s">
        <v>12</v>
      </c>
      <c r="D12837" t="s">
        <v>2</v>
      </c>
    </row>
    <row r="12838" spans="1:4" x14ac:dyDescent="0.2">
      <c r="A12838" s="263" t="s">
        <v>17657</v>
      </c>
      <c r="B12838" s="263" t="s">
        <v>30271</v>
      </c>
      <c r="C12838" s="263" t="s">
        <v>12</v>
      </c>
      <c r="D12838" t="s">
        <v>2</v>
      </c>
    </row>
    <row r="12839" spans="1:4" x14ac:dyDescent="0.2">
      <c r="A12839" s="263" t="s">
        <v>3616</v>
      </c>
      <c r="B12839" s="263" t="s">
        <v>30272</v>
      </c>
      <c r="C12839" s="263" t="s">
        <v>23567</v>
      </c>
      <c r="D12839" t="s">
        <v>34973</v>
      </c>
    </row>
    <row r="12840" spans="1:4" x14ac:dyDescent="0.2">
      <c r="A12840" s="263" t="s">
        <v>17658</v>
      </c>
      <c r="B12840" s="263" t="s">
        <v>30272</v>
      </c>
      <c r="C12840" s="263" t="s">
        <v>23567</v>
      </c>
      <c r="D12840" t="s">
        <v>34973</v>
      </c>
    </row>
    <row r="12841" spans="1:4" x14ac:dyDescent="0.2">
      <c r="A12841" s="263" t="s">
        <v>9120</v>
      </c>
      <c r="B12841" s="263" t="s">
        <v>30273</v>
      </c>
      <c r="C12841" s="263" t="s">
        <v>23567</v>
      </c>
      <c r="D12841" t="s">
        <v>34973</v>
      </c>
    </row>
    <row r="12842" spans="1:4" x14ac:dyDescent="0.2">
      <c r="A12842" s="263" t="s">
        <v>17659</v>
      </c>
      <c r="B12842" s="263" t="s">
        <v>30273</v>
      </c>
      <c r="C12842" s="263" t="s">
        <v>23567</v>
      </c>
      <c r="D12842" t="s">
        <v>34973</v>
      </c>
    </row>
    <row r="12843" spans="1:4" x14ac:dyDescent="0.2">
      <c r="A12843" s="263" t="s">
        <v>3617</v>
      </c>
      <c r="B12843" s="263" t="s">
        <v>30274</v>
      </c>
      <c r="C12843" s="263" t="s">
        <v>23567</v>
      </c>
      <c r="D12843" t="s">
        <v>34973</v>
      </c>
    </row>
    <row r="12844" spans="1:4" x14ac:dyDescent="0.2">
      <c r="A12844" s="263" t="s">
        <v>17660</v>
      </c>
      <c r="B12844" s="263" t="s">
        <v>30274</v>
      </c>
      <c r="C12844" s="263" t="s">
        <v>23567</v>
      </c>
      <c r="D12844" t="s">
        <v>34973</v>
      </c>
    </row>
    <row r="12845" spans="1:4" x14ac:dyDescent="0.2">
      <c r="A12845" s="263" t="s">
        <v>3618</v>
      </c>
      <c r="B12845" s="263" t="s">
        <v>30275</v>
      </c>
      <c r="C12845" s="263" t="s">
        <v>23567</v>
      </c>
      <c r="D12845" t="s">
        <v>34973</v>
      </c>
    </row>
    <row r="12846" spans="1:4" x14ac:dyDescent="0.2">
      <c r="A12846" s="263" t="s">
        <v>17661</v>
      </c>
      <c r="B12846" s="263" t="s">
        <v>30275</v>
      </c>
      <c r="C12846" s="263" t="s">
        <v>23567</v>
      </c>
      <c r="D12846" t="s">
        <v>34973</v>
      </c>
    </row>
    <row r="12847" spans="1:4" x14ac:dyDescent="0.2">
      <c r="A12847" s="263" t="s">
        <v>3623</v>
      </c>
      <c r="B12847" s="263" t="s">
        <v>30276</v>
      </c>
      <c r="C12847" s="263" t="s">
        <v>20</v>
      </c>
      <c r="D12847" t="s">
        <v>0</v>
      </c>
    </row>
    <row r="12848" spans="1:4" x14ac:dyDescent="0.2">
      <c r="A12848" s="263" t="s">
        <v>17662</v>
      </c>
      <c r="B12848" s="263" t="s">
        <v>30276</v>
      </c>
      <c r="C12848" s="263" t="s">
        <v>20</v>
      </c>
      <c r="D12848" t="s">
        <v>0</v>
      </c>
    </row>
    <row r="12849" spans="1:4" x14ac:dyDescent="0.2">
      <c r="A12849" s="263" t="s">
        <v>3624</v>
      </c>
      <c r="B12849" s="263" t="s">
        <v>30277</v>
      </c>
      <c r="C12849" s="263" t="s">
        <v>20</v>
      </c>
      <c r="D12849" t="s">
        <v>0</v>
      </c>
    </row>
    <row r="12850" spans="1:4" x14ac:dyDescent="0.2">
      <c r="A12850" s="263" t="s">
        <v>17663</v>
      </c>
      <c r="B12850" s="263" t="s">
        <v>30277</v>
      </c>
      <c r="C12850" s="263" t="s">
        <v>20</v>
      </c>
      <c r="D12850" t="s">
        <v>0</v>
      </c>
    </row>
    <row r="12851" spans="1:4" x14ac:dyDescent="0.2">
      <c r="A12851" s="263" t="s">
        <v>9121</v>
      </c>
      <c r="B12851" s="263" t="s">
        <v>30278</v>
      </c>
      <c r="C12851" s="263" t="s">
        <v>23567</v>
      </c>
      <c r="D12851" t="s">
        <v>34973</v>
      </c>
    </row>
    <row r="12852" spans="1:4" x14ac:dyDescent="0.2">
      <c r="A12852" s="263" t="s">
        <v>17664</v>
      </c>
      <c r="B12852" s="263" t="s">
        <v>30278</v>
      </c>
      <c r="C12852" s="263" t="s">
        <v>23567</v>
      </c>
      <c r="D12852" t="s">
        <v>34973</v>
      </c>
    </row>
    <row r="12853" spans="1:4" x14ac:dyDescent="0.2">
      <c r="A12853" s="263" t="s">
        <v>3626</v>
      </c>
      <c r="B12853" s="263" t="s">
        <v>30279</v>
      </c>
      <c r="C12853" s="263" t="s">
        <v>23567</v>
      </c>
      <c r="D12853" t="s">
        <v>34973</v>
      </c>
    </row>
    <row r="12854" spans="1:4" x14ac:dyDescent="0.2">
      <c r="A12854" s="263" t="s">
        <v>17665</v>
      </c>
      <c r="B12854" s="263" t="s">
        <v>30279</v>
      </c>
      <c r="C12854" s="263" t="s">
        <v>23567</v>
      </c>
      <c r="D12854" t="s">
        <v>34973</v>
      </c>
    </row>
    <row r="12855" spans="1:4" x14ac:dyDescent="0.2">
      <c r="A12855" s="263" t="s">
        <v>3627</v>
      </c>
      <c r="B12855" s="263" t="s">
        <v>30280</v>
      </c>
      <c r="C12855" s="263" t="s">
        <v>23567</v>
      </c>
      <c r="D12855" t="s">
        <v>34973</v>
      </c>
    </row>
    <row r="12856" spans="1:4" x14ac:dyDescent="0.2">
      <c r="A12856" s="263" t="s">
        <v>17666</v>
      </c>
      <c r="B12856" s="263" t="s">
        <v>30280</v>
      </c>
      <c r="C12856" s="263" t="s">
        <v>23567</v>
      </c>
      <c r="D12856" t="s">
        <v>34973</v>
      </c>
    </row>
    <row r="12857" spans="1:4" x14ac:dyDescent="0.2">
      <c r="A12857" s="263" t="s">
        <v>9122</v>
      </c>
      <c r="B12857" s="263" t="s">
        <v>30281</v>
      </c>
      <c r="C12857" s="263" t="s">
        <v>23567</v>
      </c>
      <c r="D12857" t="s">
        <v>34973</v>
      </c>
    </row>
    <row r="12858" spans="1:4" x14ac:dyDescent="0.2">
      <c r="A12858" s="263" t="s">
        <v>17667</v>
      </c>
      <c r="B12858" s="263" t="s">
        <v>30281</v>
      </c>
      <c r="C12858" s="263" t="s">
        <v>23567</v>
      </c>
      <c r="D12858" t="s">
        <v>34973</v>
      </c>
    </row>
    <row r="12859" spans="1:4" x14ac:dyDescent="0.2">
      <c r="A12859" s="263" t="s">
        <v>9123</v>
      </c>
      <c r="B12859" s="263" t="s">
        <v>30282</v>
      </c>
      <c r="C12859" s="263" t="s">
        <v>12</v>
      </c>
      <c r="D12859" t="s">
        <v>2</v>
      </c>
    </row>
    <row r="12860" spans="1:4" x14ac:dyDescent="0.2">
      <c r="A12860" s="263" t="s">
        <v>17668</v>
      </c>
      <c r="B12860" s="263" t="s">
        <v>30282</v>
      </c>
      <c r="C12860" s="263" t="s">
        <v>12</v>
      </c>
      <c r="D12860" t="s">
        <v>2</v>
      </c>
    </row>
    <row r="12861" spans="1:4" x14ac:dyDescent="0.2">
      <c r="A12861" s="263" t="s">
        <v>9124</v>
      </c>
      <c r="B12861" s="263" t="s">
        <v>30283</v>
      </c>
      <c r="C12861" s="263" t="s">
        <v>12</v>
      </c>
      <c r="D12861" t="s">
        <v>2</v>
      </c>
    </row>
    <row r="12862" spans="1:4" x14ac:dyDescent="0.2">
      <c r="A12862" s="263" t="s">
        <v>17669</v>
      </c>
      <c r="B12862" s="263" t="s">
        <v>30283</v>
      </c>
      <c r="C12862" s="263" t="s">
        <v>12</v>
      </c>
      <c r="D12862" t="s">
        <v>2</v>
      </c>
    </row>
    <row r="12863" spans="1:4" x14ac:dyDescent="0.2">
      <c r="A12863" s="263" t="s">
        <v>9125</v>
      </c>
      <c r="B12863" s="263" t="s">
        <v>30284</v>
      </c>
      <c r="C12863" s="263" t="s">
        <v>12</v>
      </c>
      <c r="D12863" t="s">
        <v>2</v>
      </c>
    </row>
    <row r="12864" spans="1:4" x14ac:dyDescent="0.2">
      <c r="A12864" s="263" t="s">
        <v>17670</v>
      </c>
      <c r="B12864" s="263" t="s">
        <v>30284</v>
      </c>
      <c r="C12864" s="263" t="s">
        <v>12</v>
      </c>
      <c r="D12864" t="s">
        <v>2</v>
      </c>
    </row>
    <row r="12865" spans="1:4" x14ac:dyDescent="0.2">
      <c r="A12865" s="263" t="s">
        <v>9126</v>
      </c>
      <c r="B12865" s="263" t="s">
        <v>30285</v>
      </c>
      <c r="C12865" s="263" t="s">
        <v>20</v>
      </c>
      <c r="D12865" t="s">
        <v>0</v>
      </c>
    </row>
    <row r="12866" spans="1:4" x14ac:dyDescent="0.2">
      <c r="A12866" s="263" t="s">
        <v>17671</v>
      </c>
      <c r="B12866" s="263" t="s">
        <v>30285</v>
      </c>
      <c r="C12866" s="263" t="s">
        <v>20</v>
      </c>
      <c r="D12866" t="s">
        <v>0</v>
      </c>
    </row>
    <row r="12867" spans="1:4" x14ac:dyDescent="0.2">
      <c r="A12867" s="263" t="s">
        <v>9127</v>
      </c>
      <c r="B12867" s="263" t="s">
        <v>30286</v>
      </c>
      <c r="C12867" s="263" t="s">
        <v>20</v>
      </c>
      <c r="D12867" t="s">
        <v>0</v>
      </c>
    </row>
    <row r="12868" spans="1:4" x14ac:dyDescent="0.2">
      <c r="A12868" s="263" t="s">
        <v>17672</v>
      </c>
      <c r="B12868" s="263" t="s">
        <v>30286</v>
      </c>
      <c r="C12868" s="263" t="s">
        <v>20</v>
      </c>
      <c r="D12868" t="s">
        <v>0</v>
      </c>
    </row>
    <row r="12869" spans="1:4" x14ac:dyDescent="0.2">
      <c r="A12869" s="263" t="s">
        <v>9128</v>
      </c>
      <c r="B12869" s="263" t="s">
        <v>30287</v>
      </c>
      <c r="C12869" s="263" t="s">
        <v>20</v>
      </c>
      <c r="D12869" t="s">
        <v>0</v>
      </c>
    </row>
    <row r="12870" spans="1:4" x14ac:dyDescent="0.2">
      <c r="A12870" s="263" t="s">
        <v>17673</v>
      </c>
      <c r="B12870" s="263" t="s">
        <v>30287</v>
      </c>
      <c r="C12870" s="263" t="s">
        <v>20</v>
      </c>
      <c r="D12870" t="s">
        <v>0</v>
      </c>
    </row>
    <row r="12871" spans="1:4" x14ac:dyDescent="0.2">
      <c r="A12871" s="263" t="s">
        <v>9129</v>
      </c>
      <c r="B12871" s="263" t="s">
        <v>30288</v>
      </c>
      <c r="C12871" s="263" t="s">
        <v>20</v>
      </c>
      <c r="D12871" t="s">
        <v>0</v>
      </c>
    </row>
    <row r="12872" spans="1:4" x14ac:dyDescent="0.2">
      <c r="A12872" s="263" t="s">
        <v>17674</v>
      </c>
      <c r="B12872" s="263" t="s">
        <v>30288</v>
      </c>
      <c r="C12872" s="263" t="s">
        <v>20</v>
      </c>
      <c r="D12872" t="s">
        <v>0</v>
      </c>
    </row>
    <row r="12873" spans="1:4" x14ac:dyDescent="0.2">
      <c r="A12873" s="263" t="s">
        <v>9130</v>
      </c>
      <c r="B12873" s="263" t="s">
        <v>30289</v>
      </c>
      <c r="C12873" s="263" t="s">
        <v>12</v>
      </c>
      <c r="D12873" t="s">
        <v>2</v>
      </c>
    </row>
    <row r="12874" spans="1:4" x14ac:dyDescent="0.2">
      <c r="A12874" s="263" t="s">
        <v>17675</v>
      </c>
      <c r="B12874" s="263" t="s">
        <v>30289</v>
      </c>
      <c r="C12874" s="263" t="s">
        <v>12</v>
      </c>
      <c r="D12874" t="s">
        <v>2</v>
      </c>
    </row>
    <row r="12875" spans="1:4" x14ac:dyDescent="0.2">
      <c r="A12875" s="263" t="s">
        <v>9131</v>
      </c>
      <c r="B12875" s="263" t="s">
        <v>30290</v>
      </c>
      <c r="C12875" s="263" t="s">
        <v>12</v>
      </c>
      <c r="D12875" t="s">
        <v>2</v>
      </c>
    </row>
    <row r="12876" spans="1:4" x14ac:dyDescent="0.2">
      <c r="A12876" s="263" t="s">
        <v>17676</v>
      </c>
      <c r="B12876" s="263" t="s">
        <v>30290</v>
      </c>
      <c r="C12876" s="263" t="s">
        <v>12</v>
      </c>
      <c r="D12876" t="s">
        <v>2</v>
      </c>
    </row>
    <row r="12877" spans="1:4" x14ac:dyDescent="0.2">
      <c r="A12877" s="263" t="s">
        <v>9132</v>
      </c>
      <c r="B12877" s="263" t="s">
        <v>30291</v>
      </c>
      <c r="C12877" s="263" t="s">
        <v>12</v>
      </c>
      <c r="D12877" t="s">
        <v>2</v>
      </c>
    </row>
    <row r="12878" spans="1:4" x14ac:dyDescent="0.2">
      <c r="A12878" s="263" t="s">
        <v>17677</v>
      </c>
      <c r="B12878" s="263" t="s">
        <v>30291</v>
      </c>
      <c r="C12878" s="263" t="s">
        <v>12</v>
      </c>
      <c r="D12878" t="s">
        <v>2</v>
      </c>
    </row>
    <row r="12879" spans="1:4" x14ac:dyDescent="0.2">
      <c r="A12879" s="263" t="s">
        <v>9133</v>
      </c>
      <c r="B12879" s="263" t="s">
        <v>30292</v>
      </c>
      <c r="C12879" s="263" t="s">
        <v>12</v>
      </c>
      <c r="D12879" t="s">
        <v>2</v>
      </c>
    </row>
    <row r="12880" spans="1:4" x14ac:dyDescent="0.2">
      <c r="A12880" s="263" t="s">
        <v>17678</v>
      </c>
      <c r="B12880" s="263" t="s">
        <v>30292</v>
      </c>
      <c r="C12880" s="263" t="s">
        <v>12</v>
      </c>
      <c r="D12880" t="s">
        <v>2</v>
      </c>
    </row>
    <row r="12881" spans="1:4" x14ac:dyDescent="0.2">
      <c r="A12881" s="263" t="s">
        <v>9134</v>
      </c>
      <c r="B12881" s="263" t="s">
        <v>30293</v>
      </c>
      <c r="C12881" s="263" t="s">
        <v>12</v>
      </c>
      <c r="D12881" t="s">
        <v>2</v>
      </c>
    </row>
    <row r="12882" spans="1:4" x14ac:dyDescent="0.2">
      <c r="A12882" s="263" t="s">
        <v>17679</v>
      </c>
      <c r="B12882" s="263" t="s">
        <v>30293</v>
      </c>
      <c r="C12882" s="263" t="s">
        <v>12</v>
      </c>
      <c r="D12882" t="s">
        <v>2</v>
      </c>
    </row>
    <row r="12883" spans="1:4" x14ac:dyDescent="0.2">
      <c r="A12883" s="263" t="s">
        <v>9135</v>
      </c>
      <c r="B12883" s="263" t="s">
        <v>30294</v>
      </c>
      <c r="C12883" s="263" t="s">
        <v>12</v>
      </c>
      <c r="D12883" t="s">
        <v>2</v>
      </c>
    </row>
    <row r="12884" spans="1:4" x14ac:dyDescent="0.2">
      <c r="A12884" s="263" t="s">
        <v>17680</v>
      </c>
      <c r="B12884" s="263" t="s">
        <v>30294</v>
      </c>
      <c r="C12884" s="263" t="s">
        <v>12</v>
      </c>
      <c r="D12884" t="s">
        <v>2</v>
      </c>
    </row>
    <row r="12885" spans="1:4" x14ac:dyDescent="0.2">
      <c r="A12885" s="263" t="s">
        <v>9136</v>
      </c>
      <c r="B12885" s="263" t="s">
        <v>30295</v>
      </c>
      <c r="C12885" s="263" t="s">
        <v>12</v>
      </c>
      <c r="D12885" t="s">
        <v>2</v>
      </c>
    </row>
    <row r="12886" spans="1:4" x14ac:dyDescent="0.2">
      <c r="A12886" s="263" t="s">
        <v>17681</v>
      </c>
      <c r="B12886" s="263" t="s">
        <v>30295</v>
      </c>
      <c r="C12886" s="263" t="s">
        <v>12</v>
      </c>
      <c r="D12886" t="s">
        <v>2</v>
      </c>
    </row>
    <row r="12887" spans="1:4" x14ac:dyDescent="0.2">
      <c r="A12887" s="263" t="s">
        <v>9137</v>
      </c>
      <c r="B12887" s="263" t="s">
        <v>30296</v>
      </c>
      <c r="C12887" s="263" t="s">
        <v>20</v>
      </c>
      <c r="D12887" t="s">
        <v>0</v>
      </c>
    </row>
    <row r="12888" spans="1:4" x14ac:dyDescent="0.2">
      <c r="A12888" s="263" t="s">
        <v>17682</v>
      </c>
      <c r="B12888" s="263" t="s">
        <v>30296</v>
      </c>
      <c r="C12888" s="263" t="s">
        <v>20</v>
      </c>
      <c r="D12888" t="s">
        <v>0</v>
      </c>
    </row>
    <row r="12889" spans="1:4" x14ac:dyDescent="0.2">
      <c r="A12889" s="263" t="s">
        <v>9138</v>
      </c>
      <c r="B12889" s="263" t="s">
        <v>30297</v>
      </c>
      <c r="C12889" s="263" t="s">
        <v>23567</v>
      </c>
      <c r="D12889" t="s">
        <v>34973</v>
      </c>
    </row>
    <row r="12890" spans="1:4" x14ac:dyDescent="0.2">
      <c r="A12890" s="263" t="s">
        <v>17683</v>
      </c>
      <c r="B12890" s="263" t="s">
        <v>30297</v>
      </c>
      <c r="C12890" s="263" t="s">
        <v>23567</v>
      </c>
      <c r="D12890" t="s">
        <v>34973</v>
      </c>
    </row>
    <row r="12891" spans="1:4" x14ac:dyDescent="0.2">
      <c r="A12891" s="263" t="s">
        <v>9139</v>
      </c>
      <c r="B12891" s="263" t="s">
        <v>35075</v>
      </c>
      <c r="C12891" s="263" t="s">
        <v>23567</v>
      </c>
      <c r="D12891" t="s">
        <v>34973</v>
      </c>
    </row>
    <row r="12892" spans="1:4" x14ac:dyDescent="0.2">
      <c r="A12892" s="263" t="s">
        <v>17684</v>
      </c>
      <c r="B12892" s="263" t="s">
        <v>35075</v>
      </c>
      <c r="C12892" s="263" t="s">
        <v>23567</v>
      </c>
      <c r="D12892" t="s">
        <v>34973</v>
      </c>
    </row>
    <row r="12893" spans="1:4" x14ac:dyDescent="0.2">
      <c r="A12893" s="263" t="s">
        <v>35076</v>
      </c>
      <c r="B12893" s="263" t="s">
        <v>35077</v>
      </c>
      <c r="C12893" s="263" t="s">
        <v>23567</v>
      </c>
      <c r="D12893" t="s">
        <v>34973</v>
      </c>
    </row>
    <row r="12894" spans="1:4" x14ac:dyDescent="0.2">
      <c r="A12894" s="263" t="s">
        <v>35078</v>
      </c>
      <c r="B12894" s="263" t="s">
        <v>35077</v>
      </c>
      <c r="C12894" s="263" t="s">
        <v>23567</v>
      </c>
      <c r="D12894" t="s">
        <v>34973</v>
      </c>
    </row>
    <row r="12895" spans="1:4" x14ac:dyDescent="0.2">
      <c r="A12895" s="263" t="s">
        <v>35079</v>
      </c>
      <c r="B12895" s="263" t="s">
        <v>35080</v>
      </c>
      <c r="C12895" s="263" t="s">
        <v>23567</v>
      </c>
      <c r="D12895" t="s">
        <v>34973</v>
      </c>
    </row>
    <row r="12896" spans="1:4" x14ac:dyDescent="0.2">
      <c r="A12896" s="263" t="s">
        <v>35081</v>
      </c>
      <c r="B12896" s="263" t="s">
        <v>35080</v>
      </c>
      <c r="C12896" s="263" t="s">
        <v>23567</v>
      </c>
      <c r="D12896" t="s">
        <v>34973</v>
      </c>
    </row>
    <row r="12897" spans="1:4" x14ac:dyDescent="0.2">
      <c r="A12897" s="263" t="s">
        <v>35082</v>
      </c>
      <c r="B12897" s="263" t="s">
        <v>35083</v>
      </c>
      <c r="C12897" s="263" t="s">
        <v>23567</v>
      </c>
      <c r="D12897" t="s">
        <v>34973</v>
      </c>
    </row>
    <row r="12898" spans="1:4" x14ac:dyDescent="0.2">
      <c r="A12898" s="263" t="s">
        <v>35084</v>
      </c>
      <c r="B12898" s="263" t="s">
        <v>35083</v>
      </c>
      <c r="C12898" s="263" t="s">
        <v>23567</v>
      </c>
      <c r="D12898" t="s">
        <v>34973</v>
      </c>
    </row>
    <row r="12899" spans="1:4" x14ac:dyDescent="0.2">
      <c r="A12899" s="263" t="s">
        <v>3621</v>
      </c>
      <c r="B12899" s="263" t="s">
        <v>30298</v>
      </c>
      <c r="C12899" s="263" t="s">
        <v>20</v>
      </c>
      <c r="D12899" t="s">
        <v>0</v>
      </c>
    </row>
    <row r="12900" spans="1:4" x14ac:dyDescent="0.2">
      <c r="A12900" s="263" t="s">
        <v>17685</v>
      </c>
      <c r="B12900" s="263" t="s">
        <v>30298</v>
      </c>
      <c r="C12900" s="263" t="s">
        <v>20</v>
      </c>
      <c r="D12900" t="s">
        <v>0</v>
      </c>
    </row>
    <row r="12901" spans="1:4" x14ac:dyDescent="0.2">
      <c r="A12901" s="263" t="s">
        <v>3622</v>
      </c>
      <c r="B12901" s="263" t="s">
        <v>30299</v>
      </c>
      <c r="C12901" s="263" t="s">
        <v>20</v>
      </c>
      <c r="D12901" t="s">
        <v>0</v>
      </c>
    </row>
    <row r="12902" spans="1:4" x14ac:dyDescent="0.2">
      <c r="A12902" s="263" t="s">
        <v>17686</v>
      </c>
      <c r="B12902" s="263" t="s">
        <v>30299</v>
      </c>
      <c r="C12902" s="263" t="s">
        <v>20</v>
      </c>
      <c r="D12902" t="s">
        <v>0</v>
      </c>
    </row>
    <row r="12903" spans="1:4" x14ac:dyDescent="0.2">
      <c r="A12903" s="263" t="s">
        <v>9140</v>
      </c>
      <c r="B12903" s="263" t="s">
        <v>30300</v>
      </c>
      <c r="C12903" s="263" t="s">
        <v>20</v>
      </c>
      <c r="D12903" t="s">
        <v>0</v>
      </c>
    </row>
    <row r="12904" spans="1:4" x14ac:dyDescent="0.2">
      <c r="A12904" s="263" t="s">
        <v>17687</v>
      </c>
      <c r="B12904" s="263" t="s">
        <v>30300</v>
      </c>
      <c r="C12904" s="263" t="s">
        <v>20</v>
      </c>
      <c r="D12904" t="s">
        <v>0</v>
      </c>
    </row>
    <row r="12905" spans="1:4" x14ac:dyDescent="0.2">
      <c r="A12905" s="263" t="s">
        <v>9141</v>
      </c>
      <c r="B12905" s="263" t="s">
        <v>30301</v>
      </c>
      <c r="C12905" s="263" t="s">
        <v>20</v>
      </c>
      <c r="D12905" t="s">
        <v>0</v>
      </c>
    </row>
    <row r="12906" spans="1:4" x14ac:dyDescent="0.2">
      <c r="A12906" s="263" t="s">
        <v>17688</v>
      </c>
      <c r="B12906" s="263" t="s">
        <v>30301</v>
      </c>
      <c r="C12906" s="263" t="s">
        <v>20</v>
      </c>
      <c r="D12906" t="s">
        <v>0</v>
      </c>
    </row>
    <row r="12907" spans="1:4" x14ac:dyDescent="0.2">
      <c r="A12907" s="263" t="s">
        <v>9142</v>
      </c>
      <c r="B12907" s="263" t="s">
        <v>30302</v>
      </c>
      <c r="C12907" s="263" t="s">
        <v>20</v>
      </c>
      <c r="D12907" t="s">
        <v>0</v>
      </c>
    </row>
    <row r="12908" spans="1:4" x14ac:dyDescent="0.2">
      <c r="A12908" s="263" t="s">
        <v>17689</v>
      </c>
      <c r="B12908" s="263" t="s">
        <v>30302</v>
      </c>
      <c r="C12908" s="263" t="s">
        <v>20</v>
      </c>
      <c r="D12908" t="s">
        <v>0</v>
      </c>
    </row>
    <row r="12909" spans="1:4" x14ac:dyDescent="0.2">
      <c r="A12909" s="263" t="s">
        <v>9143</v>
      </c>
      <c r="B12909" s="263" t="s">
        <v>30303</v>
      </c>
      <c r="C12909" s="263" t="s">
        <v>12</v>
      </c>
      <c r="D12909" t="s">
        <v>2</v>
      </c>
    </row>
    <row r="12910" spans="1:4" x14ac:dyDescent="0.2">
      <c r="A12910" s="263" t="s">
        <v>17690</v>
      </c>
      <c r="B12910" s="263" t="s">
        <v>30303</v>
      </c>
      <c r="C12910" s="263" t="s">
        <v>12</v>
      </c>
      <c r="D12910" t="s">
        <v>2</v>
      </c>
    </row>
    <row r="12911" spans="1:4" x14ac:dyDescent="0.2">
      <c r="A12911" s="263" t="s">
        <v>9144</v>
      </c>
      <c r="B12911" s="263" t="s">
        <v>30304</v>
      </c>
      <c r="C12911" s="263" t="s">
        <v>20</v>
      </c>
      <c r="D12911" t="s">
        <v>0</v>
      </c>
    </row>
    <row r="12912" spans="1:4" x14ac:dyDescent="0.2">
      <c r="A12912" s="263" t="s">
        <v>17691</v>
      </c>
      <c r="B12912" s="263" t="s">
        <v>30304</v>
      </c>
      <c r="C12912" s="263" t="s">
        <v>20</v>
      </c>
      <c r="D12912" t="s">
        <v>0</v>
      </c>
    </row>
    <row r="12913" spans="1:4" x14ac:dyDescent="0.2">
      <c r="A12913" s="263" t="s">
        <v>9145</v>
      </c>
      <c r="B12913" s="263" t="s">
        <v>30305</v>
      </c>
      <c r="C12913" s="263" t="s">
        <v>20</v>
      </c>
      <c r="D12913" t="s">
        <v>0</v>
      </c>
    </row>
    <row r="12914" spans="1:4" x14ac:dyDescent="0.2">
      <c r="A12914" s="263" t="s">
        <v>17692</v>
      </c>
      <c r="B12914" s="263" t="s">
        <v>30305</v>
      </c>
      <c r="C12914" s="263" t="s">
        <v>20</v>
      </c>
      <c r="D12914" t="s">
        <v>0</v>
      </c>
    </row>
    <row r="12915" spans="1:4" x14ac:dyDescent="0.2">
      <c r="A12915" s="263" t="s">
        <v>9146</v>
      </c>
      <c r="B12915" s="263" t="s">
        <v>30306</v>
      </c>
      <c r="C12915" s="263" t="s">
        <v>12</v>
      </c>
      <c r="D12915" t="s">
        <v>2</v>
      </c>
    </row>
    <row r="12916" spans="1:4" x14ac:dyDescent="0.2">
      <c r="A12916" s="263" t="s">
        <v>17693</v>
      </c>
      <c r="B12916" s="263" t="s">
        <v>30306</v>
      </c>
      <c r="C12916" s="263" t="s">
        <v>12</v>
      </c>
      <c r="D12916" t="s">
        <v>2</v>
      </c>
    </row>
    <row r="12917" spans="1:4" x14ac:dyDescent="0.2">
      <c r="A12917" s="263" t="s">
        <v>9147</v>
      </c>
      <c r="B12917" s="263" t="s">
        <v>30307</v>
      </c>
      <c r="C12917" s="263" t="s">
        <v>12</v>
      </c>
      <c r="D12917" t="s">
        <v>2</v>
      </c>
    </row>
    <row r="12918" spans="1:4" x14ac:dyDescent="0.2">
      <c r="A12918" s="263" t="s">
        <v>17694</v>
      </c>
      <c r="B12918" s="263" t="s">
        <v>30307</v>
      </c>
      <c r="C12918" s="263" t="s">
        <v>12</v>
      </c>
      <c r="D12918" t="s">
        <v>2</v>
      </c>
    </row>
    <row r="12919" spans="1:4" x14ac:dyDescent="0.2">
      <c r="A12919" s="263" t="s">
        <v>3625</v>
      </c>
      <c r="B12919" s="263" t="s">
        <v>30308</v>
      </c>
      <c r="C12919" s="263" t="s">
        <v>20</v>
      </c>
      <c r="D12919" t="s">
        <v>0</v>
      </c>
    </row>
    <row r="12920" spans="1:4" x14ac:dyDescent="0.2">
      <c r="A12920" s="263" t="s">
        <v>17695</v>
      </c>
      <c r="B12920" s="263" t="s">
        <v>30308</v>
      </c>
      <c r="C12920" s="263" t="s">
        <v>20</v>
      </c>
      <c r="D12920" t="s">
        <v>0</v>
      </c>
    </row>
    <row r="12921" spans="1:4" x14ac:dyDescent="0.2">
      <c r="A12921" s="263" t="s">
        <v>9148</v>
      </c>
      <c r="B12921" s="263" t="s">
        <v>30309</v>
      </c>
      <c r="C12921" s="263" t="s">
        <v>20</v>
      </c>
      <c r="D12921" t="s">
        <v>0</v>
      </c>
    </row>
    <row r="12922" spans="1:4" x14ac:dyDescent="0.2">
      <c r="A12922" s="263" t="s">
        <v>17696</v>
      </c>
      <c r="B12922" s="263" t="s">
        <v>30309</v>
      </c>
      <c r="C12922" s="263" t="s">
        <v>20</v>
      </c>
      <c r="D12922" t="s">
        <v>0</v>
      </c>
    </row>
    <row r="12923" spans="1:4" x14ac:dyDescent="0.2">
      <c r="A12923" s="263" t="s">
        <v>3619</v>
      </c>
      <c r="B12923" s="263" t="s">
        <v>30310</v>
      </c>
      <c r="C12923" s="263" t="s">
        <v>23567</v>
      </c>
      <c r="D12923" t="s">
        <v>34973</v>
      </c>
    </row>
    <row r="12924" spans="1:4" x14ac:dyDescent="0.2">
      <c r="A12924" s="263" t="s">
        <v>17697</v>
      </c>
      <c r="B12924" s="263" t="s">
        <v>30310</v>
      </c>
      <c r="C12924" s="263" t="s">
        <v>23567</v>
      </c>
      <c r="D12924" t="s">
        <v>34973</v>
      </c>
    </row>
    <row r="12925" spans="1:4" x14ac:dyDescent="0.2">
      <c r="A12925" s="263" t="s">
        <v>3620</v>
      </c>
      <c r="B12925" s="263" t="s">
        <v>30311</v>
      </c>
      <c r="C12925" s="263" t="s">
        <v>23567</v>
      </c>
      <c r="D12925" t="s">
        <v>34973</v>
      </c>
    </row>
    <row r="12926" spans="1:4" x14ac:dyDescent="0.2">
      <c r="A12926" s="263" t="s">
        <v>17698</v>
      </c>
      <c r="B12926" s="263" t="s">
        <v>30311</v>
      </c>
      <c r="C12926" s="263" t="s">
        <v>23567</v>
      </c>
      <c r="D12926" t="s">
        <v>34973</v>
      </c>
    </row>
    <row r="12927" spans="1:4" x14ac:dyDescent="0.2">
      <c r="A12927" s="263" t="s">
        <v>9149</v>
      </c>
      <c r="B12927" s="263" t="s">
        <v>30312</v>
      </c>
      <c r="C12927" s="263" t="s">
        <v>23567</v>
      </c>
      <c r="D12927" t="s">
        <v>34973</v>
      </c>
    </row>
    <row r="12928" spans="1:4" x14ac:dyDescent="0.2">
      <c r="A12928" s="263" t="s">
        <v>17699</v>
      </c>
      <c r="B12928" s="263" t="s">
        <v>30312</v>
      </c>
      <c r="C12928" s="263" t="s">
        <v>23567</v>
      </c>
      <c r="D12928" t="s">
        <v>34973</v>
      </c>
    </row>
    <row r="12929" spans="1:4" x14ac:dyDescent="0.2">
      <c r="A12929" s="263" t="s">
        <v>9150</v>
      </c>
      <c r="B12929" s="263" t="s">
        <v>30313</v>
      </c>
      <c r="C12929" s="263" t="s">
        <v>20</v>
      </c>
      <c r="D12929" t="s">
        <v>0</v>
      </c>
    </row>
    <row r="12930" spans="1:4" x14ac:dyDescent="0.2">
      <c r="A12930" s="263" t="s">
        <v>17700</v>
      </c>
      <c r="B12930" s="263" t="s">
        <v>30313</v>
      </c>
      <c r="C12930" s="263" t="s">
        <v>20</v>
      </c>
      <c r="D12930" t="s">
        <v>0</v>
      </c>
    </row>
    <row r="12931" spans="1:4" x14ac:dyDescent="0.2">
      <c r="A12931" s="263" t="s">
        <v>9151</v>
      </c>
      <c r="B12931" s="263" t="s">
        <v>30314</v>
      </c>
      <c r="C12931" s="263" t="s">
        <v>20</v>
      </c>
      <c r="D12931" t="s">
        <v>0</v>
      </c>
    </row>
    <row r="12932" spans="1:4" x14ac:dyDescent="0.2">
      <c r="A12932" s="263" t="s">
        <v>17701</v>
      </c>
      <c r="B12932" s="263" t="s">
        <v>30314</v>
      </c>
      <c r="C12932" s="263" t="s">
        <v>20</v>
      </c>
      <c r="D12932" t="s">
        <v>0</v>
      </c>
    </row>
    <row r="12933" spans="1:4" x14ac:dyDescent="0.2">
      <c r="A12933" s="263" t="s">
        <v>9152</v>
      </c>
      <c r="B12933" s="263" t="s">
        <v>30315</v>
      </c>
      <c r="C12933" s="263" t="s">
        <v>20</v>
      </c>
      <c r="D12933" t="s">
        <v>0</v>
      </c>
    </row>
    <row r="12934" spans="1:4" x14ac:dyDescent="0.2">
      <c r="A12934" s="263" t="s">
        <v>17702</v>
      </c>
      <c r="B12934" s="263" t="s">
        <v>30315</v>
      </c>
      <c r="C12934" s="263" t="s">
        <v>20</v>
      </c>
      <c r="D12934" t="s">
        <v>0</v>
      </c>
    </row>
    <row r="12935" spans="1:4" x14ac:dyDescent="0.2">
      <c r="A12935" s="263" t="s">
        <v>9153</v>
      </c>
      <c r="B12935" s="263" t="s">
        <v>30316</v>
      </c>
      <c r="C12935" s="263" t="s">
        <v>20</v>
      </c>
      <c r="D12935" t="s">
        <v>0</v>
      </c>
    </row>
    <row r="12936" spans="1:4" x14ac:dyDescent="0.2">
      <c r="A12936" s="263" t="s">
        <v>17703</v>
      </c>
      <c r="B12936" s="263" t="s">
        <v>30316</v>
      </c>
      <c r="C12936" s="263" t="s">
        <v>20</v>
      </c>
      <c r="D12936" t="s">
        <v>0</v>
      </c>
    </row>
    <row r="12937" spans="1:4" x14ac:dyDescent="0.2">
      <c r="A12937" s="263" t="s">
        <v>9154</v>
      </c>
      <c r="B12937" s="263" t="s">
        <v>30317</v>
      </c>
      <c r="C12937" s="263" t="s">
        <v>20</v>
      </c>
      <c r="D12937" t="s">
        <v>0</v>
      </c>
    </row>
    <row r="12938" spans="1:4" x14ac:dyDescent="0.2">
      <c r="A12938" s="263" t="s">
        <v>17704</v>
      </c>
      <c r="B12938" s="263" t="s">
        <v>30317</v>
      </c>
      <c r="C12938" s="263" t="s">
        <v>20</v>
      </c>
      <c r="D12938" t="s">
        <v>0</v>
      </c>
    </row>
    <row r="12939" spans="1:4" x14ac:dyDescent="0.2">
      <c r="A12939" s="263" t="s">
        <v>35085</v>
      </c>
      <c r="B12939" s="263" t="s">
        <v>35086</v>
      </c>
      <c r="C12939" s="263" t="s">
        <v>20</v>
      </c>
      <c r="D12939" t="s">
        <v>0</v>
      </c>
    </row>
    <row r="12940" spans="1:4" x14ac:dyDescent="0.2">
      <c r="A12940" s="263" t="s">
        <v>35087</v>
      </c>
      <c r="B12940" s="263" t="s">
        <v>35086</v>
      </c>
      <c r="C12940" s="263" t="s">
        <v>20</v>
      </c>
      <c r="D12940" t="s">
        <v>0</v>
      </c>
    </row>
    <row r="12941" spans="1:4" x14ac:dyDescent="0.2">
      <c r="A12941" s="263" t="s">
        <v>3628</v>
      </c>
      <c r="B12941" s="263" t="s">
        <v>30318</v>
      </c>
      <c r="C12941" s="263" t="s">
        <v>20</v>
      </c>
      <c r="D12941" t="s">
        <v>0</v>
      </c>
    </row>
    <row r="12942" spans="1:4" x14ac:dyDescent="0.2">
      <c r="A12942" s="263" t="s">
        <v>17705</v>
      </c>
      <c r="B12942" s="263" t="s">
        <v>30318</v>
      </c>
      <c r="C12942" s="263" t="s">
        <v>20</v>
      </c>
      <c r="D12942" t="s">
        <v>0</v>
      </c>
    </row>
    <row r="12943" spans="1:4" x14ac:dyDescent="0.2">
      <c r="A12943" s="263" t="s">
        <v>9155</v>
      </c>
      <c r="B12943" s="263" t="s">
        <v>30319</v>
      </c>
      <c r="C12943" s="263" t="s">
        <v>12</v>
      </c>
      <c r="D12943" t="s">
        <v>2</v>
      </c>
    </row>
    <row r="12944" spans="1:4" x14ac:dyDescent="0.2">
      <c r="A12944" s="263" t="s">
        <v>17706</v>
      </c>
      <c r="B12944" s="263" t="s">
        <v>30319</v>
      </c>
      <c r="C12944" s="263" t="s">
        <v>12</v>
      </c>
      <c r="D12944" t="s">
        <v>2</v>
      </c>
    </row>
    <row r="12945" spans="1:4" x14ac:dyDescent="0.2">
      <c r="A12945" s="263" t="s">
        <v>3631</v>
      </c>
      <c r="B12945" s="263" t="s">
        <v>30320</v>
      </c>
      <c r="C12945" s="263" t="s">
        <v>12</v>
      </c>
      <c r="D12945" t="s">
        <v>2</v>
      </c>
    </row>
    <row r="12946" spans="1:4" x14ac:dyDescent="0.2">
      <c r="A12946" s="263" t="s">
        <v>17707</v>
      </c>
      <c r="B12946" s="263" t="s">
        <v>30320</v>
      </c>
      <c r="C12946" s="263" t="s">
        <v>12</v>
      </c>
      <c r="D12946" t="s">
        <v>2</v>
      </c>
    </row>
    <row r="12947" spans="1:4" x14ac:dyDescent="0.2">
      <c r="A12947" s="263" t="s">
        <v>9156</v>
      </c>
      <c r="B12947" s="263" t="s">
        <v>30321</v>
      </c>
      <c r="C12947" s="263" t="s">
        <v>20</v>
      </c>
      <c r="D12947" t="s">
        <v>0</v>
      </c>
    </row>
    <row r="12948" spans="1:4" x14ac:dyDescent="0.2">
      <c r="A12948" s="263" t="s">
        <v>17708</v>
      </c>
      <c r="B12948" s="263" t="s">
        <v>30321</v>
      </c>
      <c r="C12948" s="263" t="s">
        <v>20</v>
      </c>
      <c r="D12948" t="s">
        <v>0</v>
      </c>
    </row>
    <row r="12949" spans="1:4" x14ac:dyDescent="0.2">
      <c r="A12949" s="263" t="s">
        <v>9157</v>
      </c>
      <c r="B12949" s="263" t="s">
        <v>30322</v>
      </c>
      <c r="C12949" s="263" t="s">
        <v>20</v>
      </c>
      <c r="D12949" t="s">
        <v>0</v>
      </c>
    </row>
    <row r="12950" spans="1:4" x14ac:dyDescent="0.2">
      <c r="A12950" s="263" t="s">
        <v>17709</v>
      </c>
      <c r="B12950" s="263" t="s">
        <v>30322</v>
      </c>
      <c r="C12950" s="263" t="s">
        <v>20</v>
      </c>
      <c r="D12950" t="s">
        <v>0</v>
      </c>
    </row>
    <row r="12951" spans="1:4" x14ac:dyDescent="0.2">
      <c r="A12951" s="263" t="s">
        <v>9158</v>
      </c>
      <c r="B12951" s="263" t="s">
        <v>30323</v>
      </c>
      <c r="C12951" s="263" t="s">
        <v>20</v>
      </c>
      <c r="D12951" t="s">
        <v>0</v>
      </c>
    </row>
    <row r="12952" spans="1:4" x14ac:dyDescent="0.2">
      <c r="A12952" s="263" t="s">
        <v>17710</v>
      </c>
      <c r="B12952" s="263" t="s">
        <v>30323</v>
      </c>
      <c r="C12952" s="263" t="s">
        <v>20</v>
      </c>
      <c r="D12952" t="s">
        <v>0</v>
      </c>
    </row>
    <row r="12953" spans="1:4" x14ac:dyDescent="0.2">
      <c r="A12953" s="263" t="s">
        <v>9159</v>
      </c>
      <c r="B12953" s="263" t="s">
        <v>30324</v>
      </c>
      <c r="C12953" s="263" t="s">
        <v>12</v>
      </c>
      <c r="D12953" t="s">
        <v>2</v>
      </c>
    </row>
    <row r="12954" spans="1:4" x14ac:dyDescent="0.2">
      <c r="A12954" s="263" t="s">
        <v>17711</v>
      </c>
      <c r="B12954" s="263" t="s">
        <v>30324</v>
      </c>
      <c r="C12954" s="263" t="s">
        <v>12</v>
      </c>
      <c r="D12954" t="s">
        <v>2</v>
      </c>
    </row>
    <row r="12955" spans="1:4" x14ac:dyDescent="0.2">
      <c r="A12955" s="263" t="s">
        <v>9160</v>
      </c>
      <c r="B12955" s="263" t="s">
        <v>30325</v>
      </c>
      <c r="C12955" s="263" t="s">
        <v>20</v>
      </c>
      <c r="D12955" t="s">
        <v>0</v>
      </c>
    </row>
    <row r="12956" spans="1:4" x14ac:dyDescent="0.2">
      <c r="A12956" s="263" t="s">
        <v>17712</v>
      </c>
      <c r="B12956" s="263" t="s">
        <v>30325</v>
      </c>
      <c r="C12956" s="263" t="s">
        <v>20</v>
      </c>
      <c r="D12956" t="s">
        <v>0</v>
      </c>
    </row>
    <row r="12957" spans="1:4" x14ac:dyDescent="0.2">
      <c r="A12957" s="263" t="s">
        <v>9161</v>
      </c>
      <c r="B12957" s="263" t="s">
        <v>30326</v>
      </c>
      <c r="C12957" s="263" t="s">
        <v>12</v>
      </c>
      <c r="D12957" t="s">
        <v>2</v>
      </c>
    </row>
    <row r="12958" spans="1:4" x14ac:dyDescent="0.2">
      <c r="A12958" s="263" t="s">
        <v>17713</v>
      </c>
      <c r="B12958" s="263" t="s">
        <v>30326</v>
      </c>
      <c r="C12958" s="263" t="s">
        <v>12</v>
      </c>
      <c r="D12958" t="s">
        <v>2</v>
      </c>
    </row>
    <row r="12959" spans="1:4" x14ac:dyDescent="0.2">
      <c r="A12959" s="263" t="s">
        <v>9162</v>
      </c>
      <c r="B12959" s="263" t="s">
        <v>30327</v>
      </c>
      <c r="C12959" s="263" t="s">
        <v>12</v>
      </c>
      <c r="D12959" t="s">
        <v>2</v>
      </c>
    </row>
    <row r="12960" spans="1:4" x14ac:dyDescent="0.2">
      <c r="A12960" s="263" t="s">
        <v>17714</v>
      </c>
      <c r="B12960" s="263" t="s">
        <v>30327</v>
      </c>
      <c r="C12960" s="263" t="s">
        <v>12</v>
      </c>
      <c r="D12960" t="s">
        <v>2</v>
      </c>
    </row>
    <row r="12961" spans="1:4" x14ac:dyDescent="0.2">
      <c r="A12961" s="263" t="s">
        <v>9163</v>
      </c>
      <c r="B12961" s="263" t="s">
        <v>30328</v>
      </c>
      <c r="C12961" s="263" t="s">
        <v>12</v>
      </c>
      <c r="D12961" t="s">
        <v>2</v>
      </c>
    </row>
    <row r="12962" spans="1:4" x14ac:dyDescent="0.2">
      <c r="A12962" s="263" t="s">
        <v>17715</v>
      </c>
      <c r="B12962" s="263" t="s">
        <v>30328</v>
      </c>
      <c r="C12962" s="263" t="s">
        <v>12</v>
      </c>
      <c r="D12962" t="s">
        <v>2</v>
      </c>
    </row>
    <row r="12963" spans="1:4" x14ac:dyDescent="0.2">
      <c r="A12963" s="263" t="s">
        <v>9164</v>
      </c>
      <c r="B12963" s="263" t="s">
        <v>30329</v>
      </c>
      <c r="C12963" s="263" t="s">
        <v>12</v>
      </c>
      <c r="D12963" t="s">
        <v>2</v>
      </c>
    </row>
    <row r="12964" spans="1:4" x14ac:dyDescent="0.2">
      <c r="A12964" s="263" t="s">
        <v>17716</v>
      </c>
      <c r="B12964" s="263" t="s">
        <v>30329</v>
      </c>
      <c r="C12964" s="263" t="s">
        <v>12</v>
      </c>
      <c r="D12964" t="s">
        <v>2</v>
      </c>
    </row>
    <row r="12965" spans="1:4" x14ac:dyDescent="0.2">
      <c r="A12965" s="263" t="s">
        <v>9165</v>
      </c>
      <c r="B12965" s="263" t="s">
        <v>30330</v>
      </c>
      <c r="C12965" s="263" t="s">
        <v>12</v>
      </c>
      <c r="D12965" t="s">
        <v>2</v>
      </c>
    </row>
    <row r="12966" spans="1:4" x14ac:dyDescent="0.2">
      <c r="A12966" s="263" t="s">
        <v>17717</v>
      </c>
      <c r="B12966" s="263" t="s">
        <v>30330</v>
      </c>
      <c r="C12966" s="263" t="s">
        <v>12</v>
      </c>
      <c r="D12966" t="s">
        <v>2</v>
      </c>
    </row>
    <row r="12967" spans="1:4" x14ac:dyDescent="0.2">
      <c r="A12967" s="263" t="s">
        <v>9166</v>
      </c>
      <c r="B12967" s="263" t="s">
        <v>30331</v>
      </c>
      <c r="C12967" s="263" t="s">
        <v>12</v>
      </c>
      <c r="D12967" t="s">
        <v>2</v>
      </c>
    </row>
    <row r="12968" spans="1:4" x14ac:dyDescent="0.2">
      <c r="A12968" s="263" t="s">
        <v>17718</v>
      </c>
      <c r="B12968" s="263" t="s">
        <v>30331</v>
      </c>
      <c r="C12968" s="263" t="s">
        <v>12</v>
      </c>
      <c r="D12968" t="s">
        <v>2</v>
      </c>
    </row>
    <row r="12969" spans="1:4" x14ac:dyDescent="0.2">
      <c r="A12969" s="263" t="s">
        <v>9167</v>
      </c>
      <c r="B12969" s="263" t="s">
        <v>30332</v>
      </c>
      <c r="C12969" s="263" t="s">
        <v>12</v>
      </c>
      <c r="D12969" t="s">
        <v>2</v>
      </c>
    </row>
    <row r="12970" spans="1:4" x14ac:dyDescent="0.2">
      <c r="A12970" s="263" t="s">
        <v>17719</v>
      </c>
      <c r="B12970" s="263" t="s">
        <v>30332</v>
      </c>
      <c r="C12970" s="263" t="s">
        <v>12</v>
      </c>
      <c r="D12970" t="s">
        <v>2</v>
      </c>
    </row>
    <row r="12971" spans="1:4" x14ac:dyDescent="0.2">
      <c r="A12971" s="263" t="s">
        <v>9168</v>
      </c>
      <c r="B12971" s="263" t="s">
        <v>30333</v>
      </c>
      <c r="C12971" s="263" t="s">
        <v>12</v>
      </c>
      <c r="D12971" t="s">
        <v>2</v>
      </c>
    </row>
    <row r="12972" spans="1:4" x14ac:dyDescent="0.2">
      <c r="A12972" s="263" t="s">
        <v>17720</v>
      </c>
      <c r="B12972" s="263" t="s">
        <v>30333</v>
      </c>
      <c r="C12972" s="263" t="s">
        <v>12</v>
      </c>
      <c r="D12972" t="s">
        <v>2</v>
      </c>
    </row>
    <row r="12973" spans="1:4" x14ac:dyDescent="0.2">
      <c r="A12973" s="263" t="s">
        <v>9169</v>
      </c>
      <c r="B12973" s="263" t="s">
        <v>30334</v>
      </c>
      <c r="C12973" s="263" t="s">
        <v>12</v>
      </c>
      <c r="D12973" t="s">
        <v>2</v>
      </c>
    </row>
    <row r="12974" spans="1:4" x14ac:dyDescent="0.2">
      <c r="A12974" s="263" t="s">
        <v>17721</v>
      </c>
      <c r="B12974" s="263" t="s">
        <v>30334</v>
      </c>
      <c r="C12974" s="263" t="s">
        <v>12</v>
      </c>
      <c r="D12974" t="s">
        <v>2</v>
      </c>
    </row>
    <row r="12975" spans="1:4" x14ac:dyDescent="0.2">
      <c r="A12975" s="263" t="s">
        <v>9170</v>
      </c>
      <c r="B12975" s="263" t="s">
        <v>30335</v>
      </c>
      <c r="C12975" s="263" t="s">
        <v>12</v>
      </c>
      <c r="D12975" t="s">
        <v>2</v>
      </c>
    </row>
    <row r="12976" spans="1:4" x14ac:dyDescent="0.2">
      <c r="A12976" s="263" t="s">
        <v>17722</v>
      </c>
      <c r="B12976" s="263" t="s">
        <v>30335</v>
      </c>
      <c r="C12976" s="263" t="s">
        <v>12</v>
      </c>
      <c r="D12976" t="s">
        <v>2</v>
      </c>
    </row>
    <row r="12977" spans="1:4" x14ac:dyDescent="0.2">
      <c r="A12977" s="263" t="s">
        <v>9171</v>
      </c>
      <c r="B12977" s="263" t="s">
        <v>30336</v>
      </c>
      <c r="C12977" s="263" t="s">
        <v>12</v>
      </c>
      <c r="D12977" t="s">
        <v>2</v>
      </c>
    </row>
    <row r="12978" spans="1:4" x14ac:dyDescent="0.2">
      <c r="A12978" s="263" t="s">
        <v>17723</v>
      </c>
      <c r="B12978" s="263" t="s">
        <v>30336</v>
      </c>
      <c r="C12978" s="263" t="s">
        <v>12</v>
      </c>
      <c r="D12978" t="s">
        <v>2</v>
      </c>
    </row>
    <row r="12979" spans="1:4" x14ac:dyDescent="0.2">
      <c r="A12979" s="263" t="s">
        <v>9172</v>
      </c>
      <c r="B12979" s="263" t="s">
        <v>30337</v>
      </c>
      <c r="C12979" s="263" t="s">
        <v>12</v>
      </c>
      <c r="D12979" t="s">
        <v>2</v>
      </c>
    </row>
    <row r="12980" spans="1:4" x14ac:dyDescent="0.2">
      <c r="A12980" s="263" t="s">
        <v>17724</v>
      </c>
      <c r="B12980" s="263" t="s">
        <v>30337</v>
      </c>
      <c r="C12980" s="263" t="s">
        <v>12</v>
      </c>
      <c r="D12980" t="s">
        <v>2</v>
      </c>
    </row>
    <row r="12981" spans="1:4" x14ac:dyDescent="0.2">
      <c r="A12981" s="263" t="s">
        <v>9173</v>
      </c>
      <c r="B12981" s="263" t="s">
        <v>30338</v>
      </c>
      <c r="C12981" s="263" t="s">
        <v>12</v>
      </c>
      <c r="D12981" t="s">
        <v>2</v>
      </c>
    </row>
    <row r="12982" spans="1:4" x14ac:dyDescent="0.2">
      <c r="A12982" s="263" t="s">
        <v>17725</v>
      </c>
      <c r="B12982" s="263" t="s">
        <v>30338</v>
      </c>
      <c r="C12982" s="263" t="s">
        <v>12</v>
      </c>
      <c r="D12982" t="s">
        <v>2</v>
      </c>
    </row>
    <row r="12983" spans="1:4" x14ac:dyDescent="0.2">
      <c r="A12983" s="263" t="s">
        <v>9174</v>
      </c>
      <c r="B12983" s="263" t="s">
        <v>30339</v>
      </c>
      <c r="C12983" s="263" t="s">
        <v>12</v>
      </c>
      <c r="D12983" t="s">
        <v>2</v>
      </c>
    </row>
    <row r="12984" spans="1:4" x14ac:dyDescent="0.2">
      <c r="A12984" s="263" t="s">
        <v>17726</v>
      </c>
      <c r="B12984" s="263" t="s">
        <v>30339</v>
      </c>
      <c r="C12984" s="263" t="s">
        <v>12</v>
      </c>
      <c r="D12984" t="s">
        <v>2</v>
      </c>
    </row>
    <row r="12985" spans="1:4" x14ac:dyDescent="0.2">
      <c r="A12985" s="263" t="s">
        <v>9175</v>
      </c>
      <c r="B12985" s="263" t="s">
        <v>30340</v>
      </c>
      <c r="C12985" s="263" t="s">
        <v>12</v>
      </c>
      <c r="D12985" t="s">
        <v>2</v>
      </c>
    </row>
    <row r="12986" spans="1:4" x14ac:dyDescent="0.2">
      <c r="A12986" s="263" t="s">
        <v>17727</v>
      </c>
      <c r="B12986" s="263" t="s">
        <v>30340</v>
      </c>
      <c r="C12986" s="263" t="s">
        <v>12</v>
      </c>
      <c r="D12986" t="s">
        <v>2</v>
      </c>
    </row>
    <row r="12987" spans="1:4" x14ac:dyDescent="0.2">
      <c r="A12987" s="263" t="s">
        <v>9176</v>
      </c>
      <c r="B12987" s="263" t="s">
        <v>30341</v>
      </c>
      <c r="C12987" s="263" t="s">
        <v>12</v>
      </c>
      <c r="D12987" t="s">
        <v>2</v>
      </c>
    </row>
    <row r="12988" spans="1:4" x14ac:dyDescent="0.2">
      <c r="A12988" s="263" t="s">
        <v>17728</v>
      </c>
      <c r="B12988" s="263" t="s">
        <v>30341</v>
      </c>
      <c r="C12988" s="263" t="s">
        <v>12</v>
      </c>
      <c r="D12988" t="s">
        <v>2</v>
      </c>
    </row>
    <row r="12989" spans="1:4" x14ac:dyDescent="0.2">
      <c r="A12989" s="263" t="s">
        <v>9177</v>
      </c>
      <c r="B12989" s="263" t="s">
        <v>30342</v>
      </c>
      <c r="C12989" s="263" t="s">
        <v>12</v>
      </c>
      <c r="D12989" t="s">
        <v>2</v>
      </c>
    </row>
    <row r="12990" spans="1:4" x14ac:dyDescent="0.2">
      <c r="A12990" s="263" t="s">
        <v>17729</v>
      </c>
      <c r="B12990" s="263" t="s">
        <v>30342</v>
      </c>
      <c r="C12990" s="263" t="s">
        <v>12</v>
      </c>
      <c r="D12990" t="s">
        <v>2</v>
      </c>
    </row>
    <row r="12991" spans="1:4" x14ac:dyDescent="0.2">
      <c r="A12991" s="263" t="s">
        <v>9178</v>
      </c>
      <c r="B12991" s="263" t="s">
        <v>30343</v>
      </c>
      <c r="C12991" s="263" t="s">
        <v>12</v>
      </c>
      <c r="D12991" t="s">
        <v>2</v>
      </c>
    </row>
    <row r="12992" spans="1:4" x14ac:dyDescent="0.2">
      <c r="A12992" s="263" t="s">
        <v>17730</v>
      </c>
      <c r="B12992" s="263" t="s">
        <v>30343</v>
      </c>
      <c r="C12992" s="263" t="s">
        <v>12</v>
      </c>
      <c r="D12992" t="s">
        <v>2</v>
      </c>
    </row>
    <row r="12993" spans="1:4" x14ac:dyDescent="0.2">
      <c r="A12993" s="263" t="s">
        <v>9179</v>
      </c>
      <c r="B12993" s="263" t="s">
        <v>30344</v>
      </c>
      <c r="C12993" s="263" t="s">
        <v>12</v>
      </c>
      <c r="D12993" t="s">
        <v>2</v>
      </c>
    </row>
    <row r="12994" spans="1:4" x14ac:dyDescent="0.2">
      <c r="A12994" s="263" t="s">
        <v>17731</v>
      </c>
      <c r="B12994" s="263" t="s">
        <v>30344</v>
      </c>
      <c r="C12994" s="263" t="s">
        <v>12</v>
      </c>
      <c r="D12994" t="s">
        <v>2</v>
      </c>
    </row>
    <row r="12995" spans="1:4" x14ac:dyDescent="0.2">
      <c r="A12995" s="263" t="s">
        <v>9180</v>
      </c>
      <c r="B12995" s="263" t="s">
        <v>30345</v>
      </c>
      <c r="C12995" s="263" t="s">
        <v>12</v>
      </c>
      <c r="D12995" t="s">
        <v>2</v>
      </c>
    </row>
    <row r="12996" spans="1:4" x14ac:dyDescent="0.2">
      <c r="A12996" s="263" t="s">
        <v>17732</v>
      </c>
      <c r="B12996" s="263" t="s">
        <v>30345</v>
      </c>
      <c r="C12996" s="263" t="s">
        <v>12</v>
      </c>
      <c r="D12996" t="s">
        <v>2</v>
      </c>
    </row>
    <row r="12997" spans="1:4" x14ac:dyDescent="0.2">
      <c r="A12997" s="263" t="s">
        <v>9181</v>
      </c>
      <c r="B12997" s="263" t="s">
        <v>30346</v>
      </c>
      <c r="C12997" s="263" t="s">
        <v>12</v>
      </c>
      <c r="D12997" t="s">
        <v>2</v>
      </c>
    </row>
    <row r="12998" spans="1:4" x14ac:dyDescent="0.2">
      <c r="A12998" s="263" t="s">
        <v>17733</v>
      </c>
      <c r="B12998" s="263" t="s">
        <v>30346</v>
      </c>
      <c r="C12998" s="263" t="s">
        <v>12</v>
      </c>
      <c r="D12998" t="s">
        <v>2</v>
      </c>
    </row>
    <row r="12999" spans="1:4" x14ac:dyDescent="0.2">
      <c r="A12999" s="263" t="s">
        <v>9182</v>
      </c>
      <c r="B12999" s="263" t="s">
        <v>30347</v>
      </c>
      <c r="C12999" s="263" t="s">
        <v>12</v>
      </c>
      <c r="D12999" t="s">
        <v>2</v>
      </c>
    </row>
    <row r="13000" spans="1:4" x14ac:dyDescent="0.2">
      <c r="A13000" s="263" t="s">
        <v>17734</v>
      </c>
      <c r="B13000" s="263" t="s">
        <v>30347</v>
      </c>
      <c r="C13000" s="263" t="s">
        <v>12</v>
      </c>
      <c r="D13000" t="s">
        <v>2</v>
      </c>
    </row>
    <row r="13001" spans="1:4" x14ac:dyDescent="0.2">
      <c r="A13001" s="263" t="s">
        <v>9183</v>
      </c>
      <c r="B13001" s="263" t="s">
        <v>30348</v>
      </c>
      <c r="C13001" s="263" t="s">
        <v>12</v>
      </c>
      <c r="D13001" t="s">
        <v>2</v>
      </c>
    </row>
    <row r="13002" spans="1:4" x14ac:dyDescent="0.2">
      <c r="A13002" s="263" t="s">
        <v>17735</v>
      </c>
      <c r="B13002" s="263" t="s">
        <v>30348</v>
      </c>
      <c r="C13002" s="263" t="s">
        <v>12</v>
      </c>
      <c r="D13002" t="s">
        <v>2</v>
      </c>
    </row>
    <row r="13003" spans="1:4" x14ac:dyDescent="0.2">
      <c r="A13003" s="263" t="s">
        <v>9184</v>
      </c>
      <c r="B13003" s="263" t="s">
        <v>30349</v>
      </c>
      <c r="C13003" s="263" t="s">
        <v>12</v>
      </c>
      <c r="D13003" t="s">
        <v>2</v>
      </c>
    </row>
    <row r="13004" spans="1:4" x14ac:dyDescent="0.2">
      <c r="A13004" s="263" t="s">
        <v>17736</v>
      </c>
      <c r="B13004" s="263" t="s">
        <v>30349</v>
      </c>
      <c r="C13004" s="263" t="s">
        <v>12</v>
      </c>
      <c r="D13004" t="s">
        <v>2</v>
      </c>
    </row>
    <row r="13005" spans="1:4" x14ac:dyDescent="0.2">
      <c r="A13005" s="263" t="s">
        <v>9185</v>
      </c>
      <c r="B13005" s="263" t="s">
        <v>30350</v>
      </c>
      <c r="C13005" s="263" t="s">
        <v>12</v>
      </c>
      <c r="D13005" t="s">
        <v>2</v>
      </c>
    </row>
    <row r="13006" spans="1:4" x14ac:dyDescent="0.2">
      <c r="A13006" s="263" t="s">
        <v>17737</v>
      </c>
      <c r="B13006" s="263" t="s">
        <v>30350</v>
      </c>
      <c r="C13006" s="263" t="s">
        <v>12</v>
      </c>
      <c r="D13006" t="s">
        <v>2</v>
      </c>
    </row>
    <row r="13007" spans="1:4" x14ac:dyDescent="0.2">
      <c r="A13007" s="263" t="s">
        <v>9186</v>
      </c>
      <c r="B13007" s="263" t="s">
        <v>30351</v>
      </c>
      <c r="C13007" s="263" t="s">
        <v>12</v>
      </c>
      <c r="D13007" t="s">
        <v>2</v>
      </c>
    </row>
    <row r="13008" spans="1:4" x14ac:dyDescent="0.2">
      <c r="A13008" s="263" t="s">
        <v>17738</v>
      </c>
      <c r="B13008" s="263" t="s">
        <v>30351</v>
      </c>
      <c r="C13008" s="263" t="s">
        <v>12</v>
      </c>
      <c r="D13008" t="s">
        <v>2</v>
      </c>
    </row>
    <row r="13009" spans="1:4" x14ac:dyDescent="0.2">
      <c r="A13009" s="263" t="s">
        <v>9187</v>
      </c>
      <c r="B13009" s="263" t="s">
        <v>30352</v>
      </c>
      <c r="C13009" s="263" t="s">
        <v>12</v>
      </c>
      <c r="D13009" t="s">
        <v>2</v>
      </c>
    </row>
    <row r="13010" spans="1:4" x14ac:dyDescent="0.2">
      <c r="A13010" s="263" t="s">
        <v>17739</v>
      </c>
      <c r="B13010" s="263" t="s">
        <v>30352</v>
      </c>
      <c r="C13010" s="263" t="s">
        <v>12</v>
      </c>
      <c r="D13010" t="s">
        <v>2</v>
      </c>
    </row>
    <row r="13011" spans="1:4" x14ac:dyDescent="0.2">
      <c r="A13011" s="263" t="s">
        <v>9188</v>
      </c>
      <c r="B13011" s="263" t="s">
        <v>30353</v>
      </c>
      <c r="C13011" s="263" t="s">
        <v>12</v>
      </c>
      <c r="D13011" t="s">
        <v>2</v>
      </c>
    </row>
    <row r="13012" spans="1:4" x14ac:dyDescent="0.2">
      <c r="A13012" s="263" t="s">
        <v>17740</v>
      </c>
      <c r="B13012" s="263" t="s">
        <v>30353</v>
      </c>
      <c r="C13012" s="263" t="s">
        <v>12</v>
      </c>
      <c r="D13012" t="s">
        <v>2</v>
      </c>
    </row>
    <row r="13013" spans="1:4" x14ac:dyDescent="0.2">
      <c r="A13013" s="263" t="s">
        <v>9189</v>
      </c>
      <c r="B13013" s="263" t="s">
        <v>30354</v>
      </c>
      <c r="C13013" s="263" t="s">
        <v>12</v>
      </c>
      <c r="D13013" t="s">
        <v>2</v>
      </c>
    </row>
    <row r="13014" spans="1:4" x14ac:dyDescent="0.2">
      <c r="A13014" s="263" t="s">
        <v>17741</v>
      </c>
      <c r="B13014" s="263" t="s">
        <v>30354</v>
      </c>
      <c r="C13014" s="263" t="s">
        <v>12</v>
      </c>
      <c r="D13014" t="s">
        <v>2</v>
      </c>
    </row>
    <row r="13015" spans="1:4" x14ac:dyDescent="0.2">
      <c r="A13015" s="263" t="s">
        <v>9190</v>
      </c>
      <c r="B13015" s="263" t="s">
        <v>30355</v>
      </c>
      <c r="C13015" s="263" t="s">
        <v>12</v>
      </c>
      <c r="D13015" t="s">
        <v>2</v>
      </c>
    </row>
    <row r="13016" spans="1:4" x14ac:dyDescent="0.2">
      <c r="A13016" s="263" t="s">
        <v>17742</v>
      </c>
      <c r="B13016" s="263" t="s">
        <v>30355</v>
      </c>
      <c r="C13016" s="263" t="s">
        <v>12</v>
      </c>
      <c r="D13016" t="s">
        <v>2</v>
      </c>
    </row>
    <row r="13017" spans="1:4" x14ac:dyDescent="0.2">
      <c r="A13017" s="263" t="s">
        <v>9191</v>
      </c>
      <c r="B13017" s="263" t="s">
        <v>30356</v>
      </c>
      <c r="C13017" s="263" t="s">
        <v>12</v>
      </c>
      <c r="D13017" t="s">
        <v>2</v>
      </c>
    </row>
    <row r="13018" spans="1:4" x14ac:dyDescent="0.2">
      <c r="A13018" s="263" t="s">
        <v>17743</v>
      </c>
      <c r="B13018" s="263" t="s">
        <v>30356</v>
      </c>
      <c r="C13018" s="263" t="s">
        <v>12</v>
      </c>
      <c r="D13018" t="s">
        <v>2</v>
      </c>
    </row>
    <row r="13019" spans="1:4" x14ac:dyDescent="0.2">
      <c r="A13019" s="263" t="s">
        <v>9192</v>
      </c>
      <c r="B13019" s="263" t="s">
        <v>30357</v>
      </c>
      <c r="C13019" s="263" t="s">
        <v>12</v>
      </c>
      <c r="D13019" t="s">
        <v>2</v>
      </c>
    </row>
    <row r="13020" spans="1:4" x14ac:dyDescent="0.2">
      <c r="A13020" s="263" t="s">
        <v>17744</v>
      </c>
      <c r="B13020" s="263" t="s">
        <v>30357</v>
      </c>
      <c r="C13020" s="263" t="s">
        <v>12</v>
      </c>
      <c r="D13020" t="s">
        <v>2</v>
      </c>
    </row>
    <row r="13021" spans="1:4" x14ac:dyDescent="0.2">
      <c r="A13021" s="263" t="s">
        <v>9193</v>
      </c>
      <c r="B13021" s="263" t="s">
        <v>30358</v>
      </c>
      <c r="C13021" s="263" t="s">
        <v>12</v>
      </c>
      <c r="D13021" t="s">
        <v>2</v>
      </c>
    </row>
    <row r="13022" spans="1:4" x14ac:dyDescent="0.2">
      <c r="A13022" s="263" t="s">
        <v>17745</v>
      </c>
      <c r="B13022" s="263" t="s">
        <v>30358</v>
      </c>
      <c r="C13022" s="263" t="s">
        <v>12</v>
      </c>
      <c r="D13022" t="s">
        <v>2</v>
      </c>
    </row>
    <row r="13023" spans="1:4" x14ac:dyDescent="0.2">
      <c r="A13023" s="263" t="s">
        <v>9194</v>
      </c>
      <c r="B13023" s="263" t="s">
        <v>30359</v>
      </c>
      <c r="C13023" s="263" t="s">
        <v>12</v>
      </c>
      <c r="D13023" t="s">
        <v>2</v>
      </c>
    </row>
    <row r="13024" spans="1:4" x14ac:dyDescent="0.2">
      <c r="A13024" s="263" t="s">
        <v>17746</v>
      </c>
      <c r="B13024" s="263" t="s">
        <v>30359</v>
      </c>
      <c r="C13024" s="263" t="s">
        <v>12</v>
      </c>
      <c r="D13024" t="s">
        <v>2</v>
      </c>
    </row>
    <row r="13025" spans="1:4" x14ac:dyDescent="0.2">
      <c r="A13025" s="263" t="s">
        <v>9195</v>
      </c>
      <c r="B13025" s="263" t="s">
        <v>30360</v>
      </c>
      <c r="C13025" s="263" t="s">
        <v>12</v>
      </c>
      <c r="D13025" t="s">
        <v>2</v>
      </c>
    </row>
    <row r="13026" spans="1:4" x14ac:dyDescent="0.2">
      <c r="A13026" s="263" t="s">
        <v>17747</v>
      </c>
      <c r="B13026" s="263" t="s">
        <v>30360</v>
      </c>
      <c r="C13026" s="263" t="s">
        <v>12</v>
      </c>
      <c r="D13026" t="s">
        <v>2</v>
      </c>
    </row>
    <row r="13027" spans="1:4" x14ac:dyDescent="0.2">
      <c r="A13027" s="263" t="s">
        <v>9196</v>
      </c>
      <c r="B13027" s="263" t="s">
        <v>30361</v>
      </c>
      <c r="C13027" s="263" t="s">
        <v>12</v>
      </c>
      <c r="D13027" t="s">
        <v>2</v>
      </c>
    </row>
    <row r="13028" spans="1:4" x14ac:dyDescent="0.2">
      <c r="A13028" s="263" t="s">
        <v>17748</v>
      </c>
      <c r="B13028" s="263" t="s">
        <v>30361</v>
      </c>
      <c r="C13028" s="263" t="s">
        <v>12</v>
      </c>
      <c r="D13028" t="s">
        <v>2</v>
      </c>
    </row>
    <row r="13029" spans="1:4" x14ac:dyDescent="0.2">
      <c r="A13029" s="263" t="s">
        <v>9197</v>
      </c>
      <c r="B13029" s="263" t="s">
        <v>30362</v>
      </c>
      <c r="C13029" s="263" t="s">
        <v>12</v>
      </c>
      <c r="D13029" t="s">
        <v>2</v>
      </c>
    </row>
    <row r="13030" spans="1:4" x14ac:dyDescent="0.2">
      <c r="A13030" s="263" t="s">
        <v>17749</v>
      </c>
      <c r="B13030" s="263" t="s">
        <v>30362</v>
      </c>
      <c r="C13030" s="263" t="s">
        <v>12</v>
      </c>
      <c r="D13030" t="s">
        <v>2</v>
      </c>
    </row>
    <row r="13031" spans="1:4" x14ac:dyDescent="0.2">
      <c r="A13031" s="263" t="s">
        <v>9198</v>
      </c>
      <c r="B13031" s="263" t="s">
        <v>30363</v>
      </c>
      <c r="C13031" s="263" t="s">
        <v>12</v>
      </c>
      <c r="D13031" t="s">
        <v>2</v>
      </c>
    </row>
    <row r="13032" spans="1:4" x14ac:dyDescent="0.2">
      <c r="A13032" s="263" t="s">
        <v>17750</v>
      </c>
      <c r="B13032" s="263" t="s">
        <v>30363</v>
      </c>
      <c r="C13032" s="263" t="s">
        <v>12</v>
      </c>
      <c r="D13032" t="s">
        <v>2</v>
      </c>
    </row>
    <row r="13033" spans="1:4" x14ac:dyDescent="0.2">
      <c r="A13033" s="263" t="s">
        <v>9199</v>
      </c>
      <c r="B13033" s="263" t="s">
        <v>30364</v>
      </c>
      <c r="C13033" s="263" t="s">
        <v>12</v>
      </c>
      <c r="D13033" t="s">
        <v>2</v>
      </c>
    </row>
    <row r="13034" spans="1:4" x14ac:dyDescent="0.2">
      <c r="A13034" s="263" t="s">
        <v>17751</v>
      </c>
      <c r="B13034" s="263" t="s">
        <v>30364</v>
      </c>
      <c r="C13034" s="263" t="s">
        <v>12</v>
      </c>
      <c r="D13034" t="s">
        <v>2</v>
      </c>
    </row>
    <row r="13035" spans="1:4" x14ac:dyDescent="0.2">
      <c r="A13035" s="263" t="s">
        <v>9200</v>
      </c>
      <c r="B13035" s="263" t="s">
        <v>30365</v>
      </c>
      <c r="C13035" s="263" t="s">
        <v>12</v>
      </c>
      <c r="D13035" t="s">
        <v>2</v>
      </c>
    </row>
    <row r="13036" spans="1:4" x14ac:dyDescent="0.2">
      <c r="A13036" s="263" t="s">
        <v>17752</v>
      </c>
      <c r="B13036" s="263" t="s">
        <v>30365</v>
      </c>
      <c r="C13036" s="263" t="s">
        <v>12</v>
      </c>
      <c r="D13036" t="s">
        <v>2</v>
      </c>
    </row>
    <row r="13037" spans="1:4" x14ac:dyDescent="0.2">
      <c r="A13037" s="263" t="s">
        <v>9201</v>
      </c>
      <c r="B13037" s="263" t="s">
        <v>30366</v>
      </c>
      <c r="C13037" s="263" t="s">
        <v>12</v>
      </c>
      <c r="D13037" t="s">
        <v>2</v>
      </c>
    </row>
    <row r="13038" spans="1:4" x14ac:dyDescent="0.2">
      <c r="A13038" s="263" t="s">
        <v>17753</v>
      </c>
      <c r="B13038" s="263" t="s">
        <v>30366</v>
      </c>
      <c r="C13038" s="263" t="s">
        <v>12</v>
      </c>
      <c r="D13038" t="s">
        <v>2</v>
      </c>
    </row>
    <row r="13039" spans="1:4" x14ac:dyDescent="0.2">
      <c r="A13039" s="263" t="s">
        <v>9202</v>
      </c>
      <c r="B13039" s="263" t="s">
        <v>30367</v>
      </c>
      <c r="C13039" s="263" t="s">
        <v>12</v>
      </c>
      <c r="D13039" t="s">
        <v>2</v>
      </c>
    </row>
    <row r="13040" spans="1:4" x14ac:dyDescent="0.2">
      <c r="A13040" s="263" t="s">
        <v>17754</v>
      </c>
      <c r="B13040" s="263" t="s">
        <v>30367</v>
      </c>
      <c r="C13040" s="263" t="s">
        <v>12</v>
      </c>
      <c r="D13040" t="s">
        <v>2</v>
      </c>
    </row>
    <row r="13041" spans="1:4" x14ac:dyDescent="0.2">
      <c r="A13041" s="263" t="s">
        <v>9203</v>
      </c>
      <c r="B13041" s="263" t="s">
        <v>30368</v>
      </c>
      <c r="C13041" s="263" t="s">
        <v>12</v>
      </c>
      <c r="D13041" t="s">
        <v>2</v>
      </c>
    </row>
    <row r="13042" spans="1:4" x14ac:dyDescent="0.2">
      <c r="A13042" s="263" t="s">
        <v>17755</v>
      </c>
      <c r="B13042" s="263" t="s">
        <v>30368</v>
      </c>
      <c r="C13042" s="263" t="s">
        <v>12</v>
      </c>
      <c r="D13042" t="s">
        <v>2</v>
      </c>
    </row>
    <row r="13043" spans="1:4" x14ac:dyDescent="0.2">
      <c r="A13043" s="263" t="s">
        <v>9204</v>
      </c>
      <c r="B13043" s="263" t="s">
        <v>30369</v>
      </c>
      <c r="C13043" s="263" t="s">
        <v>12</v>
      </c>
      <c r="D13043" t="s">
        <v>2</v>
      </c>
    </row>
    <row r="13044" spans="1:4" x14ac:dyDescent="0.2">
      <c r="A13044" s="263" t="s">
        <v>17756</v>
      </c>
      <c r="B13044" s="263" t="s">
        <v>30369</v>
      </c>
      <c r="C13044" s="263" t="s">
        <v>12</v>
      </c>
      <c r="D13044" t="s">
        <v>2</v>
      </c>
    </row>
    <row r="13045" spans="1:4" x14ac:dyDescent="0.2">
      <c r="A13045" s="263" t="s">
        <v>9205</v>
      </c>
      <c r="B13045" s="263" t="s">
        <v>30370</v>
      </c>
      <c r="C13045" s="263" t="s">
        <v>12</v>
      </c>
      <c r="D13045" t="s">
        <v>2</v>
      </c>
    </row>
    <row r="13046" spans="1:4" x14ac:dyDescent="0.2">
      <c r="A13046" s="263" t="s">
        <v>17757</v>
      </c>
      <c r="B13046" s="263" t="s">
        <v>30370</v>
      </c>
      <c r="C13046" s="263" t="s">
        <v>12</v>
      </c>
      <c r="D13046" t="s">
        <v>2</v>
      </c>
    </row>
    <row r="13047" spans="1:4" x14ac:dyDescent="0.2">
      <c r="A13047" s="263" t="s">
        <v>9206</v>
      </c>
      <c r="B13047" s="263" t="s">
        <v>30371</v>
      </c>
      <c r="C13047" s="263" t="s">
        <v>12</v>
      </c>
      <c r="D13047" t="s">
        <v>2</v>
      </c>
    </row>
    <row r="13048" spans="1:4" x14ac:dyDescent="0.2">
      <c r="A13048" s="263" t="s">
        <v>17758</v>
      </c>
      <c r="B13048" s="263" t="s">
        <v>30371</v>
      </c>
      <c r="C13048" s="263" t="s">
        <v>12</v>
      </c>
      <c r="D13048" t="s">
        <v>2</v>
      </c>
    </row>
    <row r="13049" spans="1:4" x14ac:dyDescent="0.2">
      <c r="A13049" s="263" t="s">
        <v>9207</v>
      </c>
      <c r="B13049" s="263" t="s">
        <v>30372</v>
      </c>
      <c r="C13049" s="263" t="s">
        <v>12</v>
      </c>
      <c r="D13049" t="s">
        <v>2</v>
      </c>
    </row>
    <row r="13050" spans="1:4" x14ac:dyDescent="0.2">
      <c r="A13050" s="263" t="s">
        <v>17759</v>
      </c>
      <c r="B13050" s="263" t="s">
        <v>30372</v>
      </c>
      <c r="C13050" s="263" t="s">
        <v>12</v>
      </c>
      <c r="D13050" t="s">
        <v>2</v>
      </c>
    </row>
    <row r="13051" spans="1:4" x14ac:dyDescent="0.2">
      <c r="A13051" s="263" t="s">
        <v>9208</v>
      </c>
      <c r="B13051" s="263" t="s">
        <v>30373</v>
      </c>
      <c r="C13051" s="263" t="s">
        <v>12</v>
      </c>
      <c r="D13051" t="s">
        <v>2</v>
      </c>
    </row>
    <row r="13052" spans="1:4" x14ac:dyDescent="0.2">
      <c r="A13052" s="263" t="s">
        <v>17760</v>
      </c>
      <c r="B13052" s="263" t="s">
        <v>30373</v>
      </c>
      <c r="C13052" s="263" t="s">
        <v>12</v>
      </c>
      <c r="D13052" t="s">
        <v>2</v>
      </c>
    </row>
    <row r="13053" spans="1:4" x14ac:dyDescent="0.2">
      <c r="A13053" s="263" t="s">
        <v>9209</v>
      </c>
      <c r="B13053" s="263" t="s">
        <v>30374</v>
      </c>
      <c r="C13053" s="263" t="s">
        <v>12</v>
      </c>
      <c r="D13053" t="s">
        <v>2</v>
      </c>
    </row>
    <row r="13054" spans="1:4" x14ac:dyDescent="0.2">
      <c r="A13054" s="263" t="s">
        <v>17761</v>
      </c>
      <c r="B13054" s="263" t="s">
        <v>30374</v>
      </c>
      <c r="C13054" s="263" t="s">
        <v>12</v>
      </c>
      <c r="D13054" t="s">
        <v>2</v>
      </c>
    </row>
    <row r="13055" spans="1:4" x14ac:dyDescent="0.2">
      <c r="A13055" s="263" t="s">
        <v>9210</v>
      </c>
      <c r="B13055" s="263" t="s">
        <v>30375</v>
      </c>
      <c r="C13055" s="263" t="s">
        <v>12</v>
      </c>
      <c r="D13055" t="s">
        <v>2</v>
      </c>
    </row>
    <row r="13056" spans="1:4" x14ac:dyDescent="0.2">
      <c r="A13056" s="263" t="s">
        <v>17762</v>
      </c>
      <c r="B13056" s="263" t="s">
        <v>30375</v>
      </c>
      <c r="C13056" s="263" t="s">
        <v>12</v>
      </c>
      <c r="D13056" t="s">
        <v>2</v>
      </c>
    </row>
    <row r="13057" spans="1:4" x14ac:dyDescent="0.2">
      <c r="A13057" s="263" t="s">
        <v>9211</v>
      </c>
      <c r="B13057" s="263" t="s">
        <v>30376</v>
      </c>
      <c r="C13057" s="263" t="s">
        <v>12</v>
      </c>
      <c r="D13057" t="s">
        <v>2</v>
      </c>
    </row>
    <row r="13058" spans="1:4" x14ac:dyDescent="0.2">
      <c r="A13058" s="263" t="s">
        <v>17763</v>
      </c>
      <c r="B13058" s="263" t="s">
        <v>30376</v>
      </c>
      <c r="C13058" s="263" t="s">
        <v>12</v>
      </c>
      <c r="D13058" t="s">
        <v>2</v>
      </c>
    </row>
    <row r="13059" spans="1:4" x14ac:dyDescent="0.2">
      <c r="A13059" s="263" t="s">
        <v>9212</v>
      </c>
      <c r="B13059" s="263" t="s">
        <v>30377</v>
      </c>
      <c r="C13059" s="263" t="s">
        <v>12</v>
      </c>
      <c r="D13059" t="s">
        <v>2</v>
      </c>
    </row>
    <row r="13060" spans="1:4" x14ac:dyDescent="0.2">
      <c r="A13060" s="263" t="s">
        <v>17764</v>
      </c>
      <c r="B13060" s="263" t="s">
        <v>30377</v>
      </c>
      <c r="C13060" s="263" t="s">
        <v>12</v>
      </c>
      <c r="D13060" t="s">
        <v>2</v>
      </c>
    </row>
    <row r="13061" spans="1:4" x14ac:dyDescent="0.2">
      <c r="A13061" s="263" t="s">
        <v>9213</v>
      </c>
      <c r="B13061" s="263" t="s">
        <v>30378</v>
      </c>
      <c r="C13061" s="263" t="s">
        <v>12</v>
      </c>
      <c r="D13061" t="s">
        <v>2</v>
      </c>
    </row>
    <row r="13062" spans="1:4" x14ac:dyDescent="0.2">
      <c r="A13062" s="263" t="s">
        <v>17765</v>
      </c>
      <c r="B13062" s="263" t="s">
        <v>30378</v>
      </c>
      <c r="C13062" s="263" t="s">
        <v>12</v>
      </c>
      <c r="D13062" t="s">
        <v>2</v>
      </c>
    </row>
    <row r="13063" spans="1:4" x14ac:dyDescent="0.2">
      <c r="A13063" s="263" t="s">
        <v>9214</v>
      </c>
      <c r="B13063" s="263" t="s">
        <v>30379</v>
      </c>
      <c r="C13063" s="263" t="s">
        <v>12</v>
      </c>
      <c r="D13063" t="s">
        <v>2</v>
      </c>
    </row>
    <row r="13064" spans="1:4" x14ac:dyDescent="0.2">
      <c r="A13064" s="263" t="s">
        <v>17766</v>
      </c>
      <c r="B13064" s="263" t="s">
        <v>30379</v>
      </c>
      <c r="C13064" s="263" t="s">
        <v>12</v>
      </c>
      <c r="D13064" t="s">
        <v>2</v>
      </c>
    </row>
    <row r="13065" spans="1:4" x14ac:dyDescent="0.2">
      <c r="A13065" s="263" t="s">
        <v>9215</v>
      </c>
      <c r="B13065" s="263" t="s">
        <v>30380</v>
      </c>
      <c r="C13065" s="263" t="s">
        <v>12</v>
      </c>
      <c r="D13065" t="s">
        <v>2</v>
      </c>
    </row>
    <row r="13066" spans="1:4" x14ac:dyDescent="0.2">
      <c r="A13066" s="263" t="s">
        <v>17767</v>
      </c>
      <c r="B13066" s="263" t="s">
        <v>30380</v>
      </c>
      <c r="C13066" s="263" t="s">
        <v>12</v>
      </c>
      <c r="D13066" t="s">
        <v>2</v>
      </c>
    </row>
    <row r="13067" spans="1:4" x14ac:dyDescent="0.2">
      <c r="A13067" s="263" t="s">
        <v>9216</v>
      </c>
      <c r="B13067" s="263" t="s">
        <v>30381</v>
      </c>
      <c r="C13067" s="263" t="s">
        <v>12</v>
      </c>
      <c r="D13067" t="s">
        <v>2</v>
      </c>
    </row>
    <row r="13068" spans="1:4" x14ac:dyDescent="0.2">
      <c r="A13068" s="263" t="s">
        <v>17768</v>
      </c>
      <c r="B13068" s="263" t="s">
        <v>30381</v>
      </c>
      <c r="C13068" s="263" t="s">
        <v>12</v>
      </c>
      <c r="D13068" t="s">
        <v>2</v>
      </c>
    </row>
    <row r="13069" spans="1:4" x14ac:dyDescent="0.2">
      <c r="A13069" s="263" t="s">
        <v>9217</v>
      </c>
      <c r="B13069" s="263" t="s">
        <v>30382</v>
      </c>
      <c r="C13069" s="263" t="s">
        <v>12</v>
      </c>
      <c r="D13069" t="s">
        <v>2</v>
      </c>
    </row>
    <row r="13070" spans="1:4" x14ac:dyDescent="0.2">
      <c r="A13070" s="263" t="s">
        <v>17769</v>
      </c>
      <c r="B13070" s="263" t="s">
        <v>30382</v>
      </c>
      <c r="C13070" s="263" t="s">
        <v>12</v>
      </c>
      <c r="D13070" t="s">
        <v>2</v>
      </c>
    </row>
    <row r="13071" spans="1:4" x14ac:dyDescent="0.2">
      <c r="A13071" s="263" t="s">
        <v>9218</v>
      </c>
      <c r="B13071" s="263" t="s">
        <v>30383</v>
      </c>
      <c r="C13071" s="263" t="s">
        <v>12</v>
      </c>
      <c r="D13071" t="s">
        <v>2</v>
      </c>
    </row>
    <row r="13072" spans="1:4" x14ac:dyDescent="0.2">
      <c r="A13072" s="263" t="s">
        <v>17770</v>
      </c>
      <c r="B13072" s="263" t="s">
        <v>30383</v>
      </c>
      <c r="C13072" s="263" t="s">
        <v>12</v>
      </c>
      <c r="D13072" t="s">
        <v>2</v>
      </c>
    </row>
    <row r="13073" spans="1:4" x14ac:dyDescent="0.2">
      <c r="A13073" s="263" t="s">
        <v>9219</v>
      </c>
      <c r="B13073" s="263" t="s">
        <v>30384</v>
      </c>
      <c r="C13073" s="263" t="s">
        <v>12</v>
      </c>
      <c r="D13073" t="s">
        <v>2</v>
      </c>
    </row>
    <row r="13074" spans="1:4" x14ac:dyDescent="0.2">
      <c r="A13074" s="263" t="s">
        <v>17771</v>
      </c>
      <c r="B13074" s="263" t="s">
        <v>30384</v>
      </c>
      <c r="C13074" s="263" t="s">
        <v>12</v>
      </c>
      <c r="D13074" t="s">
        <v>2</v>
      </c>
    </row>
    <row r="13075" spans="1:4" x14ac:dyDescent="0.2">
      <c r="A13075" s="263" t="s">
        <v>9220</v>
      </c>
      <c r="B13075" s="263" t="s">
        <v>30385</v>
      </c>
      <c r="C13075" s="263" t="s">
        <v>12</v>
      </c>
      <c r="D13075" t="s">
        <v>2</v>
      </c>
    </row>
    <row r="13076" spans="1:4" x14ac:dyDescent="0.2">
      <c r="A13076" s="263" t="s">
        <v>17772</v>
      </c>
      <c r="B13076" s="263" t="s">
        <v>30385</v>
      </c>
      <c r="C13076" s="263" t="s">
        <v>12</v>
      </c>
      <c r="D13076" t="s">
        <v>2</v>
      </c>
    </row>
    <row r="13077" spans="1:4" x14ac:dyDescent="0.2">
      <c r="A13077" s="263" t="s">
        <v>9221</v>
      </c>
      <c r="B13077" s="263" t="s">
        <v>30386</v>
      </c>
      <c r="C13077" s="263" t="s">
        <v>12</v>
      </c>
      <c r="D13077" t="s">
        <v>2</v>
      </c>
    </row>
    <row r="13078" spans="1:4" x14ac:dyDescent="0.2">
      <c r="A13078" s="263" t="s">
        <v>17773</v>
      </c>
      <c r="B13078" s="263" t="s">
        <v>30386</v>
      </c>
      <c r="C13078" s="263" t="s">
        <v>12</v>
      </c>
      <c r="D13078" t="s">
        <v>2</v>
      </c>
    </row>
    <row r="13079" spans="1:4" x14ac:dyDescent="0.2">
      <c r="A13079" s="263" t="s">
        <v>9222</v>
      </c>
      <c r="B13079" s="263" t="s">
        <v>30387</v>
      </c>
      <c r="C13079" s="263" t="s">
        <v>12</v>
      </c>
      <c r="D13079" t="s">
        <v>2</v>
      </c>
    </row>
    <row r="13080" spans="1:4" x14ac:dyDescent="0.2">
      <c r="A13080" s="263" t="s">
        <v>17774</v>
      </c>
      <c r="B13080" s="263" t="s">
        <v>30387</v>
      </c>
      <c r="C13080" s="263" t="s">
        <v>12</v>
      </c>
      <c r="D13080" t="s">
        <v>2</v>
      </c>
    </row>
    <row r="13081" spans="1:4" x14ac:dyDescent="0.2">
      <c r="A13081" s="263" t="s">
        <v>9223</v>
      </c>
      <c r="B13081" s="263" t="s">
        <v>30388</v>
      </c>
      <c r="C13081" s="263" t="s">
        <v>12</v>
      </c>
      <c r="D13081" t="s">
        <v>2</v>
      </c>
    </row>
    <row r="13082" spans="1:4" x14ac:dyDescent="0.2">
      <c r="A13082" s="263" t="s">
        <v>17775</v>
      </c>
      <c r="B13082" s="263" t="s">
        <v>30388</v>
      </c>
      <c r="C13082" s="263" t="s">
        <v>12</v>
      </c>
      <c r="D13082" t="s">
        <v>2</v>
      </c>
    </row>
    <row r="13083" spans="1:4" x14ac:dyDescent="0.2">
      <c r="A13083" s="263" t="s">
        <v>9224</v>
      </c>
      <c r="B13083" s="263" t="s">
        <v>30389</v>
      </c>
      <c r="C13083" s="263" t="s">
        <v>12</v>
      </c>
      <c r="D13083" t="s">
        <v>2</v>
      </c>
    </row>
    <row r="13084" spans="1:4" x14ac:dyDescent="0.2">
      <c r="A13084" s="263" t="s">
        <v>17776</v>
      </c>
      <c r="B13084" s="263" t="s">
        <v>30389</v>
      </c>
      <c r="C13084" s="263" t="s">
        <v>12</v>
      </c>
      <c r="D13084" t="s">
        <v>2</v>
      </c>
    </row>
    <row r="13085" spans="1:4" x14ac:dyDescent="0.2">
      <c r="A13085" s="263" t="s">
        <v>9225</v>
      </c>
      <c r="B13085" s="263" t="s">
        <v>30390</v>
      </c>
      <c r="C13085" s="263" t="s">
        <v>12</v>
      </c>
      <c r="D13085" t="s">
        <v>2</v>
      </c>
    </row>
    <row r="13086" spans="1:4" x14ac:dyDescent="0.2">
      <c r="A13086" s="263" t="s">
        <v>17777</v>
      </c>
      <c r="B13086" s="263" t="s">
        <v>30390</v>
      </c>
      <c r="C13086" s="263" t="s">
        <v>12</v>
      </c>
      <c r="D13086" t="s">
        <v>2</v>
      </c>
    </row>
    <row r="13087" spans="1:4" x14ac:dyDescent="0.2">
      <c r="A13087" s="263" t="s">
        <v>3632</v>
      </c>
      <c r="B13087" s="263" t="s">
        <v>30391</v>
      </c>
      <c r="C13087" s="263" t="s">
        <v>23567</v>
      </c>
      <c r="D13087" t="s">
        <v>34973</v>
      </c>
    </row>
    <row r="13088" spans="1:4" x14ac:dyDescent="0.2">
      <c r="A13088" s="263" t="s">
        <v>17778</v>
      </c>
      <c r="B13088" s="263" t="s">
        <v>30391</v>
      </c>
      <c r="C13088" s="263" t="s">
        <v>23567</v>
      </c>
      <c r="D13088" t="s">
        <v>34973</v>
      </c>
    </row>
    <row r="13089" spans="1:4" x14ac:dyDescent="0.2">
      <c r="A13089" s="263" t="s">
        <v>9226</v>
      </c>
      <c r="B13089" s="263" t="s">
        <v>30392</v>
      </c>
      <c r="C13089" s="263" t="s">
        <v>23567</v>
      </c>
      <c r="D13089" t="s">
        <v>34973</v>
      </c>
    </row>
    <row r="13090" spans="1:4" x14ac:dyDescent="0.2">
      <c r="A13090" s="263" t="s">
        <v>17779</v>
      </c>
      <c r="B13090" s="263" t="s">
        <v>30392</v>
      </c>
      <c r="C13090" s="263" t="s">
        <v>23567</v>
      </c>
      <c r="D13090" t="s">
        <v>34973</v>
      </c>
    </row>
    <row r="13091" spans="1:4" x14ac:dyDescent="0.2">
      <c r="A13091" s="263" t="s">
        <v>3633</v>
      </c>
      <c r="B13091" s="263" t="s">
        <v>30393</v>
      </c>
      <c r="C13091" s="263" t="s">
        <v>23567</v>
      </c>
      <c r="D13091" t="s">
        <v>34973</v>
      </c>
    </row>
    <row r="13092" spans="1:4" x14ac:dyDescent="0.2">
      <c r="A13092" s="263" t="s">
        <v>17780</v>
      </c>
      <c r="B13092" s="263" t="s">
        <v>30393</v>
      </c>
      <c r="C13092" s="263" t="s">
        <v>23567</v>
      </c>
      <c r="D13092" t="s">
        <v>34973</v>
      </c>
    </row>
    <row r="13093" spans="1:4" x14ac:dyDescent="0.2">
      <c r="A13093" s="263" t="s">
        <v>9227</v>
      </c>
      <c r="B13093" s="263" t="s">
        <v>30394</v>
      </c>
      <c r="C13093" s="263" t="s">
        <v>23567</v>
      </c>
      <c r="D13093" t="s">
        <v>34973</v>
      </c>
    </row>
    <row r="13094" spans="1:4" x14ac:dyDescent="0.2">
      <c r="A13094" s="263" t="s">
        <v>17781</v>
      </c>
      <c r="B13094" s="263" t="s">
        <v>30394</v>
      </c>
      <c r="C13094" s="263" t="s">
        <v>23567</v>
      </c>
      <c r="D13094" t="s">
        <v>34973</v>
      </c>
    </row>
    <row r="13095" spans="1:4" x14ac:dyDescent="0.2">
      <c r="A13095" s="263" t="s">
        <v>3634</v>
      </c>
      <c r="B13095" s="263" t="s">
        <v>30395</v>
      </c>
      <c r="C13095" s="263" t="s">
        <v>23567</v>
      </c>
      <c r="D13095" t="s">
        <v>34973</v>
      </c>
    </row>
    <row r="13096" spans="1:4" x14ac:dyDescent="0.2">
      <c r="A13096" s="263" t="s">
        <v>17782</v>
      </c>
      <c r="B13096" s="263" t="s">
        <v>30395</v>
      </c>
      <c r="C13096" s="263" t="s">
        <v>23567</v>
      </c>
      <c r="D13096" t="s">
        <v>34973</v>
      </c>
    </row>
    <row r="13097" spans="1:4" x14ac:dyDescent="0.2">
      <c r="A13097" s="263" t="s">
        <v>9228</v>
      </c>
      <c r="B13097" s="263" t="s">
        <v>30396</v>
      </c>
      <c r="C13097" s="263" t="s">
        <v>23567</v>
      </c>
      <c r="D13097" t="s">
        <v>34973</v>
      </c>
    </row>
    <row r="13098" spans="1:4" x14ac:dyDescent="0.2">
      <c r="A13098" s="263" t="s">
        <v>17783</v>
      </c>
      <c r="B13098" s="263" t="s">
        <v>30396</v>
      </c>
      <c r="C13098" s="263" t="s">
        <v>23567</v>
      </c>
      <c r="D13098" t="s">
        <v>34973</v>
      </c>
    </row>
    <row r="13099" spans="1:4" x14ac:dyDescent="0.2">
      <c r="A13099" s="263" t="s">
        <v>3635</v>
      </c>
      <c r="B13099" s="263" t="s">
        <v>30397</v>
      </c>
      <c r="C13099" s="263" t="s">
        <v>23567</v>
      </c>
      <c r="D13099" t="s">
        <v>34973</v>
      </c>
    </row>
    <row r="13100" spans="1:4" x14ac:dyDescent="0.2">
      <c r="A13100" s="263" t="s">
        <v>17784</v>
      </c>
      <c r="B13100" s="263" t="s">
        <v>30397</v>
      </c>
      <c r="C13100" s="263" t="s">
        <v>23567</v>
      </c>
      <c r="D13100" t="s">
        <v>34973</v>
      </c>
    </row>
    <row r="13101" spans="1:4" x14ac:dyDescent="0.2">
      <c r="A13101" s="263" t="s">
        <v>9229</v>
      </c>
      <c r="B13101" s="263" t="s">
        <v>30398</v>
      </c>
      <c r="C13101" s="263" t="s">
        <v>23567</v>
      </c>
      <c r="D13101" t="s">
        <v>34973</v>
      </c>
    </row>
    <row r="13102" spans="1:4" x14ac:dyDescent="0.2">
      <c r="A13102" s="263" t="s">
        <v>17785</v>
      </c>
      <c r="B13102" s="263" t="s">
        <v>30398</v>
      </c>
      <c r="C13102" s="263" t="s">
        <v>23567</v>
      </c>
      <c r="D13102" t="s">
        <v>34973</v>
      </c>
    </row>
    <row r="13103" spans="1:4" x14ac:dyDescent="0.2">
      <c r="A13103" s="263" t="s">
        <v>3637</v>
      </c>
      <c r="B13103" s="263" t="s">
        <v>30399</v>
      </c>
      <c r="C13103" s="263" t="s">
        <v>23567</v>
      </c>
      <c r="D13103" t="s">
        <v>34973</v>
      </c>
    </row>
    <row r="13104" spans="1:4" x14ac:dyDescent="0.2">
      <c r="A13104" s="263" t="s">
        <v>17786</v>
      </c>
      <c r="B13104" s="263" t="s">
        <v>30399</v>
      </c>
      <c r="C13104" s="263" t="s">
        <v>23567</v>
      </c>
      <c r="D13104" t="s">
        <v>34973</v>
      </c>
    </row>
    <row r="13105" spans="1:4" x14ac:dyDescent="0.2">
      <c r="A13105" s="263" t="s">
        <v>9230</v>
      </c>
      <c r="B13105" s="263" t="s">
        <v>30400</v>
      </c>
      <c r="C13105" s="263" t="s">
        <v>23567</v>
      </c>
      <c r="D13105" t="s">
        <v>34973</v>
      </c>
    </row>
    <row r="13106" spans="1:4" x14ac:dyDescent="0.2">
      <c r="A13106" s="263" t="s">
        <v>17787</v>
      </c>
      <c r="B13106" s="263" t="s">
        <v>30400</v>
      </c>
      <c r="C13106" s="263" t="s">
        <v>23567</v>
      </c>
      <c r="D13106" t="s">
        <v>34973</v>
      </c>
    </row>
    <row r="13107" spans="1:4" x14ac:dyDescent="0.2">
      <c r="A13107" s="263" t="s">
        <v>3638</v>
      </c>
      <c r="B13107" s="263" t="s">
        <v>30401</v>
      </c>
      <c r="C13107" s="263" t="s">
        <v>23567</v>
      </c>
      <c r="D13107" t="s">
        <v>34973</v>
      </c>
    </row>
    <row r="13108" spans="1:4" x14ac:dyDescent="0.2">
      <c r="A13108" s="263" t="s">
        <v>17788</v>
      </c>
      <c r="B13108" s="263" t="s">
        <v>30401</v>
      </c>
      <c r="C13108" s="263" t="s">
        <v>23567</v>
      </c>
      <c r="D13108" t="s">
        <v>34973</v>
      </c>
    </row>
    <row r="13109" spans="1:4" x14ac:dyDescent="0.2">
      <c r="A13109" s="263" t="s">
        <v>9231</v>
      </c>
      <c r="B13109" s="263" t="s">
        <v>30402</v>
      </c>
      <c r="C13109" s="263" t="s">
        <v>23567</v>
      </c>
      <c r="D13109" t="s">
        <v>34973</v>
      </c>
    </row>
    <row r="13110" spans="1:4" x14ac:dyDescent="0.2">
      <c r="A13110" s="263" t="s">
        <v>17789</v>
      </c>
      <c r="B13110" s="263" t="s">
        <v>30402</v>
      </c>
      <c r="C13110" s="263" t="s">
        <v>23567</v>
      </c>
      <c r="D13110" t="s">
        <v>34973</v>
      </c>
    </row>
    <row r="13111" spans="1:4" x14ac:dyDescent="0.2">
      <c r="A13111" s="263" t="s">
        <v>3639</v>
      </c>
      <c r="B13111" s="263" t="s">
        <v>30403</v>
      </c>
      <c r="C13111" s="263" t="s">
        <v>23567</v>
      </c>
      <c r="D13111" t="s">
        <v>34973</v>
      </c>
    </row>
    <row r="13112" spans="1:4" x14ac:dyDescent="0.2">
      <c r="A13112" s="263" t="s">
        <v>17790</v>
      </c>
      <c r="B13112" s="263" t="s">
        <v>30403</v>
      </c>
      <c r="C13112" s="263" t="s">
        <v>23567</v>
      </c>
      <c r="D13112" t="s">
        <v>34973</v>
      </c>
    </row>
    <row r="13113" spans="1:4" x14ac:dyDescent="0.2">
      <c r="A13113" s="263" t="s">
        <v>9232</v>
      </c>
      <c r="B13113" s="263" t="s">
        <v>30404</v>
      </c>
      <c r="C13113" s="263" t="s">
        <v>23567</v>
      </c>
      <c r="D13113" t="s">
        <v>34973</v>
      </c>
    </row>
    <row r="13114" spans="1:4" x14ac:dyDescent="0.2">
      <c r="A13114" s="263" t="s">
        <v>17791</v>
      </c>
      <c r="B13114" s="263" t="s">
        <v>30404</v>
      </c>
      <c r="C13114" s="263" t="s">
        <v>23567</v>
      </c>
      <c r="D13114" t="s">
        <v>34973</v>
      </c>
    </row>
    <row r="13115" spans="1:4" x14ac:dyDescent="0.2">
      <c r="A13115" s="263" t="s">
        <v>3640</v>
      </c>
      <c r="B13115" s="263" t="s">
        <v>30405</v>
      </c>
      <c r="C13115" s="263" t="s">
        <v>23567</v>
      </c>
      <c r="D13115" t="s">
        <v>34973</v>
      </c>
    </row>
    <row r="13116" spans="1:4" x14ac:dyDescent="0.2">
      <c r="A13116" s="263" t="s">
        <v>17792</v>
      </c>
      <c r="B13116" s="263" t="s">
        <v>30405</v>
      </c>
      <c r="C13116" s="263" t="s">
        <v>23567</v>
      </c>
      <c r="D13116" t="s">
        <v>34973</v>
      </c>
    </row>
    <row r="13117" spans="1:4" x14ac:dyDescent="0.2">
      <c r="A13117" s="263" t="s">
        <v>9233</v>
      </c>
      <c r="B13117" s="263" t="s">
        <v>30406</v>
      </c>
      <c r="C13117" s="263" t="s">
        <v>23567</v>
      </c>
      <c r="D13117" t="s">
        <v>34973</v>
      </c>
    </row>
    <row r="13118" spans="1:4" x14ac:dyDescent="0.2">
      <c r="A13118" s="263" t="s">
        <v>17793</v>
      </c>
      <c r="B13118" s="263" t="s">
        <v>30406</v>
      </c>
      <c r="C13118" s="263" t="s">
        <v>23567</v>
      </c>
      <c r="D13118" t="s">
        <v>34973</v>
      </c>
    </row>
    <row r="13119" spans="1:4" x14ac:dyDescent="0.2">
      <c r="A13119" s="263" t="s">
        <v>3644</v>
      </c>
      <c r="B13119" s="263" t="s">
        <v>30407</v>
      </c>
      <c r="C13119" s="263" t="s">
        <v>23567</v>
      </c>
      <c r="D13119" t="s">
        <v>34973</v>
      </c>
    </row>
    <row r="13120" spans="1:4" x14ac:dyDescent="0.2">
      <c r="A13120" s="263" t="s">
        <v>17794</v>
      </c>
      <c r="B13120" s="263" t="s">
        <v>30407</v>
      </c>
      <c r="C13120" s="263" t="s">
        <v>23567</v>
      </c>
      <c r="D13120" t="s">
        <v>34973</v>
      </c>
    </row>
    <row r="13121" spans="1:4" x14ac:dyDescent="0.2">
      <c r="A13121" s="263" t="s">
        <v>9234</v>
      </c>
      <c r="B13121" s="263" t="s">
        <v>30408</v>
      </c>
      <c r="C13121" s="263" t="s">
        <v>23567</v>
      </c>
      <c r="D13121" t="s">
        <v>34973</v>
      </c>
    </row>
    <row r="13122" spans="1:4" x14ac:dyDescent="0.2">
      <c r="A13122" s="263" t="s">
        <v>17795</v>
      </c>
      <c r="B13122" s="263" t="s">
        <v>30408</v>
      </c>
      <c r="C13122" s="263" t="s">
        <v>23567</v>
      </c>
      <c r="D13122" t="s">
        <v>34973</v>
      </c>
    </row>
    <row r="13123" spans="1:4" x14ac:dyDescent="0.2">
      <c r="A13123" s="263" t="s">
        <v>3645</v>
      </c>
      <c r="B13123" s="263" t="s">
        <v>30409</v>
      </c>
      <c r="C13123" s="263" t="s">
        <v>23567</v>
      </c>
      <c r="D13123" t="s">
        <v>34973</v>
      </c>
    </row>
    <row r="13124" spans="1:4" x14ac:dyDescent="0.2">
      <c r="A13124" s="263" t="s">
        <v>17796</v>
      </c>
      <c r="B13124" s="263" t="s">
        <v>30409</v>
      </c>
      <c r="C13124" s="263" t="s">
        <v>23567</v>
      </c>
      <c r="D13124" t="s">
        <v>34973</v>
      </c>
    </row>
    <row r="13125" spans="1:4" x14ac:dyDescent="0.2">
      <c r="A13125" s="263" t="s">
        <v>9235</v>
      </c>
      <c r="B13125" s="263" t="s">
        <v>30410</v>
      </c>
      <c r="C13125" s="263" t="s">
        <v>23567</v>
      </c>
      <c r="D13125" t="s">
        <v>34973</v>
      </c>
    </row>
    <row r="13126" spans="1:4" x14ac:dyDescent="0.2">
      <c r="A13126" s="263" t="s">
        <v>17797</v>
      </c>
      <c r="B13126" s="263" t="s">
        <v>30410</v>
      </c>
      <c r="C13126" s="263" t="s">
        <v>23567</v>
      </c>
      <c r="D13126" t="s">
        <v>34973</v>
      </c>
    </row>
    <row r="13127" spans="1:4" x14ac:dyDescent="0.2">
      <c r="A13127" s="263" t="s">
        <v>3646</v>
      </c>
      <c r="B13127" s="263" t="s">
        <v>30411</v>
      </c>
      <c r="C13127" s="263" t="s">
        <v>23567</v>
      </c>
      <c r="D13127" t="s">
        <v>34973</v>
      </c>
    </row>
    <row r="13128" spans="1:4" x14ac:dyDescent="0.2">
      <c r="A13128" s="263" t="s">
        <v>17798</v>
      </c>
      <c r="B13128" s="263" t="s">
        <v>30411</v>
      </c>
      <c r="C13128" s="263" t="s">
        <v>23567</v>
      </c>
      <c r="D13128" t="s">
        <v>34973</v>
      </c>
    </row>
    <row r="13129" spans="1:4" x14ac:dyDescent="0.2">
      <c r="A13129" s="263" t="s">
        <v>9236</v>
      </c>
      <c r="B13129" s="263" t="s">
        <v>30412</v>
      </c>
      <c r="C13129" s="263" t="s">
        <v>23567</v>
      </c>
      <c r="D13129" t="s">
        <v>34973</v>
      </c>
    </row>
    <row r="13130" spans="1:4" x14ac:dyDescent="0.2">
      <c r="A13130" s="263" t="s">
        <v>17799</v>
      </c>
      <c r="B13130" s="263" t="s">
        <v>30412</v>
      </c>
      <c r="C13130" s="263" t="s">
        <v>23567</v>
      </c>
      <c r="D13130" t="s">
        <v>34973</v>
      </c>
    </row>
    <row r="13131" spans="1:4" x14ac:dyDescent="0.2">
      <c r="A13131" s="263" t="s">
        <v>3636</v>
      </c>
      <c r="B13131" s="263" t="s">
        <v>30413</v>
      </c>
      <c r="C13131" s="263" t="s">
        <v>23567</v>
      </c>
      <c r="D13131" t="s">
        <v>34973</v>
      </c>
    </row>
    <row r="13132" spans="1:4" x14ac:dyDescent="0.2">
      <c r="A13132" s="263" t="s">
        <v>17800</v>
      </c>
      <c r="B13132" s="263" t="s">
        <v>30413</v>
      </c>
      <c r="C13132" s="263" t="s">
        <v>23567</v>
      </c>
      <c r="D13132" t="s">
        <v>34973</v>
      </c>
    </row>
    <row r="13133" spans="1:4" x14ac:dyDescent="0.2">
      <c r="A13133" s="263" t="s">
        <v>9237</v>
      </c>
      <c r="B13133" s="263" t="s">
        <v>30414</v>
      </c>
      <c r="C13133" s="263" t="s">
        <v>23567</v>
      </c>
      <c r="D13133" t="s">
        <v>34973</v>
      </c>
    </row>
    <row r="13134" spans="1:4" x14ac:dyDescent="0.2">
      <c r="A13134" s="263" t="s">
        <v>17801</v>
      </c>
      <c r="B13134" s="263" t="s">
        <v>30414</v>
      </c>
      <c r="C13134" s="263" t="s">
        <v>23567</v>
      </c>
      <c r="D13134" t="s">
        <v>34973</v>
      </c>
    </row>
    <row r="13135" spans="1:4" x14ac:dyDescent="0.2">
      <c r="A13135" s="263" t="s">
        <v>3647</v>
      </c>
      <c r="B13135" s="263" t="s">
        <v>30415</v>
      </c>
      <c r="C13135" s="263" t="s">
        <v>23567</v>
      </c>
      <c r="D13135" t="s">
        <v>34973</v>
      </c>
    </row>
    <row r="13136" spans="1:4" x14ac:dyDescent="0.2">
      <c r="A13136" s="263" t="s">
        <v>17802</v>
      </c>
      <c r="B13136" s="263" t="s">
        <v>30415</v>
      </c>
      <c r="C13136" s="263" t="s">
        <v>23567</v>
      </c>
      <c r="D13136" t="s">
        <v>34973</v>
      </c>
    </row>
    <row r="13137" spans="1:4" x14ac:dyDescent="0.2">
      <c r="A13137" s="263" t="s">
        <v>9238</v>
      </c>
      <c r="B13137" s="263" t="s">
        <v>30416</v>
      </c>
      <c r="C13137" s="263" t="s">
        <v>23567</v>
      </c>
      <c r="D13137" t="s">
        <v>34973</v>
      </c>
    </row>
    <row r="13138" spans="1:4" x14ac:dyDescent="0.2">
      <c r="A13138" s="263" t="s">
        <v>17803</v>
      </c>
      <c r="B13138" s="263" t="s">
        <v>30416</v>
      </c>
      <c r="C13138" s="263" t="s">
        <v>23567</v>
      </c>
      <c r="D13138" t="s">
        <v>34973</v>
      </c>
    </row>
    <row r="13139" spans="1:4" x14ac:dyDescent="0.2">
      <c r="A13139" s="263" t="s">
        <v>9239</v>
      </c>
      <c r="B13139" s="263" t="s">
        <v>30417</v>
      </c>
      <c r="C13139" s="263" t="s">
        <v>23567</v>
      </c>
      <c r="D13139" t="s">
        <v>34973</v>
      </c>
    </row>
    <row r="13140" spans="1:4" x14ac:dyDescent="0.2">
      <c r="A13140" s="263" t="s">
        <v>17804</v>
      </c>
      <c r="B13140" s="263" t="s">
        <v>30417</v>
      </c>
      <c r="C13140" s="263" t="s">
        <v>23567</v>
      </c>
      <c r="D13140" t="s">
        <v>34973</v>
      </c>
    </row>
    <row r="13141" spans="1:4" x14ac:dyDescent="0.2">
      <c r="A13141" s="263" t="s">
        <v>9240</v>
      </c>
      <c r="B13141" s="263" t="s">
        <v>30418</v>
      </c>
      <c r="C13141" s="263" t="s">
        <v>23567</v>
      </c>
      <c r="D13141" t="s">
        <v>34973</v>
      </c>
    </row>
    <row r="13142" spans="1:4" x14ac:dyDescent="0.2">
      <c r="A13142" s="263" t="s">
        <v>17805</v>
      </c>
      <c r="B13142" s="263" t="s">
        <v>30418</v>
      </c>
      <c r="C13142" s="263" t="s">
        <v>23567</v>
      </c>
      <c r="D13142" t="s">
        <v>34973</v>
      </c>
    </row>
    <row r="13143" spans="1:4" x14ac:dyDescent="0.2">
      <c r="A13143" s="263" t="s">
        <v>9241</v>
      </c>
      <c r="B13143" s="263" t="s">
        <v>30419</v>
      </c>
      <c r="C13143" s="263" t="s">
        <v>23567</v>
      </c>
      <c r="D13143" t="s">
        <v>34973</v>
      </c>
    </row>
    <row r="13144" spans="1:4" x14ac:dyDescent="0.2">
      <c r="A13144" s="263" t="s">
        <v>17806</v>
      </c>
      <c r="B13144" s="263" t="s">
        <v>30419</v>
      </c>
      <c r="C13144" s="263" t="s">
        <v>23567</v>
      </c>
      <c r="D13144" t="s">
        <v>34973</v>
      </c>
    </row>
    <row r="13145" spans="1:4" x14ac:dyDescent="0.2">
      <c r="A13145" s="263" t="s">
        <v>9242</v>
      </c>
      <c r="B13145" s="263" t="s">
        <v>30420</v>
      </c>
      <c r="C13145" s="263" t="s">
        <v>23567</v>
      </c>
      <c r="D13145" t="s">
        <v>34973</v>
      </c>
    </row>
    <row r="13146" spans="1:4" x14ac:dyDescent="0.2">
      <c r="A13146" s="263" t="s">
        <v>17807</v>
      </c>
      <c r="B13146" s="263" t="s">
        <v>30420</v>
      </c>
      <c r="C13146" s="263" t="s">
        <v>23567</v>
      </c>
      <c r="D13146" t="s">
        <v>34973</v>
      </c>
    </row>
    <row r="13147" spans="1:4" x14ac:dyDescent="0.2">
      <c r="A13147" s="263" t="s">
        <v>3649</v>
      </c>
      <c r="B13147" s="263" t="s">
        <v>30421</v>
      </c>
      <c r="C13147" s="263" t="s">
        <v>23567</v>
      </c>
      <c r="D13147" t="s">
        <v>34973</v>
      </c>
    </row>
    <row r="13148" spans="1:4" x14ac:dyDescent="0.2">
      <c r="A13148" s="263" t="s">
        <v>17808</v>
      </c>
      <c r="B13148" s="263" t="s">
        <v>30421</v>
      </c>
      <c r="C13148" s="263" t="s">
        <v>23567</v>
      </c>
      <c r="D13148" t="s">
        <v>34973</v>
      </c>
    </row>
    <row r="13149" spans="1:4" x14ac:dyDescent="0.2">
      <c r="A13149" s="263" t="s">
        <v>9243</v>
      </c>
      <c r="B13149" s="263" t="s">
        <v>30422</v>
      </c>
      <c r="C13149" s="263" t="s">
        <v>23567</v>
      </c>
      <c r="D13149" t="s">
        <v>34973</v>
      </c>
    </row>
    <row r="13150" spans="1:4" x14ac:dyDescent="0.2">
      <c r="A13150" s="263" t="s">
        <v>17809</v>
      </c>
      <c r="B13150" s="263" t="s">
        <v>30422</v>
      </c>
      <c r="C13150" s="263" t="s">
        <v>23567</v>
      </c>
      <c r="D13150" t="s">
        <v>34973</v>
      </c>
    </row>
    <row r="13151" spans="1:4" x14ac:dyDescent="0.2">
      <c r="A13151" s="263" t="s">
        <v>3650</v>
      </c>
      <c r="B13151" s="263" t="s">
        <v>30423</v>
      </c>
      <c r="C13151" s="263" t="s">
        <v>23567</v>
      </c>
      <c r="D13151" t="s">
        <v>34973</v>
      </c>
    </row>
    <row r="13152" spans="1:4" x14ac:dyDescent="0.2">
      <c r="A13152" s="263" t="s">
        <v>17810</v>
      </c>
      <c r="B13152" s="263" t="s">
        <v>30423</v>
      </c>
      <c r="C13152" s="263" t="s">
        <v>23567</v>
      </c>
      <c r="D13152" t="s">
        <v>34973</v>
      </c>
    </row>
    <row r="13153" spans="1:4" x14ac:dyDescent="0.2">
      <c r="A13153" s="263" t="s">
        <v>9244</v>
      </c>
      <c r="B13153" s="263" t="s">
        <v>30424</v>
      </c>
      <c r="C13153" s="263" t="s">
        <v>23567</v>
      </c>
      <c r="D13153" t="s">
        <v>34973</v>
      </c>
    </row>
    <row r="13154" spans="1:4" x14ac:dyDescent="0.2">
      <c r="A13154" s="263" t="s">
        <v>17811</v>
      </c>
      <c r="B13154" s="263" t="s">
        <v>30424</v>
      </c>
      <c r="C13154" s="263" t="s">
        <v>23567</v>
      </c>
      <c r="D13154" t="s">
        <v>34973</v>
      </c>
    </row>
    <row r="13155" spans="1:4" x14ac:dyDescent="0.2">
      <c r="A13155" s="263" t="s">
        <v>9245</v>
      </c>
      <c r="B13155" s="263" t="s">
        <v>30425</v>
      </c>
      <c r="C13155" s="263" t="s">
        <v>20</v>
      </c>
      <c r="D13155" t="s">
        <v>0</v>
      </c>
    </row>
    <row r="13156" spans="1:4" x14ac:dyDescent="0.2">
      <c r="A13156" s="263" t="s">
        <v>17812</v>
      </c>
      <c r="B13156" s="263" t="s">
        <v>30425</v>
      </c>
      <c r="C13156" s="263" t="s">
        <v>20</v>
      </c>
      <c r="D13156" t="s">
        <v>0</v>
      </c>
    </row>
    <row r="13157" spans="1:4" x14ac:dyDescent="0.2">
      <c r="A13157" s="263" t="s">
        <v>3641</v>
      </c>
      <c r="B13157" s="263" t="s">
        <v>30426</v>
      </c>
      <c r="C13157" s="263" t="s">
        <v>23567</v>
      </c>
      <c r="D13157" t="s">
        <v>34973</v>
      </c>
    </row>
    <row r="13158" spans="1:4" x14ac:dyDescent="0.2">
      <c r="A13158" s="263" t="s">
        <v>17813</v>
      </c>
      <c r="B13158" s="263" t="s">
        <v>30426</v>
      </c>
      <c r="C13158" s="263" t="s">
        <v>23567</v>
      </c>
      <c r="D13158" t="s">
        <v>34973</v>
      </c>
    </row>
    <row r="13159" spans="1:4" x14ac:dyDescent="0.2">
      <c r="A13159" s="263" t="s">
        <v>9246</v>
      </c>
      <c r="B13159" s="263" t="s">
        <v>30427</v>
      </c>
      <c r="C13159" s="263" t="s">
        <v>23567</v>
      </c>
      <c r="D13159" t="s">
        <v>34973</v>
      </c>
    </row>
    <row r="13160" spans="1:4" x14ac:dyDescent="0.2">
      <c r="A13160" s="263" t="s">
        <v>17814</v>
      </c>
      <c r="B13160" s="263" t="s">
        <v>30427</v>
      </c>
      <c r="C13160" s="263" t="s">
        <v>23567</v>
      </c>
      <c r="D13160" t="s">
        <v>34973</v>
      </c>
    </row>
    <row r="13161" spans="1:4" x14ac:dyDescent="0.2">
      <c r="A13161" s="263" t="s">
        <v>3642</v>
      </c>
      <c r="B13161" s="263" t="s">
        <v>30428</v>
      </c>
      <c r="C13161" s="263" t="s">
        <v>23567</v>
      </c>
      <c r="D13161" t="s">
        <v>34973</v>
      </c>
    </row>
    <row r="13162" spans="1:4" x14ac:dyDescent="0.2">
      <c r="A13162" s="263" t="s">
        <v>17815</v>
      </c>
      <c r="B13162" s="263" t="s">
        <v>30428</v>
      </c>
      <c r="C13162" s="263" t="s">
        <v>23567</v>
      </c>
      <c r="D13162" t="s">
        <v>34973</v>
      </c>
    </row>
    <row r="13163" spans="1:4" x14ac:dyDescent="0.2">
      <c r="A13163" s="263" t="s">
        <v>9247</v>
      </c>
      <c r="B13163" s="263" t="s">
        <v>30429</v>
      </c>
      <c r="C13163" s="263" t="s">
        <v>23567</v>
      </c>
      <c r="D13163" t="s">
        <v>34973</v>
      </c>
    </row>
    <row r="13164" spans="1:4" x14ac:dyDescent="0.2">
      <c r="A13164" s="263" t="s">
        <v>17816</v>
      </c>
      <c r="B13164" s="263" t="s">
        <v>30429</v>
      </c>
      <c r="C13164" s="263" t="s">
        <v>23567</v>
      </c>
      <c r="D13164" t="s">
        <v>34973</v>
      </c>
    </row>
    <row r="13165" spans="1:4" x14ac:dyDescent="0.2">
      <c r="A13165" s="263" t="s">
        <v>3643</v>
      </c>
      <c r="B13165" s="263" t="s">
        <v>30430</v>
      </c>
      <c r="C13165" s="263" t="s">
        <v>23567</v>
      </c>
      <c r="D13165" t="s">
        <v>34973</v>
      </c>
    </row>
    <row r="13166" spans="1:4" x14ac:dyDescent="0.2">
      <c r="A13166" s="263" t="s">
        <v>17817</v>
      </c>
      <c r="B13166" s="263" t="s">
        <v>30430</v>
      </c>
      <c r="C13166" s="263" t="s">
        <v>23567</v>
      </c>
      <c r="D13166" t="s">
        <v>34973</v>
      </c>
    </row>
    <row r="13167" spans="1:4" x14ac:dyDescent="0.2">
      <c r="A13167" s="263" t="s">
        <v>9248</v>
      </c>
      <c r="B13167" s="263" t="s">
        <v>30431</v>
      </c>
      <c r="C13167" s="263" t="s">
        <v>23567</v>
      </c>
      <c r="D13167" t="s">
        <v>34973</v>
      </c>
    </row>
    <row r="13168" spans="1:4" x14ac:dyDescent="0.2">
      <c r="A13168" s="263" t="s">
        <v>17818</v>
      </c>
      <c r="B13168" s="263" t="s">
        <v>30431</v>
      </c>
      <c r="C13168" s="263" t="s">
        <v>23567</v>
      </c>
      <c r="D13168" t="s">
        <v>34973</v>
      </c>
    </row>
    <row r="13169" spans="1:4" x14ac:dyDescent="0.2">
      <c r="A13169" s="263" t="s">
        <v>3648</v>
      </c>
      <c r="B13169" s="263" t="s">
        <v>30432</v>
      </c>
      <c r="C13169" s="263" t="s">
        <v>23567</v>
      </c>
      <c r="D13169" t="s">
        <v>34973</v>
      </c>
    </row>
    <row r="13170" spans="1:4" x14ac:dyDescent="0.2">
      <c r="A13170" s="263" t="s">
        <v>17819</v>
      </c>
      <c r="B13170" s="263" t="s">
        <v>30432</v>
      </c>
      <c r="C13170" s="263" t="s">
        <v>23567</v>
      </c>
      <c r="D13170" t="s">
        <v>34973</v>
      </c>
    </row>
    <row r="13171" spans="1:4" x14ac:dyDescent="0.2">
      <c r="A13171" s="263" t="s">
        <v>9249</v>
      </c>
      <c r="B13171" s="263" t="s">
        <v>30433</v>
      </c>
      <c r="C13171" s="263" t="s">
        <v>23567</v>
      </c>
      <c r="D13171" t="s">
        <v>34973</v>
      </c>
    </row>
    <row r="13172" spans="1:4" x14ac:dyDescent="0.2">
      <c r="A13172" s="263" t="s">
        <v>17820</v>
      </c>
      <c r="B13172" s="263" t="s">
        <v>30433</v>
      </c>
      <c r="C13172" s="263" t="s">
        <v>23567</v>
      </c>
      <c r="D13172" t="s">
        <v>34973</v>
      </c>
    </row>
    <row r="13173" spans="1:4" x14ac:dyDescent="0.2">
      <c r="A13173" s="263" t="s">
        <v>9250</v>
      </c>
      <c r="B13173" s="263" t="s">
        <v>30434</v>
      </c>
      <c r="C13173" s="263" t="s">
        <v>23567</v>
      </c>
      <c r="D13173" t="s">
        <v>34973</v>
      </c>
    </row>
    <row r="13174" spans="1:4" x14ac:dyDescent="0.2">
      <c r="A13174" s="263" t="s">
        <v>17821</v>
      </c>
      <c r="B13174" s="263" t="s">
        <v>30434</v>
      </c>
      <c r="C13174" s="263" t="s">
        <v>23567</v>
      </c>
      <c r="D13174" t="s">
        <v>34973</v>
      </c>
    </row>
    <row r="13175" spans="1:4" x14ac:dyDescent="0.2">
      <c r="A13175" s="263" t="s">
        <v>9251</v>
      </c>
      <c r="B13175" s="263" t="s">
        <v>30435</v>
      </c>
      <c r="C13175" s="263" t="s">
        <v>23567</v>
      </c>
      <c r="D13175" t="s">
        <v>34973</v>
      </c>
    </row>
    <row r="13176" spans="1:4" x14ac:dyDescent="0.2">
      <c r="A13176" s="263" t="s">
        <v>17822</v>
      </c>
      <c r="B13176" s="263" t="s">
        <v>30435</v>
      </c>
      <c r="C13176" s="263" t="s">
        <v>23567</v>
      </c>
      <c r="D13176" t="s">
        <v>34973</v>
      </c>
    </row>
    <row r="13177" spans="1:4" x14ac:dyDescent="0.2">
      <c r="A13177" s="263" t="s">
        <v>9252</v>
      </c>
      <c r="B13177" s="263" t="s">
        <v>30436</v>
      </c>
      <c r="C13177" s="263" t="s">
        <v>23567</v>
      </c>
      <c r="D13177" t="s">
        <v>34973</v>
      </c>
    </row>
    <row r="13178" spans="1:4" x14ac:dyDescent="0.2">
      <c r="A13178" s="263" t="s">
        <v>17823</v>
      </c>
      <c r="B13178" s="263" t="s">
        <v>30436</v>
      </c>
      <c r="C13178" s="263" t="s">
        <v>23567</v>
      </c>
      <c r="D13178" t="s">
        <v>34973</v>
      </c>
    </row>
    <row r="13179" spans="1:4" x14ac:dyDescent="0.2">
      <c r="A13179" s="263" t="s">
        <v>9253</v>
      </c>
      <c r="B13179" s="263" t="s">
        <v>30437</v>
      </c>
      <c r="C13179" s="263" t="s">
        <v>23567</v>
      </c>
      <c r="D13179" t="s">
        <v>34973</v>
      </c>
    </row>
    <row r="13180" spans="1:4" x14ac:dyDescent="0.2">
      <c r="A13180" s="263" t="s">
        <v>17824</v>
      </c>
      <c r="B13180" s="263" t="s">
        <v>30437</v>
      </c>
      <c r="C13180" s="263" t="s">
        <v>23567</v>
      </c>
      <c r="D13180" t="s">
        <v>34973</v>
      </c>
    </row>
    <row r="13181" spans="1:4" x14ac:dyDescent="0.2">
      <c r="A13181" s="263" t="s">
        <v>9254</v>
      </c>
      <c r="B13181" s="263" t="s">
        <v>30438</v>
      </c>
      <c r="C13181" s="263" t="s">
        <v>12</v>
      </c>
      <c r="D13181" t="s">
        <v>2</v>
      </c>
    </row>
    <row r="13182" spans="1:4" x14ac:dyDescent="0.2">
      <c r="A13182" s="263" t="s">
        <v>17825</v>
      </c>
      <c r="B13182" s="263" t="s">
        <v>30438</v>
      </c>
      <c r="C13182" s="263" t="s">
        <v>12</v>
      </c>
      <c r="D13182" t="s">
        <v>2</v>
      </c>
    </row>
    <row r="13183" spans="1:4" x14ac:dyDescent="0.2">
      <c r="A13183" s="263" t="s">
        <v>17826</v>
      </c>
      <c r="B13183" s="263" t="s">
        <v>30439</v>
      </c>
      <c r="C13183" s="263" t="s">
        <v>23567</v>
      </c>
      <c r="D13183" t="s">
        <v>34973</v>
      </c>
    </row>
    <row r="13184" spans="1:4" x14ac:dyDescent="0.2">
      <c r="A13184" s="263" t="s">
        <v>17827</v>
      </c>
      <c r="B13184" s="263" t="s">
        <v>30439</v>
      </c>
      <c r="C13184" s="263" t="s">
        <v>23567</v>
      </c>
      <c r="D13184" t="s">
        <v>34973</v>
      </c>
    </row>
    <row r="13185" spans="1:4" x14ac:dyDescent="0.2">
      <c r="A13185" s="263" t="s">
        <v>9255</v>
      </c>
      <c r="B13185" s="263" t="s">
        <v>30440</v>
      </c>
      <c r="C13185" s="263" t="s">
        <v>12</v>
      </c>
      <c r="D13185" t="s">
        <v>2</v>
      </c>
    </row>
    <row r="13186" spans="1:4" x14ac:dyDescent="0.2">
      <c r="A13186" s="263" t="s">
        <v>17828</v>
      </c>
      <c r="B13186" s="263" t="s">
        <v>30440</v>
      </c>
      <c r="C13186" s="263" t="s">
        <v>12</v>
      </c>
      <c r="D13186" t="s">
        <v>2</v>
      </c>
    </row>
    <row r="13187" spans="1:4" x14ac:dyDescent="0.2">
      <c r="A13187" s="263" t="s">
        <v>9256</v>
      </c>
      <c r="B13187" s="263" t="s">
        <v>30441</v>
      </c>
      <c r="C13187" s="263" t="s">
        <v>12</v>
      </c>
      <c r="D13187" t="s">
        <v>2</v>
      </c>
    </row>
    <row r="13188" spans="1:4" x14ac:dyDescent="0.2">
      <c r="A13188" s="263" t="s">
        <v>17829</v>
      </c>
      <c r="B13188" s="263" t="s">
        <v>30441</v>
      </c>
      <c r="C13188" s="263" t="s">
        <v>12</v>
      </c>
      <c r="D13188" t="s">
        <v>2</v>
      </c>
    </row>
    <row r="13189" spans="1:4" x14ac:dyDescent="0.2">
      <c r="A13189" s="263" t="s">
        <v>3651</v>
      </c>
      <c r="B13189" s="263" t="s">
        <v>30442</v>
      </c>
      <c r="C13189" s="263" t="s">
        <v>20</v>
      </c>
      <c r="D13189" t="s">
        <v>0</v>
      </c>
    </row>
    <row r="13190" spans="1:4" x14ac:dyDescent="0.2">
      <c r="A13190" s="263" t="s">
        <v>17830</v>
      </c>
      <c r="B13190" s="263" t="s">
        <v>30442</v>
      </c>
      <c r="C13190" s="263" t="s">
        <v>20</v>
      </c>
      <c r="D13190" t="s">
        <v>0</v>
      </c>
    </row>
    <row r="13191" spans="1:4" x14ac:dyDescent="0.2">
      <c r="A13191" s="263" t="s">
        <v>3652</v>
      </c>
      <c r="B13191" s="263" t="s">
        <v>30443</v>
      </c>
      <c r="C13191" s="263" t="s">
        <v>20</v>
      </c>
      <c r="D13191" t="s">
        <v>0</v>
      </c>
    </row>
    <row r="13192" spans="1:4" x14ac:dyDescent="0.2">
      <c r="A13192" s="263" t="s">
        <v>17831</v>
      </c>
      <c r="B13192" s="263" t="s">
        <v>30443</v>
      </c>
      <c r="C13192" s="263" t="s">
        <v>20</v>
      </c>
      <c r="D13192" t="s">
        <v>0</v>
      </c>
    </row>
    <row r="13193" spans="1:4" x14ac:dyDescent="0.2">
      <c r="A13193" s="263" t="s">
        <v>3653</v>
      </c>
      <c r="B13193" s="263" t="s">
        <v>30444</v>
      </c>
      <c r="C13193" s="263" t="s">
        <v>20</v>
      </c>
      <c r="D13193" t="s">
        <v>0</v>
      </c>
    </row>
    <row r="13194" spans="1:4" x14ac:dyDescent="0.2">
      <c r="A13194" s="263" t="s">
        <v>17832</v>
      </c>
      <c r="B13194" s="263" t="s">
        <v>30444</v>
      </c>
      <c r="C13194" s="263" t="s">
        <v>20</v>
      </c>
      <c r="D13194" t="s">
        <v>0</v>
      </c>
    </row>
    <row r="13195" spans="1:4" x14ac:dyDescent="0.2">
      <c r="A13195" s="263" t="s">
        <v>9257</v>
      </c>
      <c r="B13195" s="263" t="s">
        <v>30445</v>
      </c>
      <c r="C13195" s="263" t="s">
        <v>23567</v>
      </c>
      <c r="D13195" t="s">
        <v>34973</v>
      </c>
    </row>
    <row r="13196" spans="1:4" x14ac:dyDescent="0.2">
      <c r="A13196" s="263" t="s">
        <v>17833</v>
      </c>
      <c r="B13196" s="263" t="s">
        <v>30445</v>
      </c>
      <c r="C13196" s="263" t="s">
        <v>23567</v>
      </c>
      <c r="D13196" t="s">
        <v>34973</v>
      </c>
    </row>
    <row r="13197" spans="1:4" x14ac:dyDescent="0.2">
      <c r="A13197" s="263" t="s">
        <v>9258</v>
      </c>
      <c r="B13197" s="263" t="s">
        <v>30446</v>
      </c>
      <c r="C13197" s="263" t="s">
        <v>23567</v>
      </c>
      <c r="D13197" t="s">
        <v>34973</v>
      </c>
    </row>
    <row r="13198" spans="1:4" x14ac:dyDescent="0.2">
      <c r="A13198" s="263" t="s">
        <v>17834</v>
      </c>
      <c r="B13198" s="263" t="s">
        <v>30446</v>
      </c>
      <c r="C13198" s="263" t="s">
        <v>23567</v>
      </c>
      <c r="D13198" t="s">
        <v>34973</v>
      </c>
    </row>
    <row r="13199" spans="1:4" x14ac:dyDescent="0.2">
      <c r="A13199" s="263" t="s">
        <v>3654</v>
      </c>
      <c r="B13199" s="263" t="s">
        <v>30447</v>
      </c>
      <c r="C13199" s="263" t="s">
        <v>23567</v>
      </c>
      <c r="D13199" t="s">
        <v>34973</v>
      </c>
    </row>
    <row r="13200" spans="1:4" x14ac:dyDescent="0.2">
      <c r="A13200" s="263" t="s">
        <v>17835</v>
      </c>
      <c r="B13200" s="263" t="s">
        <v>30447</v>
      </c>
      <c r="C13200" s="263" t="s">
        <v>23567</v>
      </c>
      <c r="D13200" t="s">
        <v>34973</v>
      </c>
    </row>
    <row r="13201" spans="1:4" x14ac:dyDescent="0.2">
      <c r="A13201" s="263" t="s">
        <v>3655</v>
      </c>
      <c r="B13201" s="263" t="s">
        <v>30448</v>
      </c>
      <c r="C13201" s="263" t="s">
        <v>23567</v>
      </c>
      <c r="D13201" t="s">
        <v>34973</v>
      </c>
    </row>
    <row r="13202" spans="1:4" x14ac:dyDescent="0.2">
      <c r="A13202" s="263" t="s">
        <v>17836</v>
      </c>
      <c r="B13202" s="263" t="s">
        <v>30448</v>
      </c>
      <c r="C13202" s="263" t="s">
        <v>23567</v>
      </c>
      <c r="D13202" t="s">
        <v>34973</v>
      </c>
    </row>
    <row r="13203" spans="1:4" x14ac:dyDescent="0.2">
      <c r="A13203" s="263" t="s">
        <v>3656</v>
      </c>
      <c r="B13203" s="263" t="s">
        <v>30449</v>
      </c>
      <c r="C13203" s="263" t="s">
        <v>23567</v>
      </c>
      <c r="D13203" t="s">
        <v>34973</v>
      </c>
    </row>
    <row r="13204" spans="1:4" x14ac:dyDescent="0.2">
      <c r="A13204" s="263" t="s">
        <v>17837</v>
      </c>
      <c r="B13204" s="263" t="s">
        <v>30449</v>
      </c>
      <c r="C13204" s="263" t="s">
        <v>23567</v>
      </c>
      <c r="D13204" t="s">
        <v>34973</v>
      </c>
    </row>
    <row r="13205" spans="1:4" x14ac:dyDescent="0.2">
      <c r="A13205" s="263" t="s">
        <v>3657</v>
      </c>
      <c r="B13205" s="263" t="s">
        <v>30450</v>
      </c>
      <c r="C13205" s="263" t="s">
        <v>23567</v>
      </c>
      <c r="D13205" t="s">
        <v>34973</v>
      </c>
    </row>
    <row r="13206" spans="1:4" x14ac:dyDescent="0.2">
      <c r="A13206" s="263" t="s">
        <v>17838</v>
      </c>
      <c r="B13206" s="263" t="s">
        <v>30450</v>
      </c>
      <c r="C13206" s="263" t="s">
        <v>23567</v>
      </c>
      <c r="D13206" t="s">
        <v>34973</v>
      </c>
    </row>
    <row r="13207" spans="1:4" x14ac:dyDescent="0.2">
      <c r="A13207" s="263" t="s">
        <v>9259</v>
      </c>
      <c r="B13207" s="263" t="s">
        <v>30451</v>
      </c>
      <c r="C13207" s="263" t="s">
        <v>23567</v>
      </c>
      <c r="D13207" t="s">
        <v>34973</v>
      </c>
    </row>
    <row r="13208" spans="1:4" x14ac:dyDescent="0.2">
      <c r="A13208" s="263" t="s">
        <v>17839</v>
      </c>
      <c r="B13208" s="263" t="s">
        <v>30451</v>
      </c>
      <c r="C13208" s="263" t="s">
        <v>23567</v>
      </c>
      <c r="D13208" t="s">
        <v>34973</v>
      </c>
    </row>
    <row r="13209" spans="1:4" x14ac:dyDescent="0.2">
      <c r="A13209" s="263" t="s">
        <v>3658</v>
      </c>
      <c r="B13209" s="263" t="s">
        <v>30452</v>
      </c>
      <c r="C13209" s="263" t="s">
        <v>23567</v>
      </c>
      <c r="D13209" t="s">
        <v>34973</v>
      </c>
    </row>
    <row r="13210" spans="1:4" x14ac:dyDescent="0.2">
      <c r="A13210" s="263" t="s">
        <v>17840</v>
      </c>
      <c r="B13210" s="263" t="s">
        <v>30452</v>
      </c>
      <c r="C13210" s="263" t="s">
        <v>23567</v>
      </c>
      <c r="D13210" t="s">
        <v>34973</v>
      </c>
    </row>
    <row r="13211" spans="1:4" x14ac:dyDescent="0.2">
      <c r="A13211" s="263" t="s">
        <v>3659</v>
      </c>
      <c r="B13211" s="263" t="s">
        <v>30453</v>
      </c>
      <c r="C13211" s="263" t="s">
        <v>23567</v>
      </c>
      <c r="D13211" t="s">
        <v>34973</v>
      </c>
    </row>
    <row r="13212" spans="1:4" x14ac:dyDescent="0.2">
      <c r="A13212" s="263" t="s">
        <v>17841</v>
      </c>
      <c r="B13212" s="263" t="s">
        <v>30453</v>
      </c>
      <c r="C13212" s="263" t="s">
        <v>23567</v>
      </c>
      <c r="D13212" t="s">
        <v>34973</v>
      </c>
    </row>
    <row r="13213" spans="1:4" x14ac:dyDescent="0.2">
      <c r="A13213" s="263" t="s">
        <v>3660</v>
      </c>
      <c r="B13213" s="263" t="s">
        <v>23832</v>
      </c>
      <c r="C13213" s="263" t="s">
        <v>23567</v>
      </c>
      <c r="D13213" t="s">
        <v>34973</v>
      </c>
    </row>
    <row r="13214" spans="1:4" x14ac:dyDescent="0.2">
      <c r="A13214" s="263" t="s">
        <v>17842</v>
      </c>
      <c r="B13214" s="263" t="s">
        <v>23832</v>
      </c>
      <c r="C13214" s="263" t="s">
        <v>23567</v>
      </c>
      <c r="D13214" t="s">
        <v>34973</v>
      </c>
    </row>
    <row r="13215" spans="1:4" x14ac:dyDescent="0.2">
      <c r="A13215" s="263" t="s">
        <v>9260</v>
      </c>
      <c r="B13215" s="263" t="s">
        <v>23833</v>
      </c>
      <c r="C13215" s="263" t="s">
        <v>23567</v>
      </c>
      <c r="D13215" t="s">
        <v>34973</v>
      </c>
    </row>
    <row r="13216" spans="1:4" x14ac:dyDescent="0.2">
      <c r="A13216" s="263" t="s">
        <v>17843</v>
      </c>
      <c r="B13216" s="263" t="s">
        <v>23833</v>
      </c>
      <c r="C13216" s="263" t="s">
        <v>23567</v>
      </c>
      <c r="D13216" t="s">
        <v>34973</v>
      </c>
    </row>
    <row r="13217" spans="1:4" x14ac:dyDescent="0.2">
      <c r="A13217" s="263" t="s">
        <v>9261</v>
      </c>
      <c r="B13217" s="263" t="s">
        <v>23834</v>
      </c>
      <c r="C13217" s="263" t="s">
        <v>23567</v>
      </c>
      <c r="D13217" t="s">
        <v>34973</v>
      </c>
    </row>
    <row r="13218" spans="1:4" x14ac:dyDescent="0.2">
      <c r="A13218" s="263" t="s">
        <v>17844</v>
      </c>
      <c r="B13218" s="263" t="s">
        <v>23834</v>
      </c>
      <c r="C13218" s="263" t="s">
        <v>23567</v>
      </c>
      <c r="D13218" t="s">
        <v>34973</v>
      </c>
    </row>
    <row r="13219" spans="1:4" x14ac:dyDescent="0.2">
      <c r="A13219" s="263" t="s">
        <v>9262</v>
      </c>
      <c r="B13219" s="263" t="s">
        <v>30454</v>
      </c>
      <c r="C13219" s="263" t="s">
        <v>23567</v>
      </c>
      <c r="D13219" t="s">
        <v>34973</v>
      </c>
    </row>
    <row r="13220" spans="1:4" x14ac:dyDescent="0.2">
      <c r="A13220" s="263" t="s">
        <v>17845</v>
      </c>
      <c r="B13220" s="263" t="s">
        <v>30454</v>
      </c>
      <c r="C13220" s="263" t="s">
        <v>23567</v>
      </c>
      <c r="D13220" t="s">
        <v>34973</v>
      </c>
    </row>
    <row r="13221" spans="1:4" x14ac:dyDescent="0.2">
      <c r="A13221" s="263" t="s">
        <v>3661</v>
      </c>
      <c r="B13221" s="263" t="s">
        <v>30455</v>
      </c>
      <c r="C13221" s="263" t="s">
        <v>23567</v>
      </c>
      <c r="D13221" t="s">
        <v>34973</v>
      </c>
    </row>
    <row r="13222" spans="1:4" x14ac:dyDescent="0.2">
      <c r="A13222" s="263" t="s">
        <v>17846</v>
      </c>
      <c r="B13222" s="263" t="s">
        <v>30455</v>
      </c>
      <c r="C13222" s="263" t="s">
        <v>23567</v>
      </c>
      <c r="D13222" t="s">
        <v>34973</v>
      </c>
    </row>
    <row r="13223" spans="1:4" x14ac:dyDescent="0.2">
      <c r="A13223" s="263" t="s">
        <v>9263</v>
      </c>
      <c r="B13223" s="263" t="s">
        <v>30456</v>
      </c>
      <c r="C13223" s="263" t="s">
        <v>23567</v>
      </c>
      <c r="D13223" t="s">
        <v>34973</v>
      </c>
    </row>
    <row r="13224" spans="1:4" x14ac:dyDescent="0.2">
      <c r="A13224" s="263" t="s">
        <v>17847</v>
      </c>
      <c r="B13224" s="263" t="s">
        <v>30456</v>
      </c>
      <c r="C13224" s="263" t="s">
        <v>23567</v>
      </c>
      <c r="D13224" t="s">
        <v>34973</v>
      </c>
    </row>
    <row r="13225" spans="1:4" x14ac:dyDescent="0.2">
      <c r="A13225" s="263" t="s">
        <v>9264</v>
      </c>
      <c r="B13225" s="263" t="s">
        <v>30457</v>
      </c>
      <c r="C13225" s="263" t="s">
        <v>23567</v>
      </c>
      <c r="D13225" t="s">
        <v>34973</v>
      </c>
    </row>
    <row r="13226" spans="1:4" x14ac:dyDescent="0.2">
      <c r="A13226" s="263" t="s">
        <v>17848</v>
      </c>
      <c r="B13226" s="263" t="s">
        <v>30457</v>
      </c>
      <c r="C13226" s="263" t="s">
        <v>23567</v>
      </c>
      <c r="D13226" t="s">
        <v>34973</v>
      </c>
    </row>
    <row r="13227" spans="1:4" x14ac:dyDescent="0.2">
      <c r="A13227" s="263" t="s">
        <v>3662</v>
      </c>
      <c r="B13227" s="263" t="s">
        <v>30458</v>
      </c>
      <c r="C13227" s="263" t="s">
        <v>23567</v>
      </c>
      <c r="D13227" t="s">
        <v>34973</v>
      </c>
    </row>
    <row r="13228" spans="1:4" x14ac:dyDescent="0.2">
      <c r="A13228" s="263" t="s">
        <v>17849</v>
      </c>
      <c r="B13228" s="263" t="s">
        <v>30458</v>
      </c>
      <c r="C13228" s="263" t="s">
        <v>23567</v>
      </c>
      <c r="D13228" t="s">
        <v>34973</v>
      </c>
    </row>
    <row r="13229" spans="1:4" x14ac:dyDescent="0.2">
      <c r="A13229" s="263" t="s">
        <v>3663</v>
      </c>
      <c r="B13229" s="263" t="s">
        <v>30459</v>
      </c>
      <c r="C13229" s="263" t="s">
        <v>23567</v>
      </c>
      <c r="D13229" t="s">
        <v>34973</v>
      </c>
    </row>
    <row r="13230" spans="1:4" x14ac:dyDescent="0.2">
      <c r="A13230" s="263" t="s">
        <v>17850</v>
      </c>
      <c r="B13230" s="263" t="s">
        <v>30459</v>
      </c>
      <c r="C13230" s="263" t="s">
        <v>23567</v>
      </c>
      <c r="D13230" t="s">
        <v>34973</v>
      </c>
    </row>
    <row r="13231" spans="1:4" x14ac:dyDescent="0.2">
      <c r="A13231" s="263" t="s">
        <v>3664</v>
      </c>
      <c r="B13231" s="263" t="s">
        <v>30460</v>
      </c>
      <c r="C13231" s="263" t="s">
        <v>23567</v>
      </c>
      <c r="D13231" t="s">
        <v>34973</v>
      </c>
    </row>
    <row r="13232" spans="1:4" x14ac:dyDescent="0.2">
      <c r="A13232" s="263" t="s">
        <v>17851</v>
      </c>
      <c r="B13232" s="263" t="s">
        <v>30460</v>
      </c>
      <c r="C13232" s="263" t="s">
        <v>23567</v>
      </c>
      <c r="D13232" t="s">
        <v>34973</v>
      </c>
    </row>
    <row r="13233" spans="1:4" x14ac:dyDescent="0.2">
      <c r="A13233" s="263" t="s">
        <v>9265</v>
      </c>
      <c r="B13233" s="263" t="s">
        <v>30461</v>
      </c>
      <c r="C13233" s="263" t="s">
        <v>12</v>
      </c>
      <c r="D13233" t="s">
        <v>2</v>
      </c>
    </row>
    <row r="13234" spans="1:4" x14ac:dyDescent="0.2">
      <c r="A13234" s="263" t="s">
        <v>17852</v>
      </c>
      <c r="B13234" s="263" t="s">
        <v>30461</v>
      </c>
      <c r="C13234" s="263" t="s">
        <v>12</v>
      </c>
      <c r="D13234" t="s">
        <v>2</v>
      </c>
    </row>
    <row r="13235" spans="1:4" x14ac:dyDescent="0.2">
      <c r="A13235" s="263" t="s">
        <v>9266</v>
      </c>
      <c r="B13235" s="263" t="s">
        <v>30462</v>
      </c>
      <c r="C13235" s="263" t="s">
        <v>12</v>
      </c>
      <c r="D13235" t="s">
        <v>2</v>
      </c>
    </row>
    <row r="13236" spans="1:4" x14ac:dyDescent="0.2">
      <c r="A13236" s="263" t="s">
        <v>17853</v>
      </c>
      <c r="B13236" s="263" t="s">
        <v>30462</v>
      </c>
      <c r="C13236" s="263" t="s">
        <v>12</v>
      </c>
      <c r="D13236" t="s">
        <v>2</v>
      </c>
    </row>
    <row r="13237" spans="1:4" x14ac:dyDescent="0.2">
      <c r="A13237" s="263" t="s">
        <v>9267</v>
      </c>
      <c r="B13237" s="263" t="s">
        <v>30463</v>
      </c>
      <c r="C13237" s="263" t="s">
        <v>12</v>
      </c>
      <c r="D13237" t="s">
        <v>2</v>
      </c>
    </row>
    <row r="13238" spans="1:4" x14ac:dyDescent="0.2">
      <c r="A13238" s="263" t="s">
        <v>17854</v>
      </c>
      <c r="B13238" s="263" t="s">
        <v>30463</v>
      </c>
      <c r="C13238" s="263" t="s">
        <v>12</v>
      </c>
      <c r="D13238" t="s">
        <v>2</v>
      </c>
    </row>
    <row r="13239" spans="1:4" x14ac:dyDescent="0.2">
      <c r="A13239" s="263" t="s">
        <v>9268</v>
      </c>
      <c r="B13239" s="263" t="s">
        <v>30464</v>
      </c>
      <c r="C13239" s="263" t="s">
        <v>23567</v>
      </c>
      <c r="D13239" t="s">
        <v>34973</v>
      </c>
    </row>
    <row r="13240" spans="1:4" x14ac:dyDescent="0.2">
      <c r="A13240" s="263" t="s">
        <v>17855</v>
      </c>
      <c r="B13240" s="263" t="s">
        <v>30464</v>
      </c>
      <c r="C13240" s="263" t="s">
        <v>23567</v>
      </c>
      <c r="D13240" t="s">
        <v>34973</v>
      </c>
    </row>
    <row r="13241" spans="1:4" x14ac:dyDescent="0.2">
      <c r="A13241" s="263" t="s">
        <v>23835</v>
      </c>
      <c r="B13241" s="263" t="s">
        <v>30465</v>
      </c>
      <c r="C13241" s="263" t="s">
        <v>23567</v>
      </c>
      <c r="D13241" t="s">
        <v>34973</v>
      </c>
    </row>
    <row r="13242" spans="1:4" x14ac:dyDescent="0.2">
      <c r="A13242" s="263" t="s">
        <v>23836</v>
      </c>
      <c r="B13242" s="263" t="s">
        <v>30465</v>
      </c>
      <c r="C13242" s="263" t="s">
        <v>23567</v>
      </c>
      <c r="D13242" t="s">
        <v>34973</v>
      </c>
    </row>
    <row r="13243" spans="1:4" x14ac:dyDescent="0.2">
      <c r="A13243" s="263" t="s">
        <v>9269</v>
      </c>
      <c r="B13243" s="263" t="s">
        <v>30466</v>
      </c>
      <c r="C13243" s="263" t="s">
        <v>23567</v>
      </c>
      <c r="D13243" t="s">
        <v>34973</v>
      </c>
    </row>
    <row r="13244" spans="1:4" x14ac:dyDescent="0.2">
      <c r="A13244" s="263" t="s">
        <v>17856</v>
      </c>
      <c r="B13244" s="263" t="s">
        <v>30466</v>
      </c>
      <c r="C13244" s="263" t="s">
        <v>23567</v>
      </c>
      <c r="D13244" t="s">
        <v>34973</v>
      </c>
    </row>
    <row r="13245" spans="1:4" x14ac:dyDescent="0.2">
      <c r="A13245" s="263" t="s">
        <v>9270</v>
      </c>
      <c r="B13245" s="263" t="s">
        <v>30467</v>
      </c>
      <c r="C13245" s="263" t="s">
        <v>23567</v>
      </c>
      <c r="D13245" t="s">
        <v>34973</v>
      </c>
    </row>
    <row r="13246" spans="1:4" x14ac:dyDescent="0.2">
      <c r="A13246" s="263" t="s">
        <v>17857</v>
      </c>
      <c r="B13246" s="263" t="s">
        <v>30467</v>
      </c>
      <c r="C13246" s="263" t="s">
        <v>23567</v>
      </c>
      <c r="D13246" t="s">
        <v>34973</v>
      </c>
    </row>
    <row r="13247" spans="1:4" x14ac:dyDescent="0.2">
      <c r="A13247" s="263" t="s">
        <v>9271</v>
      </c>
      <c r="B13247" s="263" t="s">
        <v>30468</v>
      </c>
      <c r="C13247" s="263" t="s">
        <v>23567</v>
      </c>
      <c r="D13247" t="s">
        <v>34973</v>
      </c>
    </row>
    <row r="13248" spans="1:4" x14ac:dyDescent="0.2">
      <c r="A13248" s="263" t="s">
        <v>17858</v>
      </c>
      <c r="B13248" s="263" t="s">
        <v>30468</v>
      </c>
      <c r="C13248" s="263" t="s">
        <v>23567</v>
      </c>
      <c r="D13248" t="s">
        <v>34973</v>
      </c>
    </row>
    <row r="13249" spans="1:4" x14ac:dyDescent="0.2">
      <c r="A13249" s="263" t="s">
        <v>9272</v>
      </c>
      <c r="B13249" s="263" t="s">
        <v>30469</v>
      </c>
      <c r="C13249" s="263" t="s">
        <v>23567</v>
      </c>
      <c r="D13249" t="s">
        <v>34973</v>
      </c>
    </row>
    <row r="13250" spans="1:4" x14ac:dyDescent="0.2">
      <c r="A13250" s="263" t="s">
        <v>17859</v>
      </c>
      <c r="B13250" s="263" t="s">
        <v>30469</v>
      </c>
      <c r="C13250" s="263" t="s">
        <v>23567</v>
      </c>
      <c r="D13250" t="s">
        <v>34973</v>
      </c>
    </row>
    <row r="13251" spans="1:4" x14ac:dyDescent="0.2">
      <c r="A13251" s="263" t="s">
        <v>9273</v>
      </c>
      <c r="B13251" s="263" t="s">
        <v>30470</v>
      </c>
      <c r="C13251" s="263" t="s">
        <v>12</v>
      </c>
      <c r="D13251" t="s">
        <v>2</v>
      </c>
    </row>
    <row r="13252" spans="1:4" x14ac:dyDescent="0.2">
      <c r="A13252" s="263" t="s">
        <v>17860</v>
      </c>
      <c r="B13252" s="263" t="s">
        <v>30470</v>
      </c>
      <c r="C13252" s="263" t="s">
        <v>12</v>
      </c>
      <c r="D13252" t="s">
        <v>2</v>
      </c>
    </row>
    <row r="13253" spans="1:4" x14ac:dyDescent="0.2">
      <c r="A13253" s="263" t="s">
        <v>9274</v>
      </c>
      <c r="B13253" s="263" t="s">
        <v>30471</v>
      </c>
      <c r="C13253" s="263" t="s">
        <v>12</v>
      </c>
      <c r="D13253" t="s">
        <v>2</v>
      </c>
    </row>
    <row r="13254" spans="1:4" x14ac:dyDescent="0.2">
      <c r="A13254" s="263" t="s">
        <v>17861</v>
      </c>
      <c r="B13254" s="263" t="s">
        <v>30471</v>
      </c>
      <c r="C13254" s="263" t="s">
        <v>12</v>
      </c>
      <c r="D13254" t="s">
        <v>2</v>
      </c>
    </row>
    <row r="13255" spans="1:4" x14ac:dyDescent="0.2">
      <c r="A13255" s="263" t="s">
        <v>3665</v>
      </c>
      <c r="B13255" s="263" t="s">
        <v>30472</v>
      </c>
      <c r="C13255" s="263" t="s">
        <v>12</v>
      </c>
      <c r="D13255" t="s">
        <v>2</v>
      </c>
    </row>
    <row r="13256" spans="1:4" x14ac:dyDescent="0.2">
      <c r="A13256" s="263" t="s">
        <v>17862</v>
      </c>
      <c r="B13256" s="263" t="s">
        <v>30472</v>
      </c>
      <c r="C13256" s="263" t="s">
        <v>12</v>
      </c>
      <c r="D13256" t="s">
        <v>2</v>
      </c>
    </row>
    <row r="13257" spans="1:4" x14ac:dyDescent="0.2">
      <c r="A13257" s="263" t="s">
        <v>3666</v>
      </c>
      <c r="B13257" s="263" t="s">
        <v>30473</v>
      </c>
      <c r="C13257" s="263" t="s">
        <v>12</v>
      </c>
      <c r="D13257" t="s">
        <v>2</v>
      </c>
    </row>
    <row r="13258" spans="1:4" x14ac:dyDescent="0.2">
      <c r="A13258" s="263" t="s">
        <v>17863</v>
      </c>
      <c r="B13258" s="263" t="s">
        <v>30473</v>
      </c>
      <c r="C13258" s="263" t="s">
        <v>12</v>
      </c>
      <c r="D13258" t="s">
        <v>2</v>
      </c>
    </row>
    <row r="13259" spans="1:4" x14ac:dyDescent="0.2">
      <c r="A13259" s="263" t="s">
        <v>3667</v>
      </c>
      <c r="B13259" s="263" t="s">
        <v>30474</v>
      </c>
      <c r="C13259" s="263" t="s">
        <v>12</v>
      </c>
      <c r="D13259" t="s">
        <v>2</v>
      </c>
    </row>
    <row r="13260" spans="1:4" x14ac:dyDescent="0.2">
      <c r="A13260" s="263" t="s">
        <v>17864</v>
      </c>
      <c r="B13260" s="263" t="s">
        <v>30474</v>
      </c>
      <c r="C13260" s="263" t="s">
        <v>12</v>
      </c>
      <c r="D13260" t="s">
        <v>2</v>
      </c>
    </row>
    <row r="13261" spans="1:4" x14ac:dyDescent="0.2">
      <c r="A13261" s="263" t="s">
        <v>23837</v>
      </c>
      <c r="B13261" s="263" t="s">
        <v>30475</v>
      </c>
      <c r="C13261" s="263" t="s">
        <v>12</v>
      </c>
      <c r="D13261" t="s">
        <v>2</v>
      </c>
    </row>
    <row r="13262" spans="1:4" x14ac:dyDescent="0.2">
      <c r="A13262" s="263" t="s">
        <v>23838</v>
      </c>
      <c r="B13262" s="263" t="s">
        <v>30475</v>
      </c>
      <c r="C13262" s="263" t="s">
        <v>12</v>
      </c>
      <c r="D13262" t="s">
        <v>2</v>
      </c>
    </row>
    <row r="13263" spans="1:4" x14ac:dyDescent="0.2">
      <c r="A13263" s="263" t="s">
        <v>3668</v>
      </c>
      <c r="B13263" s="263" t="s">
        <v>35088</v>
      </c>
      <c r="C13263" s="263" t="s">
        <v>12</v>
      </c>
      <c r="D13263" t="s">
        <v>2</v>
      </c>
    </row>
    <row r="13264" spans="1:4" x14ac:dyDescent="0.2">
      <c r="A13264" s="263" t="s">
        <v>17865</v>
      </c>
      <c r="B13264" s="263" t="s">
        <v>35088</v>
      </c>
      <c r="C13264" s="263" t="s">
        <v>12</v>
      </c>
      <c r="D13264" t="s">
        <v>2</v>
      </c>
    </row>
    <row r="13265" spans="1:4" x14ac:dyDescent="0.2">
      <c r="A13265" s="263" t="s">
        <v>3669</v>
      </c>
      <c r="B13265" s="263" t="s">
        <v>35089</v>
      </c>
      <c r="C13265" s="263" t="s">
        <v>12</v>
      </c>
      <c r="D13265" t="s">
        <v>2</v>
      </c>
    </row>
    <row r="13266" spans="1:4" x14ac:dyDescent="0.2">
      <c r="A13266" s="263" t="s">
        <v>17866</v>
      </c>
      <c r="B13266" s="263" t="s">
        <v>35089</v>
      </c>
      <c r="C13266" s="263" t="s">
        <v>12</v>
      </c>
      <c r="D13266" t="s">
        <v>2</v>
      </c>
    </row>
    <row r="13267" spans="1:4" x14ac:dyDescent="0.2">
      <c r="A13267" s="263" t="s">
        <v>3670</v>
      </c>
      <c r="B13267" s="263" t="s">
        <v>35090</v>
      </c>
      <c r="C13267" s="263" t="s">
        <v>12</v>
      </c>
      <c r="D13267" t="s">
        <v>2</v>
      </c>
    </row>
    <row r="13268" spans="1:4" x14ac:dyDescent="0.2">
      <c r="A13268" s="263" t="s">
        <v>17867</v>
      </c>
      <c r="B13268" s="263" t="s">
        <v>35090</v>
      </c>
      <c r="C13268" s="263" t="s">
        <v>12</v>
      </c>
      <c r="D13268" t="s">
        <v>2</v>
      </c>
    </row>
    <row r="13269" spans="1:4" x14ac:dyDescent="0.2">
      <c r="A13269" s="263" t="s">
        <v>3671</v>
      </c>
      <c r="B13269" s="263" t="s">
        <v>35091</v>
      </c>
      <c r="C13269" s="263" t="s">
        <v>12</v>
      </c>
      <c r="D13269" t="s">
        <v>2</v>
      </c>
    </row>
    <row r="13270" spans="1:4" x14ac:dyDescent="0.2">
      <c r="A13270" s="263" t="s">
        <v>17868</v>
      </c>
      <c r="B13270" s="263" t="s">
        <v>35091</v>
      </c>
      <c r="C13270" s="263" t="s">
        <v>12</v>
      </c>
      <c r="D13270" t="s">
        <v>2</v>
      </c>
    </row>
    <row r="13271" spans="1:4" x14ac:dyDescent="0.2">
      <c r="A13271" s="263" t="s">
        <v>3672</v>
      </c>
      <c r="B13271" s="263" t="s">
        <v>35092</v>
      </c>
      <c r="C13271" s="263" t="s">
        <v>12</v>
      </c>
      <c r="D13271" t="s">
        <v>2</v>
      </c>
    </row>
    <row r="13272" spans="1:4" x14ac:dyDescent="0.2">
      <c r="A13272" s="263" t="s">
        <v>17869</v>
      </c>
      <c r="B13272" s="263" t="s">
        <v>35092</v>
      </c>
      <c r="C13272" s="263" t="s">
        <v>12</v>
      </c>
      <c r="D13272" t="s">
        <v>2</v>
      </c>
    </row>
    <row r="13273" spans="1:4" x14ac:dyDescent="0.2">
      <c r="A13273" s="263" t="s">
        <v>3673</v>
      </c>
      <c r="B13273" s="263" t="s">
        <v>30476</v>
      </c>
      <c r="C13273" s="263" t="s">
        <v>12</v>
      </c>
      <c r="D13273" t="s">
        <v>2</v>
      </c>
    </row>
    <row r="13274" spans="1:4" x14ac:dyDescent="0.2">
      <c r="A13274" s="263" t="s">
        <v>17870</v>
      </c>
      <c r="B13274" s="263" t="s">
        <v>30476</v>
      </c>
      <c r="C13274" s="263" t="s">
        <v>12</v>
      </c>
      <c r="D13274" t="s">
        <v>2</v>
      </c>
    </row>
    <row r="13275" spans="1:4" x14ac:dyDescent="0.2">
      <c r="A13275" s="263" t="s">
        <v>3674</v>
      </c>
      <c r="B13275" s="263" t="s">
        <v>30477</v>
      </c>
      <c r="C13275" s="263" t="s">
        <v>12</v>
      </c>
      <c r="D13275" t="s">
        <v>2</v>
      </c>
    </row>
    <row r="13276" spans="1:4" x14ac:dyDescent="0.2">
      <c r="A13276" s="263" t="s">
        <v>17871</v>
      </c>
      <c r="B13276" s="263" t="s">
        <v>30477</v>
      </c>
      <c r="C13276" s="263" t="s">
        <v>12</v>
      </c>
      <c r="D13276" t="s">
        <v>2</v>
      </c>
    </row>
    <row r="13277" spans="1:4" x14ac:dyDescent="0.2">
      <c r="A13277" s="263" t="s">
        <v>3675</v>
      </c>
      <c r="B13277" s="263" t="s">
        <v>30478</v>
      </c>
      <c r="C13277" s="263" t="s">
        <v>12</v>
      </c>
      <c r="D13277" t="s">
        <v>2</v>
      </c>
    </row>
    <row r="13278" spans="1:4" x14ac:dyDescent="0.2">
      <c r="A13278" s="263" t="s">
        <v>17872</v>
      </c>
      <c r="B13278" s="263" t="s">
        <v>30478</v>
      </c>
      <c r="C13278" s="263" t="s">
        <v>12</v>
      </c>
      <c r="D13278" t="s">
        <v>2</v>
      </c>
    </row>
    <row r="13279" spans="1:4" x14ac:dyDescent="0.2">
      <c r="A13279" s="263" t="s">
        <v>3676</v>
      </c>
      <c r="B13279" s="263" t="s">
        <v>30479</v>
      </c>
      <c r="C13279" s="263" t="s">
        <v>12</v>
      </c>
      <c r="D13279" t="s">
        <v>2</v>
      </c>
    </row>
    <row r="13280" spans="1:4" x14ac:dyDescent="0.2">
      <c r="A13280" s="263" t="s">
        <v>17873</v>
      </c>
      <c r="B13280" s="263" t="s">
        <v>30479</v>
      </c>
      <c r="C13280" s="263" t="s">
        <v>12</v>
      </c>
      <c r="D13280" t="s">
        <v>2</v>
      </c>
    </row>
    <row r="13281" spans="1:4" x14ac:dyDescent="0.2">
      <c r="A13281" s="263" t="s">
        <v>3677</v>
      </c>
      <c r="B13281" s="263" t="s">
        <v>30480</v>
      </c>
      <c r="C13281" s="263" t="s">
        <v>12</v>
      </c>
      <c r="D13281" t="s">
        <v>2</v>
      </c>
    </row>
    <row r="13282" spans="1:4" x14ac:dyDescent="0.2">
      <c r="A13282" s="263" t="s">
        <v>17874</v>
      </c>
      <c r="B13282" s="263" t="s">
        <v>30480</v>
      </c>
      <c r="C13282" s="263" t="s">
        <v>12</v>
      </c>
      <c r="D13282" t="s">
        <v>2</v>
      </c>
    </row>
    <row r="13283" spans="1:4" x14ac:dyDescent="0.2">
      <c r="A13283" s="263" t="s">
        <v>3678</v>
      </c>
      <c r="B13283" s="263" t="s">
        <v>35093</v>
      </c>
      <c r="C13283" s="263" t="s">
        <v>12</v>
      </c>
      <c r="D13283" t="s">
        <v>2</v>
      </c>
    </row>
    <row r="13284" spans="1:4" x14ac:dyDescent="0.2">
      <c r="A13284" s="263" t="s">
        <v>17875</v>
      </c>
      <c r="B13284" s="263" t="s">
        <v>35093</v>
      </c>
      <c r="C13284" s="263" t="s">
        <v>12</v>
      </c>
      <c r="D13284" t="s">
        <v>2</v>
      </c>
    </row>
    <row r="13285" spans="1:4" x14ac:dyDescent="0.2">
      <c r="A13285" s="263" t="s">
        <v>3679</v>
      </c>
      <c r="B13285" s="263" t="s">
        <v>35094</v>
      </c>
      <c r="C13285" s="263" t="s">
        <v>12</v>
      </c>
      <c r="D13285" t="s">
        <v>2</v>
      </c>
    </row>
    <row r="13286" spans="1:4" x14ac:dyDescent="0.2">
      <c r="A13286" s="263" t="s">
        <v>17876</v>
      </c>
      <c r="B13286" s="263" t="s">
        <v>35094</v>
      </c>
      <c r="C13286" s="263" t="s">
        <v>12</v>
      </c>
      <c r="D13286" t="s">
        <v>2</v>
      </c>
    </row>
    <row r="13287" spans="1:4" x14ac:dyDescent="0.2">
      <c r="A13287" s="263" t="s">
        <v>3680</v>
      </c>
      <c r="B13287" s="263" t="s">
        <v>35095</v>
      </c>
      <c r="C13287" s="263" t="s">
        <v>12</v>
      </c>
      <c r="D13287" t="s">
        <v>2</v>
      </c>
    </row>
    <row r="13288" spans="1:4" x14ac:dyDescent="0.2">
      <c r="A13288" s="263" t="s">
        <v>17877</v>
      </c>
      <c r="B13288" s="263" t="s">
        <v>35095</v>
      </c>
      <c r="C13288" s="263" t="s">
        <v>12</v>
      </c>
      <c r="D13288" t="s">
        <v>2</v>
      </c>
    </row>
    <row r="13289" spans="1:4" x14ac:dyDescent="0.2">
      <c r="A13289" s="263" t="s">
        <v>3681</v>
      </c>
      <c r="B13289" s="263" t="s">
        <v>30481</v>
      </c>
      <c r="C13289" s="263" t="s">
        <v>12</v>
      </c>
      <c r="D13289" t="s">
        <v>2</v>
      </c>
    </row>
    <row r="13290" spans="1:4" x14ac:dyDescent="0.2">
      <c r="A13290" s="263" t="s">
        <v>17878</v>
      </c>
      <c r="B13290" s="263" t="s">
        <v>30481</v>
      </c>
      <c r="C13290" s="263" t="s">
        <v>12</v>
      </c>
      <c r="D13290" t="s">
        <v>2</v>
      </c>
    </row>
    <row r="13291" spans="1:4" x14ac:dyDescent="0.2">
      <c r="A13291" s="263" t="s">
        <v>3682</v>
      </c>
      <c r="B13291" s="263" t="s">
        <v>30482</v>
      </c>
      <c r="C13291" s="263" t="s">
        <v>12</v>
      </c>
      <c r="D13291" t="s">
        <v>2</v>
      </c>
    </row>
    <row r="13292" spans="1:4" x14ac:dyDescent="0.2">
      <c r="A13292" s="263" t="s">
        <v>17879</v>
      </c>
      <c r="B13292" s="263" t="s">
        <v>30482</v>
      </c>
      <c r="C13292" s="263" t="s">
        <v>12</v>
      </c>
      <c r="D13292" t="s">
        <v>2</v>
      </c>
    </row>
    <row r="13293" spans="1:4" x14ac:dyDescent="0.2">
      <c r="A13293" s="263" t="s">
        <v>3683</v>
      </c>
      <c r="B13293" s="263" t="s">
        <v>30483</v>
      </c>
      <c r="C13293" s="263" t="s">
        <v>12</v>
      </c>
      <c r="D13293" t="s">
        <v>2</v>
      </c>
    </row>
    <row r="13294" spans="1:4" x14ac:dyDescent="0.2">
      <c r="A13294" s="263" t="s">
        <v>17880</v>
      </c>
      <c r="B13294" s="263" t="s">
        <v>30483</v>
      </c>
      <c r="C13294" s="263" t="s">
        <v>12</v>
      </c>
      <c r="D13294" t="s">
        <v>2</v>
      </c>
    </row>
    <row r="13295" spans="1:4" x14ac:dyDescent="0.2">
      <c r="A13295" s="263" t="s">
        <v>3684</v>
      </c>
      <c r="B13295" s="263" t="s">
        <v>35096</v>
      </c>
      <c r="C13295" s="263" t="s">
        <v>12</v>
      </c>
      <c r="D13295" t="s">
        <v>2</v>
      </c>
    </row>
    <row r="13296" spans="1:4" x14ac:dyDescent="0.2">
      <c r="A13296" s="263" t="s">
        <v>17881</v>
      </c>
      <c r="B13296" s="263" t="s">
        <v>35096</v>
      </c>
      <c r="C13296" s="263" t="s">
        <v>12</v>
      </c>
      <c r="D13296" t="s">
        <v>2</v>
      </c>
    </row>
    <row r="13297" spans="1:4" x14ac:dyDescent="0.2">
      <c r="A13297" s="263" t="s">
        <v>3685</v>
      </c>
      <c r="B13297" s="263" t="s">
        <v>35097</v>
      </c>
      <c r="C13297" s="263" t="s">
        <v>12</v>
      </c>
      <c r="D13297" t="s">
        <v>2</v>
      </c>
    </row>
    <row r="13298" spans="1:4" x14ac:dyDescent="0.2">
      <c r="A13298" s="263" t="s">
        <v>17882</v>
      </c>
      <c r="B13298" s="263" t="s">
        <v>35097</v>
      </c>
      <c r="C13298" s="263" t="s">
        <v>12</v>
      </c>
      <c r="D13298" t="s">
        <v>2</v>
      </c>
    </row>
    <row r="13299" spans="1:4" x14ac:dyDescent="0.2">
      <c r="A13299" s="263" t="s">
        <v>3686</v>
      </c>
      <c r="B13299" s="263" t="s">
        <v>35098</v>
      </c>
      <c r="C13299" s="263" t="s">
        <v>12</v>
      </c>
      <c r="D13299" t="s">
        <v>2</v>
      </c>
    </row>
    <row r="13300" spans="1:4" x14ac:dyDescent="0.2">
      <c r="A13300" s="263" t="s">
        <v>17883</v>
      </c>
      <c r="B13300" s="263" t="s">
        <v>35098</v>
      </c>
      <c r="C13300" s="263" t="s">
        <v>12</v>
      </c>
      <c r="D13300" t="s">
        <v>2</v>
      </c>
    </row>
    <row r="13301" spans="1:4" x14ac:dyDescent="0.2">
      <c r="A13301" s="263" t="s">
        <v>3687</v>
      </c>
      <c r="B13301" s="263" t="s">
        <v>30484</v>
      </c>
      <c r="C13301" s="263" t="s">
        <v>12</v>
      </c>
      <c r="D13301" t="s">
        <v>2</v>
      </c>
    </row>
    <row r="13302" spans="1:4" x14ac:dyDescent="0.2">
      <c r="A13302" s="263" t="s">
        <v>17884</v>
      </c>
      <c r="B13302" s="263" t="s">
        <v>30484</v>
      </c>
      <c r="C13302" s="263" t="s">
        <v>12</v>
      </c>
      <c r="D13302" t="s">
        <v>2</v>
      </c>
    </row>
    <row r="13303" spans="1:4" x14ac:dyDescent="0.2">
      <c r="A13303" s="263" t="s">
        <v>3688</v>
      </c>
      <c r="B13303" s="263" t="s">
        <v>30485</v>
      </c>
      <c r="C13303" s="263" t="s">
        <v>12</v>
      </c>
      <c r="D13303" t="s">
        <v>2</v>
      </c>
    </row>
    <row r="13304" spans="1:4" x14ac:dyDescent="0.2">
      <c r="A13304" s="263" t="s">
        <v>17885</v>
      </c>
      <c r="B13304" s="263" t="s">
        <v>30485</v>
      </c>
      <c r="C13304" s="263" t="s">
        <v>12</v>
      </c>
      <c r="D13304" t="s">
        <v>2</v>
      </c>
    </row>
    <row r="13305" spans="1:4" x14ac:dyDescent="0.2">
      <c r="A13305" s="263" t="s">
        <v>3689</v>
      </c>
      <c r="B13305" s="263" t="s">
        <v>30486</v>
      </c>
      <c r="C13305" s="263" t="s">
        <v>12</v>
      </c>
      <c r="D13305" t="s">
        <v>2</v>
      </c>
    </row>
    <row r="13306" spans="1:4" x14ac:dyDescent="0.2">
      <c r="A13306" s="263" t="s">
        <v>17886</v>
      </c>
      <c r="B13306" s="263" t="s">
        <v>30486</v>
      </c>
      <c r="C13306" s="263" t="s">
        <v>12</v>
      </c>
      <c r="D13306" t="s">
        <v>2</v>
      </c>
    </row>
    <row r="13307" spans="1:4" x14ac:dyDescent="0.2">
      <c r="A13307" s="263" t="s">
        <v>3690</v>
      </c>
      <c r="B13307" s="263" t="s">
        <v>30487</v>
      </c>
      <c r="C13307" s="263" t="s">
        <v>12</v>
      </c>
      <c r="D13307" t="s">
        <v>2</v>
      </c>
    </row>
    <row r="13308" spans="1:4" x14ac:dyDescent="0.2">
      <c r="A13308" s="263" t="s">
        <v>17887</v>
      </c>
      <c r="B13308" s="263" t="s">
        <v>30487</v>
      </c>
      <c r="C13308" s="263" t="s">
        <v>12</v>
      </c>
      <c r="D13308" t="s">
        <v>2</v>
      </c>
    </row>
    <row r="13309" spans="1:4" x14ac:dyDescent="0.2">
      <c r="A13309" s="263" t="s">
        <v>3691</v>
      </c>
      <c r="B13309" s="263" t="s">
        <v>30488</v>
      </c>
      <c r="C13309" s="263" t="s">
        <v>12</v>
      </c>
      <c r="D13309" t="s">
        <v>2</v>
      </c>
    </row>
    <row r="13310" spans="1:4" x14ac:dyDescent="0.2">
      <c r="A13310" s="263" t="s">
        <v>17888</v>
      </c>
      <c r="B13310" s="263" t="s">
        <v>30488</v>
      </c>
      <c r="C13310" s="263" t="s">
        <v>12</v>
      </c>
      <c r="D13310" t="s">
        <v>2</v>
      </c>
    </row>
    <row r="13311" spans="1:4" x14ac:dyDescent="0.2">
      <c r="A13311" s="263" t="s">
        <v>3692</v>
      </c>
      <c r="B13311" s="263" t="s">
        <v>30489</v>
      </c>
      <c r="C13311" s="263" t="s">
        <v>12</v>
      </c>
      <c r="D13311" t="s">
        <v>2</v>
      </c>
    </row>
    <row r="13312" spans="1:4" x14ac:dyDescent="0.2">
      <c r="A13312" s="263" t="s">
        <v>17889</v>
      </c>
      <c r="B13312" s="263" t="s">
        <v>30489</v>
      </c>
      <c r="C13312" s="263" t="s">
        <v>12</v>
      </c>
      <c r="D13312" t="s">
        <v>2</v>
      </c>
    </row>
    <row r="13313" spans="1:4" x14ac:dyDescent="0.2">
      <c r="A13313" s="263" t="s">
        <v>3693</v>
      </c>
      <c r="B13313" s="263" t="s">
        <v>30490</v>
      </c>
      <c r="C13313" s="263" t="s">
        <v>12</v>
      </c>
      <c r="D13313" t="s">
        <v>2</v>
      </c>
    </row>
    <row r="13314" spans="1:4" x14ac:dyDescent="0.2">
      <c r="A13314" s="263" t="s">
        <v>17890</v>
      </c>
      <c r="B13314" s="263" t="s">
        <v>30490</v>
      </c>
      <c r="C13314" s="263" t="s">
        <v>12</v>
      </c>
      <c r="D13314" t="s">
        <v>2</v>
      </c>
    </row>
    <row r="13315" spans="1:4" x14ac:dyDescent="0.2">
      <c r="A13315" s="263" t="s">
        <v>3694</v>
      </c>
      <c r="B13315" s="263" t="s">
        <v>30491</v>
      </c>
      <c r="C13315" s="263" t="s">
        <v>12</v>
      </c>
      <c r="D13315" t="s">
        <v>2</v>
      </c>
    </row>
    <row r="13316" spans="1:4" x14ac:dyDescent="0.2">
      <c r="A13316" s="263" t="s">
        <v>17891</v>
      </c>
      <c r="B13316" s="263" t="s">
        <v>30491</v>
      </c>
      <c r="C13316" s="263" t="s">
        <v>12</v>
      </c>
      <c r="D13316" t="s">
        <v>2</v>
      </c>
    </row>
    <row r="13317" spans="1:4" x14ac:dyDescent="0.2">
      <c r="A13317" s="263" t="s">
        <v>3695</v>
      </c>
      <c r="B13317" s="263" t="s">
        <v>30492</v>
      </c>
      <c r="C13317" s="263" t="s">
        <v>12</v>
      </c>
      <c r="D13317" t="s">
        <v>2</v>
      </c>
    </row>
    <row r="13318" spans="1:4" x14ac:dyDescent="0.2">
      <c r="A13318" s="263" t="s">
        <v>17892</v>
      </c>
      <c r="B13318" s="263" t="s">
        <v>30492</v>
      </c>
      <c r="C13318" s="263" t="s">
        <v>12</v>
      </c>
      <c r="D13318" t="s">
        <v>2</v>
      </c>
    </row>
    <row r="13319" spans="1:4" x14ac:dyDescent="0.2">
      <c r="A13319" s="263" t="s">
        <v>3696</v>
      </c>
      <c r="B13319" s="263" t="s">
        <v>30493</v>
      </c>
      <c r="C13319" s="263" t="s">
        <v>12</v>
      </c>
      <c r="D13319" t="s">
        <v>2</v>
      </c>
    </row>
    <row r="13320" spans="1:4" x14ac:dyDescent="0.2">
      <c r="A13320" s="263" t="s">
        <v>17893</v>
      </c>
      <c r="B13320" s="263" t="s">
        <v>30493</v>
      </c>
      <c r="C13320" s="263" t="s">
        <v>12</v>
      </c>
      <c r="D13320" t="s">
        <v>2</v>
      </c>
    </row>
    <row r="13321" spans="1:4" x14ac:dyDescent="0.2">
      <c r="A13321" s="263" t="s">
        <v>3697</v>
      </c>
      <c r="B13321" s="263" t="s">
        <v>30494</v>
      </c>
      <c r="C13321" s="263" t="s">
        <v>12</v>
      </c>
      <c r="D13321" t="s">
        <v>2</v>
      </c>
    </row>
    <row r="13322" spans="1:4" x14ac:dyDescent="0.2">
      <c r="A13322" s="263" t="s">
        <v>17894</v>
      </c>
      <c r="B13322" s="263" t="s">
        <v>30494</v>
      </c>
      <c r="C13322" s="263" t="s">
        <v>12</v>
      </c>
      <c r="D13322" t="s">
        <v>2</v>
      </c>
    </row>
    <row r="13323" spans="1:4" x14ac:dyDescent="0.2">
      <c r="A13323" s="263" t="s">
        <v>3698</v>
      </c>
      <c r="B13323" s="263" t="s">
        <v>30495</v>
      </c>
      <c r="C13323" s="263" t="s">
        <v>12</v>
      </c>
      <c r="D13323" t="s">
        <v>2</v>
      </c>
    </row>
    <row r="13324" spans="1:4" x14ac:dyDescent="0.2">
      <c r="A13324" s="263" t="s">
        <v>17895</v>
      </c>
      <c r="B13324" s="263" t="s">
        <v>30495</v>
      </c>
      <c r="C13324" s="263" t="s">
        <v>12</v>
      </c>
      <c r="D13324" t="s">
        <v>2</v>
      </c>
    </row>
    <row r="13325" spans="1:4" x14ac:dyDescent="0.2">
      <c r="A13325" s="263" t="s">
        <v>23839</v>
      </c>
      <c r="B13325" s="263" t="s">
        <v>30496</v>
      </c>
      <c r="C13325" s="263" t="s">
        <v>12</v>
      </c>
      <c r="D13325" t="s">
        <v>2</v>
      </c>
    </row>
    <row r="13326" spans="1:4" x14ac:dyDescent="0.2">
      <c r="A13326" s="263" t="s">
        <v>23840</v>
      </c>
      <c r="B13326" s="263" t="s">
        <v>30496</v>
      </c>
      <c r="C13326" s="263" t="s">
        <v>12</v>
      </c>
      <c r="D13326" t="s">
        <v>2</v>
      </c>
    </row>
    <row r="13327" spans="1:4" x14ac:dyDescent="0.2">
      <c r="A13327" s="263" t="s">
        <v>9275</v>
      </c>
      <c r="B13327" s="263" t="s">
        <v>30497</v>
      </c>
      <c r="C13327" s="263" t="s">
        <v>12</v>
      </c>
      <c r="D13327" t="s">
        <v>2</v>
      </c>
    </row>
    <row r="13328" spans="1:4" x14ac:dyDescent="0.2">
      <c r="A13328" s="263" t="s">
        <v>17896</v>
      </c>
      <c r="B13328" s="263" t="s">
        <v>30497</v>
      </c>
      <c r="C13328" s="263" t="s">
        <v>12</v>
      </c>
      <c r="D13328" t="s">
        <v>2</v>
      </c>
    </row>
    <row r="13329" spans="1:4" x14ac:dyDescent="0.2">
      <c r="A13329" s="263" t="s">
        <v>9276</v>
      </c>
      <c r="B13329" s="263" t="s">
        <v>30498</v>
      </c>
      <c r="C13329" s="263" t="s">
        <v>12</v>
      </c>
      <c r="D13329" t="s">
        <v>2</v>
      </c>
    </row>
    <row r="13330" spans="1:4" x14ac:dyDescent="0.2">
      <c r="A13330" s="263" t="s">
        <v>17897</v>
      </c>
      <c r="B13330" s="263" t="s">
        <v>30498</v>
      </c>
      <c r="C13330" s="263" t="s">
        <v>12</v>
      </c>
      <c r="D13330" t="s">
        <v>2</v>
      </c>
    </row>
    <row r="13331" spans="1:4" x14ac:dyDescent="0.2">
      <c r="A13331" s="263" t="s">
        <v>3699</v>
      </c>
      <c r="B13331" s="263" t="s">
        <v>30499</v>
      </c>
      <c r="C13331" s="263" t="s">
        <v>12</v>
      </c>
      <c r="D13331" t="s">
        <v>2</v>
      </c>
    </row>
    <row r="13332" spans="1:4" x14ac:dyDescent="0.2">
      <c r="A13332" s="263" t="s">
        <v>17898</v>
      </c>
      <c r="B13332" s="263" t="s">
        <v>30499</v>
      </c>
      <c r="C13332" s="263" t="s">
        <v>12</v>
      </c>
      <c r="D13332" t="s">
        <v>2</v>
      </c>
    </row>
    <row r="13333" spans="1:4" x14ac:dyDescent="0.2">
      <c r="A13333" s="263" t="s">
        <v>3700</v>
      </c>
      <c r="B13333" s="263" t="s">
        <v>30500</v>
      </c>
      <c r="C13333" s="263" t="s">
        <v>12</v>
      </c>
      <c r="D13333" t="s">
        <v>2</v>
      </c>
    </row>
    <row r="13334" spans="1:4" x14ac:dyDescent="0.2">
      <c r="A13334" s="263" t="s">
        <v>17899</v>
      </c>
      <c r="B13334" s="263" t="s">
        <v>30500</v>
      </c>
      <c r="C13334" s="263" t="s">
        <v>12</v>
      </c>
      <c r="D13334" t="s">
        <v>2</v>
      </c>
    </row>
    <row r="13335" spans="1:4" x14ac:dyDescent="0.2">
      <c r="A13335" s="263" t="s">
        <v>3701</v>
      </c>
      <c r="B13335" s="263" t="s">
        <v>30501</v>
      </c>
      <c r="C13335" s="263" t="s">
        <v>12</v>
      </c>
      <c r="D13335" t="s">
        <v>2</v>
      </c>
    </row>
    <row r="13336" spans="1:4" x14ac:dyDescent="0.2">
      <c r="A13336" s="263" t="s">
        <v>17900</v>
      </c>
      <c r="B13336" s="263" t="s">
        <v>30501</v>
      </c>
      <c r="C13336" s="263" t="s">
        <v>12</v>
      </c>
      <c r="D13336" t="s">
        <v>2</v>
      </c>
    </row>
    <row r="13337" spans="1:4" x14ac:dyDescent="0.2">
      <c r="A13337" s="263" t="s">
        <v>9277</v>
      </c>
      <c r="B13337" s="263" t="s">
        <v>30502</v>
      </c>
      <c r="C13337" s="263" t="s">
        <v>12</v>
      </c>
      <c r="D13337" t="s">
        <v>2</v>
      </c>
    </row>
    <row r="13338" spans="1:4" x14ac:dyDescent="0.2">
      <c r="A13338" s="263" t="s">
        <v>17901</v>
      </c>
      <c r="B13338" s="263" t="s">
        <v>30502</v>
      </c>
      <c r="C13338" s="263" t="s">
        <v>12</v>
      </c>
      <c r="D13338" t="s">
        <v>2</v>
      </c>
    </row>
    <row r="13339" spans="1:4" x14ac:dyDescent="0.2">
      <c r="A13339" s="263" t="s">
        <v>3702</v>
      </c>
      <c r="B13339" s="263" t="s">
        <v>30503</v>
      </c>
      <c r="C13339" s="263" t="s">
        <v>12</v>
      </c>
      <c r="D13339" t="s">
        <v>2</v>
      </c>
    </row>
    <row r="13340" spans="1:4" x14ac:dyDescent="0.2">
      <c r="A13340" s="263" t="s">
        <v>17902</v>
      </c>
      <c r="B13340" s="263" t="s">
        <v>30503</v>
      </c>
      <c r="C13340" s="263" t="s">
        <v>12</v>
      </c>
      <c r="D13340" t="s">
        <v>2</v>
      </c>
    </row>
    <row r="13341" spans="1:4" x14ac:dyDescent="0.2">
      <c r="A13341" s="263" t="s">
        <v>3703</v>
      </c>
      <c r="B13341" s="263" t="s">
        <v>30504</v>
      </c>
      <c r="C13341" s="263" t="s">
        <v>12</v>
      </c>
      <c r="D13341" t="s">
        <v>2</v>
      </c>
    </row>
    <row r="13342" spans="1:4" x14ac:dyDescent="0.2">
      <c r="A13342" s="263" t="s">
        <v>17903</v>
      </c>
      <c r="B13342" s="263" t="s">
        <v>30504</v>
      </c>
      <c r="C13342" s="263" t="s">
        <v>12</v>
      </c>
      <c r="D13342" t="s">
        <v>2</v>
      </c>
    </row>
    <row r="13343" spans="1:4" x14ac:dyDescent="0.2">
      <c r="A13343" s="263" t="s">
        <v>3704</v>
      </c>
      <c r="B13343" s="263" t="s">
        <v>30505</v>
      </c>
      <c r="C13343" s="263" t="s">
        <v>12</v>
      </c>
      <c r="D13343" t="s">
        <v>2</v>
      </c>
    </row>
    <row r="13344" spans="1:4" x14ac:dyDescent="0.2">
      <c r="A13344" s="263" t="s">
        <v>17904</v>
      </c>
      <c r="B13344" s="263" t="s">
        <v>30505</v>
      </c>
      <c r="C13344" s="263" t="s">
        <v>12</v>
      </c>
      <c r="D13344" t="s">
        <v>2</v>
      </c>
    </row>
    <row r="13345" spans="1:4" x14ac:dyDescent="0.2">
      <c r="A13345" s="263" t="s">
        <v>3705</v>
      </c>
      <c r="B13345" s="263" t="s">
        <v>30506</v>
      </c>
      <c r="C13345" s="263" t="s">
        <v>12</v>
      </c>
      <c r="D13345" t="s">
        <v>2</v>
      </c>
    </row>
    <row r="13346" spans="1:4" x14ac:dyDescent="0.2">
      <c r="A13346" s="263" t="s">
        <v>17905</v>
      </c>
      <c r="B13346" s="263" t="s">
        <v>30506</v>
      </c>
      <c r="C13346" s="263" t="s">
        <v>12</v>
      </c>
      <c r="D13346" t="s">
        <v>2</v>
      </c>
    </row>
    <row r="13347" spans="1:4" x14ac:dyDescent="0.2">
      <c r="A13347" s="263" t="s">
        <v>3706</v>
      </c>
      <c r="B13347" s="263" t="s">
        <v>30507</v>
      </c>
      <c r="C13347" s="263" t="s">
        <v>12</v>
      </c>
      <c r="D13347" t="s">
        <v>2</v>
      </c>
    </row>
    <row r="13348" spans="1:4" x14ac:dyDescent="0.2">
      <c r="A13348" s="263" t="s">
        <v>17906</v>
      </c>
      <c r="B13348" s="263" t="s">
        <v>30507</v>
      </c>
      <c r="C13348" s="263" t="s">
        <v>12</v>
      </c>
      <c r="D13348" t="s">
        <v>2</v>
      </c>
    </row>
    <row r="13349" spans="1:4" x14ac:dyDescent="0.2">
      <c r="A13349" s="263" t="s">
        <v>3707</v>
      </c>
      <c r="B13349" s="263" t="s">
        <v>30508</v>
      </c>
      <c r="C13349" s="263" t="s">
        <v>12</v>
      </c>
      <c r="D13349" t="s">
        <v>2</v>
      </c>
    </row>
    <row r="13350" spans="1:4" x14ac:dyDescent="0.2">
      <c r="A13350" s="263" t="s">
        <v>17907</v>
      </c>
      <c r="B13350" s="263" t="s">
        <v>30508</v>
      </c>
      <c r="C13350" s="263" t="s">
        <v>12</v>
      </c>
      <c r="D13350" t="s">
        <v>2</v>
      </c>
    </row>
    <row r="13351" spans="1:4" x14ac:dyDescent="0.2">
      <c r="A13351" s="263" t="s">
        <v>3708</v>
      </c>
      <c r="B13351" s="263" t="s">
        <v>30509</v>
      </c>
      <c r="C13351" s="263" t="s">
        <v>12</v>
      </c>
      <c r="D13351" t="s">
        <v>2</v>
      </c>
    </row>
    <row r="13352" spans="1:4" x14ac:dyDescent="0.2">
      <c r="A13352" s="263" t="s">
        <v>17908</v>
      </c>
      <c r="B13352" s="263" t="s">
        <v>30509</v>
      </c>
      <c r="C13352" s="263" t="s">
        <v>12</v>
      </c>
      <c r="D13352" t="s">
        <v>2</v>
      </c>
    </row>
    <row r="13353" spans="1:4" x14ac:dyDescent="0.2">
      <c r="A13353" s="263" t="s">
        <v>3709</v>
      </c>
      <c r="B13353" s="263" t="s">
        <v>30510</v>
      </c>
      <c r="C13353" s="263" t="s">
        <v>12</v>
      </c>
      <c r="D13353" t="s">
        <v>2</v>
      </c>
    </row>
    <row r="13354" spans="1:4" x14ac:dyDescent="0.2">
      <c r="A13354" s="263" t="s">
        <v>17909</v>
      </c>
      <c r="B13354" s="263" t="s">
        <v>30510</v>
      </c>
      <c r="C13354" s="263" t="s">
        <v>12</v>
      </c>
      <c r="D13354" t="s">
        <v>2</v>
      </c>
    </row>
    <row r="13355" spans="1:4" x14ac:dyDescent="0.2">
      <c r="A13355" s="263" t="s">
        <v>3710</v>
      </c>
      <c r="B13355" s="263" t="s">
        <v>30511</v>
      </c>
      <c r="C13355" s="263" t="s">
        <v>12</v>
      </c>
      <c r="D13355" t="s">
        <v>2</v>
      </c>
    </row>
    <row r="13356" spans="1:4" x14ac:dyDescent="0.2">
      <c r="A13356" s="263" t="s">
        <v>17910</v>
      </c>
      <c r="B13356" s="263" t="s">
        <v>30511</v>
      </c>
      <c r="C13356" s="263" t="s">
        <v>12</v>
      </c>
      <c r="D13356" t="s">
        <v>2</v>
      </c>
    </row>
    <row r="13357" spans="1:4" x14ac:dyDescent="0.2">
      <c r="A13357" s="263" t="s">
        <v>3711</v>
      </c>
      <c r="B13357" s="263" t="s">
        <v>30512</v>
      </c>
      <c r="C13357" s="263" t="s">
        <v>12</v>
      </c>
      <c r="D13357" t="s">
        <v>2</v>
      </c>
    </row>
    <row r="13358" spans="1:4" x14ac:dyDescent="0.2">
      <c r="A13358" s="263" t="s">
        <v>17911</v>
      </c>
      <c r="B13358" s="263" t="s">
        <v>30512</v>
      </c>
      <c r="C13358" s="263" t="s">
        <v>12</v>
      </c>
      <c r="D13358" t="s">
        <v>2</v>
      </c>
    </row>
    <row r="13359" spans="1:4" x14ac:dyDescent="0.2">
      <c r="A13359" s="263" t="s">
        <v>3712</v>
      </c>
      <c r="B13359" s="263" t="s">
        <v>30513</v>
      </c>
      <c r="C13359" s="263" t="s">
        <v>12</v>
      </c>
      <c r="D13359" t="s">
        <v>2</v>
      </c>
    </row>
    <row r="13360" spans="1:4" x14ac:dyDescent="0.2">
      <c r="A13360" s="263" t="s">
        <v>17912</v>
      </c>
      <c r="B13360" s="263" t="s">
        <v>30513</v>
      </c>
      <c r="C13360" s="263" t="s">
        <v>12</v>
      </c>
      <c r="D13360" t="s">
        <v>2</v>
      </c>
    </row>
    <row r="13361" spans="1:4" x14ac:dyDescent="0.2">
      <c r="A13361" s="263" t="s">
        <v>3713</v>
      </c>
      <c r="B13361" s="263" t="s">
        <v>30514</v>
      </c>
      <c r="C13361" s="263" t="s">
        <v>12</v>
      </c>
      <c r="D13361" t="s">
        <v>2</v>
      </c>
    </row>
    <row r="13362" spans="1:4" x14ac:dyDescent="0.2">
      <c r="A13362" s="263" t="s">
        <v>17913</v>
      </c>
      <c r="B13362" s="263" t="s">
        <v>30514</v>
      </c>
      <c r="C13362" s="263" t="s">
        <v>12</v>
      </c>
      <c r="D13362" t="s">
        <v>2</v>
      </c>
    </row>
    <row r="13363" spans="1:4" x14ac:dyDescent="0.2">
      <c r="A13363" s="263" t="s">
        <v>3714</v>
      </c>
      <c r="B13363" s="263" t="s">
        <v>30515</v>
      </c>
      <c r="C13363" s="263" t="s">
        <v>12</v>
      </c>
      <c r="D13363" t="s">
        <v>2</v>
      </c>
    </row>
    <row r="13364" spans="1:4" x14ac:dyDescent="0.2">
      <c r="A13364" s="263" t="s">
        <v>17914</v>
      </c>
      <c r="B13364" s="263" t="s">
        <v>30515</v>
      </c>
      <c r="C13364" s="263" t="s">
        <v>12</v>
      </c>
      <c r="D13364" t="s">
        <v>2</v>
      </c>
    </row>
    <row r="13365" spans="1:4" x14ac:dyDescent="0.2">
      <c r="A13365" s="263" t="s">
        <v>3715</v>
      </c>
      <c r="B13365" s="263" t="s">
        <v>30516</v>
      </c>
      <c r="C13365" s="263" t="s">
        <v>12</v>
      </c>
      <c r="D13365" t="s">
        <v>2</v>
      </c>
    </row>
    <row r="13366" spans="1:4" x14ac:dyDescent="0.2">
      <c r="A13366" s="263" t="s">
        <v>17915</v>
      </c>
      <c r="B13366" s="263" t="s">
        <v>30516</v>
      </c>
      <c r="C13366" s="263" t="s">
        <v>12</v>
      </c>
      <c r="D13366" t="s">
        <v>2</v>
      </c>
    </row>
    <row r="13367" spans="1:4" x14ac:dyDescent="0.2">
      <c r="A13367" s="263" t="s">
        <v>3716</v>
      </c>
      <c r="B13367" s="263" t="s">
        <v>30517</v>
      </c>
      <c r="C13367" s="263" t="s">
        <v>12</v>
      </c>
      <c r="D13367" t="s">
        <v>2</v>
      </c>
    </row>
    <row r="13368" spans="1:4" x14ac:dyDescent="0.2">
      <c r="A13368" s="263" t="s">
        <v>17916</v>
      </c>
      <c r="B13368" s="263" t="s">
        <v>30517</v>
      </c>
      <c r="C13368" s="263" t="s">
        <v>12</v>
      </c>
      <c r="D13368" t="s">
        <v>2</v>
      </c>
    </row>
    <row r="13369" spans="1:4" x14ac:dyDescent="0.2">
      <c r="A13369" s="263" t="s">
        <v>3717</v>
      </c>
      <c r="B13369" s="263" t="s">
        <v>30518</v>
      </c>
      <c r="C13369" s="263" t="s">
        <v>12</v>
      </c>
      <c r="D13369" t="s">
        <v>2</v>
      </c>
    </row>
    <row r="13370" spans="1:4" x14ac:dyDescent="0.2">
      <c r="A13370" s="263" t="s">
        <v>17917</v>
      </c>
      <c r="B13370" s="263" t="s">
        <v>30518</v>
      </c>
      <c r="C13370" s="263" t="s">
        <v>12</v>
      </c>
      <c r="D13370" t="s">
        <v>2</v>
      </c>
    </row>
    <row r="13371" spans="1:4" x14ac:dyDescent="0.2">
      <c r="A13371" s="263" t="s">
        <v>3718</v>
      </c>
      <c r="B13371" s="263" t="s">
        <v>30519</v>
      </c>
      <c r="C13371" s="263" t="s">
        <v>12</v>
      </c>
      <c r="D13371" t="s">
        <v>2</v>
      </c>
    </row>
    <row r="13372" spans="1:4" x14ac:dyDescent="0.2">
      <c r="A13372" s="263" t="s">
        <v>17918</v>
      </c>
      <c r="B13372" s="263" t="s">
        <v>30519</v>
      </c>
      <c r="C13372" s="263" t="s">
        <v>12</v>
      </c>
      <c r="D13372" t="s">
        <v>2</v>
      </c>
    </row>
    <row r="13373" spans="1:4" x14ac:dyDescent="0.2">
      <c r="A13373" s="263" t="s">
        <v>3719</v>
      </c>
      <c r="B13373" s="263" t="s">
        <v>30520</v>
      </c>
      <c r="C13373" s="263" t="s">
        <v>12</v>
      </c>
      <c r="D13373" t="s">
        <v>2</v>
      </c>
    </row>
    <row r="13374" spans="1:4" x14ac:dyDescent="0.2">
      <c r="A13374" s="263" t="s">
        <v>17919</v>
      </c>
      <c r="B13374" s="263" t="s">
        <v>30520</v>
      </c>
      <c r="C13374" s="263" t="s">
        <v>12</v>
      </c>
      <c r="D13374" t="s">
        <v>2</v>
      </c>
    </row>
    <row r="13375" spans="1:4" x14ac:dyDescent="0.2">
      <c r="A13375" s="263" t="s">
        <v>3720</v>
      </c>
      <c r="B13375" s="263" t="s">
        <v>30521</v>
      </c>
      <c r="C13375" s="263" t="s">
        <v>12</v>
      </c>
      <c r="D13375" t="s">
        <v>2</v>
      </c>
    </row>
    <row r="13376" spans="1:4" x14ac:dyDescent="0.2">
      <c r="A13376" s="263" t="s">
        <v>17920</v>
      </c>
      <c r="B13376" s="263" t="s">
        <v>30521</v>
      </c>
      <c r="C13376" s="263" t="s">
        <v>12</v>
      </c>
      <c r="D13376" t="s">
        <v>2</v>
      </c>
    </row>
    <row r="13377" spans="1:4" x14ac:dyDescent="0.2">
      <c r="A13377" s="263" t="s">
        <v>3723</v>
      </c>
      <c r="B13377" s="263" t="s">
        <v>30522</v>
      </c>
      <c r="C13377" s="263" t="s">
        <v>12</v>
      </c>
      <c r="D13377" t="s">
        <v>2</v>
      </c>
    </row>
    <row r="13378" spans="1:4" x14ac:dyDescent="0.2">
      <c r="A13378" s="263" t="s">
        <v>17921</v>
      </c>
      <c r="B13378" s="263" t="s">
        <v>30522</v>
      </c>
      <c r="C13378" s="263" t="s">
        <v>12</v>
      </c>
      <c r="D13378" t="s">
        <v>2</v>
      </c>
    </row>
    <row r="13379" spans="1:4" x14ac:dyDescent="0.2">
      <c r="A13379" s="263" t="s">
        <v>3724</v>
      </c>
      <c r="B13379" s="263" t="s">
        <v>30523</v>
      </c>
      <c r="C13379" s="263" t="s">
        <v>12</v>
      </c>
      <c r="D13379" t="s">
        <v>2</v>
      </c>
    </row>
    <row r="13380" spans="1:4" x14ac:dyDescent="0.2">
      <c r="A13380" s="263" t="s">
        <v>17922</v>
      </c>
      <c r="B13380" s="263" t="s">
        <v>30523</v>
      </c>
      <c r="C13380" s="263" t="s">
        <v>12</v>
      </c>
      <c r="D13380" t="s">
        <v>2</v>
      </c>
    </row>
    <row r="13381" spans="1:4" x14ac:dyDescent="0.2">
      <c r="A13381" s="263" t="s">
        <v>23841</v>
      </c>
      <c r="B13381" s="263" t="s">
        <v>30524</v>
      </c>
      <c r="C13381" s="263" t="s">
        <v>12</v>
      </c>
      <c r="D13381" t="s">
        <v>2</v>
      </c>
    </row>
    <row r="13382" spans="1:4" x14ac:dyDescent="0.2">
      <c r="A13382" s="263" t="s">
        <v>23842</v>
      </c>
      <c r="B13382" s="263" t="s">
        <v>30524</v>
      </c>
      <c r="C13382" s="263" t="s">
        <v>12</v>
      </c>
      <c r="D13382" t="s">
        <v>2</v>
      </c>
    </row>
    <row r="13383" spans="1:4" x14ac:dyDescent="0.2">
      <c r="A13383" s="263" t="s">
        <v>9278</v>
      </c>
      <c r="B13383" s="263" t="s">
        <v>30525</v>
      </c>
      <c r="C13383" s="263" t="s">
        <v>12</v>
      </c>
      <c r="D13383" t="s">
        <v>2</v>
      </c>
    </row>
    <row r="13384" spans="1:4" x14ac:dyDescent="0.2">
      <c r="A13384" s="263" t="s">
        <v>17923</v>
      </c>
      <c r="B13384" s="263" t="s">
        <v>30525</v>
      </c>
      <c r="C13384" s="263" t="s">
        <v>12</v>
      </c>
      <c r="D13384" t="s">
        <v>2</v>
      </c>
    </row>
    <row r="13385" spans="1:4" x14ac:dyDescent="0.2">
      <c r="A13385" s="263" t="s">
        <v>9279</v>
      </c>
      <c r="B13385" s="263" t="s">
        <v>30526</v>
      </c>
      <c r="C13385" s="263" t="s">
        <v>12</v>
      </c>
      <c r="D13385" t="s">
        <v>2</v>
      </c>
    </row>
    <row r="13386" spans="1:4" x14ac:dyDescent="0.2">
      <c r="A13386" s="263" t="s">
        <v>17924</v>
      </c>
      <c r="B13386" s="263" t="s">
        <v>30526</v>
      </c>
      <c r="C13386" s="263" t="s">
        <v>12</v>
      </c>
      <c r="D13386" t="s">
        <v>2</v>
      </c>
    </row>
    <row r="13387" spans="1:4" x14ac:dyDescent="0.2">
      <c r="A13387" s="263" t="s">
        <v>9280</v>
      </c>
      <c r="B13387" s="263" t="s">
        <v>30527</v>
      </c>
      <c r="C13387" s="263" t="s">
        <v>12</v>
      </c>
      <c r="D13387" t="s">
        <v>2</v>
      </c>
    </row>
    <row r="13388" spans="1:4" x14ac:dyDescent="0.2">
      <c r="A13388" s="263" t="s">
        <v>17925</v>
      </c>
      <c r="B13388" s="263" t="s">
        <v>30527</v>
      </c>
      <c r="C13388" s="263" t="s">
        <v>12</v>
      </c>
      <c r="D13388" t="s">
        <v>2</v>
      </c>
    </row>
    <row r="13389" spans="1:4" x14ac:dyDescent="0.2">
      <c r="A13389" s="263" t="s">
        <v>3727</v>
      </c>
      <c r="B13389" s="263" t="s">
        <v>30528</v>
      </c>
      <c r="C13389" s="263" t="s">
        <v>12</v>
      </c>
      <c r="D13389" t="s">
        <v>2</v>
      </c>
    </row>
    <row r="13390" spans="1:4" x14ac:dyDescent="0.2">
      <c r="A13390" s="263" t="s">
        <v>17926</v>
      </c>
      <c r="B13390" s="263" t="s">
        <v>30528</v>
      </c>
      <c r="C13390" s="263" t="s">
        <v>12</v>
      </c>
      <c r="D13390" t="s">
        <v>2</v>
      </c>
    </row>
    <row r="13391" spans="1:4" x14ac:dyDescent="0.2">
      <c r="A13391" s="263" t="s">
        <v>9281</v>
      </c>
      <c r="B13391" s="263" t="s">
        <v>30529</v>
      </c>
      <c r="C13391" s="263" t="s">
        <v>12</v>
      </c>
      <c r="D13391" t="s">
        <v>2</v>
      </c>
    </row>
    <row r="13392" spans="1:4" x14ac:dyDescent="0.2">
      <c r="A13392" s="263" t="s">
        <v>17927</v>
      </c>
      <c r="B13392" s="263" t="s">
        <v>30529</v>
      </c>
      <c r="C13392" s="263" t="s">
        <v>12</v>
      </c>
      <c r="D13392" t="s">
        <v>2</v>
      </c>
    </row>
    <row r="13393" spans="1:4" x14ac:dyDescent="0.2">
      <c r="A13393" s="263" t="s">
        <v>3728</v>
      </c>
      <c r="B13393" s="263" t="s">
        <v>30530</v>
      </c>
      <c r="C13393" s="263" t="s">
        <v>12</v>
      </c>
      <c r="D13393" t="s">
        <v>2</v>
      </c>
    </row>
    <row r="13394" spans="1:4" x14ac:dyDescent="0.2">
      <c r="A13394" s="263" t="s">
        <v>17928</v>
      </c>
      <c r="B13394" s="263" t="s">
        <v>30530</v>
      </c>
      <c r="C13394" s="263" t="s">
        <v>12</v>
      </c>
      <c r="D13394" t="s">
        <v>2</v>
      </c>
    </row>
    <row r="13395" spans="1:4" x14ac:dyDescent="0.2">
      <c r="A13395" s="263" t="s">
        <v>3721</v>
      </c>
      <c r="B13395" s="263" t="s">
        <v>30531</v>
      </c>
      <c r="C13395" s="263" t="s">
        <v>23567</v>
      </c>
      <c r="D13395" t="s">
        <v>34973</v>
      </c>
    </row>
    <row r="13396" spans="1:4" x14ac:dyDescent="0.2">
      <c r="A13396" s="263" t="s">
        <v>17929</v>
      </c>
      <c r="B13396" s="263" t="s">
        <v>30531</v>
      </c>
      <c r="C13396" s="263" t="s">
        <v>23567</v>
      </c>
      <c r="D13396" t="s">
        <v>34973</v>
      </c>
    </row>
    <row r="13397" spans="1:4" x14ac:dyDescent="0.2">
      <c r="A13397" s="263" t="s">
        <v>3725</v>
      </c>
      <c r="B13397" s="263" t="s">
        <v>30532</v>
      </c>
      <c r="C13397" s="263" t="s">
        <v>12</v>
      </c>
      <c r="D13397" t="s">
        <v>2</v>
      </c>
    </row>
    <row r="13398" spans="1:4" x14ac:dyDescent="0.2">
      <c r="A13398" s="263" t="s">
        <v>17930</v>
      </c>
      <c r="B13398" s="263" t="s">
        <v>30532</v>
      </c>
      <c r="C13398" s="263" t="s">
        <v>12</v>
      </c>
      <c r="D13398" t="s">
        <v>2</v>
      </c>
    </row>
    <row r="13399" spans="1:4" x14ac:dyDescent="0.2">
      <c r="A13399" s="263" t="s">
        <v>3722</v>
      </c>
      <c r="B13399" s="263" t="s">
        <v>30533</v>
      </c>
      <c r="C13399" s="263" t="s">
        <v>23567</v>
      </c>
      <c r="D13399" t="s">
        <v>34973</v>
      </c>
    </row>
    <row r="13400" spans="1:4" x14ac:dyDescent="0.2">
      <c r="A13400" s="263" t="s">
        <v>17931</v>
      </c>
      <c r="B13400" s="263" t="s">
        <v>30533</v>
      </c>
      <c r="C13400" s="263" t="s">
        <v>23567</v>
      </c>
      <c r="D13400" t="s">
        <v>34973</v>
      </c>
    </row>
    <row r="13401" spans="1:4" x14ac:dyDescent="0.2">
      <c r="A13401" s="263" t="s">
        <v>3729</v>
      </c>
      <c r="B13401" s="263" t="s">
        <v>30534</v>
      </c>
      <c r="C13401" s="263" t="s">
        <v>12</v>
      </c>
      <c r="D13401" t="s">
        <v>2</v>
      </c>
    </row>
    <row r="13402" spans="1:4" x14ac:dyDescent="0.2">
      <c r="A13402" s="263" t="s">
        <v>17932</v>
      </c>
      <c r="B13402" s="263" t="s">
        <v>30534</v>
      </c>
      <c r="C13402" s="263" t="s">
        <v>12</v>
      </c>
      <c r="D13402" t="s">
        <v>2</v>
      </c>
    </row>
    <row r="13403" spans="1:4" x14ac:dyDescent="0.2">
      <c r="A13403" s="263" t="s">
        <v>3730</v>
      </c>
      <c r="B13403" s="263" t="s">
        <v>30535</v>
      </c>
      <c r="C13403" s="263" t="s">
        <v>12</v>
      </c>
      <c r="D13403" t="s">
        <v>2</v>
      </c>
    </row>
    <row r="13404" spans="1:4" x14ac:dyDescent="0.2">
      <c r="A13404" s="263" t="s">
        <v>17933</v>
      </c>
      <c r="B13404" s="263" t="s">
        <v>30535</v>
      </c>
      <c r="C13404" s="263" t="s">
        <v>12</v>
      </c>
      <c r="D13404" t="s">
        <v>2</v>
      </c>
    </row>
    <row r="13405" spans="1:4" x14ac:dyDescent="0.2">
      <c r="A13405" s="263" t="s">
        <v>3731</v>
      </c>
      <c r="B13405" s="263" t="s">
        <v>30536</v>
      </c>
      <c r="C13405" s="263" t="s">
        <v>12</v>
      </c>
      <c r="D13405" t="s">
        <v>2</v>
      </c>
    </row>
    <row r="13406" spans="1:4" x14ac:dyDescent="0.2">
      <c r="A13406" s="263" t="s">
        <v>17934</v>
      </c>
      <c r="B13406" s="263" t="s">
        <v>30536</v>
      </c>
      <c r="C13406" s="263" t="s">
        <v>12</v>
      </c>
      <c r="D13406" t="s">
        <v>2</v>
      </c>
    </row>
    <row r="13407" spans="1:4" x14ac:dyDescent="0.2">
      <c r="A13407" s="263" t="s">
        <v>3732</v>
      </c>
      <c r="B13407" s="263" t="s">
        <v>30537</v>
      </c>
      <c r="C13407" s="263" t="s">
        <v>12</v>
      </c>
      <c r="D13407" t="s">
        <v>2</v>
      </c>
    </row>
    <row r="13408" spans="1:4" x14ac:dyDescent="0.2">
      <c r="A13408" s="263" t="s">
        <v>17935</v>
      </c>
      <c r="B13408" s="263" t="s">
        <v>30537</v>
      </c>
      <c r="C13408" s="263" t="s">
        <v>12</v>
      </c>
      <c r="D13408" t="s">
        <v>2</v>
      </c>
    </row>
    <row r="13409" spans="1:4" x14ac:dyDescent="0.2">
      <c r="A13409" s="263" t="s">
        <v>3733</v>
      </c>
      <c r="B13409" s="263" t="s">
        <v>30538</v>
      </c>
      <c r="C13409" s="263" t="s">
        <v>12</v>
      </c>
      <c r="D13409" t="s">
        <v>2</v>
      </c>
    </row>
    <row r="13410" spans="1:4" x14ac:dyDescent="0.2">
      <c r="A13410" s="263" t="s">
        <v>17936</v>
      </c>
      <c r="B13410" s="263" t="s">
        <v>30538</v>
      </c>
      <c r="C13410" s="263" t="s">
        <v>12</v>
      </c>
      <c r="D13410" t="s">
        <v>2</v>
      </c>
    </row>
    <row r="13411" spans="1:4" x14ac:dyDescent="0.2">
      <c r="A13411" s="263" t="s">
        <v>9282</v>
      </c>
      <c r="B13411" s="263" t="s">
        <v>30539</v>
      </c>
      <c r="C13411" s="263" t="s">
        <v>12</v>
      </c>
      <c r="D13411" t="s">
        <v>2</v>
      </c>
    </row>
    <row r="13412" spans="1:4" x14ac:dyDescent="0.2">
      <c r="A13412" s="263" t="s">
        <v>17937</v>
      </c>
      <c r="B13412" s="263" t="s">
        <v>30539</v>
      </c>
      <c r="C13412" s="263" t="s">
        <v>12</v>
      </c>
      <c r="D13412" t="s">
        <v>2</v>
      </c>
    </row>
    <row r="13413" spans="1:4" x14ac:dyDescent="0.2">
      <c r="A13413" s="263" t="s">
        <v>9283</v>
      </c>
      <c r="B13413" s="263" t="s">
        <v>30540</v>
      </c>
      <c r="C13413" s="263" t="s">
        <v>12</v>
      </c>
      <c r="D13413" t="s">
        <v>2</v>
      </c>
    </row>
    <row r="13414" spans="1:4" x14ac:dyDescent="0.2">
      <c r="A13414" s="263" t="s">
        <v>17938</v>
      </c>
      <c r="B13414" s="263" t="s">
        <v>30540</v>
      </c>
      <c r="C13414" s="263" t="s">
        <v>12</v>
      </c>
      <c r="D13414" t="s">
        <v>2</v>
      </c>
    </row>
    <row r="13415" spans="1:4" x14ac:dyDescent="0.2">
      <c r="A13415" s="263" t="s">
        <v>3734</v>
      </c>
      <c r="B13415" s="263" t="s">
        <v>30541</v>
      </c>
      <c r="C13415" s="263" t="s">
        <v>12</v>
      </c>
      <c r="D13415" t="s">
        <v>2</v>
      </c>
    </row>
    <row r="13416" spans="1:4" x14ac:dyDescent="0.2">
      <c r="A13416" s="263" t="s">
        <v>17939</v>
      </c>
      <c r="B13416" s="263" t="s">
        <v>30541</v>
      </c>
      <c r="C13416" s="263" t="s">
        <v>12</v>
      </c>
      <c r="D13416" t="s">
        <v>2</v>
      </c>
    </row>
    <row r="13417" spans="1:4" x14ac:dyDescent="0.2">
      <c r="A13417" s="263" t="s">
        <v>3735</v>
      </c>
      <c r="B13417" s="263" t="s">
        <v>30542</v>
      </c>
      <c r="C13417" s="263" t="s">
        <v>12</v>
      </c>
      <c r="D13417" t="s">
        <v>2</v>
      </c>
    </row>
    <row r="13418" spans="1:4" x14ac:dyDescent="0.2">
      <c r="A13418" s="263" t="s">
        <v>17940</v>
      </c>
      <c r="B13418" s="263" t="s">
        <v>30542</v>
      </c>
      <c r="C13418" s="263" t="s">
        <v>12</v>
      </c>
      <c r="D13418" t="s">
        <v>2</v>
      </c>
    </row>
    <row r="13419" spans="1:4" x14ac:dyDescent="0.2">
      <c r="A13419" s="263" t="s">
        <v>3736</v>
      </c>
      <c r="B13419" s="263" t="s">
        <v>30543</v>
      </c>
      <c r="C13419" s="263" t="s">
        <v>12</v>
      </c>
      <c r="D13419" t="s">
        <v>2</v>
      </c>
    </row>
    <row r="13420" spans="1:4" x14ac:dyDescent="0.2">
      <c r="A13420" s="263" t="s">
        <v>17941</v>
      </c>
      <c r="B13420" s="263" t="s">
        <v>30543</v>
      </c>
      <c r="C13420" s="263" t="s">
        <v>12</v>
      </c>
      <c r="D13420" t="s">
        <v>2</v>
      </c>
    </row>
    <row r="13421" spans="1:4" x14ac:dyDescent="0.2">
      <c r="A13421" s="263" t="s">
        <v>3737</v>
      </c>
      <c r="B13421" s="263" t="s">
        <v>30544</v>
      </c>
      <c r="C13421" s="263" t="s">
        <v>12</v>
      </c>
      <c r="D13421" t="s">
        <v>2</v>
      </c>
    </row>
    <row r="13422" spans="1:4" x14ac:dyDescent="0.2">
      <c r="A13422" s="263" t="s">
        <v>17942</v>
      </c>
      <c r="B13422" s="263" t="s">
        <v>30544</v>
      </c>
      <c r="C13422" s="263" t="s">
        <v>12</v>
      </c>
      <c r="D13422" t="s">
        <v>2</v>
      </c>
    </row>
    <row r="13423" spans="1:4" x14ac:dyDescent="0.2">
      <c r="A13423" s="263" t="s">
        <v>3738</v>
      </c>
      <c r="B13423" s="263" t="s">
        <v>30545</v>
      </c>
      <c r="C13423" s="263" t="s">
        <v>12</v>
      </c>
      <c r="D13423" t="s">
        <v>2</v>
      </c>
    </row>
    <row r="13424" spans="1:4" x14ac:dyDescent="0.2">
      <c r="A13424" s="263" t="s">
        <v>17943</v>
      </c>
      <c r="B13424" s="263" t="s">
        <v>30545</v>
      </c>
      <c r="C13424" s="263" t="s">
        <v>12</v>
      </c>
      <c r="D13424" t="s">
        <v>2</v>
      </c>
    </row>
    <row r="13425" spans="1:4" x14ac:dyDescent="0.2">
      <c r="A13425" s="263" t="s">
        <v>3739</v>
      </c>
      <c r="B13425" s="263" t="s">
        <v>30546</v>
      </c>
      <c r="C13425" s="263" t="s">
        <v>12</v>
      </c>
      <c r="D13425" t="s">
        <v>2</v>
      </c>
    </row>
    <row r="13426" spans="1:4" x14ac:dyDescent="0.2">
      <c r="A13426" s="263" t="s">
        <v>17944</v>
      </c>
      <c r="B13426" s="263" t="s">
        <v>30546</v>
      </c>
      <c r="C13426" s="263" t="s">
        <v>12</v>
      </c>
      <c r="D13426" t="s">
        <v>2</v>
      </c>
    </row>
    <row r="13427" spans="1:4" x14ac:dyDescent="0.2">
      <c r="A13427" s="263" t="s">
        <v>9284</v>
      </c>
      <c r="B13427" s="263" t="s">
        <v>30547</v>
      </c>
      <c r="C13427" s="263" t="s">
        <v>12</v>
      </c>
      <c r="D13427" t="s">
        <v>2</v>
      </c>
    </row>
    <row r="13428" spans="1:4" x14ac:dyDescent="0.2">
      <c r="A13428" s="263" t="s">
        <v>17945</v>
      </c>
      <c r="B13428" s="263" t="s">
        <v>30547</v>
      </c>
      <c r="C13428" s="263" t="s">
        <v>12</v>
      </c>
      <c r="D13428" t="s">
        <v>2</v>
      </c>
    </row>
    <row r="13429" spans="1:4" x14ac:dyDescent="0.2">
      <c r="A13429" s="263" t="s">
        <v>9285</v>
      </c>
      <c r="B13429" s="263" t="s">
        <v>30548</v>
      </c>
      <c r="C13429" s="263" t="s">
        <v>12</v>
      </c>
      <c r="D13429" t="s">
        <v>2</v>
      </c>
    </row>
    <row r="13430" spans="1:4" x14ac:dyDescent="0.2">
      <c r="A13430" s="263" t="s">
        <v>17946</v>
      </c>
      <c r="B13430" s="263" t="s">
        <v>30548</v>
      </c>
      <c r="C13430" s="263" t="s">
        <v>12</v>
      </c>
      <c r="D13430" t="s">
        <v>2</v>
      </c>
    </row>
    <row r="13431" spans="1:4" x14ac:dyDescent="0.2">
      <c r="A13431" s="263" t="s">
        <v>9286</v>
      </c>
      <c r="B13431" s="263" t="s">
        <v>30549</v>
      </c>
      <c r="C13431" s="263" t="s">
        <v>20</v>
      </c>
      <c r="D13431" t="s">
        <v>0</v>
      </c>
    </row>
    <row r="13432" spans="1:4" x14ac:dyDescent="0.2">
      <c r="A13432" s="263" t="s">
        <v>17947</v>
      </c>
      <c r="B13432" s="263" t="s">
        <v>30549</v>
      </c>
      <c r="C13432" s="263" t="s">
        <v>20</v>
      </c>
      <c r="D13432" t="s">
        <v>0</v>
      </c>
    </row>
    <row r="13433" spans="1:4" x14ac:dyDescent="0.2">
      <c r="A13433" s="263" t="s">
        <v>3741</v>
      </c>
      <c r="B13433" s="263" t="s">
        <v>30550</v>
      </c>
      <c r="C13433" s="263" t="s">
        <v>23567</v>
      </c>
      <c r="D13433" t="s">
        <v>34973</v>
      </c>
    </row>
    <row r="13434" spans="1:4" x14ac:dyDescent="0.2">
      <c r="A13434" s="263" t="s">
        <v>17948</v>
      </c>
      <c r="B13434" s="263" t="s">
        <v>30550</v>
      </c>
      <c r="C13434" s="263" t="s">
        <v>23567</v>
      </c>
      <c r="D13434" t="s">
        <v>34973</v>
      </c>
    </row>
    <row r="13435" spans="1:4" x14ac:dyDescent="0.2">
      <c r="A13435" s="263" t="s">
        <v>3742</v>
      </c>
      <c r="B13435" s="263" t="s">
        <v>30551</v>
      </c>
      <c r="C13435" s="263" t="s">
        <v>23567</v>
      </c>
      <c r="D13435" t="s">
        <v>34973</v>
      </c>
    </row>
    <row r="13436" spans="1:4" x14ac:dyDescent="0.2">
      <c r="A13436" s="263" t="s">
        <v>17949</v>
      </c>
      <c r="B13436" s="263" t="s">
        <v>30551</v>
      </c>
      <c r="C13436" s="263" t="s">
        <v>23567</v>
      </c>
      <c r="D13436" t="s">
        <v>34973</v>
      </c>
    </row>
    <row r="13437" spans="1:4" x14ac:dyDescent="0.2">
      <c r="A13437" s="263" t="s">
        <v>3743</v>
      </c>
      <c r="B13437" s="263" t="s">
        <v>30552</v>
      </c>
      <c r="C13437" s="263" t="s">
        <v>12</v>
      </c>
      <c r="D13437" t="s">
        <v>2</v>
      </c>
    </row>
    <row r="13438" spans="1:4" x14ac:dyDescent="0.2">
      <c r="A13438" s="263" t="s">
        <v>17950</v>
      </c>
      <c r="B13438" s="263" t="s">
        <v>30552</v>
      </c>
      <c r="C13438" s="263" t="s">
        <v>12</v>
      </c>
      <c r="D13438" t="s">
        <v>2</v>
      </c>
    </row>
    <row r="13439" spans="1:4" x14ac:dyDescent="0.2">
      <c r="A13439" s="263" t="s">
        <v>3744</v>
      </c>
      <c r="B13439" s="263" t="s">
        <v>30553</v>
      </c>
      <c r="C13439" s="263" t="s">
        <v>23567</v>
      </c>
      <c r="D13439" t="s">
        <v>34973</v>
      </c>
    </row>
    <row r="13440" spans="1:4" x14ac:dyDescent="0.2">
      <c r="A13440" s="263" t="s">
        <v>17951</v>
      </c>
      <c r="B13440" s="263" t="s">
        <v>30553</v>
      </c>
      <c r="C13440" s="263" t="s">
        <v>23567</v>
      </c>
      <c r="D13440" t="s">
        <v>34973</v>
      </c>
    </row>
    <row r="13441" spans="1:4" x14ac:dyDescent="0.2">
      <c r="A13441" s="263" t="s">
        <v>3750</v>
      </c>
      <c r="B13441" s="263" t="s">
        <v>30554</v>
      </c>
      <c r="C13441" s="263" t="s">
        <v>23567</v>
      </c>
      <c r="D13441" t="s">
        <v>34973</v>
      </c>
    </row>
    <row r="13442" spans="1:4" x14ac:dyDescent="0.2">
      <c r="A13442" s="263" t="s">
        <v>17952</v>
      </c>
      <c r="B13442" s="263" t="s">
        <v>30554</v>
      </c>
      <c r="C13442" s="263" t="s">
        <v>23567</v>
      </c>
      <c r="D13442" t="s">
        <v>34973</v>
      </c>
    </row>
    <row r="13443" spans="1:4" x14ac:dyDescent="0.2">
      <c r="A13443" s="263" t="s">
        <v>3745</v>
      </c>
      <c r="B13443" s="263" t="s">
        <v>30555</v>
      </c>
      <c r="C13443" s="263" t="s">
        <v>12</v>
      </c>
      <c r="D13443" t="s">
        <v>2</v>
      </c>
    </row>
    <row r="13444" spans="1:4" x14ac:dyDescent="0.2">
      <c r="A13444" s="263" t="s">
        <v>17953</v>
      </c>
      <c r="B13444" s="263" t="s">
        <v>30555</v>
      </c>
      <c r="C13444" s="263" t="s">
        <v>12</v>
      </c>
      <c r="D13444" t="s">
        <v>2</v>
      </c>
    </row>
    <row r="13445" spans="1:4" x14ac:dyDescent="0.2">
      <c r="A13445" s="263" t="s">
        <v>3746</v>
      </c>
      <c r="B13445" s="263" t="s">
        <v>30556</v>
      </c>
      <c r="C13445" s="263" t="s">
        <v>12</v>
      </c>
      <c r="D13445" t="s">
        <v>2</v>
      </c>
    </row>
    <row r="13446" spans="1:4" x14ac:dyDescent="0.2">
      <c r="A13446" s="263" t="s">
        <v>17954</v>
      </c>
      <c r="B13446" s="263" t="s">
        <v>30556</v>
      </c>
      <c r="C13446" s="263" t="s">
        <v>12</v>
      </c>
      <c r="D13446" t="s">
        <v>2</v>
      </c>
    </row>
    <row r="13447" spans="1:4" x14ac:dyDescent="0.2">
      <c r="A13447" s="263" t="s">
        <v>9287</v>
      </c>
      <c r="B13447" s="263" t="s">
        <v>30557</v>
      </c>
      <c r="C13447" s="263" t="s">
        <v>12</v>
      </c>
      <c r="D13447" t="s">
        <v>2</v>
      </c>
    </row>
    <row r="13448" spans="1:4" x14ac:dyDescent="0.2">
      <c r="A13448" s="263" t="s">
        <v>17955</v>
      </c>
      <c r="B13448" s="263" t="s">
        <v>30557</v>
      </c>
      <c r="C13448" s="263" t="s">
        <v>12</v>
      </c>
      <c r="D13448" t="s">
        <v>2</v>
      </c>
    </row>
    <row r="13449" spans="1:4" x14ac:dyDescent="0.2">
      <c r="A13449" s="263" t="s">
        <v>3747</v>
      </c>
      <c r="B13449" s="263" t="s">
        <v>30558</v>
      </c>
      <c r="C13449" s="263" t="s">
        <v>20</v>
      </c>
      <c r="D13449" t="s">
        <v>0</v>
      </c>
    </row>
    <row r="13450" spans="1:4" x14ac:dyDescent="0.2">
      <c r="A13450" s="263" t="s">
        <v>17956</v>
      </c>
      <c r="B13450" s="263" t="s">
        <v>30558</v>
      </c>
      <c r="C13450" s="263" t="s">
        <v>20</v>
      </c>
      <c r="D13450" t="s">
        <v>0</v>
      </c>
    </row>
    <row r="13451" spans="1:4" x14ac:dyDescent="0.2">
      <c r="A13451" s="263" t="s">
        <v>3748</v>
      </c>
      <c r="B13451" s="263" t="s">
        <v>30559</v>
      </c>
      <c r="C13451" s="263" t="s">
        <v>20</v>
      </c>
      <c r="D13451" t="s">
        <v>0</v>
      </c>
    </row>
    <row r="13452" spans="1:4" x14ac:dyDescent="0.2">
      <c r="A13452" s="263" t="s">
        <v>17957</v>
      </c>
      <c r="B13452" s="263" t="s">
        <v>30559</v>
      </c>
      <c r="C13452" s="263" t="s">
        <v>20</v>
      </c>
      <c r="D13452" t="s">
        <v>0</v>
      </c>
    </row>
    <row r="13453" spans="1:4" x14ac:dyDescent="0.2">
      <c r="A13453" s="263" t="s">
        <v>3749</v>
      </c>
      <c r="B13453" s="263" t="s">
        <v>30560</v>
      </c>
      <c r="C13453" s="263" t="s">
        <v>20</v>
      </c>
      <c r="D13453" t="s">
        <v>0</v>
      </c>
    </row>
    <row r="13454" spans="1:4" x14ac:dyDescent="0.2">
      <c r="A13454" s="263" t="s">
        <v>17958</v>
      </c>
      <c r="B13454" s="263" t="s">
        <v>30560</v>
      </c>
      <c r="C13454" s="263" t="s">
        <v>20</v>
      </c>
      <c r="D13454" t="s">
        <v>0</v>
      </c>
    </row>
    <row r="13455" spans="1:4" x14ac:dyDescent="0.2">
      <c r="A13455" s="263" t="s">
        <v>9288</v>
      </c>
      <c r="B13455" s="263" t="s">
        <v>30561</v>
      </c>
      <c r="C13455" s="263" t="s">
        <v>20</v>
      </c>
      <c r="D13455" t="s">
        <v>0</v>
      </c>
    </row>
    <row r="13456" spans="1:4" x14ac:dyDescent="0.2">
      <c r="A13456" s="263" t="s">
        <v>17959</v>
      </c>
      <c r="B13456" s="263" t="s">
        <v>30561</v>
      </c>
      <c r="C13456" s="263" t="s">
        <v>20</v>
      </c>
      <c r="D13456" t="s">
        <v>0</v>
      </c>
    </row>
    <row r="13457" spans="1:4" x14ac:dyDescent="0.2">
      <c r="A13457" s="263" t="s">
        <v>3751</v>
      </c>
      <c r="B13457" s="263" t="s">
        <v>30562</v>
      </c>
      <c r="C13457" s="263" t="s">
        <v>20</v>
      </c>
      <c r="D13457" t="s">
        <v>0</v>
      </c>
    </row>
    <row r="13458" spans="1:4" x14ac:dyDescent="0.2">
      <c r="A13458" s="263" t="s">
        <v>17960</v>
      </c>
      <c r="B13458" s="263" t="s">
        <v>30562</v>
      </c>
      <c r="C13458" s="263" t="s">
        <v>20</v>
      </c>
      <c r="D13458" t="s">
        <v>0</v>
      </c>
    </row>
    <row r="13459" spans="1:4" x14ac:dyDescent="0.2">
      <c r="A13459" s="263" t="s">
        <v>3752</v>
      </c>
      <c r="B13459" s="263" t="s">
        <v>30563</v>
      </c>
      <c r="C13459" s="263" t="s">
        <v>20</v>
      </c>
      <c r="D13459" t="s">
        <v>0</v>
      </c>
    </row>
    <row r="13460" spans="1:4" x14ac:dyDescent="0.2">
      <c r="A13460" s="263" t="s">
        <v>17961</v>
      </c>
      <c r="B13460" s="263" t="s">
        <v>30563</v>
      </c>
      <c r="C13460" s="263" t="s">
        <v>20</v>
      </c>
      <c r="D13460" t="s">
        <v>0</v>
      </c>
    </row>
    <row r="13461" spans="1:4" x14ac:dyDescent="0.2">
      <c r="A13461" s="263" t="s">
        <v>3753</v>
      </c>
      <c r="B13461" s="263" t="s">
        <v>23843</v>
      </c>
      <c r="C13461" s="263" t="s">
        <v>20</v>
      </c>
      <c r="D13461" t="s">
        <v>0</v>
      </c>
    </row>
    <row r="13462" spans="1:4" x14ac:dyDescent="0.2">
      <c r="A13462" s="263" t="s">
        <v>17962</v>
      </c>
      <c r="B13462" s="263" t="s">
        <v>23843</v>
      </c>
      <c r="C13462" s="263" t="s">
        <v>20</v>
      </c>
      <c r="D13462" t="s">
        <v>0</v>
      </c>
    </row>
    <row r="13463" spans="1:4" x14ac:dyDescent="0.2">
      <c r="A13463" s="263" t="s">
        <v>3754</v>
      </c>
      <c r="B13463" s="263" t="s">
        <v>30564</v>
      </c>
      <c r="C13463" s="263" t="s">
        <v>20</v>
      </c>
      <c r="D13463" t="s">
        <v>0</v>
      </c>
    </row>
    <row r="13464" spans="1:4" x14ac:dyDescent="0.2">
      <c r="A13464" s="263" t="s">
        <v>17963</v>
      </c>
      <c r="B13464" s="263" t="s">
        <v>30564</v>
      </c>
      <c r="C13464" s="263" t="s">
        <v>20</v>
      </c>
      <c r="D13464" t="s">
        <v>0</v>
      </c>
    </row>
    <row r="13465" spans="1:4" x14ac:dyDescent="0.2">
      <c r="A13465" s="263" t="s">
        <v>3755</v>
      </c>
      <c r="B13465" s="263" t="s">
        <v>23844</v>
      </c>
      <c r="C13465" s="263" t="s">
        <v>20</v>
      </c>
      <c r="D13465" t="s">
        <v>0</v>
      </c>
    </row>
    <row r="13466" spans="1:4" x14ac:dyDescent="0.2">
      <c r="A13466" s="263" t="s">
        <v>17964</v>
      </c>
      <c r="B13466" s="263" t="s">
        <v>23844</v>
      </c>
      <c r="C13466" s="263" t="s">
        <v>20</v>
      </c>
      <c r="D13466" t="s">
        <v>0</v>
      </c>
    </row>
    <row r="13467" spans="1:4" x14ac:dyDescent="0.2">
      <c r="A13467" s="263" t="s">
        <v>3756</v>
      </c>
      <c r="B13467" s="263" t="s">
        <v>23845</v>
      </c>
      <c r="C13467" s="263" t="s">
        <v>20</v>
      </c>
      <c r="D13467" t="s">
        <v>0</v>
      </c>
    </row>
    <row r="13468" spans="1:4" x14ac:dyDescent="0.2">
      <c r="A13468" s="263" t="s">
        <v>17965</v>
      </c>
      <c r="B13468" s="263" t="s">
        <v>23845</v>
      </c>
      <c r="C13468" s="263" t="s">
        <v>20</v>
      </c>
      <c r="D13468" t="s">
        <v>0</v>
      </c>
    </row>
    <row r="13469" spans="1:4" x14ac:dyDescent="0.2">
      <c r="A13469" s="263" t="s">
        <v>3757</v>
      </c>
      <c r="B13469" s="263" t="s">
        <v>30565</v>
      </c>
      <c r="C13469" s="263" t="s">
        <v>20</v>
      </c>
      <c r="D13469" t="s">
        <v>0</v>
      </c>
    </row>
    <row r="13470" spans="1:4" x14ac:dyDescent="0.2">
      <c r="A13470" s="263" t="s">
        <v>17966</v>
      </c>
      <c r="B13470" s="263" t="s">
        <v>30565</v>
      </c>
      <c r="C13470" s="263" t="s">
        <v>20</v>
      </c>
      <c r="D13470" t="s">
        <v>0</v>
      </c>
    </row>
    <row r="13471" spans="1:4" x14ac:dyDescent="0.2">
      <c r="A13471" s="263" t="s">
        <v>3758</v>
      </c>
      <c r="B13471" s="263" t="s">
        <v>30566</v>
      </c>
      <c r="C13471" s="263" t="s">
        <v>20</v>
      </c>
      <c r="D13471" t="s">
        <v>0</v>
      </c>
    </row>
    <row r="13472" spans="1:4" x14ac:dyDescent="0.2">
      <c r="A13472" s="263" t="s">
        <v>17967</v>
      </c>
      <c r="B13472" s="263" t="s">
        <v>30566</v>
      </c>
      <c r="C13472" s="263" t="s">
        <v>20</v>
      </c>
      <c r="D13472" t="s">
        <v>0</v>
      </c>
    </row>
    <row r="13473" spans="1:4" x14ac:dyDescent="0.2">
      <c r="A13473" s="263" t="s">
        <v>3759</v>
      </c>
      <c r="B13473" s="263" t="s">
        <v>30567</v>
      </c>
      <c r="C13473" s="263" t="s">
        <v>23567</v>
      </c>
      <c r="D13473" t="s">
        <v>34973</v>
      </c>
    </row>
    <row r="13474" spans="1:4" x14ac:dyDescent="0.2">
      <c r="A13474" s="263" t="s">
        <v>17968</v>
      </c>
      <c r="B13474" s="263" t="s">
        <v>30567</v>
      </c>
      <c r="C13474" s="263" t="s">
        <v>23567</v>
      </c>
      <c r="D13474" t="s">
        <v>34973</v>
      </c>
    </row>
    <row r="13475" spans="1:4" x14ac:dyDescent="0.2">
      <c r="A13475" s="263" t="s">
        <v>3760</v>
      </c>
      <c r="B13475" s="263" t="s">
        <v>30568</v>
      </c>
      <c r="C13475" s="263" t="s">
        <v>23567</v>
      </c>
      <c r="D13475" t="s">
        <v>34973</v>
      </c>
    </row>
    <row r="13476" spans="1:4" x14ac:dyDescent="0.2">
      <c r="A13476" s="263" t="s">
        <v>17969</v>
      </c>
      <c r="B13476" s="263" t="s">
        <v>30568</v>
      </c>
      <c r="C13476" s="263" t="s">
        <v>23567</v>
      </c>
      <c r="D13476" t="s">
        <v>34973</v>
      </c>
    </row>
    <row r="13477" spans="1:4" x14ac:dyDescent="0.2">
      <c r="A13477" s="263" t="s">
        <v>3761</v>
      </c>
      <c r="B13477" s="263" t="s">
        <v>30569</v>
      </c>
      <c r="C13477" s="263" t="s">
        <v>23567</v>
      </c>
      <c r="D13477" t="s">
        <v>34973</v>
      </c>
    </row>
    <row r="13478" spans="1:4" x14ac:dyDescent="0.2">
      <c r="A13478" s="263" t="s">
        <v>17970</v>
      </c>
      <c r="B13478" s="263" t="s">
        <v>30569</v>
      </c>
      <c r="C13478" s="263" t="s">
        <v>23567</v>
      </c>
      <c r="D13478" t="s">
        <v>34973</v>
      </c>
    </row>
    <row r="13479" spans="1:4" x14ac:dyDescent="0.2">
      <c r="A13479" s="263" t="s">
        <v>3762</v>
      </c>
      <c r="B13479" s="263" t="s">
        <v>30570</v>
      </c>
      <c r="C13479" s="263" t="s">
        <v>23567</v>
      </c>
      <c r="D13479" t="s">
        <v>34973</v>
      </c>
    </row>
    <row r="13480" spans="1:4" x14ac:dyDescent="0.2">
      <c r="A13480" s="263" t="s">
        <v>17971</v>
      </c>
      <c r="B13480" s="263" t="s">
        <v>30570</v>
      </c>
      <c r="C13480" s="263" t="s">
        <v>23567</v>
      </c>
      <c r="D13480" t="s">
        <v>34973</v>
      </c>
    </row>
    <row r="13481" spans="1:4" x14ac:dyDescent="0.2">
      <c r="A13481" s="263" t="s">
        <v>3763</v>
      </c>
      <c r="B13481" s="263" t="s">
        <v>30571</v>
      </c>
      <c r="C13481" s="263" t="s">
        <v>23567</v>
      </c>
      <c r="D13481" t="s">
        <v>34973</v>
      </c>
    </row>
    <row r="13482" spans="1:4" x14ac:dyDescent="0.2">
      <c r="A13482" s="263" t="s">
        <v>17972</v>
      </c>
      <c r="B13482" s="263" t="s">
        <v>30571</v>
      </c>
      <c r="C13482" s="263" t="s">
        <v>23567</v>
      </c>
      <c r="D13482" t="s">
        <v>34973</v>
      </c>
    </row>
    <row r="13483" spans="1:4" x14ac:dyDescent="0.2">
      <c r="A13483" s="263" t="s">
        <v>3764</v>
      </c>
      <c r="B13483" s="263" t="s">
        <v>30572</v>
      </c>
      <c r="C13483" s="263" t="s">
        <v>23567</v>
      </c>
      <c r="D13483" t="s">
        <v>34973</v>
      </c>
    </row>
    <row r="13484" spans="1:4" x14ac:dyDescent="0.2">
      <c r="A13484" s="263" t="s">
        <v>17973</v>
      </c>
      <c r="B13484" s="263" t="s">
        <v>30573</v>
      </c>
      <c r="C13484" s="263" t="s">
        <v>23567</v>
      </c>
      <c r="D13484" t="s">
        <v>34973</v>
      </c>
    </row>
    <row r="13485" spans="1:4" x14ac:dyDescent="0.2">
      <c r="A13485" s="263" t="s">
        <v>3765</v>
      </c>
      <c r="B13485" s="263" t="s">
        <v>30574</v>
      </c>
      <c r="C13485" s="263" t="s">
        <v>23567</v>
      </c>
      <c r="D13485" t="s">
        <v>34973</v>
      </c>
    </row>
    <row r="13486" spans="1:4" x14ac:dyDescent="0.2">
      <c r="A13486" s="263" t="s">
        <v>17974</v>
      </c>
      <c r="B13486" s="263" t="s">
        <v>30574</v>
      </c>
      <c r="C13486" s="263" t="s">
        <v>23567</v>
      </c>
      <c r="D13486" t="s">
        <v>34973</v>
      </c>
    </row>
    <row r="13487" spans="1:4" x14ac:dyDescent="0.2">
      <c r="A13487" s="263" t="s">
        <v>9289</v>
      </c>
      <c r="B13487" s="263" t="s">
        <v>30575</v>
      </c>
      <c r="C13487" s="263" t="s">
        <v>23567</v>
      </c>
      <c r="D13487" t="s">
        <v>34973</v>
      </c>
    </row>
    <row r="13488" spans="1:4" x14ac:dyDescent="0.2">
      <c r="A13488" s="263" t="s">
        <v>17975</v>
      </c>
      <c r="B13488" s="263" t="s">
        <v>30575</v>
      </c>
      <c r="C13488" s="263" t="s">
        <v>23567</v>
      </c>
      <c r="D13488" t="s">
        <v>34973</v>
      </c>
    </row>
    <row r="13489" spans="1:4" x14ac:dyDescent="0.2">
      <c r="A13489" s="263" t="s">
        <v>9290</v>
      </c>
      <c r="B13489" s="263" t="s">
        <v>35099</v>
      </c>
      <c r="C13489" s="263" t="s">
        <v>23567</v>
      </c>
      <c r="D13489" t="s">
        <v>34973</v>
      </c>
    </row>
    <row r="13490" spans="1:4" x14ac:dyDescent="0.2">
      <c r="A13490" s="263" t="s">
        <v>17976</v>
      </c>
      <c r="B13490" s="263" t="s">
        <v>35099</v>
      </c>
      <c r="C13490" s="263" t="s">
        <v>23567</v>
      </c>
      <c r="D13490" t="s">
        <v>34973</v>
      </c>
    </row>
    <row r="13491" spans="1:4" x14ac:dyDescent="0.2">
      <c r="A13491" s="263" t="s">
        <v>3766</v>
      </c>
      <c r="B13491" s="263" t="s">
        <v>23846</v>
      </c>
      <c r="C13491" s="263" t="s">
        <v>20</v>
      </c>
      <c r="D13491" t="s">
        <v>0</v>
      </c>
    </row>
    <row r="13492" spans="1:4" x14ac:dyDescent="0.2">
      <c r="A13492" s="263" t="s">
        <v>17977</v>
      </c>
      <c r="B13492" s="263" t="s">
        <v>23846</v>
      </c>
      <c r="C13492" s="263" t="s">
        <v>20</v>
      </c>
      <c r="D13492" t="s">
        <v>0</v>
      </c>
    </row>
    <row r="13493" spans="1:4" x14ac:dyDescent="0.2">
      <c r="A13493" s="263" t="s">
        <v>3767</v>
      </c>
      <c r="B13493" s="263" t="s">
        <v>23847</v>
      </c>
      <c r="C13493" s="263" t="s">
        <v>20</v>
      </c>
      <c r="D13493" t="s">
        <v>0</v>
      </c>
    </row>
    <row r="13494" spans="1:4" x14ac:dyDescent="0.2">
      <c r="A13494" s="263" t="s">
        <v>17978</v>
      </c>
      <c r="B13494" s="263" t="s">
        <v>23847</v>
      </c>
      <c r="C13494" s="263" t="s">
        <v>20</v>
      </c>
      <c r="D13494" t="s">
        <v>0</v>
      </c>
    </row>
    <row r="13495" spans="1:4" x14ac:dyDescent="0.2">
      <c r="A13495" s="263" t="s">
        <v>3768</v>
      </c>
      <c r="B13495" s="263" t="s">
        <v>23848</v>
      </c>
      <c r="C13495" s="263" t="s">
        <v>20</v>
      </c>
      <c r="D13495" t="s">
        <v>0</v>
      </c>
    </row>
    <row r="13496" spans="1:4" x14ac:dyDescent="0.2">
      <c r="A13496" s="263" t="s">
        <v>17979</v>
      </c>
      <c r="B13496" s="263" t="s">
        <v>23848</v>
      </c>
      <c r="C13496" s="263" t="s">
        <v>20</v>
      </c>
      <c r="D13496" t="s">
        <v>0</v>
      </c>
    </row>
    <row r="13497" spans="1:4" x14ac:dyDescent="0.2">
      <c r="A13497" s="263" t="s">
        <v>3769</v>
      </c>
      <c r="B13497" s="263" t="s">
        <v>23849</v>
      </c>
      <c r="C13497" s="263" t="s">
        <v>23567</v>
      </c>
      <c r="D13497" t="s">
        <v>34973</v>
      </c>
    </row>
    <row r="13498" spans="1:4" x14ac:dyDescent="0.2">
      <c r="A13498" s="263" t="s">
        <v>17980</v>
      </c>
      <c r="B13498" s="263" t="s">
        <v>23849</v>
      </c>
      <c r="C13498" s="263" t="s">
        <v>23567</v>
      </c>
      <c r="D13498" t="s">
        <v>34973</v>
      </c>
    </row>
    <row r="13499" spans="1:4" x14ac:dyDescent="0.2">
      <c r="A13499" s="263" t="s">
        <v>3770</v>
      </c>
      <c r="B13499" s="263" t="s">
        <v>23850</v>
      </c>
      <c r="C13499" s="263" t="s">
        <v>23567</v>
      </c>
      <c r="D13499" t="s">
        <v>34973</v>
      </c>
    </row>
    <row r="13500" spans="1:4" x14ac:dyDescent="0.2">
      <c r="A13500" s="263" t="s">
        <v>17981</v>
      </c>
      <c r="B13500" s="263" t="s">
        <v>23850</v>
      </c>
      <c r="C13500" s="263" t="s">
        <v>23567</v>
      </c>
      <c r="D13500" t="s">
        <v>34973</v>
      </c>
    </row>
    <row r="13501" spans="1:4" x14ac:dyDescent="0.2">
      <c r="A13501" s="263" t="s">
        <v>3771</v>
      </c>
      <c r="B13501" s="263" t="s">
        <v>23851</v>
      </c>
      <c r="C13501" s="263" t="s">
        <v>23567</v>
      </c>
      <c r="D13501" t="s">
        <v>34973</v>
      </c>
    </row>
    <row r="13502" spans="1:4" x14ac:dyDescent="0.2">
      <c r="A13502" s="263" t="s">
        <v>17982</v>
      </c>
      <c r="B13502" s="263" t="s">
        <v>23851</v>
      </c>
      <c r="C13502" s="263" t="s">
        <v>23567</v>
      </c>
      <c r="D13502" t="s">
        <v>34973</v>
      </c>
    </row>
    <row r="13503" spans="1:4" x14ac:dyDescent="0.2">
      <c r="A13503" s="263" t="s">
        <v>3772</v>
      </c>
      <c r="B13503" s="263" t="s">
        <v>23852</v>
      </c>
      <c r="C13503" s="263" t="s">
        <v>23567</v>
      </c>
      <c r="D13503" t="s">
        <v>34973</v>
      </c>
    </row>
    <row r="13504" spans="1:4" x14ac:dyDescent="0.2">
      <c r="A13504" s="263" t="s">
        <v>17983</v>
      </c>
      <c r="B13504" s="263" t="s">
        <v>23852</v>
      </c>
      <c r="C13504" s="263" t="s">
        <v>23567</v>
      </c>
      <c r="D13504" t="s">
        <v>34973</v>
      </c>
    </row>
    <row r="13505" spans="1:4" x14ac:dyDescent="0.2">
      <c r="A13505" s="263" t="s">
        <v>3773</v>
      </c>
      <c r="B13505" s="263" t="s">
        <v>23853</v>
      </c>
      <c r="C13505" s="263" t="s">
        <v>23567</v>
      </c>
      <c r="D13505" t="s">
        <v>34973</v>
      </c>
    </row>
    <row r="13506" spans="1:4" x14ac:dyDescent="0.2">
      <c r="A13506" s="263" t="s">
        <v>17984</v>
      </c>
      <c r="B13506" s="263" t="s">
        <v>23853</v>
      </c>
      <c r="C13506" s="263" t="s">
        <v>23567</v>
      </c>
      <c r="D13506" t="s">
        <v>34973</v>
      </c>
    </row>
    <row r="13507" spans="1:4" x14ac:dyDescent="0.2">
      <c r="A13507" s="263" t="s">
        <v>3774</v>
      </c>
      <c r="B13507" s="263" t="s">
        <v>23854</v>
      </c>
      <c r="C13507" s="263" t="s">
        <v>23567</v>
      </c>
      <c r="D13507" t="s">
        <v>34973</v>
      </c>
    </row>
    <row r="13508" spans="1:4" x14ac:dyDescent="0.2">
      <c r="A13508" s="263" t="s">
        <v>17985</v>
      </c>
      <c r="B13508" s="263" t="s">
        <v>23854</v>
      </c>
      <c r="C13508" s="263" t="s">
        <v>23567</v>
      </c>
      <c r="D13508" t="s">
        <v>34973</v>
      </c>
    </row>
    <row r="13509" spans="1:4" x14ac:dyDescent="0.2">
      <c r="A13509" s="263" t="s">
        <v>3775</v>
      </c>
      <c r="B13509" s="263" t="s">
        <v>23855</v>
      </c>
      <c r="C13509" s="263" t="s">
        <v>23567</v>
      </c>
      <c r="D13509" t="s">
        <v>34973</v>
      </c>
    </row>
    <row r="13510" spans="1:4" x14ac:dyDescent="0.2">
      <c r="A13510" s="263" t="s">
        <v>17986</v>
      </c>
      <c r="B13510" s="263" t="s">
        <v>23855</v>
      </c>
      <c r="C13510" s="263" t="s">
        <v>23567</v>
      </c>
      <c r="D13510" t="s">
        <v>34973</v>
      </c>
    </row>
    <row r="13511" spans="1:4" x14ac:dyDescent="0.2">
      <c r="A13511" s="263" t="s">
        <v>3776</v>
      </c>
      <c r="B13511" s="263" t="s">
        <v>30576</v>
      </c>
      <c r="C13511" s="263" t="s">
        <v>12</v>
      </c>
      <c r="D13511" t="s">
        <v>2</v>
      </c>
    </row>
    <row r="13512" spans="1:4" x14ac:dyDescent="0.2">
      <c r="A13512" s="263" t="s">
        <v>17987</v>
      </c>
      <c r="B13512" s="263" t="s">
        <v>30576</v>
      </c>
      <c r="C13512" s="263" t="s">
        <v>12</v>
      </c>
      <c r="D13512" t="s">
        <v>2</v>
      </c>
    </row>
    <row r="13513" spans="1:4" x14ac:dyDescent="0.2">
      <c r="A13513" s="263" t="s">
        <v>9291</v>
      </c>
      <c r="B13513" s="263" t="s">
        <v>30577</v>
      </c>
      <c r="C13513" s="263" t="s">
        <v>20</v>
      </c>
      <c r="D13513" t="s">
        <v>0</v>
      </c>
    </row>
    <row r="13514" spans="1:4" x14ac:dyDescent="0.2">
      <c r="A13514" s="263" t="s">
        <v>17988</v>
      </c>
      <c r="B13514" s="263" t="s">
        <v>30577</v>
      </c>
      <c r="C13514" s="263" t="s">
        <v>20</v>
      </c>
      <c r="D13514" t="s">
        <v>0</v>
      </c>
    </row>
    <row r="13515" spans="1:4" x14ac:dyDescent="0.2">
      <c r="A13515" s="263" t="s">
        <v>9292</v>
      </c>
      <c r="B13515" s="263" t="s">
        <v>30578</v>
      </c>
      <c r="C13515" s="263" t="s">
        <v>20</v>
      </c>
      <c r="D13515" t="s">
        <v>0</v>
      </c>
    </row>
    <row r="13516" spans="1:4" x14ac:dyDescent="0.2">
      <c r="A13516" s="263" t="s">
        <v>17989</v>
      </c>
      <c r="B13516" s="263" t="s">
        <v>30578</v>
      </c>
      <c r="C13516" s="263" t="s">
        <v>20</v>
      </c>
      <c r="D13516" t="s">
        <v>0</v>
      </c>
    </row>
    <row r="13517" spans="1:4" x14ac:dyDescent="0.2">
      <c r="A13517" s="263" t="s">
        <v>23856</v>
      </c>
      <c r="B13517" s="263" t="s">
        <v>30579</v>
      </c>
      <c r="C13517" s="263" t="s">
        <v>20</v>
      </c>
      <c r="D13517" t="s">
        <v>0</v>
      </c>
    </row>
    <row r="13518" spans="1:4" x14ac:dyDescent="0.2">
      <c r="A13518" s="263" t="s">
        <v>23857</v>
      </c>
      <c r="B13518" s="263" t="s">
        <v>30579</v>
      </c>
      <c r="C13518" s="263" t="s">
        <v>20</v>
      </c>
      <c r="D13518" t="s">
        <v>0</v>
      </c>
    </row>
    <row r="13519" spans="1:4" x14ac:dyDescent="0.2">
      <c r="A13519" s="263" t="s">
        <v>9293</v>
      </c>
      <c r="B13519" s="263" t="s">
        <v>30580</v>
      </c>
      <c r="C13519" s="263" t="s">
        <v>20</v>
      </c>
      <c r="D13519" t="s">
        <v>0</v>
      </c>
    </row>
    <row r="13520" spans="1:4" x14ac:dyDescent="0.2">
      <c r="A13520" s="263" t="s">
        <v>17990</v>
      </c>
      <c r="B13520" s="263" t="s">
        <v>30580</v>
      </c>
      <c r="C13520" s="263" t="s">
        <v>20</v>
      </c>
      <c r="D13520" t="s">
        <v>0</v>
      </c>
    </row>
    <row r="13521" spans="1:4" x14ac:dyDescent="0.2">
      <c r="A13521" s="263" t="s">
        <v>3777</v>
      </c>
      <c r="B13521" s="263" t="s">
        <v>30581</v>
      </c>
      <c r="C13521" s="263" t="s">
        <v>12</v>
      </c>
      <c r="D13521" t="s">
        <v>2</v>
      </c>
    </row>
    <row r="13522" spans="1:4" x14ac:dyDescent="0.2">
      <c r="A13522" s="263" t="s">
        <v>17991</v>
      </c>
      <c r="B13522" s="263" t="s">
        <v>30581</v>
      </c>
      <c r="C13522" s="263" t="s">
        <v>12</v>
      </c>
      <c r="D13522" t="s">
        <v>2</v>
      </c>
    </row>
    <row r="13523" spans="1:4" x14ac:dyDescent="0.2">
      <c r="A13523" s="263" t="s">
        <v>3778</v>
      </c>
      <c r="B13523" s="263" t="s">
        <v>30582</v>
      </c>
      <c r="C13523" s="263" t="s">
        <v>12</v>
      </c>
      <c r="D13523" t="s">
        <v>2</v>
      </c>
    </row>
    <row r="13524" spans="1:4" x14ac:dyDescent="0.2">
      <c r="A13524" s="263" t="s">
        <v>17992</v>
      </c>
      <c r="B13524" s="263" t="s">
        <v>30582</v>
      </c>
      <c r="C13524" s="263" t="s">
        <v>12</v>
      </c>
      <c r="D13524" t="s">
        <v>2</v>
      </c>
    </row>
    <row r="13525" spans="1:4" x14ac:dyDescent="0.2">
      <c r="A13525" s="263" t="s">
        <v>3779</v>
      </c>
      <c r="B13525" s="263" t="s">
        <v>30583</v>
      </c>
      <c r="C13525" s="263" t="s">
        <v>12</v>
      </c>
      <c r="D13525" t="s">
        <v>2</v>
      </c>
    </row>
    <row r="13526" spans="1:4" x14ac:dyDescent="0.2">
      <c r="A13526" s="263" t="s">
        <v>17993</v>
      </c>
      <c r="B13526" s="263" t="s">
        <v>30583</v>
      </c>
      <c r="C13526" s="263" t="s">
        <v>12</v>
      </c>
      <c r="D13526" t="s">
        <v>2</v>
      </c>
    </row>
    <row r="13527" spans="1:4" x14ac:dyDescent="0.2">
      <c r="A13527" s="263" t="s">
        <v>3780</v>
      </c>
      <c r="B13527" s="263" t="s">
        <v>30584</v>
      </c>
      <c r="C13527" s="263" t="s">
        <v>12</v>
      </c>
      <c r="D13527" t="s">
        <v>2</v>
      </c>
    </row>
    <row r="13528" spans="1:4" x14ac:dyDescent="0.2">
      <c r="A13528" s="263" t="s">
        <v>17994</v>
      </c>
      <c r="B13528" s="263" t="s">
        <v>30584</v>
      </c>
      <c r="C13528" s="263" t="s">
        <v>12</v>
      </c>
      <c r="D13528" t="s">
        <v>2</v>
      </c>
    </row>
    <row r="13529" spans="1:4" x14ac:dyDescent="0.2">
      <c r="A13529" s="263" t="s">
        <v>3781</v>
      </c>
      <c r="B13529" s="263" t="s">
        <v>30585</v>
      </c>
      <c r="C13529" s="263" t="s">
        <v>12</v>
      </c>
      <c r="D13529" t="s">
        <v>2</v>
      </c>
    </row>
    <row r="13530" spans="1:4" x14ac:dyDescent="0.2">
      <c r="A13530" s="263" t="s">
        <v>17995</v>
      </c>
      <c r="B13530" s="263" t="s">
        <v>30585</v>
      </c>
      <c r="C13530" s="263" t="s">
        <v>12</v>
      </c>
      <c r="D13530" t="s">
        <v>2</v>
      </c>
    </row>
    <row r="13531" spans="1:4" x14ac:dyDescent="0.2">
      <c r="A13531" s="263" t="s">
        <v>3782</v>
      </c>
      <c r="B13531" s="263" t="s">
        <v>30586</v>
      </c>
      <c r="C13531" s="263" t="s">
        <v>12</v>
      </c>
      <c r="D13531" t="s">
        <v>2</v>
      </c>
    </row>
    <row r="13532" spans="1:4" x14ac:dyDescent="0.2">
      <c r="A13532" s="263" t="s">
        <v>17996</v>
      </c>
      <c r="B13532" s="263" t="s">
        <v>30586</v>
      </c>
      <c r="C13532" s="263" t="s">
        <v>12</v>
      </c>
      <c r="D13532" t="s">
        <v>2</v>
      </c>
    </row>
    <row r="13533" spans="1:4" x14ac:dyDescent="0.2">
      <c r="A13533" s="263" t="s">
        <v>3783</v>
      </c>
      <c r="B13533" s="263" t="s">
        <v>30587</v>
      </c>
      <c r="C13533" s="263" t="s">
        <v>12</v>
      </c>
      <c r="D13533" t="s">
        <v>2</v>
      </c>
    </row>
    <row r="13534" spans="1:4" x14ac:dyDescent="0.2">
      <c r="A13534" s="263" t="s">
        <v>17997</v>
      </c>
      <c r="B13534" s="263" t="s">
        <v>30587</v>
      </c>
      <c r="C13534" s="263" t="s">
        <v>12</v>
      </c>
      <c r="D13534" t="s">
        <v>2</v>
      </c>
    </row>
    <row r="13535" spans="1:4" x14ac:dyDescent="0.2">
      <c r="A13535" s="263" t="s">
        <v>9294</v>
      </c>
      <c r="B13535" s="263" t="s">
        <v>30588</v>
      </c>
      <c r="C13535" s="263" t="s">
        <v>12</v>
      </c>
      <c r="D13535" t="s">
        <v>2</v>
      </c>
    </row>
    <row r="13536" spans="1:4" x14ac:dyDescent="0.2">
      <c r="A13536" s="263" t="s">
        <v>17998</v>
      </c>
      <c r="B13536" s="263" t="s">
        <v>30588</v>
      </c>
      <c r="C13536" s="263" t="s">
        <v>12</v>
      </c>
      <c r="D13536" t="s">
        <v>2</v>
      </c>
    </row>
    <row r="13537" spans="1:4" x14ac:dyDescent="0.2">
      <c r="A13537" s="263" t="s">
        <v>3784</v>
      </c>
      <c r="B13537" s="263" t="s">
        <v>30589</v>
      </c>
      <c r="C13537" s="263" t="s">
        <v>12</v>
      </c>
      <c r="D13537" t="s">
        <v>2</v>
      </c>
    </row>
    <row r="13538" spans="1:4" x14ac:dyDescent="0.2">
      <c r="A13538" s="263" t="s">
        <v>17999</v>
      </c>
      <c r="B13538" s="263" t="s">
        <v>30589</v>
      </c>
      <c r="C13538" s="263" t="s">
        <v>12</v>
      </c>
      <c r="D13538" t="s">
        <v>2</v>
      </c>
    </row>
    <row r="13539" spans="1:4" x14ac:dyDescent="0.2">
      <c r="A13539" s="263" t="s">
        <v>3785</v>
      </c>
      <c r="B13539" s="263" t="s">
        <v>30590</v>
      </c>
      <c r="C13539" s="263" t="s">
        <v>12</v>
      </c>
      <c r="D13539" t="s">
        <v>2</v>
      </c>
    </row>
    <row r="13540" spans="1:4" x14ac:dyDescent="0.2">
      <c r="A13540" s="263" t="s">
        <v>18000</v>
      </c>
      <c r="B13540" s="263" t="s">
        <v>30590</v>
      </c>
      <c r="C13540" s="263" t="s">
        <v>12</v>
      </c>
      <c r="D13540" t="s">
        <v>2</v>
      </c>
    </row>
    <row r="13541" spans="1:4" x14ac:dyDescent="0.2">
      <c r="A13541" s="263" t="s">
        <v>3786</v>
      </c>
      <c r="B13541" s="263" t="s">
        <v>30591</v>
      </c>
      <c r="C13541" s="263" t="s">
        <v>12</v>
      </c>
      <c r="D13541" t="s">
        <v>2</v>
      </c>
    </row>
    <row r="13542" spans="1:4" x14ac:dyDescent="0.2">
      <c r="A13542" s="263" t="s">
        <v>18001</v>
      </c>
      <c r="B13542" s="263" t="s">
        <v>30591</v>
      </c>
      <c r="C13542" s="263" t="s">
        <v>12</v>
      </c>
      <c r="D13542" t="s">
        <v>2</v>
      </c>
    </row>
    <row r="13543" spans="1:4" x14ac:dyDescent="0.2">
      <c r="A13543" s="263" t="s">
        <v>3787</v>
      </c>
      <c r="B13543" s="263" t="s">
        <v>30592</v>
      </c>
      <c r="C13543" s="263" t="s">
        <v>12</v>
      </c>
      <c r="D13543" t="s">
        <v>2</v>
      </c>
    </row>
    <row r="13544" spans="1:4" x14ac:dyDescent="0.2">
      <c r="A13544" s="263" t="s">
        <v>18002</v>
      </c>
      <c r="B13544" s="263" t="s">
        <v>30592</v>
      </c>
      <c r="C13544" s="263" t="s">
        <v>12</v>
      </c>
      <c r="D13544" t="s">
        <v>2</v>
      </c>
    </row>
    <row r="13545" spans="1:4" x14ac:dyDescent="0.2">
      <c r="A13545" s="263" t="s">
        <v>9295</v>
      </c>
      <c r="B13545" s="263" t="s">
        <v>30593</v>
      </c>
      <c r="C13545" s="263" t="s">
        <v>12</v>
      </c>
      <c r="D13545" t="s">
        <v>2</v>
      </c>
    </row>
    <row r="13546" spans="1:4" x14ac:dyDescent="0.2">
      <c r="A13546" s="263" t="s">
        <v>18003</v>
      </c>
      <c r="B13546" s="263" t="s">
        <v>30593</v>
      </c>
      <c r="C13546" s="263" t="s">
        <v>12</v>
      </c>
      <c r="D13546" t="s">
        <v>2</v>
      </c>
    </row>
    <row r="13547" spans="1:4" x14ac:dyDescent="0.2">
      <c r="A13547" s="263" t="s">
        <v>3788</v>
      </c>
      <c r="B13547" s="263" t="s">
        <v>30594</v>
      </c>
      <c r="C13547" s="263" t="s">
        <v>12</v>
      </c>
      <c r="D13547" t="s">
        <v>2</v>
      </c>
    </row>
    <row r="13548" spans="1:4" x14ac:dyDescent="0.2">
      <c r="A13548" s="263" t="s">
        <v>18004</v>
      </c>
      <c r="B13548" s="263" t="s">
        <v>30594</v>
      </c>
      <c r="C13548" s="263" t="s">
        <v>12</v>
      </c>
      <c r="D13548" t="s">
        <v>2</v>
      </c>
    </row>
    <row r="13549" spans="1:4" x14ac:dyDescent="0.2">
      <c r="A13549" s="263" t="s">
        <v>3789</v>
      </c>
      <c r="B13549" s="263" t="s">
        <v>30595</v>
      </c>
      <c r="C13549" s="263" t="s">
        <v>12</v>
      </c>
      <c r="D13549" t="s">
        <v>2</v>
      </c>
    </row>
    <row r="13550" spans="1:4" x14ac:dyDescent="0.2">
      <c r="A13550" s="263" t="s">
        <v>18005</v>
      </c>
      <c r="B13550" s="263" t="s">
        <v>30595</v>
      </c>
      <c r="C13550" s="263" t="s">
        <v>12</v>
      </c>
      <c r="D13550" t="s">
        <v>2</v>
      </c>
    </row>
    <row r="13551" spans="1:4" x14ac:dyDescent="0.2">
      <c r="A13551" s="263" t="s">
        <v>3790</v>
      </c>
      <c r="B13551" s="263" t="s">
        <v>30596</v>
      </c>
      <c r="C13551" s="263" t="s">
        <v>12</v>
      </c>
      <c r="D13551" t="s">
        <v>2</v>
      </c>
    </row>
    <row r="13552" spans="1:4" x14ac:dyDescent="0.2">
      <c r="A13552" s="263" t="s">
        <v>18006</v>
      </c>
      <c r="B13552" s="263" t="s">
        <v>30596</v>
      </c>
      <c r="C13552" s="263" t="s">
        <v>12</v>
      </c>
      <c r="D13552" t="s">
        <v>2</v>
      </c>
    </row>
    <row r="13553" spans="1:4" x14ac:dyDescent="0.2">
      <c r="A13553" s="263" t="s">
        <v>3791</v>
      </c>
      <c r="B13553" s="263" t="s">
        <v>30597</v>
      </c>
      <c r="C13553" s="263" t="s">
        <v>12</v>
      </c>
      <c r="D13553" t="s">
        <v>2</v>
      </c>
    </row>
    <row r="13554" spans="1:4" x14ac:dyDescent="0.2">
      <c r="A13554" s="263" t="s">
        <v>18007</v>
      </c>
      <c r="B13554" s="263" t="s">
        <v>30597</v>
      </c>
      <c r="C13554" s="263" t="s">
        <v>12</v>
      </c>
      <c r="D13554" t="s">
        <v>2</v>
      </c>
    </row>
    <row r="13555" spans="1:4" x14ac:dyDescent="0.2">
      <c r="A13555" s="263" t="s">
        <v>3792</v>
      </c>
      <c r="B13555" s="263" t="s">
        <v>30598</v>
      </c>
      <c r="C13555" s="263" t="s">
        <v>12</v>
      </c>
      <c r="D13555" t="s">
        <v>2</v>
      </c>
    </row>
    <row r="13556" spans="1:4" x14ac:dyDescent="0.2">
      <c r="A13556" s="263" t="s">
        <v>18008</v>
      </c>
      <c r="B13556" s="263" t="s">
        <v>30598</v>
      </c>
      <c r="C13556" s="263" t="s">
        <v>12</v>
      </c>
      <c r="D13556" t="s">
        <v>2</v>
      </c>
    </row>
    <row r="13557" spans="1:4" x14ac:dyDescent="0.2">
      <c r="A13557" s="263" t="s">
        <v>3793</v>
      </c>
      <c r="B13557" s="263" t="s">
        <v>30599</v>
      </c>
      <c r="C13557" s="263" t="s">
        <v>12</v>
      </c>
      <c r="D13557" t="s">
        <v>2</v>
      </c>
    </row>
    <row r="13558" spans="1:4" x14ac:dyDescent="0.2">
      <c r="A13558" s="263" t="s">
        <v>18009</v>
      </c>
      <c r="B13558" s="263" t="s">
        <v>30599</v>
      </c>
      <c r="C13558" s="263" t="s">
        <v>12</v>
      </c>
      <c r="D13558" t="s">
        <v>2</v>
      </c>
    </row>
    <row r="13559" spans="1:4" x14ac:dyDescent="0.2">
      <c r="A13559" s="263" t="s">
        <v>3794</v>
      </c>
      <c r="B13559" s="263" t="s">
        <v>30600</v>
      </c>
      <c r="C13559" s="263" t="s">
        <v>12</v>
      </c>
      <c r="D13559" t="s">
        <v>2</v>
      </c>
    </row>
    <row r="13560" spans="1:4" x14ac:dyDescent="0.2">
      <c r="A13560" s="263" t="s">
        <v>18010</v>
      </c>
      <c r="B13560" s="263" t="s">
        <v>30600</v>
      </c>
      <c r="C13560" s="263" t="s">
        <v>12</v>
      </c>
      <c r="D13560" t="s">
        <v>2</v>
      </c>
    </row>
    <row r="13561" spans="1:4" x14ac:dyDescent="0.2">
      <c r="A13561" s="263" t="s">
        <v>3795</v>
      </c>
      <c r="B13561" s="263" t="s">
        <v>30601</v>
      </c>
      <c r="C13561" s="263" t="s">
        <v>12</v>
      </c>
      <c r="D13561" t="s">
        <v>2</v>
      </c>
    </row>
    <row r="13562" spans="1:4" x14ac:dyDescent="0.2">
      <c r="A13562" s="263" t="s">
        <v>18011</v>
      </c>
      <c r="B13562" s="263" t="s">
        <v>30601</v>
      </c>
      <c r="C13562" s="263" t="s">
        <v>12</v>
      </c>
      <c r="D13562" t="s">
        <v>2</v>
      </c>
    </row>
    <row r="13563" spans="1:4" x14ac:dyDescent="0.2">
      <c r="A13563" s="263" t="s">
        <v>3796</v>
      </c>
      <c r="B13563" s="263" t="s">
        <v>30602</v>
      </c>
      <c r="C13563" s="263" t="s">
        <v>12</v>
      </c>
      <c r="D13563" t="s">
        <v>2</v>
      </c>
    </row>
    <row r="13564" spans="1:4" x14ac:dyDescent="0.2">
      <c r="A13564" s="263" t="s">
        <v>18012</v>
      </c>
      <c r="B13564" s="263" t="s">
        <v>30602</v>
      </c>
      <c r="C13564" s="263" t="s">
        <v>12</v>
      </c>
      <c r="D13564" t="s">
        <v>2</v>
      </c>
    </row>
    <row r="13565" spans="1:4" x14ac:dyDescent="0.2">
      <c r="A13565" s="263" t="s">
        <v>3797</v>
      </c>
      <c r="B13565" s="263" t="s">
        <v>30603</v>
      </c>
      <c r="C13565" s="263" t="s">
        <v>12</v>
      </c>
      <c r="D13565" t="s">
        <v>2</v>
      </c>
    </row>
    <row r="13566" spans="1:4" x14ac:dyDescent="0.2">
      <c r="A13566" s="263" t="s">
        <v>18013</v>
      </c>
      <c r="B13566" s="263" t="s">
        <v>30603</v>
      </c>
      <c r="C13566" s="263" t="s">
        <v>12</v>
      </c>
      <c r="D13566" t="s">
        <v>2</v>
      </c>
    </row>
    <row r="13567" spans="1:4" x14ac:dyDescent="0.2">
      <c r="A13567" s="263" t="s">
        <v>3798</v>
      </c>
      <c r="B13567" s="263" t="s">
        <v>30604</v>
      </c>
      <c r="C13567" s="263" t="s">
        <v>12</v>
      </c>
      <c r="D13567" t="s">
        <v>2</v>
      </c>
    </row>
    <row r="13568" spans="1:4" x14ac:dyDescent="0.2">
      <c r="A13568" s="263" t="s">
        <v>18014</v>
      </c>
      <c r="B13568" s="263" t="s">
        <v>30604</v>
      </c>
      <c r="C13568" s="263" t="s">
        <v>12</v>
      </c>
      <c r="D13568" t="s">
        <v>2</v>
      </c>
    </row>
    <row r="13569" spans="1:4" x14ac:dyDescent="0.2">
      <c r="A13569" s="263" t="s">
        <v>3799</v>
      </c>
      <c r="B13569" s="263" t="s">
        <v>30605</v>
      </c>
      <c r="C13569" s="263" t="s">
        <v>12</v>
      </c>
      <c r="D13569" t="s">
        <v>2</v>
      </c>
    </row>
    <row r="13570" spans="1:4" x14ac:dyDescent="0.2">
      <c r="A13570" s="263" t="s">
        <v>18015</v>
      </c>
      <c r="B13570" s="263" t="s">
        <v>30605</v>
      </c>
      <c r="C13570" s="263" t="s">
        <v>12</v>
      </c>
      <c r="D13570" t="s">
        <v>2</v>
      </c>
    </row>
    <row r="13571" spans="1:4" x14ac:dyDescent="0.2">
      <c r="A13571" s="263" t="s">
        <v>3800</v>
      </c>
      <c r="B13571" s="263" t="s">
        <v>30606</v>
      </c>
      <c r="C13571" s="263" t="s">
        <v>12</v>
      </c>
      <c r="D13571" t="s">
        <v>2</v>
      </c>
    </row>
    <row r="13572" spans="1:4" x14ac:dyDescent="0.2">
      <c r="A13572" s="263" t="s">
        <v>18016</v>
      </c>
      <c r="B13572" s="263" t="s">
        <v>30606</v>
      </c>
      <c r="C13572" s="263" t="s">
        <v>12</v>
      </c>
      <c r="D13572" t="s">
        <v>2</v>
      </c>
    </row>
    <row r="13573" spans="1:4" x14ac:dyDescent="0.2">
      <c r="A13573" s="263" t="s">
        <v>3801</v>
      </c>
      <c r="B13573" s="263" t="s">
        <v>30607</v>
      </c>
      <c r="C13573" s="263" t="s">
        <v>12</v>
      </c>
      <c r="D13573" t="s">
        <v>2</v>
      </c>
    </row>
    <row r="13574" spans="1:4" x14ac:dyDescent="0.2">
      <c r="A13574" s="263" t="s">
        <v>18017</v>
      </c>
      <c r="B13574" s="263" t="s">
        <v>30607</v>
      </c>
      <c r="C13574" s="263" t="s">
        <v>12</v>
      </c>
      <c r="D13574" t="s">
        <v>2</v>
      </c>
    </row>
    <row r="13575" spans="1:4" x14ac:dyDescent="0.2">
      <c r="A13575" s="263" t="s">
        <v>3802</v>
      </c>
      <c r="B13575" s="263" t="s">
        <v>30608</v>
      </c>
      <c r="C13575" s="263" t="s">
        <v>12</v>
      </c>
      <c r="D13575" t="s">
        <v>2</v>
      </c>
    </row>
    <row r="13576" spans="1:4" x14ac:dyDescent="0.2">
      <c r="A13576" s="263" t="s">
        <v>18018</v>
      </c>
      <c r="B13576" s="263" t="s">
        <v>30608</v>
      </c>
      <c r="C13576" s="263" t="s">
        <v>12</v>
      </c>
      <c r="D13576" t="s">
        <v>2</v>
      </c>
    </row>
    <row r="13577" spans="1:4" x14ac:dyDescent="0.2">
      <c r="A13577" s="263" t="s">
        <v>3803</v>
      </c>
      <c r="B13577" s="263" t="s">
        <v>30609</v>
      </c>
      <c r="C13577" s="263" t="s">
        <v>12</v>
      </c>
      <c r="D13577" t="s">
        <v>2</v>
      </c>
    </row>
    <row r="13578" spans="1:4" x14ac:dyDescent="0.2">
      <c r="A13578" s="263" t="s">
        <v>18019</v>
      </c>
      <c r="B13578" s="263" t="s">
        <v>30609</v>
      </c>
      <c r="C13578" s="263" t="s">
        <v>12</v>
      </c>
      <c r="D13578" t="s">
        <v>2</v>
      </c>
    </row>
    <row r="13579" spans="1:4" x14ac:dyDescent="0.2">
      <c r="A13579" s="263" t="s">
        <v>3804</v>
      </c>
      <c r="B13579" s="263" t="s">
        <v>30610</v>
      </c>
      <c r="C13579" s="263" t="s">
        <v>12</v>
      </c>
      <c r="D13579" t="s">
        <v>2</v>
      </c>
    </row>
    <row r="13580" spans="1:4" x14ac:dyDescent="0.2">
      <c r="A13580" s="263" t="s">
        <v>18020</v>
      </c>
      <c r="B13580" s="263" t="s">
        <v>30610</v>
      </c>
      <c r="C13580" s="263" t="s">
        <v>12</v>
      </c>
      <c r="D13580" t="s">
        <v>2</v>
      </c>
    </row>
    <row r="13581" spans="1:4" x14ac:dyDescent="0.2">
      <c r="A13581" s="263" t="s">
        <v>3805</v>
      </c>
      <c r="B13581" s="263" t="s">
        <v>30611</v>
      </c>
      <c r="C13581" s="263" t="s">
        <v>12</v>
      </c>
      <c r="D13581" t="s">
        <v>2</v>
      </c>
    </row>
    <row r="13582" spans="1:4" x14ac:dyDescent="0.2">
      <c r="A13582" s="263" t="s">
        <v>18021</v>
      </c>
      <c r="B13582" s="263" t="s">
        <v>30611</v>
      </c>
      <c r="C13582" s="263" t="s">
        <v>12</v>
      </c>
      <c r="D13582" t="s">
        <v>2</v>
      </c>
    </row>
    <row r="13583" spans="1:4" x14ac:dyDescent="0.2">
      <c r="A13583" s="263" t="s">
        <v>3806</v>
      </c>
      <c r="B13583" s="263" t="s">
        <v>30612</v>
      </c>
      <c r="C13583" s="263" t="s">
        <v>12</v>
      </c>
      <c r="D13583" t="s">
        <v>2</v>
      </c>
    </row>
    <row r="13584" spans="1:4" x14ac:dyDescent="0.2">
      <c r="A13584" s="263" t="s">
        <v>18022</v>
      </c>
      <c r="B13584" s="263" t="s">
        <v>30612</v>
      </c>
      <c r="C13584" s="263" t="s">
        <v>12</v>
      </c>
      <c r="D13584" t="s">
        <v>2</v>
      </c>
    </row>
    <row r="13585" spans="1:4" x14ac:dyDescent="0.2">
      <c r="A13585" s="263" t="s">
        <v>3807</v>
      </c>
      <c r="B13585" s="263" t="s">
        <v>30613</v>
      </c>
      <c r="C13585" s="263" t="s">
        <v>12</v>
      </c>
      <c r="D13585" t="s">
        <v>2</v>
      </c>
    </row>
    <row r="13586" spans="1:4" x14ac:dyDescent="0.2">
      <c r="A13586" s="263" t="s">
        <v>18023</v>
      </c>
      <c r="B13586" s="263" t="s">
        <v>30613</v>
      </c>
      <c r="C13586" s="263" t="s">
        <v>12</v>
      </c>
      <c r="D13586" t="s">
        <v>2</v>
      </c>
    </row>
    <row r="13587" spans="1:4" x14ac:dyDescent="0.2">
      <c r="A13587" s="263" t="s">
        <v>3808</v>
      </c>
      <c r="B13587" s="263" t="s">
        <v>30614</v>
      </c>
      <c r="C13587" s="263" t="s">
        <v>12</v>
      </c>
      <c r="D13587" t="s">
        <v>2</v>
      </c>
    </row>
    <row r="13588" spans="1:4" x14ac:dyDescent="0.2">
      <c r="A13588" s="263" t="s">
        <v>18024</v>
      </c>
      <c r="B13588" s="263" t="s">
        <v>30614</v>
      </c>
      <c r="C13588" s="263" t="s">
        <v>12</v>
      </c>
      <c r="D13588" t="s">
        <v>2</v>
      </c>
    </row>
    <row r="13589" spans="1:4" x14ac:dyDescent="0.2">
      <c r="A13589" s="263" t="s">
        <v>3809</v>
      </c>
      <c r="B13589" s="263" t="s">
        <v>30615</v>
      </c>
      <c r="C13589" s="263" t="s">
        <v>12</v>
      </c>
      <c r="D13589" t="s">
        <v>2</v>
      </c>
    </row>
    <row r="13590" spans="1:4" x14ac:dyDescent="0.2">
      <c r="A13590" s="263" t="s">
        <v>18025</v>
      </c>
      <c r="B13590" s="263" t="s">
        <v>30615</v>
      </c>
      <c r="C13590" s="263" t="s">
        <v>12</v>
      </c>
      <c r="D13590" t="s">
        <v>2</v>
      </c>
    </row>
    <row r="13591" spans="1:4" x14ac:dyDescent="0.2">
      <c r="A13591" s="263" t="s">
        <v>3810</v>
      </c>
      <c r="B13591" s="263" t="s">
        <v>30616</v>
      </c>
      <c r="C13591" s="263" t="s">
        <v>12</v>
      </c>
      <c r="D13591" t="s">
        <v>2</v>
      </c>
    </row>
    <row r="13592" spans="1:4" x14ac:dyDescent="0.2">
      <c r="A13592" s="263" t="s">
        <v>18026</v>
      </c>
      <c r="B13592" s="263" t="s">
        <v>30616</v>
      </c>
      <c r="C13592" s="263" t="s">
        <v>12</v>
      </c>
      <c r="D13592" t="s">
        <v>2</v>
      </c>
    </row>
    <row r="13593" spans="1:4" x14ac:dyDescent="0.2">
      <c r="A13593" s="263" t="s">
        <v>3811</v>
      </c>
      <c r="B13593" s="263" t="s">
        <v>30617</v>
      </c>
      <c r="C13593" s="263" t="s">
        <v>12</v>
      </c>
      <c r="D13593" t="s">
        <v>2</v>
      </c>
    </row>
    <row r="13594" spans="1:4" x14ac:dyDescent="0.2">
      <c r="A13594" s="263" t="s">
        <v>18027</v>
      </c>
      <c r="B13594" s="263" t="s">
        <v>30617</v>
      </c>
      <c r="C13594" s="263" t="s">
        <v>12</v>
      </c>
      <c r="D13594" t="s">
        <v>2</v>
      </c>
    </row>
    <row r="13595" spans="1:4" x14ac:dyDescent="0.2">
      <c r="A13595" s="263" t="s">
        <v>3812</v>
      </c>
      <c r="B13595" s="263" t="s">
        <v>30618</v>
      </c>
      <c r="C13595" s="263" t="s">
        <v>12</v>
      </c>
      <c r="D13595" t="s">
        <v>2</v>
      </c>
    </row>
    <row r="13596" spans="1:4" x14ac:dyDescent="0.2">
      <c r="A13596" s="263" t="s">
        <v>18028</v>
      </c>
      <c r="B13596" s="263" t="s">
        <v>30618</v>
      </c>
      <c r="C13596" s="263" t="s">
        <v>12</v>
      </c>
      <c r="D13596" t="s">
        <v>2</v>
      </c>
    </row>
    <row r="13597" spans="1:4" x14ac:dyDescent="0.2">
      <c r="A13597" s="263" t="s">
        <v>3813</v>
      </c>
      <c r="B13597" s="263" t="s">
        <v>30619</v>
      </c>
      <c r="C13597" s="263" t="s">
        <v>12</v>
      </c>
      <c r="D13597" t="s">
        <v>2</v>
      </c>
    </row>
    <row r="13598" spans="1:4" x14ac:dyDescent="0.2">
      <c r="A13598" s="263" t="s">
        <v>18029</v>
      </c>
      <c r="B13598" s="263" t="s">
        <v>30619</v>
      </c>
      <c r="C13598" s="263" t="s">
        <v>12</v>
      </c>
      <c r="D13598" t="s">
        <v>2</v>
      </c>
    </row>
    <row r="13599" spans="1:4" x14ac:dyDescent="0.2">
      <c r="A13599" s="263" t="s">
        <v>3814</v>
      </c>
      <c r="B13599" s="263" t="s">
        <v>30620</v>
      </c>
      <c r="C13599" s="263" t="s">
        <v>12</v>
      </c>
      <c r="D13599" t="s">
        <v>2</v>
      </c>
    </row>
    <row r="13600" spans="1:4" x14ac:dyDescent="0.2">
      <c r="A13600" s="263" t="s">
        <v>18030</v>
      </c>
      <c r="B13600" s="263" t="s">
        <v>30620</v>
      </c>
      <c r="C13600" s="263" t="s">
        <v>12</v>
      </c>
      <c r="D13600" t="s">
        <v>2</v>
      </c>
    </row>
    <row r="13601" spans="1:4" x14ac:dyDescent="0.2">
      <c r="A13601" s="263" t="s">
        <v>3815</v>
      </c>
      <c r="B13601" s="263" t="s">
        <v>30621</v>
      </c>
      <c r="C13601" s="263" t="s">
        <v>12</v>
      </c>
      <c r="D13601" t="s">
        <v>2</v>
      </c>
    </row>
    <row r="13602" spans="1:4" x14ac:dyDescent="0.2">
      <c r="A13602" s="263" t="s">
        <v>18031</v>
      </c>
      <c r="B13602" s="263" t="s">
        <v>30621</v>
      </c>
      <c r="C13602" s="263" t="s">
        <v>12</v>
      </c>
      <c r="D13602" t="s">
        <v>2</v>
      </c>
    </row>
    <row r="13603" spans="1:4" x14ac:dyDescent="0.2">
      <c r="A13603" s="263" t="s">
        <v>3816</v>
      </c>
      <c r="B13603" s="263" t="s">
        <v>30622</v>
      </c>
      <c r="C13603" s="263" t="s">
        <v>12</v>
      </c>
      <c r="D13603" t="s">
        <v>2</v>
      </c>
    </row>
    <row r="13604" spans="1:4" x14ac:dyDescent="0.2">
      <c r="A13604" s="263" t="s">
        <v>18032</v>
      </c>
      <c r="B13604" s="263" t="s">
        <v>30622</v>
      </c>
      <c r="C13604" s="263" t="s">
        <v>12</v>
      </c>
      <c r="D13604" t="s">
        <v>2</v>
      </c>
    </row>
    <row r="13605" spans="1:4" x14ac:dyDescent="0.2">
      <c r="A13605" s="263" t="s">
        <v>3817</v>
      </c>
      <c r="B13605" s="263" t="s">
        <v>30623</v>
      </c>
      <c r="C13605" s="263" t="s">
        <v>12</v>
      </c>
      <c r="D13605" t="s">
        <v>2</v>
      </c>
    </row>
    <row r="13606" spans="1:4" x14ac:dyDescent="0.2">
      <c r="A13606" s="263" t="s">
        <v>18033</v>
      </c>
      <c r="B13606" s="263" t="s">
        <v>30623</v>
      </c>
      <c r="C13606" s="263" t="s">
        <v>12</v>
      </c>
      <c r="D13606" t="s">
        <v>2</v>
      </c>
    </row>
    <row r="13607" spans="1:4" x14ac:dyDescent="0.2">
      <c r="A13607" s="263" t="s">
        <v>3818</v>
      </c>
      <c r="B13607" s="263" t="s">
        <v>30624</v>
      </c>
      <c r="C13607" s="263" t="s">
        <v>12</v>
      </c>
      <c r="D13607" t="s">
        <v>2</v>
      </c>
    </row>
    <row r="13608" spans="1:4" x14ac:dyDescent="0.2">
      <c r="A13608" s="263" t="s">
        <v>18034</v>
      </c>
      <c r="B13608" s="263" t="s">
        <v>30624</v>
      </c>
      <c r="C13608" s="263" t="s">
        <v>12</v>
      </c>
      <c r="D13608" t="s">
        <v>2</v>
      </c>
    </row>
    <row r="13609" spans="1:4" x14ac:dyDescent="0.2">
      <c r="A13609" s="263" t="s">
        <v>3819</v>
      </c>
      <c r="B13609" s="263" t="s">
        <v>30625</v>
      </c>
      <c r="C13609" s="263" t="s">
        <v>12</v>
      </c>
      <c r="D13609" t="s">
        <v>2</v>
      </c>
    </row>
    <row r="13610" spans="1:4" x14ac:dyDescent="0.2">
      <c r="A13610" s="263" t="s">
        <v>18035</v>
      </c>
      <c r="B13610" s="263" t="s">
        <v>30625</v>
      </c>
      <c r="C13610" s="263" t="s">
        <v>12</v>
      </c>
      <c r="D13610" t="s">
        <v>2</v>
      </c>
    </row>
    <row r="13611" spans="1:4" x14ac:dyDescent="0.2">
      <c r="A13611" s="263" t="s">
        <v>3820</v>
      </c>
      <c r="B13611" s="263" t="s">
        <v>30626</v>
      </c>
      <c r="C13611" s="263" t="s">
        <v>12</v>
      </c>
      <c r="D13611" t="s">
        <v>2</v>
      </c>
    </row>
    <row r="13612" spans="1:4" x14ac:dyDescent="0.2">
      <c r="A13612" s="263" t="s">
        <v>18036</v>
      </c>
      <c r="B13612" s="263" t="s">
        <v>30626</v>
      </c>
      <c r="C13612" s="263" t="s">
        <v>12</v>
      </c>
      <c r="D13612" t="s">
        <v>2</v>
      </c>
    </row>
    <row r="13613" spans="1:4" x14ac:dyDescent="0.2">
      <c r="A13613" s="263" t="s">
        <v>3821</v>
      </c>
      <c r="B13613" s="263" t="s">
        <v>30627</v>
      </c>
      <c r="C13613" s="263" t="s">
        <v>12</v>
      </c>
      <c r="D13613" t="s">
        <v>2</v>
      </c>
    </row>
    <row r="13614" spans="1:4" x14ac:dyDescent="0.2">
      <c r="A13614" s="263" t="s">
        <v>18037</v>
      </c>
      <c r="B13614" s="263" t="s">
        <v>30627</v>
      </c>
      <c r="C13614" s="263" t="s">
        <v>12</v>
      </c>
      <c r="D13614" t="s">
        <v>2</v>
      </c>
    </row>
    <row r="13615" spans="1:4" x14ac:dyDescent="0.2">
      <c r="A13615" s="263" t="s">
        <v>3822</v>
      </c>
      <c r="B13615" s="263" t="s">
        <v>30628</v>
      </c>
      <c r="C13615" s="263" t="s">
        <v>12</v>
      </c>
      <c r="D13615" t="s">
        <v>2</v>
      </c>
    </row>
    <row r="13616" spans="1:4" x14ac:dyDescent="0.2">
      <c r="A13616" s="263" t="s">
        <v>18038</v>
      </c>
      <c r="B13616" s="263" t="s">
        <v>30628</v>
      </c>
      <c r="C13616" s="263" t="s">
        <v>12</v>
      </c>
      <c r="D13616" t="s">
        <v>2</v>
      </c>
    </row>
    <row r="13617" spans="1:4" x14ac:dyDescent="0.2">
      <c r="A13617" s="263" t="s">
        <v>3823</v>
      </c>
      <c r="B13617" s="263" t="s">
        <v>30629</v>
      </c>
      <c r="C13617" s="263" t="s">
        <v>12</v>
      </c>
      <c r="D13617" t="s">
        <v>2</v>
      </c>
    </row>
    <row r="13618" spans="1:4" x14ac:dyDescent="0.2">
      <c r="A13618" s="263" t="s">
        <v>18039</v>
      </c>
      <c r="B13618" s="263" t="s">
        <v>30629</v>
      </c>
      <c r="C13618" s="263" t="s">
        <v>12</v>
      </c>
      <c r="D13618" t="s">
        <v>2</v>
      </c>
    </row>
    <row r="13619" spans="1:4" x14ac:dyDescent="0.2">
      <c r="A13619" s="263" t="s">
        <v>3872</v>
      </c>
      <c r="B13619" s="263" t="s">
        <v>30630</v>
      </c>
      <c r="C13619" s="263" t="s">
        <v>12</v>
      </c>
      <c r="D13619" t="s">
        <v>2</v>
      </c>
    </row>
    <row r="13620" spans="1:4" x14ac:dyDescent="0.2">
      <c r="A13620" s="263" t="s">
        <v>18040</v>
      </c>
      <c r="B13620" s="263" t="s">
        <v>30630</v>
      </c>
      <c r="C13620" s="263" t="s">
        <v>12</v>
      </c>
      <c r="D13620" t="s">
        <v>2</v>
      </c>
    </row>
    <row r="13621" spans="1:4" x14ac:dyDescent="0.2">
      <c r="A13621" s="263" t="s">
        <v>3873</v>
      </c>
      <c r="B13621" s="263" t="s">
        <v>30631</v>
      </c>
      <c r="C13621" s="263" t="s">
        <v>12</v>
      </c>
      <c r="D13621" t="s">
        <v>2</v>
      </c>
    </row>
    <row r="13622" spans="1:4" x14ac:dyDescent="0.2">
      <c r="A13622" s="263" t="s">
        <v>18041</v>
      </c>
      <c r="B13622" s="263" t="s">
        <v>30631</v>
      </c>
      <c r="C13622" s="263" t="s">
        <v>12</v>
      </c>
      <c r="D13622" t="s">
        <v>2</v>
      </c>
    </row>
    <row r="13623" spans="1:4" x14ac:dyDescent="0.2">
      <c r="A13623" s="263" t="s">
        <v>3874</v>
      </c>
      <c r="B13623" s="263" t="s">
        <v>30632</v>
      </c>
      <c r="C13623" s="263" t="s">
        <v>12</v>
      </c>
      <c r="D13623" t="s">
        <v>2</v>
      </c>
    </row>
    <row r="13624" spans="1:4" x14ac:dyDescent="0.2">
      <c r="A13624" s="263" t="s">
        <v>18042</v>
      </c>
      <c r="B13624" s="263" t="s">
        <v>30632</v>
      </c>
      <c r="C13624" s="263" t="s">
        <v>12</v>
      </c>
      <c r="D13624" t="s">
        <v>2</v>
      </c>
    </row>
    <row r="13625" spans="1:4" x14ac:dyDescent="0.2">
      <c r="A13625" s="263" t="s">
        <v>3824</v>
      </c>
      <c r="B13625" s="263" t="s">
        <v>30633</v>
      </c>
      <c r="C13625" s="263" t="s">
        <v>12</v>
      </c>
      <c r="D13625" t="s">
        <v>2</v>
      </c>
    </row>
    <row r="13626" spans="1:4" x14ac:dyDescent="0.2">
      <c r="A13626" s="263" t="s">
        <v>18043</v>
      </c>
      <c r="B13626" s="263" t="s">
        <v>30633</v>
      </c>
      <c r="C13626" s="263" t="s">
        <v>12</v>
      </c>
      <c r="D13626" t="s">
        <v>2</v>
      </c>
    </row>
    <row r="13627" spans="1:4" x14ac:dyDescent="0.2">
      <c r="A13627" s="263" t="s">
        <v>3825</v>
      </c>
      <c r="B13627" s="263" t="s">
        <v>30634</v>
      </c>
      <c r="C13627" s="263" t="s">
        <v>12</v>
      </c>
      <c r="D13627" t="s">
        <v>2</v>
      </c>
    </row>
    <row r="13628" spans="1:4" x14ac:dyDescent="0.2">
      <c r="A13628" s="263" t="s">
        <v>18044</v>
      </c>
      <c r="B13628" s="263" t="s">
        <v>30634</v>
      </c>
      <c r="C13628" s="263" t="s">
        <v>12</v>
      </c>
      <c r="D13628" t="s">
        <v>2</v>
      </c>
    </row>
    <row r="13629" spans="1:4" x14ac:dyDescent="0.2">
      <c r="A13629" s="263" t="s">
        <v>3826</v>
      </c>
      <c r="B13629" s="263" t="s">
        <v>30635</v>
      </c>
      <c r="C13629" s="263" t="s">
        <v>12</v>
      </c>
      <c r="D13629" t="s">
        <v>2</v>
      </c>
    </row>
    <row r="13630" spans="1:4" x14ac:dyDescent="0.2">
      <c r="A13630" s="263" t="s">
        <v>18045</v>
      </c>
      <c r="B13630" s="263" t="s">
        <v>30635</v>
      </c>
      <c r="C13630" s="263" t="s">
        <v>12</v>
      </c>
      <c r="D13630" t="s">
        <v>2</v>
      </c>
    </row>
    <row r="13631" spans="1:4" x14ac:dyDescent="0.2">
      <c r="A13631" s="263" t="s">
        <v>3875</v>
      </c>
      <c r="B13631" s="263" t="s">
        <v>30636</v>
      </c>
      <c r="C13631" s="263" t="s">
        <v>12</v>
      </c>
      <c r="D13631" t="s">
        <v>2</v>
      </c>
    </row>
    <row r="13632" spans="1:4" x14ac:dyDescent="0.2">
      <c r="A13632" s="263" t="s">
        <v>18046</v>
      </c>
      <c r="B13632" s="263" t="s">
        <v>30636</v>
      </c>
      <c r="C13632" s="263" t="s">
        <v>12</v>
      </c>
      <c r="D13632" t="s">
        <v>2</v>
      </c>
    </row>
    <row r="13633" spans="1:4" x14ac:dyDescent="0.2">
      <c r="A13633" s="263" t="s">
        <v>3827</v>
      </c>
      <c r="B13633" s="263" t="s">
        <v>30637</v>
      </c>
      <c r="C13633" s="263" t="s">
        <v>12</v>
      </c>
      <c r="D13633" t="s">
        <v>2</v>
      </c>
    </row>
    <row r="13634" spans="1:4" x14ac:dyDescent="0.2">
      <c r="A13634" s="263" t="s">
        <v>18047</v>
      </c>
      <c r="B13634" s="263" t="s">
        <v>30637</v>
      </c>
      <c r="C13634" s="263" t="s">
        <v>12</v>
      </c>
      <c r="D13634" t="s">
        <v>2</v>
      </c>
    </row>
    <row r="13635" spans="1:4" x14ac:dyDescent="0.2">
      <c r="A13635" s="263" t="s">
        <v>3876</v>
      </c>
      <c r="B13635" s="263" t="s">
        <v>30638</v>
      </c>
      <c r="C13635" s="263" t="s">
        <v>20</v>
      </c>
      <c r="D13635" t="s">
        <v>0</v>
      </c>
    </row>
    <row r="13636" spans="1:4" x14ac:dyDescent="0.2">
      <c r="A13636" s="263" t="s">
        <v>18048</v>
      </c>
      <c r="B13636" s="263" t="s">
        <v>30638</v>
      </c>
      <c r="C13636" s="263" t="s">
        <v>20</v>
      </c>
      <c r="D13636" t="s">
        <v>0</v>
      </c>
    </row>
    <row r="13637" spans="1:4" x14ac:dyDescent="0.2">
      <c r="A13637" s="263" t="s">
        <v>3828</v>
      </c>
      <c r="B13637" s="263" t="s">
        <v>30639</v>
      </c>
      <c r="C13637" s="263" t="s">
        <v>12</v>
      </c>
      <c r="D13637" t="s">
        <v>2</v>
      </c>
    </row>
    <row r="13638" spans="1:4" x14ac:dyDescent="0.2">
      <c r="A13638" s="263" t="s">
        <v>18049</v>
      </c>
      <c r="B13638" s="263" t="s">
        <v>30639</v>
      </c>
      <c r="C13638" s="263" t="s">
        <v>12</v>
      </c>
      <c r="D13638" t="s">
        <v>2</v>
      </c>
    </row>
    <row r="13639" spans="1:4" x14ac:dyDescent="0.2">
      <c r="A13639" s="263" t="s">
        <v>3877</v>
      </c>
      <c r="B13639" s="263" t="s">
        <v>30640</v>
      </c>
      <c r="C13639" s="263" t="s">
        <v>20</v>
      </c>
      <c r="D13639" t="s">
        <v>0</v>
      </c>
    </row>
    <row r="13640" spans="1:4" x14ac:dyDescent="0.2">
      <c r="A13640" s="263" t="s">
        <v>18050</v>
      </c>
      <c r="B13640" s="263" t="s">
        <v>30640</v>
      </c>
      <c r="C13640" s="263" t="s">
        <v>20</v>
      </c>
      <c r="D13640" t="s">
        <v>0</v>
      </c>
    </row>
    <row r="13641" spans="1:4" x14ac:dyDescent="0.2">
      <c r="A13641" s="263" t="s">
        <v>3829</v>
      </c>
      <c r="B13641" s="263" t="s">
        <v>30641</v>
      </c>
      <c r="C13641" s="263" t="s">
        <v>12</v>
      </c>
      <c r="D13641" t="s">
        <v>2</v>
      </c>
    </row>
    <row r="13642" spans="1:4" x14ac:dyDescent="0.2">
      <c r="A13642" s="263" t="s">
        <v>18051</v>
      </c>
      <c r="B13642" s="263" t="s">
        <v>30641</v>
      </c>
      <c r="C13642" s="263" t="s">
        <v>12</v>
      </c>
      <c r="D13642" t="s">
        <v>2</v>
      </c>
    </row>
    <row r="13643" spans="1:4" x14ac:dyDescent="0.2">
      <c r="A13643" s="263" t="s">
        <v>3878</v>
      </c>
      <c r="B13643" s="263" t="s">
        <v>30642</v>
      </c>
      <c r="C13643" s="263" t="s">
        <v>12</v>
      </c>
      <c r="D13643" t="s">
        <v>2</v>
      </c>
    </row>
    <row r="13644" spans="1:4" x14ac:dyDescent="0.2">
      <c r="A13644" s="263" t="s">
        <v>18052</v>
      </c>
      <c r="B13644" s="263" t="s">
        <v>30642</v>
      </c>
      <c r="C13644" s="263" t="s">
        <v>12</v>
      </c>
      <c r="D13644" t="s">
        <v>2</v>
      </c>
    </row>
    <row r="13645" spans="1:4" x14ac:dyDescent="0.2">
      <c r="A13645" s="263" t="s">
        <v>3830</v>
      </c>
      <c r="B13645" s="263" t="s">
        <v>30643</v>
      </c>
      <c r="C13645" s="263" t="s">
        <v>12</v>
      </c>
      <c r="D13645" t="s">
        <v>2</v>
      </c>
    </row>
    <row r="13646" spans="1:4" x14ac:dyDescent="0.2">
      <c r="A13646" s="263" t="s">
        <v>18053</v>
      </c>
      <c r="B13646" s="263" t="s">
        <v>30643</v>
      </c>
      <c r="C13646" s="263" t="s">
        <v>12</v>
      </c>
      <c r="D13646" t="s">
        <v>2</v>
      </c>
    </row>
    <row r="13647" spans="1:4" x14ac:dyDescent="0.2">
      <c r="A13647" s="263" t="s">
        <v>9296</v>
      </c>
      <c r="B13647" s="263" t="s">
        <v>30644</v>
      </c>
      <c r="C13647" s="263" t="s">
        <v>12</v>
      </c>
      <c r="D13647" t="s">
        <v>2</v>
      </c>
    </row>
    <row r="13648" spans="1:4" x14ac:dyDescent="0.2">
      <c r="A13648" s="263" t="s">
        <v>18054</v>
      </c>
      <c r="B13648" s="263" t="s">
        <v>30644</v>
      </c>
      <c r="C13648" s="263" t="s">
        <v>12</v>
      </c>
      <c r="D13648" t="s">
        <v>2</v>
      </c>
    </row>
    <row r="13649" spans="1:4" x14ac:dyDescent="0.2">
      <c r="A13649" s="263" t="s">
        <v>3861</v>
      </c>
      <c r="B13649" s="263" t="s">
        <v>30645</v>
      </c>
      <c r="C13649" s="263" t="s">
        <v>12</v>
      </c>
      <c r="D13649" t="s">
        <v>2</v>
      </c>
    </row>
    <row r="13650" spans="1:4" x14ac:dyDescent="0.2">
      <c r="A13650" s="263" t="s">
        <v>18055</v>
      </c>
      <c r="B13650" s="263" t="s">
        <v>30645</v>
      </c>
      <c r="C13650" s="263" t="s">
        <v>12</v>
      </c>
      <c r="D13650" t="s">
        <v>2</v>
      </c>
    </row>
    <row r="13651" spans="1:4" x14ac:dyDescent="0.2">
      <c r="A13651" s="263" t="s">
        <v>3831</v>
      </c>
      <c r="B13651" s="263" t="s">
        <v>30646</v>
      </c>
      <c r="C13651" s="263" t="s">
        <v>12</v>
      </c>
      <c r="D13651" t="s">
        <v>2</v>
      </c>
    </row>
    <row r="13652" spans="1:4" x14ac:dyDescent="0.2">
      <c r="A13652" s="263" t="s">
        <v>18056</v>
      </c>
      <c r="B13652" s="263" t="s">
        <v>30646</v>
      </c>
      <c r="C13652" s="263" t="s">
        <v>12</v>
      </c>
      <c r="D13652" t="s">
        <v>2</v>
      </c>
    </row>
    <row r="13653" spans="1:4" x14ac:dyDescent="0.2">
      <c r="A13653" s="263" t="s">
        <v>3863</v>
      </c>
      <c r="B13653" s="263" t="s">
        <v>30647</v>
      </c>
      <c r="C13653" s="263" t="s">
        <v>12</v>
      </c>
      <c r="D13653" t="s">
        <v>2</v>
      </c>
    </row>
    <row r="13654" spans="1:4" x14ac:dyDescent="0.2">
      <c r="A13654" s="263" t="s">
        <v>18057</v>
      </c>
      <c r="B13654" s="263" t="s">
        <v>30647</v>
      </c>
      <c r="C13654" s="263" t="s">
        <v>12</v>
      </c>
      <c r="D13654" t="s">
        <v>2</v>
      </c>
    </row>
    <row r="13655" spans="1:4" x14ac:dyDescent="0.2">
      <c r="A13655" s="263" t="s">
        <v>3832</v>
      </c>
      <c r="B13655" s="263" t="s">
        <v>30648</v>
      </c>
      <c r="C13655" s="263" t="s">
        <v>12</v>
      </c>
      <c r="D13655" t="s">
        <v>2</v>
      </c>
    </row>
    <row r="13656" spans="1:4" x14ac:dyDescent="0.2">
      <c r="A13656" s="263" t="s">
        <v>18058</v>
      </c>
      <c r="B13656" s="263" t="s">
        <v>30648</v>
      </c>
      <c r="C13656" s="263" t="s">
        <v>12</v>
      </c>
      <c r="D13656" t="s">
        <v>2</v>
      </c>
    </row>
    <row r="13657" spans="1:4" x14ac:dyDescent="0.2">
      <c r="A13657" s="263" t="s">
        <v>3833</v>
      </c>
      <c r="B13657" s="263" t="s">
        <v>30649</v>
      </c>
      <c r="C13657" s="263" t="s">
        <v>12</v>
      </c>
      <c r="D13657" t="s">
        <v>2</v>
      </c>
    </row>
    <row r="13658" spans="1:4" x14ac:dyDescent="0.2">
      <c r="A13658" s="263" t="s">
        <v>18059</v>
      </c>
      <c r="B13658" s="263" t="s">
        <v>30649</v>
      </c>
      <c r="C13658" s="263" t="s">
        <v>12</v>
      </c>
      <c r="D13658" t="s">
        <v>2</v>
      </c>
    </row>
    <row r="13659" spans="1:4" x14ac:dyDescent="0.2">
      <c r="A13659" s="263" t="s">
        <v>3834</v>
      </c>
      <c r="B13659" s="263" t="s">
        <v>30650</v>
      </c>
      <c r="C13659" s="263" t="s">
        <v>12</v>
      </c>
      <c r="D13659" t="s">
        <v>2</v>
      </c>
    </row>
    <row r="13660" spans="1:4" x14ac:dyDescent="0.2">
      <c r="A13660" s="263" t="s">
        <v>18060</v>
      </c>
      <c r="B13660" s="263" t="s">
        <v>30650</v>
      </c>
      <c r="C13660" s="263" t="s">
        <v>12</v>
      </c>
      <c r="D13660" t="s">
        <v>2</v>
      </c>
    </row>
    <row r="13661" spans="1:4" x14ac:dyDescent="0.2">
      <c r="A13661" s="263" t="s">
        <v>3835</v>
      </c>
      <c r="B13661" s="263" t="s">
        <v>30651</v>
      </c>
      <c r="C13661" s="263" t="s">
        <v>12</v>
      </c>
      <c r="D13661" t="s">
        <v>2</v>
      </c>
    </row>
    <row r="13662" spans="1:4" x14ac:dyDescent="0.2">
      <c r="A13662" s="263" t="s">
        <v>18061</v>
      </c>
      <c r="B13662" s="263" t="s">
        <v>30651</v>
      </c>
      <c r="C13662" s="263" t="s">
        <v>12</v>
      </c>
      <c r="D13662" t="s">
        <v>2</v>
      </c>
    </row>
    <row r="13663" spans="1:4" x14ac:dyDescent="0.2">
      <c r="A13663" s="263" t="s">
        <v>3836</v>
      </c>
      <c r="B13663" s="263" t="s">
        <v>30652</v>
      </c>
      <c r="C13663" s="263" t="s">
        <v>12</v>
      </c>
      <c r="D13663" t="s">
        <v>2</v>
      </c>
    </row>
    <row r="13664" spans="1:4" x14ac:dyDescent="0.2">
      <c r="A13664" s="263" t="s">
        <v>18062</v>
      </c>
      <c r="B13664" s="263" t="s">
        <v>30652</v>
      </c>
      <c r="C13664" s="263" t="s">
        <v>12</v>
      </c>
      <c r="D13664" t="s">
        <v>2</v>
      </c>
    </row>
    <row r="13665" spans="1:4" x14ac:dyDescent="0.2">
      <c r="A13665" s="263" t="s">
        <v>3837</v>
      </c>
      <c r="B13665" s="263" t="s">
        <v>30653</v>
      </c>
      <c r="C13665" s="263" t="s">
        <v>12</v>
      </c>
      <c r="D13665" t="s">
        <v>2</v>
      </c>
    </row>
    <row r="13666" spans="1:4" x14ac:dyDescent="0.2">
      <c r="A13666" s="263" t="s">
        <v>18063</v>
      </c>
      <c r="B13666" s="263" t="s">
        <v>30653</v>
      </c>
      <c r="C13666" s="263" t="s">
        <v>12</v>
      </c>
      <c r="D13666" t="s">
        <v>2</v>
      </c>
    </row>
    <row r="13667" spans="1:4" x14ac:dyDescent="0.2">
      <c r="A13667" s="263" t="s">
        <v>3838</v>
      </c>
      <c r="B13667" s="263" t="s">
        <v>30654</v>
      </c>
      <c r="C13667" s="263" t="s">
        <v>12</v>
      </c>
      <c r="D13667" t="s">
        <v>2</v>
      </c>
    </row>
    <row r="13668" spans="1:4" x14ac:dyDescent="0.2">
      <c r="A13668" s="263" t="s">
        <v>18064</v>
      </c>
      <c r="B13668" s="263" t="s">
        <v>30654</v>
      </c>
      <c r="C13668" s="263" t="s">
        <v>12</v>
      </c>
      <c r="D13668" t="s">
        <v>2</v>
      </c>
    </row>
    <row r="13669" spans="1:4" x14ac:dyDescent="0.2">
      <c r="A13669" s="263" t="s">
        <v>3839</v>
      </c>
      <c r="B13669" s="263" t="s">
        <v>30655</v>
      </c>
      <c r="C13669" s="263" t="s">
        <v>12</v>
      </c>
      <c r="D13669" t="s">
        <v>2</v>
      </c>
    </row>
    <row r="13670" spans="1:4" x14ac:dyDescent="0.2">
      <c r="A13670" s="263" t="s">
        <v>18065</v>
      </c>
      <c r="B13670" s="263" t="s">
        <v>30655</v>
      </c>
      <c r="C13670" s="263" t="s">
        <v>12</v>
      </c>
      <c r="D13670" t="s">
        <v>2</v>
      </c>
    </row>
    <row r="13671" spans="1:4" x14ac:dyDescent="0.2">
      <c r="A13671" s="263" t="s">
        <v>3840</v>
      </c>
      <c r="B13671" s="263" t="s">
        <v>30656</v>
      </c>
      <c r="C13671" s="263" t="s">
        <v>12</v>
      </c>
      <c r="D13671" t="s">
        <v>2</v>
      </c>
    </row>
    <row r="13672" spans="1:4" x14ac:dyDescent="0.2">
      <c r="A13672" s="263" t="s">
        <v>18066</v>
      </c>
      <c r="B13672" s="263" t="s">
        <v>30656</v>
      </c>
      <c r="C13672" s="263" t="s">
        <v>12</v>
      </c>
      <c r="D13672" t="s">
        <v>2</v>
      </c>
    </row>
    <row r="13673" spans="1:4" x14ac:dyDescent="0.2">
      <c r="A13673" s="263" t="s">
        <v>3841</v>
      </c>
      <c r="B13673" s="263" t="s">
        <v>30657</v>
      </c>
      <c r="C13673" s="263" t="s">
        <v>12</v>
      </c>
      <c r="D13673" t="s">
        <v>2</v>
      </c>
    </row>
    <row r="13674" spans="1:4" x14ac:dyDescent="0.2">
      <c r="A13674" s="263" t="s">
        <v>18067</v>
      </c>
      <c r="B13674" s="263" t="s">
        <v>30657</v>
      </c>
      <c r="C13674" s="263" t="s">
        <v>12</v>
      </c>
      <c r="D13674" t="s">
        <v>2</v>
      </c>
    </row>
    <row r="13675" spans="1:4" x14ac:dyDescent="0.2">
      <c r="A13675" s="263" t="s">
        <v>3842</v>
      </c>
      <c r="B13675" s="263" t="s">
        <v>30658</v>
      </c>
      <c r="C13675" s="263" t="s">
        <v>12</v>
      </c>
      <c r="D13675" t="s">
        <v>2</v>
      </c>
    </row>
    <row r="13676" spans="1:4" x14ac:dyDescent="0.2">
      <c r="A13676" s="263" t="s">
        <v>18068</v>
      </c>
      <c r="B13676" s="263" t="s">
        <v>30658</v>
      </c>
      <c r="C13676" s="263" t="s">
        <v>12</v>
      </c>
      <c r="D13676" t="s">
        <v>2</v>
      </c>
    </row>
    <row r="13677" spans="1:4" x14ac:dyDescent="0.2">
      <c r="A13677" s="263" t="s">
        <v>3843</v>
      </c>
      <c r="B13677" s="263" t="s">
        <v>30659</v>
      </c>
      <c r="C13677" s="263" t="s">
        <v>12</v>
      </c>
      <c r="D13677" t="s">
        <v>2</v>
      </c>
    </row>
    <row r="13678" spans="1:4" x14ac:dyDescent="0.2">
      <c r="A13678" s="263" t="s">
        <v>18069</v>
      </c>
      <c r="B13678" s="263" t="s">
        <v>30659</v>
      </c>
      <c r="C13678" s="263" t="s">
        <v>12</v>
      </c>
      <c r="D13678" t="s">
        <v>2</v>
      </c>
    </row>
    <row r="13679" spans="1:4" x14ac:dyDescent="0.2">
      <c r="A13679" s="263" t="s">
        <v>3844</v>
      </c>
      <c r="B13679" s="263" t="s">
        <v>30660</v>
      </c>
      <c r="C13679" s="263" t="s">
        <v>12</v>
      </c>
      <c r="D13679" t="s">
        <v>2</v>
      </c>
    </row>
    <row r="13680" spans="1:4" x14ac:dyDescent="0.2">
      <c r="A13680" s="263" t="s">
        <v>18070</v>
      </c>
      <c r="B13680" s="263" t="s">
        <v>30660</v>
      </c>
      <c r="C13680" s="263" t="s">
        <v>12</v>
      </c>
      <c r="D13680" t="s">
        <v>2</v>
      </c>
    </row>
    <row r="13681" spans="1:4" x14ac:dyDescent="0.2">
      <c r="A13681" s="263" t="s">
        <v>3845</v>
      </c>
      <c r="B13681" s="263" t="s">
        <v>30661</v>
      </c>
      <c r="C13681" s="263" t="s">
        <v>12</v>
      </c>
      <c r="D13681" t="s">
        <v>2</v>
      </c>
    </row>
    <row r="13682" spans="1:4" x14ac:dyDescent="0.2">
      <c r="A13682" s="263" t="s">
        <v>18071</v>
      </c>
      <c r="B13682" s="263" t="s">
        <v>30661</v>
      </c>
      <c r="C13682" s="263" t="s">
        <v>12</v>
      </c>
      <c r="D13682" t="s">
        <v>2</v>
      </c>
    </row>
    <row r="13683" spans="1:4" x14ac:dyDescent="0.2">
      <c r="A13683" s="263" t="s">
        <v>3846</v>
      </c>
      <c r="B13683" s="263" t="s">
        <v>30662</v>
      </c>
      <c r="C13683" s="263" t="s">
        <v>12</v>
      </c>
      <c r="D13683" t="s">
        <v>2</v>
      </c>
    </row>
    <row r="13684" spans="1:4" x14ac:dyDescent="0.2">
      <c r="A13684" s="263" t="s">
        <v>18072</v>
      </c>
      <c r="B13684" s="263" t="s">
        <v>30662</v>
      </c>
      <c r="C13684" s="263" t="s">
        <v>12</v>
      </c>
      <c r="D13684" t="s">
        <v>2</v>
      </c>
    </row>
    <row r="13685" spans="1:4" x14ac:dyDescent="0.2">
      <c r="A13685" s="263" t="s">
        <v>3847</v>
      </c>
      <c r="B13685" s="263" t="s">
        <v>23858</v>
      </c>
      <c r="C13685" s="263" t="s">
        <v>12</v>
      </c>
      <c r="D13685" t="s">
        <v>2</v>
      </c>
    </row>
    <row r="13686" spans="1:4" x14ac:dyDescent="0.2">
      <c r="A13686" s="263" t="s">
        <v>18073</v>
      </c>
      <c r="B13686" s="263" t="s">
        <v>23858</v>
      </c>
      <c r="C13686" s="263" t="s">
        <v>12</v>
      </c>
      <c r="D13686" t="s">
        <v>2</v>
      </c>
    </row>
    <row r="13687" spans="1:4" x14ac:dyDescent="0.2">
      <c r="A13687" s="263" t="s">
        <v>3848</v>
      </c>
      <c r="B13687" s="263" t="s">
        <v>23859</v>
      </c>
      <c r="C13687" s="263" t="s">
        <v>12</v>
      </c>
      <c r="D13687" t="s">
        <v>2</v>
      </c>
    </row>
    <row r="13688" spans="1:4" x14ac:dyDescent="0.2">
      <c r="A13688" s="263" t="s">
        <v>18074</v>
      </c>
      <c r="B13688" s="263" t="s">
        <v>23859</v>
      </c>
      <c r="C13688" s="263" t="s">
        <v>12</v>
      </c>
      <c r="D13688" t="s">
        <v>2</v>
      </c>
    </row>
    <row r="13689" spans="1:4" x14ac:dyDescent="0.2">
      <c r="A13689" s="263" t="s">
        <v>3849</v>
      </c>
      <c r="B13689" s="263" t="s">
        <v>23860</v>
      </c>
      <c r="C13689" s="263" t="s">
        <v>12</v>
      </c>
      <c r="D13689" t="s">
        <v>2</v>
      </c>
    </row>
    <row r="13690" spans="1:4" x14ac:dyDescent="0.2">
      <c r="A13690" s="263" t="s">
        <v>18075</v>
      </c>
      <c r="B13690" s="263" t="s">
        <v>23860</v>
      </c>
      <c r="C13690" s="263" t="s">
        <v>12</v>
      </c>
      <c r="D13690" t="s">
        <v>2</v>
      </c>
    </row>
    <row r="13691" spans="1:4" x14ac:dyDescent="0.2">
      <c r="A13691" s="263" t="s">
        <v>3850</v>
      </c>
      <c r="B13691" s="263" t="s">
        <v>30663</v>
      </c>
      <c r="C13691" s="263" t="s">
        <v>12</v>
      </c>
      <c r="D13691" t="s">
        <v>2</v>
      </c>
    </row>
    <row r="13692" spans="1:4" x14ac:dyDescent="0.2">
      <c r="A13692" s="263" t="s">
        <v>18076</v>
      </c>
      <c r="B13692" s="263" t="s">
        <v>30663</v>
      </c>
      <c r="C13692" s="263" t="s">
        <v>12</v>
      </c>
      <c r="D13692" t="s">
        <v>2</v>
      </c>
    </row>
    <row r="13693" spans="1:4" x14ac:dyDescent="0.2">
      <c r="A13693" s="263" t="s">
        <v>3851</v>
      </c>
      <c r="B13693" s="263" t="s">
        <v>30664</v>
      </c>
      <c r="C13693" s="263" t="s">
        <v>12</v>
      </c>
      <c r="D13693" t="s">
        <v>2</v>
      </c>
    </row>
    <row r="13694" spans="1:4" x14ac:dyDescent="0.2">
      <c r="A13694" s="263" t="s">
        <v>18077</v>
      </c>
      <c r="B13694" s="263" t="s">
        <v>30664</v>
      </c>
      <c r="C13694" s="263" t="s">
        <v>12</v>
      </c>
      <c r="D13694" t="s">
        <v>2</v>
      </c>
    </row>
    <row r="13695" spans="1:4" x14ac:dyDescent="0.2">
      <c r="A13695" s="263" t="s">
        <v>3852</v>
      </c>
      <c r="B13695" s="263" t="s">
        <v>30665</v>
      </c>
      <c r="C13695" s="263" t="s">
        <v>12</v>
      </c>
      <c r="D13695" t="s">
        <v>2</v>
      </c>
    </row>
    <row r="13696" spans="1:4" x14ac:dyDescent="0.2">
      <c r="A13696" s="263" t="s">
        <v>18078</v>
      </c>
      <c r="B13696" s="263" t="s">
        <v>30665</v>
      </c>
      <c r="C13696" s="263" t="s">
        <v>12</v>
      </c>
      <c r="D13696" t="s">
        <v>2</v>
      </c>
    </row>
    <row r="13697" spans="1:4" x14ac:dyDescent="0.2">
      <c r="A13697" s="263" t="s">
        <v>3853</v>
      </c>
      <c r="B13697" s="263" t="s">
        <v>23861</v>
      </c>
      <c r="C13697" s="263" t="s">
        <v>12</v>
      </c>
      <c r="D13697" t="s">
        <v>2</v>
      </c>
    </row>
    <row r="13698" spans="1:4" x14ac:dyDescent="0.2">
      <c r="A13698" s="263" t="s">
        <v>18079</v>
      </c>
      <c r="B13698" s="263" t="s">
        <v>23861</v>
      </c>
      <c r="C13698" s="263" t="s">
        <v>12</v>
      </c>
      <c r="D13698" t="s">
        <v>2</v>
      </c>
    </row>
    <row r="13699" spans="1:4" x14ac:dyDescent="0.2">
      <c r="A13699" s="263" t="s">
        <v>3854</v>
      </c>
      <c r="B13699" s="263" t="s">
        <v>30666</v>
      </c>
      <c r="C13699" s="263" t="s">
        <v>12</v>
      </c>
      <c r="D13699" t="s">
        <v>2</v>
      </c>
    </row>
    <row r="13700" spans="1:4" x14ac:dyDescent="0.2">
      <c r="A13700" s="263" t="s">
        <v>18080</v>
      </c>
      <c r="B13700" s="263" t="s">
        <v>30666</v>
      </c>
      <c r="C13700" s="263" t="s">
        <v>12</v>
      </c>
      <c r="D13700" t="s">
        <v>2</v>
      </c>
    </row>
    <row r="13701" spans="1:4" x14ac:dyDescent="0.2">
      <c r="A13701" s="263" t="s">
        <v>3855</v>
      </c>
      <c r="B13701" s="263" t="s">
        <v>23862</v>
      </c>
      <c r="C13701" s="263" t="s">
        <v>12</v>
      </c>
      <c r="D13701" t="s">
        <v>2</v>
      </c>
    </row>
    <row r="13702" spans="1:4" x14ac:dyDescent="0.2">
      <c r="A13702" s="263" t="s">
        <v>18081</v>
      </c>
      <c r="B13702" s="263" t="s">
        <v>23862</v>
      </c>
      <c r="C13702" s="263" t="s">
        <v>12</v>
      </c>
      <c r="D13702" t="s">
        <v>2</v>
      </c>
    </row>
    <row r="13703" spans="1:4" x14ac:dyDescent="0.2">
      <c r="A13703" s="263" t="s">
        <v>3856</v>
      </c>
      <c r="B13703" s="263" t="s">
        <v>30667</v>
      </c>
      <c r="C13703" s="263" t="s">
        <v>12</v>
      </c>
      <c r="D13703" t="s">
        <v>2</v>
      </c>
    </row>
    <row r="13704" spans="1:4" x14ac:dyDescent="0.2">
      <c r="A13704" s="263" t="s">
        <v>18082</v>
      </c>
      <c r="B13704" s="263" t="s">
        <v>30667</v>
      </c>
      <c r="C13704" s="263" t="s">
        <v>12</v>
      </c>
      <c r="D13704" t="s">
        <v>2</v>
      </c>
    </row>
    <row r="13705" spans="1:4" x14ac:dyDescent="0.2">
      <c r="A13705" s="263" t="s">
        <v>3857</v>
      </c>
      <c r="B13705" s="263" t="s">
        <v>30668</v>
      </c>
      <c r="C13705" s="263" t="s">
        <v>12</v>
      </c>
      <c r="D13705" t="s">
        <v>2</v>
      </c>
    </row>
    <row r="13706" spans="1:4" x14ac:dyDescent="0.2">
      <c r="A13706" s="263" t="s">
        <v>18083</v>
      </c>
      <c r="B13706" s="263" t="s">
        <v>30668</v>
      </c>
      <c r="C13706" s="263" t="s">
        <v>12</v>
      </c>
      <c r="D13706" t="s">
        <v>2</v>
      </c>
    </row>
    <row r="13707" spans="1:4" x14ac:dyDescent="0.2">
      <c r="A13707" s="263" t="s">
        <v>3858</v>
      </c>
      <c r="B13707" s="263" t="s">
        <v>30669</v>
      </c>
      <c r="C13707" s="263" t="s">
        <v>12</v>
      </c>
      <c r="D13707" t="s">
        <v>2</v>
      </c>
    </row>
    <row r="13708" spans="1:4" x14ac:dyDescent="0.2">
      <c r="A13708" s="263" t="s">
        <v>18084</v>
      </c>
      <c r="B13708" s="263" t="s">
        <v>30669</v>
      </c>
      <c r="C13708" s="263" t="s">
        <v>12</v>
      </c>
      <c r="D13708" t="s">
        <v>2</v>
      </c>
    </row>
    <row r="13709" spans="1:4" x14ac:dyDescent="0.2">
      <c r="A13709" s="263" t="s">
        <v>3859</v>
      </c>
      <c r="B13709" s="263" t="s">
        <v>30670</v>
      </c>
      <c r="C13709" s="263" t="s">
        <v>12</v>
      </c>
      <c r="D13709" t="s">
        <v>2</v>
      </c>
    </row>
    <row r="13710" spans="1:4" x14ac:dyDescent="0.2">
      <c r="A13710" s="263" t="s">
        <v>18085</v>
      </c>
      <c r="B13710" s="263" t="s">
        <v>30670</v>
      </c>
      <c r="C13710" s="263" t="s">
        <v>12</v>
      </c>
      <c r="D13710" t="s">
        <v>2</v>
      </c>
    </row>
    <row r="13711" spans="1:4" x14ac:dyDescent="0.2">
      <c r="A13711" s="263" t="s">
        <v>3860</v>
      </c>
      <c r="B13711" s="263" t="s">
        <v>30671</v>
      </c>
      <c r="C13711" s="263" t="s">
        <v>12</v>
      </c>
      <c r="D13711" t="s">
        <v>2</v>
      </c>
    </row>
    <row r="13712" spans="1:4" x14ac:dyDescent="0.2">
      <c r="A13712" s="263" t="s">
        <v>18086</v>
      </c>
      <c r="B13712" s="263" t="s">
        <v>30671</v>
      </c>
      <c r="C13712" s="263" t="s">
        <v>12</v>
      </c>
      <c r="D13712" t="s">
        <v>2</v>
      </c>
    </row>
    <row r="13713" spans="1:4" x14ac:dyDescent="0.2">
      <c r="A13713" s="263" t="s">
        <v>3862</v>
      </c>
      <c r="B13713" s="263" t="s">
        <v>30672</v>
      </c>
      <c r="C13713" s="263" t="s">
        <v>12</v>
      </c>
      <c r="D13713" t="s">
        <v>2</v>
      </c>
    </row>
    <row r="13714" spans="1:4" x14ac:dyDescent="0.2">
      <c r="A13714" s="263" t="s">
        <v>18087</v>
      </c>
      <c r="B13714" s="263" t="s">
        <v>30672</v>
      </c>
      <c r="C13714" s="263" t="s">
        <v>12</v>
      </c>
      <c r="D13714" t="s">
        <v>2</v>
      </c>
    </row>
    <row r="13715" spans="1:4" x14ac:dyDescent="0.2">
      <c r="A13715" s="263" t="s">
        <v>3864</v>
      </c>
      <c r="B13715" s="263" t="s">
        <v>30673</v>
      </c>
      <c r="C13715" s="263" t="s">
        <v>12</v>
      </c>
      <c r="D13715" t="s">
        <v>2</v>
      </c>
    </row>
    <row r="13716" spans="1:4" x14ac:dyDescent="0.2">
      <c r="A13716" s="263" t="s">
        <v>18088</v>
      </c>
      <c r="B13716" s="263" t="s">
        <v>30673</v>
      </c>
      <c r="C13716" s="263" t="s">
        <v>12</v>
      </c>
      <c r="D13716" t="s">
        <v>2</v>
      </c>
    </row>
    <row r="13717" spans="1:4" x14ac:dyDescent="0.2">
      <c r="A13717" s="263" t="s">
        <v>3865</v>
      </c>
      <c r="B13717" s="263" t="s">
        <v>30674</v>
      </c>
      <c r="C13717" s="263" t="s">
        <v>12</v>
      </c>
      <c r="D13717" t="s">
        <v>2</v>
      </c>
    </row>
    <row r="13718" spans="1:4" x14ac:dyDescent="0.2">
      <c r="A13718" s="263" t="s">
        <v>18089</v>
      </c>
      <c r="B13718" s="263" t="s">
        <v>30674</v>
      </c>
      <c r="C13718" s="263" t="s">
        <v>12</v>
      </c>
      <c r="D13718" t="s">
        <v>2</v>
      </c>
    </row>
    <row r="13719" spans="1:4" x14ac:dyDescent="0.2">
      <c r="A13719" s="263" t="s">
        <v>3866</v>
      </c>
      <c r="B13719" s="263" t="s">
        <v>30675</v>
      </c>
      <c r="C13719" s="263" t="s">
        <v>12</v>
      </c>
      <c r="D13719" t="s">
        <v>2</v>
      </c>
    </row>
    <row r="13720" spans="1:4" x14ac:dyDescent="0.2">
      <c r="A13720" s="263" t="s">
        <v>18090</v>
      </c>
      <c r="B13720" s="263" t="s">
        <v>30675</v>
      </c>
      <c r="C13720" s="263" t="s">
        <v>12</v>
      </c>
      <c r="D13720" t="s">
        <v>2</v>
      </c>
    </row>
    <row r="13721" spans="1:4" x14ac:dyDescent="0.2">
      <c r="A13721" s="263" t="s">
        <v>3867</v>
      </c>
      <c r="B13721" s="263" t="s">
        <v>30676</v>
      </c>
      <c r="C13721" s="263" t="s">
        <v>12</v>
      </c>
      <c r="D13721" t="s">
        <v>2</v>
      </c>
    </row>
    <row r="13722" spans="1:4" x14ac:dyDescent="0.2">
      <c r="A13722" s="263" t="s">
        <v>18091</v>
      </c>
      <c r="B13722" s="263" t="s">
        <v>30676</v>
      </c>
      <c r="C13722" s="263" t="s">
        <v>12</v>
      </c>
      <c r="D13722" t="s">
        <v>2</v>
      </c>
    </row>
    <row r="13723" spans="1:4" x14ac:dyDescent="0.2">
      <c r="A13723" s="263" t="s">
        <v>3868</v>
      </c>
      <c r="B13723" s="263" t="s">
        <v>30677</v>
      </c>
      <c r="C13723" s="263" t="s">
        <v>12</v>
      </c>
      <c r="D13723" t="s">
        <v>2</v>
      </c>
    </row>
    <row r="13724" spans="1:4" x14ac:dyDescent="0.2">
      <c r="A13724" s="263" t="s">
        <v>18092</v>
      </c>
      <c r="B13724" s="263" t="s">
        <v>30677</v>
      </c>
      <c r="C13724" s="263" t="s">
        <v>12</v>
      </c>
      <c r="D13724" t="s">
        <v>2</v>
      </c>
    </row>
    <row r="13725" spans="1:4" x14ac:dyDescent="0.2">
      <c r="A13725" s="263" t="s">
        <v>3869</v>
      </c>
      <c r="B13725" s="263" t="s">
        <v>23863</v>
      </c>
      <c r="C13725" s="263" t="s">
        <v>12</v>
      </c>
      <c r="D13725" t="s">
        <v>2</v>
      </c>
    </row>
    <row r="13726" spans="1:4" x14ac:dyDescent="0.2">
      <c r="A13726" s="263" t="s">
        <v>18093</v>
      </c>
      <c r="B13726" s="263" t="s">
        <v>23863</v>
      </c>
      <c r="C13726" s="263" t="s">
        <v>12</v>
      </c>
      <c r="D13726" t="s">
        <v>2</v>
      </c>
    </row>
    <row r="13727" spans="1:4" x14ac:dyDescent="0.2">
      <c r="A13727" s="263" t="s">
        <v>3870</v>
      </c>
      <c r="B13727" s="263" t="s">
        <v>30678</v>
      </c>
      <c r="C13727" s="263" t="s">
        <v>12</v>
      </c>
      <c r="D13727" t="s">
        <v>2</v>
      </c>
    </row>
    <row r="13728" spans="1:4" x14ac:dyDescent="0.2">
      <c r="A13728" s="263" t="s">
        <v>18094</v>
      </c>
      <c r="B13728" s="263" t="s">
        <v>30678</v>
      </c>
      <c r="C13728" s="263" t="s">
        <v>12</v>
      </c>
      <c r="D13728" t="s">
        <v>2</v>
      </c>
    </row>
    <row r="13729" spans="1:4" x14ac:dyDescent="0.2">
      <c r="A13729" s="263" t="s">
        <v>3871</v>
      </c>
      <c r="B13729" s="263" t="s">
        <v>30679</v>
      </c>
      <c r="C13729" s="263" t="s">
        <v>12</v>
      </c>
      <c r="D13729" t="s">
        <v>2</v>
      </c>
    </row>
    <row r="13730" spans="1:4" x14ac:dyDescent="0.2">
      <c r="A13730" s="263" t="s">
        <v>18095</v>
      </c>
      <c r="B13730" s="263" t="s">
        <v>30679</v>
      </c>
      <c r="C13730" s="263" t="s">
        <v>12</v>
      </c>
      <c r="D13730" t="s">
        <v>2</v>
      </c>
    </row>
    <row r="13731" spans="1:4" x14ac:dyDescent="0.2">
      <c r="A13731" s="263" t="s">
        <v>3879</v>
      </c>
      <c r="B13731" s="263" t="s">
        <v>23864</v>
      </c>
      <c r="C13731" s="263" t="s">
        <v>12</v>
      </c>
      <c r="D13731" t="s">
        <v>2</v>
      </c>
    </row>
    <row r="13732" spans="1:4" x14ac:dyDescent="0.2">
      <c r="A13732" s="263" t="s">
        <v>18096</v>
      </c>
      <c r="B13732" s="263" t="s">
        <v>23864</v>
      </c>
      <c r="C13732" s="263" t="s">
        <v>12</v>
      </c>
      <c r="D13732" t="s">
        <v>2</v>
      </c>
    </row>
    <row r="13733" spans="1:4" x14ac:dyDescent="0.2">
      <c r="A13733" s="263" t="s">
        <v>3880</v>
      </c>
      <c r="B13733" s="263" t="s">
        <v>30680</v>
      </c>
      <c r="C13733" s="263" t="s">
        <v>12</v>
      </c>
      <c r="D13733" t="s">
        <v>2</v>
      </c>
    </row>
    <row r="13734" spans="1:4" x14ac:dyDescent="0.2">
      <c r="A13734" s="263" t="s">
        <v>18097</v>
      </c>
      <c r="B13734" s="263" t="s">
        <v>30680</v>
      </c>
      <c r="C13734" s="263" t="s">
        <v>12</v>
      </c>
      <c r="D13734" t="s">
        <v>2</v>
      </c>
    </row>
    <row r="13735" spans="1:4" x14ac:dyDescent="0.2">
      <c r="A13735" s="263" t="s">
        <v>3881</v>
      </c>
      <c r="B13735" s="263" t="s">
        <v>30681</v>
      </c>
      <c r="C13735" s="263" t="s">
        <v>12</v>
      </c>
      <c r="D13735" t="s">
        <v>2</v>
      </c>
    </row>
    <row r="13736" spans="1:4" x14ac:dyDescent="0.2">
      <c r="A13736" s="263" t="s">
        <v>18098</v>
      </c>
      <c r="B13736" s="263" t="s">
        <v>30681</v>
      </c>
      <c r="C13736" s="263" t="s">
        <v>12</v>
      </c>
      <c r="D13736" t="s">
        <v>2</v>
      </c>
    </row>
    <row r="13737" spans="1:4" x14ac:dyDescent="0.2">
      <c r="A13737" s="263" t="s">
        <v>35100</v>
      </c>
      <c r="B13737" s="263" t="s">
        <v>35101</v>
      </c>
      <c r="C13737" s="263" t="s">
        <v>12</v>
      </c>
      <c r="D13737" t="s">
        <v>2</v>
      </c>
    </row>
    <row r="13738" spans="1:4" x14ac:dyDescent="0.2">
      <c r="A13738" s="263" t="s">
        <v>35102</v>
      </c>
      <c r="B13738" s="263" t="s">
        <v>35101</v>
      </c>
      <c r="C13738" s="263" t="s">
        <v>12</v>
      </c>
      <c r="D13738" t="s">
        <v>2</v>
      </c>
    </row>
    <row r="13739" spans="1:4" x14ac:dyDescent="0.2">
      <c r="A13739" s="263" t="s">
        <v>35103</v>
      </c>
      <c r="B13739" s="263" t="s">
        <v>35104</v>
      </c>
      <c r="C13739" s="263" t="s">
        <v>12</v>
      </c>
      <c r="D13739" t="s">
        <v>2</v>
      </c>
    </row>
    <row r="13740" spans="1:4" x14ac:dyDescent="0.2">
      <c r="A13740" s="263" t="s">
        <v>35105</v>
      </c>
      <c r="B13740" s="263" t="s">
        <v>35104</v>
      </c>
      <c r="C13740" s="263" t="s">
        <v>12</v>
      </c>
      <c r="D13740" t="s">
        <v>2</v>
      </c>
    </row>
    <row r="13741" spans="1:4" x14ac:dyDescent="0.2">
      <c r="A13741" s="263" t="s">
        <v>3882</v>
      </c>
      <c r="B13741" s="263" t="s">
        <v>30682</v>
      </c>
      <c r="C13741" s="263" t="s">
        <v>12</v>
      </c>
      <c r="D13741" t="s">
        <v>2</v>
      </c>
    </row>
    <row r="13742" spans="1:4" x14ac:dyDescent="0.2">
      <c r="A13742" s="263" t="s">
        <v>18099</v>
      </c>
      <c r="B13742" s="263" t="s">
        <v>30682</v>
      </c>
      <c r="C13742" s="263" t="s">
        <v>12</v>
      </c>
      <c r="D13742" t="s">
        <v>2</v>
      </c>
    </row>
    <row r="13743" spans="1:4" x14ac:dyDescent="0.2">
      <c r="A13743" s="263" t="s">
        <v>3883</v>
      </c>
      <c r="B13743" s="263" t="s">
        <v>30683</v>
      </c>
      <c r="C13743" s="263" t="s">
        <v>12</v>
      </c>
      <c r="D13743" t="s">
        <v>2</v>
      </c>
    </row>
    <row r="13744" spans="1:4" x14ac:dyDescent="0.2">
      <c r="A13744" s="263" t="s">
        <v>18100</v>
      </c>
      <c r="B13744" s="263" t="s">
        <v>30683</v>
      </c>
      <c r="C13744" s="263" t="s">
        <v>12</v>
      </c>
      <c r="D13744" t="s">
        <v>2</v>
      </c>
    </row>
    <row r="13745" spans="1:4" x14ac:dyDescent="0.2">
      <c r="A13745" s="263" t="s">
        <v>3884</v>
      </c>
      <c r="B13745" s="263" t="s">
        <v>30684</v>
      </c>
      <c r="C13745" s="263" t="s">
        <v>12</v>
      </c>
      <c r="D13745" t="s">
        <v>2</v>
      </c>
    </row>
    <row r="13746" spans="1:4" x14ac:dyDescent="0.2">
      <c r="A13746" s="263" t="s">
        <v>18101</v>
      </c>
      <c r="B13746" s="263" t="s">
        <v>30684</v>
      </c>
      <c r="C13746" s="263" t="s">
        <v>12</v>
      </c>
      <c r="D13746" t="s">
        <v>2</v>
      </c>
    </row>
    <row r="13747" spans="1:4" x14ac:dyDescent="0.2">
      <c r="A13747" s="263" t="s">
        <v>3885</v>
      </c>
      <c r="B13747" s="263" t="s">
        <v>30685</v>
      </c>
      <c r="C13747" s="263" t="s">
        <v>12</v>
      </c>
      <c r="D13747" t="s">
        <v>2</v>
      </c>
    </row>
    <row r="13748" spans="1:4" x14ac:dyDescent="0.2">
      <c r="A13748" s="263" t="s">
        <v>18102</v>
      </c>
      <c r="B13748" s="263" t="s">
        <v>30685</v>
      </c>
      <c r="C13748" s="263" t="s">
        <v>12</v>
      </c>
      <c r="D13748" t="s">
        <v>2</v>
      </c>
    </row>
    <row r="13749" spans="1:4" x14ac:dyDescent="0.2">
      <c r="A13749" s="263" t="s">
        <v>3886</v>
      </c>
      <c r="B13749" s="263" t="s">
        <v>30686</v>
      </c>
      <c r="C13749" s="263" t="s">
        <v>12</v>
      </c>
      <c r="D13749" t="s">
        <v>2</v>
      </c>
    </row>
    <row r="13750" spans="1:4" x14ac:dyDescent="0.2">
      <c r="A13750" s="263" t="s">
        <v>18103</v>
      </c>
      <c r="B13750" s="263" t="s">
        <v>30686</v>
      </c>
      <c r="C13750" s="263" t="s">
        <v>12</v>
      </c>
      <c r="D13750" t="s">
        <v>2</v>
      </c>
    </row>
    <row r="13751" spans="1:4" x14ac:dyDescent="0.2">
      <c r="A13751" s="263" t="s">
        <v>3887</v>
      </c>
      <c r="B13751" s="263" t="s">
        <v>30687</v>
      </c>
      <c r="C13751" s="263" t="s">
        <v>12</v>
      </c>
      <c r="D13751" t="s">
        <v>2</v>
      </c>
    </row>
    <row r="13752" spans="1:4" x14ac:dyDescent="0.2">
      <c r="A13752" s="263" t="s">
        <v>18104</v>
      </c>
      <c r="B13752" s="263" t="s">
        <v>30687</v>
      </c>
      <c r="C13752" s="263" t="s">
        <v>12</v>
      </c>
      <c r="D13752" t="s">
        <v>2</v>
      </c>
    </row>
    <row r="13753" spans="1:4" x14ac:dyDescent="0.2">
      <c r="A13753" s="263" t="s">
        <v>3888</v>
      </c>
      <c r="B13753" s="263" t="s">
        <v>30688</v>
      </c>
      <c r="C13753" s="263" t="s">
        <v>12</v>
      </c>
      <c r="D13753" t="s">
        <v>2</v>
      </c>
    </row>
    <row r="13754" spans="1:4" x14ac:dyDescent="0.2">
      <c r="A13754" s="263" t="s">
        <v>18105</v>
      </c>
      <c r="B13754" s="263" t="s">
        <v>30688</v>
      </c>
      <c r="C13754" s="263" t="s">
        <v>12</v>
      </c>
      <c r="D13754" t="s">
        <v>2</v>
      </c>
    </row>
    <row r="13755" spans="1:4" x14ac:dyDescent="0.2">
      <c r="A13755" s="263" t="s">
        <v>3726</v>
      </c>
      <c r="B13755" s="263" t="s">
        <v>30689</v>
      </c>
      <c r="C13755" s="263" t="s">
        <v>23567</v>
      </c>
      <c r="D13755" t="s">
        <v>34973</v>
      </c>
    </row>
    <row r="13756" spans="1:4" x14ac:dyDescent="0.2">
      <c r="A13756" s="263" t="s">
        <v>18106</v>
      </c>
      <c r="B13756" s="263" t="s">
        <v>30689</v>
      </c>
      <c r="C13756" s="263" t="s">
        <v>23567</v>
      </c>
      <c r="D13756" t="s">
        <v>34973</v>
      </c>
    </row>
    <row r="13757" spans="1:4" x14ac:dyDescent="0.2">
      <c r="A13757" s="263" t="s">
        <v>9297</v>
      </c>
      <c r="B13757" s="263" t="s">
        <v>30690</v>
      </c>
      <c r="C13757" s="263" t="s">
        <v>23567</v>
      </c>
      <c r="D13757" t="s">
        <v>34973</v>
      </c>
    </row>
    <row r="13758" spans="1:4" x14ac:dyDescent="0.2">
      <c r="A13758" s="263" t="s">
        <v>18107</v>
      </c>
      <c r="B13758" s="263" t="s">
        <v>30690</v>
      </c>
      <c r="C13758" s="263" t="s">
        <v>23567</v>
      </c>
      <c r="D13758" t="s">
        <v>34973</v>
      </c>
    </row>
    <row r="13759" spans="1:4" x14ac:dyDescent="0.2">
      <c r="A13759" s="263" t="s">
        <v>9298</v>
      </c>
      <c r="B13759" s="263" t="s">
        <v>30691</v>
      </c>
      <c r="C13759" s="263" t="s">
        <v>23567</v>
      </c>
      <c r="D13759" t="s">
        <v>34973</v>
      </c>
    </row>
    <row r="13760" spans="1:4" x14ac:dyDescent="0.2">
      <c r="A13760" s="263" t="s">
        <v>18108</v>
      </c>
      <c r="B13760" s="263" t="s">
        <v>30691</v>
      </c>
      <c r="C13760" s="263" t="s">
        <v>23567</v>
      </c>
      <c r="D13760" t="s">
        <v>34973</v>
      </c>
    </row>
    <row r="13761" spans="1:4" x14ac:dyDescent="0.2">
      <c r="A13761" s="263" t="s">
        <v>3894</v>
      </c>
      <c r="B13761" s="263" t="s">
        <v>30692</v>
      </c>
      <c r="C13761" s="263" t="s">
        <v>12</v>
      </c>
      <c r="D13761" t="s">
        <v>2</v>
      </c>
    </row>
    <row r="13762" spans="1:4" x14ac:dyDescent="0.2">
      <c r="A13762" s="263" t="s">
        <v>18109</v>
      </c>
      <c r="B13762" s="263" t="s">
        <v>30692</v>
      </c>
      <c r="C13762" s="263" t="s">
        <v>12</v>
      </c>
      <c r="D13762" t="s">
        <v>2</v>
      </c>
    </row>
    <row r="13763" spans="1:4" x14ac:dyDescent="0.2">
      <c r="A13763" s="263" t="s">
        <v>3889</v>
      </c>
      <c r="B13763" s="263" t="s">
        <v>30693</v>
      </c>
      <c r="C13763" s="263" t="s">
        <v>20</v>
      </c>
      <c r="D13763" t="s">
        <v>0</v>
      </c>
    </row>
    <row r="13764" spans="1:4" x14ac:dyDescent="0.2">
      <c r="A13764" s="263" t="s">
        <v>18110</v>
      </c>
      <c r="B13764" s="263" t="s">
        <v>30693</v>
      </c>
      <c r="C13764" s="263" t="s">
        <v>20</v>
      </c>
      <c r="D13764" t="s">
        <v>0</v>
      </c>
    </row>
    <row r="13765" spans="1:4" x14ac:dyDescent="0.2">
      <c r="A13765" s="263" t="s">
        <v>3890</v>
      </c>
      <c r="B13765" s="263" t="s">
        <v>30694</v>
      </c>
      <c r="C13765" s="263" t="s">
        <v>20</v>
      </c>
      <c r="D13765" t="s">
        <v>0</v>
      </c>
    </row>
    <row r="13766" spans="1:4" x14ac:dyDescent="0.2">
      <c r="A13766" s="263" t="s">
        <v>18111</v>
      </c>
      <c r="B13766" s="263" t="s">
        <v>30694</v>
      </c>
      <c r="C13766" s="263" t="s">
        <v>20</v>
      </c>
      <c r="D13766" t="s">
        <v>0</v>
      </c>
    </row>
    <row r="13767" spans="1:4" x14ac:dyDescent="0.2">
      <c r="A13767" s="263" t="s">
        <v>3891</v>
      </c>
      <c r="B13767" s="263" t="s">
        <v>30695</v>
      </c>
      <c r="C13767" s="263" t="s">
        <v>20</v>
      </c>
      <c r="D13767" t="s">
        <v>0</v>
      </c>
    </row>
    <row r="13768" spans="1:4" x14ac:dyDescent="0.2">
      <c r="A13768" s="263" t="s">
        <v>18112</v>
      </c>
      <c r="B13768" s="263" t="s">
        <v>30695</v>
      </c>
      <c r="C13768" s="263" t="s">
        <v>20</v>
      </c>
      <c r="D13768" t="s">
        <v>0</v>
      </c>
    </row>
    <row r="13769" spans="1:4" x14ac:dyDescent="0.2">
      <c r="A13769" s="263" t="s">
        <v>3892</v>
      </c>
      <c r="B13769" s="263" t="s">
        <v>30696</v>
      </c>
      <c r="C13769" s="263" t="s">
        <v>12</v>
      </c>
      <c r="D13769" t="s">
        <v>2</v>
      </c>
    </row>
    <row r="13770" spans="1:4" x14ac:dyDescent="0.2">
      <c r="A13770" s="263" t="s">
        <v>18113</v>
      </c>
      <c r="B13770" s="263" t="s">
        <v>30696</v>
      </c>
      <c r="C13770" s="263" t="s">
        <v>12</v>
      </c>
      <c r="D13770" t="s">
        <v>2</v>
      </c>
    </row>
    <row r="13771" spans="1:4" x14ac:dyDescent="0.2">
      <c r="A13771" s="263" t="s">
        <v>3893</v>
      </c>
      <c r="B13771" s="263" t="s">
        <v>30697</v>
      </c>
      <c r="C13771" s="263" t="s">
        <v>12</v>
      </c>
      <c r="D13771" t="s">
        <v>2</v>
      </c>
    </row>
    <row r="13772" spans="1:4" x14ac:dyDescent="0.2">
      <c r="A13772" s="263" t="s">
        <v>18114</v>
      </c>
      <c r="B13772" s="263" t="s">
        <v>30697</v>
      </c>
      <c r="C13772" s="263" t="s">
        <v>12</v>
      </c>
      <c r="D13772" t="s">
        <v>2</v>
      </c>
    </row>
    <row r="13773" spans="1:4" x14ac:dyDescent="0.2">
      <c r="A13773" s="263" t="s">
        <v>9299</v>
      </c>
      <c r="B13773" s="263" t="s">
        <v>30698</v>
      </c>
      <c r="C13773" s="263" t="s">
        <v>12</v>
      </c>
      <c r="D13773" t="s">
        <v>2</v>
      </c>
    </row>
    <row r="13774" spans="1:4" x14ac:dyDescent="0.2">
      <c r="A13774" s="263" t="s">
        <v>18115</v>
      </c>
      <c r="B13774" s="263" t="s">
        <v>30698</v>
      </c>
      <c r="C13774" s="263" t="s">
        <v>12</v>
      </c>
      <c r="D13774" t="s">
        <v>2</v>
      </c>
    </row>
    <row r="13775" spans="1:4" x14ac:dyDescent="0.2">
      <c r="A13775" s="263" t="s">
        <v>9300</v>
      </c>
      <c r="B13775" s="263" t="s">
        <v>30699</v>
      </c>
      <c r="C13775" s="263" t="s">
        <v>12</v>
      </c>
      <c r="D13775" t="s">
        <v>2</v>
      </c>
    </row>
    <row r="13776" spans="1:4" x14ac:dyDescent="0.2">
      <c r="A13776" s="263" t="s">
        <v>18116</v>
      </c>
      <c r="B13776" s="263" t="s">
        <v>30699</v>
      </c>
      <c r="C13776" s="263" t="s">
        <v>12</v>
      </c>
      <c r="D13776" t="s">
        <v>2</v>
      </c>
    </row>
    <row r="13777" spans="1:4" x14ac:dyDescent="0.2">
      <c r="A13777" s="263" t="s">
        <v>9301</v>
      </c>
      <c r="B13777" s="263" t="s">
        <v>30700</v>
      </c>
      <c r="C13777" s="263" t="s">
        <v>12</v>
      </c>
      <c r="D13777" t="s">
        <v>2</v>
      </c>
    </row>
    <row r="13778" spans="1:4" x14ac:dyDescent="0.2">
      <c r="A13778" s="263" t="s">
        <v>18117</v>
      </c>
      <c r="B13778" s="263" t="s">
        <v>30700</v>
      </c>
      <c r="C13778" s="263" t="s">
        <v>12</v>
      </c>
      <c r="D13778" t="s">
        <v>2</v>
      </c>
    </row>
    <row r="13779" spans="1:4" x14ac:dyDescent="0.2">
      <c r="A13779" s="263" t="s">
        <v>9302</v>
      </c>
      <c r="B13779" s="263" t="s">
        <v>30701</v>
      </c>
      <c r="C13779" s="263" t="s">
        <v>12</v>
      </c>
      <c r="D13779" t="s">
        <v>2</v>
      </c>
    </row>
    <row r="13780" spans="1:4" x14ac:dyDescent="0.2">
      <c r="A13780" s="263" t="s">
        <v>18118</v>
      </c>
      <c r="B13780" s="263" t="s">
        <v>30701</v>
      </c>
      <c r="C13780" s="263" t="s">
        <v>12</v>
      </c>
      <c r="D13780" t="s">
        <v>2</v>
      </c>
    </row>
    <row r="13781" spans="1:4" x14ac:dyDescent="0.2">
      <c r="A13781" s="263" t="s">
        <v>3895</v>
      </c>
      <c r="B13781" s="263" t="s">
        <v>30702</v>
      </c>
      <c r="C13781" s="263" t="s">
        <v>12</v>
      </c>
      <c r="D13781" t="s">
        <v>2</v>
      </c>
    </row>
    <row r="13782" spans="1:4" x14ac:dyDescent="0.2">
      <c r="A13782" s="263" t="s">
        <v>18119</v>
      </c>
      <c r="B13782" s="263" t="s">
        <v>30702</v>
      </c>
      <c r="C13782" s="263" t="s">
        <v>12</v>
      </c>
      <c r="D13782" t="s">
        <v>2</v>
      </c>
    </row>
    <row r="13783" spans="1:4" x14ac:dyDescent="0.2">
      <c r="A13783" s="263" t="s">
        <v>3896</v>
      </c>
      <c r="B13783" s="263" t="s">
        <v>30703</v>
      </c>
      <c r="C13783" s="263" t="s">
        <v>12</v>
      </c>
      <c r="D13783" t="s">
        <v>2</v>
      </c>
    </row>
    <row r="13784" spans="1:4" x14ac:dyDescent="0.2">
      <c r="A13784" s="263" t="s">
        <v>18120</v>
      </c>
      <c r="B13784" s="263" t="s">
        <v>30703</v>
      </c>
      <c r="C13784" s="263" t="s">
        <v>12</v>
      </c>
      <c r="D13784" t="s">
        <v>2</v>
      </c>
    </row>
    <row r="13785" spans="1:4" x14ac:dyDescent="0.2">
      <c r="A13785" s="263" t="s">
        <v>3897</v>
      </c>
      <c r="B13785" s="263" t="s">
        <v>30704</v>
      </c>
      <c r="C13785" s="263" t="s">
        <v>12</v>
      </c>
      <c r="D13785" t="s">
        <v>2</v>
      </c>
    </row>
    <row r="13786" spans="1:4" x14ac:dyDescent="0.2">
      <c r="A13786" s="263" t="s">
        <v>18121</v>
      </c>
      <c r="B13786" s="263" t="s">
        <v>30704</v>
      </c>
      <c r="C13786" s="263" t="s">
        <v>12</v>
      </c>
      <c r="D13786" t="s">
        <v>2</v>
      </c>
    </row>
    <row r="13787" spans="1:4" x14ac:dyDescent="0.2">
      <c r="A13787" s="263" t="s">
        <v>3898</v>
      </c>
      <c r="B13787" s="263" t="s">
        <v>30705</v>
      </c>
      <c r="C13787" s="263" t="s">
        <v>12</v>
      </c>
      <c r="D13787" t="s">
        <v>2</v>
      </c>
    </row>
    <row r="13788" spans="1:4" x14ac:dyDescent="0.2">
      <c r="A13788" s="263" t="s">
        <v>18122</v>
      </c>
      <c r="B13788" s="263" t="s">
        <v>30705</v>
      </c>
      <c r="C13788" s="263" t="s">
        <v>12</v>
      </c>
      <c r="D13788" t="s">
        <v>2</v>
      </c>
    </row>
    <row r="13789" spans="1:4" x14ac:dyDescent="0.2">
      <c r="A13789" s="263" t="s">
        <v>3899</v>
      </c>
      <c r="B13789" s="263" t="s">
        <v>30706</v>
      </c>
      <c r="C13789" s="263" t="s">
        <v>12</v>
      </c>
      <c r="D13789" t="s">
        <v>2</v>
      </c>
    </row>
    <row r="13790" spans="1:4" x14ac:dyDescent="0.2">
      <c r="A13790" s="263" t="s">
        <v>18123</v>
      </c>
      <c r="B13790" s="263" t="s">
        <v>30706</v>
      </c>
      <c r="C13790" s="263" t="s">
        <v>12</v>
      </c>
      <c r="D13790" t="s">
        <v>2</v>
      </c>
    </row>
    <row r="13791" spans="1:4" x14ac:dyDescent="0.2">
      <c r="A13791" s="263" t="s">
        <v>3900</v>
      </c>
      <c r="B13791" s="263" t="s">
        <v>30707</v>
      </c>
      <c r="C13791" s="263" t="s">
        <v>12</v>
      </c>
      <c r="D13791" t="s">
        <v>2</v>
      </c>
    </row>
    <row r="13792" spans="1:4" x14ac:dyDescent="0.2">
      <c r="A13792" s="263" t="s">
        <v>18124</v>
      </c>
      <c r="B13792" s="263" t="s">
        <v>30707</v>
      </c>
      <c r="C13792" s="263" t="s">
        <v>12</v>
      </c>
      <c r="D13792" t="s">
        <v>2</v>
      </c>
    </row>
    <row r="13793" spans="1:4" x14ac:dyDescent="0.2">
      <c r="A13793" s="263" t="s">
        <v>3901</v>
      </c>
      <c r="B13793" s="263" t="s">
        <v>30708</v>
      </c>
      <c r="C13793" s="263" t="s">
        <v>12</v>
      </c>
      <c r="D13793" t="s">
        <v>2</v>
      </c>
    </row>
    <row r="13794" spans="1:4" x14ac:dyDescent="0.2">
      <c r="A13794" s="263" t="s">
        <v>18125</v>
      </c>
      <c r="B13794" s="263" t="s">
        <v>30708</v>
      </c>
      <c r="C13794" s="263" t="s">
        <v>12</v>
      </c>
      <c r="D13794" t="s">
        <v>2</v>
      </c>
    </row>
    <row r="13795" spans="1:4" x14ac:dyDescent="0.2">
      <c r="A13795" s="263" t="s">
        <v>3902</v>
      </c>
      <c r="B13795" s="263" t="s">
        <v>30709</v>
      </c>
      <c r="C13795" s="263" t="s">
        <v>12</v>
      </c>
      <c r="D13795" t="s">
        <v>2</v>
      </c>
    </row>
    <row r="13796" spans="1:4" x14ac:dyDescent="0.2">
      <c r="A13796" s="263" t="s">
        <v>18126</v>
      </c>
      <c r="B13796" s="263" t="s">
        <v>30709</v>
      </c>
      <c r="C13796" s="263" t="s">
        <v>12</v>
      </c>
      <c r="D13796" t="s">
        <v>2</v>
      </c>
    </row>
    <row r="13797" spans="1:4" x14ac:dyDescent="0.2">
      <c r="A13797" s="263" t="s">
        <v>3903</v>
      </c>
      <c r="B13797" s="263" t="s">
        <v>30710</v>
      </c>
      <c r="C13797" s="263" t="s">
        <v>12</v>
      </c>
      <c r="D13797" t="s">
        <v>2</v>
      </c>
    </row>
    <row r="13798" spans="1:4" x14ac:dyDescent="0.2">
      <c r="A13798" s="263" t="s">
        <v>18127</v>
      </c>
      <c r="B13798" s="263" t="s">
        <v>30710</v>
      </c>
      <c r="C13798" s="263" t="s">
        <v>12</v>
      </c>
      <c r="D13798" t="s">
        <v>2</v>
      </c>
    </row>
    <row r="13799" spans="1:4" x14ac:dyDescent="0.2">
      <c r="A13799" s="263" t="s">
        <v>3904</v>
      </c>
      <c r="B13799" s="263" t="s">
        <v>30711</v>
      </c>
      <c r="C13799" s="263" t="s">
        <v>12</v>
      </c>
      <c r="D13799" t="s">
        <v>2</v>
      </c>
    </row>
    <row r="13800" spans="1:4" x14ac:dyDescent="0.2">
      <c r="A13800" s="263" t="s">
        <v>18128</v>
      </c>
      <c r="B13800" s="263" t="s">
        <v>30711</v>
      </c>
      <c r="C13800" s="263" t="s">
        <v>12</v>
      </c>
      <c r="D13800" t="s">
        <v>2</v>
      </c>
    </row>
    <row r="13801" spans="1:4" x14ac:dyDescent="0.2">
      <c r="A13801" s="263" t="s">
        <v>3905</v>
      </c>
      <c r="B13801" s="263" t="s">
        <v>30712</v>
      </c>
      <c r="C13801" s="263" t="s">
        <v>12</v>
      </c>
      <c r="D13801" t="s">
        <v>2</v>
      </c>
    </row>
    <row r="13802" spans="1:4" x14ac:dyDescent="0.2">
      <c r="A13802" s="263" t="s">
        <v>18129</v>
      </c>
      <c r="B13802" s="263" t="s">
        <v>30712</v>
      </c>
      <c r="C13802" s="263" t="s">
        <v>12</v>
      </c>
      <c r="D13802" t="s">
        <v>2</v>
      </c>
    </row>
    <row r="13803" spans="1:4" x14ac:dyDescent="0.2">
      <c r="A13803" s="263" t="s">
        <v>3906</v>
      </c>
      <c r="B13803" s="263" t="s">
        <v>30713</v>
      </c>
      <c r="C13803" s="263" t="s">
        <v>12</v>
      </c>
      <c r="D13803" t="s">
        <v>2</v>
      </c>
    </row>
    <row r="13804" spans="1:4" x14ac:dyDescent="0.2">
      <c r="A13804" s="263" t="s">
        <v>18130</v>
      </c>
      <c r="B13804" s="263" t="s">
        <v>30713</v>
      </c>
      <c r="C13804" s="263" t="s">
        <v>12</v>
      </c>
      <c r="D13804" t="s">
        <v>2</v>
      </c>
    </row>
    <row r="13805" spans="1:4" x14ac:dyDescent="0.2">
      <c r="A13805" s="263" t="s">
        <v>3907</v>
      </c>
      <c r="B13805" s="263" t="s">
        <v>30714</v>
      </c>
      <c r="C13805" s="263" t="s">
        <v>12</v>
      </c>
      <c r="D13805" t="s">
        <v>2</v>
      </c>
    </row>
    <row r="13806" spans="1:4" x14ac:dyDescent="0.2">
      <c r="A13806" s="263" t="s">
        <v>18131</v>
      </c>
      <c r="B13806" s="263" t="s">
        <v>30714</v>
      </c>
      <c r="C13806" s="263" t="s">
        <v>12</v>
      </c>
      <c r="D13806" t="s">
        <v>2</v>
      </c>
    </row>
    <row r="13807" spans="1:4" x14ac:dyDescent="0.2">
      <c r="A13807" s="263" t="s">
        <v>3908</v>
      </c>
      <c r="B13807" s="263" t="s">
        <v>30715</v>
      </c>
      <c r="C13807" s="263" t="s">
        <v>12</v>
      </c>
      <c r="D13807" t="s">
        <v>2</v>
      </c>
    </row>
    <row r="13808" spans="1:4" x14ac:dyDescent="0.2">
      <c r="A13808" s="263" t="s">
        <v>18132</v>
      </c>
      <c r="B13808" s="263" t="s">
        <v>30715</v>
      </c>
      <c r="C13808" s="263" t="s">
        <v>12</v>
      </c>
      <c r="D13808" t="s">
        <v>2</v>
      </c>
    </row>
    <row r="13809" spans="1:4" x14ac:dyDescent="0.2">
      <c r="A13809" s="263" t="s">
        <v>3909</v>
      </c>
      <c r="B13809" s="263" t="s">
        <v>30716</v>
      </c>
      <c r="C13809" s="263" t="s">
        <v>12</v>
      </c>
      <c r="D13809" t="s">
        <v>2</v>
      </c>
    </row>
    <row r="13810" spans="1:4" x14ac:dyDescent="0.2">
      <c r="A13810" s="263" t="s">
        <v>18133</v>
      </c>
      <c r="B13810" s="263" t="s">
        <v>30716</v>
      </c>
      <c r="C13810" s="263" t="s">
        <v>12</v>
      </c>
      <c r="D13810" t="s">
        <v>2</v>
      </c>
    </row>
    <row r="13811" spans="1:4" x14ac:dyDescent="0.2">
      <c r="A13811" s="263" t="s">
        <v>3910</v>
      </c>
      <c r="B13811" s="263" t="s">
        <v>30717</v>
      </c>
      <c r="C13811" s="263" t="s">
        <v>12</v>
      </c>
      <c r="D13811" t="s">
        <v>2</v>
      </c>
    </row>
    <row r="13812" spans="1:4" x14ac:dyDescent="0.2">
      <c r="A13812" s="263" t="s">
        <v>18134</v>
      </c>
      <c r="B13812" s="263" t="s">
        <v>30717</v>
      </c>
      <c r="C13812" s="263" t="s">
        <v>12</v>
      </c>
      <c r="D13812" t="s">
        <v>2</v>
      </c>
    </row>
    <row r="13813" spans="1:4" x14ac:dyDescent="0.2">
      <c r="A13813" s="263" t="s">
        <v>3911</v>
      </c>
      <c r="B13813" s="263" t="s">
        <v>30718</v>
      </c>
      <c r="C13813" s="263" t="s">
        <v>12</v>
      </c>
      <c r="D13813" t="s">
        <v>2</v>
      </c>
    </row>
    <row r="13814" spans="1:4" x14ac:dyDescent="0.2">
      <c r="A13814" s="263" t="s">
        <v>18135</v>
      </c>
      <c r="B13814" s="263" t="s">
        <v>30718</v>
      </c>
      <c r="C13814" s="263" t="s">
        <v>12</v>
      </c>
      <c r="D13814" t="s">
        <v>2</v>
      </c>
    </row>
    <row r="13815" spans="1:4" x14ac:dyDescent="0.2">
      <c r="A13815" s="263" t="s">
        <v>3912</v>
      </c>
      <c r="B13815" s="263" t="s">
        <v>30719</v>
      </c>
      <c r="C13815" s="263" t="s">
        <v>12</v>
      </c>
      <c r="D13815" t="s">
        <v>2</v>
      </c>
    </row>
    <row r="13816" spans="1:4" x14ac:dyDescent="0.2">
      <c r="A13816" s="263" t="s">
        <v>18136</v>
      </c>
      <c r="B13816" s="263" t="s">
        <v>30719</v>
      </c>
      <c r="C13816" s="263" t="s">
        <v>12</v>
      </c>
      <c r="D13816" t="s">
        <v>2</v>
      </c>
    </row>
    <row r="13817" spans="1:4" x14ac:dyDescent="0.2">
      <c r="A13817" s="263" t="s">
        <v>3913</v>
      </c>
      <c r="B13817" s="263" t="s">
        <v>30720</v>
      </c>
      <c r="C13817" s="263" t="s">
        <v>12</v>
      </c>
      <c r="D13817" t="s">
        <v>2</v>
      </c>
    </row>
    <row r="13818" spans="1:4" x14ac:dyDescent="0.2">
      <c r="A13818" s="263" t="s">
        <v>18137</v>
      </c>
      <c r="B13818" s="263" t="s">
        <v>30720</v>
      </c>
      <c r="C13818" s="263" t="s">
        <v>12</v>
      </c>
      <c r="D13818" t="s">
        <v>2</v>
      </c>
    </row>
    <row r="13819" spans="1:4" x14ac:dyDescent="0.2">
      <c r="A13819" s="263" t="s">
        <v>3914</v>
      </c>
      <c r="B13819" s="263" t="s">
        <v>30721</v>
      </c>
      <c r="C13819" s="263" t="s">
        <v>12</v>
      </c>
      <c r="D13819" t="s">
        <v>2</v>
      </c>
    </row>
    <row r="13820" spans="1:4" x14ac:dyDescent="0.2">
      <c r="A13820" s="263" t="s">
        <v>18138</v>
      </c>
      <c r="B13820" s="263" t="s">
        <v>30721</v>
      </c>
      <c r="C13820" s="263" t="s">
        <v>12</v>
      </c>
      <c r="D13820" t="s">
        <v>2</v>
      </c>
    </row>
    <row r="13821" spans="1:4" x14ac:dyDescent="0.2">
      <c r="A13821" s="263" t="s">
        <v>3915</v>
      </c>
      <c r="B13821" s="263" t="s">
        <v>30722</v>
      </c>
      <c r="C13821" s="263" t="s">
        <v>12</v>
      </c>
      <c r="D13821" t="s">
        <v>2</v>
      </c>
    </row>
    <row r="13822" spans="1:4" x14ac:dyDescent="0.2">
      <c r="A13822" s="263" t="s">
        <v>18139</v>
      </c>
      <c r="B13822" s="263" t="s">
        <v>30722</v>
      </c>
      <c r="C13822" s="263" t="s">
        <v>12</v>
      </c>
      <c r="D13822" t="s">
        <v>2</v>
      </c>
    </row>
    <row r="13823" spans="1:4" x14ac:dyDescent="0.2">
      <c r="A13823" s="263" t="s">
        <v>3916</v>
      </c>
      <c r="B13823" s="263" t="s">
        <v>30723</v>
      </c>
      <c r="C13823" s="263" t="s">
        <v>12</v>
      </c>
      <c r="D13823" t="s">
        <v>2</v>
      </c>
    </row>
    <row r="13824" spans="1:4" x14ac:dyDescent="0.2">
      <c r="A13824" s="263" t="s">
        <v>18140</v>
      </c>
      <c r="B13824" s="263" t="s">
        <v>30723</v>
      </c>
      <c r="C13824" s="263" t="s">
        <v>12</v>
      </c>
      <c r="D13824" t="s">
        <v>2</v>
      </c>
    </row>
    <row r="13825" spans="1:4" x14ac:dyDescent="0.2">
      <c r="A13825" s="263" t="s">
        <v>3917</v>
      </c>
      <c r="B13825" s="263" t="s">
        <v>30724</v>
      </c>
      <c r="C13825" s="263" t="s">
        <v>12</v>
      </c>
      <c r="D13825" t="s">
        <v>2</v>
      </c>
    </row>
    <row r="13826" spans="1:4" x14ac:dyDescent="0.2">
      <c r="A13826" s="263" t="s">
        <v>18141</v>
      </c>
      <c r="B13826" s="263" t="s">
        <v>30724</v>
      </c>
      <c r="C13826" s="263" t="s">
        <v>12</v>
      </c>
      <c r="D13826" t="s">
        <v>2</v>
      </c>
    </row>
    <row r="13827" spans="1:4" x14ac:dyDescent="0.2">
      <c r="A13827" s="263" t="s">
        <v>3918</v>
      </c>
      <c r="B13827" s="263" t="s">
        <v>30725</v>
      </c>
      <c r="C13827" s="263" t="s">
        <v>12</v>
      </c>
      <c r="D13827" t="s">
        <v>2</v>
      </c>
    </row>
    <row r="13828" spans="1:4" x14ac:dyDescent="0.2">
      <c r="A13828" s="263" t="s">
        <v>18142</v>
      </c>
      <c r="B13828" s="263" t="s">
        <v>30725</v>
      </c>
      <c r="C13828" s="263" t="s">
        <v>12</v>
      </c>
      <c r="D13828" t="s">
        <v>2</v>
      </c>
    </row>
    <row r="13829" spans="1:4" x14ac:dyDescent="0.2">
      <c r="A13829" s="263" t="s">
        <v>3919</v>
      </c>
      <c r="B13829" s="263" t="s">
        <v>30726</v>
      </c>
      <c r="C13829" s="263" t="s">
        <v>12</v>
      </c>
      <c r="D13829" t="s">
        <v>2</v>
      </c>
    </row>
    <row r="13830" spans="1:4" x14ac:dyDescent="0.2">
      <c r="A13830" s="263" t="s">
        <v>18143</v>
      </c>
      <c r="B13830" s="263" t="s">
        <v>30726</v>
      </c>
      <c r="C13830" s="263" t="s">
        <v>12</v>
      </c>
      <c r="D13830" t="s">
        <v>2</v>
      </c>
    </row>
    <row r="13831" spans="1:4" x14ac:dyDescent="0.2">
      <c r="A13831" s="263" t="s">
        <v>3920</v>
      </c>
      <c r="B13831" s="263" t="s">
        <v>30727</v>
      </c>
      <c r="C13831" s="263" t="s">
        <v>12</v>
      </c>
      <c r="D13831" t="s">
        <v>2</v>
      </c>
    </row>
    <row r="13832" spans="1:4" x14ac:dyDescent="0.2">
      <c r="A13832" s="263" t="s">
        <v>18144</v>
      </c>
      <c r="B13832" s="263" t="s">
        <v>30727</v>
      </c>
      <c r="C13832" s="263" t="s">
        <v>12</v>
      </c>
      <c r="D13832" t="s">
        <v>2</v>
      </c>
    </row>
    <row r="13833" spans="1:4" x14ac:dyDescent="0.2">
      <c r="A13833" s="263" t="s">
        <v>3921</v>
      </c>
      <c r="B13833" s="263" t="s">
        <v>30728</v>
      </c>
      <c r="C13833" s="263" t="s">
        <v>12</v>
      </c>
      <c r="D13833" t="s">
        <v>2</v>
      </c>
    </row>
    <row r="13834" spans="1:4" x14ac:dyDescent="0.2">
      <c r="A13834" s="263" t="s">
        <v>18145</v>
      </c>
      <c r="B13834" s="263" t="s">
        <v>30728</v>
      </c>
      <c r="C13834" s="263" t="s">
        <v>12</v>
      </c>
      <c r="D13834" t="s">
        <v>2</v>
      </c>
    </row>
    <row r="13835" spans="1:4" x14ac:dyDescent="0.2">
      <c r="A13835" s="263" t="s">
        <v>3922</v>
      </c>
      <c r="B13835" s="263" t="s">
        <v>30729</v>
      </c>
      <c r="C13835" s="263" t="s">
        <v>12</v>
      </c>
      <c r="D13835" t="s">
        <v>2</v>
      </c>
    </row>
    <row r="13836" spans="1:4" x14ac:dyDescent="0.2">
      <c r="A13836" s="263" t="s">
        <v>18146</v>
      </c>
      <c r="B13836" s="263" t="s">
        <v>30729</v>
      </c>
      <c r="C13836" s="263" t="s">
        <v>12</v>
      </c>
      <c r="D13836" t="s">
        <v>2</v>
      </c>
    </row>
    <row r="13837" spans="1:4" x14ac:dyDescent="0.2">
      <c r="A13837" s="263" t="s">
        <v>3923</v>
      </c>
      <c r="B13837" s="263" t="s">
        <v>30730</v>
      </c>
      <c r="C13837" s="263" t="s">
        <v>12</v>
      </c>
      <c r="D13837" t="s">
        <v>2</v>
      </c>
    </row>
    <row r="13838" spans="1:4" x14ac:dyDescent="0.2">
      <c r="A13838" s="263" t="s">
        <v>18147</v>
      </c>
      <c r="B13838" s="263" t="s">
        <v>30730</v>
      </c>
      <c r="C13838" s="263" t="s">
        <v>12</v>
      </c>
      <c r="D13838" t="s">
        <v>2</v>
      </c>
    </row>
    <row r="13839" spans="1:4" x14ac:dyDescent="0.2">
      <c r="A13839" s="263" t="s">
        <v>3924</v>
      </c>
      <c r="B13839" s="263" t="s">
        <v>30731</v>
      </c>
      <c r="C13839" s="263" t="s">
        <v>12</v>
      </c>
      <c r="D13839" t="s">
        <v>2</v>
      </c>
    </row>
    <row r="13840" spans="1:4" x14ac:dyDescent="0.2">
      <c r="A13840" s="263" t="s">
        <v>18148</v>
      </c>
      <c r="B13840" s="263" t="s">
        <v>30731</v>
      </c>
      <c r="C13840" s="263" t="s">
        <v>12</v>
      </c>
      <c r="D13840" t="s">
        <v>2</v>
      </c>
    </row>
    <row r="13841" spans="1:4" x14ac:dyDescent="0.2">
      <c r="A13841" s="263" t="s">
        <v>3925</v>
      </c>
      <c r="B13841" s="263" t="s">
        <v>30732</v>
      </c>
      <c r="C13841" s="263" t="s">
        <v>12</v>
      </c>
      <c r="D13841" t="s">
        <v>2</v>
      </c>
    </row>
    <row r="13842" spans="1:4" x14ac:dyDescent="0.2">
      <c r="A13842" s="263" t="s">
        <v>18149</v>
      </c>
      <c r="B13842" s="263" t="s">
        <v>30732</v>
      </c>
      <c r="C13842" s="263" t="s">
        <v>12</v>
      </c>
      <c r="D13842" t="s">
        <v>2</v>
      </c>
    </row>
    <row r="13843" spans="1:4" x14ac:dyDescent="0.2">
      <c r="A13843" s="263" t="s">
        <v>3926</v>
      </c>
      <c r="B13843" s="263" t="s">
        <v>30733</v>
      </c>
      <c r="C13843" s="263" t="s">
        <v>12</v>
      </c>
      <c r="D13843" t="s">
        <v>2</v>
      </c>
    </row>
    <row r="13844" spans="1:4" x14ac:dyDescent="0.2">
      <c r="A13844" s="263" t="s">
        <v>18150</v>
      </c>
      <c r="B13844" s="263" t="s">
        <v>30733</v>
      </c>
      <c r="C13844" s="263" t="s">
        <v>12</v>
      </c>
      <c r="D13844" t="s">
        <v>2</v>
      </c>
    </row>
    <row r="13845" spans="1:4" x14ac:dyDescent="0.2">
      <c r="A13845" s="263" t="s">
        <v>3927</v>
      </c>
      <c r="B13845" s="263" t="s">
        <v>30734</v>
      </c>
      <c r="C13845" s="263" t="s">
        <v>12</v>
      </c>
      <c r="D13845" t="s">
        <v>2</v>
      </c>
    </row>
    <row r="13846" spans="1:4" x14ac:dyDescent="0.2">
      <c r="A13846" s="263" t="s">
        <v>18151</v>
      </c>
      <c r="B13846" s="263" t="s">
        <v>30734</v>
      </c>
      <c r="C13846" s="263" t="s">
        <v>12</v>
      </c>
      <c r="D13846" t="s">
        <v>2</v>
      </c>
    </row>
    <row r="13847" spans="1:4" x14ac:dyDescent="0.2">
      <c r="A13847" s="263" t="s">
        <v>9303</v>
      </c>
      <c r="B13847" s="263" t="s">
        <v>30735</v>
      </c>
      <c r="C13847" s="263" t="s">
        <v>12</v>
      </c>
      <c r="D13847" t="s">
        <v>2</v>
      </c>
    </row>
    <row r="13848" spans="1:4" x14ac:dyDescent="0.2">
      <c r="A13848" s="263" t="s">
        <v>18152</v>
      </c>
      <c r="B13848" s="263" t="s">
        <v>30735</v>
      </c>
      <c r="C13848" s="263" t="s">
        <v>12</v>
      </c>
      <c r="D13848" t="s">
        <v>2</v>
      </c>
    </row>
    <row r="13849" spans="1:4" x14ac:dyDescent="0.2">
      <c r="A13849" s="263" t="s">
        <v>9304</v>
      </c>
      <c r="B13849" s="263" t="s">
        <v>30736</v>
      </c>
      <c r="C13849" s="263" t="s">
        <v>12</v>
      </c>
      <c r="D13849" t="s">
        <v>2</v>
      </c>
    </row>
    <row r="13850" spans="1:4" x14ac:dyDescent="0.2">
      <c r="A13850" s="263" t="s">
        <v>18153</v>
      </c>
      <c r="B13850" s="263" t="s">
        <v>30736</v>
      </c>
      <c r="C13850" s="263" t="s">
        <v>12</v>
      </c>
      <c r="D13850" t="s">
        <v>2</v>
      </c>
    </row>
    <row r="13851" spans="1:4" x14ac:dyDescent="0.2">
      <c r="A13851" s="263" t="s">
        <v>9305</v>
      </c>
      <c r="B13851" s="263" t="s">
        <v>30737</v>
      </c>
      <c r="C13851" s="263" t="s">
        <v>12</v>
      </c>
      <c r="D13851" t="s">
        <v>2</v>
      </c>
    </row>
    <row r="13852" spans="1:4" x14ac:dyDescent="0.2">
      <c r="A13852" s="263" t="s">
        <v>18154</v>
      </c>
      <c r="B13852" s="263" t="s">
        <v>30737</v>
      </c>
      <c r="C13852" s="263" t="s">
        <v>12</v>
      </c>
      <c r="D13852" t="s">
        <v>2</v>
      </c>
    </row>
    <row r="13853" spans="1:4" x14ac:dyDescent="0.2">
      <c r="A13853" s="263" t="s">
        <v>9306</v>
      </c>
      <c r="B13853" s="263" t="s">
        <v>30738</v>
      </c>
      <c r="C13853" s="263" t="s">
        <v>12</v>
      </c>
      <c r="D13853" t="s">
        <v>2</v>
      </c>
    </row>
    <row r="13854" spans="1:4" x14ac:dyDescent="0.2">
      <c r="A13854" s="263" t="s">
        <v>18155</v>
      </c>
      <c r="B13854" s="263" t="s">
        <v>30738</v>
      </c>
      <c r="C13854" s="263" t="s">
        <v>12</v>
      </c>
      <c r="D13854" t="s">
        <v>2</v>
      </c>
    </row>
    <row r="13855" spans="1:4" x14ac:dyDescent="0.2">
      <c r="A13855" s="263" t="s">
        <v>3928</v>
      </c>
      <c r="B13855" s="263" t="s">
        <v>30739</v>
      </c>
      <c r="C13855" s="263" t="s">
        <v>12</v>
      </c>
      <c r="D13855" t="s">
        <v>2</v>
      </c>
    </row>
    <row r="13856" spans="1:4" x14ac:dyDescent="0.2">
      <c r="A13856" s="263" t="s">
        <v>18156</v>
      </c>
      <c r="B13856" s="263" t="s">
        <v>30739</v>
      </c>
      <c r="C13856" s="263" t="s">
        <v>12</v>
      </c>
      <c r="D13856" t="s">
        <v>2</v>
      </c>
    </row>
    <row r="13857" spans="1:4" x14ac:dyDescent="0.2">
      <c r="A13857" s="263" t="s">
        <v>3929</v>
      </c>
      <c r="B13857" s="263" t="s">
        <v>30740</v>
      </c>
      <c r="C13857" s="263" t="s">
        <v>12</v>
      </c>
      <c r="D13857" t="s">
        <v>2</v>
      </c>
    </row>
    <row r="13858" spans="1:4" x14ac:dyDescent="0.2">
      <c r="A13858" s="263" t="s">
        <v>18157</v>
      </c>
      <c r="B13858" s="263" t="s">
        <v>30740</v>
      </c>
      <c r="C13858" s="263" t="s">
        <v>12</v>
      </c>
      <c r="D13858" t="s">
        <v>2</v>
      </c>
    </row>
    <row r="13859" spans="1:4" x14ac:dyDescent="0.2">
      <c r="A13859" s="263" t="s">
        <v>3930</v>
      </c>
      <c r="B13859" s="263" t="s">
        <v>30741</v>
      </c>
      <c r="C13859" s="263" t="s">
        <v>12</v>
      </c>
      <c r="D13859" t="s">
        <v>2</v>
      </c>
    </row>
    <row r="13860" spans="1:4" x14ac:dyDescent="0.2">
      <c r="A13860" s="263" t="s">
        <v>18158</v>
      </c>
      <c r="B13860" s="263" t="s">
        <v>30741</v>
      </c>
      <c r="C13860" s="263" t="s">
        <v>12</v>
      </c>
      <c r="D13860" t="s">
        <v>2</v>
      </c>
    </row>
    <row r="13861" spans="1:4" x14ac:dyDescent="0.2">
      <c r="A13861" s="263" t="s">
        <v>3931</v>
      </c>
      <c r="B13861" s="263" t="s">
        <v>30742</v>
      </c>
      <c r="C13861" s="263" t="s">
        <v>12</v>
      </c>
      <c r="D13861" t="s">
        <v>2</v>
      </c>
    </row>
    <row r="13862" spans="1:4" x14ac:dyDescent="0.2">
      <c r="A13862" s="263" t="s">
        <v>18159</v>
      </c>
      <c r="B13862" s="263" t="s">
        <v>30742</v>
      </c>
      <c r="C13862" s="263" t="s">
        <v>12</v>
      </c>
      <c r="D13862" t="s">
        <v>2</v>
      </c>
    </row>
    <row r="13863" spans="1:4" x14ac:dyDescent="0.2">
      <c r="A13863" s="263" t="s">
        <v>9307</v>
      </c>
      <c r="B13863" s="263" t="s">
        <v>30743</v>
      </c>
      <c r="C13863" s="263" t="s">
        <v>12</v>
      </c>
      <c r="D13863" t="s">
        <v>2</v>
      </c>
    </row>
    <row r="13864" spans="1:4" x14ac:dyDescent="0.2">
      <c r="A13864" s="263" t="s">
        <v>18160</v>
      </c>
      <c r="B13864" s="263" t="s">
        <v>30743</v>
      </c>
      <c r="C13864" s="263" t="s">
        <v>12</v>
      </c>
      <c r="D13864" t="s">
        <v>2</v>
      </c>
    </row>
    <row r="13865" spans="1:4" x14ac:dyDescent="0.2">
      <c r="A13865" s="263" t="s">
        <v>9308</v>
      </c>
      <c r="B13865" s="263" t="s">
        <v>30744</v>
      </c>
      <c r="C13865" s="263" t="s">
        <v>12</v>
      </c>
      <c r="D13865" t="s">
        <v>2</v>
      </c>
    </row>
    <row r="13866" spans="1:4" x14ac:dyDescent="0.2">
      <c r="A13866" s="263" t="s">
        <v>18161</v>
      </c>
      <c r="B13866" s="263" t="s">
        <v>30744</v>
      </c>
      <c r="C13866" s="263" t="s">
        <v>12</v>
      </c>
      <c r="D13866" t="s">
        <v>2</v>
      </c>
    </row>
    <row r="13867" spans="1:4" x14ac:dyDescent="0.2">
      <c r="A13867" s="263" t="s">
        <v>9309</v>
      </c>
      <c r="B13867" s="263" t="s">
        <v>30745</v>
      </c>
      <c r="C13867" s="263" t="s">
        <v>12</v>
      </c>
      <c r="D13867" t="s">
        <v>2</v>
      </c>
    </row>
    <row r="13868" spans="1:4" x14ac:dyDescent="0.2">
      <c r="A13868" s="263" t="s">
        <v>18162</v>
      </c>
      <c r="B13868" s="263" t="s">
        <v>30745</v>
      </c>
      <c r="C13868" s="263" t="s">
        <v>12</v>
      </c>
      <c r="D13868" t="s">
        <v>2</v>
      </c>
    </row>
    <row r="13869" spans="1:4" x14ac:dyDescent="0.2">
      <c r="A13869" s="263" t="s">
        <v>3932</v>
      </c>
      <c r="B13869" s="263" t="s">
        <v>30746</v>
      </c>
      <c r="C13869" s="263" t="s">
        <v>12</v>
      </c>
      <c r="D13869" t="s">
        <v>2</v>
      </c>
    </row>
    <row r="13870" spans="1:4" x14ac:dyDescent="0.2">
      <c r="A13870" s="263" t="s">
        <v>18163</v>
      </c>
      <c r="B13870" s="263" t="s">
        <v>30746</v>
      </c>
      <c r="C13870" s="263" t="s">
        <v>12</v>
      </c>
      <c r="D13870" t="s">
        <v>2</v>
      </c>
    </row>
    <row r="13871" spans="1:4" x14ac:dyDescent="0.2">
      <c r="A13871" s="263" t="s">
        <v>3933</v>
      </c>
      <c r="B13871" s="263" t="s">
        <v>30747</v>
      </c>
      <c r="C13871" s="263" t="s">
        <v>12</v>
      </c>
      <c r="D13871" t="s">
        <v>2</v>
      </c>
    </row>
    <row r="13872" spans="1:4" x14ac:dyDescent="0.2">
      <c r="A13872" s="263" t="s">
        <v>18164</v>
      </c>
      <c r="B13872" s="263" t="s">
        <v>30747</v>
      </c>
      <c r="C13872" s="263" t="s">
        <v>12</v>
      </c>
      <c r="D13872" t="s">
        <v>2</v>
      </c>
    </row>
    <row r="13873" spans="1:4" x14ac:dyDescent="0.2">
      <c r="A13873" s="263" t="s">
        <v>3934</v>
      </c>
      <c r="B13873" s="263" t="s">
        <v>30748</v>
      </c>
      <c r="C13873" s="263" t="s">
        <v>12</v>
      </c>
      <c r="D13873" t="s">
        <v>2</v>
      </c>
    </row>
    <row r="13874" spans="1:4" x14ac:dyDescent="0.2">
      <c r="A13874" s="263" t="s">
        <v>18165</v>
      </c>
      <c r="B13874" s="263" t="s">
        <v>30748</v>
      </c>
      <c r="C13874" s="263" t="s">
        <v>12</v>
      </c>
      <c r="D13874" t="s">
        <v>2</v>
      </c>
    </row>
    <row r="13875" spans="1:4" x14ac:dyDescent="0.2">
      <c r="A13875" s="263" t="s">
        <v>3935</v>
      </c>
      <c r="B13875" s="263" t="s">
        <v>30749</v>
      </c>
      <c r="C13875" s="263" t="s">
        <v>12</v>
      </c>
      <c r="D13875" t="s">
        <v>2</v>
      </c>
    </row>
    <row r="13876" spans="1:4" x14ac:dyDescent="0.2">
      <c r="A13876" s="263" t="s">
        <v>18166</v>
      </c>
      <c r="B13876" s="263" t="s">
        <v>30749</v>
      </c>
      <c r="C13876" s="263" t="s">
        <v>12</v>
      </c>
      <c r="D13876" t="s">
        <v>2</v>
      </c>
    </row>
    <row r="13877" spans="1:4" x14ac:dyDescent="0.2">
      <c r="A13877" s="263" t="s">
        <v>3936</v>
      </c>
      <c r="B13877" s="263" t="s">
        <v>30750</v>
      </c>
      <c r="C13877" s="263" t="s">
        <v>12</v>
      </c>
      <c r="D13877" t="s">
        <v>2</v>
      </c>
    </row>
    <row r="13878" spans="1:4" x14ac:dyDescent="0.2">
      <c r="A13878" s="263" t="s">
        <v>18167</v>
      </c>
      <c r="B13878" s="263" t="s">
        <v>30750</v>
      </c>
      <c r="C13878" s="263" t="s">
        <v>12</v>
      </c>
      <c r="D13878" t="s">
        <v>2</v>
      </c>
    </row>
    <row r="13879" spans="1:4" x14ac:dyDescent="0.2">
      <c r="A13879" s="263" t="s">
        <v>3937</v>
      </c>
      <c r="B13879" s="263" t="s">
        <v>30751</v>
      </c>
      <c r="C13879" s="263" t="s">
        <v>12</v>
      </c>
      <c r="D13879" t="s">
        <v>2</v>
      </c>
    </row>
    <row r="13880" spans="1:4" x14ac:dyDescent="0.2">
      <c r="A13880" s="263" t="s">
        <v>18168</v>
      </c>
      <c r="B13880" s="263" t="s">
        <v>30751</v>
      </c>
      <c r="C13880" s="263" t="s">
        <v>12</v>
      </c>
      <c r="D13880" t="s">
        <v>2</v>
      </c>
    </row>
    <row r="13881" spans="1:4" x14ac:dyDescent="0.2">
      <c r="A13881" s="263" t="s">
        <v>9310</v>
      </c>
      <c r="B13881" s="263" t="s">
        <v>23865</v>
      </c>
      <c r="C13881" s="263" t="s">
        <v>12</v>
      </c>
      <c r="D13881" t="s">
        <v>2</v>
      </c>
    </row>
    <row r="13882" spans="1:4" x14ac:dyDescent="0.2">
      <c r="A13882" s="263" t="s">
        <v>18169</v>
      </c>
      <c r="B13882" s="263" t="s">
        <v>23865</v>
      </c>
      <c r="C13882" s="263" t="s">
        <v>12</v>
      </c>
      <c r="D13882" t="s">
        <v>2</v>
      </c>
    </row>
    <row r="13883" spans="1:4" x14ac:dyDescent="0.2">
      <c r="A13883" s="263" t="s">
        <v>9311</v>
      </c>
      <c r="B13883" s="263" t="s">
        <v>23866</v>
      </c>
      <c r="C13883" s="263" t="s">
        <v>12</v>
      </c>
      <c r="D13883" t="s">
        <v>2</v>
      </c>
    </row>
    <row r="13884" spans="1:4" x14ac:dyDescent="0.2">
      <c r="A13884" s="263" t="s">
        <v>18170</v>
      </c>
      <c r="B13884" s="263" t="s">
        <v>23866</v>
      </c>
      <c r="C13884" s="263" t="s">
        <v>12</v>
      </c>
      <c r="D13884" t="s">
        <v>2</v>
      </c>
    </row>
    <row r="13885" spans="1:4" x14ac:dyDescent="0.2">
      <c r="A13885" s="263" t="s">
        <v>9312</v>
      </c>
      <c r="B13885" s="263" t="s">
        <v>23867</v>
      </c>
      <c r="C13885" s="263" t="s">
        <v>12</v>
      </c>
      <c r="D13885" t="s">
        <v>2</v>
      </c>
    </row>
    <row r="13886" spans="1:4" x14ac:dyDescent="0.2">
      <c r="A13886" s="263" t="s">
        <v>18171</v>
      </c>
      <c r="B13886" s="263" t="s">
        <v>23867</v>
      </c>
      <c r="C13886" s="263" t="s">
        <v>12</v>
      </c>
      <c r="D13886" t="s">
        <v>2</v>
      </c>
    </row>
    <row r="13887" spans="1:4" x14ac:dyDescent="0.2">
      <c r="A13887" s="263" t="s">
        <v>3938</v>
      </c>
      <c r="B13887" s="263" t="s">
        <v>30752</v>
      </c>
      <c r="C13887" s="263" t="s">
        <v>12</v>
      </c>
      <c r="D13887" t="s">
        <v>2</v>
      </c>
    </row>
    <row r="13888" spans="1:4" x14ac:dyDescent="0.2">
      <c r="A13888" s="263" t="s">
        <v>18172</v>
      </c>
      <c r="B13888" s="263" t="s">
        <v>30752</v>
      </c>
      <c r="C13888" s="263" t="s">
        <v>12</v>
      </c>
      <c r="D13888" t="s">
        <v>2</v>
      </c>
    </row>
    <row r="13889" spans="1:4" x14ac:dyDescent="0.2">
      <c r="A13889" s="263" t="s">
        <v>3939</v>
      </c>
      <c r="B13889" s="263" t="s">
        <v>30753</v>
      </c>
      <c r="C13889" s="263" t="s">
        <v>12</v>
      </c>
      <c r="D13889" t="s">
        <v>2</v>
      </c>
    </row>
    <row r="13890" spans="1:4" x14ac:dyDescent="0.2">
      <c r="A13890" s="263" t="s">
        <v>18173</v>
      </c>
      <c r="B13890" s="263" t="s">
        <v>30753</v>
      </c>
      <c r="C13890" s="263" t="s">
        <v>12</v>
      </c>
      <c r="D13890" t="s">
        <v>2</v>
      </c>
    </row>
    <row r="13891" spans="1:4" x14ac:dyDescent="0.2">
      <c r="A13891" s="263" t="s">
        <v>3940</v>
      </c>
      <c r="B13891" s="263" t="s">
        <v>30754</v>
      </c>
      <c r="C13891" s="263" t="s">
        <v>12</v>
      </c>
      <c r="D13891" t="s">
        <v>2</v>
      </c>
    </row>
    <row r="13892" spans="1:4" x14ac:dyDescent="0.2">
      <c r="A13892" s="263" t="s">
        <v>18174</v>
      </c>
      <c r="B13892" s="263" t="s">
        <v>30754</v>
      </c>
      <c r="C13892" s="263" t="s">
        <v>12</v>
      </c>
      <c r="D13892" t="s">
        <v>2</v>
      </c>
    </row>
    <row r="13893" spans="1:4" x14ac:dyDescent="0.2">
      <c r="A13893" s="263" t="s">
        <v>3941</v>
      </c>
      <c r="B13893" s="263" t="s">
        <v>30755</v>
      </c>
      <c r="C13893" s="263" t="s">
        <v>12</v>
      </c>
      <c r="D13893" t="s">
        <v>2</v>
      </c>
    </row>
    <row r="13894" spans="1:4" x14ac:dyDescent="0.2">
      <c r="A13894" s="263" t="s">
        <v>18175</v>
      </c>
      <c r="B13894" s="263" t="s">
        <v>30755</v>
      </c>
      <c r="C13894" s="263" t="s">
        <v>12</v>
      </c>
      <c r="D13894" t="s">
        <v>2</v>
      </c>
    </row>
    <row r="13895" spans="1:4" x14ac:dyDescent="0.2">
      <c r="A13895" s="263" t="s">
        <v>3942</v>
      </c>
      <c r="B13895" s="263" t="s">
        <v>30756</v>
      </c>
      <c r="C13895" s="263" t="s">
        <v>12</v>
      </c>
      <c r="D13895" t="s">
        <v>2</v>
      </c>
    </row>
    <row r="13896" spans="1:4" x14ac:dyDescent="0.2">
      <c r="A13896" s="263" t="s">
        <v>18176</v>
      </c>
      <c r="B13896" s="263" t="s">
        <v>30756</v>
      </c>
      <c r="C13896" s="263" t="s">
        <v>12</v>
      </c>
      <c r="D13896" t="s">
        <v>2</v>
      </c>
    </row>
    <row r="13897" spans="1:4" x14ac:dyDescent="0.2">
      <c r="A13897" s="263" t="s">
        <v>3943</v>
      </c>
      <c r="B13897" s="263" t="s">
        <v>30757</v>
      </c>
      <c r="C13897" s="263" t="s">
        <v>12</v>
      </c>
      <c r="D13897" t="s">
        <v>2</v>
      </c>
    </row>
    <row r="13898" spans="1:4" x14ac:dyDescent="0.2">
      <c r="A13898" s="263" t="s">
        <v>18177</v>
      </c>
      <c r="B13898" s="263" t="s">
        <v>30757</v>
      </c>
      <c r="C13898" s="263" t="s">
        <v>12</v>
      </c>
      <c r="D13898" t="s">
        <v>2</v>
      </c>
    </row>
    <row r="13899" spans="1:4" x14ac:dyDescent="0.2">
      <c r="A13899" s="263" t="s">
        <v>3944</v>
      </c>
      <c r="B13899" s="263" t="s">
        <v>30758</v>
      </c>
      <c r="C13899" s="263" t="s">
        <v>12</v>
      </c>
      <c r="D13899" t="s">
        <v>2</v>
      </c>
    </row>
    <row r="13900" spans="1:4" x14ac:dyDescent="0.2">
      <c r="A13900" s="263" t="s">
        <v>18178</v>
      </c>
      <c r="B13900" s="263" t="s">
        <v>30758</v>
      </c>
      <c r="C13900" s="263" t="s">
        <v>12</v>
      </c>
      <c r="D13900" t="s">
        <v>2</v>
      </c>
    </row>
    <row r="13901" spans="1:4" x14ac:dyDescent="0.2">
      <c r="A13901" s="263" t="s">
        <v>3945</v>
      </c>
      <c r="B13901" s="263" t="s">
        <v>30759</v>
      </c>
      <c r="C13901" s="263" t="s">
        <v>12</v>
      </c>
      <c r="D13901" t="s">
        <v>2</v>
      </c>
    </row>
    <row r="13902" spans="1:4" x14ac:dyDescent="0.2">
      <c r="A13902" s="263" t="s">
        <v>18179</v>
      </c>
      <c r="B13902" s="263" t="s">
        <v>30759</v>
      </c>
      <c r="C13902" s="263" t="s">
        <v>12</v>
      </c>
      <c r="D13902" t="s">
        <v>2</v>
      </c>
    </row>
    <row r="13903" spans="1:4" x14ac:dyDescent="0.2">
      <c r="A13903" s="263" t="s">
        <v>3946</v>
      </c>
      <c r="B13903" s="263" t="s">
        <v>30760</v>
      </c>
      <c r="C13903" s="263" t="s">
        <v>12</v>
      </c>
      <c r="D13903" t="s">
        <v>2</v>
      </c>
    </row>
    <row r="13904" spans="1:4" x14ac:dyDescent="0.2">
      <c r="A13904" s="263" t="s">
        <v>18180</v>
      </c>
      <c r="B13904" s="263" t="s">
        <v>30760</v>
      </c>
      <c r="C13904" s="263" t="s">
        <v>12</v>
      </c>
      <c r="D13904" t="s">
        <v>2</v>
      </c>
    </row>
    <row r="13905" spans="1:4" x14ac:dyDescent="0.2">
      <c r="A13905" s="263" t="s">
        <v>3947</v>
      </c>
      <c r="B13905" s="263" t="s">
        <v>30761</v>
      </c>
      <c r="C13905" s="263" t="s">
        <v>12</v>
      </c>
      <c r="D13905" t="s">
        <v>2</v>
      </c>
    </row>
    <row r="13906" spans="1:4" x14ac:dyDescent="0.2">
      <c r="A13906" s="263" t="s">
        <v>18181</v>
      </c>
      <c r="B13906" s="263" t="s">
        <v>30761</v>
      </c>
      <c r="C13906" s="263" t="s">
        <v>12</v>
      </c>
      <c r="D13906" t="s">
        <v>2</v>
      </c>
    </row>
    <row r="13907" spans="1:4" x14ac:dyDescent="0.2">
      <c r="A13907" s="263" t="s">
        <v>3948</v>
      </c>
      <c r="B13907" s="263" t="s">
        <v>30762</v>
      </c>
      <c r="C13907" s="263" t="s">
        <v>12</v>
      </c>
      <c r="D13907" t="s">
        <v>2</v>
      </c>
    </row>
    <row r="13908" spans="1:4" x14ac:dyDescent="0.2">
      <c r="A13908" s="263" t="s">
        <v>18182</v>
      </c>
      <c r="B13908" s="263" t="s">
        <v>30762</v>
      </c>
      <c r="C13908" s="263" t="s">
        <v>12</v>
      </c>
      <c r="D13908" t="s">
        <v>2</v>
      </c>
    </row>
    <row r="13909" spans="1:4" x14ac:dyDescent="0.2">
      <c r="A13909" s="263" t="s">
        <v>3949</v>
      </c>
      <c r="B13909" s="263" t="s">
        <v>30763</v>
      </c>
      <c r="C13909" s="263" t="s">
        <v>12</v>
      </c>
      <c r="D13909" t="s">
        <v>2</v>
      </c>
    </row>
    <row r="13910" spans="1:4" x14ac:dyDescent="0.2">
      <c r="A13910" s="263" t="s">
        <v>18183</v>
      </c>
      <c r="B13910" s="263" t="s">
        <v>30763</v>
      </c>
      <c r="C13910" s="263" t="s">
        <v>12</v>
      </c>
      <c r="D13910" t="s">
        <v>2</v>
      </c>
    </row>
    <row r="13911" spans="1:4" x14ac:dyDescent="0.2">
      <c r="A13911" s="263" t="s">
        <v>3950</v>
      </c>
      <c r="B13911" s="263" t="s">
        <v>30764</v>
      </c>
      <c r="C13911" s="263" t="s">
        <v>12</v>
      </c>
      <c r="D13911" t="s">
        <v>2</v>
      </c>
    </row>
    <row r="13912" spans="1:4" x14ac:dyDescent="0.2">
      <c r="A13912" s="263" t="s">
        <v>18184</v>
      </c>
      <c r="B13912" s="263" t="s">
        <v>30764</v>
      </c>
      <c r="C13912" s="263" t="s">
        <v>12</v>
      </c>
      <c r="D13912" t="s">
        <v>2</v>
      </c>
    </row>
    <row r="13913" spans="1:4" x14ac:dyDescent="0.2">
      <c r="A13913" s="263" t="s">
        <v>3951</v>
      </c>
      <c r="B13913" s="263" t="s">
        <v>30765</v>
      </c>
      <c r="C13913" s="263" t="s">
        <v>12</v>
      </c>
      <c r="D13913" t="s">
        <v>2</v>
      </c>
    </row>
    <row r="13914" spans="1:4" x14ac:dyDescent="0.2">
      <c r="A13914" s="263" t="s">
        <v>18185</v>
      </c>
      <c r="B13914" s="263" t="s">
        <v>30765</v>
      </c>
      <c r="C13914" s="263" t="s">
        <v>12</v>
      </c>
      <c r="D13914" t="s">
        <v>2</v>
      </c>
    </row>
    <row r="13915" spans="1:4" x14ac:dyDescent="0.2">
      <c r="A13915" s="263" t="s">
        <v>3952</v>
      </c>
      <c r="B13915" s="263" t="s">
        <v>30766</v>
      </c>
      <c r="C13915" s="263" t="s">
        <v>12</v>
      </c>
      <c r="D13915" t="s">
        <v>2</v>
      </c>
    </row>
    <row r="13916" spans="1:4" x14ac:dyDescent="0.2">
      <c r="A13916" s="263" t="s">
        <v>18186</v>
      </c>
      <c r="B13916" s="263" t="s">
        <v>30766</v>
      </c>
      <c r="C13916" s="263" t="s">
        <v>12</v>
      </c>
      <c r="D13916" t="s">
        <v>2</v>
      </c>
    </row>
    <row r="13917" spans="1:4" x14ac:dyDescent="0.2">
      <c r="A13917" s="263" t="s">
        <v>3953</v>
      </c>
      <c r="B13917" s="263" t="s">
        <v>30767</v>
      </c>
      <c r="C13917" s="263" t="s">
        <v>12</v>
      </c>
      <c r="D13917" t="s">
        <v>2</v>
      </c>
    </row>
    <row r="13918" spans="1:4" x14ac:dyDescent="0.2">
      <c r="A13918" s="263" t="s">
        <v>18187</v>
      </c>
      <c r="B13918" s="263" t="s">
        <v>30767</v>
      </c>
      <c r="C13918" s="263" t="s">
        <v>12</v>
      </c>
      <c r="D13918" t="s">
        <v>2</v>
      </c>
    </row>
    <row r="13919" spans="1:4" x14ac:dyDescent="0.2">
      <c r="A13919" s="263" t="s">
        <v>3954</v>
      </c>
      <c r="B13919" s="263" t="s">
        <v>30768</v>
      </c>
      <c r="C13919" s="263" t="s">
        <v>12</v>
      </c>
      <c r="D13919" t="s">
        <v>2</v>
      </c>
    </row>
    <row r="13920" spans="1:4" x14ac:dyDescent="0.2">
      <c r="A13920" s="263" t="s">
        <v>18188</v>
      </c>
      <c r="B13920" s="263" t="s">
        <v>30768</v>
      </c>
      <c r="C13920" s="263" t="s">
        <v>12</v>
      </c>
      <c r="D13920" t="s">
        <v>2</v>
      </c>
    </row>
    <row r="13921" spans="1:4" x14ac:dyDescent="0.2">
      <c r="A13921" s="263" t="s">
        <v>3955</v>
      </c>
      <c r="B13921" s="263" t="s">
        <v>30769</v>
      </c>
      <c r="C13921" s="263" t="s">
        <v>12</v>
      </c>
      <c r="D13921" t="s">
        <v>2</v>
      </c>
    </row>
    <row r="13922" spans="1:4" x14ac:dyDescent="0.2">
      <c r="A13922" s="263" t="s">
        <v>18189</v>
      </c>
      <c r="B13922" s="263" t="s">
        <v>30769</v>
      </c>
      <c r="C13922" s="263" t="s">
        <v>12</v>
      </c>
      <c r="D13922" t="s">
        <v>2</v>
      </c>
    </row>
    <row r="13923" spans="1:4" x14ac:dyDescent="0.2">
      <c r="A13923" s="263" t="s">
        <v>3956</v>
      </c>
      <c r="B13923" s="263" t="s">
        <v>30770</v>
      </c>
      <c r="C13923" s="263" t="s">
        <v>12</v>
      </c>
      <c r="D13923" t="s">
        <v>2</v>
      </c>
    </row>
    <row r="13924" spans="1:4" x14ac:dyDescent="0.2">
      <c r="A13924" s="263" t="s">
        <v>18190</v>
      </c>
      <c r="B13924" s="263" t="s">
        <v>30770</v>
      </c>
      <c r="C13924" s="263" t="s">
        <v>12</v>
      </c>
      <c r="D13924" t="s">
        <v>2</v>
      </c>
    </row>
    <row r="13925" spans="1:4" x14ac:dyDescent="0.2">
      <c r="A13925" s="263" t="s">
        <v>3957</v>
      </c>
      <c r="B13925" s="263" t="s">
        <v>30771</v>
      </c>
      <c r="C13925" s="263" t="s">
        <v>12</v>
      </c>
      <c r="D13925" t="s">
        <v>2</v>
      </c>
    </row>
    <row r="13926" spans="1:4" x14ac:dyDescent="0.2">
      <c r="A13926" s="263" t="s">
        <v>18191</v>
      </c>
      <c r="B13926" s="263" t="s">
        <v>30771</v>
      </c>
      <c r="C13926" s="263" t="s">
        <v>12</v>
      </c>
      <c r="D13926" t="s">
        <v>2</v>
      </c>
    </row>
    <row r="13927" spans="1:4" x14ac:dyDescent="0.2">
      <c r="A13927" s="263" t="s">
        <v>3958</v>
      </c>
      <c r="B13927" s="263" t="s">
        <v>30772</v>
      </c>
      <c r="C13927" s="263" t="s">
        <v>12</v>
      </c>
      <c r="D13927" t="s">
        <v>2</v>
      </c>
    </row>
    <row r="13928" spans="1:4" x14ac:dyDescent="0.2">
      <c r="A13928" s="263" t="s">
        <v>18192</v>
      </c>
      <c r="B13928" s="263" t="s">
        <v>30772</v>
      </c>
      <c r="C13928" s="263" t="s">
        <v>12</v>
      </c>
      <c r="D13928" t="s">
        <v>2</v>
      </c>
    </row>
    <row r="13929" spans="1:4" x14ac:dyDescent="0.2">
      <c r="A13929" s="263" t="s">
        <v>3959</v>
      </c>
      <c r="B13929" s="263" t="s">
        <v>30773</v>
      </c>
      <c r="C13929" s="263" t="s">
        <v>12</v>
      </c>
      <c r="D13929" t="s">
        <v>2</v>
      </c>
    </row>
    <row r="13930" spans="1:4" x14ac:dyDescent="0.2">
      <c r="A13930" s="263" t="s">
        <v>18193</v>
      </c>
      <c r="B13930" s="263" t="s">
        <v>30773</v>
      </c>
      <c r="C13930" s="263" t="s">
        <v>12</v>
      </c>
      <c r="D13930" t="s">
        <v>2</v>
      </c>
    </row>
    <row r="13931" spans="1:4" x14ac:dyDescent="0.2">
      <c r="A13931" s="263" t="s">
        <v>3960</v>
      </c>
      <c r="B13931" s="263" t="s">
        <v>30774</v>
      </c>
      <c r="C13931" s="263" t="s">
        <v>12</v>
      </c>
      <c r="D13931" t="s">
        <v>2</v>
      </c>
    </row>
    <row r="13932" spans="1:4" x14ac:dyDescent="0.2">
      <c r="A13932" s="263" t="s">
        <v>18194</v>
      </c>
      <c r="B13932" s="263" t="s">
        <v>30774</v>
      </c>
      <c r="C13932" s="263" t="s">
        <v>12</v>
      </c>
      <c r="D13932" t="s">
        <v>2</v>
      </c>
    </row>
    <row r="13933" spans="1:4" x14ac:dyDescent="0.2">
      <c r="A13933" s="263" t="s">
        <v>3961</v>
      </c>
      <c r="B13933" s="263" t="s">
        <v>30775</v>
      </c>
      <c r="C13933" s="263" t="s">
        <v>12</v>
      </c>
      <c r="D13933" t="s">
        <v>2</v>
      </c>
    </row>
    <row r="13934" spans="1:4" x14ac:dyDescent="0.2">
      <c r="A13934" s="263" t="s">
        <v>18195</v>
      </c>
      <c r="B13934" s="263" t="s">
        <v>30775</v>
      </c>
      <c r="C13934" s="263" t="s">
        <v>12</v>
      </c>
      <c r="D13934" t="s">
        <v>2</v>
      </c>
    </row>
    <row r="13935" spans="1:4" x14ac:dyDescent="0.2">
      <c r="A13935" s="263" t="s">
        <v>9313</v>
      </c>
      <c r="B13935" s="263" t="s">
        <v>30776</v>
      </c>
      <c r="C13935" s="263" t="s">
        <v>12</v>
      </c>
      <c r="D13935" t="s">
        <v>2</v>
      </c>
    </row>
    <row r="13936" spans="1:4" x14ac:dyDescent="0.2">
      <c r="A13936" s="263" t="s">
        <v>18196</v>
      </c>
      <c r="B13936" s="263" t="s">
        <v>30776</v>
      </c>
      <c r="C13936" s="263" t="s">
        <v>12</v>
      </c>
      <c r="D13936" t="s">
        <v>2</v>
      </c>
    </row>
    <row r="13937" spans="1:4" x14ac:dyDescent="0.2">
      <c r="A13937" s="263" t="s">
        <v>9314</v>
      </c>
      <c r="B13937" s="263" t="s">
        <v>30777</v>
      </c>
      <c r="C13937" s="263" t="s">
        <v>12</v>
      </c>
      <c r="D13937" t="s">
        <v>2</v>
      </c>
    </row>
    <row r="13938" spans="1:4" x14ac:dyDescent="0.2">
      <c r="A13938" s="263" t="s">
        <v>18197</v>
      </c>
      <c r="B13938" s="263" t="s">
        <v>30777</v>
      </c>
      <c r="C13938" s="263" t="s">
        <v>12</v>
      </c>
      <c r="D13938" t="s">
        <v>2</v>
      </c>
    </row>
    <row r="13939" spans="1:4" x14ac:dyDescent="0.2">
      <c r="A13939" s="263" t="s">
        <v>9315</v>
      </c>
      <c r="B13939" s="263" t="s">
        <v>30778</v>
      </c>
      <c r="C13939" s="263" t="s">
        <v>12</v>
      </c>
      <c r="D13939" t="s">
        <v>2</v>
      </c>
    </row>
    <row r="13940" spans="1:4" x14ac:dyDescent="0.2">
      <c r="A13940" s="263" t="s">
        <v>18198</v>
      </c>
      <c r="B13940" s="263" t="s">
        <v>30778</v>
      </c>
      <c r="C13940" s="263" t="s">
        <v>12</v>
      </c>
      <c r="D13940" t="s">
        <v>2</v>
      </c>
    </row>
    <row r="13941" spans="1:4" x14ac:dyDescent="0.2">
      <c r="A13941" s="263" t="s">
        <v>9316</v>
      </c>
      <c r="B13941" s="263" t="s">
        <v>30779</v>
      </c>
      <c r="C13941" s="263" t="s">
        <v>12</v>
      </c>
      <c r="D13941" t="s">
        <v>2</v>
      </c>
    </row>
    <row r="13942" spans="1:4" x14ac:dyDescent="0.2">
      <c r="A13942" s="263" t="s">
        <v>18199</v>
      </c>
      <c r="B13942" s="263" t="s">
        <v>30779</v>
      </c>
      <c r="C13942" s="263" t="s">
        <v>12</v>
      </c>
      <c r="D13942" t="s">
        <v>2</v>
      </c>
    </row>
    <row r="13943" spans="1:4" x14ac:dyDescent="0.2">
      <c r="A13943" s="263" t="s">
        <v>9317</v>
      </c>
      <c r="B13943" s="263" t="s">
        <v>30780</v>
      </c>
      <c r="C13943" s="263" t="s">
        <v>12</v>
      </c>
      <c r="D13943" t="s">
        <v>2</v>
      </c>
    </row>
    <row r="13944" spans="1:4" x14ac:dyDescent="0.2">
      <c r="A13944" s="263" t="s">
        <v>18200</v>
      </c>
      <c r="B13944" s="263" t="s">
        <v>30780</v>
      </c>
      <c r="C13944" s="263" t="s">
        <v>12</v>
      </c>
      <c r="D13944" t="s">
        <v>2</v>
      </c>
    </row>
    <row r="13945" spans="1:4" x14ac:dyDescent="0.2">
      <c r="A13945" s="263" t="s">
        <v>9318</v>
      </c>
      <c r="B13945" s="263" t="s">
        <v>30781</v>
      </c>
      <c r="C13945" s="263" t="s">
        <v>12</v>
      </c>
      <c r="D13945" t="s">
        <v>2</v>
      </c>
    </row>
    <row r="13946" spans="1:4" x14ac:dyDescent="0.2">
      <c r="A13946" s="263" t="s">
        <v>18201</v>
      </c>
      <c r="B13946" s="263" t="s">
        <v>30781</v>
      </c>
      <c r="C13946" s="263" t="s">
        <v>12</v>
      </c>
      <c r="D13946" t="s">
        <v>2</v>
      </c>
    </row>
    <row r="13947" spans="1:4" x14ac:dyDescent="0.2">
      <c r="A13947" s="263" t="s">
        <v>9319</v>
      </c>
      <c r="B13947" s="263" t="s">
        <v>30782</v>
      </c>
      <c r="C13947" s="263" t="s">
        <v>12</v>
      </c>
      <c r="D13947" t="s">
        <v>2</v>
      </c>
    </row>
    <row r="13948" spans="1:4" x14ac:dyDescent="0.2">
      <c r="A13948" s="263" t="s">
        <v>18202</v>
      </c>
      <c r="B13948" s="263" t="s">
        <v>30782</v>
      </c>
      <c r="C13948" s="263" t="s">
        <v>12</v>
      </c>
      <c r="D13948" t="s">
        <v>2</v>
      </c>
    </row>
    <row r="13949" spans="1:4" x14ac:dyDescent="0.2">
      <c r="A13949" s="263" t="s">
        <v>9320</v>
      </c>
      <c r="B13949" s="263" t="s">
        <v>30783</v>
      </c>
      <c r="C13949" s="263" t="s">
        <v>12</v>
      </c>
      <c r="D13949" t="s">
        <v>2</v>
      </c>
    </row>
    <row r="13950" spans="1:4" x14ac:dyDescent="0.2">
      <c r="A13950" s="263" t="s">
        <v>18203</v>
      </c>
      <c r="B13950" s="263" t="s">
        <v>30783</v>
      </c>
      <c r="C13950" s="263" t="s">
        <v>12</v>
      </c>
      <c r="D13950" t="s">
        <v>2</v>
      </c>
    </row>
    <row r="13951" spans="1:4" x14ac:dyDescent="0.2">
      <c r="A13951" s="263" t="s">
        <v>9321</v>
      </c>
      <c r="B13951" s="263" t="s">
        <v>30784</v>
      </c>
      <c r="C13951" s="263" t="s">
        <v>12</v>
      </c>
      <c r="D13951" t="s">
        <v>2</v>
      </c>
    </row>
    <row r="13952" spans="1:4" x14ac:dyDescent="0.2">
      <c r="A13952" s="263" t="s">
        <v>18204</v>
      </c>
      <c r="B13952" s="263" t="s">
        <v>30784</v>
      </c>
      <c r="C13952" s="263" t="s">
        <v>12</v>
      </c>
      <c r="D13952" t="s">
        <v>2</v>
      </c>
    </row>
    <row r="13953" spans="1:4" x14ac:dyDescent="0.2">
      <c r="A13953" s="263" t="s">
        <v>9322</v>
      </c>
      <c r="B13953" s="263" t="s">
        <v>30785</v>
      </c>
      <c r="C13953" s="263" t="s">
        <v>12</v>
      </c>
      <c r="D13953" t="s">
        <v>2</v>
      </c>
    </row>
    <row r="13954" spans="1:4" x14ac:dyDescent="0.2">
      <c r="A13954" s="263" t="s">
        <v>18205</v>
      </c>
      <c r="B13954" s="263" t="s">
        <v>30785</v>
      </c>
      <c r="C13954" s="263" t="s">
        <v>12</v>
      </c>
      <c r="D13954" t="s">
        <v>2</v>
      </c>
    </row>
    <row r="13955" spans="1:4" x14ac:dyDescent="0.2">
      <c r="A13955" s="263" t="s">
        <v>9323</v>
      </c>
      <c r="B13955" s="263" t="s">
        <v>30786</v>
      </c>
      <c r="C13955" s="263" t="s">
        <v>12</v>
      </c>
      <c r="D13955" t="s">
        <v>2</v>
      </c>
    </row>
    <row r="13956" spans="1:4" x14ac:dyDescent="0.2">
      <c r="A13956" s="263" t="s">
        <v>18206</v>
      </c>
      <c r="B13956" s="263" t="s">
        <v>30786</v>
      </c>
      <c r="C13956" s="263" t="s">
        <v>12</v>
      </c>
      <c r="D13956" t="s">
        <v>2</v>
      </c>
    </row>
    <row r="13957" spans="1:4" x14ac:dyDescent="0.2">
      <c r="A13957" s="263" t="s">
        <v>9324</v>
      </c>
      <c r="B13957" s="263" t="s">
        <v>30787</v>
      </c>
      <c r="C13957" s="263" t="s">
        <v>12</v>
      </c>
      <c r="D13957" t="s">
        <v>2</v>
      </c>
    </row>
    <row r="13958" spans="1:4" x14ac:dyDescent="0.2">
      <c r="A13958" s="263" t="s">
        <v>18207</v>
      </c>
      <c r="B13958" s="263" t="s">
        <v>30787</v>
      </c>
      <c r="C13958" s="263" t="s">
        <v>12</v>
      </c>
      <c r="D13958" t="s">
        <v>2</v>
      </c>
    </row>
    <row r="13959" spans="1:4" x14ac:dyDescent="0.2">
      <c r="A13959" s="263" t="s">
        <v>9325</v>
      </c>
      <c r="B13959" s="263" t="s">
        <v>30788</v>
      </c>
      <c r="C13959" s="263" t="s">
        <v>12</v>
      </c>
      <c r="D13959" t="s">
        <v>2</v>
      </c>
    </row>
    <row r="13960" spans="1:4" x14ac:dyDescent="0.2">
      <c r="A13960" s="263" t="s">
        <v>18208</v>
      </c>
      <c r="B13960" s="263" t="s">
        <v>30788</v>
      </c>
      <c r="C13960" s="263" t="s">
        <v>12</v>
      </c>
      <c r="D13960" t="s">
        <v>2</v>
      </c>
    </row>
    <row r="13961" spans="1:4" x14ac:dyDescent="0.2">
      <c r="A13961" s="263" t="s">
        <v>9326</v>
      </c>
      <c r="B13961" s="263" t="s">
        <v>30789</v>
      </c>
      <c r="C13961" s="263" t="s">
        <v>12</v>
      </c>
      <c r="D13961" t="s">
        <v>2</v>
      </c>
    </row>
    <row r="13962" spans="1:4" x14ac:dyDescent="0.2">
      <c r="A13962" s="263" t="s">
        <v>18209</v>
      </c>
      <c r="B13962" s="263" t="s">
        <v>30789</v>
      </c>
      <c r="C13962" s="263" t="s">
        <v>12</v>
      </c>
      <c r="D13962" t="s">
        <v>2</v>
      </c>
    </row>
    <row r="13963" spans="1:4" x14ac:dyDescent="0.2">
      <c r="A13963" s="263" t="s">
        <v>9327</v>
      </c>
      <c r="B13963" s="263" t="s">
        <v>30790</v>
      </c>
      <c r="C13963" s="263" t="s">
        <v>12</v>
      </c>
      <c r="D13963" t="s">
        <v>2</v>
      </c>
    </row>
    <row r="13964" spans="1:4" x14ac:dyDescent="0.2">
      <c r="A13964" s="263" t="s">
        <v>18210</v>
      </c>
      <c r="B13964" s="263" t="s">
        <v>30790</v>
      </c>
      <c r="C13964" s="263" t="s">
        <v>12</v>
      </c>
      <c r="D13964" t="s">
        <v>2</v>
      </c>
    </row>
    <row r="13965" spans="1:4" x14ac:dyDescent="0.2">
      <c r="A13965" s="263" t="s">
        <v>9328</v>
      </c>
      <c r="B13965" s="263" t="s">
        <v>30791</v>
      </c>
      <c r="C13965" s="263" t="s">
        <v>12</v>
      </c>
      <c r="D13965" t="s">
        <v>2</v>
      </c>
    </row>
    <row r="13966" spans="1:4" x14ac:dyDescent="0.2">
      <c r="A13966" s="263" t="s">
        <v>18211</v>
      </c>
      <c r="B13966" s="263" t="s">
        <v>30791</v>
      </c>
      <c r="C13966" s="263" t="s">
        <v>12</v>
      </c>
      <c r="D13966" t="s">
        <v>2</v>
      </c>
    </row>
    <row r="13967" spans="1:4" x14ac:dyDescent="0.2">
      <c r="A13967" s="263" t="s">
        <v>9329</v>
      </c>
      <c r="B13967" s="263" t="s">
        <v>30792</v>
      </c>
      <c r="C13967" s="263" t="s">
        <v>12</v>
      </c>
      <c r="D13967" t="s">
        <v>2</v>
      </c>
    </row>
    <row r="13968" spans="1:4" x14ac:dyDescent="0.2">
      <c r="A13968" s="263" t="s">
        <v>18212</v>
      </c>
      <c r="B13968" s="263" t="s">
        <v>30792</v>
      </c>
      <c r="C13968" s="263" t="s">
        <v>12</v>
      </c>
      <c r="D13968" t="s">
        <v>2</v>
      </c>
    </row>
    <row r="13969" spans="1:4" x14ac:dyDescent="0.2">
      <c r="A13969" s="263" t="s">
        <v>9330</v>
      </c>
      <c r="B13969" s="263" t="s">
        <v>30793</v>
      </c>
      <c r="C13969" s="263" t="s">
        <v>12</v>
      </c>
      <c r="D13969" t="s">
        <v>2</v>
      </c>
    </row>
    <row r="13970" spans="1:4" x14ac:dyDescent="0.2">
      <c r="A13970" s="263" t="s">
        <v>18213</v>
      </c>
      <c r="B13970" s="263" t="s">
        <v>30793</v>
      </c>
      <c r="C13970" s="263" t="s">
        <v>12</v>
      </c>
      <c r="D13970" t="s">
        <v>2</v>
      </c>
    </row>
    <row r="13971" spans="1:4" x14ac:dyDescent="0.2">
      <c r="A13971" s="263" t="s">
        <v>9331</v>
      </c>
      <c r="B13971" s="263" t="s">
        <v>30794</v>
      </c>
      <c r="C13971" s="263" t="s">
        <v>12</v>
      </c>
      <c r="D13971" t="s">
        <v>2</v>
      </c>
    </row>
    <row r="13972" spans="1:4" x14ac:dyDescent="0.2">
      <c r="A13972" s="263" t="s">
        <v>18214</v>
      </c>
      <c r="B13972" s="263" t="s">
        <v>30794</v>
      </c>
      <c r="C13972" s="263" t="s">
        <v>12</v>
      </c>
      <c r="D13972" t="s">
        <v>2</v>
      </c>
    </row>
    <row r="13973" spans="1:4" x14ac:dyDescent="0.2">
      <c r="A13973" s="263" t="s">
        <v>9332</v>
      </c>
      <c r="B13973" s="263" t="s">
        <v>30795</v>
      </c>
      <c r="C13973" s="263" t="s">
        <v>12</v>
      </c>
      <c r="D13973" t="s">
        <v>2</v>
      </c>
    </row>
    <row r="13974" spans="1:4" x14ac:dyDescent="0.2">
      <c r="A13974" s="263" t="s">
        <v>18215</v>
      </c>
      <c r="B13974" s="263" t="s">
        <v>30795</v>
      </c>
      <c r="C13974" s="263" t="s">
        <v>12</v>
      </c>
      <c r="D13974" t="s">
        <v>2</v>
      </c>
    </row>
    <row r="13975" spans="1:4" x14ac:dyDescent="0.2">
      <c r="A13975" s="263" t="s">
        <v>9333</v>
      </c>
      <c r="B13975" s="263" t="s">
        <v>30796</v>
      </c>
      <c r="C13975" s="263" t="s">
        <v>12</v>
      </c>
      <c r="D13975" t="s">
        <v>2</v>
      </c>
    </row>
    <row r="13976" spans="1:4" x14ac:dyDescent="0.2">
      <c r="A13976" s="263" t="s">
        <v>18216</v>
      </c>
      <c r="B13976" s="263" t="s">
        <v>30796</v>
      </c>
      <c r="C13976" s="263" t="s">
        <v>12</v>
      </c>
      <c r="D13976" t="s">
        <v>2</v>
      </c>
    </row>
    <row r="13977" spans="1:4" x14ac:dyDescent="0.2">
      <c r="A13977" s="263" t="s">
        <v>9334</v>
      </c>
      <c r="B13977" s="263" t="s">
        <v>30797</v>
      </c>
      <c r="C13977" s="263" t="s">
        <v>12</v>
      </c>
      <c r="D13977" t="s">
        <v>2</v>
      </c>
    </row>
    <row r="13978" spans="1:4" x14ac:dyDescent="0.2">
      <c r="A13978" s="263" t="s">
        <v>18217</v>
      </c>
      <c r="B13978" s="263" t="s">
        <v>30797</v>
      </c>
      <c r="C13978" s="263" t="s">
        <v>12</v>
      </c>
      <c r="D13978" t="s">
        <v>2</v>
      </c>
    </row>
    <row r="13979" spans="1:4" x14ac:dyDescent="0.2">
      <c r="A13979" s="263" t="s">
        <v>9335</v>
      </c>
      <c r="B13979" s="263" t="s">
        <v>30798</v>
      </c>
      <c r="C13979" s="263" t="s">
        <v>12</v>
      </c>
      <c r="D13979" t="s">
        <v>2</v>
      </c>
    </row>
    <row r="13980" spans="1:4" x14ac:dyDescent="0.2">
      <c r="A13980" s="263" t="s">
        <v>18218</v>
      </c>
      <c r="B13980" s="263" t="s">
        <v>30798</v>
      </c>
      <c r="C13980" s="263" t="s">
        <v>12</v>
      </c>
      <c r="D13980" t="s">
        <v>2</v>
      </c>
    </row>
    <row r="13981" spans="1:4" x14ac:dyDescent="0.2">
      <c r="A13981" s="263" t="s">
        <v>9336</v>
      </c>
      <c r="B13981" s="263" t="s">
        <v>30799</v>
      </c>
      <c r="C13981" s="263" t="s">
        <v>12</v>
      </c>
      <c r="D13981" t="s">
        <v>2</v>
      </c>
    </row>
    <row r="13982" spans="1:4" x14ac:dyDescent="0.2">
      <c r="A13982" s="263" t="s">
        <v>18219</v>
      </c>
      <c r="B13982" s="263" t="s">
        <v>30799</v>
      </c>
      <c r="C13982" s="263" t="s">
        <v>12</v>
      </c>
      <c r="D13982" t="s">
        <v>2</v>
      </c>
    </row>
    <row r="13983" spans="1:4" x14ac:dyDescent="0.2">
      <c r="A13983" s="263" t="s">
        <v>9337</v>
      </c>
      <c r="B13983" s="263" t="s">
        <v>30800</v>
      </c>
      <c r="C13983" s="263" t="s">
        <v>12</v>
      </c>
      <c r="D13983" t="s">
        <v>2</v>
      </c>
    </row>
    <row r="13984" spans="1:4" x14ac:dyDescent="0.2">
      <c r="A13984" s="263" t="s">
        <v>18220</v>
      </c>
      <c r="B13984" s="263" t="s">
        <v>30800</v>
      </c>
      <c r="C13984" s="263" t="s">
        <v>12</v>
      </c>
      <c r="D13984" t="s">
        <v>2</v>
      </c>
    </row>
    <row r="13985" spans="1:4" x14ac:dyDescent="0.2">
      <c r="A13985" s="263" t="s">
        <v>9338</v>
      </c>
      <c r="B13985" s="263" t="s">
        <v>30801</v>
      </c>
      <c r="C13985" s="263" t="s">
        <v>12</v>
      </c>
      <c r="D13985" t="s">
        <v>2</v>
      </c>
    </row>
    <row r="13986" spans="1:4" x14ac:dyDescent="0.2">
      <c r="A13986" s="263" t="s">
        <v>18221</v>
      </c>
      <c r="B13986" s="263" t="s">
        <v>30801</v>
      </c>
      <c r="C13986" s="263" t="s">
        <v>12</v>
      </c>
      <c r="D13986" t="s">
        <v>2</v>
      </c>
    </row>
    <row r="13987" spans="1:4" x14ac:dyDescent="0.2">
      <c r="A13987" s="263" t="s">
        <v>9339</v>
      </c>
      <c r="B13987" s="263" t="s">
        <v>30802</v>
      </c>
      <c r="C13987" s="263" t="s">
        <v>12</v>
      </c>
      <c r="D13987" t="s">
        <v>2</v>
      </c>
    </row>
    <row r="13988" spans="1:4" x14ac:dyDescent="0.2">
      <c r="A13988" s="263" t="s">
        <v>18222</v>
      </c>
      <c r="B13988" s="263" t="s">
        <v>30802</v>
      </c>
      <c r="C13988" s="263" t="s">
        <v>12</v>
      </c>
      <c r="D13988" t="s">
        <v>2</v>
      </c>
    </row>
    <row r="13989" spans="1:4" x14ac:dyDescent="0.2">
      <c r="A13989" s="263" t="s">
        <v>9340</v>
      </c>
      <c r="B13989" s="263" t="s">
        <v>30803</v>
      </c>
      <c r="C13989" s="263" t="s">
        <v>12</v>
      </c>
      <c r="D13989" t="s">
        <v>2</v>
      </c>
    </row>
    <row r="13990" spans="1:4" x14ac:dyDescent="0.2">
      <c r="A13990" s="263" t="s">
        <v>18223</v>
      </c>
      <c r="B13990" s="263" t="s">
        <v>30803</v>
      </c>
      <c r="C13990" s="263" t="s">
        <v>12</v>
      </c>
      <c r="D13990" t="s">
        <v>2</v>
      </c>
    </row>
    <row r="13991" spans="1:4" x14ac:dyDescent="0.2">
      <c r="A13991" s="263" t="s">
        <v>9341</v>
      </c>
      <c r="B13991" s="263" t="s">
        <v>30804</v>
      </c>
      <c r="C13991" s="263" t="s">
        <v>12</v>
      </c>
      <c r="D13991" t="s">
        <v>2</v>
      </c>
    </row>
    <row r="13992" spans="1:4" x14ac:dyDescent="0.2">
      <c r="A13992" s="263" t="s">
        <v>18224</v>
      </c>
      <c r="B13992" s="263" t="s">
        <v>30804</v>
      </c>
      <c r="C13992" s="263" t="s">
        <v>12</v>
      </c>
      <c r="D13992" t="s">
        <v>2</v>
      </c>
    </row>
    <row r="13993" spans="1:4" x14ac:dyDescent="0.2">
      <c r="A13993" s="263" t="s">
        <v>9342</v>
      </c>
      <c r="B13993" s="263" t="s">
        <v>30805</v>
      </c>
      <c r="C13993" s="263" t="s">
        <v>12</v>
      </c>
      <c r="D13993" t="s">
        <v>2</v>
      </c>
    </row>
    <row r="13994" spans="1:4" x14ac:dyDescent="0.2">
      <c r="A13994" s="263" t="s">
        <v>18225</v>
      </c>
      <c r="B13994" s="263" t="s">
        <v>30805</v>
      </c>
      <c r="C13994" s="263" t="s">
        <v>12</v>
      </c>
      <c r="D13994" t="s">
        <v>2</v>
      </c>
    </row>
    <row r="13995" spans="1:4" x14ac:dyDescent="0.2">
      <c r="A13995" s="263" t="s">
        <v>9343</v>
      </c>
      <c r="B13995" s="263" t="s">
        <v>30806</v>
      </c>
      <c r="C13995" s="263" t="s">
        <v>12</v>
      </c>
      <c r="D13995" t="s">
        <v>2</v>
      </c>
    </row>
    <row r="13996" spans="1:4" x14ac:dyDescent="0.2">
      <c r="A13996" s="263" t="s">
        <v>18226</v>
      </c>
      <c r="B13996" s="263" t="s">
        <v>30806</v>
      </c>
      <c r="C13996" s="263" t="s">
        <v>12</v>
      </c>
      <c r="D13996" t="s">
        <v>2</v>
      </c>
    </row>
    <row r="13997" spans="1:4" x14ac:dyDescent="0.2">
      <c r="A13997" s="263" t="s">
        <v>9344</v>
      </c>
      <c r="B13997" s="263" t="s">
        <v>30807</v>
      </c>
      <c r="C13997" s="263" t="s">
        <v>12</v>
      </c>
      <c r="D13997" t="s">
        <v>2</v>
      </c>
    </row>
    <row r="13998" spans="1:4" x14ac:dyDescent="0.2">
      <c r="A13998" s="263" t="s">
        <v>18227</v>
      </c>
      <c r="B13998" s="263" t="s">
        <v>30807</v>
      </c>
      <c r="C13998" s="263" t="s">
        <v>12</v>
      </c>
      <c r="D13998" t="s">
        <v>2</v>
      </c>
    </row>
    <row r="13999" spans="1:4" x14ac:dyDescent="0.2">
      <c r="A13999" s="263" t="s">
        <v>9345</v>
      </c>
      <c r="B13999" s="263" t="s">
        <v>30808</v>
      </c>
      <c r="C13999" s="263" t="s">
        <v>12</v>
      </c>
      <c r="D13999" t="s">
        <v>2</v>
      </c>
    </row>
    <row r="14000" spans="1:4" x14ac:dyDescent="0.2">
      <c r="A14000" s="263" t="s">
        <v>18228</v>
      </c>
      <c r="B14000" s="263" t="s">
        <v>30808</v>
      </c>
      <c r="C14000" s="263" t="s">
        <v>12</v>
      </c>
      <c r="D14000" t="s">
        <v>2</v>
      </c>
    </row>
    <row r="14001" spans="1:4" x14ac:dyDescent="0.2">
      <c r="A14001" s="263" t="s">
        <v>9346</v>
      </c>
      <c r="B14001" s="263" t="s">
        <v>30809</v>
      </c>
      <c r="C14001" s="263" t="s">
        <v>12</v>
      </c>
      <c r="D14001" t="s">
        <v>2</v>
      </c>
    </row>
    <row r="14002" spans="1:4" x14ac:dyDescent="0.2">
      <c r="A14002" s="263" t="s">
        <v>18229</v>
      </c>
      <c r="B14002" s="263" t="s">
        <v>30809</v>
      </c>
      <c r="C14002" s="263" t="s">
        <v>12</v>
      </c>
      <c r="D14002" t="s">
        <v>2</v>
      </c>
    </row>
    <row r="14003" spans="1:4" x14ac:dyDescent="0.2">
      <c r="A14003" s="263" t="s">
        <v>9347</v>
      </c>
      <c r="B14003" s="263" t="s">
        <v>30810</v>
      </c>
      <c r="C14003" s="263" t="s">
        <v>12</v>
      </c>
      <c r="D14003" t="s">
        <v>2</v>
      </c>
    </row>
    <row r="14004" spans="1:4" x14ac:dyDescent="0.2">
      <c r="A14004" s="263" t="s">
        <v>18230</v>
      </c>
      <c r="B14004" s="263" t="s">
        <v>30810</v>
      </c>
      <c r="C14004" s="263" t="s">
        <v>12</v>
      </c>
      <c r="D14004" t="s">
        <v>2</v>
      </c>
    </row>
    <row r="14005" spans="1:4" x14ac:dyDescent="0.2">
      <c r="A14005" s="263" t="s">
        <v>9348</v>
      </c>
      <c r="B14005" s="263" t="s">
        <v>30811</v>
      </c>
      <c r="C14005" s="263" t="s">
        <v>12</v>
      </c>
      <c r="D14005" t="s">
        <v>2</v>
      </c>
    </row>
    <row r="14006" spans="1:4" x14ac:dyDescent="0.2">
      <c r="A14006" s="263" t="s">
        <v>18231</v>
      </c>
      <c r="B14006" s="263" t="s">
        <v>30811</v>
      </c>
      <c r="C14006" s="263" t="s">
        <v>12</v>
      </c>
      <c r="D14006" t="s">
        <v>2</v>
      </c>
    </row>
    <row r="14007" spans="1:4" x14ac:dyDescent="0.2">
      <c r="A14007" s="263" t="s">
        <v>9349</v>
      </c>
      <c r="B14007" s="263" t="s">
        <v>30812</v>
      </c>
      <c r="C14007" s="263" t="s">
        <v>12</v>
      </c>
      <c r="D14007" t="s">
        <v>2</v>
      </c>
    </row>
    <row r="14008" spans="1:4" x14ac:dyDescent="0.2">
      <c r="A14008" s="263" t="s">
        <v>18232</v>
      </c>
      <c r="B14008" s="263" t="s">
        <v>30812</v>
      </c>
      <c r="C14008" s="263" t="s">
        <v>12</v>
      </c>
      <c r="D14008" t="s">
        <v>2</v>
      </c>
    </row>
    <row r="14009" spans="1:4" x14ac:dyDescent="0.2">
      <c r="A14009" s="263" t="s">
        <v>9350</v>
      </c>
      <c r="B14009" s="263" t="s">
        <v>30813</v>
      </c>
      <c r="C14009" s="263" t="s">
        <v>12</v>
      </c>
      <c r="D14009" t="s">
        <v>2</v>
      </c>
    </row>
    <row r="14010" spans="1:4" x14ac:dyDescent="0.2">
      <c r="A14010" s="263" t="s">
        <v>18233</v>
      </c>
      <c r="B14010" s="263" t="s">
        <v>30813</v>
      </c>
      <c r="C14010" s="263" t="s">
        <v>12</v>
      </c>
      <c r="D14010" t="s">
        <v>2</v>
      </c>
    </row>
    <row r="14011" spans="1:4" x14ac:dyDescent="0.2">
      <c r="A14011" s="263" t="s">
        <v>9351</v>
      </c>
      <c r="B14011" s="263" t="s">
        <v>30814</v>
      </c>
      <c r="C14011" s="263" t="s">
        <v>12</v>
      </c>
      <c r="D14011" t="s">
        <v>2</v>
      </c>
    </row>
    <row r="14012" spans="1:4" x14ac:dyDescent="0.2">
      <c r="A14012" s="263" t="s">
        <v>18234</v>
      </c>
      <c r="B14012" s="263" t="s">
        <v>30814</v>
      </c>
      <c r="C14012" s="263" t="s">
        <v>12</v>
      </c>
      <c r="D14012" t="s">
        <v>2</v>
      </c>
    </row>
    <row r="14013" spans="1:4" x14ac:dyDescent="0.2">
      <c r="A14013" s="263" t="s">
        <v>9352</v>
      </c>
      <c r="B14013" s="263" t="s">
        <v>30815</v>
      </c>
      <c r="C14013" s="263" t="s">
        <v>12</v>
      </c>
      <c r="D14013" t="s">
        <v>2</v>
      </c>
    </row>
    <row r="14014" spans="1:4" x14ac:dyDescent="0.2">
      <c r="A14014" s="263" t="s">
        <v>18235</v>
      </c>
      <c r="B14014" s="263" t="s">
        <v>30815</v>
      </c>
      <c r="C14014" s="263" t="s">
        <v>12</v>
      </c>
      <c r="D14014" t="s">
        <v>2</v>
      </c>
    </row>
    <row r="14015" spans="1:4" x14ac:dyDescent="0.2">
      <c r="A14015" s="263" t="s">
        <v>9353</v>
      </c>
      <c r="B14015" s="263" t="s">
        <v>30816</v>
      </c>
      <c r="C14015" s="263" t="s">
        <v>12</v>
      </c>
      <c r="D14015" t="s">
        <v>2</v>
      </c>
    </row>
    <row r="14016" spans="1:4" x14ac:dyDescent="0.2">
      <c r="A14016" s="263" t="s">
        <v>18236</v>
      </c>
      <c r="B14016" s="263" t="s">
        <v>30816</v>
      </c>
      <c r="C14016" s="263" t="s">
        <v>12</v>
      </c>
      <c r="D14016" t="s">
        <v>2</v>
      </c>
    </row>
    <row r="14017" spans="1:4" x14ac:dyDescent="0.2">
      <c r="A14017" s="263" t="s">
        <v>9354</v>
      </c>
      <c r="B14017" s="263" t="s">
        <v>30817</v>
      </c>
      <c r="C14017" s="263" t="s">
        <v>12</v>
      </c>
      <c r="D14017" t="s">
        <v>2</v>
      </c>
    </row>
    <row r="14018" spans="1:4" x14ac:dyDescent="0.2">
      <c r="A14018" s="263" t="s">
        <v>18237</v>
      </c>
      <c r="B14018" s="263" t="s">
        <v>30817</v>
      </c>
      <c r="C14018" s="263" t="s">
        <v>12</v>
      </c>
      <c r="D14018" t="s">
        <v>2</v>
      </c>
    </row>
    <row r="14019" spans="1:4" x14ac:dyDescent="0.2">
      <c r="A14019" s="263" t="s">
        <v>9355</v>
      </c>
      <c r="B14019" s="263" t="s">
        <v>30818</v>
      </c>
      <c r="C14019" s="263" t="s">
        <v>12</v>
      </c>
      <c r="D14019" t="s">
        <v>2</v>
      </c>
    </row>
    <row r="14020" spans="1:4" x14ac:dyDescent="0.2">
      <c r="A14020" s="263" t="s">
        <v>18238</v>
      </c>
      <c r="B14020" s="263" t="s">
        <v>30818</v>
      </c>
      <c r="C14020" s="263" t="s">
        <v>12</v>
      </c>
      <c r="D14020" t="s">
        <v>2</v>
      </c>
    </row>
    <row r="14021" spans="1:4" x14ac:dyDescent="0.2">
      <c r="A14021" s="263" t="s">
        <v>9356</v>
      </c>
      <c r="B14021" s="263" t="s">
        <v>30819</v>
      </c>
      <c r="C14021" s="263" t="s">
        <v>12</v>
      </c>
      <c r="D14021" t="s">
        <v>2</v>
      </c>
    </row>
    <row r="14022" spans="1:4" x14ac:dyDescent="0.2">
      <c r="A14022" s="263" t="s">
        <v>18239</v>
      </c>
      <c r="B14022" s="263" t="s">
        <v>30819</v>
      </c>
      <c r="C14022" s="263" t="s">
        <v>12</v>
      </c>
      <c r="D14022" t="s">
        <v>2</v>
      </c>
    </row>
    <row r="14023" spans="1:4" x14ac:dyDescent="0.2">
      <c r="A14023" s="263" t="s">
        <v>9357</v>
      </c>
      <c r="B14023" s="263" t="s">
        <v>30820</v>
      </c>
      <c r="C14023" s="263" t="s">
        <v>12</v>
      </c>
      <c r="D14023" t="s">
        <v>2</v>
      </c>
    </row>
    <row r="14024" spans="1:4" x14ac:dyDescent="0.2">
      <c r="A14024" s="263" t="s">
        <v>18240</v>
      </c>
      <c r="B14024" s="263" t="s">
        <v>30820</v>
      </c>
      <c r="C14024" s="263" t="s">
        <v>12</v>
      </c>
      <c r="D14024" t="s">
        <v>2</v>
      </c>
    </row>
    <row r="14025" spans="1:4" x14ac:dyDescent="0.2">
      <c r="A14025" s="263" t="s">
        <v>9358</v>
      </c>
      <c r="B14025" s="263" t="s">
        <v>30821</v>
      </c>
      <c r="C14025" s="263" t="s">
        <v>12</v>
      </c>
      <c r="D14025" t="s">
        <v>2</v>
      </c>
    </row>
    <row r="14026" spans="1:4" x14ac:dyDescent="0.2">
      <c r="A14026" s="263" t="s">
        <v>18241</v>
      </c>
      <c r="B14026" s="263" t="s">
        <v>30821</v>
      </c>
      <c r="C14026" s="263" t="s">
        <v>12</v>
      </c>
      <c r="D14026" t="s">
        <v>2</v>
      </c>
    </row>
    <row r="14027" spans="1:4" x14ac:dyDescent="0.2">
      <c r="A14027" s="263" t="s">
        <v>9359</v>
      </c>
      <c r="B14027" s="263" t="s">
        <v>30822</v>
      </c>
      <c r="C14027" s="263" t="s">
        <v>12</v>
      </c>
      <c r="D14027" t="s">
        <v>2</v>
      </c>
    </row>
    <row r="14028" spans="1:4" x14ac:dyDescent="0.2">
      <c r="A14028" s="263" t="s">
        <v>18242</v>
      </c>
      <c r="B14028" s="263" t="s">
        <v>30822</v>
      </c>
      <c r="C14028" s="263" t="s">
        <v>12</v>
      </c>
      <c r="D14028" t="s">
        <v>2</v>
      </c>
    </row>
    <row r="14029" spans="1:4" x14ac:dyDescent="0.2">
      <c r="A14029" s="263" t="s">
        <v>9360</v>
      </c>
      <c r="B14029" s="263" t="s">
        <v>30823</v>
      </c>
      <c r="C14029" s="263" t="s">
        <v>12</v>
      </c>
      <c r="D14029" t="s">
        <v>2</v>
      </c>
    </row>
    <row r="14030" spans="1:4" x14ac:dyDescent="0.2">
      <c r="A14030" s="263" t="s">
        <v>18243</v>
      </c>
      <c r="B14030" s="263" t="s">
        <v>30823</v>
      </c>
      <c r="C14030" s="263" t="s">
        <v>12</v>
      </c>
      <c r="D14030" t="s">
        <v>2</v>
      </c>
    </row>
    <row r="14031" spans="1:4" x14ac:dyDescent="0.2">
      <c r="A14031" s="263" t="s">
        <v>9361</v>
      </c>
      <c r="B14031" s="263" t="s">
        <v>30824</v>
      </c>
      <c r="C14031" s="263" t="s">
        <v>12</v>
      </c>
      <c r="D14031" t="s">
        <v>2</v>
      </c>
    </row>
    <row r="14032" spans="1:4" x14ac:dyDescent="0.2">
      <c r="A14032" s="263" t="s">
        <v>18244</v>
      </c>
      <c r="B14032" s="263" t="s">
        <v>30824</v>
      </c>
      <c r="C14032" s="263" t="s">
        <v>12</v>
      </c>
      <c r="D14032" t="s">
        <v>2</v>
      </c>
    </row>
    <row r="14033" spans="1:4" x14ac:dyDescent="0.2">
      <c r="A14033" s="263" t="s">
        <v>9362</v>
      </c>
      <c r="B14033" s="263" t="s">
        <v>30825</v>
      </c>
      <c r="C14033" s="263" t="s">
        <v>12</v>
      </c>
      <c r="D14033" t="s">
        <v>2</v>
      </c>
    </row>
    <row r="14034" spans="1:4" x14ac:dyDescent="0.2">
      <c r="A14034" s="263" t="s">
        <v>18245</v>
      </c>
      <c r="B14034" s="263" t="s">
        <v>30825</v>
      </c>
      <c r="C14034" s="263" t="s">
        <v>12</v>
      </c>
      <c r="D14034" t="s">
        <v>2</v>
      </c>
    </row>
    <row r="14035" spans="1:4" x14ac:dyDescent="0.2">
      <c r="A14035" s="263" t="s">
        <v>9363</v>
      </c>
      <c r="B14035" s="263" t="s">
        <v>30826</v>
      </c>
      <c r="C14035" s="263" t="s">
        <v>12</v>
      </c>
      <c r="D14035" t="s">
        <v>2</v>
      </c>
    </row>
    <row r="14036" spans="1:4" x14ac:dyDescent="0.2">
      <c r="A14036" s="263" t="s">
        <v>18246</v>
      </c>
      <c r="B14036" s="263" t="s">
        <v>30826</v>
      </c>
      <c r="C14036" s="263" t="s">
        <v>12</v>
      </c>
      <c r="D14036" t="s">
        <v>2</v>
      </c>
    </row>
    <row r="14037" spans="1:4" x14ac:dyDescent="0.2">
      <c r="A14037" s="263" t="s">
        <v>9364</v>
      </c>
      <c r="B14037" s="263" t="s">
        <v>30827</v>
      </c>
      <c r="C14037" s="263" t="s">
        <v>12</v>
      </c>
      <c r="D14037" t="s">
        <v>2</v>
      </c>
    </row>
    <row r="14038" spans="1:4" x14ac:dyDescent="0.2">
      <c r="A14038" s="263" t="s">
        <v>18247</v>
      </c>
      <c r="B14038" s="263" t="s">
        <v>30827</v>
      </c>
      <c r="C14038" s="263" t="s">
        <v>12</v>
      </c>
      <c r="D14038" t="s">
        <v>2</v>
      </c>
    </row>
    <row r="14039" spans="1:4" x14ac:dyDescent="0.2">
      <c r="A14039" s="263" t="s">
        <v>9365</v>
      </c>
      <c r="B14039" s="263" t="s">
        <v>30828</v>
      </c>
      <c r="C14039" s="263" t="s">
        <v>12</v>
      </c>
      <c r="D14039" t="s">
        <v>2</v>
      </c>
    </row>
    <row r="14040" spans="1:4" x14ac:dyDescent="0.2">
      <c r="A14040" s="263" t="s">
        <v>18248</v>
      </c>
      <c r="B14040" s="263" t="s">
        <v>30828</v>
      </c>
      <c r="C14040" s="263" t="s">
        <v>12</v>
      </c>
      <c r="D14040" t="s">
        <v>2</v>
      </c>
    </row>
    <row r="14041" spans="1:4" x14ac:dyDescent="0.2">
      <c r="A14041" s="263" t="s">
        <v>9366</v>
      </c>
      <c r="B14041" s="263" t="s">
        <v>30829</v>
      </c>
      <c r="C14041" s="263" t="s">
        <v>12</v>
      </c>
      <c r="D14041" t="s">
        <v>2</v>
      </c>
    </row>
    <row r="14042" spans="1:4" x14ac:dyDescent="0.2">
      <c r="A14042" s="263" t="s">
        <v>18249</v>
      </c>
      <c r="B14042" s="263" t="s">
        <v>30829</v>
      </c>
      <c r="C14042" s="263" t="s">
        <v>12</v>
      </c>
      <c r="D14042" t="s">
        <v>2</v>
      </c>
    </row>
    <row r="14043" spans="1:4" x14ac:dyDescent="0.2">
      <c r="A14043" s="263" t="s">
        <v>9367</v>
      </c>
      <c r="B14043" s="263" t="s">
        <v>30830</v>
      </c>
      <c r="C14043" s="263" t="s">
        <v>12</v>
      </c>
      <c r="D14043" t="s">
        <v>2</v>
      </c>
    </row>
    <row r="14044" spans="1:4" x14ac:dyDescent="0.2">
      <c r="A14044" s="263" t="s">
        <v>18250</v>
      </c>
      <c r="B14044" s="263" t="s">
        <v>30830</v>
      </c>
      <c r="C14044" s="263" t="s">
        <v>12</v>
      </c>
      <c r="D14044" t="s">
        <v>2</v>
      </c>
    </row>
    <row r="14045" spans="1:4" x14ac:dyDescent="0.2">
      <c r="A14045" s="263" t="s">
        <v>9368</v>
      </c>
      <c r="B14045" s="263" t="s">
        <v>30831</v>
      </c>
      <c r="C14045" s="263" t="s">
        <v>12</v>
      </c>
      <c r="D14045" t="s">
        <v>2</v>
      </c>
    </row>
    <row r="14046" spans="1:4" x14ac:dyDescent="0.2">
      <c r="A14046" s="263" t="s">
        <v>18251</v>
      </c>
      <c r="B14046" s="263" t="s">
        <v>30831</v>
      </c>
      <c r="C14046" s="263" t="s">
        <v>12</v>
      </c>
      <c r="D14046" t="s">
        <v>2</v>
      </c>
    </row>
    <row r="14047" spans="1:4" x14ac:dyDescent="0.2">
      <c r="A14047" s="263" t="s">
        <v>9369</v>
      </c>
      <c r="B14047" s="263" t="s">
        <v>30832</v>
      </c>
      <c r="C14047" s="263" t="s">
        <v>12</v>
      </c>
      <c r="D14047" t="s">
        <v>2</v>
      </c>
    </row>
    <row r="14048" spans="1:4" x14ac:dyDescent="0.2">
      <c r="A14048" s="263" t="s">
        <v>18252</v>
      </c>
      <c r="B14048" s="263" t="s">
        <v>30832</v>
      </c>
      <c r="C14048" s="263" t="s">
        <v>12</v>
      </c>
      <c r="D14048" t="s">
        <v>2</v>
      </c>
    </row>
    <row r="14049" spans="1:4" x14ac:dyDescent="0.2">
      <c r="A14049" s="263" t="s">
        <v>9370</v>
      </c>
      <c r="B14049" s="263" t="s">
        <v>30833</v>
      </c>
      <c r="C14049" s="263" t="s">
        <v>12</v>
      </c>
      <c r="D14049" t="s">
        <v>2</v>
      </c>
    </row>
    <row r="14050" spans="1:4" x14ac:dyDescent="0.2">
      <c r="A14050" s="263" t="s">
        <v>18253</v>
      </c>
      <c r="B14050" s="263" t="s">
        <v>30833</v>
      </c>
      <c r="C14050" s="263" t="s">
        <v>12</v>
      </c>
      <c r="D14050" t="s">
        <v>2</v>
      </c>
    </row>
    <row r="14051" spans="1:4" x14ac:dyDescent="0.2">
      <c r="A14051" s="263" t="s">
        <v>9371</v>
      </c>
      <c r="B14051" s="263" t="s">
        <v>30834</v>
      </c>
      <c r="C14051" s="263" t="s">
        <v>12</v>
      </c>
      <c r="D14051" t="s">
        <v>2</v>
      </c>
    </row>
    <row r="14052" spans="1:4" x14ac:dyDescent="0.2">
      <c r="A14052" s="263" t="s">
        <v>18254</v>
      </c>
      <c r="B14052" s="263" t="s">
        <v>30834</v>
      </c>
      <c r="C14052" s="263" t="s">
        <v>12</v>
      </c>
      <c r="D14052" t="s">
        <v>2</v>
      </c>
    </row>
    <row r="14053" spans="1:4" x14ac:dyDescent="0.2">
      <c r="A14053" s="263" t="s">
        <v>9372</v>
      </c>
      <c r="B14053" s="263" t="s">
        <v>30835</v>
      </c>
      <c r="C14053" s="263" t="s">
        <v>12</v>
      </c>
      <c r="D14053" t="s">
        <v>2</v>
      </c>
    </row>
    <row r="14054" spans="1:4" x14ac:dyDescent="0.2">
      <c r="A14054" s="263" t="s">
        <v>18255</v>
      </c>
      <c r="B14054" s="263" t="s">
        <v>30835</v>
      </c>
      <c r="C14054" s="263" t="s">
        <v>12</v>
      </c>
      <c r="D14054" t="s">
        <v>2</v>
      </c>
    </row>
    <row r="14055" spans="1:4" x14ac:dyDescent="0.2">
      <c r="A14055" s="263" t="s">
        <v>9373</v>
      </c>
      <c r="B14055" s="263" t="s">
        <v>30836</v>
      </c>
      <c r="C14055" s="263" t="s">
        <v>12</v>
      </c>
      <c r="D14055" t="s">
        <v>2</v>
      </c>
    </row>
    <row r="14056" spans="1:4" x14ac:dyDescent="0.2">
      <c r="A14056" s="263" t="s">
        <v>18256</v>
      </c>
      <c r="B14056" s="263" t="s">
        <v>30836</v>
      </c>
      <c r="C14056" s="263" t="s">
        <v>12</v>
      </c>
      <c r="D14056" t="s">
        <v>2</v>
      </c>
    </row>
    <row r="14057" spans="1:4" x14ac:dyDescent="0.2">
      <c r="A14057" s="263" t="s">
        <v>9374</v>
      </c>
      <c r="B14057" s="263" t="s">
        <v>30837</v>
      </c>
      <c r="C14057" s="263" t="s">
        <v>12</v>
      </c>
      <c r="D14057" t="s">
        <v>2</v>
      </c>
    </row>
    <row r="14058" spans="1:4" x14ac:dyDescent="0.2">
      <c r="A14058" s="263" t="s">
        <v>18257</v>
      </c>
      <c r="B14058" s="263" t="s">
        <v>30837</v>
      </c>
      <c r="C14058" s="263" t="s">
        <v>12</v>
      </c>
      <c r="D14058" t="s">
        <v>2</v>
      </c>
    </row>
    <row r="14059" spans="1:4" x14ac:dyDescent="0.2">
      <c r="A14059" s="263" t="s">
        <v>9375</v>
      </c>
      <c r="B14059" s="263" t="s">
        <v>30838</v>
      </c>
      <c r="C14059" s="263" t="s">
        <v>12</v>
      </c>
      <c r="D14059" t="s">
        <v>2</v>
      </c>
    </row>
    <row r="14060" spans="1:4" x14ac:dyDescent="0.2">
      <c r="A14060" s="263" t="s">
        <v>18258</v>
      </c>
      <c r="B14060" s="263" t="s">
        <v>30838</v>
      </c>
      <c r="C14060" s="263" t="s">
        <v>12</v>
      </c>
      <c r="D14060" t="s">
        <v>2</v>
      </c>
    </row>
    <row r="14061" spans="1:4" x14ac:dyDescent="0.2">
      <c r="A14061" s="263" t="s">
        <v>9376</v>
      </c>
      <c r="B14061" s="263" t="s">
        <v>30839</v>
      </c>
      <c r="C14061" s="263" t="s">
        <v>12</v>
      </c>
      <c r="D14061" t="s">
        <v>2</v>
      </c>
    </row>
    <row r="14062" spans="1:4" x14ac:dyDescent="0.2">
      <c r="A14062" s="263" t="s">
        <v>18259</v>
      </c>
      <c r="B14062" s="263" t="s">
        <v>30839</v>
      </c>
      <c r="C14062" s="263" t="s">
        <v>12</v>
      </c>
      <c r="D14062" t="s">
        <v>2</v>
      </c>
    </row>
    <row r="14063" spans="1:4" x14ac:dyDescent="0.2">
      <c r="A14063" s="263" t="s">
        <v>9377</v>
      </c>
      <c r="B14063" s="263" t="s">
        <v>30840</v>
      </c>
      <c r="C14063" s="263" t="s">
        <v>12</v>
      </c>
      <c r="D14063" t="s">
        <v>2</v>
      </c>
    </row>
    <row r="14064" spans="1:4" x14ac:dyDescent="0.2">
      <c r="A14064" s="263" t="s">
        <v>18260</v>
      </c>
      <c r="B14064" s="263" t="s">
        <v>30840</v>
      </c>
      <c r="C14064" s="263" t="s">
        <v>12</v>
      </c>
      <c r="D14064" t="s">
        <v>2</v>
      </c>
    </row>
    <row r="14065" spans="1:4" x14ac:dyDescent="0.2">
      <c r="A14065" s="263" t="s">
        <v>9378</v>
      </c>
      <c r="B14065" s="263" t="s">
        <v>30841</v>
      </c>
      <c r="C14065" s="263" t="s">
        <v>12</v>
      </c>
      <c r="D14065" t="s">
        <v>2</v>
      </c>
    </row>
    <row r="14066" spans="1:4" x14ac:dyDescent="0.2">
      <c r="A14066" s="263" t="s">
        <v>18261</v>
      </c>
      <c r="B14066" s="263" t="s">
        <v>30841</v>
      </c>
      <c r="C14066" s="263" t="s">
        <v>12</v>
      </c>
      <c r="D14066" t="s">
        <v>2</v>
      </c>
    </row>
    <row r="14067" spans="1:4" x14ac:dyDescent="0.2">
      <c r="A14067" s="263" t="s">
        <v>9379</v>
      </c>
      <c r="B14067" s="263" t="s">
        <v>30842</v>
      </c>
      <c r="C14067" s="263" t="s">
        <v>12</v>
      </c>
      <c r="D14067" t="s">
        <v>2</v>
      </c>
    </row>
    <row r="14068" spans="1:4" x14ac:dyDescent="0.2">
      <c r="A14068" s="263" t="s">
        <v>18262</v>
      </c>
      <c r="B14068" s="263" t="s">
        <v>30842</v>
      </c>
      <c r="C14068" s="263" t="s">
        <v>12</v>
      </c>
      <c r="D14068" t="s">
        <v>2</v>
      </c>
    </row>
    <row r="14069" spans="1:4" x14ac:dyDescent="0.2">
      <c r="A14069" s="263" t="s">
        <v>9380</v>
      </c>
      <c r="B14069" s="263" t="s">
        <v>30843</v>
      </c>
      <c r="C14069" s="263" t="s">
        <v>12</v>
      </c>
      <c r="D14069" t="s">
        <v>2</v>
      </c>
    </row>
    <row r="14070" spans="1:4" x14ac:dyDescent="0.2">
      <c r="A14070" s="263" t="s">
        <v>18263</v>
      </c>
      <c r="B14070" s="263" t="s">
        <v>30843</v>
      </c>
      <c r="C14070" s="263" t="s">
        <v>12</v>
      </c>
      <c r="D14070" t="s">
        <v>2</v>
      </c>
    </row>
    <row r="14071" spans="1:4" x14ac:dyDescent="0.2">
      <c r="A14071" s="263" t="s">
        <v>9381</v>
      </c>
      <c r="B14071" s="263" t="s">
        <v>30844</v>
      </c>
      <c r="C14071" s="263" t="s">
        <v>12</v>
      </c>
      <c r="D14071" t="s">
        <v>2</v>
      </c>
    </row>
    <row r="14072" spans="1:4" x14ac:dyDescent="0.2">
      <c r="A14072" s="263" t="s">
        <v>18264</v>
      </c>
      <c r="B14072" s="263" t="s">
        <v>30844</v>
      </c>
      <c r="C14072" s="263" t="s">
        <v>12</v>
      </c>
      <c r="D14072" t="s">
        <v>2</v>
      </c>
    </row>
    <row r="14073" spans="1:4" x14ac:dyDescent="0.2">
      <c r="A14073" s="263" t="s">
        <v>9382</v>
      </c>
      <c r="B14073" s="263" t="s">
        <v>30845</v>
      </c>
      <c r="C14073" s="263" t="s">
        <v>12</v>
      </c>
      <c r="D14073" t="s">
        <v>2</v>
      </c>
    </row>
    <row r="14074" spans="1:4" x14ac:dyDescent="0.2">
      <c r="A14074" s="263" t="s">
        <v>18265</v>
      </c>
      <c r="B14074" s="263" t="s">
        <v>30845</v>
      </c>
      <c r="C14074" s="263" t="s">
        <v>12</v>
      </c>
      <c r="D14074" t="s">
        <v>2</v>
      </c>
    </row>
    <row r="14075" spans="1:4" x14ac:dyDescent="0.2">
      <c r="A14075" s="263" t="s">
        <v>9383</v>
      </c>
      <c r="B14075" s="263" t="s">
        <v>30846</v>
      </c>
      <c r="C14075" s="263" t="s">
        <v>12</v>
      </c>
      <c r="D14075" t="s">
        <v>2</v>
      </c>
    </row>
    <row r="14076" spans="1:4" x14ac:dyDescent="0.2">
      <c r="A14076" s="263" t="s">
        <v>18266</v>
      </c>
      <c r="B14076" s="263" t="s">
        <v>30846</v>
      </c>
      <c r="C14076" s="263" t="s">
        <v>12</v>
      </c>
      <c r="D14076" t="s">
        <v>2</v>
      </c>
    </row>
    <row r="14077" spans="1:4" x14ac:dyDescent="0.2">
      <c r="A14077" s="263" t="s">
        <v>9384</v>
      </c>
      <c r="B14077" s="263" t="s">
        <v>30847</v>
      </c>
      <c r="C14077" s="263" t="s">
        <v>12</v>
      </c>
      <c r="D14077" t="s">
        <v>2</v>
      </c>
    </row>
    <row r="14078" spans="1:4" x14ac:dyDescent="0.2">
      <c r="A14078" s="263" t="s">
        <v>18267</v>
      </c>
      <c r="B14078" s="263" t="s">
        <v>30847</v>
      </c>
      <c r="C14078" s="263" t="s">
        <v>12</v>
      </c>
      <c r="D14078" t="s">
        <v>2</v>
      </c>
    </row>
    <row r="14079" spans="1:4" x14ac:dyDescent="0.2">
      <c r="A14079" s="263" t="s">
        <v>9385</v>
      </c>
      <c r="B14079" s="263" t="s">
        <v>30848</v>
      </c>
      <c r="C14079" s="263" t="s">
        <v>12</v>
      </c>
      <c r="D14079" t="s">
        <v>2</v>
      </c>
    </row>
    <row r="14080" spans="1:4" x14ac:dyDescent="0.2">
      <c r="A14080" s="263" t="s">
        <v>18268</v>
      </c>
      <c r="B14080" s="263" t="s">
        <v>30848</v>
      </c>
      <c r="C14080" s="263" t="s">
        <v>12</v>
      </c>
      <c r="D14080" t="s">
        <v>2</v>
      </c>
    </row>
    <row r="14081" spans="1:4" x14ac:dyDescent="0.2">
      <c r="A14081" s="263" t="s">
        <v>9386</v>
      </c>
      <c r="B14081" s="263" t="s">
        <v>30849</v>
      </c>
      <c r="C14081" s="263" t="s">
        <v>12</v>
      </c>
      <c r="D14081" t="s">
        <v>2</v>
      </c>
    </row>
    <row r="14082" spans="1:4" x14ac:dyDescent="0.2">
      <c r="A14082" s="263" t="s">
        <v>18269</v>
      </c>
      <c r="B14082" s="263" t="s">
        <v>30849</v>
      </c>
      <c r="C14082" s="263" t="s">
        <v>12</v>
      </c>
      <c r="D14082" t="s">
        <v>2</v>
      </c>
    </row>
    <row r="14083" spans="1:4" x14ac:dyDescent="0.2">
      <c r="A14083" s="263" t="s">
        <v>9387</v>
      </c>
      <c r="B14083" s="263" t="s">
        <v>30850</v>
      </c>
      <c r="C14083" s="263" t="s">
        <v>12</v>
      </c>
      <c r="D14083" t="s">
        <v>2</v>
      </c>
    </row>
    <row r="14084" spans="1:4" x14ac:dyDescent="0.2">
      <c r="A14084" s="263" t="s">
        <v>18270</v>
      </c>
      <c r="B14084" s="263" t="s">
        <v>30850</v>
      </c>
      <c r="C14084" s="263" t="s">
        <v>12</v>
      </c>
      <c r="D14084" t="s">
        <v>2</v>
      </c>
    </row>
    <row r="14085" spans="1:4" x14ac:dyDescent="0.2">
      <c r="A14085" s="263" t="s">
        <v>9388</v>
      </c>
      <c r="B14085" s="263" t="s">
        <v>30851</v>
      </c>
      <c r="C14085" s="263" t="s">
        <v>12</v>
      </c>
      <c r="D14085" t="s">
        <v>2</v>
      </c>
    </row>
    <row r="14086" spans="1:4" x14ac:dyDescent="0.2">
      <c r="A14086" s="263" t="s">
        <v>18271</v>
      </c>
      <c r="B14086" s="263" t="s">
        <v>30851</v>
      </c>
      <c r="C14086" s="263" t="s">
        <v>12</v>
      </c>
      <c r="D14086" t="s">
        <v>2</v>
      </c>
    </row>
    <row r="14087" spans="1:4" x14ac:dyDescent="0.2">
      <c r="A14087" s="263" t="s">
        <v>9389</v>
      </c>
      <c r="B14087" s="263" t="s">
        <v>30852</v>
      </c>
      <c r="C14087" s="263" t="s">
        <v>12</v>
      </c>
      <c r="D14087" t="s">
        <v>2</v>
      </c>
    </row>
    <row r="14088" spans="1:4" x14ac:dyDescent="0.2">
      <c r="A14088" s="263" t="s">
        <v>18272</v>
      </c>
      <c r="B14088" s="263" t="s">
        <v>30852</v>
      </c>
      <c r="C14088" s="263" t="s">
        <v>12</v>
      </c>
      <c r="D14088" t="s">
        <v>2</v>
      </c>
    </row>
    <row r="14089" spans="1:4" x14ac:dyDescent="0.2">
      <c r="A14089" s="263" t="s">
        <v>9390</v>
      </c>
      <c r="B14089" s="263" t="s">
        <v>30853</v>
      </c>
      <c r="C14089" s="263" t="s">
        <v>12</v>
      </c>
      <c r="D14089" t="s">
        <v>2</v>
      </c>
    </row>
    <row r="14090" spans="1:4" x14ac:dyDescent="0.2">
      <c r="A14090" s="263" t="s">
        <v>18273</v>
      </c>
      <c r="B14090" s="263" t="s">
        <v>30853</v>
      </c>
      <c r="C14090" s="263" t="s">
        <v>12</v>
      </c>
      <c r="D14090" t="s">
        <v>2</v>
      </c>
    </row>
    <row r="14091" spans="1:4" x14ac:dyDescent="0.2">
      <c r="A14091" s="263" t="s">
        <v>9391</v>
      </c>
      <c r="B14091" s="263" t="s">
        <v>30854</v>
      </c>
      <c r="C14091" s="263" t="s">
        <v>12</v>
      </c>
      <c r="D14091" t="s">
        <v>2</v>
      </c>
    </row>
    <row r="14092" spans="1:4" x14ac:dyDescent="0.2">
      <c r="A14092" s="263" t="s">
        <v>18274</v>
      </c>
      <c r="B14092" s="263" t="s">
        <v>30854</v>
      </c>
      <c r="C14092" s="263" t="s">
        <v>12</v>
      </c>
      <c r="D14092" t="s">
        <v>2</v>
      </c>
    </row>
    <row r="14093" spans="1:4" x14ac:dyDescent="0.2">
      <c r="A14093" s="263" t="s">
        <v>9392</v>
      </c>
      <c r="B14093" s="263" t="s">
        <v>30855</v>
      </c>
      <c r="C14093" s="263" t="s">
        <v>12</v>
      </c>
      <c r="D14093" t="s">
        <v>2</v>
      </c>
    </row>
    <row r="14094" spans="1:4" x14ac:dyDescent="0.2">
      <c r="A14094" s="263" t="s">
        <v>18275</v>
      </c>
      <c r="B14094" s="263" t="s">
        <v>30855</v>
      </c>
      <c r="C14094" s="263" t="s">
        <v>12</v>
      </c>
      <c r="D14094" t="s">
        <v>2</v>
      </c>
    </row>
    <row r="14095" spans="1:4" x14ac:dyDescent="0.2">
      <c r="A14095" s="263" t="s">
        <v>9393</v>
      </c>
      <c r="B14095" s="263" t="s">
        <v>30856</v>
      </c>
      <c r="C14095" s="263" t="s">
        <v>12</v>
      </c>
      <c r="D14095" t="s">
        <v>2</v>
      </c>
    </row>
    <row r="14096" spans="1:4" x14ac:dyDescent="0.2">
      <c r="A14096" s="263" t="s">
        <v>18276</v>
      </c>
      <c r="B14096" s="263" t="s">
        <v>30856</v>
      </c>
      <c r="C14096" s="263" t="s">
        <v>12</v>
      </c>
      <c r="D14096" t="s">
        <v>2</v>
      </c>
    </row>
    <row r="14097" spans="1:4" x14ac:dyDescent="0.2">
      <c r="A14097" s="263" t="s">
        <v>9394</v>
      </c>
      <c r="B14097" s="263" t="s">
        <v>30857</v>
      </c>
      <c r="C14097" s="263" t="s">
        <v>12</v>
      </c>
      <c r="D14097" t="s">
        <v>2</v>
      </c>
    </row>
    <row r="14098" spans="1:4" x14ac:dyDescent="0.2">
      <c r="A14098" s="263" t="s">
        <v>18277</v>
      </c>
      <c r="B14098" s="263" t="s">
        <v>30857</v>
      </c>
      <c r="C14098" s="263" t="s">
        <v>12</v>
      </c>
      <c r="D14098" t="s">
        <v>2</v>
      </c>
    </row>
    <row r="14099" spans="1:4" x14ac:dyDescent="0.2">
      <c r="A14099" s="263" t="s">
        <v>9395</v>
      </c>
      <c r="B14099" s="263" t="s">
        <v>30858</v>
      </c>
      <c r="C14099" s="263" t="s">
        <v>12</v>
      </c>
      <c r="D14099" t="s">
        <v>2</v>
      </c>
    </row>
    <row r="14100" spans="1:4" x14ac:dyDescent="0.2">
      <c r="A14100" s="263" t="s">
        <v>18278</v>
      </c>
      <c r="B14100" s="263" t="s">
        <v>30858</v>
      </c>
      <c r="C14100" s="263" t="s">
        <v>12</v>
      </c>
      <c r="D14100" t="s">
        <v>2</v>
      </c>
    </row>
    <row r="14101" spans="1:4" x14ac:dyDescent="0.2">
      <c r="A14101" s="263" t="s">
        <v>9396</v>
      </c>
      <c r="B14101" s="263" t="s">
        <v>30859</v>
      </c>
      <c r="C14101" s="263" t="s">
        <v>12</v>
      </c>
      <c r="D14101" t="s">
        <v>2</v>
      </c>
    </row>
    <row r="14102" spans="1:4" x14ac:dyDescent="0.2">
      <c r="A14102" s="263" t="s">
        <v>18279</v>
      </c>
      <c r="B14102" s="263" t="s">
        <v>30859</v>
      </c>
      <c r="C14102" s="263" t="s">
        <v>12</v>
      </c>
      <c r="D14102" t="s">
        <v>2</v>
      </c>
    </row>
    <row r="14103" spans="1:4" x14ac:dyDescent="0.2">
      <c r="A14103" s="263" t="s">
        <v>9397</v>
      </c>
      <c r="B14103" s="263" t="s">
        <v>30860</v>
      </c>
      <c r="C14103" s="263" t="s">
        <v>12</v>
      </c>
      <c r="D14103" t="s">
        <v>2</v>
      </c>
    </row>
    <row r="14104" spans="1:4" x14ac:dyDescent="0.2">
      <c r="A14104" s="263" t="s">
        <v>18280</v>
      </c>
      <c r="B14104" s="263" t="s">
        <v>30860</v>
      </c>
      <c r="C14104" s="263" t="s">
        <v>12</v>
      </c>
      <c r="D14104" t="s">
        <v>2</v>
      </c>
    </row>
    <row r="14105" spans="1:4" x14ac:dyDescent="0.2">
      <c r="A14105" s="263" t="s">
        <v>9398</v>
      </c>
      <c r="B14105" s="263" t="s">
        <v>30861</v>
      </c>
      <c r="C14105" s="263" t="s">
        <v>12</v>
      </c>
      <c r="D14105" t="s">
        <v>2</v>
      </c>
    </row>
    <row r="14106" spans="1:4" x14ac:dyDescent="0.2">
      <c r="A14106" s="263" t="s">
        <v>18281</v>
      </c>
      <c r="B14106" s="263" t="s">
        <v>30861</v>
      </c>
      <c r="C14106" s="263" t="s">
        <v>12</v>
      </c>
      <c r="D14106" t="s">
        <v>2</v>
      </c>
    </row>
    <row r="14107" spans="1:4" x14ac:dyDescent="0.2">
      <c r="A14107" s="263" t="s">
        <v>9399</v>
      </c>
      <c r="B14107" s="263" t="s">
        <v>30862</v>
      </c>
      <c r="C14107" s="263" t="s">
        <v>12</v>
      </c>
      <c r="D14107" t="s">
        <v>2</v>
      </c>
    </row>
    <row r="14108" spans="1:4" x14ac:dyDescent="0.2">
      <c r="A14108" s="263" t="s">
        <v>18282</v>
      </c>
      <c r="B14108" s="263" t="s">
        <v>30862</v>
      </c>
      <c r="C14108" s="263" t="s">
        <v>12</v>
      </c>
      <c r="D14108" t="s">
        <v>2</v>
      </c>
    </row>
    <row r="14109" spans="1:4" x14ac:dyDescent="0.2">
      <c r="A14109" s="263" t="s">
        <v>9400</v>
      </c>
      <c r="B14109" s="263" t="s">
        <v>30863</v>
      </c>
      <c r="C14109" s="263" t="s">
        <v>12</v>
      </c>
      <c r="D14109" t="s">
        <v>2</v>
      </c>
    </row>
    <row r="14110" spans="1:4" x14ac:dyDescent="0.2">
      <c r="A14110" s="263" t="s">
        <v>18283</v>
      </c>
      <c r="B14110" s="263" t="s">
        <v>30863</v>
      </c>
      <c r="C14110" s="263" t="s">
        <v>12</v>
      </c>
      <c r="D14110" t="s">
        <v>2</v>
      </c>
    </row>
    <row r="14111" spans="1:4" x14ac:dyDescent="0.2">
      <c r="A14111" s="263" t="s">
        <v>9401</v>
      </c>
      <c r="B14111" s="263" t="s">
        <v>30864</v>
      </c>
      <c r="C14111" s="263" t="s">
        <v>12</v>
      </c>
      <c r="D14111" t="s">
        <v>2</v>
      </c>
    </row>
    <row r="14112" spans="1:4" x14ac:dyDescent="0.2">
      <c r="A14112" s="263" t="s">
        <v>18284</v>
      </c>
      <c r="B14112" s="263" t="s">
        <v>30864</v>
      </c>
      <c r="C14112" s="263" t="s">
        <v>12</v>
      </c>
      <c r="D14112" t="s">
        <v>2</v>
      </c>
    </row>
    <row r="14113" spans="1:4" x14ac:dyDescent="0.2">
      <c r="A14113" s="263" t="s">
        <v>9402</v>
      </c>
      <c r="B14113" s="263" t="s">
        <v>30865</v>
      </c>
      <c r="C14113" s="263" t="s">
        <v>12</v>
      </c>
      <c r="D14113" t="s">
        <v>2</v>
      </c>
    </row>
    <row r="14114" spans="1:4" x14ac:dyDescent="0.2">
      <c r="A14114" s="263" t="s">
        <v>18285</v>
      </c>
      <c r="B14114" s="263" t="s">
        <v>30865</v>
      </c>
      <c r="C14114" s="263" t="s">
        <v>12</v>
      </c>
      <c r="D14114" t="s">
        <v>2</v>
      </c>
    </row>
    <row r="14115" spans="1:4" x14ac:dyDescent="0.2">
      <c r="A14115" s="263" t="s">
        <v>9403</v>
      </c>
      <c r="B14115" s="263" t="s">
        <v>30866</v>
      </c>
      <c r="C14115" s="263" t="s">
        <v>12</v>
      </c>
      <c r="D14115" t="s">
        <v>2</v>
      </c>
    </row>
    <row r="14116" spans="1:4" x14ac:dyDescent="0.2">
      <c r="A14116" s="263" t="s">
        <v>18286</v>
      </c>
      <c r="B14116" s="263" t="s">
        <v>30866</v>
      </c>
      <c r="C14116" s="263" t="s">
        <v>12</v>
      </c>
      <c r="D14116" t="s">
        <v>2</v>
      </c>
    </row>
    <row r="14117" spans="1:4" x14ac:dyDescent="0.2">
      <c r="A14117" s="263" t="s">
        <v>9404</v>
      </c>
      <c r="B14117" s="263" t="s">
        <v>30867</v>
      </c>
      <c r="C14117" s="263" t="s">
        <v>12</v>
      </c>
      <c r="D14117" t="s">
        <v>2</v>
      </c>
    </row>
    <row r="14118" spans="1:4" x14ac:dyDescent="0.2">
      <c r="A14118" s="263" t="s">
        <v>18287</v>
      </c>
      <c r="B14118" s="263" t="s">
        <v>30867</v>
      </c>
      <c r="C14118" s="263" t="s">
        <v>12</v>
      </c>
      <c r="D14118" t="s">
        <v>2</v>
      </c>
    </row>
    <row r="14119" spans="1:4" x14ac:dyDescent="0.2">
      <c r="A14119" s="263" t="s">
        <v>9405</v>
      </c>
      <c r="B14119" s="263" t="s">
        <v>30868</v>
      </c>
      <c r="C14119" s="263" t="s">
        <v>12</v>
      </c>
      <c r="D14119" t="s">
        <v>2</v>
      </c>
    </row>
    <row r="14120" spans="1:4" x14ac:dyDescent="0.2">
      <c r="A14120" s="263" t="s">
        <v>18288</v>
      </c>
      <c r="B14120" s="263" t="s">
        <v>30868</v>
      </c>
      <c r="C14120" s="263" t="s">
        <v>12</v>
      </c>
      <c r="D14120" t="s">
        <v>2</v>
      </c>
    </row>
    <row r="14121" spans="1:4" x14ac:dyDescent="0.2">
      <c r="A14121" s="263" t="s">
        <v>9406</v>
      </c>
      <c r="B14121" s="263" t="s">
        <v>30869</v>
      </c>
      <c r="C14121" s="263" t="s">
        <v>12</v>
      </c>
      <c r="D14121" t="s">
        <v>2</v>
      </c>
    </row>
    <row r="14122" spans="1:4" x14ac:dyDescent="0.2">
      <c r="A14122" s="263" t="s">
        <v>18289</v>
      </c>
      <c r="B14122" s="263" t="s">
        <v>30869</v>
      </c>
      <c r="C14122" s="263" t="s">
        <v>12</v>
      </c>
      <c r="D14122" t="s">
        <v>2</v>
      </c>
    </row>
    <row r="14123" spans="1:4" x14ac:dyDescent="0.2">
      <c r="A14123" s="263" t="s">
        <v>9407</v>
      </c>
      <c r="B14123" s="263" t="s">
        <v>30870</v>
      </c>
      <c r="C14123" s="263" t="s">
        <v>12</v>
      </c>
      <c r="D14123" t="s">
        <v>2</v>
      </c>
    </row>
    <row r="14124" spans="1:4" x14ac:dyDescent="0.2">
      <c r="A14124" s="263" t="s">
        <v>18290</v>
      </c>
      <c r="B14124" s="263" t="s">
        <v>30870</v>
      </c>
      <c r="C14124" s="263" t="s">
        <v>12</v>
      </c>
      <c r="D14124" t="s">
        <v>2</v>
      </c>
    </row>
    <row r="14125" spans="1:4" x14ac:dyDescent="0.2">
      <c r="A14125" s="263" t="s">
        <v>9408</v>
      </c>
      <c r="B14125" s="263" t="s">
        <v>30871</v>
      </c>
      <c r="C14125" s="263" t="s">
        <v>12</v>
      </c>
      <c r="D14125" t="s">
        <v>2</v>
      </c>
    </row>
    <row r="14126" spans="1:4" x14ac:dyDescent="0.2">
      <c r="A14126" s="263" t="s">
        <v>18291</v>
      </c>
      <c r="B14126" s="263" t="s">
        <v>30871</v>
      </c>
      <c r="C14126" s="263" t="s">
        <v>12</v>
      </c>
      <c r="D14126" t="s">
        <v>2</v>
      </c>
    </row>
    <row r="14127" spans="1:4" x14ac:dyDescent="0.2">
      <c r="A14127" s="263" t="s">
        <v>9409</v>
      </c>
      <c r="B14127" s="263" t="s">
        <v>30872</v>
      </c>
      <c r="C14127" s="263" t="s">
        <v>12</v>
      </c>
      <c r="D14127" t="s">
        <v>2</v>
      </c>
    </row>
    <row r="14128" spans="1:4" x14ac:dyDescent="0.2">
      <c r="A14128" s="263" t="s">
        <v>18292</v>
      </c>
      <c r="B14128" s="263" t="s">
        <v>30872</v>
      </c>
      <c r="C14128" s="263" t="s">
        <v>12</v>
      </c>
      <c r="D14128" t="s">
        <v>2</v>
      </c>
    </row>
    <row r="14129" spans="1:4" x14ac:dyDescent="0.2">
      <c r="A14129" s="263" t="s">
        <v>9410</v>
      </c>
      <c r="B14129" s="263" t="s">
        <v>30873</v>
      </c>
      <c r="C14129" s="263" t="s">
        <v>12</v>
      </c>
      <c r="D14129" t="s">
        <v>2</v>
      </c>
    </row>
    <row r="14130" spans="1:4" x14ac:dyDescent="0.2">
      <c r="A14130" s="263" t="s">
        <v>18293</v>
      </c>
      <c r="B14130" s="263" t="s">
        <v>30873</v>
      </c>
      <c r="C14130" s="263" t="s">
        <v>12</v>
      </c>
      <c r="D14130" t="s">
        <v>2</v>
      </c>
    </row>
    <row r="14131" spans="1:4" x14ac:dyDescent="0.2">
      <c r="A14131" s="263" t="s">
        <v>9411</v>
      </c>
      <c r="B14131" s="263" t="s">
        <v>30874</v>
      </c>
      <c r="C14131" s="263" t="s">
        <v>12</v>
      </c>
      <c r="D14131" t="s">
        <v>2</v>
      </c>
    </row>
    <row r="14132" spans="1:4" x14ac:dyDescent="0.2">
      <c r="A14132" s="263" t="s">
        <v>18294</v>
      </c>
      <c r="B14132" s="263" t="s">
        <v>30874</v>
      </c>
      <c r="C14132" s="263" t="s">
        <v>12</v>
      </c>
      <c r="D14132" t="s">
        <v>2</v>
      </c>
    </row>
    <row r="14133" spans="1:4" x14ac:dyDescent="0.2">
      <c r="A14133" s="263" t="s">
        <v>9412</v>
      </c>
      <c r="B14133" s="263" t="s">
        <v>30875</v>
      </c>
      <c r="C14133" s="263" t="s">
        <v>12</v>
      </c>
      <c r="D14133" t="s">
        <v>2</v>
      </c>
    </row>
    <row r="14134" spans="1:4" x14ac:dyDescent="0.2">
      <c r="A14134" s="263" t="s">
        <v>18295</v>
      </c>
      <c r="B14134" s="263" t="s">
        <v>30875</v>
      </c>
      <c r="C14134" s="263" t="s">
        <v>12</v>
      </c>
      <c r="D14134" t="s">
        <v>2</v>
      </c>
    </row>
    <row r="14135" spans="1:4" x14ac:dyDescent="0.2">
      <c r="A14135" s="263" t="s">
        <v>9413</v>
      </c>
      <c r="B14135" s="263" t="s">
        <v>30876</v>
      </c>
      <c r="C14135" s="263" t="s">
        <v>12</v>
      </c>
      <c r="D14135" t="s">
        <v>2</v>
      </c>
    </row>
    <row r="14136" spans="1:4" x14ac:dyDescent="0.2">
      <c r="A14136" s="263" t="s">
        <v>18296</v>
      </c>
      <c r="B14136" s="263" t="s">
        <v>30876</v>
      </c>
      <c r="C14136" s="263" t="s">
        <v>12</v>
      </c>
      <c r="D14136" t="s">
        <v>2</v>
      </c>
    </row>
    <row r="14137" spans="1:4" x14ac:dyDescent="0.2">
      <c r="A14137" s="263" t="s">
        <v>9414</v>
      </c>
      <c r="B14137" s="263" t="s">
        <v>30877</v>
      </c>
      <c r="C14137" s="263" t="s">
        <v>12</v>
      </c>
      <c r="D14137" t="s">
        <v>2</v>
      </c>
    </row>
    <row r="14138" spans="1:4" x14ac:dyDescent="0.2">
      <c r="A14138" s="263" t="s">
        <v>18297</v>
      </c>
      <c r="B14138" s="263" t="s">
        <v>30877</v>
      </c>
      <c r="C14138" s="263" t="s">
        <v>12</v>
      </c>
      <c r="D14138" t="s">
        <v>2</v>
      </c>
    </row>
    <row r="14139" spans="1:4" x14ac:dyDescent="0.2">
      <c r="A14139" s="263" t="s">
        <v>9415</v>
      </c>
      <c r="B14139" s="263" t="s">
        <v>30878</v>
      </c>
      <c r="C14139" s="263" t="s">
        <v>12</v>
      </c>
      <c r="D14139" t="s">
        <v>2</v>
      </c>
    </row>
    <row r="14140" spans="1:4" x14ac:dyDescent="0.2">
      <c r="A14140" s="263" t="s">
        <v>18298</v>
      </c>
      <c r="B14140" s="263" t="s">
        <v>30878</v>
      </c>
      <c r="C14140" s="263" t="s">
        <v>12</v>
      </c>
      <c r="D14140" t="s">
        <v>2</v>
      </c>
    </row>
    <row r="14141" spans="1:4" x14ac:dyDescent="0.2">
      <c r="A14141" s="263" t="s">
        <v>9416</v>
      </c>
      <c r="B14141" s="263" t="s">
        <v>30879</v>
      </c>
      <c r="C14141" s="263" t="s">
        <v>12</v>
      </c>
      <c r="D14141" t="s">
        <v>2</v>
      </c>
    </row>
    <row r="14142" spans="1:4" x14ac:dyDescent="0.2">
      <c r="A14142" s="263" t="s">
        <v>18299</v>
      </c>
      <c r="B14142" s="263" t="s">
        <v>30879</v>
      </c>
      <c r="C14142" s="263" t="s">
        <v>12</v>
      </c>
      <c r="D14142" t="s">
        <v>2</v>
      </c>
    </row>
    <row r="14143" spans="1:4" x14ac:dyDescent="0.2">
      <c r="A14143" s="263" t="s">
        <v>9417</v>
      </c>
      <c r="B14143" s="263" t="s">
        <v>30880</v>
      </c>
      <c r="C14143" s="263" t="s">
        <v>12</v>
      </c>
      <c r="D14143" t="s">
        <v>2</v>
      </c>
    </row>
    <row r="14144" spans="1:4" x14ac:dyDescent="0.2">
      <c r="A14144" s="263" t="s">
        <v>18300</v>
      </c>
      <c r="B14144" s="263" t="s">
        <v>30880</v>
      </c>
      <c r="C14144" s="263" t="s">
        <v>12</v>
      </c>
      <c r="D14144" t="s">
        <v>2</v>
      </c>
    </row>
    <row r="14145" spans="1:4" x14ac:dyDescent="0.2">
      <c r="A14145" s="263" t="s">
        <v>9418</v>
      </c>
      <c r="B14145" s="263" t="s">
        <v>30881</v>
      </c>
      <c r="C14145" s="263" t="s">
        <v>12</v>
      </c>
      <c r="D14145" t="s">
        <v>2</v>
      </c>
    </row>
    <row r="14146" spans="1:4" x14ac:dyDescent="0.2">
      <c r="A14146" s="263" t="s">
        <v>18301</v>
      </c>
      <c r="B14146" s="263" t="s">
        <v>30881</v>
      </c>
      <c r="C14146" s="263" t="s">
        <v>12</v>
      </c>
      <c r="D14146" t="s">
        <v>2</v>
      </c>
    </row>
    <row r="14147" spans="1:4" x14ac:dyDescent="0.2">
      <c r="A14147" s="263" t="s">
        <v>9419</v>
      </c>
      <c r="B14147" s="263" t="s">
        <v>30882</v>
      </c>
      <c r="C14147" s="263" t="s">
        <v>12</v>
      </c>
      <c r="D14147" t="s">
        <v>2</v>
      </c>
    </row>
    <row r="14148" spans="1:4" x14ac:dyDescent="0.2">
      <c r="A14148" s="263" t="s">
        <v>18302</v>
      </c>
      <c r="B14148" s="263" t="s">
        <v>30882</v>
      </c>
      <c r="C14148" s="263" t="s">
        <v>12</v>
      </c>
      <c r="D14148" t="s">
        <v>2</v>
      </c>
    </row>
    <row r="14149" spans="1:4" x14ac:dyDescent="0.2">
      <c r="A14149" s="263" t="s">
        <v>3962</v>
      </c>
      <c r="B14149" s="263" t="s">
        <v>30883</v>
      </c>
      <c r="C14149" s="263" t="s">
        <v>20</v>
      </c>
      <c r="D14149" t="s">
        <v>0</v>
      </c>
    </row>
    <row r="14150" spans="1:4" x14ac:dyDescent="0.2">
      <c r="A14150" s="263" t="s">
        <v>18303</v>
      </c>
      <c r="B14150" s="263" t="s">
        <v>30883</v>
      </c>
      <c r="C14150" s="263" t="s">
        <v>20</v>
      </c>
      <c r="D14150" t="s">
        <v>0</v>
      </c>
    </row>
    <row r="14151" spans="1:4" x14ac:dyDescent="0.2">
      <c r="A14151" s="263" t="s">
        <v>3963</v>
      </c>
      <c r="B14151" s="263" t="s">
        <v>30884</v>
      </c>
      <c r="C14151" s="263" t="s">
        <v>20</v>
      </c>
      <c r="D14151" t="s">
        <v>0</v>
      </c>
    </row>
    <row r="14152" spans="1:4" x14ac:dyDescent="0.2">
      <c r="A14152" s="263" t="s">
        <v>18304</v>
      </c>
      <c r="B14152" s="263" t="s">
        <v>30884</v>
      </c>
      <c r="C14152" s="263" t="s">
        <v>20</v>
      </c>
      <c r="D14152" t="s">
        <v>0</v>
      </c>
    </row>
    <row r="14153" spans="1:4" x14ac:dyDescent="0.2">
      <c r="A14153" s="263" t="s">
        <v>3964</v>
      </c>
      <c r="B14153" s="263" t="s">
        <v>30885</v>
      </c>
      <c r="C14153" s="263" t="s">
        <v>20</v>
      </c>
      <c r="D14153" t="s">
        <v>0</v>
      </c>
    </row>
    <row r="14154" spans="1:4" x14ac:dyDescent="0.2">
      <c r="A14154" s="263" t="s">
        <v>18305</v>
      </c>
      <c r="B14154" s="263" t="s">
        <v>30885</v>
      </c>
      <c r="C14154" s="263" t="s">
        <v>20</v>
      </c>
      <c r="D14154" t="s">
        <v>0</v>
      </c>
    </row>
    <row r="14155" spans="1:4" x14ac:dyDescent="0.2">
      <c r="A14155" s="263" t="s">
        <v>3965</v>
      </c>
      <c r="B14155" s="263" t="s">
        <v>30886</v>
      </c>
      <c r="C14155" s="263" t="s">
        <v>20</v>
      </c>
      <c r="D14155" t="s">
        <v>0</v>
      </c>
    </row>
    <row r="14156" spans="1:4" x14ac:dyDescent="0.2">
      <c r="A14156" s="263" t="s">
        <v>18306</v>
      </c>
      <c r="B14156" s="263" t="s">
        <v>30886</v>
      </c>
      <c r="C14156" s="263" t="s">
        <v>20</v>
      </c>
      <c r="D14156" t="s">
        <v>0</v>
      </c>
    </row>
    <row r="14157" spans="1:4" x14ac:dyDescent="0.2">
      <c r="A14157" s="263" t="s">
        <v>3966</v>
      </c>
      <c r="B14157" s="263" t="s">
        <v>30887</v>
      </c>
      <c r="C14157" s="263" t="s">
        <v>20</v>
      </c>
      <c r="D14157" t="s">
        <v>0</v>
      </c>
    </row>
    <row r="14158" spans="1:4" x14ac:dyDescent="0.2">
      <c r="A14158" s="263" t="s">
        <v>18307</v>
      </c>
      <c r="B14158" s="263" t="s">
        <v>30887</v>
      </c>
      <c r="C14158" s="263" t="s">
        <v>20</v>
      </c>
      <c r="D14158" t="s">
        <v>0</v>
      </c>
    </row>
    <row r="14159" spans="1:4" x14ac:dyDescent="0.2">
      <c r="A14159" s="263" t="s">
        <v>3967</v>
      </c>
      <c r="B14159" s="263" t="s">
        <v>30888</v>
      </c>
      <c r="C14159" s="263" t="s">
        <v>20</v>
      </c>
      <c r="D14159" t="s">
        <v>0</v>
      </c>
    </row>
    <row r="14160" spans="1:4" x14ac:dyDescent="0.2">
      <c r="A14160" s="263" t="s">
        <v>18308</v>
      </c>
      <c r="B14160" s="263" t="s">
        <v>30888</v>
      </c>
      <c r="C14160" s="263" t="s">
        <v>20</v>
      </c>
      <c r="D14160" t="s">
        <v>0</v>
      </c>
    </row>
    <row r="14161" spans="1:4" x14ac:dyDescent="0.2">
      <c r="A14161" s="263" t="s">
        <v>9420</v>
      </c>
      <c r="B14161" s="263" t="s">
        <v>35106</v>
      </c>
      <c r="C14161" s="263" t="s">
        <v>12</v>
      </c>
      <c r="D14161" t="s">
        <v>2</v>
      </c>
    </row>
    <row r="14162" spans="1:4" x14ac:dyDescent="0.2">
      <c r="A14162" s="263" t="s">
        <v>18309</v>
      </c>
      <c r="B14162" s="263" t="s">
        <v>35106</v>
      </c>
      <c r="C14162" s="263" t="s">
        <v>12</v>
      </c>
      <c r="D14162" t="s">
        <v>2</v>
      </c>
    </row>
    <row r="14163" spans="1:4" x14ac:dyDescent="0.2">
      <c r="A14163" s="263" t="s">
        <v>3968</v>
      </c>
      <c r="B14163" s="263" t="s">
        <v>30889</v>
      </c>
      <c r="C14163" s="263" t="s">
        <v>12</v>
      </c>
      <c r="D14163" t="s">
        <v>2</v>
      </c>
    </row>
    <row r="14164" spans="1:4" x14ac:dyDescent="0.2">
      <c r="A14164" s="263" t="s">
        <v>18310</v>
      </c>
      <c r="B14164" s="263" t="s">
        <v>30889</v>
      </c>
      <c r="C14164" s="263" t="s">
        <v>12</v>
      </c>
      <c r="D14164" t="s">
        <v>2</v>
      </c>
    </row>
    <row r="14165" spans="1:4" x14ac:dyDescent="0.2">
      <c r="A14165" s="263" t="s">
        <v>3969</v>
      </c>
      <c r="B14165" s="263" t="s">
        <v>30890</v>
      </c>
      <c r="C14165" s="263" t="s">
        <v>12</v>
      </c>
      <c r="D14165" t="s">
        <v>2</v>
      </c>
    </row>
    <row r="14166" spans="1:4" x14ac:dyDescent="0.2">
      <c r="A14166" s="263" t="s">
        <v>18311</v>
      </c>
      <c r="B14166" s="263" t="s">
        <v>30890</v>
      </c>
      <c r="C14166" s="263" t="s">
        <v>12</v>
      </c>
      <c r="D14166" t="s">
        <v>2</v>
      </c>
    </row>
    <row r="14167" spans="1:4" x14ac:dyDescent="0.2">
      <c r="A14167" s="263" t="s">
        <v>3970</v>
      </c>
      <c r="B14167" s="263" t="s">
        <v>30891</v>
      </c>
      <c r="C14167" s="263" t="s">
        <v>12</v>
      </c>
      <c r="D14167" t="s">
        <v>2</v>
      </c>
    </row>
    <row r="14168" spans="1:4" x14ac:dyDescent="0.2">
      <c r="A14168" s="263" t="s">
        <v>18312</v>
      </c>
      <c r="B14168" s="263" t="s">
        <v>30891</v>
      </c>
      <c r="C14168" s="263" t="s">
        <v>12</v>
      </c>
      <c r="D14168" t="s">
        <v>2</v>
      </c>
    </row>
    <row r="14169" spans="1:4" x14ac:dyDescent="0.2">
      <c r="A14169" s="263" t="s">
        <v>3971</v>
      </c>
      <c r="B14169" s="263" t="s">
        <v>30892</v>
      </c>
      <c r="C14169" s="263" t="s">
        <v>12</v>
      </c>
      <c r="D14169" t="s">
        <v>2</v>
      </c>
    </row>
    <row r="14170" spans="1:4" x14ac:dyDescent="0.2">
      <c r="A14170" s="263" t="s">
        <v>18313</v>
      </c>
      <c r="B14170" s="263" t="s">
        <v>30892</v>
      </c>
      <c r="C14170" s="263" t="s">
        <v>12</v>
      </c>
      <c r="D14170" t="s">
        <v>2</v>
      </c>
    </row>
    <row r="14171" spans="1:4" x14ac:dyDescent="0.2">
      <c r="A14171" s="263" t="s">
        <v>35107</v>
      </c>
      <c r="B14171" s="263" t="s">
        <v>35108</v>
      </c>
      <c r="C14171" s="263" t="s">
        <v>12</v>
      </c>
      <c r="D14171" t="s">
        <v>2</v>
      </c>
    </row>
    <row r="14172" spans="1:4" x14ac:dyDescent="0.2">
      <c r="A14172" s="263" t="s">
        <v>35109</v>
      </c>
      <c r="B14172" s="263" t="s">
        <v>35108</v>
      </c>
      <c r="C14172" s="263" t="s">
        <v>12</v>
      </c>
      <c r="D14172" t="s">
        <v>2</v>
      </c>
    </row>
    <row r="14173" spans="1:4" x14ac:dyDescent="0.2">
      <c r="A14173" s="263" t="s">
        <v>3973</v>
      </c>
      <c r="B14173" s="263" t="s">
        <v>30893</v>
      </c>
      <c r="C14173" s="263" t="s">
        <v>12</v>
      </c>
      <c r="D14173" t="s">
        <v>2</v>
      </c>
    </row>
    <row r="14174" spans="1:4" x14ac:dyDescent="0.2">
      <c r="A14174" s="263" t="s">
        <v>18314</v>
      </c>
      <c r="B14174" s="263" t="s">
        <v>30893</v>
      </c>
      <c r="C14174" s="263" t="s">
        <v>12</v>
      </c>
      <c r="D14174" t="s">
        <v>2</v>
      </c>
    </row>
    <row r="14175" spans="1:4" x14ac:dyDescent="0.2">
      <c r="A14175" s="263" t="s">
        <v>3974</v>
      </c>
      <c r="B14175" s="263" t="s">
        <v>30894</v>
      </c>
      <c r="C14175" s="263" t="s">
        <v>12</v>
      </c>
      <c r="D14175" t="s">
        <v>2</v>
      </c>
    </row>
    <row r="14176" spans="1:4" x14ac:dyDescent="0.2">
      <c r="A14176" s="263" t="s">
        <v>18315</v>
      </c>
      <c r="B14176" s="263" t="s">
        <v>30894</v>
      </c>
      <c r="C14176" s="263" t="s">
        <v>12</v>
      </c>
      <c r="D14176" t="s">
        <v>2</v>
      </c>
    </row>
    <row r="14177" spans="1:4" x14ac:dyDescent="0.2">
      <c r="A14177" s="263" t="s">
        <v>35110</v>
      </c>
      <c r="B14177" s="263" t="s">
        <v>35111</v>
      </c>
      <c r="C14177" s="263" t="s">
        <v>12</v>
      </c>
      <c r="D14177" t="s">
        <v>2</v>
      </c>
    </row>
    <row r="14178" spans="1:4" x14ac:dyDescent="0.2">
      <c r="A14178" s="263" t="s">
        <v>35112</v>
      </c>
      <c r="B14178" s="263" t="s">
        <v>35111</v>
      </c>
      <c r="C14178" s="263" t="s">
        <v>12</v>
      </c>
      <c r="D14178" t="s">
        <v>2</v>
      </c>
    </row>
    <row r="14179" spans="1:4" x14ac:dyDescent="0.2">
      <c r="A14179" s="263" t="s">
        <v>3975</v>
      </c>
      <c r="B14179" s="263" t="s">
        <v>30895</v>
      </c>
      <c r="C14179" s="263" t="s">
        <v>12</v>
      </c>
      <c r="D14179" t="s">
        <v>2</v>
      </c>
    </row>
    <row r="14180" spans="1:4" x14ac:dyDescent="0.2">
      <c r="A14180" s="263" t="s">
        <v>18316</v>
      </c>
      <c r="B14180" s="263" t="s">
        <v>30895</v>
      </c>
      <c r="C14180" s="263" t="s">
        <v>12</v>
      </c>
      <c r="D14180" t="s">
        <v>2</v>
      </c>
    </row>
    <row r="14181" spans="1:4" x14ac:dyDescent="0.2">
      <c r="A14181" s="263" t="s">
        <v>3976</v>
      </c>
      <c r="B14181" s="263" t="s">
        <v>30896</v>
      </c>
      <c r="C14181" s="263" t="s">
        <v>12</v>
      </c>
      <c r="D14181" t="s">
        <v>2</v>
      </c>
    </row>
    <row r="14182" spans="1:4" x14ac:dyDescent="0.2">
      <c r="A14182" s="263" t="s">
        <v>18317</v>
      </c>
      <c r="B14182" s="263" t="s">
        <v>30896</v>
      </c>
      <c r="C14182" s="263" t="s">
        <v>12</v>
      </c>
      <c r="D14182" t="s">
        <v>2</v>
      </c>
    </row>
    <row r="14183" spans="1:4" x14ac:dyDescent="0.2">
      <c r="A14183" s="263" t="s">
        <v>9421</v>
      </c>
      <c r="B14183" s="263" t="s">
        <v>30897</v>
      </c>
      <c r="C14183" s="263" t="s">
        <v>12</v>
      </c>
      <c r="D14183" t="s">
        <v>2</v>
      </c>
    </row>
    <row r="14184" spans="1:4" x14ac:dyDescent="0.2">
      <c r="A14184" s="263" t="s">
        <v>18318</v>
      </c>
      <c r="B14184" s="263" t="s">
        <v>30897</v>
      </c>
      <c r="C14184" s="263" t="s">
        <v>12</v>
      </c>
      <c r="D14184" t="s">
        <v>2</v>
      </c>
    </row>
    <row r="14185" spans="1:4" x14ac:dyDescent="0.2">
      <c r="A14185" s="263" t="s">
        <v>3972</v>
      </c>
      <c r="B14185" s="263" t="s">
        <v>30898</v>
      </c>
      <c r="C14185" s="263" t="s">
        <v>12</v>
      </c>
      <c r="D14185" t="s">
        <v>2</v>
      </c>
    </row>
    <row r="14186" spans="1:4" x14ac:dyDescent="0.2">
      <c r="A14186" s="263" t="s">
        <v>18319</v>
      </c>
      <c r="B14186" s="263" t="s">
        <v>30898</v>
      </c>
      <c r="C14186" s="263" t="s">
        <v>12</v>
      </c>
      <c r="D14186" t="s">
        <v>2</v>
      </c>
    </row>
    <row r="14187" spans="1:4" x14ac:dyDescent="0.2">
      <c r="A14187" s="263" t="s">
        <v>9422</v>
      </c>
      <c r="B14187" s="263" t="s">
        <v>30899</v>
      </c>
      <c r="C14187" s="263" t="s">
        <v>12</v>
      </c>
      <c r="D14187" t="s">
        <v>2</v>
      </c>
    </row>
    <row r="14188" spans="1:4" x14ac:dyDescent="0.2">
      <c r="A14188" s="263" t="s">
        <v>18320</v>
      </c>
      <c r="B14188" s="263" t="s">
        <v>30899</v>
      </c>
      <c r="C14188" s="263" t="s">
        <v>12</v>
      </c>
      <c r="D14188" t="s">
        <v>2</v>
      </c>
    </row>
    <row r="14189" spans="1:4" x14ac:dyDescent="0.2">
      <c r="A14189" s="263" t="s">
        <v>9423</v>
      </c>
      <c r="B14189" s="263" t="s">
        <v>30900</v>
      </c>
      <c r="C14189" s="263" t="s">
        <v>12</v>
      </c>
      <c r="D14189" t="s">
        <v>2</v>
      </c>
    </row>
    <row r="14190" spans="1:4" x14ac:dyDescent="0.2">
      <c r="A14190" s="263" t="s">
        <v>18321</v>
      </c>
      <c r="B14190" s="263" t="s">
        <v>30900</v>
      </c>
      <c r="C14190" s="263" t="s">
        <v>12</v>
      </c>
      <c r="D14190" t="s">
        <v>2</v>
      </c>
    </row>
    <row r="14191" spans="1:4" x14ac:dyDescent="0.2">
      <c r="A14191" s="263" t="s">
        <v>9424</v>
      </c>
      <c r="B14191" s="263" t="s">
        <v>30901</v>
      </c>
      <c r="C14191" s="263" t="s">
        <v>12</v>
      </c>
      <c r="D14191" t="s">
        <v>2</v>
      </c>
    </row>
    <row r="14192" spans="1:4" x14ac:dyDescent="0.2">
      <c r="A14192" s="263" t="s">
        <v>18322</v>
      </c>
      <c r="B14192" s="263" t="s">
        <v>30901</v>
      </c>
      <c r="C14192" s="263" t="s">
        <v>12</v>
      </c>
      <c r="D14192" t="s">
        <v>2</v>
      </c>
    </row>
    <row r="14193" spans="1:4" x14ac:dyDescent="0.2">
      <c r="A14193" s="263" t="s">
        <v>9425</v>
      </c>
      <c r="B14193" s="263" t="s">
        <v>30902</v>
      </c>
      <c r="C14193" s="263" t="s">
        <v>12</v>
      </c>
      <c r="D14193" t="s">
        <v>2</v>
      </c>
    </row>
    <row r="14194" spans="1:4" x14ac:dyDescent="0.2">
      <c r="A14194" s="263" t="s">
        <v>18323</v>
      </c>
      <c r="B14194" s="263" t="s">
        <v>30902</v>
      </c>
      <c r="C14194" s="263" t="s">
        <v>12</v>
      </c>
      <c r="D14194" t="s">
        <v>2</v>
      </c>
    </row>
    <row r="14195" spans="1:4" x14ac:dyDescent="0.2">
      <c r="A14195" s="263" t="s">
        <v>9426</v>
      </c>
      <c r="B14195" s="263" t="s">
        <v>30903</v>
      </c>
      <c r="C14195" s="263" t="s">
        <v>20</v>
      </c>
      <c r="D14195" t="s">
        <v>0</v>
      </c>
    </row>
    <row r="14196" spans="1:4" x14ac:dyDescent="0.2">
      <c r="A14196" s="263" t="s">
        <v>18324</v>
      </c>
      <c r="B14196" s="263" t="s">
        <v>30903</v>
      </c>
      <c r="C14196" s="263" t="s">
        <v>20</v>
      </c>
      <c r="D14196" t="s">
        <v>0</v>
      </c>
    </row>
    <row r="14197" spans="1:4" x14ac:dyDescent="0.2">
      <c r="A14197" s="263" t="s">
        <v>9427</v>
      </c>
      <c r="B14197" s="263" t="s">
        <v>30904</v>
      </c>
      <c r="C14197" s="263" t="s">
        <v>20</v>
      </c>
      <c r="D14197" t="s">
        <v>0</v>
      </c>
    </row>
    <row r="14198" spans="1:4" x14ac:dyDescent="0.2">
      <c r="A14198" s="263" t="s">
        <v>18325</v>
      </c>
      <c r="B14198" s="263" t="s">
        <v>30904</v>
      </c>
      <c r="C14198" s="263" t="s">
        <v>20</v>
      </c>
      <c r="D14198" t="s">
        <v>0</v>
      </c>
    </row>
    <row r="14199" spans="1:4" x14ac:dyDescent="0.2">
      <c r="A14199" s="263" t="s">
        <v>9428</v>
      </c>
      <c r="B14199" s="263" t="s">
        <v>30905</v>
      </c>
      <c r="C14199" s="263" t="s">
        <v>20</v>
      </c>
      <c r="D14199" t="s">
        <v>0</v>
      </c>
    </row>
    <row r="14200" spans="1:4" x14ac:dyDescent="0.2">
      <c r="A14200" s="263" t="s">
        <v>18326</v>
      </c>
      <c r="B14200" s="263" t="s">
        <v>30905</v>
      </c>
      <c r="C14200" s="263" t="s">
        <v>20</v>
      </c>
      <c r="D14200" t="s">
        <v>0</v>
      </c>
    </row>
    <row r="14201" spans="1:4" x14ac:dyDescent="0.2">
      <c r="A14201" s="263" t="s">
        <v>9429</v>
      </c>
      <c r="B14201" s="263" t="s">
        <v>30906</v>
      </c>
      <c r="C14201" s="263" t="s">
        <v>20</v>
      </c>
      <c r="D14201" t="s">
        <v>0</v>
      </c>
    </row>
    <row r="14202" spans="1:4" x14ac:dyDescent="0.2">
      <c r="A14202" s="263" t="s">
        <v>18327</v>
      </c>
      <c r="B14202" s="263" t="s">
        <v>30906</v>
      </c>
      <c r="C14202" s="263" t="s">
        <v>20</v>
      </c>
      <c r="D14202" t="s">
        <v>0</v>
      </c>
    </row>
    <row r="14203" spans="1:4" x14ac:dyDescent="0.2">
      <c r="A14203" s="263" t="s">
        <v>9430</v>
      </c>
      <c r="B14203" s="263" t="s">
        <v>30907</v>
      </c>
      <c r="C14203" s="263" t="s">
        <v>20</v>
      </c>
      <c r="D14203" t="s">
        <v>0</v>
      </c>
    </row>
    <row r="14204" spans="1:4" x14ac:dyDescent="0.2">
      <c r="A14204" s="263" t="s">
        <v>18328</v>
      </c>
      <c r="B14204" s="263" t="s">
        <v>30907</v>
      </c>
      <c r="C14204" s="263" t="s">
        <v>20</v>
      </c>
      <c r="D14204" t="s">
        <v>0</v>
      </c>
    </row>
    <row r="14205" spans="1:4" x14ac:dyDescent="0.2">
      <c r="A14205" s="263" t="s">
        <v>9431</v>
      </c>
      <c r="B14205" s="263" t="s">
        <v>30908</v>
      </c>
      <c r="C14205" s="263" t="s">
        <v>20</v>
      </c>
      <c r="D14205" t="s">
        <v>0</v>
      </c>
    </row>
    <row r="14206" spans="1:4" x14ac:dyDescent="0.2">
      <c r="A14206" s="263" t="s">
        <v>18329</v>
      </c>
      <c r="B14206" s="263" t="s">
        <v>30908</v>
      </c>
      <c r="C14206" s="263" t="s">
        <v>20</v>
      </c>
      <c r="D14206" t="s">
        <v>0</v>
      </c>
    </row>
    <row r="14207" spans="1:4" x14ac:dyDescent="0.2">
      <c r="A14207" s="263" t="s">
        <v>9432</v>
      </c>
      <c r="B14207" s="263" t="s">
        <v>30909</v>
      </c>
      <c r="C14207" s="263" t="s">
        <v>20</v>
      </c>
      <c r="D14207" t="s">
        <v>0</v>
      </c>
    </row>
    <row r="14208" spans="1:4" x14ac:dyDescent="0.2">
      <c r="A14208" s="263" t="s">
        <v>18330</v>
      </c>
      <c r="B14208" s="263" t="s">
        <v>30909</v>
      </c>
      <c r="C14208" s="263" t="s">
        <v>20</v>
      </c>
      <c r="D14208" t="s">
        <v>0</v>
      </c>
    </row>
    <row r="14209" spans="1:4" x14ac:dyDescent="0.2">
      <c r="A14209" s="263" t="s">
        <v>9433</v>
      </c>
      <c r="B14209" s="263" t="s">
        <v>30910</v>
      </c>
      <c r="C14209" s="263" t="s">
        <v>20</v>
      </c>
      <c r="D14209" t="s">
        <v>0</v>
      </c>
    </row>
    <row r="14210" spans="1:4" x14ac:dyDescent="0.2">
      <c r="A14210" s="263" t="s">
        <v>18331</v>
      </c>
      <c r="B14210" s="263" t="s">
        <v>30910</v>
      </c>
      <c r="C14210" s="263" t="s">
        <v>20</v>
      </c>
      <c r="D14210" t="s">
        <v>0</v>
      </c>
    </row>
    <row r="14211" spans="1:4" x14ac:dyDescent="0.2">
      <c r="A14211" s="263" t="s">
        <v>9434</v>
      </c>
      <c r="B14211" s="263" t="s">
        <v>30911</v>
      </c>
      <c r="C14211" s="263" t="s">
        <v>20</v>
      </c>
      <c r="D14211" t="s">
        <v>0</v>
      </c>
    </row>
    <row r="14212" spans="1:4" x14ac:dyDescent="0.2">
      <c r="A14212" s="263" t="s">
        <v>18332</v>
      </c>
      <c r="B14212" s="263" t="s">
        <v>30911</v>
      </c>
      <c r="C14212" s="263" t="s">
        <v>20</v>
      </c>
      <c r="D14212" t="s">
        <v>0</v>
      </c>
    </row>
    <row r="14213" spans="1:4" x14ac:dyDescent="0.2">
      <c r="A14213" s="263" t="s">
        <v>3977</v>
      </c>
      <c r="B14213" s="263" t="s">
        <v>30912</v>
      </c>
      <c r="C14213" s="263" t="s">
        <v>12</v>
      </c>
      <c r="D14213" t="s">
        <v>2</v>
      </c>
    </row>
    <row r="14214" spans="1:4" x14ac:dyDescent="0.2">
      <c r="A14214" s="263" t="s">
        <v>18333</v>
      </c>
      <c r="B14214" s="263" t="s">
        <v>30912</v>
      </c>
      <c r="C14214" s="263" t="s">
        <v>12</v>
      </c>
      <c r="D14214" t="s">
        <v>2</v>
      </c>
    </row>
    <row r="14215" spans="1:4" x14ac:dyDescent="0.2">
      <c r="A14215" s="263" t="s">
        <v>3978</v>
      </c>
      <c r="B14215" s="263" t="s">
        <v>30913</v>
      </c>
      <c r="C14215" s="263" t="s">
        <v>12</v>
      </c>
      <c r="D14215" t="s">
        <v>2</v>
      </c>
    </row>
    <row r="14216" spans="1:4" x14ac:dyDescent="0.2">
      <c r="A14216" s="263" t="s">
        <v>18334</v>
      </c>
      <c r="B14216" s="263" t="s">
        <v>30913</v>
      </c>
      <c r="C14216" s="263" t="s">
        <v>12</v>
      </c>
      <c r="D14216" t="s">
        <v>2</v>
      </c>
    </row>
    <row r="14217" spans="1:4" x14ac:dyDescent="0.2">
      <c r="A14217" s="263" t="s">
        <v>3979</v>
      </c>
      <c r="B14217" s="263" t="s">
        <v>30914</v>
      </c>
      <c r="C14217" s="263" t="s">
        <v>12</v>
      </c>
      <c r="D14217" t="s">
        <v>2</v>
      </c>
    </row>
    <row r="14218" spans="1:4" x14ac:dyDescent="0.2">
      <c r="A14218" s="263" t="s">
        <v>18335</v>
      </c>
      <c r="B14218" s="263" t="s">
        <v>30914</v>
      </c>
      <c r="C14218" s="263" t="s">
        <v>12</v>
      </c>
      <c r="D14218" t="s">
        <v>2</v>
      </c>
    </row>
    <row r="14219" spans="1:4" x14ac:dyDescent="0.2">
      <c r="A14219" s="263" t="s">
        <v>3980</v>
      </c>
      <c r="B14219" s="263" t="s">
        <v>30915</v>
      </c>
      <c r="C14219" s="263" t="s">
        <v>12</v>
      </c>
      <c r="D14219" t="s">
        <v>2</v>
      </c>
    </row>
    <row r="14220" spans="1:4" x14ac:dyDescent="0.2">
      <c r="A14220" s="263" t="s">
        <v>18336</v>
      </c>
      <c r="B14220" s="263" t="s">
        <v>30915</v>
      </c>
      <c r="C14220" s="263" t="s">
        <v>12</v>
      </c>
      <c r="D14220" t="s">
        <v>2</v>
      </c>
    </row>
    <row r="14221" spans="1:4" x14ac:dyDescent="0.2">
      <c r="A14221" s="263" t="s">
        <v>3981</v>
      </c>
      <c r="B14221" s="263" t="s">
        <v>30916</v>
      </c>
      <c r="C14221" s="263" t="s">
        <v>12</v>
      </c>
      <c r="D14221" t="s">
        <v>2</v>
      </c>
    </row>
    <row r="14222" spans="1:4" x14ac:dyDescent="0.2">
      <c r="A14222" s="263" t="s">
        <v>18337</v>
      </c>
      <c r="B14222" s="263" t="s">
        <v>30916</v>
      </c>
      <c r="C14222" s="263" t="s">
        <v>12</v>
      </c>
      <c r="D14222" t="s">
        <v>2</v>
      </c>
    </row>
    <row r="14223" spans="1:4" x14ac:dyDescent="0.2">
      <c r="A14223" s="263" t="s">
        <v>3982</v>
      </c>
      <c r="B14223" s="263" t="s">
        <v>30917</v>
      </c>
      <c r="C14223" s="263" t="s">
        <v>12</v>
      </c>
      <c r="D14223" t="s">
        <v>2</v>
      </c>
    </row>
    <row r="14224" spans="1:4" x14ac:dyDescent="0.2">
      <c r="A14224" s="263" t="s">
        <v>18338</v>
      </c>
      <c r="B14224" s="263" t="s">
        <v>30917</v>
      </c>
      <c r="C14224" s="263" t="s">
        <v>12</v>
      </c>
      <c r="D14224" t="s">
        <v>2</v>
      </c>
    </row>
    <row r="14225" spans="1:4" x14ac:dyDescent="0.2">
      <c r="A14225" s="263" t="s">
        <v>3983</v>
      </c>
      <c r="B14225" s="263" t="s">
        <v>30918</v>
      </c>
      <c r="C14225" s="263" t="s">
        <v>12</v>
      </c>
      <c r="D14225" t="s">
        <v>2</v>
      </c>
    </row>
    <row r="14226" spans="1:4" x14ac:dyDescent="0.2">
      <c r="A14226" s="263" t="s">
        <v>18339</v>
      </c>
      <c r="B14226" s="263" t="s">
        <v>30918</v>
      </c>
      <c r="C14226" s="263" t="s">
        <v>12</v>
      </c>
      <c r="D14226" t="s">
        <v>2</v>
      </c>
    </row>
    <row r="14227" spans="1:4" x14ac:dyDescent="0.2">
      <c r="A14227" s="263" t="s">
        <v>3984</v>
      </c>
      <c r="B14227" s="263" t="s">
        <v>30919</v>
      </c>
      <c r="C14227" s="263" t="s">
        <v>12</v>
      </c>
      <c r="D14227" t="s">
        <v>2</v>
      </c>
    </row>
    <row r="14228" spans="1:4" x14ac:dyDescent="0.2">
      <c r="A14228" s="263" t="s">
        <v>18340</v>
      </c>
      <c r="B14228" s="263" t="s">
        <v>30919</v>
      </c>
      <c r="C14228" s="263" t="s">
        <v>12</v>
      </c>
      <c r="D14228" t="s">
        <v>2</v>
      </c>
    </row>
    <row r="14229" spans="1:4" x14ac:dyDescent="0.2">
      <c r="A14229" s="263" t="s">
        <v>3985</v>
      </c>
      <c r="B14229" s="263" t="s">
        <v>30920</v>
      </c>
      <c r="C14229" s="263" t="s">
        <v>12</v>
      </c>
      <c r="D14229" t="s">
        <v>2</v>
      </c>
    </row>
    <row r="14230" spans="1:4" x14ac:dyDescent="0.2">
      <c r="A14230" s="263" t="s">
        <v>18341</v>
      </c>
      <c r="B14230" s="263" t="s">
        <v>30920</v>
      </c>
      <c r="C14230" s="263" t="s">
        <v>12</v>
      </c>
      <c r="D14230" t="s">
        <v>2</v>
      </c>
    </row>
    <row r="14231" spans="1:4" x14ac:dyDescent="0.2">
      <c r="A14231" s="263" t="s">
        <v>3986</v>
      </c>
      <c r="B14231" s="263" t="s">
        <v>30921</v>
      </c>
      <c r="C14231" s="263" t="s">
        <v>12</v>
      </c>
      <c r="D14231" t="s">
        <v>2</v>
      </c>
    </row>
    <row r="14232" spans="1:4" x14ac:dyDescent="0.2">
      <c r="A14232" s="263" t="s">
        <v>18342</v>
      </c>
      <c r="B14232" s="263" t="s">
        <v>30921</v>
      </c>
      <c r="C14232" s="263" t="s">
        <v>12</v>
      </c>
      <c r="D14232" t="s">
        <v>2</v>
      </c>
    </row>
    <row r="14233" spans="1:4" x14ac:dyDescent="0.2">
      <c r="A14233" s="263" t="s">
        <v>3987</v>
      </c>
      <c r="B14233" s="263" t="s">
        <v>30922</v>
      </c>
      <c r="C14233" s="263" t="s">
        <v>12</v>
      </c>
      <c r="D14233" t="s">
        <v>2</v>
      </c>
    </row>
    <row r="14234" spans="1:4" x14ac:dyDescent="0.2">
      <c r="A14234" s="263" t="s">
        <v>18343</v>
      </c>
      <c r="B14234" s="263" t="s">
        <v>30922</v>
      </c>
      <c r="C14234" s="263" t="s">
        <v>12</v>
      </c>
      <c r="D14234" t="s">
        <v>2</v>
      </c>
    </row>
    <row r="14235" spans="1:4" x14ac:dyDescent="0.2">
      <c r="A14235" s="263" t="s">
        <v>3988</v>
      </c>
      <c r="B14235" s="263" t="s">
        <v>30923</v>
      </c>
      <c r="C14235" s="263" t="s">
        <v>12</v>
      </c>
      <c r="D14235" t="s">
        <v>2</v>
      </c>
    </row>
    <row r="14236" spans="1:4" x14ac:dyDescent="0.2">
      <c r="A14236" s="263" t="s">
        <v>18344</v>
      </c>
      <c r="B14236" s="263" t="s">
        <v>30923</v>
      </c>
      <c r="C14236" s="263" t="s">
        <v>12</v>
      </c>
      <c r="D14236" t="s">
        <v>2</v>
      </c>
    </row>
    <row r="14237" spans="1:4" x14ac:dyDescent="0.2">
      <c r="A14237" s="263" t="s">
        <v>3989</v>
      </c>
      <c r="B14237" s="263" t="s">
        <v>30924</v>
      </c>
      <c r="C14237" s="263" t="s">
        <v>12</v>
      </c>
      <c r="D14237" t="s">
        <v>2</v>
      </c>
    </row>
    <row r="14238" spans="1:4" x14ac:dyDescent="0.2">
      <c r="A14238" s="263" t="s">
        <v>18345</v>
      </c>
      <c r="B14238" s="263" t="s">
        <v>30924</v>
      </c>
      <c r="C14238" s="263" t="s">
        <v>12</v>
      </c>
      <c r="D14238" t="s">
        <v>2</v>
      </c>
    </row>
    <row r="14239" spans="1:4" x14ac:dyDescent="0.2">
      <c r="A14239" s="263" t="s">
        <v>3990</v>
      </c>
      <c r="B14239" s="263" t="s">
        <v>30925</v>
      </c>
      <c r="C14239" s="263" t="s">
        <v>12</v>
      </c>
      <c r="D14239" t="s">
        <v>2</v>
      </c>
    </row>
    <row r="14240" spans="1:4" x14ac:dyDescent="0.2">
      <c r="A14240" s="263" t="s">
        <v>18346</v>
      </c>
      <c r="B14240" s="263" t="s">
        <v>30925</v>
      </c>
      <c r="C14240" s="263" t="s">
        <v>12</v>
      </c>
      <c r="D14240" t="s">
        <v>2</v>
      </c>
    </row>
    <row r="14241" spans="1:4" x14ac:dyDescent="0.2">
      <c r="A14241" s="263" t="s">
        <v>3991</v>
      </c>
      <c r="B14241" s="263" t="s">
        <v>30926</v>
      </c>
      <c r="C14241" s="263" t="s">
        <v>12</v>
      </c>
      <c r="D14241" t="s">
        <v>2</v>
      </c>
    </row>
    <row r="14242" spans="1:4" x14ac:dyDescent="0.2">
      <c r="A14242" s="263" t="s">
        <v>18347</v>
      </c>
      <c r="B14242" s="263" t="s">
        <v>30926</v>
      </c>
      <c r="C14242" s="263" t="s">
        <v>12</v>
      </c>
      <c r="D14242" t="s">
        <v>2</v>
      </c>
    </row>
    <row r="14243" spans="1:4" x14ac:dyDescent="0.2">
      <c r="A14243" s="263" t="s">
        <v>3992</v>
      </c>
      <c r="B14243" s="263" t="s">
        <v>30927</v>
      </c>
      <c r="C14243" s="263" t="s">
        <v>12</v>
      </c>
      <c r="D14243" t="s">
        <v>2</v>
      </c>
    </row>
    <row r="14244" spans="1:4" x14ac:dyDescent="0.2">
      <c r="A14244" s="263" t="s">
        <v>18348</v>
      </c>
      <c r="B14244" s="263" t="s">
        <v>30927</v>
      </c>
      <c r="C14244" s="263" t="s">
        <v>12</v>
      </c>
      <c r="D14244" t="s">
        <v>2</v>
      </c>
    </row>
    <row r="14245" spans="1:4" x14ac:dyDescent="0.2">
      <c r="A14245" s="263" t="s">
        <v>3993</v>
      </c>
      <c r="B14245" s="263" t="s">
        <v>30928</v>
      </c>
      <c r="C14245" s="263" t="s">
        <v>12</v>
      </c>
      <c r="D14245" t="s">
        <v>2</v>
      </c>
    </row>
    <row r="14246" spans="1:4" x14ac:dyDescent="0.2">
      <c r="A14246" s="263" t="s">
        <v>18349</v>
      </c>
      <c r="B14246" s="263" t="s">
        <v>30928</v>
      </c>
      <c r="C14246" s="263" t="s">
        <v>12</v>
      </c>
      <c r="D14246" t="s">
        <v>2</v>
      </c>
    </row>
    <row r="14247" spans="1:4" x14ac:dyDescent="0.2">
      <c r="A14247" s="263" t="s">
        <v>9435</v>
      </c>
      <c r="B14247" s="263" t="s">
        <v>30929</v>
      </c>
      <c r="C14247" s="263" t="s">
        <v>12</v>
      </c>
      <c r="D14247" t="s">
        <v>2</v>
      </c>
    </row>
    <row r="14248" spans="1:4" x14ac:dyDescent="0.2">
      <c r="A14248" s="263" t="s">
        <v>18350</v>
      </c>
      <c r="B14248" s="263" t="s">
        <v>30929</v>
      </c>
      <c r="C14248" s="263" t="s">
        <v>12</v>
      </c>
      <c r="D14248" t="s">
        <v>2</v>
      </c>
    </row>
    <row r="14249" spans="1:4" x14ac:dyDescent="0.2">
      <c r="A14249" s="263" t="s">
        <v>9436</v>
      </c>
      <c r="B14249" s="263" t="s">
        <v>30930</v>
      </c>
      <c r="C14249" s="263" t="s">
        <v>12</v>
      </c>
      <c r="D14249" t="s">
        <v>2</v>
      </c>
    </row>
    <row r="14250" spans="1:4" x14ac:dyDescent="0.2">
      <c r="A14250" s="263" t="s">
        <v>18351</v>
      </c>
      <c r="B14250" s="263" t="s">
        <v>30930</v>
      </c>
      <c r="C14250" s="263" t="s">
        <v>12</v>
      </c>
      <c r="D14250" t="s">
        <v>2</v>
      </c>
    </row>
    <row r="14251" spans="1:4" x14ac:dyDescent="0.2">
      <c r="A14251" s="263" t="s">
        <v>9437</v>
      </c>
      <c r="B14251" s="263" t="s">
        <v>30931</v>
      </c>
      <c r="C14251" s="263" t="s">
        <v>12</v>
      </c>
      <c r="D14251" t="s">
        <v>2</v>
      </c>
    </row>
    <row r="14252" spans="1:4" x14ac:dyDescent="0.2">
      <c r="A14252" s="263" t="s">
        <v>18352</v>
      </c>
      <c r="B14252" s="263" t="s">
        <v>30931</v>
      </c>
      <c r="C14252" s="263" t="s">
        <v>12</v>
      </c>
      <c r="D14252" t="s">
        <v>2</v>
      </c>
    </row>
    <row r="14253" spans="1:4" x14ac:dyDescent="0.2">
      <c r="A14253" s="263" t="s">
        <v>3994</v>
      </c>
      <c r="B14253" s="263" t="s">
        <v>30932</v>
      </c>
      <c r="C14253" s="263" t="s">
        <v>12</v>
      </c>
      <c r="D14253" t="s">
        <v>2</v>
      </c>
    </row>
    <row r="14254" spans="1:4" x14ac:dyDescent="0.2">
      <c r="A14254" s="263" t="s">
        <v>18353</v>
      </c>
      <c r="B14254" s="263" t="s">
        <v>30932</v>
      </c>
      <c r="C14254" s="263" t="s">
        <v>12</v>
      </c>
      <c r="D14254" t="s">
        <v>2</v>
      </c>
    </row>
    <row r="14255" spans="1:4" x14ac:dyDescent="0.2">
      <c r="A14255" s="263" t="s">
        <v>9438</v>
      </c>
      <c r="B14255" s="263" t="s">
        <v>30933</v>
      </c>
      <c r="C14255" s="263" t="s">
        <v>12</v>
      </c>
      <c r="D14255" t="s">
        <v>2</v>
      </c>
    </row>
    <row r="14256" spans="1:4" x14ac:dyDescent="0.2">
      <c r="A14256" s="263" t="s">
        <v>18354</v>
      </c>
      <c r="B14256" s="263" t="s">
        <v>30933</v>
      </c>
      <c r="C14256" s="263" t="s">
        <v>12</v>
      </c>
      <c r="D14256" t="s">
        <v>2</v>
      </c>
    </row>
    <row r="14257" spans="1:4" x14ac:dyDescent="0.2">
      <c r="A14257" s="263" t="s">
        <v>3995</v>
      </c>
      <c r="B14257" s="263" t="s">
        <v>30934</v>
      </c>
      <c r="C14257" s="263" t="s">
        <v>12</v>
      </c>
      <c r="D14257" t="s">
        <v>2</v>
      </c>
    </row>
    <row r="14258" spans="1:4" x14ac:dyDescent="0.2">
      <c r="A14258" s="263" t="s">
        <v>18355</v>
      </c>
      <c r="B14258" s="263" t="s">
        <v>30934</v>
      </c>
      <c r="C14258" s="263" t="s">
        <v>12</v>
      </c>
      <c r="D14258" t="s">
        <v>2</v>
      </c>
    </row>
    <row r="14259" spans="1:4" x14ac:dyDescent="0.2">
      <c r="A14259" s="263" t="s">
        <v>3996</v>
      </c>
      <c r="B14259" s="263" t="s">
        <v>30935</v>
      </c>
      <c r="C14259" s="263" t="s">
        <v>12</v>
      </c>
      <c r="D14259" t="s">
        <v>2</v>
      </c>
    </row>
    <row r="14260" spans="1:4" x14ac:dyDescent="0.2">
      <c r="A14260" s="263" t="s">
        <v>18356</v>
      </c>
      <c r="B14260" s="263" t="s">
        <v>30935</v>
      </c>
      <c r="C14260" s="263" t="s">
        <v>12</v>
      </c>
      <c r="D14260" t="s">
        <v>2</v>
      </c>
    </row>
    <row r="14261" spans="1:4" x14ac:dyDescent="0.2">
      <c r="A14261" s="263" t="s">
        <v>3997</v>
      </c>
      <c r="B14261" s="263" t="s">
        <v>30936</v>
      </c>
      <c r="C14261" s="263" t="s">
        <v>12</v>
      </c>
      <c r="D14261" t="s">
        <v>2</v>
      </c>
    </row>
    <row r="14262" spans="1:4" x14ac:dyDescent="0.2">
      <c r="A14262" s="263" t="s">
        <v>18357</v>
      </c>
      <c r="B14262" s="263" t="s">
        <v>30936</v>
      </c>
      <c r="C14262" s="263" t="s">
        <v>12</v>
      </c>
      <c r="D14262" t="s">
        <v>2</v>
      </c>
    </row>
    <row r="14263" spans="1:4" x14ac:dyDescent="0.2">
      <c r="A14263" s="263" t="s">
        <v>3998</v>
      </c>
      <c r="B14263" s="263" t="s">
        <v>30937</v>
      </c>
      <c r="C14263" s="263" t="s">
        <v>12</v>
      </c>
      <c r="D14263" t="s">
        <v>2</v>
      </c>
    </row>
    <row r="14264" spans="1:4" x14ac:dyDescent="0.2">
      <c r="A14264" s="263" t="s">
        <v>18358</v>
      </c>
      <c r="B14264" s="263" t="s">
        <v>30937</v>
      </c>
      <c r="C14264" s="263" t="s">
        <v>12</v>
      </c>
      <c r="D14264" t="s">
        <v>2</v>
      </c>
    </row>
    <row r="14265" spans="1:4" x14ac:dyDescent="0.2">
      <c r="A14265" s="263" t="s">
        <v>3999</v>
      </c>
      <c r="B14265" s="263" t="s">
        <v>30938</v>
      </c>
      <c r="C14265" s="263" t="s">
        <v>12</v>
      </c>
      <c r="D14265" t="s">
        <v>2</v>
      </c>
    </row>
    <row r="14266" spans="1:4" x14ac:dyDescent="0.2">
      <c r="A14266" s="263" t="s">
        <v>18359</v>
      </c>
      <c r="B14266" s="263" t="s">
        <v>30938</v>
      </c>
      <c r="C14266" s="263" t="s">
        <v>12</v>
      </c>
      <c r="D14266" t="s">
        <v>2</v>
      </c>
    </row>
    <row r="14267" spans="1:4" x14ac:dyDescent="0.2">
      <c r="A14267" s="263" t="s">
        <v>4000</v>
      </c>
      <c r="B14267" s="263" t="s">
        <v>30939</v>
      </c>
      <c r="C14267" s="263" t="s">
        <v>12</v>
      </c>
      <c r="D14267" t="s">
        <v>2</v>
      </c>
    </row>
    <row r="14268" spans="1:4" x14ac:dyDescent="0.2">
      <c r="A14268" s="263" t="s">
        <v>18360</v>
      </c>
      <c r="B14268" s="263" t="s">
        <v>30939</v>
      </c>
      <c r="C14268" s="263" t="s">
        <v>12</v>
      </c>
      <c r="D14268" t="s">
        <v>2</v>
      </c>
    </row>
    <row r="14269" spans="1:4" x14ac:dyDescent="0.2">
      <c r="A14269" s="263" t="s">
        <v>4001</v>
      </c>
      <c r="B14269" s="263" t="s">
        <v>30940</v>
      </c>
      <c r="C14269" s="263" t="s">
        <v>12</v>
      </c>
      <c r="D14269" t="s">
        <v>2</v>
      </c>
    </row>
    <row r="14270" spans="1:4" x14ac:dyDescent="0.2">
      <c r="A14270" s="263" t="s">
        <v>18361</v>
      </c>
      <c r="B14270" s="263" t="s">
        <v>30940</v>
      </c>
      <c r="C14270" s="263" t="s">
        <v>12</v>
      </c>
      <c r="D14270" t="s">
        <v>2</v>
      </c>
    </row>
    <row r="14271" spans="1:4" x14ac:dyDescent="0.2">
      <c r="A14271" s="263" t="s">
        <v>4002</v>
      </c>
      <c r="B14271" s="263" t="s">
        <v>30941</v>
      </c>
      <c r="C14271" s="263" t="s">
        <v>12</v>
      </c>
      <c r="D14271" t="s">
        <v>2</v>
      </c>
    </row>
    <row r="14272" spans="1:4" x14ac:dyDescent="0.2">
      <c r="A14272" s="263" t="s">
        <v>18362</v>
      </c>
      <c r="B14272" s="263" t="s">
        <v>30941</v>
      </c>
      <c r="C14272" s="263" t="s">
        <v>12</v>
      </c>
      <c r="D14272" t="s">
        <v>2</v>
      </c>
    </row>
    <row r="14273" spans="1:4" x14ac:dyDescent="0.2">
      <c r="A14273" s="263" t="s">
        <v>4003</v>
      </c>
      <c r="B14273" s="263" t="s">
        <v>30942</v>
      </c>
      <c r="C14273" s="263" t="s">
        <v>12</v>
      </c>
      <c r="D14273" t="s">
        <v>2</v>
      </c>
    </row>
    <row r="14274" spans="1:4" x14ac:dyDescent="0.2">
      <c r="A14274" s="263" t="s">
        <v>18363</v>
      </c>
      <c r="B14274" s="263" t="s">
        <v>30942</v>
      </c>
      <c r="C14274" s="263" t="s">
        <v>12</v>
      </c>
      <c r="D14274" t="s">
        <v>2</v>
      </c>
    </row>
    <row r="14275" spans="1:4" x14ac:dyDescent="0.2">
      <c r="A14275" s="263" t="s">
        <v>4004</v>
      </c>
      <c r="B14275" s="263" t="s">
        <v>30943</v>
      </c>
      <c r="C14275" s="263" t="s">
        <v>12</v>
      </c>
      <c r="D14275" t="s">
        <v>2</v>
      </c>
    </row>
    <row r="14276" spans="1:4" x14ac:dyDescent="0.2">
      <c r="A14276" s="263" t="s">
        <v>18364</v>
      </c>
      <c r="B14276" s="263" t="s">
        <v>30943</v>
      </c>
      <c r="C14276" s="263" t="s">
        <v>12</v>
      </c>
      <c r="D14276" t="s">
        <v>2</v>
      </c>
    </row>
    <row r="14277" spans="1:4" x14ac:dyDescent="0.2">
      <c r="A14277" s="263" t="s">
        <v>4005</v>
      </c>
      <c r="B14277" s="263" t="s">
        <v>30944</v>
      </c>
      <c r="C14277" s="263" t="s">
        <v>12</v>
      </c>
      <c r="D14277" t="s">
        <v>2</v>
      </c>
    </row>
    <row r="14278" spans="1:4" x14ac:dyDescent="0.2">
      <c r="A14278" s="263" t="s">
        <v>18365</v>
      </c>
      <c r="B14278" s="263" t="s">
        <v>30944</v>
      </c>
      <c r="C14278" s="263" t="s">
        <v>12</v>
      </c>
      <c r="D14278" t="s">
        <v>2</v>
      </c>
    </row>
    <row r="14279" spans="1:4" x14ac:dyDescent="0.2">
      <c r="A14279" s="263" t="s">
        <v>4006</v>
      </c>
      <c r="B14279" s="263" t="s">
        <v>30945</v>
      </c>
      <c r="C14279" s="263" t="s">
        <v>12</v>
      </c>
      <c r="D14279" t="s">
        <v>2</v>
      </c>
    </row>
    <row r="14280" spans="1:4" x14ac:dyDescent="0.2">
      <c r="A14280" s="263" t="s">
        <v>18366</v>
      </c>
      <c r="B14280" s="263" t="s">
        <v>30945</v>
      </c>
      <c r="C14280" s="263" t="s">
        <v>12</v>
      </c>
      <c r="D14280" t="s">
        <v>2</v>
      </c>
    </row>
    <row r="14281" spans="1:4" x14ac:dyDescent="0.2">
      <c r="A14281" s="263" t="s">
        <v>4007</v>
      </c>
      <c r="B14281" s="263" t="s">
        <v>23868</v>
      </c>
      <c r="C14281" s="263" t="s">
        <v>12</v>
      </c>
      <c r="D14281" t="s">
        <v>2</v>
      </c>
    </row>
    <row r="14282" spans="1:4" x14ac:dyDescent="0.2">
      <c r="A14282" s="263" t="s">
        <v>18367</v>
      </c>
      <c r="B14282" s="263" t="s">
        <v>23868</v>
      </c>
      <c r="C14282" s="263" t="s">
        <v>12</v>
      </c>
      <c r="D14282" t="s">
        <v>2</v>
      </c>
    </row>
    <row r="14283" spans="1:4" x14ac:dyDescent="0.2">
      <c r="A14283" s="263" t="s">
        <v>4008</v>
      </c>
      <c r="B14283" s="263" t="s">
        <v>30946</v>
      </c>
      <c r="C14283" s="263" t="s">
        <v>20</v>
      </c>
      <c r="D14283" t="s">
        <v>0</v>
      </c>
    </row>
    <row r="14284" spans="1:4" x14ac:dyDescent="0.2">
      <c r="A14284" s="263" t="s">
        <v>18368</v>
      </c>
      <c r="B14284" s="263" t="s">
        <v>30946</v>
      </c>
      <c r="C14284" s="263" t="s">
        <v>20</v>
      </c>
      <c r="D14284" t="s">
        <v>0</v>
      </c>
    </row>
    <row r="14285" spans="1:4" x14ac:dyDescent="0.2">
      <c r="A14285" s="263" t="s">
        <v>4009</v>
      </c>
      <c r="B14285" s="263" t="s">
        <v>30947</v>
      </c>
      <c r="C14285" s="263" t="s">
        <v>20</v>
      </c>
      <c r="D14285" t="s">
        <v>0</v>
      </c>
    </row>
    <row r="14286" spans="1:4" x14ac:dyDescent="0.2">
      <c r="A14286" s="263" t="s">
        <v>18369</v>
      </c>
      <c r="B14286" s="263" t="s">
        <v>30947</v>
      </c>
      <c r="C14286" s="263" t="s">
        <v>20</v>
      </c>
      <c r="D14286" t="s">
        <v>0</v>
      </c>
    </row>
    <row r="14287" spans="1:4" x14ac:dyDescent="0.2">
      <c r="A14287" s="263" t="s">
        <v>9439</v>
      </c>
      <c r="B14287" s="263" t="s">
        <v>23869</v>
      </c>
      <c r="C14287" s="263" t="s">
        <v>12</v>
      </c>
      <c r="D14287" t="s">
        <v>2</v>
      </c>
    </row>
    <row r="14288" spans="1:4" x14ac:dyDescent="0.2">
      <c r="A14288" s="263" t="s">
        <v>18370</v>
      </c>
      <c r="B14288" s="263" t="s">
        <v>23869</v>
      </c>
      <c r="C14288" s="263" t="s">
        <v>12</v>
      </c>
      <c r="D14288" t="s">
        <v>2</v>
      </c>
    </row>
    <row r="14289" spans="1:4" x14ac:dyDescent="0.2">
      <c r="A14289" s="263" t="s">
        <v>9440</v>
      </c>
      <c r="B14289" s="263" t="s">
        <v>30948</v>
      </c>
      <c r="C14289" s="263" t="s">
        <v>12</v>
      </c>
      <c r="D14289" t="s">
        <v>2</v>
      </c>
    </row>
    <row r="14290" spans="1:4" x14ac:dyDescent="0.2">
      <c r="A14290" s="263" t="s">
        <v>18371</v>
      </c>
      <c r="B14290" s="263" t="s">
        <v>30948</v>
      </c>
      <c r="C14290" s="263" t="s">
        <v>12</v>
      </c>
      <c r="D14290" t="s">
        <v>2</v>
      </c>
    </row>
    <row r="14291" spans="1:4" x14ac:dyDescent="0.2">
      <c r="A14291" s="263" t="s">
        <v>9441</v>
      </c>
      <c r="B14291" s="263" t="s">
        <v>30949</v>
      </c>
      <c r="C14291" s="263" t="s">
        <v>12</v>
      </c>
      <c r="D14291" t="s">
        <v>2</v>
      </c>
    </row>
    <row r="14292" spans="1:4" x14ac:dyDescent="0.2">
      <c r="A14292" s="263" t="s">
        <v>18372</v>
      </c>
      <c r="B14292" s="263" t="s">
        <v>30949</v>
      </c>
      <c r="C14292" s="263" t="s">
        <v>12</v>
      </c>
      <c r="D14292" t="s">
        <v>2</v>
      </c>
    </row>
    <row r="14293" spans="1:4" x14ac:dyDescent="0.2">
      <c r="A14293" s="263" t="s">
        <v>9442</v>
      </c>
      <c r="B14293" s="263" t="s">
        <v>30950</v>
      </c>
      <c r="C14293" s="263" t="s">
        <v>12</v>
      </c>
      <c r="D14293" t="s">
        <v>2</v>
      </c>
    </row>
    <row r="14294" spans="1:4" x14ac:dyDescent="0.2">
      <c r="A14294" s="263" t="s">
        <v>18373</v>
      </c>
      <c r="B14294" s="263" t="s">
        <v>30950</v>
      </c>
      <c r="C14294" s="263" t="s">
        <v>12</v>
      </c>
      <c r="D14294" t="s">
        <v>2</v>
      </c>
    </row>
    <row r="14295" spans="1:4" x14ac:dyDescent="0.2">
      <c r="A14295" s="263" t="s">
        <v>9443</v>
      </c>
      <c r="B14295" s="263" t="s">
        <v>30951</v>
      </c>
      <c r="C14295" s="263" t="s">
        <v>20</v>
      </c>
      <c r="D14295" t="s">
        <v>0</v>
      </c>
    </row>
    <row r="14296" spans="1:4" x14ac:dyDescent="0.2">
      <c r="A14296" s="263" t="s">
        <v>18374</v>
      </c>
      <c r="B14296" s="263" t="s">
        <v>30951</v>
      </c>
      <c r="C14296" s="263" t="s">
        <v>20</v>
      </c>
      <c r="D14296" t="s">
        <v>0</v>
      </c>
    </row>
    <row r="14297" spans="1:4" x14ac:dyDescent="0.2">
      <c r="A14297" s="263" t="s">
        <v>9444</v>
      </c>
      <c r="B14297" s="263" t="s">
        <v>30952</v>
      </c>
      <c r="C14297" s="263" t="s">
        <v>20</v>
      </c>
      <c r="D14297" t="s">
        <v>0</v>
      </c>
    </row>
    <row r="14298" spans="1:4" x14ac:dyDescent="0.2">
      <c r="A14298" s="263" t="s">
        <v>18375</v>
      </c>
      <c r="B14298" s="263" t="s">
        <v>30952</v>
      </c>
      <c r="C14298" s="263" t="s">
        <v>20</v>
      </c>
      <c r="D14298" t="s">
        <v>0</v>
      </c>
    </row>
    <row r="14299" spans="1:4" x14ac:dyDescent="0.2">
      <c r="A14299" s="263" t="s">
        <v>9445</v>
      </c>
      <c r="B14299" s="263" t="s">
        <v>30953</v>
      </c>
      <c r="C14299" s="263" t="s">
        <v>20</v>
      </c>
      <c r="D14299" t="s">
        <v>0</v>
      </c>
    </row>
    <row r="14300" spans="1:4" x14ac:dyDescent="0.2">
      <c r="A14300" s="263" t="s">
        <v>18376</v>
      </c>
      <c r="B14300" s="263" t="s">
        <v>30953</v>
      </c>
      <c r="C14300" s="263" t="s">
        <v>20</v>
      </c>
      <c r="D14300" t="s">
        <v>0</v>
      </c>
    </row>
    <row r="14301" spans="1:4" x14ac:dyDescent="0.2">
      <c r="A14301" s="263" t="s">
        <v>9446</v>
      </c>
      <c r="B14301" s="263" t="s">
        <v>30954</v>
      </c>
      <c r="C14301" s="263" t="s">
        <v>20</v>
      </c>
      <c r="D14301" t="s">
        <v>0</v>
      </c>
    </row>
    <row r="14302" spans="1:4" x14ac:dyDescent="0.2">
      <c r="A14302" s="263" t="s">
        <v>18377</v>
      </c>
      <c r="B14302" s="263" t="s">
        <v>30954</v>
      </c>
      <c r="C14302" s="263" t="s">
        <v>20</v>
      </c>
      <c r="D14302" t="s">
        <v>0</v>
      </c>
    </row>
    <row r="14303" spans="1:4" x14ac:dyDescent="0.2">
      <c r="A14303" s="263" t="s">
        <v>4010</v>
      </c>
      <c r="B14303" s="263" t="s">
        <v>30955</v>
      </c>
      <c r="C14303" s="263" t="s">
        <v>12</v>
      </c>
      <c r="D14303" t="s">
        <v>2</v>
      </c>
    </row>
    <row r="14304" spans="1:4" x14ac:dyDescent="0.2">
      <c r="A14304" s="263" t="s">
        <v>18378</v>
      </c>
      <c r="B14304" s="263" t="s">
        <v>30955</v>
      </c>
      <c r="C14304" s="263" t="s">
        <v>12</v>
      </c>
      <c r="D14304" t="s">
        <v>2</v>
      </c>
    </row>
    <row r="14305" spans="1:4" x14ac:dyDescent="0.2">
      <c r="A14305" s="263" t="s">
        <v>4011</v>
      </c>
      <c r="B14305" s="263" t="s">
        <v>30956</v>
      </c>
      <c r="C14305" s="263" t="s">
        <v>12</v>
      </c>
      <c r="D14305" t="s">
        <v>2</v>
      </c>
    </row>
    <row r="14306" spans="1:4" x14ac:dyDescent="0.2">
      <c r="A14306" s="263" t="s">
        <v>18379</v>
      </c>
      <c r="B14306" s="263" t="s">
        <v>30956</v>
      </c>
      <c r="C14306" s="263" t="s">
        <v>12</v>
      </c>
      <c r="D14306" t="s">
        <v>2</v>
      </c>
    </row>
    <row r="14307" spans="1:4" x14ac:dyDescent="0.2">
      <c r="A14307" s="263" t="s">
        <v>4012</v>
      </c>
      <c r="B14307" s="263" t="s">
        <v>30957</v>
      </c>
      <c r="C14307" s="263" t="s">
        <v>12</v>
      </c>
      <c r="D14307" t="s">
        <v>2</v>
      </c>
    </row>
    <row r="14308" spans="1:4" x14ac:dyDescent="0.2">
      <c r="A14308" s="263" t="s">
        <v>18380</v>
      </c>
      <c r="B14308" s="263" t="s">
        <v>30957</v>
      </c>
      <c r="C14308" s="263" t="s">
        <v>12</v>
      </c>
      <c r="D14308" t="s">
        <v>2</v>
      </c>
    </row>
    <row r="14309" spans="1:4" x14ac:dyDescent="0.2">
      <c r="A14309" s="263" t="s">
        <v>4013</v>
      </c>
      <c r="B14309" s="263" t="s">
        <v>30958</v>
      </c>
      <c r="C14309" s="263" t="s">
        <v>12</v>
      </c>
      <c r="D14309" t="s">
        <v>2</v>
      </c>
    </row>
    <row r="14310" spans="1:4" x14ac:dyDescent="0.2">
      <c r="A14310" s="263" t="s">
        <v>18381</v>
      </c>
      <c r="B14310" s="263" t="s">
        <v>30958</v>
      </c>
      <c r="C14310" s="263" t="s">
        <v>12</v>
      </c>
      <c r="D14310" t="s">
        <v>2</v>
      </c>
    </row>
    <row r="14311" spans="1:4" x14ac:dyDescent="0.2">
      <c r="A14311" s="263" t="s">
        <v>4014</v>
      </c>
      <c r="B14311" s="263" t="s">
        <v>30959</v>
      </c>
      <c r="C14311" s="263" t="s">
        <v>12</v>
      </c>
      <c r="D14311" t="s">
        <v>2</v>
      </c>
    </row>
    <row r="14312" spans="1:4" x14ac:dyDescent="0.2">
      <c r="A14312" s="263" t="s">
        <v>18382</v>
      </c>
      <c r="B14312" s="263" t="s">
        <v>30959</v>
      </c>
      <c r="C14312" s="263" t="s">
        <v>12</v>
      </c>
      <c r="D14312" t="s">
        <v>2</v>
      </c>
    </row>
    <row r="14313" spans="1:4" x14ac:dyDescent="0.2">
      <c r="A14313" s="263" t="s">
        <v>4015</v>
      </c>
      <c r="B14313" s="263" t="s">
        <v>30960</v>
      </c>
      <c r="C14313" s="263" t="s">
        <v>20</v>
      </c>
      <c r="D14313" t="s">
        <v>0</v>
      </c>
    </row>
    <row r="14314" spans="1:4" x14ac:dyDescent="0.2">
      <c r="A14314" s="263" t="s">
        <v>18383</v>
      </c>
      <c r="B14314" s="263" t="s">
        <v>30960</v>
      </c>
      <c r="C14314" s="263" t="s">
        <v>20</v>
      </c>
      <c r="D14314" t="s">
        <v>0</v>
      </c>
    </row>
    <row r="14315" spans="1:4" x14ac:dyDescent="0.2">
      <c r="A14315" s="263" t="s">
        <v>4016</v>
      </c>
      <c r="B14315" s="263" t="s">
        <v>30961</v>
      </c>
      <c r="C14315" s="263" t="s">
        <v>20</v>
      </c>
      <c r="D14315" t="s">
        <v>0</v>
      </c>
    </row>
    <row r="14316" spans="1:4" x14ac:dyDescent="0.2">
      <c r="A14316" s="263" t="s">
        <v>18384</v>
      </c>
      <c r="B14316" s="263" t="s">
        <v>30961</v>
      </c>
      <c r="C14316" s="263" t="s">
        <v>20</v>
      </c>
      <c r="D14316" t="s">
        <v>0</v>
      </c>
    </row>
    <row r="14317" spans="1:4" x14ac:dyDescent="0.2">
      <c r="A14317" s="263" t="s">
        <v>4017</v>
      </c>
      <c r="B14317" s="263" t="s">
        <v>30962</v>
      </c>
      <c r="C14317" s="263" t="s">
        <v>20</v>
      </c>
      <c r="D14317" t="s">
        <v>0</v>
      </c>
    </row>
    <row r="14318" spans="1:4" x14ac:dyDescent="0.2">
      <c r="A14318" s="263" t="s">
        <v>18385</v>
      </c>
      <c r="B14318" s="263" t="s">
        <v>30962</v>
      </c>
      <c r="C14318" s="263" t="s">
        <v>20</v>
      </c>
      <c r="D14318" t="s">
        <v>0</v>
      </c>
    </row>
    <row r="14319" spans="1:4" x14ac:dyDescent="0.2">
      <c r="A14319" s="263" t="s">
        <v>4018</v>
      </c>
      <c r="B14319" s="263" t="s">
        <v>30963</v>
      </c>
      <c r="C14319" s="263" t="s">
        <v>20</v>
      </c>
      <c r="D14319" t="s">
        <v>0</v>
      </c>
    </row>
    <row r="14320" spans="1:4" x14ac:dyDescent="0.2">
      <c r="A14320" s="263" t="s">
        <v>18386</v>
      </c>
      <c r="B14320" s="263" t="s">
        <v>30963</v>
      </c>
      <c r="C14320" s="263" t="s">
        <v>20</v>
      </c>
      <c r="D14320" t="s">
        <v>0</v>
      </c>
    </row>
    <row r="14321" spans="1:4" x14ac:dyDescent="0.2">
      <c r="A14321" s="263" t="s">
        <v>4019</v>
      </c>
      <c r="B14321" s="263" t="s">
        <v>30964</v>
      </c>
      <c r="C14321" s="263" t="s">
        <v>20</v>
      </c>
      <c r="D14321" t="s">
        <v>0</v>
      </c>
    </row>
    <row r="14322" spans="1:4" x14ac:dyDescent="0.2">
      <c r="A14322" s="263" t="s">
        <v>18387</v>
      </c>
      <c r="B14322" s="263" t="s">
        <v>30964</v>
      </c>
      <c r="C14322" s="263" t="s">
        <v>20</v>
      </c>
      <c r="D14322" t="s">
        <v>0</v>
      </c>
    </row>
    <row r="14323" spans="1:4" x14ac:dyDescent="0.2">
      <c r="A14323" s="263" t="s">
        <v>4020</v>
      </c>
      <c r="B14323" s="263" t="s">
        <v>30965</v>
      </c>
      <c r="C14323" s="263" t="s">
        <v>20</v>
      </c>
      <c r="D14323" t="s">
        <v>0</v>
      </c>
    </row>
    <row r="14324" spans="1:4" x14ac:dyDescent="0.2">
      <c r="A14324" s="263" t="s">
        <v>18388</v>
      </c>
      <c r="B14324" s="263" t="s">
        <v>30965</v>
      </c>
      <c r="C14324" s="263" t="s">
        <v>20</v>
      </c>
      <c r="D14324" t="s">
        <v>0</v>
      </c>
    </row>
    <row r="14325" spans="1:4" x14ac:dyDescent="0.2">
      <c r="A14325" s="263" t="s">
        <v>4021</v>
      </c>
      <c r="B14325" s="263" t="s">
        <v>30966</v>
      </c>
      <c r="C14325" s="263" t="s">
        <v>12</v>
      </c>
      <c r="D14325" t="s">
        <v>2</v>
      </c>
    </row>
    <row r="14326" spans="1:4" x14ac:dyDescent="0.2">
      <c r="A14326" s="263" t="s">
        <v>18389</v>
      </c>
      <c r="B14326" s="263" t="s">
        <v>30966</v>
      </c>
      <c r="C14326" s="263" t="s">
        <v>12</v>
      </c>
      <c r="D14326" t="s">
        <v>2</v>
      </c>
    </row>
    <row r="14327" spans="1:4" x14ac:dyDescent="0.2">
      <c r="A14327" s="263" t="s">
        <v>4022</v>
      </c>
      <c r="B14327" s="263" t="s">
        <v>30967</v>
      </c>
      <c r="C14327" s="263" t="s">
        <v>12</v>
      </c>
      <c r="D14327" t="s">
        <v>2</v>
      </c>
    </row>
    <row r="14328" spans="1:4" x14ac:dyDescent="0.2">
      <c r="A14328" s="263" t="s">
        <v>18390</v>
      </c>
      <c r="B14328" s="263" t="s">
        <v>30967</v>
      </c>
      <c r="C14328" s="263" t="s">
        <v>12</v>
      </c>
      <c r="D14328" t="s">
        <v>2</v>
      </c>
    </row>
    <row r="14329" spans="1:4" x14ac:dyDescent="0.2">
      <c r="A14329" s="263" t="s">
        <v>4023</v>
      </c>
      <c r="B14329" s="263" t="s">
        <v>30968</v>
      </c>
      <c r="C14329" s="263" t="s">
        <v>12</v>
      </c>
      <c r="D14329" t="s">
        <v>2</v>
      </c>
    </row>
    <row r="14330" spans="1:4" x14ac:dyDescent="0.2">
      <c r="A14330" s="263" t="s">
        <v>18391</v>
      </c>
      <c r="B14330" s="263" t="s">
        <v>30968</v>
      </c>
      <c r="C14330" s="263" t="s">
        <v>12</v>
      </c>
      <c r="D14330" t="s">
        <v>2</v>
      </c>
    </row>
    <row r="14331" spans="1:4" x14ac:dyDescent="0.2">
      <c r="A14331" s="263" t="s">
        <v>9447</v>
      </c>
      <c r="B14331" s="263" t="s">
        <v>30969</v>
      </c>
      <c r="C14331" s="263" t="s">
        <v>12</v>
      </c>
      <c r="D14331" t="s">
        <v>2</v>
      </c>
    </row>
    <row r="14332" spans="1:4" x14ac:dyDescent="0.2">
      <c r="A14332" s="263" t="s">
        <v>18392</v>
      </c>
      <c r="B14332" s="263" t="s">
        <v>30969</v>
      </c>
      <c r="C14332" s="263" t="s">
        <v>12</v>
      </c>
      <c r="D14332" t="s">
        <v>2</v>
      </c>
    </row>
    <row r="14333" spans="1:4" x14ac:dyDescent="0.2">
      <c r="A14333" s="263" t="s">
        <v>4024</v>
      </c>
      <c r="B14333" s="263" t="s">
        <v>30970</v>
      </c>
      <c r="C14333" s="263" t="s">
        <v>12</v>
      </c>
      <c r="D14333" t="s">
        <v>2</v>
      </c>
    </row>
    <row r="14334" spans="1:4" x14ac:dyDescent="0.2">
      <c r="A14334" s="263" t="s">
        <v>18393</v>
      </c>
      <c r="B14334" s="263" t="s">
        <v>30970</v>
      </c>
      <c r="C14334" s="263" t="s">
        <v>12</v>
      </c>
      <c r="D14334" t="s">
        <v>2</v>
      </c>
    </row>
    <row r="14335" spans="1:4" x14ac:dyDescent="0.2">
      <c r="A14335" s="263" t="s">
        <v>4025</v>
      </c>
      <c r="B14335" s="263" t="s">
        <v>30971</v>
      </c>
      <c r="C14335" s="263" t="s">
        <v>12</v>
      </c>
      <c r="D14335" t="s">
        <v>2</v>
      </c>
    </row>
    <row r="14336" spans="1:4" x14ac:dyDescent="0.2">
      <c r="A14336" s="263" t="s">
        <v>18394</v>
      </c>
      <c r="B14336" s="263" t="s">
        <v>30971</v>
      </c>
      <c r="C14336" s="263" t="s">
        <v>12</v>
      </c>
      <c r="D14336" t="s">
        <v>2</v>
      </c>
    </row>
    <row r="14337" spans="1:4" x14ac:dyDescent="0.2">
      <c r="A14337" s="263" t="s">
        <v>4026</v>
      </c>
      <c r="B14337" s="263" t="s">
        <v>30972</v>
      </c>
      <c r="C14337" s="263" t="s">
        <v>12</v>
      </c>
      <c r="D14337" t="s">
        <v>2</v>
      </c>
    </row>
    <row r="14338" spans="1:4" x14ac:dyDescent="0.2">
      <c r="A14338" s="263" t="s">
        <v>18395</v>
      </c>
      <c r="B14338" s="263" t="s">
        <v>30972</v>
      </c>
      <c r="C14338" s="263" t="s">
        <v>12</v>
      </c>
      <c r="D14338" t="s">
        <v>2</v>
      </c>
    </row>
    <row r="14339" spans="1:4" x14ac:dyDescent="0.2">
      <c r="A14339" s="263" t="s">
        <v>4027</v>
      </c>
      <c r="B14339" s="263" t="s">
        <v>30973</v>
      </c>
      <c r="C14339" s="263" t="s">
        <v>12</v>
      </c>
      <c r="D14339" t="s">
        <v>2</v>
      </c>
    </row>
    <row r="14340" spans="1:4" x14ac:dyDescent="0.2">
      <c r="A14340" s="263" t="s">
        <v>18396</v>
      </c>
      <c r="B14340" s="263" t="s">
        <v>30973</v>
      </c>
      <c r="C14340" s="263" t="s">
        <v>12</v>
      </c>
      <c r="D14340" t="s">
        <v>2</v>
      </c>
    </row>
    <row r="14341" spans="1:4" x14ac:dyDescent="0.2">
      <c r="A14341" s="263" t="s">
        <v>4028</v>
      </c>
      <c r="B14341" s="263" t="s">
        <v>30974</v>
      </c>
      <c r="C14341" s="263" t="s">
        <v>12</v>
      </c>
      <c r="D14341" t="s">
        <v>2</v>
      </c>
    </row>
    <row r="14342" spans="1:4" x14ac:dyDescent="0.2">
      <c r="A14342" s="263" t="s">
        <v>18397</v>
      </c>
      <c r="B14342" s="263" t="s">
        <v>30974</v>
      </c>
      <c r="C14342" s="263" t="s">
        <v>12</v>
      </c>
      <c r="D14342" t="s">
        <v>2</v>
      </c>
    </row>
    <row r="14343" spans="1:4" x14ac:dyDescent="0.2">
      <c r="A14343" s="263" t="s">
        <v>4029</v>
      </c>
      <c r="B14343" s="263" t="s">
        <v>30975</v>
      </c>
      <c r="C14343" s="263" t="s">
        <v>12</v>
      </c>
      <c r="D14343" t="s">
        <v>2</v>
      </c>
    </row>
    <row r="14344" spans="1:4" x14ac:dyDescent="0.2">
      <c r="A14344" s="263" t="s">
        <v>18398</v>
      </c>
      <c r="B14344" s="263" t="s">
        <v>30975</v>
      </c>
      <c r="C14344" s="263" t="s">
        <v>12</v>
      </c>
      <c r="D14344" t="s">
        <v>2</v>
      </c>
    </row>
    <row r="14345" spans="1:4" x14ac:dyDescent="0.2">
      <c r="A14345" s="263" t="s">
        <v>4030</v>
      </c>
      <c r="B14345" s="263" t="s">
        <v>30976</v>
      </c>
      <c r="C14345" s="263" t="s">
        <v>12</v>
      </c>
      <c r="D14345" t="s">
        <v>2</v>
      </c>
    </row>
    <row r="14346" spans="1:4" x14ac:dyDescent="0.2">
      <c r="A14346" s="263" t="s">
        <v>18399</v>
      </c>
      <c r="B14346" s="263" t="s">
        <v>30976</v>
      </c>
      <c r="C14346" s="263" t="s">
        <v>12</v>
      </c>
      <c r="D14346" t="s">
        <v>2</v>
      </c>
    </row>
    <row r="14347" spans="1:4" x14ac:dyDescent="0.2">
      <c r="A14347" s="263" t="s">
        <v>4031</v>
      </c>
      <c r="B14347" s="263" t="s">
        <v>30977</v>
      </c>
      <c r="C14347" s="263" t="s">
        <v>12</v>
      </c>
      <c r="D14347" t="s">
        <v>2</v>
      </c>
    </row>
    <row r="14348" spans="1:4" x14ac:dyDescent="0.2">
      <c r="A14348" s="263" t="s">
        <v>18400</v>
      </c>
      <c r="B14348" s="263" t="s">
        <v>30977</v>
      </c>
      <c r="C14348" s="263" t="s">
        <v>12</v>
      </c>
      <c r="D14348" t="s">
        <v>2</v>
      </c>
    </row>
    <row r="14349" spans="1:4" x14ac:dyDescent="0.2">
      <c r="A14349" s="263" t="s">
        <v>4032</v>
      </c>
      <c r="B14349" s="263" t="s">
        <v>30978</v>
      </c>
      <c r="C14349" s="263" t="s">
        <v>12</v>
      </c>
      <c r="D14349" t="s">
        <v>2</v>
      </c>
    </row>
    <row r="14350" spans="1:4" x14ac:dyDescent="0.2">
      <c r="A14350" s="263" t="s">
        <v>18401</v>
      </c>
      <c r="B14350" s="263" t="s">
        <v>30978</v>
      </c>
      <c r="C14350" s="263" t="s">
        <v>12</v>
      </c>
      <c r="D14350" t="s">
        <v>2</v>
      </c>
    </row>
    <row r="14351" spans="1:4" x14ac:dyDescent="0.2">
      <c r="A14351" s="263" t="s">
        <v>4033</v>
      </c>
      <c r="B14351" s="263" t="s">
        <v>30979</v>
      </c>
      <c r="C14351" s="263" t="s">
        <v>12</v>
      </c>
      <c r="D14351" t="s">
        <v>2</v>
      </c>
    </row>
    <row r="14352" spans="1:4" x14ac:dyDescent="0.2">
      <c r="A14352" s="263" t="s">
        <v>18402</v>
      </c>
      <c r="B14352" s="263" t="s">
        <v>30979</v>
      </c>
      <c r="C14352" s="263" t="s">
        <v>12</v>
      </c>
      <c r="D14352" t="s">
        <v>2</v>
      </c>
    </row>
    <row r="14353" spans="1:4" x14ac:dyDescent="0.2">
      <c r="A14353" s="263" t="s">
        <v>4034</v>
      </c>
      <c r="B14353" s="263" t="s">
        <v>30980</v>
      </c>
      <c r="C14353" s="263" t="s">
        <v>12</v>
      </c>
      <c r="D14353" t="s">
        <v>2</v>
      </c>
    </row>
    <row r="14354" spans="1:4" x14ac:dyDescent="0.2">
      <c r="A14354" s="263" t="s">
        <v>18403</v>
      </c>
      <c r="B14354" s="263" t="s">
        <v>30980</v>
      </c>
      <c r="C14354" s="263" t="s">
        <v>12</v>
      </c>
      <c r="D14354" t="s">
        <v>2</v>
      </c>
    </row>
    <row r="14355" spans="1:4" x14ac:dyDescent="0.2">
      <c r="A14355" s="263" t="s">
        <v>4035</v>
      </c>
      <c r="B14355" s="263" t="s">
        <v>30981</v>
      </c>
      <c r="C14355" s="263" t="s">
        <v>12</v>
      </c>
      <c r="D14355" t="s">
        <v>2</v>
      </c>
    </row>
    <row r="14356" spans="1:4" x14ac:dyDescent="0.2">
      <c r="A14356" s="263" t="s">
        <v>18404</v>
      </c>
      <c r="B14356" s="263" t="s">
        <v>30981</v>
      </c>
      <c r="C14356" s="263" t="s">
        <v>12</v>
      </c>
      <c r="D14356" t="s">
        <v>2</v>
      </c>
    </row>
    <row r="14357" spans="1:4" x14ac:dyDescent="0.2">
      <c r="A14357" s="263" t="s">
        <v>4036</v>
      </c>
      <c r="B14357" s="263" t="s">
        <v>30982</v>
      </c>
      <c r="C14357" s="263" t="s">
        <v>12</v>
      </c>
      <c r="D14357" t="s">
        <v>2</v>
      </c>
    </row>
    <row r="14358" spans="1:4" x14ac:dyDescent="0.2">
      <c r="A14358" s="263" t="s">
        <v>18405</v>
      </c>
      <c r="B14358" s="263" t="s">
        <v>30982</v>
      </c>
      <c r="C14358" s="263" t="s">
        <v>12</v>
      </c>
      <c r="D14358" t="s">
        <v>2</v>
      </c>
    </row>
    <row r="14359" spans="1:4" x14ac:dyDescent="0.2">
      <c r="A14359" s="263" t="s">
        <v>4037</v>
      </c>
      <c r="B14359" s="263" t="s">
        <v>30983</v>
      </c>
      <c r="C14359" s="263" t="s">
        <v>12</v>
      </c>
      <c r="D14359" t="s">
        <v>2</v>
      </c>
    </row>
    <row r="14360" spans="1:4" x14ac:dyDescent="0.2">
      <c r="A14360" s="263" t="s">
        <v>18406</v>
      </c>
      <c r="B14360" s="263" t="s">
        <v>30983</v>
      </c>
      <c r="C14360" s="263" t="s">
        <v>12</v>
      </c>
      <c r="D14360" t="s">
        <v>2</v>
      </c>
    </row>
    <row r="14361" spans="1:4" x14ac:dyDescent="0.2">
      <c r="A14361" s="263" t="s">
        <v>4038</v>
      </c>
      <c r="B14361" s="263" t="s">
        <v>23870</v>
      </c>
      <c r="C14361" s="263" t="s">
        <v>12</v>
      </c>
      <c r="D14361" t="s">
        <v>2</v>
      </c>
    </row>
    <row r="14362" spans="1:4" x14ac:dyDescent="0.2">
      <c r="A14362" s="263" t="s">
        <v>18407</v>
      </c>
      <c r="B14362" s="263" t="s">
        <v>23870</v>
      </c>
      <c r="C14362" s="263" t="s">
        <v>12</v>
      </c>
      <c r="D14362" t="s">
        <v>2</v>
      </c>
    </row>
    <row r="14363" spans="1:4" x14ac:dyDescent="0.2">
      <c r="A14363" s="263" t="s">
        <v>4039</v>
      </c>
      <c r="B14363" s="263" t="s">
        <v>30984</v>
      </c>
      <c r="C14363" s="263" t="s">
        <v>12</v>
      </c>
      <c r="D14363" t="s">
        <v>2</v>
      </c>
    </row>
    <row r="14364" spans="1:4" x14ac:dyDescent="0.2">
      <c r="A14364" s="263" t="s">
        <v>18408</v>
      </c>
      <c r="B14364" s="263" t="s">
        <v>30984</v>
      </c>
      <c r="C14364" s="263" t="s">
        <v>12</v>
      </c>
      <c r="D14364" t="s">
        <v>2</v>
      </c>
    </row>
    <row r="14365" spans="1:4" x14ac:dyDescent="0.2">
      <c r="A14365" s="263" t="s">
        <v>4040</v>
      </c>
      <c r="B14365" s="263" t="s">
        <v>30985</v>
      </c>
      <c r="C14365" s="263" t="s">
        <v>12</v>
      </c>
      <c r="D14365" t="s">
        <v>2</v>
      </c>
    </row>
    <row r="14366" spans="1:4" x14ac:dyDescent="0.2">
      <c r="A14366" s="263" t="s">
        <v>18409</v>
      </c>
      <c r="B14366" s="263" t="s">
        <v>30985</v>
      </c>
      <c r="C14366" s="263" t="s">
        <v>12</v>
      </c>
      <c r="D14366" t="s">
        <v>2</v>
      </c>
    </row>
    <row r="14367" spans="1:4" x14ac:dyDescent="0.2">
      <c r="A14367" s="263" t="s">
        <v>4041</v>
      </c>
      <c r="B14367" s="263" t="s">
        <v>30986</v>
      </c>
      <c r="C14367" s="263" t="s">
        <v>12</v>
      </c>
      <c r="D14367" t="s">
        <v>2</v>
      </c>
    </row>
    <row r="14368" spans="1:4" x14ac:dyDescent="0.2">
      <c r="A14368" s="263" t="s">
        <v>18410</v>
      </c>
      <c r="B14368" s="263" t="s">
        <v>30986</v>
      </c>
      <c r="C14368" s="263" t="s">
        <v>12</v>
      </c>
      <c r="D14368" t="s">
        <v>2</v>
      </c>
    </row>
    <row r="14369" spans="1:4" x14ac:dyDescent="0.2">
      <c r="A14369" s="263" t="s">
        <v>4042</v>
      </c>
      <c r="B14369" s="263" t="s">
        <v>30987</v>
      </c>
      <c r="C14369" s="263" t="s">
        <v>12</v>
      </c>
      <c r="D14369" t="s">
        <v>2</v>
      </c>
    </row>
    <row r="14370" spans="1:4" x14ac:dyDescent="0.2">
      <c r="A14370" s="263" t="s">
        <v>18411</v>
      </c>
      <c r="B14370" s="263" t="s">
        <v>30987</v>
      </c>
      <c r="C14370" s="263" t="s">
        <v>12</v>
      </c>
      <c r="D14370" t="s">
        <v>2</v>
      </c>
    </row>
    <row r="14371" spans="1:4" x14ac:dyDescent="0.2">
      <c r="A14371" s="263" t="s">
        <v>4043</v>
      </c>
      <c r="B14371" s="263" t="s">
        <v>30988</v>
      </c>
      <c r="C14371" s="263" t="s">
        <v>12</v>
      </c>
      <c r="D14371" t="s">
        <v>2</v>
      </c>
    </row>
    <row r="14372" spans="1:4" x14ac:dyDescent="0.2">
      <c r="A14372" s="263" t="s">
        <v>18412</v>
      </c>
      <c r="B14372" s="263" t="s">
        <v>30988</v>
      </c>
      <c r="C14372" s="263" t="s">
        <v>12</v>
      </c>
      <c r="D14372" t="s">
        <v>2</v>
      </c>
    </row>
    <row r="14373" spans="1:4" x14ac:dyDescent="0.2">
      <c r="A14373" s="263" t="s">
        <v>9448</v>
      </c>
      <c r="B14373" s="263" t="s">
        <v>30989</v>
      </c>
      <c r="C14373" s="263" t="s">
        <v>12</v>
      </c>
      <c r="D14373" t="s">
        <v>2</v>
      </c>
    </row>
    <row r="14374" spans="1:4" x14ac:dyDescent="0.2">
      <c r="A14374" s="263" t="s">
        <v>18413</v>
      </c>
      <c r="B14374" s="263" t="s">
        <v>30989</v>
      </c>
      <c r="C14374" s="263" t="s">
        <v>12</v>
      </c>
      <c r="D14374" t="s">
        <v>2</v>
      </c>
    </row>
    <row r="14375" spans="1:4" x14ac:dyDescent="0.2">
      <c r="A14375" s="263" t="s">
        <v>18414</v>
      </c>
      <c r="B14375" s="263" t="s">
        <v>30990</v>
      </c>
      <c r="C14375" s="263" t="s">
        <v>12</v>
      </c>
      <c r="D14375" t="s">
        <v>2</v>
      </c>
    </row>
    <row r="14376" spans="1:4" x14ac:dyDescent="0.2">
      <c r="A14376" s="263" t="s">
        <v>18415</v>
      </c>
      <c r="B14376" s="263" t="s">
        <v>30990</v>
      </c>
      <c r="C14376" s="263" t="s">
        <v>12</v>
      </c>
      <c r="D14376" t="s">
        <v>2</v>
      </c>
    </row>
    <row r="14377" spans="1:4" x14ac:dyDescent="0.2">
      <c r="A14377" s="263" t="s">
        <v>4044</v>
      </c>
      <c r="B14377" s="263" t="s">
        <v>30991</v>
      </c>
      <c r="C14377" s="263" t="s">
        <v>12</v>
      </c>
      <c r="D14377" t="s">
        <v>2</v>
      </c>
    </row>
    <row r="14378" spans="1:4" x14ac:dyDescent="0.2">
      <c r="A14378" s="263" t="s">
        <v>18416</v>
      </c>
      <c r="B14378" s="263" t="s">
        <v>30991</v>
      </c>
      <c r="C14378" s="263" t="s">
        <v>12</v>
      </c>
      <c r="D14378" t="s">
        <v>2</v>
      </c>
    </row>
    <row r="14379" spans="1:4" x14ac:dyDescent="0.2">
      <c r="A14379" s="263" t="s">
        <v>4045</v>
      </c>
      <c r="B14379" s="263" t="s">
        <v>30992</v>
      </c>
      <c r="C14379" s="263" t="s">
        <v>12</v>
      </c>
      <c r="D14379" t="s">
        <v>2</v>
      </c>
    </row>
    <row r="14380" spans="1:4" x14ac:dyDescent="0.2">
      <c r="A14380" s="263" t="s">
        <v>18417</v>
      </c>
      <c r="B14380" s="263" t="s">
        <v>30992</v>
      </c>
      <c r="C14380" s="263" t="s">
        <v>12</v>
      </c>
      <c r="D14380" t="s">
        <v>2</v>
      </c>
    </row>
    <row r="14381" spans="1:4" x14ac:dyDescent="0.2">
      <c r="A14381" s="263" t="s">
        <v>9449</v>
      </c>
      <c r="B14381" s="263" t="s">
        <v>30993</v>
      </c>
      <c r="C14381" s="263" t="s">
        <v>12</v>
      </c>
      <c r="D14381" t="s">
        <v>2</v>
      </c>
    </row>
    <row r="14382" spans="1:4" x14ac:dyDescent="0.2">
      <c r="A14382" s="263" t="s">
        <v>18418</v>
      </c>
      <c r="B14382" s="263" t="s">
        <v>30993</v>
      </c>
      <c r="C14382" s="263" t="s">
        <v>12</v>
      </c>
      <c r="D14382" t="s">
        <v>2</v>
      </c>
    </row>
    <row r="14383" spans="1:4" x14ac:dyDescent="0.2">
      <c r="A14383" s="263" t="s">
        <v>4046</v>
      </c>
      <c r="B14383" s="263" t="s">
        <v>30994</v>
      </c>
      <c r="C14383" s="263" t="s">
        <v>12</v>
      </c>
      <c r="D14383" t="s">
        <v>2</v>
      </c>
    </row>
    <row r="14384" spans="1:4" x14ac:dyDescent="0.2">
      <c r="A14384" s="263" t="s">
        <v>18419</v>
      </c>
      <c r="B14384" s="263" t="s">
        <v>30994</v>
      </c>
      <c r="C14384" s="263" t="s">
        <v>12</v>
      </c>
      <c r="D14384" t="s">
        <v>2</v>
      </c>
    </row>
    <row r="14385" spans="1:4" x14ac:dyDescent="0.2">
      <c r="A14385" s="263" t="s">
        <v>18420</v>
      </c>
      <c r="B14385" s="263" t="s">
        <v>30995</v>
      </c>
      <c r="C14385" s="263" t="s">
        <v>12</v>
      </c>
      <c r="D14385" t="s">
        <v>2</v>
      </c>
    </row>
    <row r="14386" spans="1:4" x14ac:dyDescent="0.2">
      <c r="A14386" s="263" t="s">
        <v>18421</v>
      </c>
      <c r="B14386" s="263" t="s">
        <v>30995</v>
      </c>
      <c r="C14386" s="263" t="s">
        <v>12</v>
      </c>
      <c r="D14386" t="s">
        <v>2</v>
      </c>
    </row>
    <row r="14387" spans="1:4" x14ac:dyDescent="0.2">
      <c r="A14387" s="263" t="s">
        <v>18422</v>
      </c>
      <c r="B14387" s="263" t="s">
        <v>30996</v>
      </c>
      <c r="C14387" s="263" t="s">
        <v>12</v>
      </c>
      <c r="D14387" t="s">
        <v>2</v>
      </c>
    </row>
    <row r="14388" spans="1:4" x14ac:dyDescent="0.2">
      <c r="A14388" s="263" t="s">
        <v>18423</v>
      </c>
      <c r="B14388" s="263" t="s">
        <v>30996</v>
      </c>
      <c r="C14388" s="263" t="s">
        <v>12</v>
      </c>
      <c r="D14388" t="s">
        <v>2</v>
      </c>
    </row>
    <row r="14389" spans="1:4" x14ac:dyDescent="0.2">
      <c r="A14389" s="263" t="s">
        <v>4047</v>
      </c>
      <c r="B14389" s="263" t="s">
        <v>30997</v>
      </c>
      <c r="C14389" s="263" t="s">
        <v>12</v>
      </c>
      <c r="D14389" t="s">
        <v>2</v>
      </c>
    </row>
    <row r="14390" spans="1:4" x14ac:dyDescent="0.2">
      <c r="A14390" s="263" t="s">
        <v>18424</v>
      </c>
      <c r="B14390" s="263" t="s">
        <v>30997</v>
      </c>
      <c r="C14390" s="263" t="s">
        <v>12</v>
      </c>
      <c r="D14390" t="s">
        <v>2</v>
      </c>
    </row>
    <row r="14391" spans="1:4" x14ac:dyDescent="0.2">
      <c r="A14391" s="263" t="s">
        <v>4048</v>
      </c>
      <c r="B14391" s="263" t="s">
        <v>30998</v>
      </c>
      <c r="C14391" s="263" t="s">
        <v>12</v>
      </c>
      <c r="D14391" t="s">
        <v>2</v>
      </c>
    </row>
    <row r="14392" spans="1:4" x14ac:dyDescent="0.2">
      <c r="A14392" s="263" t="s">
        <v>18425</v>
      </c>
      <c r="B14392" s="263" t="s">
        <v>30998</v>
      </c>
      <c r="C14392" s="263" t="s">
        <v>12</v>
      </c>
      <c r="D14392" t="s">
        <v>2</v>
      </c>
    </row>
    <row r="14393" spans="1:4" x14ac:dyDescent="0.2">
      <c r="A14393" s="263" t="s">
        <v>18426</v>
      </c>
      <c r="B14393" s="263" t="s">
        <v>30999</v>
      </c>
      <c r="C14393" s="263" t="s">
        <v>12</v>
      </c>
      <c r="D14393" t="s">
        <v>2</v>
      </c>
    </row>
    <row r="14394" spans="1:4" x14ac:dyDescent="0.2">
      <c r="A14394" s="263" t="s">
        <v>18427</v>
      </c>
      <c r="B14394" s="263" t="s">
        <v>30999</v>
      </c>
      <c r="C14394" s="263" t="s">
        <v>12</v>
      </c>
      <c r="D14394" t="s">
        <v>2</v>
      </c>
    </row>
    <row r="14395" spans="1:4" x14ac:dyDescent="0.2">
      <c r="A14395" s="263" t="s">
        <v>4049</v>
      </c>
      <c r="B14395" s="263" t="s">
        <v>31000</v>
      </c>
      <c r="C14395" s="263" t="s">
        <v>12</v>
      </c>
      <c r="D14395" t="s">
        <v>2</v>
      </c>
    </row>
    <row r="14396" spans="1:4" x14ac:dyDescent="0.2">
      <c r="A14396" s="263" t="s">
        <v>18428</v>
      </c>
      <c r="B14396" s="263" t="s">
        <v>31000</v>
      </c>
      <c r="C14396" s="263" t="s">
        <v>12</v>
      </c>
      <c r="D14396" t="s">
        <v>2</v>
      </c>
    </row>
    <row r="14397" spans="1:4" x14ac:dyDescent="0.2">
      <c r="A14397" s="263" t="s">
        <v>4050</v>
      </c>
      <c r="B14397" s="263" t="s">
        <v>31001</v>
      </c>
      <c r="C14397" s="263" t="s">
        <v>12</v>
      </c>
      <c r="D14397" t="s">
        <v>2</v>
      </c>
    </row>
    <row r="14398" spans="1:4" x14ac:dyDescent="0.2">
      <c r="A14398" s="263" t="s">
        <v>18429</v>
      </c>
      <c r="B14398" s="263" t="s">
        <v>31001</v>
      </c>
      <c r="C14398" s="263" t="s">
        <v>12</v>
      </c>
      <c r="D14398" t="s">
        <v>2</v>
      </c>
    </row>
    <row r="14399" spans="1:4" x14ac:dyDescent="0.2">
      <c r="A14399" s="263" t="s">
        <v>4051</v>
      </c>
      <c r="B14399" s="263" t="s">
        <v>31002</v>
      </c>
      <c r="C14399" s="263" t="s">
        <v>12</v>
      </c>
      <c r="D14399" t="s">
        <v>2</v>
      </c>
    </row>
    <row r="14400" spans="1:4" x14ac:dyDescent="0.2">
      <c r="A14400" s="263" t="s">
        <v>18430</v>
      </c>
      <c r="B14400" s="263" t="s">
        <v>31002</v>
      </c>
      <c r="C14400" s="263" t="s">
        <v>12</v>
      </c>
      <c r="D14400" t="s">
        <v>2</v>
      </c>
    </row>
    <row r="14401" spans="1:4" x14ac:dyDescent="0.2">
      <c r="A14401" s="263" t="s">
        <v>4052</v>
      </c>
      <c r="B14401" s="263" t="s">
        <v>31003</v>
      </c>
      <c r="C14401" s="263" t="s">
        <v>12</v>
      </c>
      <c r="D14401" t="s">
        <v>2</v>
      </c>
    </row>
    <row r="14402" spans="1:4" x14ac:dyDescent="0.2">
      <c r="A14402" s="263" t="s">
        <v>18431</v>
      </c>
      <c r="B14402" s="263" t="s">
        <v>31003</v>
      </c>
      <c r="C14402" s="263" t="s">
        <v>12</v>
      </c>
      <c r="D14402" t="s">
        <v>2</v>
      </c>
    </row>
    <row r="14403" spans="1:4" x14ac:dyDescent="0.2">
      <c r="A14403" s="263" t="s">
        <v>4053</v>
      </c>
      <c r="B14403" s="263" t="s">
        <v>31004</v>
      </c>
      <c r="C14403" s="263" t="s">
        <v>12</v>
      </c>
      <c r="D14403" t="s">
        <v>2</v>
      </c>
    </row>
    <row r="14404" spans="1:4" x14ac:dyDescent="0.2">
      <c r="A14404" s="263" t="s">
        <v>18432</v>
      </c>
      <c r="B14404" s="263" t="s">
        <v>31004</v>
      </c>
      <c r="C14404" s="263" t="s">
        <v>12</v>
      </c>
      <c r="D14404" t="s">
        <v>2</v>
      </c>
    </row>
    <row r="14405" spans="1:4" x14ac:dyDescent="0.2">
      <c r="A14405" s="263" t="s">
        <v>4054</v>
      </c>
      <c r="B14405" s="263" t="s">
        <v>31005</v>
      </c>
      <c r="C14405" s="263" t="s">
        <v>12</v>
      </c>
      <c r="D14405" t="s">
        <v>2</v>
      </c>
    </row>
    <row r="14406" spans="1:4" x14ac:dyDescent="0.2">
      <c r="A14406" s="263" t="s">
        <v>18433</v>
      </c>
      <c r="B14406" s="263" t="s">
        <v>31005</v>
      </c>
      <c r="C14406" s="263" t="s">
        <v>12</v>
      </c>
      <c r="D14406" t="s">
        <v>2</v>
      </c>
    </row>
    <row r="14407" spans="1:4" x14ac:dyDescent="0.2">
      <c r="A14407" s="263" t="s">
        <v>4055</v>
      </c>
      <c r="B14407" s="263" t="s">
        <v>31006</v>
      </c>
      <c r="C14407" s="263" t="s">
        <v>12</v>
      </c>
      <c r="D14407" t="s">
        <v>2</v>
      </c>
    </row>
    <row r="14408" spans="1:4" x14ac:dyDescent="0.2">
      <c r="A14408" s="263" t="s">
        <v>18434</v>
      </c>
      <c r="B14408" s="263" t="s">
        <v>31006</v>
      </c>
      <c r="C14408" s="263" t="s">
        <v>12</v>
      </c>
      <c r="D14408" t="s">
        <v>2</v>
      </c>
    </row>
    <row r="14409" spans="1:4" x14ac:dyDescent="0.2">
      <c r="A14409" s="263" t="s">
        <v>4056</v>
      </c>
      <c r="B14409" s="263" t="s">
        <v>31007</v>
      </c>
      <c r="C14409" s="263" t="s">
        <v>12</v>
      </c>
      <c r="D14409" t="s">
        <v>2</v>
      </c>
    </row>
    <row r="14410" spans="1:4" x14ac:dyDescent="0.2">
      <c r="A14410" s="263" t="s">
        <v>18435</v>
      </c>
      <c r="B14410" s="263" t="s">
        <v>31007</v>
      </c>
      <c r="C14410" s="263" t="s">
        <v>12</v>
      </c>
      <c r="D14410" t="s">
        <v>2</v>
      </c>
    </row>
    <row r="14411" spans="1:4" x14ac:dyDescent="0.2">
      <c r="A14411" s="263" t="s">
        <v>4057</v>
      </c>
      <c r="B14411" s="263" t="s">
        <v>31008</v>
      </c>
      <c r="C14411" s="263" t="s">
        <v>12</v>
      </c>
      <c r="D14411" t="s">
        <v>2</v>
      </c>
    </row>
    <row r="14412" spans="1:4" x14ac:dyDescent="0.2">
      <c r="A14412" s="263" t="s">
        <v>18436</v>
      </c>
      <c r="B14412" s="263" t="s">
        <v>31008</v>
      </c>
      <c r="C14412" s="263" t="s">
        <v>12</v>
      </c>
      <c r="D14412" t="s">
        <v>2</v>
      </c>
    </row>
    <row r="14413" spans="1:4" x14ac:dyDescent="0.2">
      <c r="A14413" s="263" t="s">
        <v>4058</v>
      </c>
      <c r="B14413" s="263" t="s">
        <v>31009</v>
      </c>
      <c r="C14413" s="263" t="s">
        <v>12</v>
      </c>
      <c r="D14413" t="s">
        <v>2</v>
      </c>
    </row>
    <row r="14414" spans="1:4" x14ac:dyDescent="0.2">
      <c r="A14414" s="263" t="s">
        <v>18437</v>
      </c>
      <c r="B14414" s="263" t="s">
        <v>31009</v>
      </c>
      <c r="C14414" s="263" t="s">
        <v>12</v>
      </c>
      <c r="D14414" t="s">
        <v>2</v>
      </c>
    </row>
    <row r="14415" spans="1:4" x14ac:dyDescent="0.2">
      <c r="A14415" s="263" t="s">
        <v>4059</v>
      </c>
      <c r="B14415" s="263" t="s">
        <v>31010</v>
      </c>
      <c r="C14415" s="263" t="s">
        <v>20</v>
      </c>
      <c r="D14415" t="s">
        <v>0</v>
      </c>
    </row>
    <row r="14416" spans="1:4" x14ac:dyDescent="0.2">
      <c r="A14416" s="263" t="s">
        <v>18438</v>
      </c>
      <c r="B14416" s="263" t="s">
        <v>31010</v>
      </c>
      <c r="C14416" s="263" t="s">
        <v>20</v>
      </c>
      <c r="D14416" t="s">
        <v>0</v>
      </c>
    </row>
    <row r="14417" spans="1:4" x14ac:dyDescent="0.2">
      <c r="A14417" s="263" t="s">
        <v>4060</v>
      </c>
      <c r="B14417" s="263" t="s">
        <v>31011</v>
      </c>
      <c r="C14417" s="263" t="s">
        <v>20</v>
      </c>
      <c r="D14417" t="s">
        <v>0</v>
      </c>
    </row>
    <row r="14418" spans="1:4" x14ac:dyDescent="0.2">
      <c r="A14418" s="263" t="s">
        <v>18439</v>
      </c>
      <c r="B14418" s="263" t="s">
        <v>31011</v>
      </c>
      <c r="C14418" s="263" t="s">
        <v>20</v>
      </c>
      <c r="D14418" t="s">
        <v>0</v>
      </c>
    </row>
    <row r="14419" spans="1:4" x14ac:dyDescent="0.2">
      <c r="A14419" s="263" t="s">
        <v>4061</v>
      </c>
      <c r="B14419" s="263" t="s">
        <v>31012</v>
      </c>
      <c r="C14419" s="263" t="s">
        <v>20</v>
      </c>
      <c r="D14419" t="s">
        <v>0</v>
      </c>
    </row>
    <row r="14420" spans="1:4" x14ac:dyDescent="0.2">
      <c r="A14420" s="263" t="s">
        <v>18440</v>
      </c>
      <c r="B14420" s="263" t="s">
        <v>31012</v>
      </c>
      <c r="C14420" s="263" t="s">
        <v>20</v>
      </c>
      <c r="D14420" t="s">
        <v>0</v>
      </c>
    </row>
    <row r="14421" spans="1:4" x14ac:dyDescent="0.2">
      <c r="A14421" s="263" t="s">
        <v>4062</v>
      </c>
      <c r="B14421" s="263" t="s">
        <v>31013</v>
      </c>
      <c r="C14421" s="263" t="s">
        <v>20</v>
      </c>
      <c r="D14421" t="s">
        <v>0</v>
      </c>
    </row>
    <row r="14422" spans="1:4" x14ac:dyDescent="0.2">
      <c r="A14422" s="263" t="s">
        <v>18441</v>
      </c>
      <c r="B14422" s="263" t="s">
        <v>31013</v>
      </c>
      <c r="C14422" s="263" t="s">
        <v>20</v>
      </c>
      <c r="D14422" t="s">
        <v>0</v>
      </c>
    </row>
    <row r="14423" spans="1:4" x14ac:dyDescent="0.2">
      <c r="A14423" s="263" t="s">
        <v>4063</v>
      </c>
      <c r="B14423" s="263" t="s">
        <v>31014</v>
      </c>
      <c r="C14423" s="263" t="s">
        <v>20</v>
      </c>
      <c r="D14423" t="s">
        <v>0</v>
      </c>
    </row>
    <row r="14424" spans="1:4" x14ac:dyDescent="0.2">
      <c r="A14424" s="263" t="s">
        <v>18442</v>
      </c>
      <c r="B14424" s="263" t="s">
        <v>31014</v>
      </c>
      <c r="C14424" s="263" t="s">
        <v>20</v>
      </c>
      <c r="D14424" t="s">
        <v>0</v>
      </c>
    </row>
    <row r="14425" spans="1:4" x14ac:dyDescent="0.2">
      <c r="A14425" s="263" t="s">
        <v>4064</v>
      </c>
      <c r="B14425" s="263" t="s">
        <v>31015</v>
      </c>
      <c r="C14425" s="263" t="s">
        <v>20</v>
      </c>
      <c r="D14425" t="s">
        <v>0</v>
      </c>
    </row>
    <row r="14426" spans="1:4" x14ac:dyDescent="0.2">
      <c r="A14426" s="263" t="s">
        <v>18443</v>
      </c>
      <c r="B14426" s="263" t="s">
        <v>31015</v>
      </c>
      <c r="C14426" s="263" t="s">
        <v>20</v>
      </c>
      <c r="D14426" t="s">
        <v>0</v>
      </c>
    </row>
    <row r="14427" spans="1:4" x14ac:dyDescent="0.2">
      <c r="A14427" s="263" t="s">
        <v>4065</v>
      </c>
      <c r="B14427" s="263" t="s">
        <v>31016</v>
      </c>
      <c r="C14427" s="263" t="s">
        <v>20</v>
      </c>
      <c r="D14427" t="s">
        <v>0</v>
      </c>
    </row>
    <row r="14428" spans="1:4" x14ac:dyDescent="0.2">
      <c r="A14428" s="263" t="s">
        <v>18444</v>
      </c>
      <c r="B14428" s="263" t="s">
        <v>31016</v>
      </c>
      <c r="C14428" s="263" t="s">
        <v>20</v>
      </c>
      <c r="D14428" t="s">
        <v>0</v>
      </c>
    </row>
    <row r="14429" spans="1:4" x14ac:dyDescent="0.2">
      <c r="A14429" s="263" t="s">
        <v>4066</v>
      </c>
      <c r="B14429" s="263" t="s">
        <v>31017</v>
      </c>
      <c r="C14429" s="263" t="s">
        <v>20</v>
      </c>
      <c r="D14429" t="s">
        <v>0</v>
      </c>
    </row>
    <row r="14430" spans="1:4" x14ac:dyDescent="0.2">
      <c r="A14430" s="263" t="s">
        <v>18445</v>
      </c>
      <c r="B14430" s="263" t="s">
        <v>31017</v>
      </c>
      <c r="C14430" s="263" t="s">
        <v>20</v>
      </c>
      <c r="D14430" t="s">
        <v>0</v>
      </c>
    </row>
    <row r="14431" spans="1:4" x14ac:dyDescent="0.2">
      <c r="A14431" s="263" t="s">
        <v>4067</v>
      </c>
      <c r="B14431" s="263" t="s">
        <v>31018</v>
      </c>
      <c r="C14431" s="263" t="s">
        <v>12</v>
      </c>
      <c r="D14431" t="s">
        <v>2</v>
      </c>
    </row>
    <row r="14432" spans="1:4" x14ac:dyDescent="0.2">
      <c r="A14432" s="263" t="s">
        <v>18446</v>
      </c>
      <c r="B14432" s="263" t="s">
        <v>31018</v>
      </c>
      <c r="C14432" s="263" t="s">
        <v>12</v>
      </c>
      <c r="D14432" t="s">
        <v>2</v>
      </c>
    </row>
    <row r="14433" spans="1:4" x14ac:dyDescent="0.2">
      <c r="A14433" s="263" t="s">
        <v>4068</v>
      </c>
      <c r="B14433" s="263" t="s">
        <v>31019</v>
      </c>
      <c r="C14433" s="263" t="s">
        <v>12</v>
      </c>
      <c r="D14433" t="s">
        <v>2</v>
      </c>
    </row>
    <row r="14434" spans="1:4" x14ac:dyDescent="0.2">
      <c r="A14434" s="263" t="s">
        <v>18447</v>
      </c>
      <c r="B14434" s="263" t="s">
        <v>31019</v>
      </c>
      <c r="C14434" s="263" t="s">
        <v>12</v>
      </c>
      <c r="D14434" t="s">
        <v>2</v>
      </c>
    </row>
    <row r="14435" spans="1:4" x14ac:dyDescent="0.2">
      <c r="A14435" s="263" t="s">
        <v>4069</v>
      </c>
      <c r="B14435" s="263" t="s">
        <v>31020</v>
      </c>
      <c r="C14435" s="263" t="s">
        <v>12</v>
      </c>
      <c r="D14435" t="s">
        <v>2</v>
      </c>
    </row>
    <row r="14436" spans="1:4" x14ac:dyDescent="0.2">
      <c r="A14436" s="263" t="s">
        <v>18448</v>
      </c>
      <c r="B14436" s="263" t="s">
        <v>31020</v>
      </c>
      <c r="C14436" s="263" t="s">
        <v>12</v>
      </c>
      <c r="D14436" t="s">
        <v>2</v>
      </c>
    </row>
    <row r="14437" spans="1:4" x14ac:dyDescent="0.2">
      <c r="A14437" s="263" t="s">
        <v>9450</v>
      </c>
      <c r="B14437" s="263" t="s">
        <v>31021</v>
      </c>
      <c r="C14437" s="263" t="s">
        <v>20</v>
      </c>
      <c r="D14437" t="s">
        <v>0</v>
      </c>
    </row>
    <row r="14438" spans="1:4" x14ac:dyDescent="0.2">
      <c r="A14438" s="263" t="s">
        <v>18449</v>
      </c>
      <c r="B14438" s="263" t="s">
        <v>31021</v>
      </c>
      <c r="C14438" s="263" t="s">
        <v>20</v>
      </c>
      <c r="D14438" t="s">
        <v>0</v>
      </c>
    </row>
    <row r="14439" spans="1:4" x14ac:dyDescent="0.2">
      <c r="A14439" s="263" t="s">
        <v>9451</v>
      </c>
      <c r="B14439" s="263" t="s">
        <v>31022</v>
      </c>
      <c r="C14439" s="263" t="s">
        <v>12</v>
      </c>
      <c r="D14439" t="s">
        <v>2</v>
      </c>
    </row>
    <row r="14440" spans="1:4" x14ac:dyDescent="0.2">
      <c r="A14440" s="263" t="s">
        <v>18450</v>
      </c>
      <c r="B14440" s="263" t="s">
        <v>31022</v>
      </c>
      <c r="C14440" s="263" t="s">
        <v>12</v>
      </c>
      <c r="D14440" t="s">
        <v>2</v>
      </c>
    </row>
    <row r="14441" spans="1:4" x14ac:dyDescent="0.2">
      <c r="A14441" s="263" t="s">
        <v>9452</v>
      </c>
      <c r="B14441" s="263" t="s">
        <v>31023</v>
      </c>
      <c r="C14441" s="263" t="s">
        <v>12</v>
      </c>
      <c r="D14441" t="s">
        <v>2</v>
      </c>
    </row>
    <row r="14442" spans="1:4" x14ac:dyDescent="0.2">
      <c r="A14442" s="263" t="s">
        <v>18451</v>
      </c>
      <c r="B14442" s="263" t="s">
        <v>31023</v>
      </c>
      <c r="C14442" s="263" t="s">
        <v>12</v>
      </c>
      <c r="D14442" t="s">
        <v>2</v>
      </c>
    </row>
    <row r="14443" spans="1:4" x14ac:dyDescent="0.2">
      <c r="A14443" s="263" t="s">
        <v>9453</v>
      </c>
      <c r="B14443" s="263" t="s">
        <v>23871</v>
      </c>
      <c r="C14443" s="263" t="s">
        <v>12</v>
      </c>
      <c r="D14443" t="s">
        <v>2</v>
      </c>
    </row>
    <row r="14444" spans="1:4" x14ac:dyDescent="0.2">
      <c r="A14444" s="263" t="s">
        <v>18452</v>
      </c>
      <c r="B14444" s="263" t="s">
        <v>23871</v>
      </c>
      <c r="C14444" s="263" t="s">
        <v>12</v>
      </c>
      <c r="D14444" t="s">
        <v>2</v>
      </c>
    </row>
    <row r="14445" spans="1:4" x14ac:dyDescent="0.2">
      <c r="A14445" s="263" t="s">
        <v>9454</v>
      </c>
      <c r="B14445" s="263" t="s">
        <v>31024</v>
      </c>
      <c r="C14445" s="263" t="s">
        <v>12</v>
      </c>
      <c r="D14445" t="s">
        <v>2</v>
      </c>
    </row>
    <row r="14446" spans="1:4" x14ac:dyDescent="0.2">
      <c r="A14446" s="263" t="s">
        <v>18453</v>
      </c>
      <c r="B14446" s="263" t="s">
        <v>31024</v>
      </c>
      <c r="C14446" s="263" t="s">
        <v>12</v>
      </c>
      <c r="D14446" t="s">
        <v>2</v>
      </c>
    </row>
    <row r="14447" spans="1:4" x14ac:dyDescent="0.2">
      <c r="A14447" s="263" t="s">
        <v>9455</v>
      </c>
      <c r="B14447" s="263" t="s">
        <v>31025</v>
      </c>
      <c r="C14447" s="263" t="s">
        <v>12</v>
      </c>
      <c r="D14447" t="s">
        <v>2</v>
      </c>
    </row>
    <row r="14448" spans="1:4" x14ac:dyDescent="0.2">
      <c r="A14448" s="263" t="s">
        <v>18454</v>
      </c>
      <c r="B14448" s="263" t="s">
        <v>31025</v>
      </c>
      <c r="C14448" s="263" t="s">
        <v>12</v>
      </c>
      <c r="D14448" t="s">
        <v>2</v>
      </c>
    </row>
    <row r="14449" spans="1:4" x14ac:dyDescent="0.2">
      <c r="A14449" s="263" t="s">
        <v>9456</v>
      </c>
      <c r="B14449" s="263" t="s">
        <v>31026</v>
      </c>
      <c r="C14449" s="263" t="s">
        <v>12</v>
      </c>
      <c r="D14449" t="s">
        <v>2</v>
      </c>
    </row>
    <row r="14450" spans="1:4" x14ac:dyDescent="0.2">
      <c r="A14450" s="263" t="s">
        <v>18455</v>
      </c>
      <c r="B14450" s="263" t="s">
        <v>31026</v>
      </c>
      <c r="C14450" s="263" t="s">
        <v>12</v>
      </c>
      <c r="D14450" t="s">
        <v>2</v>
      </c>
    </row>
    <row r="14451" spans="1:4" x14ac:dyDescent="0.2">
      <c r="A14451" s="263" t="s">
        <v>9457</v>
      </c>
      <c r="B14451" s="263" t="s">
        <v>31027</v>
      </c>
      <c r="C14451" s="263" t="s">
        <v>12</v>
      </c>
      <c r="D14451" t="s">
        <v>2</v>
      </c>
    </row>
    <row r="14452" spans="1:4" x14ac:dyDescent="0.2">
      <c r="A14452" s="263" t="s">
        <v>18456</v>
      </c>
      <c r="B14452" s="263" t="s">
        <v>31027</v>
      </c>
      <c r="C14452" s="263" t="s">
        <v>12</v>
      </c>
      <c r="D14452" t="s">
        <v>2</v>
      </c>
    </row>
    <row r="14453" spans="1:4" x14ac:dyDescent="0.2">
      <c r="A14453" s="263" t="s">
        <v>23872</v>
      </c>
      <c r="B14453" s="263" t="s">
        <v>31028</v>
      </c>
      <c r="C14453" s="263" t="s">
        <v>20</v>
      </c>
      <c r="D14453" t="s">
        <v>0</v>
      </c>
    </row>
    <row r="14454" spans="1:4" x14ac:dyDescent="0.2">
      <c r="A14454" s="263" t="s">
        <v>23873</v>
      </c>
      <c r="B14454" s="263" t="s">
        <v>31028</v>
      </c>
      <c r="C14454" s="263" t="s">
        <v>20</v>
      </c>
      <c r="D14454" t="s">
        <v>0</v>
      </c>
    </row>
    <row r="14455" spans="1:4" x14ac:dyDescent="0.2">
      <c r="A14455" s="263" t="s">
        <v>23874</v>
      </c>
      <c r="B14455" s="263" t="s">
        <v>31029</v>
      </c>
      <c r="C14455" s="263" t="s">
        <v>20</v>
      </c>
      <c r="D14455" t="s">
        <v>0</v>
      </c>
    </row>
    <row r="14456" spans="1:4" x14ac:dyDescent="0.2">
      <c r="A14456" s="263" t="s">
        <v>23875</v>
      </c>
      <c r="B14456" s="263" t="s">
        <v>31029</v>
      </c>
      <c r="C14456" s="263" t="s">
        <v>20</v>
      </c>
      <c r="D14456" t="s">
        <v>0</v>
      </c>
    </row>
    <row r="14457" spans="1:4" x14ac:dyDescent="0.2">
      <c r="A14457" s="263" t="s">
        <v>9458</v>
      </c>
      <c r="B14457" s="263" t="s">
        <v>31030</v>
      </c>
      <c r="C14457" s="263" t="s">
        <v>12</v>
      </c>
      <c r="D14457" t="s">
        <v>2</v>
      </c>
    </row>
    <row r="14458" spans="1:4" x14ac:dyDescent="0.2">
      <c r="A14458" s="263" t="s">
        <v>18457</v>
      </c>
      <c r="B14458" s="263" t="s">
        <v>31030</v>
      </c>
      <c r="C14458" s="263" t="s">
        <v>12</v>
      </c>
      <c r="D14458" t="s">
        <v>2</v>
      </c>
    </row>
    <row r="14459" spans="1:4" x14ac:dyDescent="0.2">
      <c r="A14459" s="263" t="s">
        <v>9459</v>
      </c>
      <c r="B14459" s="263" t="s">
        <v>31031</v>
      </c>
      <c r="C14459" s="263" t="s">
        <v>12</v>
      </c>
      <c r="D14459" t="s">
        <v>2</v>
      </c>
    </row>
    <row r="14460" spans="1:4" x14ac:dyDescent="0.2">
      <c r="A14460" s="263" t="s">
        <v>18458</v>
      </c>
      <c r="B14460" s="263" t="s">
        <v>31031</v>
      </c>
      <c r="C14460" s="263" t="s">
        <v>12</v>
      </c>
      <c r="D14460" t="s">
        <v>2</v>
      </c>
    </row>
    <row r="14461" spans="1:4" x14ac:dyDescent="0.2">
      <c r="A14461" s="263" t="s">
        <v>23876</v>
      </c>
      <c r="B14461" s="263" t="s">
        <v>31032</v>
      </c>
      <c r="C14461" s="263" t="s">
        <v>12</v>
      </c>
      <c r="D14461" t="s">
        <v>2</v>
      </c>
    </row>
    <row r="14462" spans="1:4" x14ac:dyDescent="0.2">
      <c r="A14462" s="263" t="s">
        <v>23877</v>
      </c>
      <c r="B14462" s="263" t="s">
        <v>31032</v>
      </c>
      <c r="C14462" s="263" t="s">
        <v>12</v>
      </c>
      <c r="D14462" t="s">
        <v>2</v>
      </c>
    </row>
    <row r="14463" spans="1:4" x14ac:dyDescent="0.2">
      <c r="A14463" s="263" t="s">
        <v>9460</v>
      </c>
      <c r="B14463" s="263" t="s">
        <v>31033</v>
      </c>
      <c r="C14463" s="263" t="s">
        <v>12</v>
      </c>
      <c r="D14463" t="s">
        <v>2</v>
      </c>
    </row>
    <row r="14464" spans="1:4" x14ac:dyDescent="0.2">
      <c r="A14464" s="263" t="s">
        <v>18459</v>
      </c>
      <c r="B14464" s="263" t="s">
        <v>31033</v>
      </c>
      <c r="C14464" s="263" t="s">
        <v>12</v>
      </c>
      <c r="D14464" t="s">
        <v>2</v>
      </c>
    </row>
    <row r="14465" spans="1:4" x14ac:dyDescent="0.2">
      <c r="A14465" s="263" t="s">
        <v>9461</v>
      </c>
      <c r="B14465" s="263" t="s">
        <v>31034</v>
      </c>
      <c r="C14465" s="263" t="s">
        <v>12</v>
      </c>
      <c r="D14465" t="s">
        <v>2</v>
      </c>
    </row>
    <row r="14466" spans="1:4" x14ac:dyDescent="0.2">
      <c r="A14466" s="263" t="s">
        <v>18460</v>
      </c>
      <c r="B14466" s="263" t="s">
        <v>31034</v>
      </c>
      <c r="C14466" s="263" t="s">
        <v>12</v>
      </c>
      <c r="D14466" t="s">
        <v>2</v>
      </c>
    </row>
    <row r="14467" spans="1:4" x14ac:dyDescent="0.2">
      <c r="A14467" s="263" t="s">
        <v>9462</v>
      </c>
      <c r="B14467" s="263" t="s">
        <v>31035</v>
      </c>
      <c r="C14467" s="263" t="s">
        <v>12</v>
      </c>
      <c r="D14467" t="s">
        <v>2</v>
      </c>
    </row>
    <row r="14468" spans="1:4" x14ac:dyDescent="0.2">
      <c r="A14468" s="263" t="s">
        <v>18461</v>
      </c>
      <c r="B14468" s="263" t="s">
        <v>31035</v>
      </c>
      <c r="C14468" s="263" t="s">
        <v>12</v>
      </c>
      <c r="D14468" t="s">
        <v>2</v>
      </c>
    </row>
    <row r="14469" spans="1:4" x14ac:dyDescent="0.2">
      <c r="A14469" s="263" t="s">
        <v>9463</v>
      </c>
      <c r="B14469" s="263" t="s">
        <v>31036</v>
      </c>
      <c r="C14469" s="263" t="s">
        <v>12</v>
      </c>
      <c r="D14469" t="s">
        <v>2</v>
      </c>
    </row>
    <row r="14470" spans="1:4" x14ac:dyDescent="0.2">
      <c r="A14470" s="263" t="s">
        <v>18462</v>
      </c>
      <c r="B14470" s="263" t="s">
        <v>31036</v>
      </c>
      <c r="C14470" s="263" t="s">
        <v>12</v>
      </c>
      <c r="D14470" t="s">
        <v>2</v>
      </c>
    </row>
    <row r="14471" spans="1:4" x14ac:dyDescent="0.2">
      <c r="A14471" s="263" t="s">
        <v>9464</v>
      </c>
      <c r="B14471" s="263" t="s">
        <v>31037</v>
      </c>
      <c r="C14471" s="263" t="s">
        <v>12</v>
      </c>
      <c r="D14471" t="s">
        <v>2</v>
      </c>
    </row>
    <row r="14472" spans="1:4" x14ac:dyDescent="0.2">
      <c r="A14472" s="263" t="s">
        <v>18463</v>
      </c>
      <c r="B14472" s="263" t="s">
        <v>31037</v>
      </c>
      <c r="C14472" s="263" t="s">
        <v>12</v>
      </c>
      <c r="D14472" t="s">
        <v>2</v>
      </c>
    </row>
    <row r="14473" spans="1:4" x14ac:dyDescent="0.2">
      <c r="A14473" s="263" t="s">
        <v>4070</v>
      </c>
      <c r="B14473" s="263" t="s">
        <v>31038</v>
      </c>
      <c r="C14473" s="263" t="s">
        <v>12</v>
      </c>
      <c r="D14473" t="s">
        <v>2</v>
      </c>
    </row>
    <row r="14474" spans="1:4" x14ac:dyDescent="0.2">
      <c r="A14474" s="263" t="s">
        <v>18464</v>
      </c>
      <c r="B14474" s="263" t="s">
        <v>31038</v>
      </c>
      <c r="C14474" s="263" t="s">
        <v>12</v>
      </c>
      <c r="D14474" t="s">
        <v>2</v>
      </c>
    </row>
    <row r="14475" spans="1:4" x14ac:dyDescent="0.2">
      <c r="A14475" s="263" t="s">
        <v>4071</v>
      </c>
      <c r="B14475" s="263" t="s">
        <v>31039</v>
      </c>
      <c r="C14475" s="263" t="s">
        <v>12</v>
      </c>
      <c r="D14475" t="s">
        <v>2</v>
      </c>
    </row>
    <row r="14476" spans="1:4" x14ac:dyDescent="0.2">
      <c r="A14476" s="263" t="s">
        <v>18465</v>
      </c>
      <c r="B14476" s="263" t="s">
        <v>31039</v>
      </c>
      <c r="C14476" s="263" t="s">
        <v>12</v>
      </c>
      <c r="D14476" t="s">
        <v>2</v>
      </c>
    </row>
    <row r="14477" spans="1:4" x14ac:dyDescent="0.2">
      <c r="A14477" s="263" t="s">
        <v>4072</v>
      </c>
      <c r="B14477" s="263" t="s">
        <v>31040</v>
      </c>
      <c r="C14477" s="263" t="s">
        <v>12</v>
      </c>
      <c r="D14477" t="s">
        <v>2</v>
      </c>
    </row>
    <row r="14478" spans="1:4" x14ac:dyDescent="0.2">
      <c r="A14478" s="263" t="s">
        <v>18466</v>
      </c>
      <c r="B14478" s="263" t="s">
        <v>31040</v>
      </c>
      <c r="C14478" s="263" t="s">
        <v>12</v>
      </c>
      <c r="D14478" t="s">
        <v>2</v>
      </c>
    </row>
    <row r="14479" spans="1:4" x14ac:dyDescent="0.2">
      <c r="A14479" s="263" t="s">
        <v>4073</v>
      </c>
      <c r="B14479" s="263" t="s">
        <v>31041</v>
      </c>
      <c r="C14479" s="263" t="s">
        <v>12</v>
      </c>
      <c r="D14479" t="s">
        <v>2</v>
      </c>
    </row>
    <row r="14480" spans="1:4" x14ac:dyDescent="0.2">
      <c r="A14480" s="263" t="s">
        <v>18467</v>
      </c>
      <c r="B14480" s="263" t="s">
        <v>31041</v>
      </c>
      <c r="C14480" s="263" t="s">
        <v>12</v>
      </c>
      <c r="D14480" t="s">
        <v>2</v>
      </c>
    </row>
    <row r="14481" spans="1:4" x14ac:dyDescent="0.2">
      <c r="A14481" s="263" t="s">
        <v>4074</v>
      </c>
      <c r="B14481" s="263" t="s">
        <v>31042</v>
      </c>
      <c r="C14481" s="263" t="s">
        <v>12</v>
      </c>
      <c r="D14481" t="s">
        <v>2</v>
      </c>
    </row>
    <row r="14482" spans="1:4" x14ac:dyDescent="0.2">
      <c r="A14482" s="263" t="s">
        <v>18468</v>
      </c>
      <c r="B14482" s="263" t="s">
        <v>31042</v>
      </c>
      <c r="C14482" s="263" t="s">
        <v>12</v>
      </c>
      <c r="D14482" t="s">
        <v>2</v>
      </c>
    </row>
    <row r="14483" spans="1:4" x14ac:dyDescent="0.2">
      <c r="A14483" s="263" t="s">
        <v>4075</v>
      </c>
      <c r="B14483" s="263" t="s">
        <v>31043</v>
      </c>
      <c r="C14483" s="263" t="s">
        <v>12</v>
      </c>
      <c r="D14483" t="s">
        <v>2</v>
      </c>
    </row>
    <row r="14484" spans="1:4" x14ac:dyDescent="0.2">
      <c r="A14484" s="263" t="s">
        <v>18469</v>
      </c>
      <c r="B14484" s="263" t="s">
        <v>31043</v>
      </c>
      <c r="C14484" s="263" t="s">
        <v>12</v>
      </c>
      <c r="D14484" t="s">
        <v>2</v>
      </c>
    </row>
    <row r="14485" spans="1:4" x14ac:dyDescent="0.2">
      <c r="A14485" s="263" t="s">
        <v>4076</v>
      </c>
      <c r="B14485" s="263" t="s">
        <v>31044</v>
      </c>
      <c r="C14485" s="263" t="s">
        <v>12</v>
      </c>
      <c r="D14485" t="s">
        <v>2</v>
      </c>
    </row>
    <row r="14486" spans="1:4" x14ac:dyDescent="0.2">
      <c r="A14486" s="263" t="s">
        <v>18470</v>
      </c>
      <c r="B14486" s="263" t="s">
        <v>31044</v>
      </c>
      <c r="C14486" s="263" t="s">
        <v>12</v>
      </c>
      <c r="D14486" t="s">
        <v>2</v>
      </c>
    </row>
    <row r="14487" spans="1:4" x14ac:dyDescent="0.2">
      <c r="A14487" s="263" t="s">
        <v>4077</v>
      </c>
      <c r="B14487" s="263" t="s">
        <v>31045</v>
      </c>
      <c r="C14487" s="263" t="s">
        <v>20</v>
      </c>
      <c r="D14487" t="s">
        <v>0</v>
      </c>
    </row>
    <row r="14488" spans="1:4" x14ac:dyDescent="0.2">
      <c r="A14488" s="263" t="s">
        <v>18471</v>
      </c>
      <c r="B14488" s="263" t="s">
        <v>31045</v>
      </c>
      <c r="C14488" s="263" t="s">
        <v>20</v>
      </c>
      <c r="D14488" t="s">
        <v>0</v>
      </c>
    </row>
    <row r="14489" spans="1:4" x14ac:dyDescent="0.2">
      <c r="A14489" s="263" t="s">
        <v>4078</v>
      </c>
      <c r="B14489" s="263" t="s">
        <v>31046</v>
      </c>
      <c r="C14489" s="263" t="s">
        <v>20</v>
      </c>
      <c r="D14489" t="s">
        <v>0</v>
      </c>
    </row>
    <row r="14490" spans="1:4" x14ac:dyDescent="0.2">
      <c r="A14490" s="263" t="s">
        <v>18472</v>
      </c>
      <c r="B14490" s="263" t="s">
        <v>31046</v>
      </c>
      <c r="C14490" s="263" t="s">
        <v>20</v>
      </c>
      <c r="D14490" t="s">
        <v>0</v>
      </c>
    </row>
    <row r="14491" spans="1:4" x14ac:dyDescent="0.2">
      <c r="A14491" s="263" t="s">
        <v>4079</v>
      </c>
      <c r="B14491" s="263" t="s">
        <v>31047</v>
      </c>
      <c r="C14491" s="263" t="s">
        <v>20</v>
      </c>
      <c r="D14491" t="s">
        <v>0</v>
      </c>
    </row>
    <row r="14492" spans="1:4" x14ac:dyDescent="0.2">
      <c r="A14492" s="263" t="s">
        <v>18473</v>
      </c>
      <c r="B14492" s="263" t="s">
        <v>31047</v>
      </c>
      <c r="C14492" s="263" t="s">
        <v>20</v>
      </c>
      <c r="D14492" t="s">
        <v>0</v>
      </c>
    </row>
    <row r="14493" spans="1:4" x14ac:dyDescent="0.2">
      <c r="A14493" s="263" t="s">
        <v>4080</v>
      </c>
      <c r="B14493" s="263" t="s">
        <v>31048</v>
      </c>
      <c r="C14493" s="263" t="s">
        <v>20</v>
      </c>
      <c r="D14493" t="s">
        <v>0</v>
      </c>
    </row>
    <row r="14494" spans="1:4" x14ac:dyDescent="0.2">
      <c r="A14494" s="263" t="s">
        <v>18474</v>
      </c>
      <c r="B14494" s="263" t="s">
        <v>31048</v>
      </c>
      <c r="C14494" s="263" t="s">
        <v>20</v>
      </c>
      <c r="D14494" t="s">
        <v>0</v>
      </c>
    </row>
    <row r="14495" spans="1:4" x14ac:dyDescent="0.2">
      <c r="A14495" s="263" t="s">
        <v>4081</v>
      </c>
      <c r="B14495" s="263" t="s">
        <v>31049</v>
      </c>
      <c r="C14495" s="263" t="s">
        <v>20</v>
      </c>
      <c r="D14495" t="s">
        <v>0</v>
      </c>
    </row>
    <row r="14496" spans="1:4" x14ac:dyDescent="0.2">
      <c r="A14496" s="263" t="s">
        <v>18475</v>
      </c>
      <c r="B14496" s="263" t="s">
        <v>31049</v>
      </c>
      <c r="C14496" s="263" t="s">
        <v>20</v>
      </c>
      <c r="D14496" t="s">
        <v>0</v>
      </c>
    </row>
    <row r="14497" spans="1:4" x14ac:dyDescent="0.2">
      <c r="A14497" s="263" t="s">
        <v>4082</v>
      </c>
      <c r="B14497" s="263" t="s">
        <v>31050</v>
      </c>
      <c r="C14497" s="263" t="s">
        <v>12</v>
      </c>
      <c r="D14497" t="s">
        <v>2</v>
      </c>
    </row>
    <row r="14498" spans="1:4" x14ac:dyDescent="0.2">
      <c r="A14498" s="263" t="s">
        <v>18476</v>
      </c>
      <c r="B14498" s="263" t="s">
        <v>31050</v>
      </c>
      <c r="C14498" s="263" t="s">
        <v>12</v>
      </c>
      <c r="D14498" t="s">
        <v>2</v>
      </c>
    </row>
    <row r="14499" spans="1:4" x14ac:dyDescent="0.2">
      <c r="A14499" s="263" t="s">
        <v>4083</v>
      </c>
      <c r="B14499" s="263" t="s">
        <v>31051</v>
      </c>
      <c r="C14499" s="263" t="s">
        <v>12</v>
      </c>
      <c r="D14499" t="s">
        <v>2</v>
      </c>
    </row>
    <row r="14500" spans="1:4" x14ac:dyDescent="0.2">
      <c r="A14500" s="263" t="s">
        <v>18477</v>
      </c>
      <c r="B14500" s="263" t="s">
        <v>31051</v>
      </c>
      <c r="C14500" s="263" t="s">
        <v>12</v>
      </c>
      <c r="D14500" t="s">
        <v>2</v>
      </c>
    </row>
    <row r="14501" spans="1:4" x14ac:dyDescent="0.2">
      <c r="A14501" s="263" t="s">
        <v>4084</v>
      </c>
      <c r="B14501" s="263" t="s">
        <v>31052</v>
      </c>
      <c r="C14501" s="263" t="s">
        <v>12</v>
      </c>
      <c r="D14501" t="s">
        <v>2</v>
      </c>
    </row>
    <row r="14502" spans="1:4" x14ac:dyDescent="0.2">
      <c r="A14502" s="263" t="s">
        <v>18478</v>
      </c>
      <c r="B14502" s="263" t="s">
        <v>31052</v>
      </c>
      <c r="C14502" s="263" t="s">
        <v>12</v>
      </c>
      <c r="D14502" t="s">
        <v>2</v>
      </c>
    </row>
    <row r="14503" spans="1:4" x14ac:dyDescent="0.2">
      <c r="A14503" s="263" t="s">
        <v>4085</v>
      </c>
      <c r="B14503" s="263" t="s">
        <v>31053</v>
      </c>
      <c r="C14503" s="263" t="s">
        <v>12</v>
      </c>
      <c r="D14503" t="s">
        <v>2</v>
      </c>
    </row>
    <row r="14504" spans="1:4" x14ac:dyDescent="0.2">
      <c r="A14504" s="263" t="s">
        <v>18479</v>
      </c>
      <c r="B14504" s="263" t="s">
        <v>31053</v>
      </c>
      <c r="C14504" s="263" t="s">
        <v>12</v>
      </c>
      <c r="D14504" t="s">
        <v>2</v>
      </c>
    </row>
    <row r="14505" spans="1:4" x14ac:dyDescent="0.2">
      <c r="A14505" s="263" t="s">
        <v>4086</v>
      </c>
      <c r="B14505" s="263" t="s">
        <v>31054</v>
      </c>
      <c r="C14505" s="263" t="s">
        <v>12</v>
      </c>
      <c r="D14505" t="s">
        <v>2</v>
      </c>
    </row>
    <row r="14506" spans="1:4" x14ac:dyDescent="0.2">
      <c r="A14506" s="263" t="s">
        <v>18480</v>
      </c>
      <c r="B14506" s="263" t="s">
        <v>31054</v>
      </c>
      <c r="C14506" s="263" t="s">
        <v>12</v>
      </c>
      <c r="D14506" t="s">
        <v>2</v>
      </c>
    </row>
    <row r="14507" spans="1:4" x14ac:dyDescent="0.2">
      <c r="A14507" s="263" t="s">
        <v>4087</v>
      </c>
      <c r="B14507" s="263" t="s">
        <v>31055</v>
      </c>
      <c r="C14507" s="263" t="s">
        <v>12</v>
      </c>
      <c r="D14507" t="s">
        <v>2</v>
      </c>
    </row>
    <row r="14508" spans="1:4" x14ac:dyDescent="0.2">
      <c r="A14508" s="263" t="s">
        <v>18481</v>
      </c>
      <c r="B14508" s="263" t="s">
        <v>31055</v>
      </c>
      <c r="C14508" s="263" t="s">
        <v>12</v>
      </c>
      <c r="D14508" t="s">
        <v>2</v>
      </c>
    </row>
    <row r="14509" spans="1:4" x14ac:dyDescent="0.2">
      <c r="A14509" s="263" t="s">
        <v>4088</v>
      </c>
      <c r="B14509" s="263" t="s">
        <v>31056</v>
      </c>
      <c r="C14509" s="263" t="s">
        <v>12</v>
      </c>
      <c r="D14509" t="s">
        <v>2</v>
      </c>
    </row>
    <row r="14510" spans="1:4" x14ac:dyDescent="0.2">
      <c r="A14510" s="263" t="s">
        <v>18482</v>
      </c>
      <c r="B14510" s="263" t="s">
        <v>31056</v>
      </c>
      <c r="C14510" s="263" t="s">
        <v>12</v>
      </c>
      <c r="D14510" t="s">
        <v>2</v>
      </c>
    </row>
    <row r="14511" spans="1:4" x14ac:dyDescent="0.2">
      <c r="A14511" s="263" t="s">
        <v>4089</v>
      </c>
      <c r="B14511" s="263" t="s">
        <v>31057</v>
      </c>
      <c r="C14511" s="263" t="s">
        <v>12</v>
      </c>
      <c r="D14511" t="s">
        <v>2</v>
      </c>
    </row>
    <row r="14512" spans="1:4" x14ac:dyDescent="0.2">
      <c r="A14512" s="263" t="s">
        <v>18483</v>
      </c>
      <c r="B14512" s="263" t="s">
        <v>31057</v>
      </c>
      <c r="C14512" s="263" t="s">
        <v>12</v>
      </c>
      <c r="D14512" t="s">
        <v>2</v>
      </c>
    </row>
    <row r="14513" spans="1:4" x14ac:dyDescent="0.2">
      <c r="A14513" s="263" t="s">
        <v>4090</v>
      </c>
      <c r="B14513" s="263" t="s">
        <v>31058</v>
      </c>
      <c r="C14513" s="263" t="s">
        <v>12</v>
      </c>
      <c r="D14513" t="s">
        <v>2</v>
      </c>
    </row>
    <row r="14514" spans="1:4" x14ac:dyDescent="0.2">
      <c r="A14514" s="263" t="s">
        <v>18484</v>
      </c>
      <c r="B14514" s="263" t="s">
        <v>31058</v>
      </c>
      <c r="C14514" s="263" t="s">
        <v>12</v>
      </c>
      <c r="D14514" t="s">
        <v>2</v>
      </c>
    </row>
    <row r="14515" spans="1:4" x14ac:dyDescent="0.2">
      <c r="A14515" s="263" t="s">
        <v>4091</v>
      </c>
      <c r="B14515" s="263" t="s">
        <v>31059</v>
      </c>
      <c r="C14515" s="263" t="s">
        <v>12</v>
      </c>
      <c r="D14515" t="s">
        <v>2</v>
      </c>
    </row>
    <row r="14516" spans="1:4" x14ac:dyDescent="0.2">
      <c r="A14516" s="263" t="s">
        <v>18485</v>
      </c>
      <c r="B14516" s="263" t="s">
        <v>31059</v>
      </c>
      <c r="C14516" s="263" t="s">
        <v>12</v>
      </c>
      <c r="D14516" t="s">
        <v>2</v>
      </c>
    </row>
    <row r="14517" spans="1:4" x14ac:dyDescent="0.2">
      <c r="A14517" s="263" t="s">
        <v>9465</v>
      </c>
      <c r="B14517" s="263" t="s">
        <v>31060</v>
      </c>
      <c r="C14517" s="263" t="s">
        <v>890</v>
      </c>
      <c r="D14517" t="s">
        <v>24352</v>
      </c>
    </row>
    <row r="14518" spans="1:4" x14ac:dyDescent="0.2">
      <c r="A14518" s="263" t="s">
        <v>18486</v>
      </c>
      <c r="B14518" s="263" t="s">
        <v>31060</v>
      </c>
      <c r="C14518" s="263" t="s">
        <v>890</v>
      </c>
      <c r="D14518" t="s">
        <v>24352</v>
      </c>
    </row>
    <row r="14519" spans="1:4" x14ac:dyDescent="0.2">
      <c r="A14519" s="263" t="s">
        <v>9466</v>
      </c>
      <c r="B14519" s="263" t="s">
        <v>31061</v>
      </c>
      <c r="C14519" s="263" t="s">
        <v>20</v>
      </c>
      <c r="D14519" t="s">
        <v>0</v>
      </c>
    </row>
    <row r="14520" spans="1:4" x14ac:dyDescent="0.2">
      <c r="A14520" s="263" t="s">
        <v>18487</v>
      </c>
      <c r="B14520" s="263" t="s">
        <v>31061</v>
      </c>
      <c r="C14520" s="263" t="s">
        <v>20</v>
      </c>
      <c r="D14520" t="s">
        <v>0</v>
      </c>
    </row>
    <row r="14521" spans="1:4" x14ac:dyDescent="0.2">
      <c r="A14521" s="263" t="s">
        <v>9467</v>
      </c>
      <c r="B14521" s="263" t="s">
        <v>31062</v>
      </c>
      <c r="C14521" s="263" t="s">
        <v>20</v>
      </c>
      <c r="D14521" t="s">
        <v>0</v>
      </c>
    </row>
    <row r="14522" spans="1:4" x14ac:dyDescent="0.2">
      <c r="A14522" s="263" t="s">
        <v>18488</v>
      </c>
      <c r="B14522" s="263" t="s">
        <v>31062</v>
      </c>
      <c r="C14522" s="263" t="s">
        <v>20</v>
      </c>
      <c r="D14522" t="s">
        <v>0</v>
      </c>
    </row>
    <row r="14523" spans="1:4" x14ac:dyDescent="0.2">
      <c r="A14523" s="263" t="s">
        <v>9468</v>
      </c>
      <c r="B14523" s="263" t="s">
        <v>31063</v>
      </c>
      <c r="C14523" s="263" t="s">
        <v>890</v>
      </c>
      <c r="D14523" t="s">
        <v>24352</v>
      </c>
    </row>
    <row r="14524" spans="1:4" x14ac:dyDescent="0.2">
      <c r="A14524" s="263" t="s">
        <v>18489</v>
      </c>
      <c r="B14524" s="263" t="s">
        <v>31063</v>
      </c>
      <c r="C14524" s="263" t="s">
        <v>890</v>
      </c>
      <c r="D14524" t="s">
        <v>24352</v>
      </c>
    </row>
    <row r="14525" spans="1:4" x14ac:dyDescent="0.2">
      <c r="A14525" s="263" t="s">
        <v>9469</v>
      </c>
      <c r="B14525" s="263" t="s">
        <v>31064</v>
      </c>
      <c r="C14525" s="263" t="s">
        <v>890</v>
      </c>
      <c r="D14525" t="s">
        <v>24352</v>
      </c>
    </row>
    <row r="14526" spans="1:4" x14ac:dyDescent="0.2">
      <c r="A14526" s="263" t="s">
        <v>18490</v>
      </c>
      <c r="B14526" s="263" t="s">
        <v>31064</v>
      </c>
      <c r="C14526" s="263" t="s">
        <v>890</v>
      </c>
      <c r="D14526" t="s">
        <v>24352</v>
      </c>
    </row>
    <row r="14527" spans="1:4" x14ac:dyDescent="0.2">
      <c r="A14527" s="263" t="s">
        <v>9470</v>
      </c>
      <c r="B14527" s="263" t="s">
        <v>31065</v>
      </c>
      <c r="C14527" s="263" t="s">
        <v>890</v>
      </c>
      <c r="D14527" t="s">
        <v>24352</v>
      </c>
    </row>
    <row r="14528" spans="1:4" x14ac:dyDescent="0.2">
      <c r="A14528" s="263" t="s">
        <v>18491</v>
      </c>
      <c r="B14528" s="263" t="s">
        <v>31065</v>
      </c>
      <c r="C14528" s="263" t="s">
        <v>890</v>
      </c>
      <c r="D14528" t="s">
        <v>24352</v>
      </c>
    </row>
    <row r="14529" spans="1:4" x14ac:dyDescent="0.2">
      <c r="A14529" s="263" t="s">
        <v>4092</v>
      </c>
      <c r="B14529" s="263" t="s">
        <v>31066</v>
      </c>
      <c r="C14529" s="263" t="s">
        <v>12</v>
      </c>
      <c r="D14529" t="s">
        <v>2</v>
      </c>
    </row>
    <row r="14530" spans="1:4" x14ac:dyDescent="0.2">
      <c r="A14530" s="263" t="s">
        <v>18492</v>
      </c>
      <c r="B14530" s="263" t="s">
        <v>31066</v>
      </c>
      <c r="C14530" s="263" t="s">
        <v>12</v>
      </c>
      <c r="D14530" t="s">
        <v>2</v>
      </c>
    </row>
    <row r="14531" spans="1:4" x14ac:dyDescent="0.2">
      <c r="A14531" s="263" t="s">
        <v>4093</v>
      </c>
      <c r="B14531" s="263" t="s">
        <v>31067</v>
      </c>
      <c r="C14531" s="263" t="s">
        <v>12</v>
      </c>
      <c r="D14531" t="s">
        <v>2</v>
      </c>
    </row>
    <row r="14532" spans="1:4" x14ac:dyDescent="0.2">
      <c r="A14532" s="263" t="s">
        <v>18493</v>
      </c>
      <c r="B14532" s="263" t="s">
        <v>31067</v>
      </c>
      <c r="C14532" s="263" t="s">
        <v>12</v>
      </c>
      <c r="D14532" t="s">
        <v>2</v>
      </c>
    </row>
    <row r="14533" spans="1:4" x14ac:dyDescent="0.2">
      <c r="A14533" s="263" t="s">
        <v>4094</v>
      </c>
      <c r="B14533" s="263" t="s">
        <v>31068</v>
      </c>
      <c r="C14533" s="263" t="s">
        <v>12</v>
      </c>
      <c r="D14533" t="s">
        <v>2</v>
      </c>
    </row>
    <row r="14534" spans="1:4" x14ac:dyDescent="0.2">
      <c r="A14534" s="263" t="s">
        <v>18494</v>
      </c>
      <c r="B14534" s="263" t="s">
        <v>31068</v>
      </c>
      <c r="C14534" s="263" t="s">
        <v>12</v>
      </c>
      <c r="D14534" t="s">
        <v>2</v>
      </c>
    </row>
    <row r="14535" spans="1:4" x14ac:dyDescent="0.2">
      <c r="A14535" s="263" t="s">
        <v>4095</v>
      </c>
      <c r="B14535" s="263" t="s">
        <v>31069</v>
      </c>
      <c r="C14535" s="263" t="s">
        <v>12</v>
      </c>
      <c r="D14535" t="s">
        <v>2</v>
      </c>
    </row>
    <row r="14536" spans="1:4" x14ac:dyDescent="0.2">
      <c r="A14536" s="263" t="s">
        <v>18495</v>
      </c>
      <c r="B14536" s="263" t="s">
        <v>31069</v>
      </c>
      <c r="C14536" s="263" t="s">
        <v>12</v>
      </c>
      <c r="D14536" t="s">
        <v>2</v>
      </c>
    </row>
    <row r="14537" spans="1:4" x14ac:dyDescent="0.2">
      <c r="A14537" s="263" t="s">
        <v>2087</v>
      </c>
      <c r="B14537" s="263" t="s">
        <v>31070</v>
      </c>
      <c r="C14537" s="263" t="s">
        <v>12</v>
      </c>
      <c r="D14537" t="s">
        <v>2</v>
      </c>
    </row>
    <row r="14538" spans="1:4" x14ac:dyDescent="0.2">
      <c r="A14538" s="263" t="s">
        <v>18496</v>
      </c>
      <c r="B14538" s="263" t="s">
        <v>31070</v>
      </c>
      <c r="C14538" s="263" t="s">
        <v>12</v>
      </c>
      <c r="D14538" t="s">
        <v>2</v>
      </c>
    </row>
    <row r="14539" spans="1:4" x14ac:dyDescent="0.2">
      <c r="A14539" s="263" t="s">
        <v>2088</v>
      </c>
      <c r="B14539" s="263" t="s">
        <v>31071</v>
      </c>
      <c r="C14539" s="263" t="s">
        <v>12</v>
      </c>
      <c r="D14539" t="s">
        <v>2</v>
      </c>
    </row>
    <row r="14540" spans="1:4" x14ac:dyDescent="0.2">
      <c r="A14540" s="263" t="s">
        <v>18497</v>
      </c>
      <c r="B14540" s="263" t="s">
        <v>31071</v>
      </c>
      <c r="C14540" s="263" t="s">
        <v>12</v>
      </c>
      <c r="D14540" t="s">
        <v>2</v>
      </c>
    </row>
    <row r="14541" spans="1:4" x14ac:dyDescent="0.2">
      <c r="A14541" s="263" t="s">
        <v>2089</v>
      </c>
      <c r="B14541" s="263" t="s">
        <v>31072</v>
      </c>
      <c r="C14541" s="263" t="s">
        <v>12</v>
      </c>
      <c r="D14541" t="s">
        <v>2</v>
      </c>
    </row>
    <row r="14542" spans="1:4" x14ac:dyDescent="0.2">
      <c r="A14542" s="263" t="s">
        <v>18498</v>
      </c>
      <c r="B14542" s="263" t="s">
        <v>31072</v>
      </c>
      <c r="C14542" s="263" t="s">
        <v>12</v>
      </c>
      <c r="D14542" t="s">
        <v>2</v>
      </c>
    </row>
    <row r="14543" spans="1:4" x14ac:dyDescent="0.2">
      <c r="A14543" s="263" t="s">
        <v>35113</v>
      </c>
      <c r="B14543" s="263" t="s">
        <v>35114</v>
      </c>
      <c r="C14543" s="263" t="s">
        <v>12</v>
      </c>
      <c r="D14543" t="s">
        <v>2</v>
      </c>
    </row>
    <row r="14544" spans="1:4" x14ac:dyDescent="0.2">
      <c r="A14544" s="263" t="s">
        <v>35115</v>
      </c>
      <c r="B14544" s="263" t="s">
        <v>35114</v>
      </c>
      <c r="C14544" s="263" t="s">
        <v>12</v>
      </c>
      <c r="D14544" t="s">
        <v>2</v>
      </c>
    </row>
    <row r="14545" spans="1:4" x14ac:dyDescent="0.2">
      <c r="A14545" s="263" t="s">
        <v>35116</v>
      </c>
      <c r="B14545" s="263" t="s">
        <v>35117</v>
      </c>
      <c r="C14545" s="263" t="s">
        <v>12</v>
      </c>
      <c r="D14545" t="s">
        <v>2</v>
      </c>
    </row>
    <row r="14546" spans="1:4" x14ac:dyDescent="0.2">
      <c r="A14546" s="263" t="s">
        <v>35118</v>
      </c>
      <c r="B14546" s="263" t="s">
        <v>35117</v>
      </c>
      <c r="C14546" s="263" t="s">
        <v>12</v>
      </c>
      <c r="D14546" t="s">
        <v>2</v>
      </c>
    </row>
    <row r="14547" spans="1:4" x14ac:dyDescent="0.2">
      <c r="A14547" s="263" t="s">
        <v>4098</v>
      </c>
      <c r="B14547" s="263" t="s">
        <v>31073</v>
      </c>
      <c r="C14547" s="263" t="s">
        <v>12</v>
      </c>
      <c r="D14547" t="s">
        <v>2</v>
      </c>
    </row>
    <row r="14548" spans="1:4" x14ac:dyDescent="0.2">
      <c r="A14548" s="263" t="s">
        <v>18499</v>
      </c>
      <c r="B14548" s="263" t="s">
        <v>31073</v>
      </c>
      <c r="C14548" s="263" t="s">
        <v>12</v>
      </c>
      <c r="D14548" t="s">
        <v>2</v>
      </c>
    </row>
    <row r="14549" spans="1:4" x14ac:dyDescent="0.2">
      <c r="A14549" s="263" t="s">
        <v>9471</v>
      </c>
      <c r="B14549" s="263" t="s">
        <v>31074</v>
      </c>
      <c r="C14549" s="263" t="s">
        <v>12</v>
      </c>
      <c r="D14549" t="s">
        <v>2</v>
      </c>
    </row>
    <row r="14550" spans="1:4" x14ac:dyDescent="0.2">
      <c r="A14550" s="263" t="s">
        <v>18500</v>
      </c>
      <c r="B14550" s="263" t="s">
        <v>31074</v>
      </c>
      <c r="C14550" s="263" t="s">
        <v>12</v>
      </c>
      <c r="D14550" t="s">
        <v>2</v>
      </c>
    </row>
    <row r="14551" spans="1:4" x14ac:dyDescent="0.2">
      <c r="A14551" s="263" t="s">
        <v>4096</v>
      </c>
      <c r="B14551" s="263" t="s">
        <v>31075</v>
      </c>
      <c r="C14551" s="263" t="s">
        <v>12</v>
      </c>
      <c r="D14551" t="s">
        <v>2</v>
      </c>
    </row>
    <row r="14552" spans="1:4" x14ac:dyDescent="0.2">
      <c r="A14552" s="263" t="s">
        <v>18501</v>
      </c>
      <c r="B14552" s="263" t="s">
        <v>31075</v>
      </c>
      <c r="C14552" s="263" t="s">
        <v>12</v>
      </c>
      <c r="D14552" t="s">
        <v>2</v>
      </c>
    </row>
    <row r="14553" spans="1:4" x14ac:dyDescent="0.2">
      <c r="A14553" s="263" t="s">
        <v>9472</v>
      </c>
      <c r="B14553" s="263" t="s">
        <v>31076</v>
      </c>
      <c r="C14553" s="263" t="s">
        <v>12</v>
      </c>
      <c r="D14553" t="s">
        <v>2</v>
      </c>
    </row>
    <row r="14554" spans="1:4" x14ac:dyDescent="0.2">
      <c r="A14554" s="263" t="s">
        <v>18502</v>
      </c>
      <c r="B14554" s="263" t="s">
        <v>31076</v>
      </c>
      <c r="C14554" s="263" t="s">
        <v>12</v>
      </c>
      <c r="D14554" t="s">
        <v>2</v>
      </c>
    </row>
    <row r="14555" spans="1:4" x14ac:dyDescent="0.2">
      <c r="A14555" s="263" t="s">
        <v>9473</v>
      </c>
      <c r="B14555" s="263" t="s">
        <v>31077</v>
      </c>
      <c r="C14555" s="263" t="s">
        <v>12</v>
      </c>
      <c r="D14555" t="s">
        <v>2</v>
      </c>
    </row>
    <row r="14556" spans="1:4" x14ac:dyDescent="0.2">
      <c r="A14556" s="263" t="s">
        <v>18503</v>
      </c>
      <c r="B14556" s="263" t="s">
        <v>31077</v>
      </c>
      <c r="C14556" s="263" t="s">
        <v>12</v>
      </c>
      <c r="D14556" t="s">
        <v>2</v>
      </c>
    </row>
    <row r="14557" spans="1:4" x14ac:dyDescent="0.2">
      <c r="A14557" s="263" t="s">
        <v>9474</v>
      </c>
      <c r="B14557" s="263" t="s">
        <v>23878</v>
      </c>
      <c r="C14557" s="263" t="s">
        <v>12</v>
      </c>
      <c r="D14557" t="s">
        <v>2</v>
      </c>
    </row>
    <row r="14558" spans="1:4" x14ac:dyDescent="0.2">
      <c r="A14558" s="263" t="s">
        <v>18504</v>
      </c>
      <c r="B14558" s="263" t="s">
        <v>23878</v>
      </c>
      <c r="C14558" s="263" t="s">
        <v>12</v>
      </c>
      <c r="D14558" t="s">
        <v>2</v>
      </c>
    </row>
    <row r="14559" spans="1:4" x14ac:dyDescent="0.2">
      <c r="A14559" s="263" t="s">
        <v>4099</v>
      </c>
      <c r="B14559" s="263" t="s">
        <v>31078</v>
      </c>
      <c r="C14559" s="263" t="s">
        <v>12</v>
      </c>
      <c r="D14559" t="s">
        <v>2</v>
      </c>
    </row>
    <row r="14560" spans="1:4" x14ac:dyDescent="0.2">
      <c r="A14560" s="263" t="s">
        <v>18505</v>
      </c>
      <c r="B14560" s="263" t="s">
        <v>31078</v>
      </c>
      <c r="C14560" s="263" t="s">
        <v>12</v>
      </c>
      <c r="D14560" t="s">
        <v>2</v>
      </c>
    </row>
    <row r="14561" spans="1:4" x14ac:dyDescent="0.2">
      <c r="A14561" s="263" t="s">
        <v>4100</v>
      </c>
      <c r="B14561" s="263" t="s">
        <v>31079</v>
      </c>
      <c r="C14561" s="263" t="s">
        <v>12</v>
      </c>
      <c r="D14561" t="s">
        <v>2</v>
      </c>
    </row>
    <row r="14562" spans="1:4" x14ac:dyDescent="0.2">
      <c r="A14562" s="263" t="s">
        <v>18506</v>
      </c>
      <c r="B14562" s="263" t="s">
        <v>31079</v>
      </c>
      <c r="C14562" s="263" t="s">
        <v>12</v>
      </c>
      <c r="D14562" t="s">
        <v>2</v>
      </c>
    </row>
    <row r="14563" spans="1:4" x14ac:dyDescent="0.2">
      <c r="A14563" s="263" t="s">
        <v>9475</v>
      </c>
      <c r="B14563" s="263" t="s">
        <v>31080</v>
      </c>
      <c r="C14563" s="263" t="s">
        <v>12</v>
      </c>
      <c r="D14563" t="s">
        <v>2</v>
      </c>
    </row>
    <row r="14564" spans="1:4" x14ac:dyDescent="0.2">
      <c r="A14564" s="263" t="s">
        <v>18507</v>
      </c>
      <c r="B14564" s="263" t="s">
        <v>31080</v>
      </c>
      <c r="C14564" s="263" t="s">
        <v>12</v>
      </c>
      <c r="D14564" t="s">
        <v>2</v>
      </c>
    </row>
    <row r="14565" spans="1:4" x14ac:dyDescent="0.2">
      <c r="A14565" s="263" t="s">
        <v>4107</v>
      </c>
      <c r="B14565" s="263" t="s">
        <v>31081</v>
      </c>
      <c r="C14565" s="263" t="s">
        <v>12</v>
      </c>
      <c r="D14565" t="s">
        <v>2</v>
      </c>
    </row>
    <row r="14566" spans="1:4" x14ac:dyDescent="0.2">
      <c r="A14566" s="263" t="s">
        <v>18508</v>
      </c>
      <c r="B14566" s="263" t="s">
        <v>31081</v>
      </c>
      <c r="C14566" s="263" t="s">
        <v>12</v>
      </c>
      <c r="D14566" t="s">
        <v>2</v>
      </c>
    </row>
    <row r="14567" spans="1:4" x14ac:dyDescent="0.2">
      <c r="A14567" s="263" t="s">
        <v>4108</v>
      </c>
      <c r="B14567" s="263" t="s">
        <v>31082</v>
      </c>
      <c r="C14567" s="263" t="s">
        <v>12</v>
      </c>
      <c r="D14567" t="s">
        <v>2</v>
      </c>
    </row>
    <row r="14568" spans="1:4" x14ac:dyDescent="0.2">
      <c r="A14568" s="263" t="s">
        <v>18509</v>
      </c>
      <c r="B14568" s="263" t="s">
        <v>31082</v>
      </c>
      <c r="C14568" s="263" t="s">
        <v>12</v>
      </c>
      <c r="D14568" t="s">
        <v>2</v>
      </c>
    </row>
    <row r="14569" spans="1:4" x14ac:dyDescent="0.2">
      <c r="A14569" s="263" t="s">
        <v>4109</v>
      </c>
      <c r="B14569" s="263" t="s">
        <v>31083</v>
      </c>
      <c r="C14569" s="263" t="s">
        <v>12</v>
      </c>
      <c r="D14569" t="s">
        <v>2</v>
      </c>
    </row>
    <row r="14570" spans="1:4" x14ac:dyDescent="0.2">
      <c r="A14570" s="263" t="s">
        <v>18510</v>
      </c>
      <c r="B14570" s="263" t="s">
        <v>31083</v>
      </c>
      <c r="C14570" s="263" t="s">
        <v>12</v>
      </c>
      <c r="D14570" t="s">
        <v>2</v>
      </c>
    </row>
    <row r="14571" spans="1:4" x14ac:dyDescent="0.2">
      <c r="A14571" s="263" t="s">
        <v>4110</v>
      </c>
      <c r="B14571" s="263" t="s">
        <v>31084</v>
      </c>
      <c r="C14571" s="263" t="s">
        <v>12</v>
      </c>
      <c r="D14571" t="s">
        <v>2</v>
      </c>
    </row>
    <row r="14572" spans="1:4" x14ac:dyDescent="0.2">
      <c r="A14572" s="263" t="s">
        <v>18511</v>
      </c>
      <c r="B14572" s="263" t="s">
        <v>31084</v>
      </c>
      <c r="C14572" s="263" t="s">
        <v>12</v>
      </c>
      <c r="D14572" t="s">
        <v>2</v>
      </c>
    </row>
    <row r="14573" spans="1:4" x14ac:dyDescent="0.2">
      <c r="A14573" s="263" t="s">
        <v>4097</v>
      </c>
      <c r="B14573" s="263" t="s">
        <v>31085</v>
      </c>
      <c r="C14573" s="263" t="s">
        <v>12</v>
      </c>
      <c r="D14573" t="s">
        <v>2</v>
      </c>
    </row>
    <row r="14574" spans="1:4" x14ac:dyDescent="0.2">
      <c r="A14574" s="263" t="s">
        <v>18512</v>
      </c>
      <c r="B14574" s="263" t="s">
        <v>31085</v>
      </c>
      <c r="C14574" s="263" t="s">
        <v>12</v>
      </c>
      <c r="D14574" t="s">
        <v>2</v>
      </c>
    </row>
    <row r="14575" spans="1:4" x14ac:dyDescent="0.2">
      <c r="A14575" s="263" t="s">
        <v>4101</v>
      </c>
      <c r="B14575" s="263" t="s">
        <v>31086</v>
      </c>
      <c r="C14575" s="263" t="s">
        <v>12</v>
      </c>
      <c r="D14575" t="s">
        <v>2</v>
      </c>
    </row>
    <row r="14576" spans="1:4" x14ac:dyDescent="0.2">
      <c r="A14576" s="263" t="s">
        <v>18513</v>
      </c>
      <c r="B14576" s="263" t="s">
        <v>31086</v>
      </c>
      <c r="C14576" s="263" t="s">
        <v>12</v>
      </c>
      <c r="D14576" t="s">
        <v>2</v>
      </c>
    </row>
    <row r="14577" spans="1:4" x14ac:dyDescent="0.2">
      <c r="A14577" s="263" t="s">
        <v>4102</v>
      </c>
      <c r="B14577" s="263" t="s">
        <v>23879</v>
      </c>
      <c r="C14577" s="263" t="s">
        <v>20</v>
      </c>
      <c r="D14577" t="s">
        <v>0</v>
      </c>
    </row>
    <row r="14578" spans="1:4" x14ac:dyDescent="0.2">
      <c r="A14578" s="263" t="s">
        <v>18514</v>
      </c>
      <c r="B14578" s="263" t="s">
        <v>23879</v>
      </c>
      <c r="C14578" s="263" t="s">
        <v>20</v>
      </c>
      <c r="D14578" t="s">
        <v>0</v>
      </c>
    </row>
    <row r="14579" spans="1:4" x14ac:dyDescent="0.2">
      <c r="A14579" s="263" t="s">
        <v>4103</v>
      </c>
      <c r="B14579" s="263" t="s">
        <v>31087</v>
      </c>
      <c r="C14579" s="263" t="s">
        <v>12</v>
      </c>
      <c r="D14579" t="s">
        <v>2</v>
      </c>
    </row>
    <row r="14580" spans="1:4" x14ac:dyDescent="0.2">
      <c r="A14580" s="263" t="s">
        <v>18515</v>
      </c>
      <c r="B14580" s="263" t="s">
        <v>31087</v>
      </c>
      <c r="C14580" s="263" t="s">
        <v>12</v>
      </c>
      <c r="D14580" t="s">
        <v>2</v>
      </c>
    </row>
    <row r="14581" spans="1:4" x14ac:dyDescent="0.2">
      <c r="A14581" s="263" t="s">
        <v>4104</v>
      </c>
      <c r="B14581" s="263" t="s">
        <v>31088</v>
      </c>
      <c r="C14581" s="263" t="s">
        <v>12</v>
      </c>
      <c r="D14581" t="s">
        <v>2</v>
      </c>
    </row>
    <row r="14582" spans="1:4" x14ac:dyDescent="0.2">
      <c r="A14582" s="263" t="s">
        <v>18516</v>
      </c>
      <c r="B14582" s="263" t="s">
        <v>31088</v>
      </c>
      <c r="C14582" s="263" t="s">
        <v>12</v>
      </c>
      <c r="D14582" t="s">
        <v>2</v>
      </c>
    </row>
    <row r="14583" spans="1:4" x14ac:dyDescent="0.2">
      <c r="A14583" s="263" t="s">
        <v>4105</v>
      </c>
      <c r="B14583" s="263" t="s">
        <v>31089</v>
      </c>
      <c r="C14583" s="263" t="s">
        <v>12</v>
      </c>
      <c r="D14583" t="s">
        <v>2</v>
      </c>
    </row>
    <row r="14584" spans="1:4" x14ac:dyDescent="0.2">
      <c r="A14584" s="263" t="s">
        <v>18517</v>
      </c>
      <c r="B14584" s="263" t="s">
        <v>31089</v>
      </c>
      <c r="C14584" s="263" t="s">
        <v>12</v>
      </c>
      <c r="D14584" t="s">
        <v>2</v>
      </c>
    </row>
    <row r="14585" spans="1:4" x14ac:dyDescent="0.2">
      <c r="A14585" s="263" t="s">
        <v>4106</v>
      </c>
      <c r="B14585" s="263" t="s">
        <v>31090</v>
      </c>
      <c r="C14585" s="263" t="s">
        <v>12</v>
      </c>
      <c r="D14585" t="s">
        <v>2</v>
      </c>
    </row>
    <row r="14586" spans="1:4" x14ac:dyDescent="0.2">
      <c r="A14586" s="263" t="s">
        <v>18518</v>
      </c>
      <c r="B14586" s="263" t="s">
        <v>31090</v>
      </c>
      <c r="C14586" s="263" t="s">
        <v>12</v>
      </c>
      <c r="D14586" t="s">
        <v>2</v>
      </c>
    </row>
    <row r="14587" spans="1:4" x14ac:dyDescent="0.2">
      <c r="A14587" s="263" t="s">
        <v>4111</v>
      </c>
      <c r="B14587" s="263" t="s">
        <v>31091</v>
      </c>
      <c r="C14587" s="263" t="s">
        <v>12</v>
      </c>
      <c r="D14587" t="s">
        <v>2</v>
      </c>
    </row>
    <row r="14588" spans="1:4" x14ac:dyDescent="0.2">
      <c r="A14588" s="263" t="s">
        <v>18519</v>
      </c>
      <c r="B14588" s="263" t="s">
        <v>31091</v>
      </c>
      <c r="C14588" s="263" t="s">
        <v>12</v>
      </c>
      <c r="D14588" t="s">
        <v>2</v>
      </c>
    </row>
    <row r="14589" spans="1:4" x14ac:dyDescent="0.2">
      <c r="A14589" s="263" t="s">
        <v>4112</v>
      </c>
      <c r="B14589" s="263" t="s">
        <v>31092</v>
      </c>
      <c r="C14589" s="263" t="s">
        <v>12</v>
      </c>
      <c r="D14589" t="s">
        <v>2</v>
      </c>
    </row>
    <row r="14590" spans="1:4" x14ac:dyDescent="0.2">
      <c r="A14590" s="263" t="s">
        <v>18520</v>
      </c>
      <c r="B14590" s="263" t="s">
        <v>31092</v>
      </c>
      <c r="C14590" s="263" t="s">
        <v>12</v>
      </c>
      <c r="D14590" t="s">
        <v>2</v>
      </c>
    </row>
    <row r="14591" spans="1:4" x14ac:dyDescent="0.2">
      <c r="A14591" s="263" t="s">
        <v>9476</v>
      </c>
      <c r="B14591" s="263" t="s">
        <v>31093</v>
      </c>
      <c r="C14591" s="263" t="s">
        <v>12</v>
      </c>
      <c r="D14591" t="s">
        <v>2</v>
      </c>
    </row>
    <row r="14592" spans="1:4" x14ac:dyDescent="0.2">
      <c r="A14592" s="263" t="s">
        <v>18521</v>
      </c>
      <c r="B14592" s="263" t="s">
        <v>31093</v>
      </c>
      <c r="C14592" s="263" t="s">
        <v>12</v>
      </c>
      <c r="D14592" t="s">
        <v>2</v>
      </c>
    </row>
    <row r="14593" spans="1:4" x14ac:dyDescent="0.2">
      <c r="A14593" s="263" t="s">
        <v>9477</v>
      </c>
      <c r="B14593" s="263" t="s">
        <v>31094</v>
      </c>
      <c r="C14593" s="263" t="s">
        <v>12</v>
      </c>
      <c r="D14593" t="s">
        <v>2</v>
      </c>
    </row>
    <row r="14594" spans="1:4" x14ac:dyDescent="0.2">
      <c r="A14594" s="263" t="s">
        <v>18522</v>
      </c>
      <c r="B14594" s="263" t="s">
        <v>31094</v>
      </c>
      <c r="C14594" s="263" t="s">
        <v>12</v>
      </c>
      <c r="D14594" t="s">
        <v>2</v>
      </c>
    </row>
    <row r="14595" spans="1:4" x14ac:dyDescent="0.2">
      <c r="A14595" s="263" t="s">
        <v>9478</v>
      </c>
      <c r="B14595" s="263" t="s">
        <v>31095</v>
      </c>
      <c r="C14595" s="263" t="s">
        <v>12</v>
      </c>
      <c r="D14595" t="s">
        <v>2</v>
      </c>
    </row>
    <row r="14596" spans="1:4" x14ac:dyDescent="0.2">
      <c r="A14596" s="263" t="s">
        <v>18523</v>
      </c>
      <c r="B14596" s="263" t="s">
        <v>31095</v>
      </c>
      <c r="C14596" s="263" t="s">
        <v>12</v>
      </c>
      <c r="D14596" t="s">
        <v>2</v>
      </c>
    </row>
    <row r="14597" spans="1:4" x14ac:dyDescent="0.2">
      <c r="A14597" s="263" t="s">
        <v>9479</v>
      </c>
      <c r="B14597" s="263" t="s">
        <v>31096</v>
      </c>
      <c r="C14597" s="263" t="s">
        <v>12</v>
      </c>
      <c r="D14597" t="s">
        <v>2</v>
      </c>
    </row>
    <row r="14598" spans="1:4" x14ac:dyDescent="0.2">
      <c r="A14598" s="263" t="s">
        <v>18524</v>
      </c>
      <c r="B14598" s="263" t="s">
        <v>31096</v>
      </c>
      <c r="C14598" s="263" t="s">
        <v>12</v>
      </c>
      <c r="D14598" t="s">
        <v>2</v>
      </c>
    </row>
    <row r="14599" spans="1:4" x14ac:dyDescent="0.2">
      <c r="A14599" s="263" t="s">
        <v>9480</v>
      </c>
      <c r="B14599" s="263" t="s">
        <v>31097</v>
      </c>
      <c r="C14599" s="263" t="s">
        <v>12</v>
      </c>
      <c r="D14599" t="s">
        <v>2</v>
      </c>
    </row>
    <row r="14600" spans="1:4" x14ac:dyDescent="0.2">
      <c r="A14600" s="263" t="s">
        <v>18525</v>
      </c>
      <c r="B14600" s="263" t="s">
        <v>31097</v>
      </c>
      <c r="C14600" s="263" t="s">
        <v>12</v>
      </c>
      <c r="D14600" t="s">
        <v>2</v>
      </c>
    </row>
    <row r="14601" spans="1:4" x14ac:dyDescent="0.2">
      <c r="A14601" s="263" t="s">
        <v>9481</v>
      </c>
      <c r="B14601" s="263" t="s">
        <v>31098</v>
      </c>
      <c r="C14601" s="263" t="s">
        <v>12</v>
      </c>
      <c r="D14601" t="s">
        <v>2</v>
      </c>
    </row>
    <row r="14602" spans="1:4" x14ac:dyDescent="0.2">
      <c r="A14602" s="263" t="s">
        <v>18526</v>
      </c>
      <c r="B14602" s="263" t="s">
        <v>31098</v>
      </c>
      <c r="C14602" s="263" t="s">
        <v>12</v>
      </c>
      <c r="D14602" t="s">
        <v>2</v>
      </c>
    </row>
    <row r="14603" spans="1:4" x14ac:dyDescent="0.2">
      <c r="A14603" s="263" t="s">
        <v>9482</v>
      </c>
      <c r="B14603" s="263" t="s">
        <v>31099</v>
      </c>
      <c r="C14603" s="263" t="s">
        <v>12</v>
      </c>
      <c r="D14603" t="s">
        <v>2</v>
      </c>
    </row>
    <row r="14604" spans="1:4" x14ac:dyDescent="0.2">
      <c r="A14604" s="263" t="s">
        <v>18527</v>
      </c>
      <c r="B14604" s="263" t="s">
        <v>31099</v>
      </c>
      <c r="C14604" s="263" t="s">
        <v>12</v>
      </c>
      <c r="D14604" t="s">
        <v>2</v>
      </c>
    </row>
    <row r="14605" spans="1:4" x14ac:dyDescent="0.2">
      <c r="A14605" s="263" t="s">
        <v>9483</v>
      </c>
      <c r="B14605" s="263" t="s">
        <v>31100</v>
      </c>
      <c r="C14605" s="263" t="s">
        <v>12</v>
      </c>
      <c r="D14605" t="s">
        <v>2</v>
      </c>
    </row>
    <row r="14606" spans="1:4" x14ac:dyDescent="0.2">
      <c r="A14606" s="263" t="s">
        <v>18528</v>
      </c>
      <c r="B14606" s="263" t="s">
        <v>31100</v>
      </c>
      <c r="C14606" s="263" t="s">
        <v>12</v>
      </c>
      <c r="D14606" t="s">
        <v>2</v>
      </c>
    </row>
    <row r="14607" spans="1:4" x14ac:dyDescent="0.2">
      <c r="A14607" s="263" t="s">
        <v>23880</v>
      </c>
      <c r="B14607" s="263" t="s">
        <v>31101</v>
      </c>
      <c r="C14607" s="263" t="s">
        <v>12</v>
      </c>
      <c r="D14607" t="s">
        <v>2</v>
      </c>
    </row>
    <row r="14608" spans="1:4" x14ac:dyDescent="0.2">
      <c r="A14608" s="263" t="s">
        <v>23881</v>
      </c>
      <c r="B14608" s="263" t="s">
        <v>31101</v>
      </c>
      <c r="C14608" s="263" t="s">
        <v>12</v>
      </c>
      <c r="D14608" t="s">
        <v>2</v>
      </c>
    </row>
    <row r="14609" spans="1:4" x14ac:dyDescent="0.2">
      <c r="A14609" s="263" t="s">
        <v>4113</v>
      </c>
      <c r="B14609" s="263" t="s">
        <v>31102</v>
      </c>
      <c r="C14609" s="263" t="s">
        <v>12</v>
      </c>
      <c r="D14609" t="s">
        <v>2</v>
      </c>
    </row>
    <row r="14610" spans="1:4" x14ac:dyDescent="0.2">
      <c r="A14610" s="263" t="s">
        <v>18529</v>
      </c>
      <c r="B14610" s="263" t="s">
        <v>31102</v>
      </c>
      <c r="C14610" s="263" t="s">
        <v>12</v>
      </c>
      <c r="D14610" t="s">
        <v>2</v>
      </c>
    </row>
    <row r="14611" spans="1:4" x14ac:dyDescent="0.2">
      <c r="A14611" s="263" t="s">
        <v>4114</v>
      </c>
      <c r="B14611" s="263" t="s">
        <v>31103</v>
      </c>
      <c r="C14611" s="263" t="s">
        <v>12</v>
      </c>
      <c r="D14611" t="s">
        <v>2</v>
      </c>
    </row>
    <row r="14612" spans="1:4" x14ac:dyDescent="0.2">
      <c r="A14612" s="263" t="s">
        <v>18530</v>
      </c>
      <c r="B14612" s="263" t="s">
        <v>31103</v>
      </c>
      <c r="C14612" s="263" t="s">
        <v>12</v>
      </c>
      <c r="D14612" t="s">
        <v>2</v>
      </c>
    </row>
    <row r="14613" spans="1:4" x14ac:dyDescent="0.2">
      <c r="A14613" s="263" t="s">
        <v>4115</v>
      </c>
      <c r="B14613" s="263" t="s">
        <v>31104</v>
      </c>
      <c r="C14613" s="263" t="s">
        <v>12</v>
      </c>
      <c r="D14613" t="s">
        <v>2</v>
      </c>
    </row>
    <row r="14614" spans="1:4" x14ac:dyDescent="0.2">
      <c r="A14614" s="263" t="s">
        <v>18531</v>
      </c>
      <c r="B14614" s="263" t="s">
        <v>31104</v>
      </c>
      <c r="C14614" s="263" t="s">
        <v>12</v>
      </c>
      <c r="D14614" t="s">
        <v>2</v>
      </c>
    </row>
    <row r="14615" spans="1:4" x14ac:dyDescent="0.2">
      <c r="A14615" s="263" t="s">
        <v>4116</v>
      </c>
      <c r="B14615" s="263" t="s">
        <v>31105</v>
      </c>
      <c r="C14615" s="263" t="s">
        <v>12</v>
      </c>
      <c r="D14615" t="s">
        <v>2</v>
      </c>
    </row>
    <row r="14616" spans="1:4" x14ac:dyDescent="0.2">
      <c r="A14616" s="263" t="s">
        <v>18532</v>
      </c>
      <c r="B14616" s="263" t="s">
        <v>31105</v>
      </c>
      <c r="C14616" s="263" t="s">
        <v>12</v>
      </c>
      <c r="D14616" t="s">
        <v>2</v>
      </c>
    </row>
    <row r="14617" spans="1:4" x14ac:dyDescent="0.2">
      <c r="A14617" s="263" t="s">
        <v>4117</v>
      </c>
      <c r="B14617" s="263" t="s">
        <v>31106</v>
      </c>
      <c r="C14617" s="263" t="s">
        <v>12</v>
      </c>
      <c r="D14617" t="s">
        <v>2</v>
      </c>
    </row>
    <row r="14618" spans="1:4" x14ac:dyDescent="0.2">
      <c r="A14618" s="263" t="s">
        <v>18533</v>
      </c>
      <c r="B14618" s="263" t="s">
        <v>31106</v>
      </c>
      <c r="C14618" s="263" t="s">
        <v>12</v>
      </c>
      <c r="D14618" t="s">
        <v>2</v>
      </c>
    </row>
    <row r="14619" spans="1:4" x14ac:dyDescent="0.2">
      <c r="A14619" s="263" t="s">
        <v>4118</v>
      </c>
      <c r="B14619" s="263" t="s">
        <v>31107</v>
      </c>
      <c r="C14619" s="263" t="s">
        <v>12</v>
      </c>
      <c r="D14619" t="s">
        <v>2</v>
      </c>
    </row>
    <row r="14620" spans="1:4" x14ac:dyDescent="0.2">
      <c r="A14620" s="263" t="s">
        <v>18534</v>
      </c>
      <c r="B14620" s="263" t="s">
        <v>31107</v>
      </c>
      <c r="C14620" s="263" t="s">
        <v>12</v>
      </c>
      <c r="D14620" t="s">
        <v>2</v>
      </c>
    </row>
    <row r="14621" spans="1:4" x14ac:dyDescent="0.2">
      <c r="A14621" s="263" t="s">
        <v>4119</v>
      </c>
      <c r="B14621" s="263" t="s">
        <v>31108</v>
      </c>
      <c r="C14621" s="263" t="s">
        <v>12</v>
      </c>
      <c r="D14621" t="s">
        <v>2</v>
      </c>
    </row>
    <row r="14622" spans="1:4" x14ac:dyDescent="0.2">
      <c r="A14622" s="263" t="s">
        <v>18535</v>
      </c>
      <c r="B14622" s="263" t="s">
        <v>31108</v>
      </c>
      <c r="C14622" s="263" t="s">
        <v>12</v>
      </c>
      <c r="D14622" t="s">
        <v>2</v>
      </c>
    </row>
    <row r="14623" spans="1:4" x14ac:dyDescent="0.2">
      <c r="A14623" s="263" t="s">
        <v>4120</v>
      </c>
      <c r="B14623" s="263" t="s">
        <v>31109</v>
      </c>
      <c r="C14623" s="263" t="s">
        <v>12</v>
      </c>
      <c r="D14623" t="s">
        <v>2</v>
      </c>
    </row>
    <row r="14624" spans="1:4" x14ac:dyDescent="0.2">
      <c r="A14624" s="263" t="s">
        <v>18536</v>
      </c>
      <c r="B14624" s="263" t="s">
        <v>31109</v>
      </c>
      <c r="C14624" s="263" t="s">
        <v>12</v>
      </c>
      <c r="D14624" t="s">
        <v>2</v>
      </c>
    </row>
    <row r="14625" spans="1:4" x14ac:dyDescent="0.2">
      <c r="A14625" s="263" t="s">
        <v>23882</v>
      </c>
      <c r="B14625" s="263" t="s">
        <v>31110</v>
      </c>
      <c r="C14625" s="263" t="s">
        <v>12</v>
      </c>
      <c r="D14625" t="s">
        <v>2</v>
      </c>
    </row>
    <row r="14626" spans="1:4" x14ac:dyDescent="0.2">
      <c r="A14626" s="263" t="s">
        <v>23883</v>
      </c>
      <c r="B14626" s="263" t="s">
        <v>31110</v>
      </c>
      <c r="C14626" s="263" t="s">
        <v>12</v>
      </c>
      <c r="D14626" t="s">
        <v>2</v>
      </c>
    </row>
    <row r="14627" spans="1:4" x14ac:dyDescent="0.2">
      <c r="A14627" s="263" t="s">
        <v>23884</v>
      </c>
      <c r="B14627" s="263" t="s">
        <v>31111</v>
      </c>
      <c r="C14627" s="263" t="s">
        <v>12</v>
      </c>
      <c r="D14627" t="s">
        <v>2</v>
      </c>
    </row>
    <row r="14628" spans="1:4" x14ac:dyDescent="0.2">
      <c r="A14628" s="263" t="s">
        <v>23885</v>
      </c>
      <c r="B14628" s="263" t="s">
        <v>31111</v>
      </c>
      <c r="C14628" s="263" t="s">
        <v>12</v>
      </c>
      <c r="D14628" t="s">
        <v>2</v>
      </c>
    </row>
    <row r="14629" spans="1:4" x14ac:dyDescent="0.2">
      <c r="A14629" s="263" t="s">
        <v>9484</v>
      </c>
      <c r="B14629" s="263" t="s">
        <v>31112</v>
      </c>
      <c r="C14629" s="263" t="s">
        <v>12</v>
      </c>
      <c r="D14629" t="s">
        <v>2</v>
      </c>
    </row>
    <row r="14630" spans="1:4" x14ac:dyDescent="0.2">
      <c r="A14630" s="263" t="s">
        <v>18537</v>
      </c>
      <c r="B14630" s="263" t="s">
        <v>31112</v>
      </c>
      <c r="C14630" s="263" t="s">
        <v>12</v>
      </c>
      <c r="D14630" t="s">
        <v>2</v>
      </c>
    </row>
    <row r="14631" spans="1:4" x14ac:dyDescent="0.2">
      <c r="A14631" s="263" t="s">
        <v>9485</v>
      </c>
      <c r="B14631" s="263" t="s">
        <v>31113</v>
      </c>
      <c r="C14631" s="263" t="s">
        <v>12</v>
      </c>
      <c r="D14631" t="s">
        <v>2</v>
      </c>
    </row>
    <row r="14632" spans="1:4" x14ac:dyDescent="0.2">
      <c r="A14632" s="263" t="s">
        <v>18538</v>
      </c>
      <c r="B14632" s="263" t="s">
        <v>31113</v>
      </c>
      <c r="C14632" s="263" t="s">
        <v>12</v>
      </c>
      <c r="D14632" t="s">
        <v>2</v>
      </c>
    </row>
    <row r="14633" spans="1:4" x14ac:dyDescent="0.2">
      <c r="A14633" s="263" t="s">
        <v>9486</v>
      </c>
      <c r="B14633" s="263" t="s">
        <v>31114</v>
      </c>
      <c r="C14633" s="263" t="s">
        <v>12</v>
      </c>
      <c r="D14633" t="s">
        <v>2</v>
      </c>
    </row>
    <row r="14634" spans="1:4" x14ac:dyDescent="0.2">
      <c r="A14634" s="263" t="s">
        <v>18539</v>
      </c>
      <c r="B14634" s="263" t="s">
        <v>31114</v>
      </c>
      <c r="C14634" s="263" t="s">
        <v>12</v>
      </c>
      <c r="D14634" t="s">
        <v>2</v>
      </c>
    </row>
    <row r="14635" spans="1:4" x14ac:dyDescent="0.2">
      <c r="A14635" s="263" t="s">
        <v>9487</v>
      </c>
      <c r="B14635" s="263" t="s">
        <v>31115</v>
      </c>
      <c r="C14635" s="263" t="s">
        <v>12</v>
      </c>
      <c r="D14635" t="s">
        <v>2</v>
      </c>
    </row>
    <row r="14636" spans="1:4" x14ac:dyDescent="0.2">
      <c r="A14636" s="263" t="s">
        <v>18540</v>
      </c>
      <c r="B14636" s="263" t="s">
        <v>31115</v>
      </c>
      <c r="C14636" s="263" t="s">
        <v>12</v>
      </c>
      <c r="D14636" t="s">
        <v>2</v>
      </c>
    </row>
    <row r="14637" spans="1:4" x14ac:dyDescent="0.2">
      <c r="A14637" s="263" t="s">
        <v>9488</v>
      </c>
      <c r="B14637" s="263" t="s">
        <v>31116</v>
      </c>
      <c r="C14637" s="263" t="s">
        <v>12</v>
      </c>
      <c r="D14637" t="s">
        <v>2</v>
      </c>
    </row>
    <row r="14638" spans="1:4" x14ac:dyDescent="0.2">
      <c r="A14638" s="263" t="s">
        <v>18541</v>
      </c>
      <c r="B14638" s="263" t="s">
        <v>31116</v>
      </c>
      <c r="C14638" s="263" t="s">
        <v>12</v>
      </c>
      <c r="D14638" t="s">
        <v>2</v>
      </c>
    </row>
    <row r="14639" spans="1:4" x14ac:dyDescent="0.2">
      <c r="A14639" s="263" t="s">
        <v>9489</v>
      </c>
      <c r="B14639" s="263" t="s">
        <v>31117</v>
      </c>
      <c r="C14639" s="263" t="s">
        <v>12</v>
      </c>
      <c r="D14639" t="s">
        <v>2</v>
      </c>
    </row>
    <row r="14640" spans="1:4" x14ac:dyDescent="0.2">
      <c r="A14640" s="263" t="s">
        <v>18542</v>
      </c>
      <c r="B14640" s="263" t="s">
        <v>31117</v>
      </c>
      <c r="C14640" s="263" t="s">
        <v>12</v>
      </c>
      <c r="D14640" t="s">
        <v>2</v>
      </c>
    </row>
    <row r="14641" spans="1:4" x14ac:dyDescent="0.2">
      <c r="A14641" s="263" t="s">
        <v>9490</v>
      </c>
      <c r="B14641" s="263" t="s">
        <v>31118</v>
      </c>
      <c r="C14641" s="263" t="s">
        <v>12</v>
      </c>
      <c r="D14641" t="s">
        <v>2</v>
      </c>
    </row>
    <row r="14642" spans="1:4" x14ac:dyDescent="0.2">
      <c r="A14642" s="263" t="s">
        <v>18543</v>
      </c>
      <c r="B14642" s="263" t="s">
        <v>31118</v>
      </c>
      <c r="C14642" s="263" t="s">
        <v>12</v>
      </c>
      <c r="D14642" t="s">
        <v>2</v>
      </c>
    </row>
    <row r="14643" spans="1:4" x14ac:dyDescent="0.2">
      <c r="A14643" s="263" t="s">
        <v>9491</v>
      </c>
      <c r="B14643" s="263" t="s">
        <v>31119</v>
      </c>
      <c r="C14643" s="263" t="s">
        <v>12</v>
      </c>
      <c r="D14643" t="s">
        <v>2</v>
      </c>
    </row>
    <row r="14644" spans="1:4" x14ac:dyDescent="0.2">
      <c r="A14644" s="263" t="s">
        <v>18544</v>
      </c>
      <c r="B14644" s="263" t="s">
        <v>31119</v>
      </c>
      <c r="C14644" s="263" t="s">
        <v>12</v>
      </c>
      <c r="D14644" t="s">
        <v>2</v>
      </c>
    </row>
    <row r="14645" spans="1:4" x14ac:dyDescent="0.2">
      <c r="A14645" s="263" t="s">
        <v>9492</v>
      </c>
      <c r="B14645" s="263" t="s">
        <v>31120</v>
      </c>
      <c r="C14645" s="263" t="s">
        <v>12</v>
      </c>
      <c r="D14645" t="s">
        <v>2</v>
      </c>
    </row>
    <row r="14646" spans="1:4" x14ac:dyDescent="0.2">
      <c r="A14646" s="263" t="s">
        <v>18545</v>
      </c>
      <c r="B14646" s="263" t="s">
        <v>31120</v>
      </c>
      <c r="C14646" s="263" t="s">
        <v>12</v>
      </c>
      <c r="D14646" t="s">
        <v>2</v>
      </c>
    </row>
    <row r="14647" spans="1:4" x14ac:dyDescent="0.2">
      <c r="A14647" s="263" t="s">
        <v>9493</v>
      </c>
      <c r="B14647" s="263" t="s">
        <v>31121</v>
      </c>
      <c r="C14647" s="263" t="s">
        <v>12</v>
      </c>
      <c r="D14647" t="s">
        <v>2</v>
      </c>
    </row>
    <row r="14648" spans="1:4" x14ac:dyDescent="0.2">
      <c r="A14648" s="263" t="s">
        <v>18546</v>
      </c>
      <c r="B14648" s="263" t="s">
        <v>31121</v>
      </c>
      <c r="C14648" s="263" t="s">
        <v>12</v>
      </c>
      <c r="D14648" t="s">
        <v>2</v>
      </c>
    </row>
    <row r="14649" spans="1:4" x14ac:dyDescent="0.2">
      <c r="A14649" s="263" t="s">
        <v>9494</v>
      </c>
      <c r="B14649" s="263" t="s">
        <v>31122</v>
      </c>
      <c r="C14649" s="263" t="s">
        <v>12</v>
      </c>
      <c r="D14649" t="s">
        <v>2</v>
      </c>
    </row>
    <row r="14650" spans="1:4" x14ac:dyDescent="0.2">
      <c r="A14650" s="263" t="s">
        <v>18547</v>
      </c>
      <c r="B14650" s="263" t="s">
        <v>31122</v>
      </c>
      <c r="C14650" s="263" t="s">
        <v>12</v>
      </c>
      <c r="D14650" t="s">
        <v>2</v>
      </c>
    </row>
    <row r="14651" spans="1:4" x14ac:dyDescent="0.2">
      <c r="A14651" s="263" t="s">
        <v>9495</v>
      </c>
      <c r="B14651" s="263" t="s">
        <v>31123</v>
      </c>
      <c r="C14651" s="263" t="s">
        <v>12</v>
      </c>
      <c r="D14651" t="s">
        <v>2</v>
      </c>
    </row>
    <row r="14652" spans="1:4" x14ac:dyDescent="0.2">
      <c r="A14652" s="263" t="s">
        <v>18548</v>
      </c>
      <c r="B14652" s="263" t="s">
        <v>31123</v>
      </c>
      <c r="C14652" s="263" t="s">
        <v>12</v>
      </c>
      <c r="D14652" t="s">
        <v>2</v>
      </c>
    </row>
    <row r="14653" spans="1:4" x14ac:dyDescent="0.2">
      <c r="A14653" s="263" t="s">
        <v>9496</v>
      </c>
      <c r="B14653" s="263" t="s">
        <v>31124</v>
      </c>
      <c r="C14653" s="263" t="s">
        <v>12</v>
      </c>
      <c r="D14653" t="s">
        <v>2</v>
      </c>
    </row>
    <row r="14654" spans="1:4" x14ac:dyDescent="0.2">
      <c r="A14654" s="263" t="s">
        <v>18549</v>
      </c>
      <c r="B14654" s="263" t="s">
        <v>31124</v>
      </c>
      <c r="C14654" s="263" t="s">
        <v>12</v>
      </c>
      <c r="D14654" t="s">
        <v>2</v>
      </c>
    </row>
    <row r="14655" spans="1:4" x14ac:dyDescent="0.2">
      <c r="A14655" s="263" t="s">
        <v>9497</v>
      </c>
      <c r="B14655" s="263" t="s">
        <v>31125</v>
      </c>
      <c r="C14655" s="263" t="s">
        <v>12</v>
      </c>
      <c r="D14655" t="s">
        <v>2</v>
      </c>
    </row>
    <row r="14656" spans="1:4" x14ac:dyDescent="0.2">
      <c r="A14656" s="263" t="s">
        <v>18550</v>
      </c>
      <c r="B14656" s="263" t="s">
        <v>31125</v>
      </c>
      <c r="C14656" s="263" t="s">
        <v>12</v>
      </c>
      <c r="D14656" t="s">
        <v>2</v>
      </c>
    </row>
    <row r="14657" spans="1:4" x14ac:dyDescent="0.2">
      <c r="A14657" s="263" t="s">
        <v>9498</v>
      </c>
      <c r="B14657" s="263" t="s">
        <v>31126</v>
      </c>
      <c r="C14657" s="263" t="s">
        <v>12</v>
      </c>
      <c r="D14657" t="s">
        <v>2</v>
      </c>
    </row>
    <row r="14658" spans="1:4" x14ac:dyDescent="0.2">
      <c r="A14658" s="263" t="s">
        <v>18551</v>
      </c>
      <c r="B14658" s="263" t="s">
        <v>31126</v>
      </c>
      <c r="C14658" s="263" t="s">
        <v>12</v>
      </c>
      <c r="D14658" t="s">
        <v>2</v>
      </c>
    </row>
    <row r="14659" spans="1:4" x14ac:dyDescent="0.2">
      <c r="A14659" s="263" t="s">
        <v>35119</v>
      </c>
      <c r="B14659" s="263" t="s">
        <v>35120</v>
      </c>
      <c r="C14659" s="263" t="s">
        <v>12</v>
      </c>
      <c r="D14659" t="s">
        <v>2</v>
      </c>
    </row>
    <row r="14660" spans="1:4" x14ac:dyDescent="0.2">
      <c r="A14660" s="263" t="s">
        <v>35121</v>
      </c>
      <c r="B14660" s="263" t="s">
        <v>35120</v>
      </c>
      <c r="C14660" s="263" t="s">
        <v>12</v>
      </c>
      <c r="D14660" t="s">
        <v>2</v>
      </c>
    </row>
    <row r="14661" spans="1:4" x14ac:dyDescent="0.2">
      <c r="A14661" s="263" t="s">
        <v>35122</v>
      </c>
      <c r="B14661" s="263" t="s">
        <v>35123</v>
      </c>
      <c r="C14661" s="263" t="s">
        <v>12</v>
      </c>
      <c r="D14661" t="s">
        <v>2</v>
      </c>
    </row>
    <row r="14662" spans="1:4" x14ac:dyDescent="0.2">
      <c r="A14662" s="263" t="s">
        <v>35124</v>
      </c>
      <c r="B14662" s="263" t="s">
        <v>35123</v>
      </c>
      <c r="C14662" s="263" t="s">
        <v>12</v>
      </c>
      <c r="D14662" t="s">
        <v>2</v>
      </c>
    </row>
    <row r="14663" spans="1:4" x14ac:dyDescent="0.2">
      <c r="A14663" s="263" t="s">
        <v>4121</v>
      </c>
      <c r="B14663" s="263" t="s">
        <v>31127</v>
      </c>
      <c r="C14663" s="263" t="s">
        <v>12</v>
      </c>
      <c r="D14663" t="s">
        <v>2</v>
      </c>
    </row>
    <row r="14664" spans="1:4" x14ac:dyDescent="0.2">
      <c r="A14664" s="263" t="s">
        <v>18552</v>
      </c>
      <c r="B14664" s="263" t="s">
        <v>31127</v>
      </c>
      <c r="C14664" s="263" t="s">
        <v>12</v>
      </c>
      <c r="D14664" t="s">
        <v>2</v>
      </c>
    </row>
    <row r="14665" spans="1:4" x14ac:dyDescent="0.2">
      <c r="A14665" s="263" t="s">
        <v>4122</v>
      </c>
      <c r="B14665" s="263" t="s">
        <v>31128</v>
      </c>
      <c r="C14665" s="263" t="s">
        <v>12</v>
      </c>
      <c r="D14665" t="s">
        <v>2</v>
      </c>
    </row>
    <row r="14666" spans="1:4" x14ac:dyDescent="0.2">
      <c r="A14666" s="263" t="s">
        <v>18553</v>
      </c>
      <c r="B14666" s="263" t="s">
        <v>31128</v>
      </c>
      <c r="C14666" s="263" t="s">
        <v>12</v>
      </c>
      <c r="D14666" t="s">
        <v>2</v>
      </c>
    </row>
    <row r="14667" spans="1:4" x14ac:dyDescent="0.2">
      <c r="A14667" s="263" t="s">
        <v>4123</v>
      </c>
      <c r="B14667" s="263" t="s">
        <v>23886</v>
      </c>
      <c r="C14667" s="263" t="s">
        <v>12</v>
      </c>
      <c r="D14667" t="s">
        <v>2</v>
      </c>
    </row>
    <row r="14668" spans="1:4" x14ac:dyDescent="0.2">
      <c r="A14668" s="263" t="s">
        <v>18554</v>
      </c>
      <c r="B14668" s="263" t="s">
        <v>23886</v>
      </c>
      <c r="C14668" s="263" t="s">
        <v>12</v>
      </c>
      <c r="D14668" t="s">
        <v>2</v>
      </c>
    </row>
    <row r="14669" spans="1:4" x14ac:dyDescent="0.2">
      <c r="A14669" s="263" t="s">
        <v>4124</v>
      </c>
      <c r="B14669" s="263" t="s">
        <v>31129</v>
      </c>
      <c r="C14669" s="263" t="s">
        <v>12</v>
      </c>
      <c r="D14669" t="s">
        <v>2</v>
      </c>
    </row>
    <row r="14670" spans="1:4" x14ac:dyDescent="0.2">
      <c r="A14670" s="263" t="s">
        <v>18555</v>
      </c>
      <c r="B14670" s="263" t="s">
        <v>31129</v>
      </c>
      <c r="C14670" s="263" t="s">
        <v>12</v>
      </c>
      <c r="D14670" t="s">
        <v>2</v>
      </c>
    </row>
    <row r="14671" spans="1:4" x14ac:dyDescent="0.2">
      <c r="A14671" s="263" t="s">
        <v>4125</v>
      </c>
      <c r="B14671" s="263" t="s">
        <v>31130</v>
      </c>
      <c r="C14671" s="263" t="s">
        <v>12</v>
      </c>
      <c r="D14671" t="s">
        <v>2</v>
      </c>
    </row>
    <row r="14672" spans="1:4" x14ac:dyDescent="0.2">
      <c r="A14672" s="263" t="s">
        <v>18556</v>
      </c>
      <c r="B14672" s="263" t="s">
        <v>31130</v>
      </c>
      <c r="C14672" s="263" t="s">
        <v>12</v>
      </c>
      <c r="D14672" t="s">
        <v>2</v>
      </c>
    </row>
    <row r="14673" spans="1:4" x14ac:dyDescent="0.2">
      <c r="A14673" s="263" t="s">
        <v>4126</v>
      </c>
      <c r="B14673" s="263" t="s">
        <v>31131</v>
      </c>
      <c r="C14673" s="263" t="s">
        <v>12</v>
      </c>
      <c r="D14673" t="s">
        <v>2</v>
      </c>
    </row>
    <row r="14674" spans="1:4" x14ac:dyDescent="0.2">
      <c r="A14674" s="263" t="s">
        <v>18557</v>
      </c>
      <c r="B14674" s="263" t="s">
        <v>31131</v>
      </c>
      <c r="C14674" s="263" t="s">
        <v>12</v>
      </c>
      <c r="D14674" t="s">
        <v>2</v>
      </c>
    </row>
    <row r="14675" spans="1:4" x14ac:dyDescent="0.2">
      <c r="A14675" s="263" t="s">
        <v>4127</v>
      </c>
      <c r="B14675" s="263" t="s">
        <v>31132</v>
      </c>
      <c r="C14675" s="263" t="s">
        <v>12</v>
      </c>
      <c r="D14675" t="s">
        <v>2</v>
      </c>
    </row>
    <row r="14676" spans="1:4" x14ac:dyDescent="0.2">
      <c r="A14676" s="263" t="s">
        <v>18558</v>
      </c>
      <c r="B14676" s="263" t="s">
        <v>31132</v>
      </c>
      <c r="C14676" s="263" t="s">
        <v>12</v>
      </c>
      <c r="D14676" t="s">
        <v>2</v>
      </c>
    </row>
    <row r="14677" spans="1:4" x14ac:dyDescent="0.2">
      <c r="A14677" s="263" t="s">
        <v>4128</v>
      </c>
      <c r="B14677" s="263" t="s">
        <v>31133</v>
      </c>
      <c r="C14677" s="263" t="s">
        <v>12</v>
      </c>
      <c r="D14677" t="s">
        <v>2</v>
      </c>
    </row>
    <row r="14678" spans="1:4" x14ac:dyDescent="0.2">
      <c r="A14678" s="263" t="s">
        <v>18559</v>
      </c>
      <c r="B14678" s="263" t="s">
        <v>31133</v>
      </c>
      <c r="C14678" s="263" t="s">
        <v>12</v>
      </c>
      <c r="D14678" t="s">
        <v>2</v>
      </c>
    </row>
    <row r="14679" spans="1:4" x14ac:dyDescent="0.2">
      <c r="A14679" s="263" t="s">
        <v>4129</v>
      </c>
      <c r="B14679" s="263" t="s">
        <v>31134</v>
      </c>
      <c r="C14679" s="263" t="s">
        <v>12</v>
      </c>
      <c r="D14679" t="s">
        <v>2</v>
      </c>
    </row>
    <row r="14680" spans="1:4" x14ac:dyDescent="0.2">
      <c r="A14680" s="263" t="s">
        <v>18560</v>
      </c>
      <c r="B14680" s="263" t="s">
        <v>31134</v>
      </c>
      <c r="C14680" s="263" t="s">
        <v>12</v>
      </c>
      <c r="D14680" t="s">
        <v>2</v>
      </c>
    </row>
    <row r="14681" spans="1:4" x14ac:dyDescent="0.2">
      <c r="A14681" s="263" t="s">
        <v>4130</v>
      </c>
      <c r="B14681" s="263" t="s">
        <v>31135</v>
      </c>
      <c r="C14681" s="263" t="s">
        <v>12</v>
      </c>
      <c r="D14681" t="s">
        <v>2</v>
      </c>
    </row>
    <row r="14682" spans="1:4" x14ac:dyDescent="0.2">
      <c r="A14682" s="263" t="s">
        <v>18561</v>
      </c>
      <c r="B14682" s="263" t="s">
        <v>31135</v>
      </c>
      <c r="C14682" s="263" t="s">
        <v>12</v>
      </c>
      <c r="D14682" t="s">
        <v>2</v>
      </c>
    </row>
    <row r="14683" spans="1:4" x14ac:dyDescent="0.2">
      <c r="A14683" s="263" t="s">
        <v>4131</v>
      </c>
      <c r="B14683" s="263" t="s">
        <v>31136</v>
      </c>
      <c r="C14683" s="263" t="s">
        <v>12</v>
      </c>
      <c r="D14683" t="s">
        <v>2</v>
      </c>
    </row>
    <row r="14684" spans="1:4" x14ac:dyDescent="0.2">
      <c r="A14684" s="263" t="s">
        <v>18562</v>
      </c>
      <c r="B14684" s="263" t="s">
        <v>31136</v>
      </c>
      <c r="C14684" s="263" t="s">
        <v>12</v>
      </c>
      <c r="D14684" t="s">
        <v>2</v>
      </c>
    </row>
    <row r="14685" spans="1:4" x14ac:dyDescent="0.2">
      <c r="A14685" s="263" t="s">
        <v>4132</v>
      </c>
      <c r="B14685" s="263" t="s">
        <v>31137</v>
      </c>
      <c r="C14685" s="263" t="s">
        <v>12</v>
      </c>
      <c r="D14685" t="s">
        <v>2</v>
      </c>
    </row>
    <row r="14686" spans="1:4" x14ac:dyDescent="0.2">
      <c r="A14686" s="263" t="s">
        <v>18563</v>
      </c>
      <c r="B14686" s="263" t="s">
        <v>31137</v>
      </c>
      <c r="C14686" s="263" t="s">
        <v>12</v>
      </c>
      <c r="D14686" t="s">
        <v>2</v>
      </c>
    </row>
    <row r="14687" spans="1:4" x14ac:dyDescent="0.2">
      <c r="A14687" s="263" t="s">
        <v>4133</v>
      </c>
      <c r="B14687" s="263" t="s">
        <v>31138</v>
      </c>
      <c r="C14687" s="263" t="s">
        <v>12</v>
      </c>
      <c r="D14687" t="s">
        <v>2</v>
      </c>
    </row>
    <row r="14688" spans="1:4" x14ac:dyDescent="0.2">
      <c r="A14688" s="263" t="s">
        <v>18564</v>
      </c>
      <c r="B14688" s="263" t="s">
        <v>31138</v>
      </c>
      <c r="C14688" s="263" t="s">
        <v>12</v>
      </c>
      <c r="D14688" t="s">
        <v>2</v>
      </c>
    </row>
    <row r="14689" spans="1:4" x14ac:dyDescent="0.2">
      <c r="A14689" s="263" t="s">
        <v>4134</v>
      </c>
      <c r="B14689" s="263" t="s">
        <v>31139</v>
      </c>
      <c r="C14689" s="263" t="s">
        <v>12</v>
      </c>
      <c r="D14689" t="s">
        <v>2</v>
      </c>
    </row>
    <row r="14690" spans="1:4" x14ac:dyDescent="0.2">
      <c r="A14690" s="263" t="s">
        <v>18565</v>
      </c>
      <c r="B14690" s="263" t="s">
        <v>31139</v>
      </c>
      <c r="C14690" s="263" t="s">
        <v>12</v>
      </c>
      <c r="D14690" t="s">
        <v>2</v>
      </c>
    </row>
    <row r="14691" spans="1:4" x14ac:dyDescent="0.2">
      <c r="A14691" s="263" t="s">
        <v>4135</v>
      </c>
      <c r="B14691" s="263" t="s">
        <v>31140</v>
      </c>
      <c r="C14691" s="263" t="s">
        <v>12</v>
      </c>
      <c r="D14691" t="s">
        <v>2</v>
      </c>
    </row>
    <row r="14692" spans="1:4" x14ac:dyDescent="0.2">
      <c r="A14692" s="263" t="s">
        <v>18566</v>
      </c>
      <c r="B14692" s="263" t="s">
        <v>31140</v>
      </c>
      <c r="C14692" s="263" t="s">
        <v>12</v>
      </c>
      <c r="D14692" t="s">
        <v>2</v>
      </c>
    </row>
    <row r="14693" spans="1:4" x14ac:dyDescent="0.2">
      <c r="A14693" s="263" t="s">
        <v>4136</v>
      </c>
      <c r="B14693" s="263" t="s">
        <v>31141</v>
      </c>
      <c r="C14693" s="263" t="s">
        <v>12</v>
      </c>
      <c r="D14693" t="s">
        <v>2</v>
      </c>
    </row>
    <row r="14694" spans="1:4" x14ac:dyDescent="0.2">
      <c r="A14694" s="263" t="s">
        <v>18567</v>
      </c>
      <c r="B14694" s="263" t="s">
        <v>31141</v>
      </c>
      <c r="C14694" s="263" t="s">
        <v>12</v>
      </c>
      <c r="D14694" t="s">
        <v>2</v>
      </c>
    </row>
    <row r="14695" spans="1:4" x14ac:dyDescent="0.2">
      <c r="A14695" s="263" t="s">
        <v>4137</v>
      </c>
      <c r="B14695" s="263" t="s">
        <v>31142</v>
      </c>
      <c r="C14695" s="263" t="s">
        <v>12</v>
      </c>
      <c r="D14695" t="s">
        <v>2</v>
      </c>
    </row>
    <row r="14696" spans="1:4" x14ac:dyDescent="0.2">
      <c r="A14696" s="263" t="s">
        <v>18568</v>
      </c>
      <c r="B14696" s="263" t="s">
        <v>31142</v>
      </c>
      <c r="C14696" s="263" t="s">
        <v>12</v>
      </c>
      <c r="D14696" t="s">
        <v>2</v>
      </c>
    </row>
    <row r="14697" spans="1:4" x14ac:dyDescent="0.2">
      <c r="A14697" s="263" t="s">
        <v>4138</v>
      </c>
      <c r="B14697" s="263" t="s">
        <v>31143</v>
      </c>
      <c r="C14697" s="263" t="s">
        <v>12</v>
      </c>
      <c r="D14697" t="s">
        <v>2</v>
      </c>
    </row>
    <row r="14698" spans="1:4" x14ac:dyDescent="0.2">
      <c r="A14698" s="263" t="s">
        <v>18569</v>
      </c>
      <c r="B14698" s="263" t="s">
        <v>31143</v>
      </c>
      <c r="C14698" s="263" t="s">
        <v>12</v>
      </c>
      <c r="D14698" t="s">
        <v>2</v>
      </c>
    </row>
    <row r="14699" spans="1:4" x14ac:dyDescent="0.2">
      <c r="A14699" s="263" t="s">
        <v>4139</v>
      </c>
      <c r="B14699" s="263" t="s">
        <v>31144</v>
      </c>
      <c r="C14699" s="263" t="s">
        <v>12</v>
      </c>
      <c r="D14699" t="s">
        <v>2</v>
      </c>
    </row>
    <row r="14700" spans="1:4" x14ac:dyDescent="0.2">
      <c r="A14700" s="263" t="s">
        <v>18570</v>
      </c>
      <c r="B14700" s="263" t="s">
        <v>31144</v>
      </c>
      <c r="C14700" s="263" t="s">
        <v>12</v>
      </c>
      <c r="D14700" t="s">
        <v>2</v>
      </c>
    </row>
    <row r="14701" spans="1:4" x14ac:dyDescent="0.2">
      <c r="A14701" s="263" t="s">
        <v>4140</v>
      </c>
      <c r="B14701" s="263" t="s">
        <v>31145</v>
      </c>
      <c r="C14701" s="263" t="s">
        <v>12</v>
      </c>
      <c r="D14701" t="s">
        <v>2</v>
      </c>
    </row>
    <row r="14702" spans="1:4" x14ac:dyDescent="0.2">
      <c r="A14702" s="263" t="s">
        <v>18571</v>
      </c>
      <c r="B14702" s="263" t="s">
        <v>31145</v>
      </c>
      <c r="C14702" s="263" t="s">
        <v>12</v>
      </c>
      <c r="D14702" t="s">
        <v>2</v>
      </c>
    </row>
    <row r="14703" spans="1:4" x14ac:dyDescent="0.2">
      <c r="A14703" s="263" t="s">
        <v>23887</v>
      </c>
      <c r="B14703" s="263" t="s">
        <v>31146</v>
      </c>
      <c r="C14703" s="263" t="s">
        <v>12</v>
      </c>
      <c r="D14703" t="s">
        <v>2</v>
      </c>
    </row>
    <row r="14704" spans="1:4" x14ac:dyDescent="0.2">
      <c r="A14704" s="263" t="s">
        <v>23888</v>
      </c>
      <c r="B14704" s="263" t="s">
        <v>31146</v>
      </c>
      <c r="C14704" s="263" t="s">
        <v>12</v>
      </c>
      <c r="D14704" t="s">
        <v>2</v>
      </c>
    </row>
    <row r="14705" spans="1:4" x14ac:dyDescent="0.2">
      <c r="A14705" s="263" t="s">
        <v>4141</v>
      </c>
      <c r="B14705" s="263" t="s">
        <v>31147</v>
      </c>
      <c r="C14705" s="263" t="s">
        <v>12</v>
      </c>
      <c r="D14705" t="s">
        <v>2</v>
      </c>
    </row>
    <row r="14706" spans="1:4" x14ac:dyDescent="0.2">
      <c r="A14706" s="263" t="s">
        <v>18572</v>
      </c>
      <c r="B14706" s="263" t="s">
        <v>31147</v>
      </c>
      <c r="C14706" s="263" t="s">
        <v>12</v>
      </c>
      <c r="D14706" t="s">
        <v>2</v>
      </c>
    </row>
    <row r="14707" spans="1:4" x14ac:dyDescent="0.2">
      <c r="A14707" s="263" t="s">
        <v>4142</v>
      </c>
      <c r="B14707" s="263" t="s">
        <v>31148</v>
      </c>
      <c r="C14707" s="263" t="s">
        <v>12</v>
      </c>
      <c r="D14707" t="s">
        <v>2</v>
      </c>
    </row>
    <row r="14708" spans="1:4" x14ac:dyDescent="0.2">
      <c r="A14708" s="263" t="s">
        <v>18573</v>
      </c>
      <c r="B14708" s="263" t="s">
        <v>31148</v>
      </c>
      <c r="C14708" s="263" t="s">
        <v>12</v>
      </c>
      <c r="D14708" t="s">
        <v>2</v>
      </c>
    </row>
    <row r="14709" spans="1:4" x14ac:dyDescent="0.2">
      <c r="A14709" s="263" t="s">
        <v>4143</v>
      </c>
      <c r="B14709" s="263" t="s">
        <v>31149</v>
      </c>
      <c r="C14709" s="263" t="s">
        <v>12</v>
      </c>
      <c r="D14709" t="s">
        <v>2</v>
      </c>
    </row>
    <row r="14710" spans="1:4" x14ac:dyDescent="0.2">
      <c r="A14710" s="263" t="s">
        <v>18574</v>
      </c>
      <c r="B14710" s="263" t="s">
        <v>31149</v>
      </c>
      <c r="C14710" s="263" t="s">
        <v>12</v>
      </c>
      <c r="D14710" t="s">
        <v>2</v>
      </c>
    </row>
    <row r="14711" spans="1:4" x14ac:dyDescent="0.2">
      <c r="A14711" s="263" t="s">
        <v>4144</v>
      </c>
      <c r="B14711" s="263" t="s">
        <v>31150</v>
      </c>
      <c r="C14711" s="263" t="s">
        <v>12</v>
      </c>
      <c r="D14711" t="s">
        <v>2</v>
      </c>
    </row>
    <row r="14712" spans="1:4" x14ac:dyDescent="0.2">
      <c r="A14712" s="263" t="s">
        <v>18575</v>
      </c>
      <c r="B14712" s="263" t="s">
        <v>31150</v>
      </c>
      <c r="C14712" s="263" t="s">
        <v>12</v>
      </c>
      <c r="D14712" t="s">
        <v>2</v>
      </c>
    </row>
    <row r="14713" spans="1:4" x14ac:dyDescent="0.2">
      <c r="A14713" s="263" t="s">
        <v>4145</v>
      </c>
      <c r="B14713" s="263" t="s">
        <v>31151</v>
      </c>
      <c r="C14713" s="263" t="s">
        <v>12</v>
      </c>
      <c r="D14713" t="s">
        <v>2</v>
      </c>
    </row>
    <row r="14714" spans="1:4" x14ac:dyDescent="0.2">
      <c r="A14714" s="263" t="s">
        <v>18576</v>
      </c>
      <c r="B14714" s="263" t="s">
        <v>31151</v>
      </c>
      <c r="C14714" s="263" t="s">
        <v>12</v>
      </c>
      <c r="D14714" t="s">
        <v>2</v>
      </c>
    </row>
    <row r="14715" spans="1:4" x14ac:dyDescent="0.2">
      <c r="A14715" s="263" t="s">
        <v>4146</v>
      </c>
      <c r="B14715" s="263" t="s">
        <v>31152</v>
      </c>
      <c r="C14715" s="263" t="s">
        <v>12</v>
      </c>
      <c r="D14715" t="s">
        <v>2</v>
      </c>
    </row>
    <row r="14716" spans="1:4" x14ac:dyDescent="0.2">
      <c r="A14716" s="263" t="s">
        <v>18577</v>
      </c>
      <c r="B14716" s="263" t="s">
        <v>31152</v>
      </c>
      <c r="C14716" s="263" t="s">
        <v>12</v>
      </c>
      <c r="D14716" t="s">
        <v>2</v>
      </c>
    </row>
    <row r="14717" spans="1:4" x14ac:dyDescent="0.2">
      <c r="A14717" s="263" t="s">
        <v>4147</v>
      </c>
      <c r="B14717" s="263" t="s">
        <v>31153</v>
      </c>
      <c r="C14717" s="263" t="s">
        <v>12</v>
      </c>
      <c r="D14717" t="s">
        <v>2</v>
      </c>
    </row>
    <row r="14718" spans="1:4" x14ac:dyDescent="0.2">
      <c r="A14718" s="263" t="s">
        <v>18578</v>
      </c>
      <c r="B14718" s="263" t="s">
        <v>31153</v>
      </c>
      <c r="C14718" s="263" t="s">
        <v>12</v>
      </c>
      <c r="D14718" t="s">
        <v>2</v>
      </c>
    </row>
    <row r="14719" spans="1:4" x14ac:dyDescent="0.2">
      <c r="A14719" s="263" t="s">
        <v>4148</v>
      </c>
      <c r="B14719" s="263" t="s">
        <v>31154</v>
      </c>
      <c r="C14719" s="263" t="s">
        <v>12</v>
      </c>
      <c r="D14719" t="s">
        <v>2</v>
      </c>
    </row>
    <row r="14720" spans="1:4" x14ac:dyDescent="0.2">
      <c r="A14720" s="263" t="s">
        <v>18579</v>
      </c>
      <c r="B14720" s="263" t="s">
        <v>31154</v>
      </c>
      <c r="C14720" s="263" t="s">
        <v>12</v>
      </c>
      <c r="D14720" t="s">
        <v>2</v>
      </c>
    </row>
    <row r="14721" spans="1:4" x14ac:dyDescent="0.2">
      <c r="A14721" s="263" t="s">
        <v>4149</v>
      </c>
      <c r="B14721" s="263" t="s">
        <v>31155</v>
      </c>
      <c r="C14721" s="263" t="s">
        <v>12</v>
      </c>
      <c r="D14721" t="s">
        <v>2</v>
      </c>
    </row>
    <row r="14722" spans="1:4" x14ac:dyDescent="0.2">
      <c r="A14722" s="263" t="s">
        <v>18580</v>
      </c>
      <c r="B14722" s="263" t="s">
        <v>31155</v>
      </c>
      <c r="C14722" s="263" t="s">
        <v>12</v>
      </c>
      <c r="D14722" t="s">
        <v>2</v>
      </c>
    </row>
    <row r="14723" spans="1:4" x14ac:dyDescent="0.2">
      <c r="A14723" s="263" t="s">
        <v>4150</v>
      </c>
      <c r="B14723" s="263" t="s">
        <v>31156</v>
      </c>
      <c r="C14723" s="263" t="s">
        <v>12</v>
      </c>
      <c r="D14723" t="s">
        <v>2</v>
      </c>
    </row>
    <row r="14724" spans="1:4" x14ac:dyDescent="0.2">
      <c r="A14724" s="263" t="s">
        <v>18581</v>
      </c>
      <c r="B14724" s="263" t="s">
        <v>31156</v>
      </c>
      <c r="C14724" s="263" t="s">
        <v>12</v>
      </c>
      <c r="D14724" t="s">
        <v>2</v>
      </c>
    </row>
    <row r="14725" spans="1:4" x14ac:dyDescent="0.2">
      <c r="A14725" s="263" t="s">
        <v>4151</v>
      </c>
      <c r="B14725" s="263" t="s">
        <v>31157</v>
      </c>
      <c r="C14725" s="263" t="s">
        <v>12</v>
      </c>
      <c r="D14725" t="s">
        <v>2</v>
      </c>
    </row>
    <row r="14726" spans="1:4" x14ac:dyDescent="0.2">
      <c r="A14726" s="263" t="s">
        <v>18582</v>
      </c>
      <c r="B14726" s="263" t="s">
        <v>31157</v>
      </c>
      <c r="C14726" s="263" t="s">
        <v>12</v>
      </c>
      <c r="D14726" t="s">
        <v>2</v>
      </c>
    </row>
    <row r="14727" spans="1:4" x14ac:dyDescent="0.2">
      <c r="A14727" s="263" t="s">
        <v>4152</v>
      </c>
      <c r="B14727" s="263" t="s">
        <v>31158</v>
      </c>
      <c r="C14727" s="263" t="s">
        <v>12</v>
      </c>
      <c r="D14727" t="s">
        <v>2</v>
      </c>
    </row>
    <row r="14728" spans="1:4" x14ac:dyDescent="0.2">
      <c r="A14728" s="263" t="s">
        <v>18583</v>
      </c>
      <c r="B14728" s="263" t="s">
        <v>31158</v>
      </c>
      <c r="C14728" s="263" t="s">
        <v>12</v>
      </c>
      <c r="D14728" t="s">
        <v>2</v>
      </c>
    </row>
    <row r="14729" spans="1:4" x14ac:dyDescent="0.2">
      <c r="A14729" s="263" t="s">
        <v>4153</v>
      </c>
      <c r="B14729" s="263" t="s">
        <v>31159</v>
      </c>
      <c r="C14729" s="263" t="s">
        <v>12</v>
      </c>
      <c r="D14729" t="s">
        <v>2</v>
      </c>
    </row>
    <row r="14730" spans="1:4" x14ac:dyDescent="0.2">
      <c r="A14730" s="263" t="s">
        <v>18584</v>
      </c>
      <c r="B14730" s="263" t="s">
        <v>31159</v>
      </c>
      <c r="C14730" s="263" t="s">
        <v>12</v>
      </c>
      <c r="D14730" t="s">
        <v>2</v>
      </c>
    </row>
    <row r="14731" spans="1:4" x14ac:dyDescent="0.2">
      <c r="A14731" s="263" t="s">
        <v>4154</v>
      </c>
      <c r="B14731" s="263" t="s">
        <v>31160</v>
      </c>
      <c r="C14731" s="263" t="s">
        <v>20</v>
      </c>
      <c r="D14731" t="s">
        <v>0</v>
      </c>
    </row>
    <row r="14732" spans="1:4" x14ac:dyDescent="0.2">
      <c r="A14732" s="263" t="s">
        <v>18585</v>
      </c>
      <c r="B14732" s="263" t="s">
        <v>31160</v>
      </c>
      <c r="C14732" s="263" t="s">
        <v>20</v>
      </c>
      <c r="D14732" t="s">
        <v>0</v>
      </c>
    </row>
    <row r="14733" spans="1:4" x14ac:dyDescent="0.2">
      <c r="A14733" s="263" t="s">
        <v>4155</v>
      </c>
      <c r="B14733" s="263" t="s">
        <v>31161</v>
      </c>
      <c r="C14733" s="263" t="s">
        <v>20</v>
      </c>
      <c r="D14733" t="s">
        <v>0</v>
      </c>
    </row>
    <row r="14734" spans="1:4" x14ac:dyDescent="0.2">
      <c r="A14734" s="263" t="s">
        <v>18586</v>
      </c>
      <c r="B14734" s="263" t="s">
        <v>31161</v>
      </c>
      <c r="C14734" s="263" t="s">
        <v>20</v>
      </c>
      <c r="D14734" t="s">
        <v>0</v>
      </c>
    </row>
    <row r="14735" spans="1:4" x14ac:dyDescent="0.2">
      <c r="A14735" s="263" t="s">
        <v>4156</v>
      </c>
      <c r="B14735" s="263" t="s">
        <v>31162</v>
      </c>
      <c r="C14735" s="263" t="s">
        <v>20</v>
      </c>
      <c r="D14735" t="s">
        <v>0</v>
      </c>
    </row>
    <row r="14736" spans="1:4" x14ac:dyDescent="0.2">
      <c r="A14736" s="263" t="s">
        <v>18587</v>
      </c>
      <c r="B14736" s="263" t="s">
        <v>31162</v>
      </c>
      <c r="C14736" s="263" t="s">
        <v>20</v>
      </c>
      <c r="D14736" t="s">
        <v>0</v>
      </c>
    </row>
    <row r="14737" spans="1:4" x14ac:dyDescent="0.2">
      <c r="A14737" s="263" t="s">
        <v>4157</v>
      </c>
      <c r="B14737" s="263" t="s">
        <v>31163</v>
      </c>
      <c r="C14737" s="263" t="s">
        <v>20</v>
      </c>
      <c r="D14737" t="s">
        <v>0</v>
      </c>
    </row>
    <row r="14738" spans="1:4" x14ac:dyDescent="0.2">
      <c r="A14738" s="263" t="s">
        <v>18588</v>
      </c>
      <c r="B14738" s="263" t="s">
        <v>31163</v>
      </c>
      <c r="C14738" s="263" t="s">
        <v>20</v>
      </c>
      <c r="D14738" t="s">
        <v>0</v>
      </c>
    </row>
    <row r="14739" spans="1:4" x14ac:dyDescent="0.2">
      <c r="A14739" s="263" t="s">
        <v>4158</v>
      </c>
      <c r="B14739" s="263" t="s">
        <v>31164</v>
      </c>
      <c r="C14739" s="263" t="s">
        <v>20</v>
      </c>
      <c r="D14739" t="s">
        <v>0</v>
      </c>
    </row>
    <row r="14740" spans="1:4" x14ac:dyDescent="0.2">
      <c r="A14740" s="263" t="s">
        <v>18589</v>
      </c>
      <c r="B14740" s="263" t="s">
        <v>31164</v>
      </c>
      <c r="C14740" s="263" t="s">
        <v>20</v>
      </c>
      <c r="D14740" t="s">
        <v>0</v>
      </c>
    </row>
    <row r="14741" spans="1:4" x14ac:dyDescent="0.2">
      <c r="A14741" s="263" t="s">
        <v>4159</v>
      </c>
      <c r="B14741" s="263" t="s">
        <v>31165</v>
      </c>
      <c r="C14741" s="263" t="s">
        <v>20</v>
      </c>
      <c r="D14741" t="s">
        <v>0</v>
      </c>
    </row>
    <row r="14742" spans="1:4" x14ac:dyDescent="0.2">
      <c r="A14742" s="263" t="s">
        <v>18590</v>
      </c>
      <c r="B14742" s="263" t="s">
        <v>31165</v>
      </c>
      <c r="C14742" s="263" t="s">
        <v>20</v>
      </c>
      <c r="D14742" t="s">
        <v>0</v>
      </c>
    </row>
    <row r="14743" spans="1:4" x14ac:dyDescent="0.2">
      <c r="A14743" s="263" t="s">
        <v>4160</v>
      </c>
      <c r="B14743" s="263" t="s">
        <v>31166</v>
      </c>
      <c r="C14743" s="263" t="s">
        <v>20</v>
      </c>
      <c r="D14743" t="s">
        <v>0</v>
      </c>
    </row>
    <row r="14744" spans="1:4" x14ac:dyDescent="0.2">
      <c r="A14744" s="263" t="s">
        <v>18591</v>
      </c>
      <c r="B14744" s="263" t="s">
        <v>31166</v>
      </c>
      <c r="C14744" s="263" t="s">
        <v>20</v>
      </c>
      <c r="D14744" t="s">
        <v>0</v>
      </c>
    </row>
    <row r="14745" spans="1:4" x14ac:dyDescent="0.2">
      <c r="A14745" s="263" t="s">
        <v>4161</v>
      </c>
      <c r="B14745" s="263" t="s">
        <v>31167</v>
      </c>
      <c r="C14745" s="263" t="s">
        <v>20</v>
      </c>
      <c r="D14745" t="s">
        <v>0</v>
      </c>
    </row>
    <row r="14746" spans="1:4" x14ac:dyDescent="0.2">
      <c r="A14746" s="263" t="s">
        <v>18592</v>
      </c>
      <c r="B14746" s="263" t="s">
        <v>31167</v>
      </c>
      <c r="C14746" s="263" t="s">
        <v>20</v>
      </c>
      <c r="D14746" t="s">
        <v>0</v>
      </c>
    </row>
    <row r="14747" spans="1:4" x14ac:dyDescent="0.2">
      <c r="A14747" s="263" t="s">
        <v>4162</v>
      </c>
      <c r="B14747" s="263" t="s">
        <v>31168</v>
      </c>
      <c r="C14747" s="263" t="s">
        <v>20</v>
      </c>
      <c r="D14747" t="s">
        <v>0</v>
      </c>
    </row>
    <row r="14748" spans="1:4" x14ac:dyDescent="0.2">
      <c r="A14748" s="263" t="s">
        <v>18593</v>
      </c>
      <c r="B14748" s="263" t="s">
        <v>31168</v>
      </c>
      <c r="C14748" s="263" t="s">
        <v>20</v>
      </c>
      <c r="D14748" t="s">
        <v>0</v>
      </c>
    </row>
    <row r="14749" spans="1:4" x14ac:dyDescent="0.2">
      <c r="A14749" s="263" t="s">
        <v>4163</v>
      </c>
      <c r="B14749" s="263" t="s">
        <v>31169</v>
      </c>
      <c r="C14749" s="263" t="s">
        <v>20</v>
      </c>
      <c r="D14749" t="s">
        <v>0</v>
      </c>
    </row>
    <row r="14750" spans="1:4" x14ac:dyDescent="0.2">
      <c r="A14750" s="263" t="s">
        <v>18594</v>
      </c>
      <c r="B14750" s="263" t="s">
        <v>31169</v>
      </c>
      <c r="C14750" s="263" t="s">
        <v>20</v>
      </c>
      <c r="D14750" t="s">
        <v>0</v>
      </c>
    </row>
    <row r="14751" spans="1:4" x14ac:dyDescent="0.2">
      <c r="A14751" s="263" t="s">
        <v>4164</v>
      </c>
      <c r="B14751" s="263" t="s">
        <v>31170</v>
      </c>
      <c r="C14751" s="263" t="s">
        <v>20</v>
      </c>
      <c r="D14751" t="s">
        <v>0</v>
      </c>
    </row>
    <row r="14752" spans="1:4" x14ac:dyDescent="0.2">
      <c r="A14752" s="263" t="s">
        <v>18595</v>
      </c>
      <c r="B14752" s="263" t="s">
        <v>31170</v>
      </c>
      <c r="C14752" s="263" t="s">
        <v>20</v>
      </c>
      <c r="D14752" t="s">
        <v>0</v>
      </c>
    </row>
    <row r="14753" spans="1:4" x14ac:dyDescent="0.2">
      <c r="A14753" s="263" t="s">
        <v>4165</v>
      </c>
      <c r="B14753" s="263" t="s">
        <v>31171</v>
      </c>
      <c r="C14753" s="263" t="s">
        <v>20</v>
      </c>
      <c r="D14753" t="s">
        <v>0</v>
      </c>
    </row>
    <row r="14754" spans="1:4" x14ac:dyDescent="0.2">
      <c r="A14754" s="263" t="s">
        <v>18596</v>
      </c>
      <c r="B14754" s="263" t="s">
        <v>31171</v>
      </c>
      <c r="C14754" s="263" t="s">
        <v>20</v>
      </c>
      <c r="D14754" t="s">
        <v>0</v>
      </c>
    </row>
    <row r="14755" spans="1:4" x14ac:dyDescent="0.2">
      <c r="A14755" s="263" t="s">
        <v>4166</v>
      </c>
      <c r="B14755" s="263" t="s">
        <v>31172</v>
      </c>
      <c r="C14755" s="263" t="s">
        <v>20</v>
      </c>
      <c r="D14755" t="s">
        <v>0</v>
      </c>
    </row>
    <row r="14756" spans="1:4" x14ac:dyDescent="0.2">
      <c r="A14756" s="263" t="s">
        <v>18597</v>
      </c>
      <c r="B14756" s="263" t="s">
        <v>31172</v>
      </c>
      <c r="C14756" s="263" t="s">
        <v>20</v>
      </c>
      <c r="D14756" t="s">
        <v>0</v>
      </c>
    </row>
    <row r="14757" spans="1:4" x14ac:dyDescent="0.2">
      <c r="A14757" s="263" t="s">
        <v>4167</v>
      </c>
      <c r="B14757" s="263" t="s">
        <v>31173</v>
      </c>
      <c r="C14757" s="263" t="s">
        <v>20</v>
      </c>
      <c r="D14757" t="s">
        <v>0</v>
      </c>
    </row>
    <row r="14758" spans="1:4" x14ac:dyDescent="0.2">
      <c r="A14758" s="263" t="s">
        <v>18598</v>
      </c>
      <c r="B14758" s="263" t="s">
        <v>31173</v>
      </c>
      <c r="C14758" s="263" t="s">
        <v>20</v>
      </c>
      <c r="D14758" t="s">
        <v>0</v>
      </c>
    </row>
    <row r="14759" spans="1:4" x14ac:dyDescent="0.2">
      <c r="A14759" s="263" t="s">
        <v>4168</v>
      </c>
      <c r="B14759" s="263" t="s">
        <v>31174</v>
      </c>
      <c r="C14759" s="263" t="s">
        <v>20</v>
      </c>
      <c r="D14759" t="s">
        <v>0</v>
      </c>
    </row>
    <row r="14760" spans="1:4" x14ac:dyDescent="0.2">
      <c r="A14760" s="263" t="s">
        <v>18599</v>
      </c>
      <c r="B14760" s="263" t="s">
        <v>31174</v>
      </c>
      <c r="C14760" s="263" t="s">
        <v>20</v>
      </c>
      <c r="D14760" t="s">
        <v>0</v>
      </c>
    </row>
    <row r="14761" spans="1:4" x14ac:dyDescent="0.2">
      <c r="A14761" s="263" t="s">
        <v>4169</v>
      </c>
      <c r="B14761" s="263" t="s">
        <v>31175</v>
      </c>
      <c r="C14761" s="263" t="s">
        <v>20</v>
      </c>
      <c r="D14761" t="s">
        <v>0</v>
      </c>
    </row>
    <row r="14762" spans="1:4" x14ac:dyDescent="0.2">
      <c r="A14762" s="263" t="s">
        <v>18600</v>
      </c>
      <c r="B14762" s="263" t="s">
        <v>31175</v>
      </c>
      <c r="C14762" s="263" t="s">
        <v>20</v>
      </c>
      <c r="D14762" t="s">
        <v>0</v>
      </c>
    </row>
    <row r="14763" spans="1:4" x14ac:dyDescent="0.2">
      <c r="A14763" s="263" t="s">
        <v>4170</v>
      </c>
      <c r="B14763" s="263" t="s">
        <v>31176</v>
      </c>
      <c r="C14763" s="263" t="s">
        <v>20</v>
      </c>
      <c r="D14763" t="s">
        <v>0</v>
      </c>
    </row>
    <row r="14764" spans="1:4" x14ac:dyDescent="0.2">
      <c r="A14764" s="263" t="s">
        <v>18601</v>
      </c>
      <c r="B14764" s="263" t="s">
        <v>31176</v>
      </c>
      <c r="C14764" s="263" t="s">
        <v>20</v>
      </c>
      <c r="D14764" t="s">
        <v>0</v>
      </c>
    </row>
    <row r="14765" spans="1:4" x14ac:dyDescent="0.2">
      <c r="A14765" s="263" t="s">
        <v>4171</v>
      </c>
      <c r="B14765" s="263" t="s">
        <v>31177</v>
      </c>
      <c r="C14765" s="263" t="s">
        <v>20</v>
      </c>
      <c r="D14765" t="s">
        <v>0</v>
      </c>
    </row>
    <row r="14766" spans="1:4" x14ac:dyDescent="0.2">
      <c r="A14766" s="263" t="s">
        <v>18602</v>
      </c>
      <c r="B14766" s="263" t="s">
        <v>31177</v>
      </c>
      <c r="C14766" s="263" t="s">
        <v>20</v>
      </c>
      <c r="D14766" t="s">
        <v>0</v>
      </c>
    </row>
    <row r="14767" spans="1:4" x14ac:dyDescent="0.2">
      <c r="A14767" s="263" t="s">
        <v>4172</v>
      </c>
      <c r="B14767" s="263" t="s">
        <v>31178</v>
      </c>
      <c r="C14767" s="263" t="s">
        <v>20</v>
      </c>
      <c r="D14767" t="s">
        <v>0</v>
      </c>
    </row>
    <row r="14768" spans="1:4" x14ac:dyDescent="0.2">
      <c r="A14768" s="263" t="s">
        <v>18603</v>
      </c>
      <c r="B14768" s="263" t="s">
        <v>31178</v>
      </c>
      <c r="C14768" s="263" t="s">
        <v>20</v>
      </c>
      <c r="D14768" t="s">
        <v>0</v>
      </c>
    </row>
    <row r="14769" spans="1:4" x14ac:dyDescent="0.2">
      <c r="A14769" s="263" t="s">
        <v>4173</v>
      </c>
      <c r="B14769" s="263" t="s">
        <v>31179</v>
      </c>
      <c r="C14769" s="263" t="s">
        <v>20</v>
      </c>
      <c r="D14769" t="s">
        <v>0</v>
      </c>
    </row>
    <row r="14770" spans="1:4" x14ac:dyDescent="0.2">
      <c r="A14770" s="263" t="s">
        <v>18604</v>
      </c>
      <c r="B14770" s="263" t="s">
        <v>31179</v>
      </c>
      <c r="C14770" s="263" t="s">
        <v>20</v>
      </c>
      <c r="D14770" t="s">
        <v>0</v>
      </c>
    </row>
    <row r="14771" spans="1:4" x14ac:dyDescent="0.2">
      <c r="A14771" s="263" t="s">
        <v>4174</v>
      </c>
      <c r="B14771" s="263" t="s">
        <v>31180</v>
      </c>
      <c r="C14771" s="263" t="s">
        <v>20</v>
      </c>
      <c r="D14771" t="s">
        <v>0</v>
      </c>
    </row>
    <row r="14772" spans="1:4" x14ac:dyDescent="0.2">
      <c r="A14772" s="263" t="s">
        <v>18605</v>
      </c>
      <c r="B14772" s="263" t="s">
        <v>31180</v>
      </c>
      <c r="C14772" s="263" t="s">
        <v>20</v>
      </c>
      <c r="D14772" t="s">
        <v>0</v>
      </c>
    </row>
    <row r="14773" spans="1:4" x14ac:dyDescent="0.2">
      <c r="A14773" s="263" t="s">
        <v>4175</v>
      </c>
      <c r="B14773" s="263" t="s">
        <v>31181</v>
      </c>
      <c r="C14773" s="263" t="s">
        <v>20</v>
      </c>
      <c r="D14773" t="s">
        <v>0</v>
      </c>
    </row>
    <row r="14774" spans="1:4" x14ac:dyDescent="0.2">
      <c r="A14774" s="263" t="s">
        <v>18606</v>
      </c>
      <c r="B14774" s="263" t="s">
        <v>31181</v>
      </c>
      <c r="C14774" s="263" t="s">
        <v>20</v>
      </c>
      <c r="D14774" t="s">
        <v>0</v>
      </c>
    </row>
    <row r="14775" spans="1:4" x14ac:dyDescent="0.2">
      <c r="A14775" s="263" t="s">
        <v>9499</v>
      </c>
      <c r="B14775" s="263" t="s">
        <v>31182</v>
      </c>
      <c r="C14775" s="263" t="s">
        <v>20</v>
      </c>
      <c r="D14775" t="s">
        <v>0</v>
      </c>
    </row>
    <row r="14776" spans="1:4" x14ac:dyDescent="0.2">
      <c r="A14776" s="263" t="s">
        <v>18607</v>
      </c>
      <c r="B14776" s="263" t="s">
        <v>31182</v>
      </c>
      <c r="C14776" s="263" t="s">
        <v>20</v>
      </c>
      <c r="D14776" t="s">
        <v>0</v>
      </c>
    </row>
    <row r="14777" spans="1:4" x14ac:dyDescent="0.2">
      <c r="A14777" s="263" t="s">
        <v>9500</v>
      </c>
      <c r="B14777" s="263" t="s">
        <v>31183</v>
      </c>
      <c r="C14777" s="263" t="s">
        <v>20</v>
      </c>
      <c r="D14777" t="s">
        <v>0</v>
      </c>
    </row>
    <row r="14778" spans="1:4" x14ac:dyDescent="0.2">
      <c r="A14778" s="263" t="s">
        <v>18608</v>
      </c>
      <c r="B14778" s="263" t="s">
        <v>31183</v>
      </c>
      <c r="C14778" s="263" t="s">
        <v>20</v>
      </c>
      <c r="D14778" t="s">
        <v>0</v>
      </c>
    </row>
    <row r="14779" spans="1:4" x14ac:dyDescent="0.2">
      <c r="A14779" s="263" t="s">
        <v>9501</v>
      </c>
      <c r="B14779" s="263" t="s">
        <v>31184</v>
      </c>
      <c r="C14779" s="263" t="s">
        <v>20</v>
      </c>
      <c r="D14779" t="s">
        <v>0</v>
      </c>
    </row>
    <row r="14780" spans="1:4" x14ac:dyDescent="0.2">
      <c r="A14780" s="263" t="s">
        <v>18609</v>
      </c>
      <c r="B14780" s="263" t="s">
        <v>31184</v>
      </c>
      <c r="C14780" s="263" t="s">
        <v>20</v>
      </c>
      <c r="D14780" t="s">
        <v>0</v>
      </c>
    </row>
    <row r="14781" spans="1:4" x14ac:dyDescent="0.2">
      <c r="A14781" s="263" t="s">
        <v>9502</v>
      </c>
      <c r="B14781" s="263" t="s">
        <v>31185</v>
      </c>
      <c r="C14781" s="263" t="s">
        <v>20</v>
      </c>
      <c r="D14781" t="s">
        <v>0</v>
      </c>
    </row>
    <row r="14782" spans="1:4" x14ac:dyDescent="0.2">
      <c r="A14782" s="263" t="s">
        <v>18610</v>
      </c>
      <c r="B14782" s="263" t="s">
        <v>31185</v>
      </c>
      <c r="C14782" s="263" t="s">
        <v>20</v>
      </c>
      <c r="D14782" t="s">
        <v>0</v>
      </c>
    </row>
    <row r="14783" spans="1:4" x14ac:dyDescent="0.2">
      <c r="A14783" s="263" t="s">
        <v>9503</v>
      </c>
      <c r="B14783" s="263" t="s">
        <v>31186</v>
      </c>
      <c r="C14783" s="263" t="s">
        <v>20</v>
      </c>
      <c r="D14783" t="s">
        <v>0</v>
      </c>
    </row>
    <row r="14784" spans="1:4" x14ac:dyDescent="0.2">
      <c r="A14784" s="263" t="s">
        <v>18611</v>
      </c>
      <c r="B14784" s="263" t="s">
        <v>31186</v>
      </c>
      <c r="C14784" s="263" t="s">
        <v>20</v>
      </c>
      <c r="D14784" t="s">
        <v>0</v>
      </c>
    </row>
    <row r="14785" spans="1:4" x14ac:dyDescent="0.2">
      <c r="A14785" s="263" t="s">
        <v>9504</v>
      </c>
      <c r="B14785" s="263" t="s">
        <v>31187</v>
      </c>
      <c r="C14785" s="263" t="s">
        <v>20</v>
      </c>
      <c r="D14785" t="s">
        <v>0</v>
      </c>
    </row>
    <row r="14786" spans="1:4" x14ac:dyDescent="0.2">
      <c r="A14786" s="263" t="s">
        <v>18612</v>
      </c>
      <c r="B14786" s="263" t="s">
        <v>31187</v>
      </c>
      <c r="C14786" s="263" t="s">
        <v>20</v>
      </c>
      <c r="D14786" t="s">
        <v>0</v>
      </c>
    </row>
    <row r="14787" spans="1:4" x14ac:dyDescent="0.2">
      <c r="A14787" s="263" t="s">
        <v>9505</v>
      </c>
      <c r="B14787" s="263" t="s">
        <v>31188</v>
      </c>
      <c r="C14787" s="263" t="s">
        <v>20</v>
      </c>
      <c r="D14787" t="s">
        <v>0</v>
      </c>
    </row>
    <row r="14788" spans="1:4" x14ac:dyDescent="0.2">
      <c r="A14788" s="263" t="s">
        <v>18613</v>
      </c>
      <c r="B14788" s="263" t="s">
        <v>31188</v>
      </c>
      <c r="C14788" s="263" t="s">
        <v>20</v>
      </c>
      <c r="D14788" t="s">
        <v>0</v>
      </c>
    </row>
    <row r="14789" spans="1:4" x14ac:dyDescent="0.2">
      <c r="A14789" s="263" t="s">
        <v>9506</v>
      </c>
      <c r="B14789" s="263" t="s">
        <v>31189</v>
      </c>
      <c r="C14789" s="263" t="s">
        <v>20</v>
      </c>
      <c r="D14789" t="s">
        <v>0</v>
      </c>
    </row>
    <row r="14790" spans="1:4" x14ac:dyDescent="0.2">
      <c r="A14790" s="263" t="s">
        <v>18614</v>
      </c>
      <c r="B14790" s="263" t="s">
        <v>31189</v>
      </c>
      <c r="C14790" s="263" t="s">
        <v>20</v>
      </c>
      <c r="D14790" t="s">
        <v>0</v>
      </c>
    </row>
    <row r="14791" spans="1:4" x14ac:dyDescent="0.2">
      <c r="A14791" s="263" t="s">
        <v>9507</v>
      </c>
      <c r="B14791" s="263" t="s">
        <v>31190</v>
      </c>
      <c r="C14791" s="263" t="s">
        <v>20</v>
      </c>
      <c r="D14791" t="s">
        <v>0</v>
      </c>
    </row>
    <row r="14792" spans="1:4" x14ac:dyDescent="0.2">
      <c r="A14792" s="263" t="s">
        <v>18615</v>
      </c>
      <c r="B14792" s="263" t="s">
        <v>31190</v>
      </c>
      <c r="C14792" s="263" t="s">
        <v>20</v>
      </c>
      <c r="D14792" t="s">
        <v>0</v>
      </c>
    </row>
    <row r="14793" spans="1:4" x14ac:dyDescent="0.2">
      <c r="A14793" s="263" t="s">
        <v>9508</v>
      </c>
      <c r="B14793" s="263" t="s">
        <v>31191</v>
      </c>
      <c r="C14793" s="263" t="s">
        <v>20</v>
      </c>
      <c r="D14793" t="s">
        <v>0</v>
      </c>
    </row>
    <row r="14794" spans="1:4" x14ac:dyDescent="0.2">
      <c r="A14794" s="263" t="s">
        <v>18616</v>
      </c>
      <c r="B14794" s="263" t="s">
        <v>31191</v>
      </c>
      <c r="C14794" s="263" t="s">
        <v>20</v>
      </c>
      <c r="D14794" t="s">
        <v>0</v>
      </c>
    </row>
    <row r="14795" spans="1:4" x14ac:dyDescent="0.2">
      <c r="A14795" s="263" t="s">
        <v>9509</v>
      </c>
      <c r="B14795" s="263" t="s">
        <v>31192</v>
      </c>
      <c r="C14795" s="263" t="s">
        <v>20</v>
      </c>
      <c r="D14795" t="s">
        <v>0</v>
      </c>
    </row>
    <row r="14796" spans="1:4" x14ac:dyDescent="0.2">
      <c r="A14796" s="263" t="s">
        <v>18617</v>
      </c>
      <c r="B14796" s="263" t="s">
        <v>31192</v>
      </c>
      <c r="C14796" s="263" t="s">
        <v>20</v>
      </c>
      <c r="D14796" t="s">
        <v>0</v>
      </c>
    </row>
    <row r="14797" spans="1:4" x14ac:dyDescent="0.2">
      <c r="A14797" s="263" t="s">
        <v>9510</v>
      </c>
      <c r="B14797" s="263" t="s">
        <v>31193</v>
      </c>
      <c r="C14797" s="263" t="s">
        <v>20</v>
      </c>
      <c r="D14797" t="s">
        <v>0</v>
      </c>
    </row>
    <row r="14798" spans="1:4" x14ac:dyDescent="0.2">
      <c r="A14798" s="263" t="s">
        <v>18618</v>
      </c>
      <c r="B14798" s="263" t="s">
        <v>31193</v>
      </c>
      <c r="C14798" s="263" t="s">
        <v>20</v>
      </c>
      <c r="D14798" t="s">
        <v>0</v>
      </c>
    </row>
    <row r="14799" spans="1:4" x14ac:dyDescent="0.2">
      <c r="A14799" s="263" t="s">
        <v>9511</v>
      </c>
      <c r="B14799" s="263" t="s">
        <v>31194</v>
      </c>
      <c r="C14799" s="263" t="s">
        <v>20</v>
      </c>
      <c r="D14799" t="s">
        <v>0</v>
      </c>
    </row>
    <row r="14800" spans="1:4" x14ac:dyDescent="0.2">
      <c r="A14800" s="263" t="s">
        <v>18619</v>
      </c>
      <c r="B14800" s="263" t="s">
        <v>31194</v>
      </c>
      <c r="C14800" s="263" t="s">
        <v>20</v>
      </c>
      <c r="D14800" t="s">
        <v>0</v>
      </c>
    </row>
    <row r="14801" spans="1:4" x14ac:dyDescent="0.2">
      <c r="A14801" s="263" t="s">
        <v>9512</v>
      </c>
      <c r="B14801" s="263" t="s">
        <v>31195</v>
      </c>
      <c r="C14801" s="263" t="s">
        <v>20</v>
      </c>
      <c r="D14801" t="s">
        <v>0</v>
      </c>
    </row>
    <row r="14802" spans="1:4" x14ac:dyDescent="0.2">
      <c r="A14802" s="263" t="s">
        <v>18620</v>
      </c>
      <c r="B14802" s="263" t="s">
        <v>31195</v>
      </c>
      <c r="C14802" s="263" t="s">
        <v>20</v>
      </c>
      <c r="D14802" t="s">
        <v>0</v>
      </c>
    </row>
    <row r="14803" spans="1:4" x14ac:dyDescent="0.2">
      <c r="A14803" s="263" t="s">
        <v>9513</v>
      </c>
      <c r="B14803" s="263" t="s">
        <v>31196</v>
      </c>
      <c r="C14803" s="263" t="s">
        <v>20</v>
      </c>
      <c r="D14803" t="s">
        <v>0</v>
      </c>
    </row>
    <row r="14804" spans="1:4" x14ac:dyDescent="0.2">
      <c r="A14804" s="263" t="s">
        <v>18621</v>
      </c>
      <c r="B14804" s="263" t="s">
        <v>31196</v>
      </c>
      <c r="C14804" s="263" t="s">
        <v>20</v>
      </c>
      <c r="D14804" t="s">
        <v>0</v>
      </c>
    </row>
    <row r="14805" spans="1:4" x14ac:dyDescent="0.2">
      <c r="A14805" s="263" t="s">
        <v>9514</v>
      </c>
      <c r="B14805" s="263" t="s">
        <v>31197</v>
      </c>
      <c r="C14805" s="263" t="s">
        <v>20</v>
      </c>
      <c r="D14805" t="s">
        <v>0</v>
      </c>
    </row>
    <row r="14806" spans="1:4" x14ac:dyDescent="0.2">
      <c r="A14806" s="263" t="s">
        <v>18622</v>
      </c>
      <c r="B14806" s="263" t="s">
        <v>31197</v>
      </c>
      <c r="C14806" s="263" t="s">
        <v>20</v>
      </c>
      <c r="D14806" t="s">
        <v>0</v>
      </c>
    </row>
    <row r="14807" spans="1:4" x14ac:dyDescent="0.2">
      <c r="A14807" s="263" t="s">
        <v>9515</v>
      </c>
      <c r="B14807" s="263" t="s">
        <v>31198</v>
      </c>
      <c r="C14807" s="263" t="s">
        <v>20</v>
      </c>
      <c r="D14807" t="s">
        <v>0</v>
      </c>
    </row>
    <row r="14808" spans="1:4" x14ac:dyDescent="0.2">
      <c r="A14808" s="263" t="s">
        <v>18623</v>
      </c>
      <c r="B14808" s="263" t="s">
        <v>31198</v>
      </c>
      <c r="C14808" s="263" t="s">
        <v>20</v>
      </c>
      <c r="D14808" t="s">
        <v>0</v>
      </c>
    </row>
    <row r="14809" spans="1:4" x14ac:dyDescent="0.2">
      <c r="A14809" s="263" t="s">
        <v>9516</v>
      </c>
      <c r="B14809" s="263" t="s">
        <v>31199</v>
      </c>
      <c r="C14809" s="263" t="s">
        <v>20</v>
      </c>
      <c r="D14809" t="s">
        <v>0</v>
      </c>
    </row>
    <row r="14810" spans="1:4" x14ac:dyDescent="0.2">
      <c r="A14810" s="263" t="s">
        <v>18624</v>
      </c>
      <c r="B14810" s="263" t="s">
        <v>31199</v>
      </c>
      <c r="C14810" s="263" t="s">
        <v>20</v>
      </c>
      <c r="D14810" t="s">
        <v>0</v>
      </c>
    </row>
    <row r="14811" spans="1:4" x14ac:dyDescent="0.2">
      <c r="A14811" s="263" t="s">
        <v>9517</v>
      </c>
      <c r="B14811" s="263" t="s">
        <v>31200</v>
      </c>
      <c r="C14811" s="263" t="s">
        <v>20</v>
      </c>
      <c r="D14811" t="s">
        <v>0</v>
      </c>
    </row>
    <row r="14812" spans="1:4" x14ac:dyDescent="0.2">
      <c r="A14812" s="263" t="s">
        <v>18625</v>
      </c>
      <c r="B14812" s="263" t="s">
        <v>31200</v>
      </c>
      <c r="C14812" s="263" t="s">
        <v>20</v>
      </c>
      <c r="D14812" t="s">
        <v>0</v>
      </c>
    </row>
    <row r="14813" spans="1:4" x14ac:dyDescent="0.2">
      <c r="A14813" s="263" t="s">
        <v>9518</v>
      </c>
      <c r="B14813" s="263" t="s">
        <v>31201</v>
      </c>
      <c r="C14813" s="263" t="s">
        <v>20</v>
      </c>
      <c r="D14813" t="s">
        <v>0</v>
      </c>
    </row>
    <row r="14814" spans="1:4" x14ac:dyDescent="0.2">
      <c r="A14814" s="263" t="s">
        <v>18626</v>
      </c>
      <c r="B14814" s="263" t="s">
        <v>31201</v>
      </c>
      <c r="C14814" s="263" t="s">
        <v>20</v>
      </c>
      <c r="D14814" t="s">
        <v>0</v>
      </c>
    </row>
    <row r="14815" spans="1:4" x14ac:dyDescent="0.2">
      <c r="A14815" s="263" t="s">
        <v>9519</v>
      </c>
      <c r="B14815" s="263" t="s">
        <v>31202</v>
      </c>
      <c r="C14815" s="263" t="s">
        <v>20</v>
      </c>
      <c r="D14815" t="s">
        <v>0</v>
      </c>
    </row>
    <row r="14816" spans="1:4" x14ac:dyDescent="0.2">
      <c r="A14816" s="263" t="s">
        <v>18627</v>
      </c>
      <c r="B14816" s="263" t="s">
        <v>31202</v>
      </c>
      <c r="C14816" s="263" t="s">
        <v>20</v>
      </c>
      <c r="D14816" t="s">
        <v>0</v>
      </c>
    </row>
    <row r="14817" spans="1:4" x14ac:dyDescent="0.2">
      <c r="A14817" s="263" t="s">
        <v>9520</v>
      </c>
      <c r="B14817" s="263" t="s">
        <v>31203</v>
      </c>
      <c r="C14817" s="263" t="s">
        <v>20</v>
      </c>
      <c r="D14817" t="s">
        <v>0</v>
      </c>
    </row>
    <row r="14818" spans="1:4" x14ac:dyDescent="0.2">
      <c r="A14818" s="263" t="s">
        <v>18628</v>
      </c>
      <c r="B14818" s="263" t="s">
        <v>31203</v>
      </c>
      <c r="C14818" s="263" t="s">
        <v>20</v>
      </c>
      <c r="D14818" t="s">
        <v>0</v>
      </c>
    </row>
    <row r="14819" spans="1:4" x14ac:dyDescent="0.2">
      <c r="A14819" s="263" t="s">
        <v>9521</v>
      </c>
      <c r="B14819" s="263" t="s">
        <v>31204</v>
      </c>
      <c r="C14819" s="263" t="s">
        <v>20</v>
      </c>
      <c r="D14819" t="s">
        <v>0</v>
      </c>
    </row>
    <row r="14820" spans="1:4" x14ac:dyDescent="0.2">
      <c r="A14820" s="263" t="s">
        <v>18629</v>
      </c>
      <c r="B14820" s="263" t="s">
        <v>31204</v>
      </c>
      <c r="C14820" s="263" t="s">
        <v>20</v>
      </c>
      <c r="D14820" t="s">
        <v>0</v>
      </c>
    </row>
    <row r="14821" spans="1:4" x14ac:dyDescent="0.2">
      <c r="A14821" s="263" t="s">
        <v>4176</v>
      </c>
      <c r="B14821" s="263" t="s">
        <v>31205</v>
      </c>
      <c r="C14821" s="263" t="s">
        <v>20</v>
      </c>
      <c r="D14821" t="s">
        <v>0</v>
      </c>
    </row>
    <row r="14822" spans="1:4" x14ac:dyDescent="0.2">
      <c r="A14822" s="263" t="s">
        <v>18630</v>
      </c>
      <c r="B14822" s="263" t="s">
        <v>31205</v>
      </c>
      <c r="C14822" s="263" t="s">
        <v>20</v>
      </c>
      <c r="D14822" t="s">
        <v>0</v>
      </c>
    </row>
    <row r="14823" spans="1:4" x14ac:dyDescent="0.2">
      <c r="A14823" s="263" t="s">
        <v>4177</v>
      </c>
      <c r="B14823" s="263" t="s">
        <v>31206</v>
      </c>
      <c r="C14823" s="263" t="s">
        <v>20</v>
      </c>
      <c r="D14823" t="s">
        <v>0</v>
      </c>
    </row>
    <row r="14824" spans="1:4" x14ac:dyDescent="0.2">
      <c r="A14824" s="263" t="s">
        <v>18631</v>
      </c>
      <c r="B14824" s="263" t="s">
        <v>31206</v>
      </c>
      <c r="C14824" s="263" t="s">
        <v>20</v>
      </c>
      <c r="D14824" t="s">
        <v>0</v>
      </c>
    </row>
    <row r="14825" spans="1:4" x14ac:dyDescent="0.2">
      <c r="A14825" s="263" t="s">
        <v>4178</v>
      </c>
      <c r="B14825" s="263" t="s">
        <v>31207</v>
      </c>
      <c r="C14825" s="263" t="s">
        <v>20</v>
      </c>
      <c r="D14825" t="s">
        <v>0</v>
      </c>
    </row>
    <row r="14826" spans="1:4" x14ac:dyDescent="0.2">
      <c r="A14826" s="263" t="s">
        <v>18632</v>
      </c>
      <c r="B14826" s="263" t="s">
        <v>31207</v>
      </c>
      <c r="C14826" s="263" t="s">
        <v>20</v>
      </c>
      <c r="D14826" t="s">
        <v>0</v>
      </c>
    </row>
    <row r="14827" spans="1:4" x14ac:dyDescent="0.2">
      <c r="A14827" s="263" t="s">
        <v>4179</v>
      </c>
      <c r="B14827" s="263" t="s">
        <v>31208</v>
      </c>
      <c r="C14827" s="263" t="s">
        <v>20</v>
      </c>
      <c r="D14827" t="s">
        <v>0</v>
      </c>
    </row>
    <row r="14828" spans="1:4" x14ac:dyDescent="0.2">
      <c r="A14828" s="263" t="s">
        <v>18633</v>
      </c>
      <c r="B14828" s="263" t="s">
        <v>31208</v>
      </c>
      <c r="C14828" s="263" t="s">
        <v>20</v>
      </c>
      <c r="D14828" t="s">
        <v>0</v>
      </c>
    </row>
    <row r="14829" spans="1:4" x14ac:dyDescent="0.2">
      <c r="A14829" s="263" t="s">
        <v>4180</v>
      </c>
      <c r="B14829" s="263" t="s">
        <v>31209</v>
      </c>
      <c r="C14829" s="263" t="s">
        <v>20</v>
      </c>
      <c r="D14829" t="s">
        <v>0</v>
      </c>
    </row>
    <row r="14830" spans="1:4" x14ac:dyDescent="0.2">
      <c r="A14830" s="263" t="s">
        <v>18634</v>
      </c>
      <c r="B14830" s="263" t="s">
        <v>31209</v>
      </c>
      <c r="C14830" s="263" t="s">
        <v>20</v>
      </c>
      <c r="D14830" t="s">
        <v>0</v>
      </c>
    </row>
    <row r="14831" spans="1:4" x14ac:dyDescent="0.2">
      <c r="A14831" s="263" t="s">
        <v>4181</v>
      </c>
      <c r="B14831" s="263" t="s">
        <v>31210</v>
      </c>
      <c r="C14831" s="263" t="s">
        <v>20</v>
      </c>
      <c r="D14831" t="s">
        <v>0</v>
      </c>
    </row>
    <row r="14832" spans="1:4" x14ac:dyDescent="0.2">
      <c r="A14832" s="263" t="s">
        <v>18635</v>
      </c>
      <c r="B14832" s="263" t="s">
        <v>31210</v>
      </c>
      <c r="C14832" s="263" t="s">
        <v>20</v>
      </c>
      <c r="D14832" t="s">
        <v>0</v>
      </c>
    </row>
    <row r="14833" spans="1:4" x14ac:dyDescent="0.2">
      <c r="A14833" s="263" t="s">
        <v>4182</v>
      </c>
      <c r="B14833" s="263" t="s">
        <v>31211</v>
      </c>
      <c r="C14833" s="263" t="s">
        <v>20</v>
      </c>
      <c r="D14833" t="s">
        <v>0</v>
      </c>
    </row>
    <row r="14834" spans="1:4" x14ac:dyDescent="0.2">
      <c r="A14834" s="263" t="s">
        <v>18636</v>
      </c>
      <c r="B14834" s="263" t="s">
        <v>31211</v>
      </c>
      <c r="C14834" s="263" t="s">
        <v>20</v>
      </c>
      <c r="D14834" t="s">
        <v>0</v>
      </c>
    </row>
    <row r="14835" spans="1:4" x14ac:dyDescent="0.2">
      <c r="A14835" s="263" t="s">
        <v>4183</v>
      </c>
      <c r="B14835" s="263" t="s">
        <v>31212</v>
      </c>
      <c r="C14835" s="263" t="s">
        <v>20</v>
      </c>
      <c r="D14835" t="s">
        <v>0</v>
      </c>
    </row>
    <row r="14836" spans="1:4" x14ac:dyDescent="0.2">
      <c r="A14836" s="263" t="s">
        <v>18637</v>
      </c>
      <c r="B14836" s="263" t="s">
        <v>31212</v>
      </c>
      <c r="C14836" s="263" t="s">
        <v>20</v>
      </c>
      <c r="D14836" t="s">
        <v>0</v>
      </c>
    </row>
    <row r="14837" spans="1:4" x14ac:dyDescent="0.2">
      <c r="A14837" s="263" t="s">
        <v>4184</v>
      </c>
      <c r="B14837" s="263" t="s">
        <v>31213</v>
      </c>
      <c r="C14837" s="263" t="s">
        <v>20</v>
      </c>
      <c r="D14837" t="s">
        <v>0</v>
      </c>
    </row>
    <row r="14838" spans="1:4" x14ac:dyDescent="0.2">
      <c r="A14838" s="263" t="s">
        <v>18638</v>
      </c>
      <c r="B14838" s="263" t="s">
        <v>31213</v>
      </c>
      <c r="C14838" s="263" t="s">
        <v>20</v>
      </c>
      <c r="D14838" t="s">
        <v>0</v>
      </c>
    </row>
    <row r="14839" spans="1:4" x14ac:dyDescent="0.2">
      <c r="A14839" s="263" t="s">
        <v>4185</v>
      </c>
      <c r="B14839" s="263" t="s">
        <v>31214</v>
      </c>
      <c r="C14839" s="263" t="s">
        <v>20</v>
      </c>
      <c r="D14839" t="s">
        <v>0</v>
      </c>
    </row>
    <row r="14840" spans="1:4" x14ac:dyDescent="0.2">
      <c r="A14840" s="263" t="s">
        <v>18639</v>
      </c>
      <c r="B14840" s="263" t="s">
        <v>31214</v>
      </c>
      <c r="C14840" s="263" t="s">
        <v>20</v>
      </c>
      <c r="D14840" t="s">
        <v>0</v>
      </c>
    </row>
    <row r="14841" spans="1:4" x14ac:dyDescent="0.2">
      <c r="A14841" s="263" t="s">
        <v>4186</v>
      </c>
      <c r="B14841" s="263" t="s">
        <v>31215</v>
      </c>
      <c r="C14841" s="263" t="s">
        <v>20</v>
      </c>
      <c r="D14841" t="s">
        <v>0</v>
      </c>
    </row>
    <row r="14842" spans="1:4" x14ac:dyDescent="0.2">
      <c r="A14842" s="263" t="s">
        <v>18640</v>
      </c>
      <c r="B14842" s="263" t="s">
        <v>31215</v>
      </c>
      <c r="C14842" s="263" t="s">
        <v>20</v>
      </c>
      <c r="D14842" t="s">
        <v>0</v>
      </c>
    </row>
    <row r="14843" spans="1:4" x14ac:dyDescent="0.2">
      <c r="A14843" s="263" t="s">
        <v>4187</v>
      </c>
      <c r="B14843" s="263" t="s">
        <v>31216</v>
      </c>
      <c r="C14843" s="263" t="s">
        <v>20</v>
      </c>
      <c r="D14843" t="s">
        <v>0</v>
      </c>
    </row>
    <row r="14844" spans="1:4" x14ac:dyDescent="0.2">
      <c r="A14844" s="263" t="s">
        <v>18641</v>
      </c>
      <c r="B14844" s="263" t="s">
        <v>31216</v>
      </c>
      <c r="C14844" s="263" t="s">
        <v>20</v>
      </c>
      <c r="D14844" t="s">
        <v>0</v>
      </c>
    </row>
    <row r="14845" spans="1:4" x14ac:dyDescent="0.2">
      <c r="A14845" s="263" t="s">
        <v>4188</v>
      </c>
      <c r="B14845" s="263" t="s">
        <v>31217</v>
      </c>
      <c r="C14845" s="263" t="s">
        <v>20</v>
      </c>
      <c r="D14845" t="s">
        <v>0</v>
      </c>
    </row>
    <row r="14846" spans="1:4" x14ac:dyDescent="0.2">
      <c r="A14846" s="263" t="s">
        <v>18642</v>
      </c>
      <c r="B14846" s="263" t="s">
        <v>31217</v>
      </c>
      <c r="C14846" s="263" t="s">
        <v>20</v>
      </c>
      <c r="D14846" t="s">
        <v>0</v>
      </c>
    </row>
    <row r="14847" spans="1:4" x14ac:dyDescent="0.2">
      <c r="A14847" s="263" t="s">
        <v>4189</v>
      </c>
      <c r="B14847" s="263" t="s">
        <v>31218</v>
      </c>
      <c r="C14847" s="263" t="s">
        <v>20</v>
      </c>
      <c r="D14847" t="s">
        <v>0</v>
      </c>
    </row>
    <row r="14848" spans="1:4" x14ac:dyDescent="0.2">
      <c r="A14848" s="263" t="s">
        <v>18643</v>
      </c>
      <c r="B14848" s="263" t="s">
        <v>31218</v>
      </c>
      <c r="C14848" s="263" t="s">
        <v>20</v>
      </c>
      <c r="D14848" t="s">
        <v>0</v>
      </c>
    </row>
    <row r="14849" spans="1:4" x14ac:dyDescent="0.2">
      <c r="A14849" s="263" t="s">
        <v>4190</v>
      </c>
      <c r="B14849" s="263" t="s">
        <v>31219</v>
      </c>
      <c r="C14849" s="263" t="s">
        <v>20</v>
      </c>
      <c r="D14849" t="s">
        <v>0</v>
      </c>
    </row>
    <row r="14850" spans="1:4" x14ac:dyDescent="0.2">
      <c r="A14850" s="263" t="s">
        <v>18644</v>
      </c>
      <c r="B14850" s="263" t="s">
        <v>31219</v>
      </c>
      <c r="C14850" s="263" t="s">
        <v>20</v>
      </c>
      <c r="D14850" t="s">
        <v>0</v>
      </c>
    </row>
    <row r="14851" spans="1:4" x14ac:dyDescent="0.2">
      <c r="A14851" s="263" t="s">
        <v>4191</v>
      </c>
      <c r="B14851" s="263" t="s">
        <v>31220</v>
      </c>
      <c r="C14851" s="263" t="s">
        <v>20</v>
      </c>
      <c r="D14851" t="s">
        <v>0</v>
      </c>
    </row>
    <row r="14852" spans="1:4" x14ac:dyDescent="0.2">
      <c r="A14852" s="263" t="s">
        <v>18645</v>
      </c>
      <c r="B14852" s="263" t="s">
        <v>31220</v>
      </c>
      <c r="C14852" s="263" t="s">
        <v>20</v>
      </c>
      <c r="D14852" t="s">
        <v>0</v>
      </c>
    </row>
    <row r="14853" spans="1:4" x14ac:dyDescent="0.2">
      <c r="A14853" s="263" t="s">
        <v>4192</v>
      </c>
      <c r="B14853" s="263" t="s">
        <v>31221</v>
      </c>
      <c r="C14853" s="263" t="s">
        <v>20</v>
      </c>
      <c r="D14853" t="s">
        <v>0</v>
      </c>
    </row>
    <row r="14854" spans="1:4" x14ac:dyDescent="0.2">
      <c r="A14854" s="263" t="s">
        <v>18646</v>
      </c>
      <c r="B14854" s="263" t="s">
        <v>31221</v>
      </c>
      <c r="C14854" s="263" t="s">
        <v>20</v>
      </c>
      <c r="D14854" t="s">
        <v>0</v>
      </c>
    </row>
    <row r="14855" spans="1:4" x14ac:dyDescent="0.2">
      <c r="A14855" s="263" t="s">
        <v>4193</v>
      </c>
      <c r="B14855" s="263" t="s">
        <v>31222</v>
      </c>
      <c r="C14855" s="263" t="s">
        <v>20</v>
      </c>
      <c r="D14855" t="s">
        <v>0</v>
      </c>
    </row>
    <row r="14856" spans="1:4" x14ac:dyDescent="0.2">
      <c r="A14856" s="263" t="s">
        <v>18647</v>
      </c>
      <c r="B14856" s="263" t="s">
        <v>31222</v>
      </c>
      <c r="C14856" s="263" t="s">
        <v>20</v>
      </c>
      <c r="D14856" t="s">
        <v>0</v>
      </c>
    </row>
    <row r="14857" spans="1:4" x14ac:dyDescent="0.2">
      <c r="A14857" s="263" t="s">
        <v>4194</v>
      </c>
      <c r="B14857" s="263" t="s">
        <v>31223</v>
      </c>
      <c r="C14857" s="263" t="s">
        <v>20</v>
      </c>
      <c r="D14857" t="s">
        <v>0</v>
      </c>
    </row>
    <row r="14858" spans="1:4" x14ac:dyDescent="0.2">
      <c r="A14858" s="263" t="s">
        <v>18648</v>
      </c>
      <c r="B14858" s="263" t="s">
        <v>31223</v>
      </c>
      <c r="C14858" s="263" t="s">
        <v>20</v>
      </c>
      <c r="D14858" t="s">
        <v>0</v>
      </c>
    </row>
    <row r="14859" spans="1:4" x14ac:dyDescent="0.2">
      <c r="A14859" s="263" t="s">
        <v>9522</v>
      </c>
      <c r="B14859" s="263" t="s">
        <v>31224</v>
      </c>
      <c r="C14859" s="263" t="s">
        <v>20</v>
      </c>
      <c r="D14859" t="s">
        <v>0</v>
      </c>
    </row>
    <row r="14860" spans="1:4" x14ac:dyDescent="0.2">
      <c r="A14860" s="263" t="s">
        <v>18649</v>
      </c>
      <c r="B14860" s="263" t="s">
        <v>31224</v>
      </c>
      <c r="C14860" s="263" t="s">
        <v>20</v>
      </c>
      <c r="D14860" t="s">
        <v>0</v>
      </c>
    </row>
    <row r="14861" spans="1:4" x14ac:dyDescent="0.2">
      <c r="A14861" s="263" t="s">
        <v>9523</v>
      </c>
      <c r="B14861" s="263" t="s">
        <v>31225</v>
      </c>
      <c r="C14861" s="263" t="s">
        <v>20</v>
      </c>
      <c r="D14861" t="s">
        <v>0</v>
      </c>
    </row>
    <row r="14862" spans="1:4" x14ac:dyDescent="0.2">
      <c r="A14862" s="263" t="s">
        <v>18650</v>
      </c>
      <c r="B14862" s="263" t="s">
        <v>31225</v>
      </c>
      <c r="C14862" s="263" t="s">
        <v>20</v>
      </c>
      <c r="D14862" t="s">
        <v>0</v>
      </c>
    </row>
    <row r="14863" spans="1:4" x14ac:dyDescent="0.2">
      <c r="A14863" s="263" t="s">
        <v>4195</v>
      </c>
      <c r="B14863" s="263" t="s">
        <v>31226</v>
      </c>
      <c r="C14863" s="263" t="s">
        <v>20</v>
      </c>
      <c r="D14863" t="s">
        <v>0</v>
      </c>
    </row>
    <row r="14864" spans="1:4" x14ac:dyDescent="0.2">
      <c r="A14864" s="263" t="s">
        <v>18651</v>
      </c>
      <c r="B14864" s="263" t="s">
        <v>31226</v>
      </c>
      <c r="C14864" s="263" t="s">
        <v>20</v>
      </c>
      <c r="D14864" t="s">
        <v>0</v>
      </c>
    </row>
    <row r="14865" spans="1:4" x14ac:dyDescent="0.2">
      <c r="A14865" s="263" t="s">
        <v>4196</v>
      </c>
      <c r="B14865" s="263" t="s">
        <v>31227</v>
      </c>
      <c r="C14865" s="263" t="s">
        <v>20</v>
      </c>
      <c r="D14865" t="s">
        <v>0</v>
      </c>
    </row>
    <row r="14866" spans="1:4" x14ac:dyDescent="0.2">
      <c r="A14866" s="263" t="s">
        <v>18652</v>
      </c>
      <c r="B14866" s="263" t="s">
        <v>31227</v>
      </c>
      <c r="C14866" s="263" t="s">
        <v>20</v>
      </c>
      <c r="D14866" t="s">
        <v>0</v>
      </c>
    </row>
    <row r="14867" spans="1:4" x14ac:dyDescent="0.2">
      <c r="A14867" s="263" t="s">
        <v>4197</v>
      </c>
      <c r="B14867" s="263" t="s">
        <v>31228</v>
      </c>
      <c r="C14867" s="263" t="s">
        <v>20</v>
      </c>
      <c r="D14867" t="s">
        <v>0</v>
      </c>
    </row>
    <row r="14868" spans="1:4" x14ac:dyDescent="0.2">
      <c r="A14868" s="263" t="s">
        <v>18653</v>
      </c>
      <c r="B14868" s="263" t="s">
        <v>31228</v>
      </c>
      <c r="C14868" s="263" t="s">
        <v>20</v>
      </c>
      <c r="D14868" t="s">
        <v>0</v>
      </c>
    </row>
    <row r="14869" spans="1:4" x14ac:dyDescent="0.2">
      <c r="A14869" s="263" t="s">
        <v>4198</v>
      </c>
      <c r="B14869" s="263" t="s">
        <v>31229</v>
      </c>
      <c r="C14869" s="263" t="s">
        <v>20</v>
      </c>
      <c r="D14869" t="s">
        <v>0</v>
      </c>
    </row>
    <row r="14870" spans="1:4" x14ac:dyDescent="0.2">
      <c r="A14870" s="263" t="s">
        <v>18654</v>
      </c>
      <c r="B14870" s="263" t="s">
        <v>31229</v>
      </c>
      <c r="C14870" s="263" t="s">
        <v>20</v>
      </c>
      <c r="D14870" t="s">
        <v>0</v>
      </c>
    </row>
    <row r="14871" spans="1:4" x14ac:dyDescent="0.2">
      <c r="A14871" s="263" t="s">
        <v>4199</v>
      </c>
      <c r="B14871" s="263" t="s">
        <v>31230</v>
      </c>
      <c r="C14871" s="263" t="s">
        <v>20</v>
      </c>
      <c r="D14871" t="s">
        <v>0</v>
      </c>
    </row>
    <row r="14872" spans="1:4" x14ac:dyDescent="0.2">
      <c r="A14872" s="263" t="s">
        <v>18655</v>
      </c>
      <c r="B14872" s="263" t="s">
        <v>31230</v>
      </c>
      <c r="C14872" s="263" t="s">
        <v>20</v>
      </c>
      <c r="D14872" t="s">
        <v>0</v>
      </c>
    </row>
    <row r="14873" spans="1:4" x14ac:dyDescent="0.2">
      <c r="A14873" s="263" t="s">
        <v>4200</v>
      </c>
      <c r="B14873" s="263" t="s">
        <v>31231</v>
      </c>
      <c r="C14873" s="263" t="s">
        <v>20</v>
      </c>
      <c r="D14873" t="s">
        <v>0</v>
      </c>
    </row>
    <row r="14874" spans="1:4" x14ac:dyDescent="0.2">
      <c r="A14874" s="263" t="s">
        <v>18656</v>
      </c>
      <c r="B14874" s="263" t="s">
        <v>31231</v>
      </c>
      <c r="C14874" s="263" t="s">
        <v>20</v>
      </c>
      <c r="D14874" t="s">
        <v>0</v>
      </c>
    </row>
    <row r="14875" spans="1:4" x14ac:dyDescent="0.2">
      <c r="A14875" s="263" t="s">
        <v>4201</v>
      </c>
      <c r="B14875" s="263" t="s">
        <v>31232</v>
      </c>
      <c r="C14875" s="263" t="s">
        <v>20</v>
      </c>
      <c r="D14875" t="s">
        <v>0</v>
      </c>
    </row>
    <row r="14876" spans="1:4" x14ac:dyDescent="0.2">
      <c r="A14876" s="263" t="s">
        <v>18657</v>
      </c>
      <c r="B14876" s="263" t="s">
        <v>31232</v>
      </c>
      <c r="C14876" s="263" t="s">
        <v>20</v>
      </c>
      <c r="D14876" t="s">
        <v>0</v>
      </c>
    </row>
    <row r="14877" spans="1:4" x14ac:dyDescent="0.2">
      <c r="A14877" s="263" t="s">
        <v>4202</v>
      </c>
      <c r="B14877" s="263" t="s">
        <v>31233</v>
      </c>
      <c r="C14877" s="263" t="s">
        <v>20</v>
      </c>
      <c r="D14877" t="s">
        <v>0</v>
      </c>
    </row>
    <row r="14878" spans="1:4" x14ac:dyDescent="0.2">
      <c r="A14878" s="263" t="s">
        <v>18658</v>
      </c>
      <c r="B14878" s="263" t="s">
        <v>31233</v>
      </c>
      <c r="C14878" s="263" t="s">
        <v>20</v>
      </c>
      <c r="D14878" t="s">
        <v>0</v>
      </c>
    </row>
    <row r="14879" spans="1:4" x14ac:dyDescent="0.2">
      <c r="A14879" s="263" t="s">
        <v>4203</v>
      </c>
      <c r="B14879" s="263" t="s">
        <v>31234</v>
      </c>
      <c r="C14879" s="263" t="s">
        <v>20</v>
      </c>
      <c r="D14879" t="s">
        <v>0</v>
      </c>
    </row>
    <row r="14880" spans="1:4" x14ac:dyDescent="0.2">
      <c r="A14880" s="263" t="s">
        <v>18659</v>
      </c>
      <c r="B14880" s="263" t="s">
        <v>31234</v>
      </c>
      <c r="C14880" s="263" t="s">
        <v>20</v>
      </c>
      <c r="D14880" t="s">
        <v>0</v>
      </c>
    </row>
    <row r="14881" spans="1:4" x14ac:dyDescent="0.2">
      <c r="A14881" s="263" t="s">
        <v>4204</v>
      </c>
      <c r="B14881" s="263" t="s">
        <v>31235</v>
      </c>
      <c r="C14881" s="263" t="s">
        <v>20</v>
      </c>
      <c r="D14881" t="s">
        <v>0</v>
      </c>
    </row>
    <row r="14882" spans="1:4" x14ac:dyDescent="0.2">
      <c r="A14882" s="263" t="s">
        <v>18660</v>
      </c>
      <c r="B14882" s="263" t="s">
        <v>31235</v>
      </c>
      <c r="C14882" s="263" t="s">
        <v>20</v>
      </c>
      <c r="D14882" t="s">
        <v>0</v>
      </c>
    </row>
    <row r="14883" spans="1:4" x14ac:dyDescent="0.2">
      <c r="A14883" s="263" t="s">
        <v>4205</v>
      </c>
      <c r="B14883" s="263" t="s">
        <v>31236</v>
      </c>
      <c r="C14883" s="263" t="s">
        <v>20</v>
      </c>
      <c r="D14883" t="s">
        <v>0</v>
      </c>
    </row>
    <row r="14884" spans="1:4" x14ac:dyDescent="0.2">
      <c r="A14884" s="263" t="s">
        <v>18661</v>
      </c>
      <c r="B14884" s="263" t="s">
        <v>31236</v>
      </c>
      <c r="C14884" s="263" t="s">
        <v>20</v>
      </c>
      <c r="D14884" t="s">
        <v>0</v>
      </c>
    </row>
    <row r="14885" spans="1:4" x14ac:dyDescent="0.2">
      <c r="A14885" s="263" t="s">
        <v>4206</v>
      </c>
      <c r="B14885" s="263" t="s">
        <v>31237</v>
      </c>
      <c r="C14885" s="263" t="s">
        <v>20</v>
      </c>
      <c r="D14885" t="s">
        <v>0</v>
      </c>
    </row>
    <row r="14886" spans="1:4" x14ac:dyDescent="0.2">
      <c r="A14886" s="263" t="s">
        <v>18662</v>
      </c>
      <c r="B14886" s="263" t="s">
        <v>31237</v>
      </c>
      <c r="C14886" s="263" t="s">
        <v>20</v>
      </c>
      <c r="D14886" t="s">
        <v>0</v>
      </c>
    </row>
    <row r="14887" spans="1:4" x14ac:dyDescent="0.2">
      <c r="A14887" s="263" t="s">
        <v>4207</v>
      </c>
      <c r="B14887" s="263" t="s">
        <v>31238</v>
      </c>
      <c r="C14887" s="263" t="s">
        <v>20</v>
      </c>
      <c r="D14887" t="s">
        <v>0</v>
      </c>
    </row>
    <row r="14888" spans="1:4" x14ac:dyDescent="0.2">
      <c r="A14888" s="263" t="s">
        <v>18663</v>
      </c>
      <c r="B14888" s="263" t="s">
        <v>31238</v>
      </c>
      <c r="C14888" s="263" t="s">
        <v>20</v>
      </c>
      <c r="D14888" t="s">
        <v>0</v>
      </c>
    </row>
    <row r="14889" spans="1:4" x14ac:dyDescent="0.2">
      <c r="A14889" s="263" t="s">
        <v>4208</v>
      </c>
      <c r="B14889" s="263" t="s">
        <v>31239</v>
      </c>
      <c r="C14889" s="263" t="s">
        <v>20</v>
      </c>
      <c r="D14889" t="s">
        <v>0</v>
      </c>
    </row>
    <row r="14890" spans="1:4" x14ac:dyDescent="0.2">
      <c r="A14890" s="263" t="s">
        <v>18664</v>
      </c>
      <c r="B14890" s="263" t="s">
        <v>31239</v>
      </c>
      <c r="C14890" s="263" t="s">
        <v>20</v>
      </c>
      <c r="D14890" t="s">
        <v>0</v>
      </c>
    </row>
    <row r="14891" spans="1:4" x14ac:dyDescent="0.2">
      <c r="A14891" s="263" t="s">
        <v>4209</v>
      </c>
      <c r="B14891" s="263" t="s">
        <v>31240</v>
      </c>
      <c r="C14891" s="263" t="s">
        <v>20</v>
      </c>
      <c r="D14891" t="s">
        <v>0</v>
      </c>
    </row>
    <row r="14892" spans="1:4" x14ac:dyDescent="0.2">
      <c r="A14892" s="263" t="s">
        <v>18665</v>
      </c>
      <c r="B14892" s="263" t="s">
        <v>31240</v>
      </c>
      <c r="C14892" s="263" t="s">
        <v>20</v>
      </c>
      <c r="D14892" t="s">
        <v>0</v>
      </c>
    </row>
    <row r="14893" spans="1:4" x14ac:dyDescent="0.2">
      <c r="A14893" s="263" t="s">
        <v>4210</v>
      </c>
      <c r="B14893" s="263" t="s">
        <v>31241</v>
      </c>
      <c r="C14893" s="263" t="s">
        <v>20</v>
      </c>
      <c r="D14893" t="s">
        <v>0</v>
      </c>
    </row>
    <row r="14894" spans="1:4" x14ac:dyDescent="0.2">
      <c r="A14894" s="263" t="s">
        <v>18666</v>
      </c>
      <c r="B14894" s="263" t="s">
        <v>31241</v>
      </c>
      <c r="C14894" s="263" t="s">
        <v>20</v>
      </c>
      <c r="D14894" t="s">
        <v>0</v>
      </c>
    </row>
    <row r="14895" spans="1:4" x14ac:dyDescent="0.2">
      <c r="A14895" s="263" t="s">
        <v>4211</v>
      </c>
      <c r="B14895" s="263" t="s">
        <v>31242</v>
      </c>
      <c r="C14895" s="263" t="s">
        <v>20</v>
      </c>
      <c r="D14895" t="s">
        <v>0</v>
      </c>
    </row>
    <row r="14896" spans="1:4" x14ac:dyDescent="0.2">
      <c r="A14896" s="263" t="s">
        <v>18667</v>
      </c>
      <c r="B14896" s="263" t="s">
        <v>31242</v>
      </c>
      <c r="C14896" s="263" t="s">
        <v>20</v>
      </c>
      <c r="D14896" t="s">
        <v>0</v>
      </c>
    </row>
    <row r="14897" spans="1:4" x14ac:dyDescent="0.2">
      <c r="A14897" s="263" t="s">
        <v>4212</v>
      </c>
      <c r="B14897" s="263" t="s">
        <v>31243</v>
      </c>
      <c r="C14897" s="263" t="s">
        <v>20</v>
      </c>
      <c r="D14897" t="s">
        <v>0</v>
      </c>
    </row>
    <row r="14898" spans="1:4" x14ac:dyDescent="0.2">
      <c r="A14898" s="263" t="s">
        <v>18668</v>
      </c>
      <c r="B14898" s="263" t="s">
        <v>31243</v>
      </c>
      <c r="C14898" s="263" t="s">
        <v>20</v>
      </c>
      <c r="D14898" t="s">
        <v>0</v>
      </c>
    </row>
    <row r="14899" spans="1:4" x14ac:dyDescent="0.2">
      <c r="A14899" s="263" t="s">
        <v>4213</v>
      </c>
      <c r="B14899" s="263" t="s">
        <v>31244</v>
      </c>
      <c r="C14899" s="263" t="s">
        <v>20</v>
      </c>
      <c r="D14899" t="s">
        <v>0</v>
      </c>
    </row>
    <row r="14900" spans="1:4" x14ac:dyDescent="0.2">
      <c r="A14900" s="263" t="s">
        <v>18669</v>
      </c>
      <c r="B14900" s="263" t="s">
        <v>31244</v>
      </c>
      <c r="C14900" s="263" t="s">
        <v>20</v>
      </c>
      <c r="D14900" t="s">
        <v>0</v>
      </c>
    </row>
    <row r="14901" spans="1:4" x14ac:dyDescent="0.2">
      <c r="A14901" s="263" t="s">
        <v>4214</v>
      </c>
      <c r="B14901" s="263" t="s">
        <v>31245</v>
      </c>
      <c r="C14901" s="263" t="s">
        <v>20</v>
      </c>
      <c r="D14901" t="s">
        <v>0</v>
      </c>
    </row>
    <row r="14902" spans="1:4" x14ac:dyDescent="0.2">
      <c r="A14902" s="263" t="s">
        <v>18670</v>
      </c>
      <c r="B14902" s="263" t="s">
        <v>31245</v>
      </c>
      <c r="C14902" s="263" t="s">
        <v>20</v>
      </c>
      <c r="D14902" t="s">
        <v>0</v>
      </c>
    </row>
    <row r="14903" spans="1:4" x14ac:dyDescent="0.2">
      <c r="A14903" s="263" t="s">
        <v>4215</v>
      </c>
      <c r="B14903" s="263" t="s">
        <v>31246</v>
      </c>
      <c r="C14903" s="263" t="s">
        <v>20</v>
      </c>
      <c r="D14903" t="s">
        <v>0</v>
      </c>
    </row>
    <row r="14904" spans="1:4" x14ac:dyDescent="0.2">
      <c r="A14904" s="263" t="s">
        <v>18671</v>
      </c>
      <c r="B14904" s="263" t="s">
        <v>31246</v>
      </c>
      <c r="C14904" s="263" t="s">
        <v>20</v>
      </c>
      <c r="D14904" t="s">
        <v>0</v>
      </c>
    </row>
    <row r="14905" spans="1:4" x14ac:dyDescent="0.2">
      <c r="A14905" s="263" t="s">
        <v>4216</v>
      </c>
      <c r="B14905" s="263" t="s">
        <v>31247</v>
      </c>
      <c r="C14905" s="263" t="s">
        <v>20</v>
      </c>
      <c r="D14905" t="s">
        <v>0</v>
      </c>
    </row>
    <row r="14906" spans="1:4" x14ac:dyDescent="0.2">
      <c r="A14906" s="263" t="s">
        <v>18672</v>
      </c>
      <c r="B14906" s="263" t="s">
        <v>31247</v>
      </c>
      <c r="C14906" s="263" t="s">
        <v>20</v>
      </c>
      <c r="D14906" t="s">
        <v>0</v>
      </c>
    </row>
    <row r="14907" spans="1:4" x14ac:dyDescent="0.2">
      <c r="A14907" s="263" t="s">
        <v>4217</v>
      </c>
      <c r="B14907" s="263" t="s">
        <v>31248</v>
      </c>
      <c r="C14907" s="263" t="s">
        <v>20</v>
      </c>
      <c r="D14907" t="s">
        <v>0</v>
      </c>
    </row>
    <row r="14908" spans="1:4" x14ac:dyDescent="0.2">
      <c r="A14908" s="263" t="s">
        <v>18673</v>
      </c>
      <c r="B14908" s="263" t="s">
        <v>31248</v>
      </c>
      <c r="C14908" s="263" t="s">
        <v>20</v>
      </c>
      <c r="D14908" t="s">
        <v>0</v>
      </c>
    </row>
    <row r="14909" spans="1:4" x14ac:dyDescent="0.2">
      <c r="A14909" s="263" t="s">
        <v>4218</v>
      </c>
      <c r="B14909" s="263" t="s">
        <v>31249</v>
      </c>
      <c r="C14909" s="263" t="s">
        <v>20</v>
      </c>
      <c r="D14909" t="s">
        <v>0</v>
      </c>
    </row>
    <row r="14910" spans="1:4" x14ac:dyDescent="0.2">
      <c r="A14910" s="263" t="s">
        <v>18674</v>
      </c>
      <c r="B14910" s="263" t="s">
        <v>31249</v>
      </c>
      <c r="C14910" s="263" t="s">
        <v>20</v>
      </c>
      <c r="D14910" t="s">
        <v>0</v>
      </c>
    </row>
    <row r="14911" spans="1:4" x14ac:dyDescent="0.2">
      <c r="A14911" s="263" t="s">
        <v>9524</v>
      </c>
      <c r="B14911" s="263" t="s">
        <v>31250</v>
      </c>
      <c r="C14911" s="263" t="s">
        <v>20</v>
      </c>
      <c r="D14911" t="s">
        <v>0</v>
      </c>
    </row>
    <row r="14912" spans="1:4" x14ac:dyDescent="0.2">
      <c r="A14912" s="263" t="s">
        <v>18675</v>
      </c>
      <c r="B14912" s="263" t="s">
        <v>31250</v>
      </c>
      <c r="C14912" s="263" t="s">
        <v>20</v>
      </c>
      <c r="D14912" t="s">
        <v>0</v>
      </c>
    </row>
    <row r="14913" spans="1:4" x14ac:dyDescent="0.2">
      <c r="A14913" s="263" t="s">
        <v>9525</v>
      </c>
      <c r="B14913" s="263" t="s">
        <v>31251</v>
      </c>
      <c r="C14913" s="263" t="s">
        <v>20</v>
      </c>
      <c r="D14913" t="s">
        <v>0</v>
      </c>
    </row>
    <row r="14914" spans="1:4" x14ac:dyDescent="0.2">
      <c r="A14914" s="263" t="s">
        <v>18676</v>
      </c>
      <c r="B14914" s="263" t="s">
        <v>31251</v>
      </c>
      <c r="C14914" s="263" t="s">
        <v>20</v>
      </c>
      <c r="D14914" t="s">
        <v>0</v>
      </c>
    </row>
    <row r="14915" spans="1:4" x14ac:dyDescent="0.2">
      <c r="A14915" s="263" t="s">
        <v>4219</v>
      </c>
      <c r="B14915" s="263" t="s">
        <v>31252</v>
      </c>
      <c r="C14915" s="263" t="s">
        <v>20</v>
      </c>
      <c r="D14915" t="s">
        <v>0</v>
      </c>
    </row>
    <row r="14916" spans="1:4" x14ac:dyDescent="0.2">
      <c r="A14916" s="263" t="s">
        <v>18677</v>
      </c>
      <c r="B14916" s="263" t="s">
        <v>31252</v>
      </c>
      <c r="C14916" s="263" t="s">
        <v>20</v>
      </c>
      <c r="D14916" t="s">
        <v>0</v>
      </c>
    </row>
    <row r="14917" spans="1:4" x14ac:dyDescent="0.2">
      <c r="A14917" s="263" t="s">
        <v>4220</v>
      </c>
      <c r="B14917" s="263" t="s">
        <v>31253</v>
      </c>
      <c r="C14917" s="263" t="s">
        <v>20</v>
      </c>
      <c r="D14917" t="s">
        <v>0</v>
      </c>
    </row>
    <row r="14918" spans="1:4" x14ac:dyDescent="0.2">
      <c r="A14918" s="263" t="s">
        <v>18678</v>
      </c>
      <c r="B14918" s="263" t="s">
        <v>31253</v>
      </c>
      <c r="C14918" s="263" t="s">
        <v>20</v>
      </c>
      <c r="D14918" t="s">
        <v>0</v>
      </c>
    </row>
    <row r="14919" spans="1:4" x14ac:dyDescent="0.2">
      <c r="A14919" s="263" t="s">
        <v>4221</v>
      </c>
      <c r="B14919" s="263" t="s">
        <v>31254</v>
      </c>
      <c r="C14919" s="263" t="s">
        <v>20</v>
      </c>
      <c r="D14919" t="s">
        <v>0</v>
      </c>
    </row>
    <row r="14920" spans="1:4" x14ac:dyDescent="0.2">
      <c r="A14920" s="263" t="s">
        <v>18679</v>
      </c>
      <c r="B14920" s="263" t="s">
        <v>31254</v>
      </c>
      <c r="C14920" s="263" t="s">
        <v>20</v>
      </c>
      <c r="D14920" t="s">
        <v>0</v>
      </c>
    </row>
    <row r="14921" spans="1:4" x14ac:dyDescent="0.2">
      <c r="A14921" s="263" t="s">
        <v>4222</v>
      </c>
      <c r="B14921" s="263" t="s">
        <v>31255</v>
      </c>
      <c r="C14921" s="263" t="s">
        <v>20</v>
      </c>
      <c r="D14921" t="s">
        <v>0</v>
      </c>
    </row>
    <row r="14922" spans="1:4" x14ac:dyDescent="0.2">
      <c r="A14922" s="263" t="s">
        <v>18680</v>
      </c>
      <c r="B14922" s="263" t="s">
        <v>31255</v>
      </c>
      <c r="C14922" s="263" t="s">
        <v>20</v>
      </c>
      <c r="D14922" t="s">
        <v>0</v>
      </c>
    </row>
    <row r="14923" spans="1:4" x14ac:dyDescent="0.2">
      <c r="A14923" s="263" t="s">
        <v>4223</v>
      </c>
      <c r="B14923" s="263" t="s">
        <v>31256</v>
      </c>
      <c r="C14923" s="263" t="s">
        <v>20</v>
      </c>
      <c r="D14923" t="s">
        <v>0</v>
      </c>
    </row>
    <row r="14924" spans="1:4" x14ac:dyDescent="0.2">
      <c r="A14924" s="263" t="s">
        <v>18681</v>
      </c>
      <c r="B14924" s="263" t="s">
        <v>31256</v>
      </c>
      <c r="C14924" s="263" t="s">
        <v>20</v>
      </c>
      <c r="D14924" t="s">
        <v>0</v>
      </c>
    </row>
    <row r="14925" spans="1:4" x14ac:dyDescent="0.2">
      <c r="A14925" s="263" t="s">
        <v>4224</v>
      </c>
      <c r="B14925" s="263" t="s">
        <v>31257</v>
      </c>
      <c r="C14925" s="263" t="s">
        <v>20</v>
      </c>
      <c r="D14925" t="s">
        <v>0</v>
      </c>
    </row>
    <row r="14926" spans="1:4" x14ac:dyDescent="0.2">
      <c r="A14926" s="263" t="s">
        <v>18682</v>
      </c>
      <c r="B14926" s="263" t="s">
        <v>31257</v>
      </c>
      <c r="C14926" s="263" t="s">
        <v>20</v>
      </c>
      <c r="D14926" t="s">
        <v>0</v>
      </c>
    </row>
    <row r="14927" spans="1:4" x14ac:dyDescent="0.2">
      <c r="A14927" s="263" t="s">
        <v>9526</v>
      </c>
      <c r="B14927" s="263" t="s">
        <v>31258</v>
      </c>
      <c r="C14927" s="263" t="s">
        <v>20</v>
      </c>
      <c r="D14927" t="s">
        <v>0</v>
      </c>
    </row>
    <row r="14928" spans="1:4" x14ac:dyDescent="0.2">
      <c r="A14928" s="263" t="s">
        <v>18683</v>
      </c>
      <c r="B14928" s="263" t="s">
        <v>31258</v>
      </c>
      <c r="C14928" s="263" t="s">
        <v>20</v>
      </c>
      <c r="D14928" t="s">
        <v>0</v>
      </c>
    </row>
    <row r="14929" spans="1:4" x14ac:dyDescent="0.2">
      <c r="A14929" s="263" t="s">
        <v>9527</v>
      </c>
      <c r="B14929" s="263" t="s">
        <v>31259</v>
      </c>
      <c r="C14929" s="263" t="s">
        <v>20</v>
      </c>
      <c r="D14929" t="s">
        <v>0</v>
      </c>
    </row>
    <row r="14930" spans="1:4" x14ac:dyDescent="0.2">
      <c r="A14930" s="263" t="s">
        <v>18684</v>
      </c>
      <c r="B14930" s="263" t="s">
        <v>31259</v>
      </c>
      <c r="C14930" s="263" t="s">
        <v>20</v>
      </c>
      <c r="D14930" t="s">
        <v>0</v>
      </c>
    </row>
    <row r="14931" spans="1:4" x14ac:dyDescent="0.2">
      <c r="A14931" s="263" t="s">
        <v>9528</v>
      </c>
      <c r="B14931" s="263" t="s">
        <v>31260</v>
      </c>
      <c r="C14931" s="263" t="s">
        <v>20</v>
      </c>
      <c r="D14931" t="s">
        <v>0</v>
      </c>
    </row>
    <row r="14932" spans="1:4" x14ac:dyDescent="0.2">
      <c r="A14932" s="263" t="s">
        <v>18685</v>
      </c>
      <c r="B14932" s="263" t="s">
        <v>31260</v>
      </c>
      <c r="C14932" s="263" t="s">
        <v>20</v>
      </c>
      <c r="D14932" t="s">
        <v>0</v>
      </c>
    </row>
    <row r="14933" spans="1:4" x14ac:dyDescent="0.2">
      <c r="A14933" s="263" t="s">
        <v>9529</v>
      </c>
      <c r="B14933" s="263" t="s">
        <v>31261</v>
      </c>
      <c r="C14933" s="263" t="s">
        <v>20</v>
      </c>
      <c r="D14933" t="s">
        <v>0</v>
      </c>
    </row>
    <row r="14934" spans="1:4" x14ac:dyDescent="0.2">
      <c r="A14934" s="263" t="s">
        <v>18686</v>
      </c>
      <c r="B14934" s="263" t="s">
        <v>31261</v>
      </c>
      <c r="C14934" s="263" t="s">
        <v>20</v>
      </c>
      <c r="D14934" t="s">
        <v>0</v>
      </c>
    </row>
    <row r="14935" spans="1:4" x14ac:dyDescent="0.2">
      <c r="A14935" s="263" t="s">
        <v>9530</v>
      </c>
      <c r="B14935" s="263" t="s">
        <v>31262</v>
      </c>
      <c r="C14935" s="263" t="s">
        <v>20</v>
      </c>
      <c r="D14935" t="s">
        <v>0</v>
      </c>
    </row>
    <row r="14936" spans="1:4" x14ac:dyDescent="0.2">
      <c r="A14936" s="263" t="s">
        <v>18687</v>
      </c>
      <c r="B14936" s="263" t="s">
        <v>31262</v>
      </c>
      <c r="C14936" s="263" t="s">
        <v>20</v>
      </c>
      <c r="D14936" t="s">
        <v>0</v>
      </c>
    </row>
    <row r="14937" spans="1:4" x14ac:dyDescent="0.2">
      <c r="A14937" s="263" t="s">
        <v>9531</v>
      </c>
      <c r="B14937" s="263" t="s">
        <v>31263</v>
      </c>
      <c r="C14937" s="263" t="s">
        <v>20</v>
      </c>
      <c r="D14937" t="s">
        <v>0</v>
      </c>
    </row>
    <row r="14938" spans="1:4" x14ac:dyDescent="0.2">
      <c r="A14938" s="263" t="s">
        <v>18688</v>
      </c>
      <c r="B14938" s="263" t="s">
        <v>31263</v>
      </c>
      <c r="C14938" s="263" t="s">
        <v>20</v>
      </c>
      <c r="D14938" t="s">
        <v>0</v>
      </c>
    </row>
    <row r="14939" spans="1:4" x14ac:dyDescent="0.2">
      <c r="A14939" s="263" t="s">
        <v>9532</v>
      </c>
      <c r="B14939" s="263" t="s">
        <v>31264</v>
      </c>
      <c r="C14939" s="263" t="s">
        <v>20</v>
      </c>
      <c r="D14939" t="s">
        <v>0</v>
      </c>
    </row>
    <row r="14940" spans="1:4" x14ac:dyDescent="0.2">
      <c r="A14940" s="263" t="s">
        <v>18689</v>
      </c>
      <c r="B14940" s="263" t="s">
        <v>31264</v>
      </c>
      <c r="C14940" s="263" t="s">
        <v>20</v>
      </c>
      <c r="D14940" t="s">
        <v>0</v>
      </c>
    </row>
    <row r="14941" spans="1:4" x14ac:dyDescent="0.2">
      <c r="A14941" s="263" t="s">
        <v>9533</v>
      </c>
      <c r="B14941" s="263" t="s">
        <v>31265</v>
      </c>
      <c r="C14941" s="263" t="s">
        <v>20</v>
      </c>
      <c r="D14941" t="s">
        <v>0</v>
      </c>
    </row>
    <row r="14942" spans="1:4" x14ac:dyDescent="0.2">
      <c r="A14942" s="263" t="s">
        <v>18690</v>
      </c>
      <c r="B14942" s="263" t="s">
        <v>31265</v>
      </c>
      <c r="C14942" s="263" t="s">
        <v>20</v>
      </c>
      <c r="D14942" t="s">
        <v>0</v>
      </c>
    </row>
    <row r="14943" spans="1:4" x14ac:dyDescent="0.2">
      <c r="A14943" s="263" t="s">
        <v>9534</v>
      </c>
      <c r="B14943" s="263" t="s">
        <v>31266</v>
      </c>
      <c r="C14943" s="263" t="s">
        <v>20</v>
      </c>
      <c r="D14943" t="s">
        <v>0</v>
      </c>
    </row>
    <row r="14944" spans="1:4" x14ac:dyDescent="0.2">
      <c r="A14944" s="263" t="s">
        <v>18691</v>
      </c>
      <c r="B14944" s="263" t="s">
        <v>31266</v>
      </c>
      <c r="C14944" s="263" t="s">
        <v>20</v>
      </c>
      <c r="D14944" t="s">
        <v>0</v>
      </c>
    </row>
    <row r="14945" spans="1:4" x14ac:dyDescent="0.2">
      <c r="A14945" s="263" t="s">
        <v>9535</v>
      </c>
      <c r="B14945" s="263" t="s">
        <v>31267</v>
      </c>
      <c r="C14945" s="263" t="s">
        <v>20</v>
      </c>
      <c r="D14945" t="s">
        <v>0</v>
      </c>
    </row>
    <row r="14946" spans="1:4" x14ac:dyDescent="0.2">
      <c r="A14946" s="263" t="s">
        <v>18692</v>
      </c>
      <c r="B14946" s="263" t="s">
        <v>31267</v>
      </c>
      <c r="C14946" s="263" t="s">
        <v>20</v>
      </c>
      <c r="D14946" t="s">
        <v>0</v>
      </c>
    </row>
    <row r="14947" spans="1:4" x14ac:dyDescent="0.2">
      <c r="A14947" s="263" t="s">
        <v>9536</v>
      </c>
      <c r="B14947" s="263" t="s">
        <v>31268</v>
      </c>
      <c r="C14947" s="263" t="s">
        <v>20</v>
      </c>
      <c r="D14947" t="s">
        <v>0</v>
      </c>
    </row>
    <row r="14948" spans="1:4" x14ac:dyDescent="0.2">
      <c r="A14948" s="263" t="s">
        <v>18693</v>
      </c>
      <c r="B14948" s="263" t="s">
        <v>31268</v>
      </c>
      <c r="C14948" s="263" t="s">
        <v>20</v>
      </c>
      <c r="D14948" t="s">
        <v>0</v>
      </c>
    </row>
    <row r="14949" spans="1:4" x14ac:dyDescent="0.2">
      <c r="A14949" s="263" t="s">
        <v>9537</v>
      </c>
      <c r="B14949" s="263" t="s">
        <v>31269</v>
      </c>
      <c r="C14949" s="263" t="s">
        <v>20</v>
      </c>
      <c r="D14949" t="s">
        <v>0</v>
      </c>
    </row>
    <row r="14950" spans="1:4" x14ac:dyDescent="0.2">
      <c r="A14950" s="263" t="s">
        <v>18694</v>
      </c>
      <c r="B14950" s="263" t="s">
        <v>31269</v>
      </c>
      <c r="C14950" s="263" t="s">
        <v>20</v>
      </c>
      <c r="D14950" t="s">
        <v>0</v>
      </c>
    </row>
    <row r="14951" spans="1:4" x14ac:dyDescent="0.2">
      <c r="A14951" s="263" t="s">
        <v>9538</v>
      </c>
      <c r="B14951" s="263" t="s">
        <v>31270</v>
      </c>
      <c r="C14951" s="263" t="s">
        <v>20</v>
      </c>
      <c r="D14951" t="s">
        <v>0</v>
      </c>
    </row>
    <row r="14952" spans="1:4" x14ac:dyDescent="0.2">
      <c r="A14952" s="263" t="s">
        <v>18695</v>
      </c>
      <c r="B14952" s="263" t="s">
        <v>31270</v>
      </c>
      <c r="C14952" s="263" t="s">
        <v>20</v>
      </c>
      <c r="D14952" t="s">
        <v>0</v>
      </c>
    </row>
    <row r="14953" spans="1:4" x14ac:dyDescent="0.2">
      <c r="A14953" s="263" t="s">
        <v>9539</v>
      </c>
      <c r="B14953" s="263" t="s">
        <v>31271</v>
      </c>
      <c r="C14953" s="263" t="s">
        <v>20</v>
      </c>
      <c r="D14953" t="s">
        <v>0</v>
      </c>
    </row>
    <row r="14954" spans="1:4" x14ac:dyDescent="0.2">
      <c r="A14954" s="263" t="s">
        <v>18696</v>
      </c>
      <c r="B14954" s="263" t="s">
        <v>31271</v>
      </c>
      <c r="C14954" s="263" t="s">
        <v>20</v>
      </c>
      <c r="D14954" t="s">
        <v>0</v>
      </c>
    </row>
    <row r="14955" spans="1:4" x14ac:dyDescent="0.2">
      <c r="A14955" s="263" t="s">
        <v>9540</v>
      </c>
      <c r="B14955" s="263" t="s">
        <v>31272</v>
      </c>
      <c r="C14955" s="263" t="s">
        <v>20</v>
      </c>
      <c r="D14955" t="s">
        <v>0</v>
      </c>
    </row>
    <row r="14956" spans="1:4" x14ac:dyDescent="0.2">
      <c r="A14956" s="263" t="s">
        <v>18697</v>
      </c>
      <c r="B14956" s="263" t="s">
        <v>31272</v>
      </c>
      <c r="C14956" s="263" t="s">
        <v>20</v>
      </c>
      <c r="D14956" t="s">
        <v>0</v>
      </c>
    </row>
    <row r="14957" spans="1:4" x14ac:dyDescent="0.2">
      <c r="A14957" s="263" t="s">
        <v>9541</v>
      </c>
      <c r="B14957" s="263" t="s">
        <v>31273</v>
      </c>
      <c r="C14957" s="263" t="s">
        <v>20</v>
      </c>
      <c r="D14957" t="s">
        <v>0</v>
      </c>
    </row>
    <row r="14958" spans="1:4" x14ac:dyDescent="0.2">
      <c r="A14958" s="263" t="s">
        <v>18698</v>
      </c>
      <c r="B14958" s="263" t="s">
        <v>31273</v>
      </c>
      <c r="C14958" s="263" t="s">
        <v>20</v>
      </c>
      <c r="D14958" t="s">
        <v>0</v>
      </c>
    </row>
    <row r="14959" spans="1:4" x14ac:dyDescent="0.2">
      <c r="A14959" s="263" t="s">
        <v>4233</v>
      </c>
      <c r="B14959" s="263" t="s">
        <v>31274</v>
      </c>
      <c r="C14959" s="263" t="s">
        <v>12</v>
      </c>
      <c r="D14959" t="s">
        <v>2</v>
      </c>
    </row>
    <row r="14960" spans="1:4" x14ac:dyDescent="0.2">
      <c r="A14960" s="263" t="s">
        <v>18699</v>
      </c>
      <c r="B14960" s="263" t="s">
        <v>31274</v>
      </c>
      <c r="C14960" s="263" t="s">
        <v>12</v>
      </c>
      <c r="D14960" t="s">
        <v>2</v>
      </c>
    </row>
    <row r="14961" spans="1:4" x14ac:dyDescent="0.2">
      <c r="A14961" s="263" t="s">
        <v>4234</v>
      </c>
      <c r="B14961" s="263" t="s">
        <v>31275</v>
      </c>
      <c r="C14961" s="263" t="s">
        <v>12</v>
      </c>
      <c r="D14961" t="s">
        <v>2</v>
      </c>
    </row>
    <row r="14962" spans="1:4" x14ac:dyDescent="0.2">
      <c r="A14962" s="263" t="s">
        <v>18700</v>
      </c>
      <c r="B14962" s="263" t="s">
        <v>31275</v>
      </c>
      <c r="C14962" s="263" t="s">
        <v>12</v>
      </c>
      <c r="D14962" t="s">
        <v>2</v>
      </c>
    </row>
    <row r="14963" spans="1:4" x14ac:dyDescent="0.2">
      <c r="A14963" s="263" t="s">
        <v>4231</v>
      </c>
      <c r="B14963" s="263" t="s">
        <v>31276</v>
      </c>
      <c r="C14963" s="263" t="s">
        <v>12</v>
      </c>
      <c r="D14963" t="s">
        <v>2</v>
      </c>
    </row>
    <row r="14964" spans="1:4" x14ac:dyDescent="0.2">
      <c r="A14964" s="263" t="s">
        <v>18701</v>
      </c>
      <c r="B14964" s="263" t="s">
        <v>31276</v>
      </c>
      <c r="C14964" s="263" t="s">
        <v>12</v>
      </c>
      <c r="D14964" t="s">
        <v>2</v>
      </c>
    </row>
    <row r="14965" spans="1:4" x14ac:dyDescent="0.2">
      <c r="A14965" s="263" t="s">
        <v>4232</v>
      </c>
      <c r="B14965" s="263" t="s">
        <v>31277</v>
      </c>
      <c r="C14965" s="263" t="s">
        <v>12</v>
      </c>
      <c r="D14965" t="s">
        <v>2</v>
      </c>
    </row>
    <row r="14966" spans="1:4" x14ac:dyDescent="0.2">
      <c r="A14966" s="263" t="s">
        <v>18702</v>
      </c>
      <c r="B14966" s="263" t="s">
        <v>31277</v>
      </c>
      <c r="C14966" s="263" t="s">
        <v>12</v>
      </c>
      <c r="D14966" t="s">
        <v>2</v>
      </c>
    </row>
    <row r="14967" spans="1:4" x14ac:dyDescent="0.2">
      <c r="A14967" s="263" t="s">
        <v>9542</v>
      </c>
      <c r="B14967" s="263" t="s">
        <v>31278</v>
      </c>
      <c r="C14967" s="263" t="s">
        <v>12</v>
      </c>
      <c r="D14967" t="s">
        <v>2</v>
      </c>
    </row>
    <row r="14968" spans="1:4" x14ac:dyDescent="0.2">
      <c r="A14968" s="263" t="s">
        <v>18703</v>
      </c>
      <c r="B14968" s="263" t="s">
        <v>31278</v>
      </c>
      <c r="C14968" s="263" t="s">
        <v>12</v>
      </c>
      <c r="D14968" t="s">
        <v>2</v>
      </c>
    </row>
    <row r="14969" spans="1:4" x14ac:dyDescent="0.2">
      <c r="A14969" s="263" t="s">
        <v>9543</v>
      </c>
      <c r="B14969" s="263" t="s">
        <v>31279</v>
      </c>
      <c r="C14969" s="263" t="s">
        <v>12</v>
      </c>
      <c r="D14969" t="s">
        <v>2</v>
      </c>
    </row>
    <row r="14970" spans="1:4" x14ac:dyDescent="0.2">
      <c r="A14970" s="263" t="s">
        <v>18704</v>
      </c>
      <c r="B14970" s="263" t="s">
        <v>31279</v>
      </c>
      <c r="C14970" s="263" t="s">
        <v>12</v>
      </c>
      <c r="D14970" t="s">
        <v>2</v>
      </c>
    </row>
    <row r="14971" spans="1:4" x14ac:dyDescent="0.2">
      <c r="A14971" s="263" t="s">
        <v>9544</v>
      </c>
      <c r="B14971" s="263" t="s">
        <v>31280</v>
      </c>
      <c r="C14971" s="263" t="s">
        <v>12</v>
      </c>
      <c r="D14971" t="s">
        <v>2</v>
      </c>
    </row>
    <row r="14972" spans="1:4" x14ac:dyDescent="0.2">
      <c r="A14972" s="263" t="s">
        <v>18705</v>
      </c>
      <c r="B14972" s="263" t="s">
        <v>31280</v>
      </c>
      <c r="C14972" s="263" t="s">
        <v>12</v>
      </c>
      <c r="D14972" t="s">
        <v>2</v>
      </c>
    </row>
    <row r="14973" spans="1:4" x14ac:dyDescent="0.2">
      <c r="A14973" s="263" t="s">
        <v>9545</v>
      </c>
      <c r="B14973" s="263" t="s">
        <v>31281</v>
      </c>
      <c r="C14973" s="263" t="s">
        <v>12</v>
      </c>
      <c r="D14973" t="s">
        <v>2</v>
      </c>
    </row>
    <row r="14974" spans="1:4" x14ac:dyDescent="0.2">
      <c r="A14974" s="263" t="s">
        <v>18706</v>
      </c>
      <c r="B14974" s="263" t="s">
        <v>31281</v>
      </c>
      <c r="C14974" s="263" t="s">
        <v>12</v>
      </c>
      <c r="D14974" t="s">
        <v>2</v>
      </c>
    </row>
    <row r="14975" spans="1:4" x14ac:dyDescent="0.2">
      <c r="A14975" s="263" t="s">
        <v>4235</v>
      </c>
      <c r="B14975" s="263" t="s">
        <v>31282</v>
      </c>
      <c r="C14975" s="263" t="s">
        <v>12</v>
      </c>
      <c r="D14975" t="s">
        <v>2</v>
      </c>
    </row>
    <row r="14976" spans="1:4" x14ac:dyDescent="0.2">
      <c r="A14976" s="263" t="s">
        <v>18707</v>
      </c>
      <c r="B14976" s="263" t="s">
        <v>31282</v>
      </c>
      <c r="C14976" s="263" t="s">
        <v>12</v>
      </c>
      <c r="D14976" t="s">
        <v>2</v>
      </c>
    </row>
    <row r="14977" spans="1:4" x14ac:dyDescent="0.2">
      <c r="A14977" s="263" t="s">
        <v>4236</v>
      </c>
      <c r="B14977" s="263" t="s">
        <v>31283</v>
      </c>
      <c r="C14977" s="263" t="s">
        <v>12</v>
      </c>
      <c r="D14977" t="s">
        <v>2</v>
      </c>
    </row>
    <row r="14978" spans="1:4" x14ac:dyDescent="0.2">
      <c r="A14978" s="263" t="s">
        <v>18708</v>
      </c>
      <c r="B14978" s="263" t="s">
        <v>31283</v>
      </c>
      <c r="C14978" s="263" t="s">
        <v>12</v>
      </c>
      <c r="D14978" t="s">
        <v>2</v>
      </c>
    </row>
    <row r="14979" spans="1:4" x14ac:dyDescent="0.2">
      <c r="A14979" s="263" t="s">
        <v>4237</v>
      </c>
      <c r="B14979" s="263" t="s">
        <v>31284</v>
      </c>
      <c r="C14979" s="263" t="s">
        <v>12</v>
      </c>
      <c r="D14979" t="s">
        <v>2</v>
      </c>
    </row>
    <row r="14980" spans="1:4" x14ac:dyDescent="0.2">
      <c r="A14980" s="263" t="s">
        <v>18709</v>
      </c>
      <c r="B14980" s="263" t="s">
        <v>31284</v>
      </c>
      <c r="C14980" s="263" t="s">
        <v>12</v>
      </c>
      <c r="D14980" t="s">
        <v>2</v>
      </c>
    </row>
    <row r="14981" spans="1:4" x14ac:dyDescent="0.2">
      <c r="A14981" s="263" t="s">
        <v>9546</v>
      </c>
      <c r="B14981" s="263" t="s">
        <v>31285</v>
      </c>
      <c r="C14981" s="263" t="s">
        <v>12</v>
      </c>
      <c r="D14981" t="s">
        <v>2</v>
      </c>
    </row>
    <row r="14982" spans="1:4" x14ac:dyDescent="0.2">
      <c r="A14982" s="263" t="s">
        <v>18710</v>
      </c>
      <c r="B14982" s="263" t="s">
        <v>31285</v>
      </c>
      <c r="C14982" s="263" t="s">
        <v>12</v>
      </c>
      <c r="D14982" t="s">
        <v>2</v>
      </c>
    </row>
    <row r="14983" spans="1:4" x14ac:dyDescent="0.2">
      <c r="A14983" s="263" t="s">
        <v>9547</v>
      </c>
      <c r="B14983" s="263" t="s">
        <v>31286</v>
      </c>
      <c r="C14983" s="263" t="s">
        <v>12</v>
      </c>
      <c r="D14983" t="s">
        <v>2</v>
      </c>
    </row>
    <row r="14984" spans="1:4" x14ac:dyDescent="0.2">
      <c r="A14984" s="263" t="s">
        <v>18711</v>
      </c>
      <c r="B14984" s="263" t="s">
        <v>31286</v>
      </c>
      <c r="C14984" s="263" t="s">
        <v>12</v>
      </c>
      <c r="D14984" t="s">
        <v>2</v>
      </c>
    </row>
    <row r="14985" spans="1:4" x14ac:dyDescent="0.2">
      <c r="A14985" s="263" t="s">
        <v>9548</v>
      </c>
      <c r="B14985" s="263" t="s">
        <v>31287</v>
      </c>
      <c r="C14985" s="263" t="s">
        <v>12</v>
      </c>
      <c r="D14985" t="s">
        <v>2</v>
      </c>
    </row>
    <row r="14986" spans="1:4" x14ac:dyDescent="0.2">
      <c r="A14986" s="263" t="s">
        <v>18712</v>
      </c>
      <c r="B14986" s="263" t="s">
        <v>31287</v>
      </c>
      <c r="C14986" s="263" t="s">
        <v>12</v>
      </c>
      <c r="D14986" t="s">
        <v>2</v>
      </c>
    </row>
    <row r="14987" spans="1:4" x14ac:dyDescent="0.2">
      <c r="A14987" s="263" t="s">
        <v>9549</v>
      </c>
      <c r="B14987" s="263" t="s">
        <v>31288</v>
      </c>
      <c r="C14987" s="263" t="s">
        <v>12</v>
      </c>
      <c r="D14987" t="s">
        <v>2</v>
      </c>
    </row>
    <row r="14988" spans="1:4" x14ac:dyDescent="0.2">
      <c r="A14988" s="263" t="s">
        <v>18713</v>
      </c>
      <c r="B14988" s="263" t="s">
        <v>31288</v>
      </c>
      <c r="C14988" s="263" t="s">
        <v>12</v>
      </c>
      <c r="D14988" t="s">
        <v>2</v>
      </c>
    </row>
    <row r="14989" spans="1:4" x14ac:dyDescent="0.2">
      <c r="A14989" s="263" t="s">
        <v>9550</v>
      </c>
      <c r="B14989" s="263" t="s">
        <v>31289</v>
      </c>
      <c r="C14989" s="263" t="s">
        <v>12</v>
      </c>
      <c r="D14989" t="s">
        <v>2</v>
      </c>
    </row>
    <row r="14990" spans="1:4" x14ac:dyDescent="0.2">
      <c r="A14990" s="263" t="s">
        <v>18714</v>
      </c>
      <c r="B14990" s="263" t="s">
        <v>31289</v>
      </c>
      <c r="C14990" s="263" t="s">
        <v>12</v>
      </c>
      <c r="D14990" t="s">
        <v>2</v>
      </c>
    </row>
    <row r="14991" spans="1:4" x14ac:dyDescent="0.2">
      <c r="A14991" s="263" t="s">
        <v>9551</v>
      </c>
      <c r="B14991" s="263" t="s">
        <v>31290</v>
      </c>
      <c r="C14991" s="263" t="s">
        <v>12</v>
      </c>
      <c r="D14991" t="s">
        <v>2</v>
      </c>
    </row>
    <row r="14992" spans="1:4" x14ac:dyDescent="0.2">
      <c r="A14992" s="263" t="s">
        <v>18715</v>
      </c>
      <c r="B14992" s="263" t="s">
        <v>31290</v>
      </c>
      <c r="C14992" s="263" t="s">
        <v>12</v>
      </c>
      <c r="D14992" t="s">
        <v>2</v>
      </c>
    </row>
    <row r="14993" spans="1:4" x14ac:dyDescent="0.2">
      <c r="A14993" s="263" t="s">
        <v>9552</v>
      </c>
      <c r="B14993" s="263" t="s">
        <v>31291</v>
      </c>
      <c r="C14993" s="263" t="s">
        <v>12</v>
      </c>
      <c r="D14993" t="s">
        <v>2</v>
      </c>
    </row>
    <row r="14994" spans="1:4" x14ac:dyDescent="0.2">
      <c r="A14994" s="263" t="s">
        <v>18716</v>
      </c>
      <c r="B14994" s="263" t="s">
        <v>31291</v>
      </c>
      <c r="C14994" s="263" t="s">
        <v>12</v>
      </c>
      <c r="D14994" t="s">
        <v>2</v>
      </c>
    </row>
    <row r="14995" spans="1:4" x14ac:dyDescent="0.2">
      <c r="A14995" s="263" t="s">
        <v>9553</v>
      </c>
      <c r="B14995" s="263" t="s">
        <v>31292</v>
      </c>
      <c r="C14995" s="263" t="s">
        <v>12</v>
      </c>
      <c r="D14995" t="s">
        <v>2</v>
      </c>
    </row>
    <row r="14996" spans="1:4" x14ac:dyDescent="0.2">
      <c r="A14996" s="263" t="s">
        <v>18717</v>
      </c>
      <c r="B14996" s="263" t="s">
        <v>31292</v>
      </c>
      <c r="C14996" s="263" t="s">
        <v>12</v>
      </c>
      <c r="D14996" t="s">
        <v>2</v>
      </c>
    </row>
    <row r="14997" spans="1:4" x14ac:dyDescent="0.2">
      <c r="A14997" s="263" t="s">
        <v>9554</v>
      </c>
      <c r="B14997" s="263" t="s">
        <v>31293</v>
      </c>
      <c r="C14997" s="263" t="s">
        <v>12</v>
      </c>
      <c r="D14997" t="s">
        <v>2</v>
      </c>
    </row>
    <row r="14998" spans="1:4" x14ac:dyDescent="0.2">
      <c r="A14998" s="263" t="s">
        <v>18718</v>
      </c>
      <c r="B14998" s="263" t="s">
        <v>31293</v>
      </c>
      <c r="C14998" s="263" t="s">
        <v>12</v>
      </c>
      <c r="D14998" t="s">
        <v>2</v>
      </c>
    </row>
    <row r="14999" spans="1:4" x14ac:dyDescent="0.2">
      <c r="A14999" s="263" t="s">
        <v>9555</v>
      </c>
      <c r="B14999" s="263" t="s">
        <v>31294</v>
      </c>
      <c r="C14999" s="263" t="s">
        <v>12</v>
      </c>
      <c r="D14999" t="s">
        <v>2</v>
      </c>
    </row>
    <row r="15000" spans="1:4" x14ac:dyDescent="0.2">
      <c r="A15000" s="263" t="s">
        <v>18719</v>
      </c>
      <c r="B15000" s="263" t="s">
        <v>31294</v>
      </c>
      <c r="C15000" s="263" t="s">
        <v>12</v>
      </c>
      <c r="D15000" t="s">
        <v>2</v>
      </c>
    </row>
    <row r="15001" spans="1:4" x14ac:dyDescent="0.2">
      <c r="A15001" s="263" t="s">
        <v>9556</v>
      </c>
      <c r="B15001" s="263" t="s">
        <v>31295</v>
      </c>
      <c r="C15001" s="263" t="s">
        <v>12</v>
      </c>
      <c r="D15001" t="s">
        <v>2</v>
      </c>
    </row>
    <row r="15002" spans="1:4" x14ac:dyDescent="0.2">
      <c r="A15002" s="263" t="s">
        <v>18720</v>
      </c>
      <c r="B15002" s="263" t="s">
        <v>31295</v>
      </c>
      <c r="C15002" s="263" t="s">
        <v>12</v>
      </c>
      <c r="D15002" t="s">
        <v>2</v>
      </c>
    </row>
    <row r="15003" spans="1:4" x14ac:dyDescent="0.2">
      <c r="A15003" s="263" t="s">
        <v>4225</v>
      </c>
      <c r="B15003" s="263" t="s">
        <v>31296</v>
      </c>
      <c r="C15003" s="263" t="s">
        <v>12</v>
      </c>
      <c r="D15003" t="s">
        <v>2</v>
      </c>
    </row>
    <row r="15004" spans="1:4" x14ac:dyDescent="0.2">
      <c r="A15004" s="263" t="s">
        <v>18721</v>
      </c>
      <c r="B15004" s="263" t="s">
        <v>31296</v>
      </c>
      <c r="C15004" s="263" t="s">
        <v>12</v>
      </c>
      <c r="D15004" t="s">
        <v>2</v>
      </c>
    </row>
    <row r="15005" spans="1:4" x14ac:dyDescent="0.2">
      <c r="A15005" s="263" t="s">
        <v>4226</v>
      </c>
      <c r="B15005" s="263" t="s">
        <v>31297</v>
      </c>
      <c r="C15005" s="263" t="s">
        <v>12</v>
      </c>
      <c r="D15005" t="s">
        <v>2</v>
      </c>
    </row>
    <row r="15006" spans="1:4" x14ac:dyDescent="0.2">
      <c r="A15006" s="263" t="s">
        <v>18722</v>
      </c>
      <c r="B15006" s="263" t="s">
        <v>31297</v>
      </c>
      <c r="C15006" s="263" t="s">
        <v>12</v>
      </c>
      <c r="D15006" t="s">
        <v>2</v>
      </c>
    </row>
    <row r="15007" spans="1:4" x14ac:dyDescent="0.2">
      <c r="A15007" s="263" t="s">
        <v>4227</v>
      </c>
      <c r="B15007" s="263" t="s">
        <v>31298</v>
      </c>
      <c r="C15007" s="263" t="s">
        <v>12</v>
      </c>
      <c r="D15007" t="s">
        <v>2</v>
      </c>
    </row>
    <row r="15008" spans="1:4" x14ac:dyDescent="0.2">
      <c r="A15008" s="263" t="s">
        <v>18723</v>
      </c>
      <c r="B15008" s="263" t="s">
        <v>31298</v>
      </c>
      <c r="C15008" s="263" t="s">
        <v>12</v>
      </c>
      <c r="D15008" t="s">
        <v>2</v>
      </c>
    </row>
    <row r="15009" spans="1:4" x14ac:dyDescent="0.2">
      <c r="A15009" s="263" t="s">
        <v>4228</v>
      </c>
      <c r="B15009" s="263" t="s">
        <v>31299</v>
      </c>
      <c r="C15009" s="263" t="s">
        <v>12</v>
      </c>
      <c r="D15009" t="s">
        <v>2</v>
      </c>
    </row>
    <row r="15010" spans="1:4" x14ac:dyDescent="0.2">
      <c r="A15010" s="263" t="s">
        <v>18724</v>
      </c>
      <c r="B15010" s="263" t="s">
        <v>31299</v>
      </c>
      <c r="C15010" s="263" t="s">
        <v>12</v>
      </c>
      <c r="D15010" t="s">
        <v>2</v>
      </c>
    </row>
    <row r="15011" spans="1:4" x14ac:dyDescent="0.2">
      <c r="A15011" s="263" t="s">
        <v>4229</v>
      </c>
      <c r="B15011" s="263" t="s">
        <v>31300</v>
      </c>
      <c r="C15011" s="263" t="s">
        <v>12</v>
      </c>
      <c r="D15011" t="s">
        <v>2</v>
      </c>
    </row>
    <row r="15012" spans="1:4" x14ac:dyDescent="0.2">
      <c r="A15012" s="263" t="s">
        <v>18725</v>
      </c>
      <c r="B15012" s="263" t="s">
        <v>31300</v>
      </c>
      <c r="C15012" s="263" t="s">
        <v>12</v>
      </c>
      <c r="D15012" t="s">
        <v>2</v>
      </c>
    </row>
    <row r="15013" spans="1:4" x14ac:dyDescent="0.2">
      <c r="A15013" s="263" t="s">
        <v>9557</v>
      </c>
      <c r="B15013" s="263" t="s">
        <v>31301</v>
      </c>
      <c r="C15013" s="263" t="s">
        <v>12</v>
      </c>
      <c r="D15013" t="s">
        <v>2</v>
      </c>
    </row>
    <row r="15014" spans="1:4" x14ac:dyDescent="0.2">
      <c r="A15014" s="263" t="s">
        <v>18726</v>
      </c>
      <c r="B15014" s="263" t="s">
        <v>31301</v>
      </c>
      <c r="C15014" s="263" t="s">
        <v>12</v>
      </c>
      <c r="D15014" t="s">
        <v>2</v>
      </c>
    </row>
    <row r="15015" spans="1:4" x14ac:dyDescent="0.2">
      <c r="A15015" s="263" t="s">
        <v>9558</v>
      </c>
      <c r="B15015" s="263" t="s">
        <v>31302</v>
      </c>
      <c r="C15015" s="263" t="s">
        <v>12</v>
      </c>
      <c r="D15015" t="s">
        <v>2</v>
      </c>
    </row>
    <row r="15016" spans="1:4" x14ac:dyDescent="0.2">
      <c r="A15016" s="263" t="s">
        <v>18727</v>
      </c>
      <c r="B15016" s="263" t="s">
        <v>31302</v>
      </c>
      <c r="C15016" s="263" t="s">
        <v>12</v>
      </c>
      <c r="D15016" t="s">
        <v>2</v>
      </c>
    </row>
    <row r="15017" spans="1:4" x14ac:dyDescent="0.2">
      <c r="A15017" s="263" t="s">
        <v>9559</v>
      </c>
      <c r="B15017" s="263" t="s">
        <v>31303</v>
      </c>
      <c r="C15017" s="263" t="s">
        <v>12</v>
      </c>
      <c r="D15017" t="s">
        <v>2</v>
      </c>
    </row>
    <row r="15018" spans="1:4" x14ac:dyDescent="0.2">
      <c r="A15018" s="263" t="s">
        <v>18728</v>
      </c>
      <c r="B15018" s="263" t="s">
        <v>31303</v>
      </c>
      <c r="C15018" s="263" t="s">
        <v>12</v>
      </c>
      <c r="D15018" t="s">
        <v>2</v>
      </c>
    </row>
    <row r="15019" spans="1:4" x14ac:dyDescent="0.2">
      <c r="A15019" s="263" t="s">
        <v>9560</v>
      </c>
      <c r="B15019" s="263" t="s">
        <v>31304</v>
      </c>
      <c r="C15019" s="263" t="s">
        <v>12</v>
      </c>
      <c r="D15019" t="s">
        <v>2</v>
      </c>
    </row>
    <row r="15020" spans="1:4" x14ac:dyDescent="0.2">
      <c r="A15020" s="263" t="s">
        <v>18729</v>
      </c>
      <c r="B15020" s="263" t="s">
        <v>31304</v>
      </c>
      <c r="C15020" s="263" t="s">
        <v>12</v>
      </c>
      <c r="D15020" t="s">
        <v>2</v>
      </c>
    </row>
    <row r="15021" spans="1:4" x14ac:dyDescent="0.2">
      <c r="A15021" s="263" t="s">
        <v>9561</v>
      </c>
      <c r="B15021" s="263" t="s">
        <v>31305</v>
      </c>
      <c r="C15021" s="263" t="s">
        <v>12</v>
      </c>
      <c r="D15021" t="s">
        <v>2</v>
      </c>
    </row>
    <row r="15022" spans="1:4" x14ac:dyDescent="0.2">
      <c r="A15022" s="263" t="s">
        <v>18730</v>
      </c>
      <c r="B15022" s="263" t="s">
        <v>31305</v>
      </c>
      <c r="C15022" s="263" t="s">
        <v>12</v>
      </c>
      <c r="D15022" t="s">
        <v>2</v>
      </c>
    </row>
    <row r="15023" spans="1:4" x14ac:dyDescent="0.2">
      <c r="A15023" s="263" t="s">
        <v>4230</v>
      </c>
      <c r="B15023" s="263" t="s">
        <v>31306</v>
      </c>
      <c r="C15023" s="263" t="s">
        <v>12</v>
      </c>
      <c r="D15023" t="s">
        <v>2</v>
      </c>
    </row>
    <row r="15024" spans="1:4" x14ac:dyDescent="0.2">
      <c r="A15024" s="263" t="s">
        <v>18731</v>
      </c>
      <c r="B15024" s="263" t="s">
        <v>31306</v>
      </c>
      <c r="C15024" s="263" t="s">
        <v>12</v>
      </c>
      <c r="D15024" t="s">
        <v>2</v>
      </c>
    </row>
    <row r="15025" spans="1:4" x14ac:dyDescent="0.2">
      <c r="A15025" s="263" t="s">
        <v>9562</v>
      </c>
      <c r="B15025" s="263" t="s">
        <v>31307</v>
      </c>
      <c r="C15025" s="263" t="s">
        <v>12</v>
      </c>
      <c r="D15025" t="s">
        <v>2</v>
      </c>
    </row>
    <row r="15026" spans="1:4" x14ac:dyDescent="0.2">
      <c r="A15026" s="263" t="s">
        <v>18732</v>
      </c>
      <c r="B15026" s="263" t="s">
        <v>31307</v>
      </c>
      <c r="C15026" s="263" t="s">
        <v>12</v>
      </c>
      <c r="D15026" t="s">
        <v>2</v>
      </c>
    </row>
    <row r="15027" spans="1:4" x14ac:dyDescent="0.2">
      <c r="A15027" s="263" t="s">
        <v>4238</v>
      </c>
      <c r="B15027" s="263" t="s">
        <v>31308</v>
      </c>
      <c r="C15027" s="263" t="s">
        <v>4239</v>
      </c>
      <c r="D15027" t="s">
        <v>35125</v>
      </c>
    </row>
    <row r="15028" spans="1:4" x14ac:dyDescent="0.2">
      <c r="A15028" s="263" t="s">
        <v>18733</v>
      </c>
      <c r="B15028" s="263" t="s">
        <v>31308</v>
      </c>
      <c r="C15028" s="263" t="s">
        <v>4239</v>
      </c>
      <c r="D15028" t="s">
        <v>35125</v>
      </c>
    </row>
    <row r="15029" spans="1:4" x14ac:dyDescent="0.2">
      <c r="A15029" s="263" t="s">
        <v>4256</v>
      </c>
      <c r="B15029" s="263" t="s">
        <v>31309</v>
      </c>
      <c r="C15029" s="263" t="s">
        <v>20</v>
      </c>
      <c r="D15029" t="s">
        <v>0</v>
      </c>
    </row>
    <row r="15030" spans="1:4" x14ac:dyDescent="0.2">
      <c r="A15030" s="263" t="s">
        <v>18734</v>
      </c>
      <c r="B15030" s="263" t="s">
        <v>31309</v>
      </c>
      <c r="C15030" s="263" t="s">
        <v>20</v>
      </c>
      <c r="D15030" t="s">
        <v>0</v>
      </c>
    </row>
    <row r="15031" spans="1:4" x14ac:dyDescent="0.2">
      <c r="A15031" s="263" t="s">
        <v>4257</v>
      </c>
      <c r="B15031" s="263" t="s">
        <v>31310</v>
      </c>
      <c r="C15031" s="263" t="s">
        <v>20</v>
      </c>
      <c r="D15031" t="s">
        <v>0</v>
      </c>
    </row>
    <row r="15032" spans="1:4" x14ac:dyDescent="0.2">
      <c r="A15032" s="263" t="s">
        <v>18735</v>
      </c>
      <c r="B15032" s="263" t="s">
        <v>31310</v>
      </c>
      <c r="C15032" s="263" t="s">
        <v>20</v>
      </c>
      <c r="D15032" t="s">
        <v>0</v>
      </c>
    </row>
    <row r="15033" spans="1:4" x14ac:dyDescent="0.2">
      <c r="A15033" s="263" t="s">
        <v>4258</v>
      </c>
      <c r="B15033" s="263" t="s">
        <v>31311</v>
      </c>
      <c r="C15033" s="263" t="s">
        <v>20</v>
      </c>
      <c r="D15033" t="s">
        <v>0</v>
      </c>
    </row>
    <row r="15034" spans="1:4" x14ac:dyDescent="0.2">
      <c r="A15034" s="263" t="s">
        <v>18736</v>
      </c>
      <c r="B15034" s="263" t="s">
        <v>31311</v>
      </c>
      <c r="C15034" s="263" t="s">
        <v>20</v>
      </c>
      <c r="D15034" t="s">
        <v>0</v>
      </c>
    </row>
    <row r="15035" spans="1:4" x14ac:dyDescent="0.2">
      <c r="A15035" s="263" t="s">
        <v>4259</v>
      </c>
      <c r="B15035" s="263" t="s">
        <v>31312</v>
      </c>
      <c r="C15035" s="263" t="s">
        <v>20</v>
      </c>
      <c r="D15035" t="s">
        <v>0</v>
      </c>
    </row>
    <row r="15036" spans="1:4" x14ac:dyDescent="0.2">
      <c r="A15036" s="263" t="s">
        <v>18737</v>
      </c>
      <c r="B15036" s="263" t="s">
        <v>31312</v>
      </c>
      <c r="C15036" s="263" t="s">
        <v>20</v>
      </c>
      <c r="D15036" t="s">
        <v>0</v>
      </c>
    </row>
    <row r="15037" spans="1:4" x14ac:dyDescent="0.2">
      <c r="A15037" s="263" t="s">
        <v>4260</v>
      </c>
      <c r="B15037" s="263" t="s">
        <v>31313</v>
      </c>
      <c r="C15037" s="263" t="s">
        <v>20</v>
      </c>
      <c r="D15037" t="s">
        <v>0</v>
      </c>
    </row>
    <row r="15038" spans="1:4" x14ac:dyDescent="0.2">
      <c r="A15038" s="263" t="s">
        <v>18738</v>
      </c>
      <c r="B15038" s="263" t="s">
        <v>31313</v>
      </c>
      <c r="C15038" s="263" t="s">
        <v>20</v>
      </c>
      <c r="D15038" t="s">
        <v>0</v>
      </c>
    </row>
    <row r="15039" spans="1:4" x14ac:dyDescent="0.2">
      <c r="A15039" s="263" t="s">
        <v>9563</v>
      </c>
      <c r="B15039" s="263" t="s">
        <v>31314</v>
      </c>
      <c r="C15039" s="263" t="s">
        <v>20</v>
      </c>
      <c r="D15039" t="s">
        <v>0</v>
      </c>
    </row>
    <row r="15040" spans="1:4" x14ac:dyDescent="0.2">
      <c r="A15040" s="263" t="s">
        <v>18739</v>
      </c>
      <c r="B15040" s="263" t="s">
        <v>31314</v>
      </c>
      <c r="C15040" s="263" t="s">
        <v>20</v>
      </c>
      <c r="D15040" t="s">
        <v>0</v>
      </c>
    </row>
    <row r="15041" spans="1:4" x14ac:dyDescent="0.2">
      <c r="A15041" s="263" t="s">
        <v>9564</v>
      </c>
      <c r="B15041" s="263" t="s">
        <v>31315</v>
      </c>
      <c r="C15041" s="263" t="s">
        <v>20</v>
      </c>
      <c r="D15041" t="s">
        <v>0</v>
      </c>
    </row>
    <row r="15042" spans="1:4" x14ac:dyDescent="0.2">
      <c r="A15042" s="263" t="s">
        <v>18740</v>
      </c>
      <c r="B15042" s="263" t="s">
        <v>31315</v>
      </c>
      <c r="C15042" s="263" t="s">
        <v>20</v>
      </c>
      <c r="D15042" t="s">
        <v>0</v>
      </c>
    </row>
    <row r="15043" spans="1:4" x14ac:dyDescent="0.2">
      <c r="A15043" s="263" t="s">
        <v>9565</v>
      </c>
      <c r="B15043" s="263" t="s">
        <v>31316</v>
      </c>
      <c r="C15043" s="263" t="s">
        <v>12</v>
      </c>
      <c r="D15043" t="s">
        <v>2</v>
      </c>
    </row>
    <row r="15044" spans="1:4" x14ac:dyDescent="0.2">
      <c r="A15044" s="263" t="s">
        <v>18741</v>
      </c>
      <c r="B15044" s="263" t="s">
        <v>31316</v>
      </c>
      <c r="C15044" s="263" t="s">
        <v>12</v>
      </c>
      <c r="D15044" t="s">
        <v>2</v>
      </c>
    </row>
    <row r="15045" spans="1:4" x14ac:dyDescent="0.2">
      <c r="A15045" s="263" t="s">
        <v>9566</v>
      </c>
      <c r="B15045" s="263" t="s">
        <v>31317</v>
      </c>
      <c r="C15045" s="263" t="s">
        <v>12</v>
      </c>
      <c r="D15045" t="s">
        <v>2</v>
      </c>
    </row>
    <row r="15046" spans="1:4" x14ac:dyDescent="0.2">
      <c r="A15046" s="263" t="s">
        <v>18742</v>
      </c>
      <c r="B15046" s="263" t="s">
        <v>31317</v>
      </c>
      <c r="C15046" s="263" t="s">
        <v>12</v>
      </c>
      <c r="D15046" t="s">
        <v>2</v>
      </c>
    </row>
    <row r="15047" spans="1:4" x14ac:dyDescent="0.2">
      <c r="A15047" s="263" t="s">
        <v>9567</v>
      </c>
      <c r="B15047" s="263" t="s">
        <v>31318</v>
      </c>
      <c r="C15047" s="263" t="s">
        <v>12</v>
      </c>
      <c r="D15047" t="s">
        <v>2</v>
      </c>
    </row>
    <row r="15048" spans="1:4" x14ac:dyDescent="0.2">
      <c r="A15048" s="263" t="s">
        <v>18743</v>
      </c>
      <c r="B15048" s="263" t="s">
        <v>31318</v>
      </c>
      <c r="C15048" s="263" t="s">
        <v>12</v>
      </c>
      <c r="D15048" t="s">
        <v>2</v>
      </c>
    </row>
    <row r="15049" spans="1:4" x14ac:dyDescent="0.2">
      <c r="A15049" s="263" t="s">
        <v>9568</v>
      </c>
      <c r="B15049" s="263" t="s">
        <v>31319</v>
      </c>
      <c r="C15049" s="263" t="s">
        <v>12</v>
      </c>
      <c r="D15049" t="s">
        <v>2</v>
      </c>
    </row>
    <row r="15050" spans="1:4" x14ac:dyDescent="0.2">
      <c r="A15050" s="263" t="s">
        <v>18744</v>
      </c>
      <c r="B15050" s="263" t="s">
        <v>31319</v>
      </c>
      <c r="C15050" s="263" t="s">
        <v>12</v>
      </c>
      <c r="D15050" t="s">
        <v>2</v>
      </c>
    </row>
    <row r="15051" spans="1:4" x14ac:dyDescent="0.2">
      <c r="A15051" s="263" t="s">
        <v>9569</v>
      </c>
      <c r="B15051" s="263" t="s">
        <v>31320</v>
      </c>
      <c r="C15051" s="263" t="s">
        <v>12</v>
      </c>
      <c r="D15051" t="s">
        <v>2</v>
      </c>
    </row>
    <row r="15052" spans="1:4" x14ac:dyDescent="0.2">
      <c r="A15052" s="263" t="s">
        <v>18745</v>
      </c>
      <c r="B15052" s="263" t="s">
        <v>31320</v>
      </c>
      <c r="C15052" s="263" t="s">
        <v>12</v>
      </c>
      <c r="D15052" t="s">
        <v>2</v>
      </c>
    </row>
    <row r="15053" spans="1:4" x14ac:dyDescent="0.2">
      <c r="A15053" s="263" t="s">
        <v>9570</v>
      </c>
      <c r="B15053" s="263" t="s">
        <v>31321</v>
      </c>
      <c r="C15053" s="263" t="s">
        <v>12</v>
      </c>
      <c r="D15053" t="s">
        <v>2</v>
      </c>
    </row>
    <row r="15054" spans="1:4" x14ac:dyDescent="0.2">
      <c r="A15054" s="263" t="s">
        <v>18746</v>
      </c>
      <c r="B15054" s="263" t="s">
        <v>31321</v>
      </c>
      <c r="C15054" s="263" t="s">
        <v>12</v>
      </c>
      <c r="D15054" t="s">
        <v>2</v>
      </c>
    </row>
    <row r="15055" spans="1:4" x14ac:dyDescent="0.2">
      <c r="A15055" s="263" t="s">
        <v>9571</v>
      </c>
      <c r="B15055" s="263" t="s">
        <v>31322</v>
      </c>
      <c r="C15055" s="263" t="s">
        <v>12</v>
      </c>
      <c r="D15055" t="s">
        <v>2</v>
      </c>
    </row>
    <row r="15056" spans="1:4" x14ac:dyDescent="0.2">
      <c r="A15056" s="263" t="s">
        <v>18747</v>
      </c>
      <c r="B15056" s="263" t="s">
        <v>31322</v>
      </c>
      <c r="C15056" s="263" t="s">
        <v>12</v>
      </c>
      <c r="D15056" t="s">
        <v>2</v>
      </c>
    </row>
    <row r="15057" spans="1:4" x14ac:dyDescent="0.2">
      <c r="A15057" s="263" t="s">
        <v>4261</v>
      </c>
      <c r="B15057" s="263" t="s">
        <v>31323</v>
      </c>
      <c r="C15057" s="263" t="s">
        <v>12</v>
      </c>
      <c r="D15057" t="s">
        <v>2</v>
      </c>
    </row>
    <row r="15058" spans="1:4" x14ac:dyDescent="0.2">
      <c r="A15058" s="263" t="s">
        <v>18748</v>
      </c>
      <c r="B15058" s="263" t="s">
        <v>31323</v>
      </c>
      <c r="C15058" s="263" t="s">
        <v>12</v>
      </c>
      <c r="D15058" t="s">
        <v>2</v>
      </c>
    </row>
    <row r="15059" spans="1:4" x14ac:dyDescent="0.2">
      <c r="A15059" s="263" t="s">
        <v>9572</v>
      </c>
      <c r="B15059" s="263" t="s">
        <v>31324</v>
      </c>
      <c r="C15059" s="263" t="s">
        <v>12</v>
      </c>
      <c r="D15059" t="s">
        <v>2</v>
      </c>
    </row>
    <row r="15060" spans="1:4" x14ac:dyDescent="0.2">
      <c r="A15060" s="263" t="s">
        <v>18749</v>
      </c>
      <c r="B15060" s="263" t="s">
        <v>31324</v>
      </c>
      <c r="C15060" s="263" t="s">
        <v>12</v>
      </c>
      <c r="D15060" t="s">
        <v>2</v>
      </c>
    </row>
    <row r="15061" spans="1:4" x14ac:dyDescent="0.2">
      <c r="A15061" s="263" t="s">
        <v>9573</v>
      </c>
      <c r="B15061" s="263" t="s">
        <v>31325</v>
      </c>
      <c r="C15061" s="263" t="s">
        <v>12</v>
      </c>
      <c r="D15061" t="s">
        <v>2</v>
      </c>
    </row>
    <row r="15062" spans="1:4" x14ac:dyDescent="0.2">
      <c r="A15062" s="263" t="s">
        <v>18750</v>
      </c>
      <c r="B15062" s="263" t="s">
        <v>31325</v>
      </c>
      <c r="C15062" s="263" t="s">
        <v>12</v>
      </c>
      <c r="D15062" t="s">
        <v>2</v>
      </c>
    </row>
    <row r="15063" spans="1:4" x14ac:dyDescent="0.2">
      <c r="A15063" s="263" t="s">
        <v>4262</v>
      </c>
      <c r="B15063" s="263" t="s">
        <v>31326</v>
      </c>
      <c r="C15063" s="263" t="s">
        <v>12</v>
      </c>
      <c r="D15063" t="s">
        <v>2</v>
      </c>
    </row>
    <row r="15064" spans="1:4" x14ac:dyDescent="0.2">
      <c r="A15064" s="263" t="s">
        <v>18751</v>
      </c>
      <c r="B15064" s="263" t="s">
        <v>31326</v>
      </c>
      <c r="C15064" s="263" t="s">
        <v>12</v>
      </c>
      <c r="D15064" t="s">
        <v>2</v>
      </c>
    </row>
    <row r="15065" spans="1:4" x14ac:dyDescent="0.2">
      <c r="A15065" s="263" t="s">
        <v>9574</v>
      </c>
      <c r="B15065" s="263" t="s">
        <v>31327</v>
      </c>
      <c r="C15065" s="263" t="s">
        <v>12</v>
      </c>
      <c r="D15065" t="s">
        <v>2</v>
      </c>
    </row>
    <row r="15066" spans="1:4" x14ac:dyDescent="0.2">
      <c r="A15066" s="263" t="s">
        <v>18752</v>
      </c>
      <c r="B15066" s="263" t="s">
        <v>31327</v>
      </c>
      <c r="C15066" s="263" t="s">
        <v>12</v>
      </c>
      <c r="D15066" t="s">
        <v>2</v>
      </c>
    </row>
    <row r="15067" spans="1:4" x14ac:dyDescent="0.2">
      <c r="A15067" s="263" t="s">
        <v>9575</v>
      </c>
      <c r="B15067" s="263" t="s">
        <v>31328</v>
      </c>
      <c r="C15067" s="263" t="s">
        <v>12</v>
      </c>
      <c r="D15067" t="s">
        <v>2</v>
      </c>
    </row>
    <row r="15068" spans="1:4" x14ac:dyDescent="0.2">
      <c r="A15068" s="263" t="s">
        <v>18753</v>
      </c>
      <c r="B15068" s="263" t="s">
        <v>31328</v>
      </c>
      <c r="C15068" s="263" t="s">
        <v>12</v>
      </c>
      <c r="D15068" t="s">
        <v>2</v>
      </c>
    </row>
    <row r="15069" spans="1:4" x14ac:dyDescent="0.2">
      <c r="A15069" s="263" t="s">
        <v>4263</v>
      </c>
      <c r="B15069" s="263" t="s">
        <v>31329</v>
      </c>
      <c r="C15069" s="263" t="s">
        <v>12</v>
      </c>
      <c r="D15069" t="s">
        <v>2</v>
      </c>
    </row>
    <row r="15070" spans="1:4" x14ac:dyDescent="0.2">
      <c r="A15070" s="263" t="s">
        <v>18754</v>
      </c>
      <c r="B15070" s="263" t="s">
        <v>31329</v>
      </c>
      <c r="C15070" s="263" t="s">
        <v>12</v>
      </c>
      <c r="D15070" t="s">
        <v>2</v>
      </c>
    </row>
    <row r="15071" spans="1:4" x14ac:dyDescent="0.2">
      <c r="A15071" s="263" t="s">
        <v>9576</v>
      </c>
      <c r="B15071" s="263" t="s">
        <v>31330</v>
      </c>
      <c r="C15071" s="263" t="s">
        <v>12</v>
      </c>
      <c r="D15071" t="s">
        <v>2</v>
      </c>
    </row>
    <row r="15072" spans="1:4" x14ac:dyDescent="0.2">
      <c r="A15072" s="263" t="s">
        <v>18755</v>
      </c>
      <c r="B15072" s="263" t="s">
        <v>31330</v>
      </c>
      <c r="C15072" s="263" t="s">
        <v>12</v>
      </c>
      <c r="D15072" t="s">
        <v>2</v>
      </c>
    </row>
    <row r="15073" spans="1:4" x14ac:dyDescent="0.2">
      <c r="A15073" s="263" t="s">
        <v>9577</v>
      </c>
      <c r="B15073" s="263" t="s">
        <v>31331</v>
      </c>
      <c r="C15073" s="263" t="s">
        <v>12</v>
      </c>
      <c r="D15073" t="s">
        <v>2</v>
      </c>
    </row>
    <row r="15074" spans="1:4" x14ac:dyDescent="0.2">
      <c r="A15074" s="263" t="s">
        <v>18756</v>
      </c>
      <c r="B15074" s="263" t="s">
        <v>31331</v>
      </c>
      <c r="C15074" s="263" t="s">
        <v>12</v>
      </c>
      <c r="D15074" t="s">
        <v>2</v>
      </c>
    </row>
    <row r="15075" spans="1:4" x14ac:dyDescent="0.2">
      <c r="A15075" s="263" t="s">
        <v>4264</v>
      </c>
      <c r="B15075" s="263" t="s">
        <v>31332</v>
      </c>
      <c r="C15075" s="263" t="s">
        <v>12</v>
      </c>
      <c r="D15075" t="s">
        <v>2</v>
      </c>
    </row>
    <row r="15076" spans="1:4" x14ac:dyDescent="0.2">
      <c r="A15076" s="263" t="s">
        <v>18757</v>
      </c>
      <c r="B15076" s="263" t="s">
        <v>31332</v>
      </c>
      <c r="C15076" s="263" t="s">
        <v>12</v>
      </c>
      <c r="D15076" t="s">
        <v>2</v>
      </c>
    </row>
    <row r="15077" spans="1:4" x14ac:dyDescent="0.2">
      <c r="A15077" s="263" t="s">
        <v>9578</v>
      </c>
      <c r="B15077" s="263" t="s">
        <v>31333</v>
      </c>
      <c r="C15077" s="263" t="s">
        <v>12</v>
      </c>
      <c r="D15077" t="s">
        <v>2</v>
      </c>
    </row>
    <row r="15078" spans="1:4" x14ac:dyDescent="0.2">
      <c r="A15078" s="263" t="s">
        <v>18758</v>
      </c>
      <c r="B15078" s="263" t="s">
        <v>31333</v>
      </c>
      <c r="C15078" s="263" t="s">
        <v>12</v>
      </c>
      <c r="D15078" t="s">
        <v>2</v>
      </c>
    </row>
    <row r="15079" spans="1:4" x14ac:dyDescent="0.2">
      <c r="A15079" s="263" t="s">
        <v>9579</v>
      </c>
      <c r="B15079" s="263" t="s">
        <v>31334</v>
      </c>
      <c r="C15079" s="263" t="s">
        <v>12</v>
      </c>
      <c r="D15079" t="s">
        <v>2</v>
      </c>
    </row>
    <row r="15080" spans="1:4" x14ac:dyDescent="0.2">
      <c r="A15080" s="263" t="s">
        <v>18759</v>
      </c>
      <c r="B15080" s="263" t="s">
        <v>31334</v>
      </c>
      <c r="C15080" s="263" t="s">
        <v>12</v>
      </c>
      <c r="D15080" t="s">
        <v>2</v>
      </c>
    </row>
    <row r="15081" spans="1:4" x14ac:dyDescent="0.2">
      <c r="A15081" s="263" t="s">
        <v>4265</v>
      </c>
      <c r="B15081" s="263" t="s">
        <v>31335</v>
      </c>
      <c r="C15081" s="263" t="s">
        <v>12</v>
      </c>
      <c r="D15081" t="s">
        <v>2</v>
      </c>
    </row>
    <row r="15082" spans="1:4" x14ac:dyDescent="0.2">
      <c r="A15082" s="263" t="s">
        <v>18760</v>
      </c>
      <c r="B15082" s="263" t="s">
        <v>31335</v>
      </c>
      <c r="C15082" s="263" t="s">
        <v>12</v>
      </c>
      <c r="D15082" t="s">
        <v>2</v>
      </c>
    </row>
    <row r="15083" spans="1:4" x14ac:dyDescent="0.2">
      <c r="A15083" s="263" t="s">
        <v>9580</v>
      </c>
      <c r="B15083" s="263" t="s">
        <v>31336</v>
      </c>
      <c r="C15083" s="263" t="s">
        <v>12</v>
      </c>
      <c r="D15083" t="s">
        <v>2</v>
      </c>
    </row>
    <row r="15084" spans="1:4" x14ac:dyDescent="0.2">
      <c r="A15084" s="263" t="s">
        <v>18761</v>
      </c>
      <c r="B15084" s="263" t="s">
        <v>31336</v>
      </c>
      <c r="C15084" s="263" t="s">
        <v>12</v>
      </c>
      <c r="D15084" t="s">
        <v>2</v>
      </c>
    </row>
    <row r="15085" spans="1:4" x14ac:dyDescent="0.2">
      <c r="A15085" s="263" t="s">
        <v>9581</v>
      </c>
      <c r="B15085" s="263" t="s">
        <v>31337</v>
      </c>
      <c r="C15085" s="263" t="s">
        <v>12</v>
      </c>
      <c r="D15085" t="s">
        <v>2</v>
      </c>
    </row>
    <row r="15086" spans="1:4" x14ac:dyDescent="0.2">
      <c r="A15086" s="263" t="s">
        <v>18762</v>
      </c>
      <c r="B15086" s="263" t="s">
        <v>31337</v>
      </c>
      <c r="C15086" s="263" t="s">
        <v>12</v>
      </c>
      <c r="D15086" t="s">
        <v>2</v>
      </c>
    </row>
    <row r="15087" spans="1:4" x14ac:dyDescent="0.2">
      <c r="A15087" s="263" t="s">
        <v>4266</v>
      </c>
      <c r="B15087" s="263" t="s">
        <v>31338</v>
      </c>
      <c r="C15087" s="263" t="s">
        <v>12</v>
      </c>
      <c r="D15087" t="s">
        <v>2</v>
      </c>
    </row>
    <row r="15088" spans="1:4" x14ac:dyDescent="0.2">
      <c r="A15088" s="263" t="s">
        <v>18763</v>
      </c>
      <c r="B15088" s="263" t="s">
        <v>31338</v>
      </c>
      <c r="C15088" s="263" t="s">
        <v>12</v>
      </c>
      <c r="D15088" t="s">
        <v>2</v>
      </c>
    </row>
    <row r="15089" spans="1:4" x14ac:dyDescent="0.2">
      <c r="A15089" s="263" t="s">
        <v>9582</v>
      </c>
      <c r="B15089" s="263" t="s">
        <v>31339</v>
      </c>
      <c r="C15089" s="263" t="s">
        <v>12</v>
      </c>
      <c r="D15089" t="s">
        <v>2</v>
      </c>
    </row>
    <row r="15090" spans="1:4" x14ac:dyDescent="0.2">
      <c r="A15090" s="263" t="s">
        <v>18764</v>
      </c>
      <c r="B15090" s="263" t="s">
        <v>31339</v>
      </c>
      <c r="C15090" s="263" t="s">
        <v>12</v>
      </c>
      <c r="D15090" t="s">
        <v>2</v>
      </c>
    </row>
    <row r="15091" spans="1:4" x14ac:dyDescent="0.2">
      <c r="A15091" s="263" t="s">
        <v>9583</v>
      </c>
      <c r="B15091" s="263" t="s">
        <v>31340</v>
      </c>
      <c r="C15091" s="263" t="s">
        <v>12</v>
      </c>
      <c r="D15091" t="s">
        <v>2</v>
      </c>
    </row>
    <row r="15092" spans="1:4" x14ac:dyDescent="0.2">
      <c r="A15092" s="263" t="s">
        <v>18765</v>
      </c>
      <c r="B15092" s="263" t="s">
        <v>31340</v>
      </c>
      <c r="C15092" s="263" t="s">
        <v>12</v>
      </c>
      <c r="D15092" t="s">
        <v>2</v>
      </c>
    </row>
    <row r="15093" spans="1:4" x14ac:dyDescent="0.2">
      <c r="A15093" s="263" t="s">
        <v>4267</v>
      </c>
      <c r="B15093" s="263" t="s">
        <v>31341</v>
      </c>
      <c r="C15093" s="263" t="s">
        <v>12</v>
      </c>
      <c r="D15093" t="s">
        <v>2</v>
      </c>
    </row>
    <row r="15094" spans="1:4" x14ac:dyDescent="0.2">
      <c r="A15094" s="263" t="s">
        <v>18766</v>
      </c>
      <c r="B15094" s="263" t="s">
        <v>31341</v>
      </c>
      <c r="C15094" s="263" t="s">
        <v>12</v>
      </c>
      <c r="D15094" t="s">
        <v>2</v>
      </c>
    </row>
    <row r="15095" spans="1:4" x14ac:dyDescent="0.2">
      <c r="A15095" s="263" t="s">
        <v>9584</v>
      </c>
      <c r="B15095" s="263" t="s">
        <v>31342</v>
      </c>
      <c r="C15095" s="263" t="s">
        <v>12</v>
      </c>
      <c r="D15095" t="s">
        <v>2</v>
      </c>
    </row>
    <row r="15096" spans="1:4" x14ac:dyDescent="0.2">
      <c r="A15096" s="263" t="s">
        <v>18767</v>
      </c>
      <c r="B15096" s="263" t="s">
        <v>31342</v>
      </c>
      <c r="C15096" s="263" t="s">
        <v>12</v>
      </c>
      <c r="D15096" t="s">
        <v>2</v>
      </c>
    </row>
    <row r="15097" spans="1:4" x14ac:dyDescent="0.2">
      <c r="A15097" s="263" t="s">
        <v>9585</v>
      </c>
      <c r="B15097" s="263" t="s">
        <v>31343</v>
      </c>
      <c r="C15097" s="263" t="s">
        <v>12</v>
      </c>
      <c r="D15097" t="s">
        <v>2</v>
      </c>
    </row>
    <row r="15098" spans="1:4" x14ac:dyDescent="0.2">
      <c r="A15098" s="263" t="s">
        <v>18768</v>
      </c>
      <c r="B15098" s="263" t="s">
        <v>31343</v>
      </c>
      <c r="C15098" s="263" t="s">
        <v>12</v>
      </c>
      <c r="D15098" t="s">
        <v>2</v>
      </c>
    </row>
    <row r="15099" spans="1:4" x14ac:dyDescent="0.2">
      <c r="A15099" s="263" t="s">
        <v>4268</v>
      </c>
      <c r="B15099" s="263" t="s">
        <v>31344</v>
      </c>
      <c r="C15099" s="263" t="s">
        <v>12</v>
      </c>
      <c r="D15099" t="s">
        <v>2</v>
      </c>
    </row>
    <row r="15100" spans="1:4" x14ac:dyDescent="0.2">
      <c r="A15100" s="263" t="s">
        <v>18769</v>
      </c>
      <c r="B15100" s="263" t="s">
        <v>31344</v>
      </c>
      <c r="C15100" s="263" t="s">
        <v>12</v>
      </c>
      <c r="D15100" t="s">
        <v>2</v>
      </c>
    </row>
    <row r="15101" spans="1:4" x14ac:dyDescent="0.2">
      <c r="A15101" s="263" t="s">
        <v>9586</v>
      </c>
      <c r="B15101" s="263" t="s">
        <v>31345</v>
      </c>
      <c r="C15101" s="263" t="s">
        <v>12</v>
      </c>
      <c r="D15101" t="s">
        <v>2</v>
      </c>
    </row>
    <row r="15102" spans="1:4" x14ac:dyDescent="0.2">
      <c r="A15102" s="263" t="s">
        <v>18770</v>
      </c>
      <c r="B15102" s="263" t="s">
        <v>31345</v>
      </c>
      <c r="C15102" s="263" t="s">
        <v>12</v>
      </c>
      <c r="D15102" t="s">
        <v>2</v>
      </c>
    </row>
    <row r="15103" spans="1:4" x14ac:dyDescent="0.2">
      <c r="A15103" s="263" t="s">
        <v>9587</v>
      </c>
      <c r="B15103" s="263" t="s">
        <v>31346</v>
      </c>
      <c r="C15103" s="263" t="s">
        <v>12</v>
      </c>
      <c r="D15103" t="s">
        <v>2</v>
      </c>
    </row>
    <row r="15104" spans="1:4" x14ac:dyDescent="0.2">
      <c r="A15104" s="263" t="s">
        <v>18771</v>
      </c>
      <c r="B15104" s="263" t="s">
        <v>31346</v>
      </c>
      <c r="C15104" s="263" t="s">
        <v>12</v>
      </c>
      <c r="D15104" t="s">
        <v>2</v>
      </c>
    </row>
    <row r="15105" spans="1:4" x14ac:dyDescent="0.2">
      <c r="A15105" s="263" t="s">
        <v>4269</v>
      </c>
      <c r="B15105" s="263" t="s">
        <v>31347</v>
      </c>
      <c r="C15105" s="263" t="s">
        <v>12</v>
      </c>
      <c r="D15105" t="s">
        <v>2</v>
      </c>
    </row>
    <row r="15106" spans="1:4" x14ac:dyDescent="0.2">
      <c r="A15106" s="263" t="s">
        <v>18772</v>
      </c>
      <c r="B15106" s="263" t="s">
        <v>31347</v>
      </c>
      <c r="C15106" s="263" t="s">
        <v>12</v>
      </c>
      <c r="D15106" t="s">
        <v>2</v>
      </c>
    </row>
    <row r="15107" spans="1:4" x14ac:dyDescent="0.2">
      <c r="A15107" s="263" t="s">
        <v>9588</v>
      </c>
      <c r="B15107" s="263" t="s">
        <v>31348</v>
      </c>
      <c r="C15107" s="263" t="s">
        <v>12</v>
      </c>
      <c r="D15107" t="s">
        <v>2</v>
      </c>
    </row>
    <row r="15108" spans="1:4" x14ac:dyDescent="0.2">
      <c r="A15108" s="263" t="s">
        <v>18773</v>
      </c>
      <c r="B15108" s="263" t="s">
        <v>31348</v>
      </c>
      <c r="C15108" s="263" t="s">
        <v>12</v>
      </c>
      <c r="D15108" t="s">
        <v>2</v>
      </c>
    </row>
    <row r="15109" spans="1:4" x14ac:dyDescent="0.2">
      <c r="A15109" s="263" t="s">
        <v>9589</v>
      </c>
      <c r="B15109" s="263" t="s">
        <v>31349</v>
      </c>
      <c r="C15109" s="263" t="s">
        <v>12</v>
      </c>
      <c r="D15109" t="s">
        <v>2</v>
      </c>
    </row>
    <row r="15110" spans="1:4" x14ac:dyDescent="0.2">
      <c r="A15110" s="263" t="s">
        <v>18774</v>
      </c>
      <c r="B15110" s="263" t="s">
        <v>31349</v>
      </c>
      <c r="C15110" s="263" t="s">
        <v>12</v>
      </c>
      <c r="D15110" t="s">
        <v>2</v>
      </c>
    </row>
    <row r="15111" spans="1:4" x14ac:dyDescent="0.2">
      <c r="A15111" s="263" t="s">
        <v>4270</v>
      </c>
      <c r="B15111" s="263" t="s">
        <v>31350</v>
      </c>
      <c r="C15111" s="263" t="s">
        <v>12</v>
      </c>
      <c r="D15111" t="s">
        <v>2</v>
      </c>
    </row>
    <row r="15112" spans="1:4" x14ac:dyDescent="0.2">
      <c r="A15112" s="263" t="s">
        <v>18775</v>
      </c>
      <c r="B15112" s="263" t="s">
        <v>31350</v>
      </c>
      <c r="C15112" s="263" t="s">
        <v>12</v>
      </c>
      <c r="D15112" t="s">
        <v>2</v>
      </c>
    </row>
    <row r="15113" spans="1:4" x14ac:dyDescent="0.2">
      <c r="A15113" s="263" t="s">
        <v>9590</v>
      </c>
      <c r="B15113" s="263" t="s">
        <v>31351</v>
      </c>
      <c r="C15113" s="263" t="s">
        <v>12</v>
      </c>
      <c r="D15113" t="s">
        <v>2</v>
      </c>
    </row>
    <row r="15114" spans="1:4" x14ac:dyDescent="0.2">
      <c r="A15114" s="263" t="s">
        <v>18776</v>
      </c>
      <c r="B15114" s="263" t="s">
        <v>31351</v>
      </c>
      <c r="C15114" s="263" t="s">
        <v>12</v>
      </c>
      <c r="D15114" t="s">
        <v>2</v>
      </c>
    </row>
    <row r="15115" spans="1:4" x14ac:dyDescent="0.2">
      <c r="A15115" s="263" t="s">
        <v>9591</v>
      </c>
      <c r="B15115" s="263" t="s">
        <v>31352</v>
      </c>
      <c r="C15115" s="263" t="s">
        <v>12</v>
      </c>
      <c r="D15115" t="s">
        <v>2</v>
      </c>
    </row>
    <row r="15116" spans="1:4" x14ac:dyDescent="0.2">
      <c r="A15116" s="263" t="s">
        <v>18777</v>
      </c>
      <c r="B15116" s="263" t="s">
        <v>31352</v>
      </c>
      <c r="C15116" s="263" t="s">
        <v>12</v>
      </c>
      <c r="D15116" t="s">
        <v>2</v>
      </c>
    </row>
    <row r="15117" spans="1:4" x14ac:dyDescent="0.2">
      <c r="A15117" s="263" t="s">
        <v>4271</v>
      </c>
      <c r="B15117" s="263" t="s">
        <v>31353</v>
      </c>
      <c r="C15117" s="263" t="s">
        <v>12</v>
      </c>
      <c r="D15117" t="s">
        <v>2</v>
      </c>
    </row>
    <row r="15118" spans="1:4" x14ac:dyDescent="0.2">
      <c r="A15118" s="263" t="s">
        <v>18778</v>
      </c>
      <c r="B15118" s="263" t="s">
        <v>31353</v>
      </c>
      <c r="C15118" s="263" t="s">
        <v>12</v>
      </c>
      <c r="D15118" t="s">
        <v>2</v>
      </c>
    </row>
    <row r="15119" spans="1:4" x14ac:dyDescent="0.2">
      <c r="A15119" s="263" t="s">
        <v>9592</v>
      </c>
      <c r="B15119" s="263" t="s">
        <v>31354</v>
      </c>
      <c r="C15119" s="263" t="s">
        <v>12</v>
      </c>
      <c r="D15119" t="s">
        <v>2</v>
      </c>
    </row>
    <row r="15120" spans="1:4" x14ac:dyDescent="0.2">
      <c r="A15120" s="263" t="s">
        <v>18779</v>
      </c>
      <c r="B15120" s="263" t="s">
        <v>31354</v>
      </c>
      <c r="C15120" s="263" t="s">
        <v>12</v>
      </c>
      <c r="D15120" t="s">
        <v>2</v>
      </c>
    </row>
    <row r="15121" spans="1:4" x14ac:dyDescent="0.2">
      <c r="A15121" s="263" t="s">
        <v>9593</v>
      </c>
      <c r="B15121" s="263" t="s">
        <v>31355</v>
      </c>
      <c r="C15121" s="263" t="s">
        <v>12</v>
      </c>
      <c r="D15121" t="s">
        <v>2</v>
      </c>
    </row>
    <row r="15122" spans="1:4" x14ac:dyDescent="0.2">
      <c r="A15122" s="263" t="s">
        <v>18780</v>
      </c>
      <c r="B15122" s="263" t="s">
        <v>31355</v>
      </c>
      <c r="C15122" s="263" t="s">
        <v>12</v>
      </c>
      <c r="D15122" t="s">
        <v>2</v>
      </c>
    </row>
    <row r="15123" spans="1:4" x14ac:dyDescent="0.2">
      <c r="A15123" s="263" t="s">
        <v>4272</v>
      </c>
      <c r="B15123" s="263" t="s">
        <v>31356</v>
      </c>
      <c r="C15123" s="263" t="s">
        <v>12</v>
      </c>
      <c r="D15123" t="s">
        <v>2</v>
      </c>
    </row>
    <row r="15124" spans="1:4" x14ac:dyDescent="0.2">
      <c r="A15124" s="263" t="s">
        <v>18781</v>
      </c>
      <c r="B15124" s="263" t="s">
        <v>31356</v>
      </c>
      <c r="C15124" s="263" t="s">
        <v>12</v>
      </c>
      <c r="D15124" t="s">
        <v>2</v>
      </c>
    </row>
    <row r="15125" spans="1:4" x14ac:dyDescent="0.2">
      <c r="A15125" s="263" t="s">
        <v>9594</v>
      </c>
      <c r="B15125" s="263" t="s">
        <v>31357</v>
      </c>
      <c r="C15125" s="263" t="s">
        <v>12</v>
      </c>
      <c r="D15125" t="s">
        <v>2</v>
      </c>
    </row>
    <row r="15126" spans="1:4" x14ac:dyDescent="0.2">
      <c r="A15126" s="263" t="s">
        <v>18782</v>
      </c>
      <c r="B15126" s="263" t="s">
        <v>31357</v>
      </c>
      <c r="C15126" s="263" t="s">
        <v>12</v>
      </c>
      <c r="D15126" t="s">
        <v>2</v>
      </c>
    </row>
    <row r="15127" spans="1:4" x14ac:dyDescent="0.2">
      <c r="A15127" s="263" t="s">
        <v>9595</v>
      </c>
      <c r="B15127" s="263" t="s">
        <v>31358</v>
      </c>
      <c r="C15127" s="263" t="s">
        <v>12</v>
      </c>
      <c r="D15127" t="s">
        <v>2</v>
      </c>
    </row>
    <row r="15128" spans="1:4" x14ac:dyDescent="0.2">
      <c r="A15128" s="263" t="s">
        <v>18783</v>
      </c>
      <c r="B15128" s="263" t="s">
        <v>31358</v>
      </c>
      <c r="C15128" s="263" t="s">
        <v>12</v>
      </c>
      <c r="D15128" t="s">
        <v>2</v>
      </c>
    </row>
    <row r="15129" spans="1:4" x14ac:dyDescent="0.2">
      <c r="A15129" s="263" t="s">
        <v>4273</v>
      </c>
      <c r="B15129" s="263" t="s">
        <v>31359</v>
      </c>
      <c r="C15129" s="263" t="s">
        <v>12</v>
      </c>
      <c r="D15129" t="s">
        <v>2</v>
      </c>
    </row>
    <row r="15130" spans="1:4" x14ac:dyDescent="0.2">
      <c r="A15130" s="263" t="s">
        <v>18784</v>
      </c>
      <c r="B15130" s="263" t="s">
        <v>31359</v>
      </c>
      <c r="C15130" s="263" t="s">
        <v>12</v>
      </c>
      <c r="D15130" t="s">
        <v>2</v>
      </c>
    </row>
    <row r="15131" spans="1:4" x14ac:dyDescent="0.2">
      <c r="A15131" s="263" t="s">
        <v>9596</v>
      </c>
      <c r="B15131" s="263" t="s">
        <v>31360</v>
      </c>
      <c r="C15131" s="263" t="s">
        <v>12</v>
      </c>
      <c r="D15131" t="s">
        <v>2</v>
      </c>
    </row>
    <row r="15132" spans="1:4" x14ac:dyDescent="0.2">
      <c r="A15132" s="263" t="s">
        <v>18785</v>
      </c>
      <c r="B15132" s="263" t="s">
        <v>31360</v>
      </c>
      <c r="C15132" s="263" t="s">
        <v>12</v>
      </c>
      <c r="D15132" t="s">
        <v>2</v>
      </c>
    </row>
    <row r="15133" spans="1:4" x14ac:dyDescent="0.2">
      <c r="A15133" s="263" t="s">
        <v>9597</v>
      </c>
      <c r="B15133" s="263" t="s">
        <v>31361</v>
      </c>
      <c r="C15133" s="263" t="s">
        <v>12</v>
      </c>
      <c r="D15133" t="s">
        <v>2</v>
      </c>
    </row>
    <row r="15134" spans="1:4" x14ac:dyDescent="0.2">
      <c r="A15134" s="263" t="s">
        <v>18786</v>
      </c>
      <c r="B15134" s="263" t="s">
        <v>31361</v>
      </c>
      <c r="C15134" s="263" t="s">
        <v>12</v>
      </c>
      <c r="D15134" t="s">
        <v>2</v>
      </c>
    </row>
    <row r="15135" spans="1:4" x14ac:dyDescent="0.2">
      <c r="A15135" s="263" t="s">
        <v>4274</v>
      </c>
      <c r="B15135" s="263" t="s">
        <v>31362</v>
      </c>
      <c r="C15135" s="263" t="s">
        <v>12</v>
      </c>
      <c r="D15135" t="s">
        <v>2</v>
      </c>
    </row>
    <row r="15136" spans="1:4" x14ac:dyDescent="0.2">
      <c r="A15136" s="263" t="s">
        <v>18787</v>
      </c>
      <c r="B15136" s="263" t="s">
        <v>31362</v>
      </c>
      <c r="C15136" s="263" t="s">
        <v>12</v>
      </c>
      <c r="D15136" t="s">
        <v>2</v>
      </c>
    </row>
    <row r="15137" spans="1:4" x14ac:dyDescent="0.2">
      <c r="A15137" s="263" t="s">
        <v>9598</v>
      </c>
      <c r="B15137" s="263" t="s">
        <v>31363</v>
      </c>
      <c r="C15137" s="263" t="s">
        <v>12</v>
      </c>
      <c r="D15137" t="s">
        <v>2</v>
      </c>
    </row>
    <row r="15138" spans="1:4" x14ac:dyDescent="0.2">
      <c r="A15138" s="263" t="s">
        <v>18788</v>
      </c>
      <c r="B15138" s="263" t="s">
        <v>31363</v>
      </c>
      <c r="C15138" s="263" t="s">
        <v>12</v>
      </c>
      <c r="D15138" t="s">
        <v>2</v>
      </c>
    </row>
    <row r="15139" spans="1:4" x14ac:dyDescent="0.2">
      <c r="A15139" s="263" t="s">
        <v>9599</v>
      </c>
      <c r="B15139" s="263" t="s">
        <v>31364</v>
      </c>
      <c r="C15139" s="263" t="s">
        <v>12</v>
      </c>
      <c r="D15139" t="s">
        <v>2</v>
      </c>
    </row>
    <row r="15140" spans="1:4" x14ac:dyDescent="0.2">
      <c r="A15140" s="263" t="s">
        <v>18789</v>
      </c>
      <c r="B15140" s="263" t="s">
        <v>31364</v>
      </c>
      <c r="C15140" s="263" t="s">
        <v>12</v>
      </c>
      <c r="D15140" t="s">
        <v>2</v>
      </c>
    </row>
    <row r="15141" spans="1:4" x14ac:dyDescent="0.2">
      <c r="A15141" s="263" t="s">
        <v>4275</v>
      </c>
      <c r="B15141" s="263" t="s">
        <v>31365</v>
      </c>
      <c r="C15141" s="263" t="s">
        <v>12</v>
      </c>
      <c r="D15141" t="s">
        <v>2</v>
      </c>
    </row>
    <row r="15142" spans="1:4" x14ac:dyDescent="0.2">
      <c r="A15142" s="263" t="s">
        <v>18790</v>
      </c>
      <c r="B15142" s="263" t="s">
        <v>31365</v>
      </c>
      <c r="C15142" s="263" t="s">
        <v>12</v>
      </c>
      <c r="D15142" t="s">
        <v>2</v>
      </c>
    </row>
    <row r="15143" spans="1:4" x14ac:dyDescent="0.2">
      <c r="A15143" s="263" t="s">
        <v>9600</v>
      </c>
      <c r="B15143" s="263" t="s">
        <v>31366</v>
      </c>
      <c r="C15143" s="263" t="s">
        <v>12</v>
      </c>
      <c r="D15143" t="s">
        <v>2</v>
      </c>
    </row>
    <row r="15144" spans="1:4" x14ac:dyDescent="0.2">
      <c r="A15144" s="263" t="s">
        <v>18791</v>
      </c>
      <c r="B15144" s="263" t="s">
        <v>31366</v>
      </c>
      <c r="C15144" s="263" t="s">
        <v>12</v>
      </c>
      <c r="D15144" t="s">
        <v>2</v>
      </c>
    </row>
    <row r="15145" spans="1:4" x14ac:dyDescent="0.2">
      <c r="A15145" s="263" t="s">
        <v>9601</v>
      </c>
      <c r="B15145" s="263" t="s">
        <v>31367</v>
      </c>
      <c r="C15145" s="263" t="s">
        <v>12</v>
      </c>
      <c r="D15145" t="s">
        <v>2</v>
      </c>
    </row>
    <row r="15146" spans="1:4" x14ac:dyDescent="0.2">
      <c r="A15146" s="263" t="s">
        <v>18792</v>
      </c>
      <c r="B15146" s="263" t="s">
        <v>31367</v>
      </c>
      <c r="C15146" s="263" t="s">
        <v>12</v>
      </c>
      <c r="D15146" t="s">
        <v>2</v>
      </c>
    </row>
    <row r="15147" spans="1:4" x14ac:dyDescent="0.2">
      <c r="A15147" s="263" t="s">
        <v>4276</v>
      </c>
      <c r="B15147" s="263" t="s">
        <v>31368</v>
      </c>
      <c r="C15147" s="263" t="s">
        <v>12</v>
      </c>
      <c r="D15147" t="s">
        <v>2</v>
      </c>
    </row>
    <row r="15148" spans="1:4" x14ac:dyDescent="0.2">
      <c r="A15148" s="263" t="s">
        <v>18793</v>
      </c>
      <c r="B15148" s="263" t="s">
        <v>31368</v>
      </c>
      <c r="C15148" s="263" t="s">
        <v>12</v>
      </c>
      <c r="D15148" t="s">
        <v>2</v>
      </c>
    </row>
    <row r="15149" spans="1:4" x14ac:dyDescent="0.2">
      <c r="A15149" s="263" t="s">
        <v>9602</v>
      </c>
      <c r="B15149" s="263" t="s">
        <v>31369</v>
      </c>
      <c r="C15149" s="263" t="s">
        <v>12</v>
      </c>
      <c r="D15149" t="s">
        <v>2</v>
      </c>
    </row>
    <row r="15150" spans="1:4" x14ac:dyDescent="0.2">
      <c r="A15150" s="263" t="s">
        <v>18794</v>
      </c>
      <c r="B15150" s="263" t="s">
        <v>31369</v>
      </c>
      <c r="C15150" s="263" t="s">
        <v>12</v>
      </c>
      <c r="D15150" t="s">
        <v>2</v>
      </c>
    </row>
    <row r="15151" spans="1:4" x14ac:dyDescent="0.2">
      <c r="A15151" s="263" t="s">
        <v>9603</v>
      </c>
      <c r="B15151" s="263" t="s">
        <v>31370</v>
      </c>
      <c r="C15151" s="263" t="s">
        <v>12</v>
      </c>
      <c r="D15151" t="s">
        <v>2</v>
      </c>
    </row>
    <row r="15152" spans="1:4" x14ac:dyDescent="0.2">
      <c r="A15152" s="263" t="s">
        <v>18795</v>
      </c>
      <c r="B15152" s="263" t="s">
        <v>31370</v>
      </c>
      <c r="C15152" s="263" t="s">
        <v>12</v>
      </c>
      <c r="D15152" t="s">
        <v>2</v>
      </c>
    </row>
    <row r="15153" spans="1:4" x14ac:dyDescent="0.2">
      <c r="A15153" s="263" t="s">
        <v>4277</v>
      </c>
      <c r="B15153" s="263" t="s">
        <v>31371</v>
      </c>
      <c r="C15153" s="263" t="s">
        <v>12</v>
      </c>
      <c r="D15153" t="s">
        <v>2</v>
      </c>
    </row>
    <row r="15154" spans="1:4" x14ac:dyDescent="0.2">
      <c r="A15154" s="263" t="s">
        <v>18796</v>
      </c>
      <c r="B15154" s="263" t="s">
        <v>31371</v>
      </c>
      <c r="C15154" s="263" t="s">
        <v>12</v>
      </c>
      <c r="D15154" t="s">
        <v>2</v>
      </c>
    </row>
    <row r="15155" spans="1:4" x14ac:dyDescent="0.2">
      <c r="A15155" s="263" t="s">
        <v>9604</v>
      </c>
      <c r="B15155" s="263" t="s">
        <v>31372</v>
      </c>
      <c r="C15155" s="263" t="s">
        <v>12</v>
      </c>
      <c r="D15155" t="s">
        <v>2</v>
      </c>
    </row>
    <row r="15156" spans="1:4" x14ac:dyDescent="0.2">
      <c r="A15156" s="263" t="s">
        <v>18797</v>
      </c>
      <c r="B15156" s="263" t="s">
        <v>31372</v>
      </c>
      <c r="C15156" s="263" t="s">
        <v>12</v>
      </c>
      <c r="D15156" t="s">
        <v>2</v>
      </c>
    </row>
    <row r="15157" spans="1:4" x14ac:dyDescent="0.2">
      <c r="A15157" s="263" t="s">
        <v>9605</v>
      </c>
      <c r="B15157" s="263" t="s">
        <v>31373</v>
      </c>
      <c r="C15157" s="263" t="s">
        <v>12</v>
      </c>
      <c r="D15157" t="s">
        <v>2</v>
      </c>
    </row>
    <row r="15158" spans="1:4" x14ac:dyDescent="0.2">
      <c r="A15158" s="263" t="s">
        <v>18798</v>
      </c>
      <c r="B15158" s="263" t="s">
        <v>31373</v>
      </c>
      <c r="C15158" s="263" t="s">
        <v>12</v>
      </c>
      <c r="D15158" t="s">
        <v>2</v>
      </c>
    </row>
    <row r="15159" spans="1:4" x14ac:dyDescent="0.2">
      <c r="A15159" s="263" t="s">
        <v>4278</v>
      </c>
      <c r="B15159" s="263" t="s">
        <v>31374</v>
      </c>
      <c r="C15159" s="263" t="s">
        <v>12</v>
      </c>
      <c r="D15159" t="s">
        <v>2</v>
      </c>
    </row>
    <row r="15160" spans="1:4" x14ac:dyDescent="0.2">
      <c r="A15160" s="263" t="s">
        <v>18799</v>
      </c>
      <c r="B15160" s="263" t="s">
        <v>31374</v>
      </c>
      <c r="C15160" s="263" t="s">
        <v>12</v>
      </c>
      <c r="D15160" t="s">
        <v>2</v>
      </c>
    </row>
    <row r="15161" spans="1:4" x14ac:dyDescent="0.2">
      <c r="A15161" s="263" t="s">
        <v>9606</v>
      </c>
      <c r="B15161" s="263" t="s">
        <v>31375</v>
      </c>
      <c r="C15161" s="263" t="s">
        <v>12</v>
      </c>
      <c r="D15161" t="s">
        <v>2</v>
      </c>
    </row>
    <row r="15162" spans="1:4" x14ac:dyDescent="0.2">
      <c r="A15162" s="263" t="s">
        <v>18800</v>
      </c>
      <c r="B15162" s="263" t="s">
        <v>31375</v>
      </c>
      <c r="C15162" s="263" t="s">
        <v>12</v>
      </c>
      <c r="D15162" t="s">
        <v>2</v>
      </c>
    </row>
    <row r="15163" spans="1:4" x14ac:dyDescent="0.2">
      <c r="A15163" s="263" t="s">
        <v>9607</v>
      </c>
      <c r="B15163" s="263" t="s">
        <v>31376</v>
      </c>
      <c r="C15163" s="263" t="s">
        <v>12</v>
      </c>
      <c r="D15163" t="s">
        <v>2</v>
      </c>
    </row>
    <row r="15164" spans="1:4" x14ac:dyDescent="0.2">
      <c r="A15164" s="263" t="s">
        <v>18801</v>
      </c>
      <c r="B15164" s="263" t="s">
        <v>31376</v>
      </c>
      <c r="C15164" s="263" t="s">
        <v>12</v>
      </c>
      <c r="D15164" t="s">
        <v>2</v>
      </c>
    </row>
    <row r="15165" spans="1:4" x14ac:dyDescent="0.2">
      <c r="A15165" s="263" t="s">
        <v>4279</v>
      </c>
      <c r="B15165" s="263" t="s">
        <v>31377</v>
      </c>
      <c r="C15165" s="263" t="s">
        <v>12</v>
      </c>
      <c r="D15165" t="s">
        <v>2</v>
      </c>
    </row>
    <row r="15166" spans="1:4" x14ac:dyDescent="0.2">
      <c r="A15166" s="263" t="s">
        <v>18802</v>
      </c>
      <c r="B15166" s="263" t="s">
        <v>31377</v>
      </c>
      <c r="C15166" s="263" t="s">
        <v>12</v>
      </c>
      <c r="D15166" t="s">
        <v>2</v>
      </c>
    </row>
    <row r="15167" spans="1:4" x14ac:dyDescent="0.2">
      <c r="A15167" s="263" t="s">
        <v>9608</v>
      </c>
      <c r="B15167" s="263" t="s">
        <v>31378</v>
      </c>
      <c r="C15167" s="263" t="s">
        <v>12</v>
      </c>
      <c r="D15167" t="s">
        <v>2</v>
      </c>
    </row>
    <row r="15168" spans="1:4" x14ac:dyDescent="0.2">
      <c r="A15168" s="263" t="s">
        <v>18803</v>
      </c>
      <c r="B15168" s="263" t="s">
        <v>31378</v>
      </c>
      <c r="C15168" s="263" t="s">
        <v>12</v>
      </c>
      <c r="D15168" t="s">
        <v>2</v>
      </c>
    </row>
    <row r="15169" spans="1:4" x14ac:dyDescent="0.2">
      <c r="A15169" s="263" t="s">
        <v>9609</v>
      </c>
      <c r="B15169" s="263" t="s">
        <v>31379</v>
      </c>
      <c r="C15169" s="263" t="s">
        <v>12</v>
      </c>
      <c r="D15169" t="s">
        <v>2</v>
      </c>
    </row>
    <row r="15170" spans="1:4" x14ac:dyDescent="0.2">
      <c r="A15170" s="263" t="s">
        <v>18804</v>
      </c>
      <c r="B15170" s="263" t="s">
        <v>31379</v>
      </c>
      <c r="C15170" s="263" t="s">
        <v>12</v>
      </c>
      <c r="D15170" t="s">
        <v>2</v>
      </c>
    </row>
    <row r="15171" spans="1:4" x14ac:dyDescent="0.2">
      <c r="A15171" s="263" t="s">
        <v>4280</v>
      </c>
      <c r="B15171" s="263" t="s">
        <v>31380</v>
      </c>
      <c r="C15171" s="263" t="s">
        <v>12</v>
      </c>
      <c r="D15171" t="s">
        <v>2</v>
      </c>
    </row>
    <row r="15172" spans="1:4" x14ac:dyDescent="0.2">
      <c r="A15172" s="263" t="s">
        <v>18805</v>
      </c>
      <c r="B15172" s="263" t="s">
        <v>31380</v>
      </c>
      <c r="C15172" s="263" t="s">
        <v>12</v>
      </c>
      <c r="D15172" t="s">
        <v>2</v>
      </c>
    </row>
    <row r="15173" spans="1:4" x14ac:dyDescent="0.2">
      <c r="A15173" s="263" t="s">
        <v>9610</v>
      </c>
      <c r="B15173" s="263" t="s">
        <v>31381</v>
      </c>
      <c r="C15173" s="263" t="s">
        <v>12</v>
      </c>
      <c r="D15173" t="s">
        <v>2</v>
      </c>
    </row>
    <row r="15174" spans="1:4" x14ac:dyDescent="0.2">
      <c r="A15174" s="263" t="s">
        <v>18806</v>
      </c>
      <c r="B15174" s="263" t="s">
        <v>31381</v>
      </c>
      <c r="C15174" s="263" t="s">
        <v>12</v>
      </c>
      <c r="D15174" t="s">
        <v>2</v>
      </c>
    </row>
    <row r="15175" spans="1:4" x14ac:dyDescent="0.2">
      <c r="A15175" s="263" t="s">
        <v>9611</v>
      </c>
      <c r="B15175" s="263" t="s">
        <v>31382</v>
      </c>
      <c r="C15175" s="263" t="s">
        <v>12</v>
      </c>
      <c r="D15175" t="s">
        <v>2</v>
      </c>
    </row>
    <row r="15176" spans="1:4" x14ac:dyDescent="0.2">
      <c r="A15176" s="263" t="s">
        <v>18807</v>
      </c>
      <c r="B15176" s="263" t="s">
        <v>31382</v>
      </c>
      <c r="C15176" s="263" t="s">
        <v>12</v>
      </c>
      <c r="D15176" t="s">
        <v>2</v>
      </c>
    </row>
    <row r="15177" spans="1:4" x14ac:dyDescent="0.2">
      <c r="A15177" s="263" t="s">
        <v>4281</v>
      </c>
      <c r="B15177" s="263" t="s">
        <v>31383</v>
      </c>
      <c r="C15177" s="263" t="s">
        <v>12</v>
      </c>
      <c r="D15177" t="s">
        <v>2</v>
      </c>
    </row>
    <row r="15178" spans="1:4" x14ac:dyDescent="0.2">
      <c r="A15178" s="263" t="s">
        <v>18808</v>
      </c>
      <c r="B15178" s="263" t="s">
        <v>31383</v>
      </c>
      <c r="C15178" s="263" t="s">
        <v>12</v>
      </c>
      <c r="D15178" t="s">
        <v>2</v>
      </c>
    </row>
    <row r="15179" spans="1:4" x14ac:dyDescent="0.2">
      <c r="A15179" s="263" t="s">
        <v>9612</v>
      </c>
      <c r="B15179" s="263" t="s">
        <v>31384</v>
      </c>
      <c r="C15179" s="263" t="s">
        <v>12</v>
      </c>
      <c r="D15179" t="s">
        <v>2</v>
      </c>
    </row>
    <row r="15180" spans="1:4" x14ac:dyDescent="0.2">
      <c r="A15180" s="263" t="s">
        <v>18809</v>
      </c>
      <c r="B15180" s="263" t="s">
        <v>31384</v>
      </c>
      <c r="C15180" s="263" t="s">
        <v>12</v>
      </c>
      <c r="D15180" t="s">
        <v>2</v>
      </c>
    </row>
    <row r="15181" spans="1:4" x14ac:dyDescent="0.2">
      <c r="A15181" s="263" t="s">
        <v>9613</v>
      </c>
      <c r="B15181" s="263" t="s">
        <v>31385</v>
      </c>
      <c r="C15181" s="263" t="s">
        <v>12</v>
      </c>
      <c r="D15181" t="s">
        <v>2</v>
      </c>
    </row>
    <row r="15182" spans="1:4" x14ac:dyDescent="0.2">
      <c r="A15182" s="263" t="s">
        <v>18810</v>
      </c>
      <c r="B15182" s="263" t="s">
        <v>31385</v>
      </c>
      <c r="C15182" s="263" t="s">
        <v>12</v>
      </c>
      <c r="D15182" t="s">
        <v>2</v>
      </c>
    </row>
    <row r="15183" spans="1:4" x14ac:dyDescent="0.2">
      <c r="A15183" s="263" t="s">
        <v>4282</v>
      </c>
      <c r="B15183" s="263" t="s">
        <v>31386</v>
      </c>
      <c r="C15183" s="263" t="s">
        <v>12</v>
      </c>
      <c r="D15183" t="s">
        <v>2</v>
      </c>
    </row>
    <row r="15184" spans="1:4" x14ac:dyDescent="0.2">
      <c r="A15184" s="263" t="s">
        <v>18811</v>
      </c>
      <c r="B15184" s="263" t="s">
        <v>31386</v>
      </c>
      <c r="C15184" s="263" t="s">
        <v>12</v>
      </c>
      <c r="D15184" t="s">
        <v>2</v>
      </c>
    </row>
    <row r="15185" spans="1:4" x14ac:dyDescent="0.2">
      <c r="A15185" s="263" t="s">
        <v>9614</v>
      </c>
      <c r="B15185" s="263" t="s">
        <v>31387</v>
      </c>
      <c r="C15185" s="263" t="s">
        <v>12</v>
      </c>
      <c r="D15185" t="s">
        <v>2</v>
      </c>
    </row>
    <row r="15186" spans="1:4" x14ac:dyDescent="0.2">
      <c r="A15186" s="263" t="s">
        <v>18812</v>
      </c>
      <c r="B15186" s="263" t="s">
        <v>31387</v>
      </c>
      <c r="C15186" s="263" t="s">
        <v>12</v>
      </c>
      <c r="D15186" t="s">
        <v>2</v>
      </c>
    </row>
    <row r="15187" spans="1:4" x14ac:dyDescent="0.2">
      <c r="A15187" s="263" t="s">
        <v>9615</v>
      </c>
      <c r="B15187" s="263" t="s">
        <v>31388</v>
      </c>
      <c r="C15187" s="263" t="s">
        <v>12</v>
      </c>
      <c r="D15187" t="s">
        <v>2</v>
      </c>
    </row>
    <row r="15188" spans="1:4" x14ac:dyDescent="0.2">
      <c r="A15188" s="263" t="s">
        <v>18813</v>
      </c>
      <c r="B15188" s="263" t="s">
        <v>31388</v>
      </c>
      <c r="C15188" s="263" t="s">
        <v>12</v>
      </c>
      <c r="D15188" t="s">
        <v>2</v>
      </c>
    </row>
    <row r="15189" spans="1:4" x14ac:dyDescent="0.2">
      <c r="A15189" s="263" t="s">
        <v>4283</v>
      </c>
      <c r="B15189" s="263" t="s">
        <v>31389</v>
      </c>
      <c r="C15189" s="263" t="s">
        <v>12</v>
      </c>
      <c r="D15189" t="s">
        <v>2</v>
      </c>
    </row>
    <row r="15190" spans="1:4" x14ac:dyDescent="0.2">
      <c r="A15190" s="263" t="s">
        <v>18814</v>
      </c>
      <c r="B15190" s="263" t="s">
        <v>31389</v>
      </c>
      <c r="C15190" s="263" t="s">
        <v>12</v>
      </c>
      <c r="D15190" t="s">
        <v>2</v>
      </c>
    </row>
    <row r="15191" spans="1:4" x14ac:dyDescent="0.2">
      <c r="A15191" s="263" t="s">
        <v>9616</v>
      </c>
      <c r="B15191" s="263" t="s">
        <v>31390</v>
      </c>
      <c r="C15191" s="263" t="s">
        <v>12</v>
      </c>
      <c r="D15191" t="s">
        <v>2</v>
      </c>
    </row>
    <row r="15192" spans="1:4" x14ac:dyDescent="0.2">
      <c r="A15192" s="263" t="s">
        <v>18815</v>
      </c>
      <c r="B15192" s="263" t="s">
        <v>31390</v>
      </c>
      <c r="C15192" s="263" t="s">
        <v>12</v>
      </c>
      <c r="D15192" t="s">
        <v>2</v>
      </c>
    </row>
    <row r="15193" spans="1:4" x14ac:dyDescent="0.2">
      <c r="A15193" s="263" t="s">
        <v>9617</v>
      </c>
      <c r="B15193" s="263" t="s">
        <v>31391</v>
      </c>
      <c r="C15193" s="263" t="s">
        <v>12</v>
      </c>
      <c r="D15193" t="s">
        <v>2</v>
      </c>
    </row>
    <row r="15194" spans="1:4" x14ac:dyDescent="0.2">
      <c r="A15194" s="263" t="s">
        <v>18816</v>
      </c>
      <c r="B15194" s="263" t="s">
        <v>31391</v>
      </c>
      <c r="C15194" s="263" t="s">
        <v>12</v>
      </c>
      <c r="D15194" t="s">
        <v>2</v>
      </c>
    </row>
    <row r="15195" spans="1:4" x14ac:dyDescent="0.2">
      <c r="A15195" s="263" t="s">
        <v>4284</v>
      </c>
      <c r="B15195" s="263" t="s">
        <v>31392</v>
      </c>
      <c r="C15195" s="263" t="s">
        <v>12</v>
      </c>
      <c r="D15195" t="s">
        <v>2</v>
      </c>
    </row>
    <row r="15196" spans="1:4" x14ac:dyDescent="0.2">
      <c r="A15196" s="263" t="s">
        <v>18817</v>
      </c>
      <c r="B15196" s="263" t="s">
        <v>31392</v>
      </c>
      <c r="C15196" s="263" t="s">
        <v>12</v>
      </c>
      <c r="D15196" t="s">
        <v>2</v>
      </c>
    </row>
    <row r="15197" spans="1:4" x14ac:dyDescent="0.2">
      <c r="A15197" s="263" t="s">
        <v>9618</v>
      </c>
      <c r="B15197" s="263" t="s">
        <v>31393</v>
      </c>
      <c r="C15197" s="263" t="s">
        <v>12</v>
      </c>
      <c r="D15197" t="s">
        <v>2</v>
      </c>
    </row>
    <row r="15198" spans="1:4" x14ac:dyDescent="0.2">
      <c r="A15198" s="263" t="s">
        <v>18818</v>
      </c>
      <c r="B15198" s="263" t="s">
        <v>31393</v>
      </c>
      <c r="C15198" s="263" t="s">
        <v>12</v>
      </c>
      <c r="D15198" t="s">
        <v>2</v>
      </c>
    </row>
    <row r="15199" spans="1:4" x14ac:dyDescent="0.2">
      <c r="A15199" s="263" t="s">
        <v>9619</v>
      </c>
      <c r="B15199" s="263" t="s">
        <v>31394</v>
      </c>
      <c r="C15199" s="263" t="s">
        <v>12</v>
      </c>
      <c r="D15199" t="s">
        <v>2</v>
      </c>
    </row>
    <row r="15200" spans="1:4" x14ac:dyDescent="0.2">
      <c r="A15200" s="263" t="s">
        <v>18819</v>
      </c>
      <c r="B15200" s="263" t="s">
        <v>31394</v>
      </c>
      <c r="C15200" s="263" t="s">
        <v>12</v>
      </c>
      <c r="D15200" t="s">
        <v>2</v>
      </c>
    </row>
    <row r="15201" spans="1:4" x14ac:dyDescent="0.2">
      <c r="A15201" s="263" t="s">
        <v>4285</v>
      </c>
      <c r="B15201" s="263" t="s">
        <v>31395</v>
      </c>
      <c r="C15201" s="263" t="s">
        <v>12</v>
      </c>
      <c r="D15201" t="s">
        <v>2</v>
      </c>
    </row>
    <row r="15202" spans="1:4" x14ac:dyDescent="0.2">
      <c r="A15202" s="263" t="s">
        <v>18820</v>
      </c>
      <c r="B15202" s="263" t="s">
        <v>31395</v>
      </c>
      <c r="C15202" s="263" t="s">
        <v>12</v>
      </c>
      <c r="D15202" t="s">
        <v>2</v>
      </c>
    </row>
    <row r="15203" spans="1:4" x14ac:dyDescent="0.2">
      <c r="A15203" s="263" t="s">
        <v>4286</v>
      </c>
      <c r="B15203" s="263" t="s">
        <v>31396</v>
      </c>
      <c r="C15203" s="263" t="s">
        <v>12</v>
      </c>
      <c r="D15203" t="s">
        <v>2</v>
      </c>
    </row>
    <row r="15204" spans="1:4" x14ac:dyDescent="0.2">
      <c r="A15204" s="263" t="s">
        <v>18821</v>
      </c>
      <c r="B15204" s="263" t="s">
        <v>31396</v>
      </c>
      <c r="C15204" s="263" t="s">
        <v>12</v>
      </c>
      <c r="D15204" t="s">
        <v>2</v>
      </c>
    </row>
    <row r="15205" spans="1:4" x14ac:dyDescent="0.2">
      <c r="A15205" s="263" t="s">
        <v>4287</v>
      </c>
      <c r="B15205" s="263" t="s">
        <v>31397</v>
      </c>
      <c r="C15205" s="263" t="s">
        <v>12</v>
      </c>
      <c r="D15205" t="s">
        <v>2</v>
      </c>
    </row>
    <row r="15206" spans="1:4" x14ac:dyDescent="0.2">
      <c r="A15206" s="263" t="s">
        <v>18822</v>
      </c>
      <c r="B15206" s="263" t="s">
        <v>31397</v>
      </c>
      <c r="C15206" s="263" t="s">
        <v>12</v>
      </c>
      <c r="D15206" t="s">
        <v>2</v>
      </c>
    </row>
    <row r="15207" spans="1:4" x14ac:dyDescent="0.2">
      <c r="A15207" s="263" t="s">
        <v>4288</v>
      </c>
      <c r="B15207" s="263" t="s">
        <v>31398</v>
      </c>
      <c r="C15207" s="263" t="s">
        <v>12</v>
      </c>
      <c r="D15207" t="s">
        <v>2</v>
      </c>
    </row>
    <row r="15208" spans="1:4" x14ac:dyDescent="0.2">
      <c r="A15208" s="263" t="s">
        <v>18823</v>
      </c>
      <c r="B15208" s="263" t="s">
        <v>31398</v>
      </c>
      <c r="C15208" s="263" t="s">
        <v>12</v>
      </c>
      <c r="D15208" t="s">
        <v>2</v>
      </c>
    </row>
    <row r="15209" spans="1:4" x14ac:dyDescent="0.2">
      <c r="A15209" s="263" t="s">
        <v>4289</v>
      </c>
      <c r="B15209" s="263" t="s">
        <v>31399</v>
      </c>
      <c r="C15209" s="263" t="s">
        <v>12</v>
      </c>
      <c r="D15209" t="s">
        <v>2</v>
      </c>
    </row>
    <row r="15210" spans="1:4" x14ac:dyDescent="0.2">
      <c r="A15210" s="263" t="s">
        <v>18824</v>
      </c>
      <c r="B15210" s="263" t="s">
        <v>31399</v>
      </c>
      <c r="C15210" s="263" t="s">
        <v>12</v>
      </c>
      <c r="D15210" t="s">
        <v>2</v>
      </c>
    </row>
    <row r="15211" spans="1:4" x14ac:dyDescent="0.2">
      <c r="A15211" s="263" t="s">
        <v>9620</v>
      </c>
      <c r="B15211" s="263" t="s">
        <v>31400</v>
      </c>
      <c r="C15211" s="263" t="s">
        <v>12</v>
      </c>
      <c r="D15211" t="s">
        <v>2</v>
      </c>
    </row>
    <row r="15212" spans="1:4" x14ac:dyDescent="0.2">
      <c r="A15212" s="263" t="s">
        <v>18825</v>
      </c>
      <c r="B15212" s="263" t="s">
        <v>31400</v>
      </c>
      <c r="C15212" s="263" t="s">
        <v>12</v>
      </c>
      <c r="D15212" t="s">
        <v>2</v>
      </c>
    </row>
    <row r="15213" spans="1:4" x14ac:dyDescent="0.2">
      <c r="A15213" s="263" t="s">
        <v>4299</v>
      </c>
      <c r="B15213" s="263" t="s">
        <v>31401</v>
      </c>
      <c r="C15213" s="263" t="s">
        <v>12</v>
      </c>
      <c r="D15213" t="s">
        <v>2</v>
      </c>
    </row>
    <row r="15214" spans="1:4" x14ac:dyDescent="0.2">
      <c r="A15214" s="263" t="s">
        <v>18826</v>
      </c>
      <c r="B15214" s="263" t="s">
        <v>31401</v>
      </c>
      <c r="C15214" s="263" t="s">
        <v>12</v>
      </c>
      <c r="D15214" t="s">
        <v>2</v>
      </c>
    </row>
    <row r="15215" spans="1:4" x14ac:dyDescent="0.2">
      <c r="A15215" s="263" t="s">
        <v>9621</v>
      </c>
      <c r="B15215" s="263" t="s">
        <v>31402</v>
      </c>
      <c r="C15215" s="263" t="s">
        <v>12</v>
      </c>
      <c r="D15215" t="s">
        <v>2</v>
      </c>
    </row>
    <row r="15216" spans="1:4" x14ac:dyDescent="0.2">
      <c r="A15216" s="263" t="s">
        <v>18827</v>
      </c>
      <c r="B15216" s="263" t="s">
        <v>31402</v>
      </c>
      <c r="C15216" s="263" t="s">
        <v>12</v>
      </c>
      <c r="D15216" t="s">
        <v>2</v>
      </c>
    </row>
    <row r="15217" spans="1:4" x14ac:dyDescent="0.2">
      <c r="A15217" s="263" t="s">
        <v>4300</v>
      </c>
      <c r="B15217" s="263" t="s">
        <v>31403</v>
      </c>
      <c r="C15217" s="263" t="s">
        <v>12</v>
      </c>
      <c r="D15217" t="s">
        <v>2</v>
      </c>
    </row>
    <row r="15218" spans="1:4" x14ac:dyDescent="0.2">
      <c r="A15218" s="263" t="s">
        <v>18828</v>
      </c>
      <c r="B15218" s="263" t="s">
        <v>31403</v>
      </c>
      <c r="C15218" s="263" t="s">
        <v>12</v>
      </c>
      <c r="D15218" t="s">
        <v>2</v>
      </c>
    </row>
    <row r="15219" spans="1:4" x14ac:dyDescent="0.2">
      <c r="A15219" s="263" t="s">
        <v>4301</v>
      </c>
      <c r="B15219" s="263" t="s">
        <v>31404</v>
      </c>
      <c r="C15219" s="263" t="s">
        <v>12</v>
      </c>
      <c r="D15219" t="s">
        <v>2</v>
      </c>
    </row>
    <row r="15220" spans="1:4" x14ac:dyDescent="0.2">
      <c r="A15220" s="263" t="s">
        <v>18829</v>
      </c>
      <c r="B15220" s="263" t="s">
        <v>31404</v>
      </c>
      <c r="C15220" s="263" t="s">
        <v>12</v>
      </c>
      <c r="D15220" t="s">
        <v>2</v>
      </c>
    </row>
    <row r="15221" spans="1:4" x14ac:dyDescent="0.2">
      <c r="A15221" s="263" t="s">
        <v>9622</v>
      </c>
      <c r="B15221" s="263" t="s">
        <v>31405</v>
      </c>
      <c r="C15221" s="263" t="s">
        <v>12</v>
      </c>
      <c r="D15221" t="s">
        <v>2</v>
      </c>
    </row>
    <row r="15222" spans="1:4" x14ac:dyDescent="0.2">
      <c r="A15222" s="263" t="s">
        <v>18830</v>
      </c>
      <c r="B15222" s="263" t="s">
        <v>31405</v>
      </c>
      <c r="C15222" s="263" t="s">
        <v>12</v>
      </c>
      <c r="D15222" t="s">
        <v>2</v>
      </c>
    </row>
    <row r="15223" spans="1:4" x14ac:dyDescent="0.2">
      <c r="A15223" s="263" t="s">
        <v>4298</v>
      </c>
      <c r="B15223" s="263" t="s">
        <v>31406</v>
      </c>
      <c r="C15223" s="263" t="s">
        <v>12</v>
      </c>
      <c r="D15223" t="s">
        <v>2</v>
      </c>
    </row>
    <row r="15224" spans="1:4" x14ac:dyDescent="0.2">
      <c r="A15224" s="263" t="s">
        <v>18831</v>
      </c>
      <c r="B15224" s="263" t="s">
        <v>31406</v>
      </c>
      <c r="C15224" s="263" t="s">
        <v>12</v>
      </c>
      <c r="D15224" t="s">
        <v>2</v>
      </c>
    </row>
    <row r="15225" spans="1:4" x14ac:dyDescent="0.2">
      <c r="A15225" s="263" t="s">
        <v>9623</v>
      </c>
      <c r="B15225" s="263" t="s">
        <v>31407</v>
      </c>
      <c r="C15225" s="263" t="s">
        <v>12</v>
      </c>
      <c r="D15225" t="s">
        <v>2</v>
      </c>
    </row>
    <row r="15226" spans="1:4" x14ac:dyDescent="0.2">
      <c r="A15226" s="263" t="s">
        <v>18832</v>
      </c>
      <c r="B15226" s="263" t="s">
        <v>31407</v>
      </c>
      <c r="C15226" s="263" t="s">
        <v>12</v>
      </c>
      <c r="D15226" t="s">
        <v>2</v>
      </c>
    </row>
    <row r="15227" spans="1:4" x14ac:dyDescent="0.2">
      <c r="A15227" s="263" t="s">
        <v>9624</v>
      </c>
      <c r="B15227" s="263" t="s">
        <v>31408</v>
      </c>
      <c r="C15227" s="263" t="s">
        <v>12</v>
      </c>
      <c r="D15227" t="s">
        <v>2</v>
      </c>
    </row>
    <row r="15228" spans="1:4" x14ac:dyDescent="0.2">
      <c r="A15228" s="263" t="s">
        <v>18833</v>
      </c>
      <c r="B15228" s="263" t="s">
        <v>31408</v>
      </c>
      <c r="C15228" s="263" t="s">
        <v>12</v>
      </c>
      <c r="D15228" t="s">
        <v>2</v>
      </c>
    </row>
    <row r="15229" spans="1:4" x14ac:dyDescent="0.2">
      <c r="A15229" s="263" t="s">
        <v>9625</v>
      </c>
      <c r="B15229" s="263" t="s">
        <v>31409</v>
      </c>
      <c r="C15229" s="263" t="s">
        <v>12</v>
      </c>
      <c r="D15229" t="s">
        <v>2</v>
      </c>
    </row>
    <row r="15230" spans="1:4" x14ac:dyDescent="0.2">
      <c r="A15230" s="263" t="s">
        <v>18834</v>
      </c>
      <c r="B15230" s="263" t="s">
        <v>31409</v>
      </c>
      <c r="C15230" s="263" t="s">
        <v>12</v>
      </c>
      <c r="D15230" t="s">
        <v>2</v>
      </c>
    </row>
    <row r="15231" spans="1:4" x14ac:dyDescent="0.2">
      <c r="A15231" s="263" t="s">
        <v>9626</v>
      </c>
      <c r="B15231" s="263" t="s">
        <v>31410</v>
      </c>
      <c r="C15231" s="263" t="s">
        <v>12</v>
      </c>
      <c r="D15231" t="s">
        <v>2</v>
      </c>
    </row>
    <row r="15232" spans="1:4" x14ac:dyDescent="0.2">
      <c r="A15232" s="263" t="s">
        <v>18835</v>
      </c>
      <c r="B15232" s="263" t="s">
        <v>31410</v>
      </c>
      <c r="C15232" s="263" t="s">
        <v>12</v>
      </c>
      <c r="D15232" t="s">
        <v>2</v>
      </c>
    </row>
    <row r="15233" spans="1:4" x14ac:dyDescent="0.2">
      <c r="A15233" s="263" t="s">
        <v>9627</v>
      </c>
      <c r="B15233" s="263" t="s">
        <v>31411</v>
      </c>
      <c r="C15233" s="263" t="s">
        <v>12</v>
      </c>
      <c r="D15233" t="s">
        <v>2</v>
      </c>
    </row>
    <row r="15234" spans="1:4" x14ac:dyDescent="0.2">
      <c r="A15234" s="263" t="s">
        <v>18836</v>
      </c>
      <c r="B15234" s="263" t="s">
        <v>31411</v>
      </c>
      <c r="C15234" s="263" t="s">
        <v>12</v>
      </c>
      <c r="D15234" t="s">
        <v>2</v>
      </c>
    </row>
    <row r="15235" spans="1:4" x14ac:dyDescent="0.2">
      <c r="A15235" s="263" t="s">
        <v>9628</v>
      </c>
      <c r="B15235" s="263" t="s">
        <v>31412</v>
      </c>
      <c r="C15235" s="263" t="s">
        <v>12</v>
      </c>
      <c r="D15235" t="s">
        <v>2</v>
      </c>
    </row>
    <row r="15236" spans="1:4" x14ac:dyDescent="0.2">
      <c r="A15236" s="263" t="s">
        <v>18837</v>
      </c>
      <c r="B15236" s="263" t="s">
        <v>31412</v>
      </c>
      <c r="C15236" s="263" t="s">
        <v>12</v>
      </c>
      <c r="D15236" t="s">
        <v>2</v>
      </c>
    </row>
    <row r="15237" spans="1:4" x14ac:dyDescent="0.2">
      <c r="A15237" s="263" t="s">
        <v>9629</v>
      </c>
      <c r="B15237" s="263" t="s">
        <v>31413</v>
      </c>
      <c r="C15237" s="263" t="s">
        <v>12</v>
      </c>
      <c r="D15237" t="s">
        <v>2</v>
      </c>
    </row>
    <row r="15238" spans="1:4" x14ac:dyDescent="0.2">
      <c r="A15238" s="263" t="s">
        <v>18838</v>
      </c>
      <c r="B15238" s="263" t="s">
        <v>31413</v>
      </c>
      <c r="C15238" s="263" t="s">
        <v>12</v>
      </c>
      <c r="D15238" t="s">
        <v>2</v>
      </c>
    </row>
    <row r="15239" spans="1:4" x14ac:dyDescent="0.2">
      <c r="A15239" s="263" t="s">
        <v>9630</v>
      </c>
      <c r="B15239" s="263" t="s">
        <v>31414</v>
      </c>
      <c r="C15239" s="263" t="s">
        <v>12</v>
      </c>
      <c r="D15239" t="s">
        <v>2</v>
      </c>
    </row>
    <row r="15240" spans="1:4" x14ac:dyDescent="0.2">
      <c r="A15240" s="263" t="s">
        <v>18839</v>
      </c>
      <c r="B15240" s="263" t="s">
        <v>31414</v>
      </c>
      <c r="C15240" s="263" t="s">
        <v>12</v>
      </c>
      <c r="D15240" t="s">
        <v>2</v>
      </c>
    </row>
    <row r="15241" spans="1:4" x14ac:dyDescent="0.2">
      <c r="A15241" s="263" t="s">
        <v>4290</v>
      </c>
      <c r="B15241" s="263" t="s">
        <v>31415</v>
      </c>
      <c r="C15241" s="263" t="s">
        <v>12</v>
      </c>
      <c r="D15241" t="s">
        <v>2</v>
      </c>
    </row>
    <row r="15242" spans="1:4" x14ac:dyDescent="0.2">
      <c r="A15242" s="263" t="s">
        <v>18840</v>
      </c>
      <c r="B15242" s="263" t="s">
        <v>31415</v>
      </c>
      <c r="C15242" s="263" t="s">
        <v>12</v>
      </c>
      <c r="D15242" t="s">
        <v>2</v>
      </c>
    </row>
    <row r="15243" spans="1:4" x14ac:dyDescent="0.2">
      <c r="A15243" s="263" t="s">
        <v>9631</v>
      </c>
      <c r="B15243" s="263" t="s">
        <v>31416</v>
      </c>
      <c r="C15243" s="263" t="s">
        <v>12</v>
      </c>
      <c r="D15243" t="s">
        <v>2</v>
      </c>
    </row>
    <row r="15244" spans="1:4" x14ac:dyDescent="0.2">
      <c r="A15244" s="263" t="s">
        <v>18841</v>
      </c>
      <c r="B15244" s="263" t="s">
        <v>31416</v>
      </c>
      <c r="C15244" s="263" t="s">
        <v>12</v>
      </c>
      <c r="D15244" t="s">
        <v>2</v>
      </c>
    </row>
    <row r="15245" spans="1:4" x14ac:dyDescent="0.2">
      <c r="A15245" s="263" t="s">
        <v>9632</v>
      </c>
      <c r="B15245" s="263" t="s">
        <v>31417</v>
      </c>
      <c r="C15245" s="263" t="s">
        <v>12</v>
      </c>
      <c r="D15245" t="s">
        <v>2</v>
      </c>
    </row>
    <row r="15246" spans="1:4" x14ac:dyDescent="0.2">
      <c r="A15246" s="263" t="s">
        <v>18842</v>
      </c>
      <c r="B15246" s="263" t="s">
        <v>31417</v>
      </c>
      <c r="C15246" s="263" t="s">
        <v>12</v>
      </c>
      <c r="D15246" t="s">
        <v>2</v>
      </c>
    </row>
    <row r="15247" spans="1:4" x14ac:dyDescent="0.2">
      <c r="A15247" s="263" t="s">
        <v>9633</v>
      </c>
      <c r="B15247" s="263" t="s">
        <v>31418</v>
      </c>
      <c r="C15247" s="263" t="s">
        <v>12</v>
      </c>
      <c r="D15247" t="s">
        <v>2</v>
      </c>
    </row>
    <row r="15248" spans="1:4" x14ac:dyDescent="0.2">
      <c r="A15248" s="263" t="s">
        <v>18843</v>
      </c>
      <c r="B15248" s="263" t="s">
        <v>31418</v>
      </c>
      <c r="C15248" s="263" t="s">
        <v>12</v>
      </c>
      <c r="D15248" t="s">
        <v>2</v>
      </c>
    </row>
    <row r="15249" spans="1:4" x14ac:dyDescent="0.2">
      <c r="A15249" s="263" t="s">
        <v>9634</v>
      </c>
      <c r="B15249" s="263" t="s">
        <v>31419</v>
      </c>
      <c r="C15249" s="263" t="s">
        <v>12</v>
      </c>
      <c r="D15249" t="s">
        <v>2</v>
      </c>
    </row>
    <row r="15250" spans="1:4" x14ac:dyDescent="0.2">
      <c r="A15250" s="263" t="s">
        <v>18844</v>
      </c>
      <c r="B15250" s="263" t="s">
        <v>31419</v>
      </c>
      <c r="C15250" s="263" t="s">
        <v>12</v>
      </c>
      <c r="D15250" t="s">
        <v>2</v>
      </c>
    </row>
    <row r="15251" spans="1:4" x14ac:dyDescent="0.2">
      <c r="A15251" s="263" t="s">
        <v>9635</v>
      </c>
      <c r="B15251" s="263" t="s">
        <v>31420</v>
      </c>
      <c r="C15251" s="263" t="s">
        <v>12</v>
      </c>
      <c r="D15251" t="s">
        <v>2</v>
      </c>
    </row>
    <row r="15252" spans="1:4" x14ac:dyDescent="0.2">
      <c r="A15252" s="263" t="s">
        <v>18845</v>
      </c>
      <c r="B15252" s="263" t="s">
        <v>31420</v>
      </c>
      <c r="C15252" s="263" t="s">
        <v>12</v>
      </c>
      <c r="D15252" t="s">
        <v>2</v>
      </c>
    </row>
    <row r="15253" spans="1:4" x14ac:dyDescent="0.2">
      <c r="A15253" s="263" t="s">
        <v>4291</v>
      </c>
      <c r="B15253" s="263" t="s">
        <v>31421</v>
      </c>
      <c r="C15253" s="263" t="s">
        <v>12</v>
      </c>
      <c r="D15253" t="s">
        <v>2</v>
      </c>
    </row>
    <row r="15254" spans="1:4" x14ac:dyDescent="0.2">
      <c r="A15254" s="263" t="s">
        <v>18846</v>
      </c>
      <c r="B15254" s="263" t="s">
        <v>31421</v>
      </c>
      <c r="C15254" s="263" t="s">
        <v>12</v>
      </c>
      <c r="D15254" t="s">
        <v>2</v>
      </c>
    </row>
    <row r="15255" spans="1:4" x14ac:dyDescent="0.2">
      <c r="A15255" s="263" t="s">
        <v>9636</v>
      </c>
      <c r="B15255" s="263" t="s">
        <v>31422</v>
      </c>
      <c r="C15255" s="263" t="s">
        <v>12</v>
      </c>
      <c r="D15255" t="s">
        <v>2</v>
      </c>
    </row>
    <row r="15256" spans="1:4" x14ac:dyDescent="0.2">
      <c r="A15256" s="263" t="s">
        <v>18847</v>
      </c>
      <c r="B15256" s="263" t="s">
        <v>31422</v>
      </c>
      <c r="C15256" s="263" t="s">
        <v>12</v>
      </c>
      <c r="D15256" t="s">
        <v>2</v>
      </c>
    </row>
    <row r="15257" spans="1:4" x14ac:dyDescent="0.2">
      <c r="A15257" s="263" t="s">
        <v>9637</v>
      </c>
      <c r="B15257" s="263" t="s">
        <v>31423</v>
      </c>
      <c r="C15257" s="263" t="s">
        <v>12</v>
      </c>
      <c r="D15257" t="s">
        <v>2</v>
      </c>
    </row>
    <row r="15258" spans="1:4" x14ac:dyDescent="0.2">
      <c r="A15258" s="263" t="s">
        <v>18848</v>
      </c>
      <c r="B15258" s="263" t="s">
        <v>31423</v>
      </c>
      <c r="C15258" s="263" t="s">
        <v>12</v>
      </c>
      <c r="D15258" t="s">
        <v>2</v>
      </c>
    </row>
    <row r="15259" spans="1:4" x14ac:dyDescent="0.2">
      <c r="A15259" s="263" t="s">
        <v>9638</v>
      </c>
      <c r="B15259" s="263" t="s">
        <v>31424</v>
      </c>
      <c r="C15259" s="263" t="s">
        <v>12</v>
      </c>
      <c r="D15259" t="s">
        <v>2</v>
      </c>
    </row>
    <row r="15260" spans="1:4" x14ac:dyDescent="0.2">
      <c r="A15260" s="263" t="s">
        <v>18849</v>
      </c>
      <c r="B15260" s="263" t="s">
        <v>31424</v>
      </c>
      <c r="C15260" s="263" t="s">
        <v>12</v>
      </c>
      <c r="D15260" t="s">
        <v>2</v>
      </c>
    </row>
    <row r="15261" spans="1:4" x14ac:dyDescent="0.2">
      <c r="A15261" s="263" t="s">
        <v>9639</v>
      </c>
      <c r="B15261" s="263" t="s">
        <v>31425</v>
      </c>
      <c r="C15261" s="263" t="s">
        <v>12</v>
      </c>
      <c r="D15261" t="s">
        <v>2</v>
      </c>
    </row>
    <row r="15262" spans="1:4" x14ac:dyDescent="0.2">
      <c r="A15262" s="263" t="s">
        <v>18850</v>
      </c>
      <c r="B15262" s="263" t="s">
        <v>31425</v>
      </c>
      <c r="C15262" s="263" t="s">
        <v>12</v>
      </c>
      <c r="D15262" t="s">
        <v>2</v>
      </c>
    </row>
    <row r="15263" spans="1:4" x14ac:dyDescent="0.2">
      <c r="A15263" s="263" t="s">
        <v>9640</v>
      </c>
      <c r="B15263" s="263" t="s">
        <v>31426</v>
      </c>
      <c r="C15263" s="263" t="s">
        <v>12</v>
      </c>
      <c r="D15263" t="s">
        <v>2</v>
      </c>
    </row>
    <row r="15264" spans="1:4" x14ac:dyDescent="0.2">
      <c r="A15264" s="263" t="s">
        <v>18851</v>
      </c>
      <c r="B15264" s="263" t="s">
        <v>31426</v>
      </c>
      <c r="C15264" s="263" t="s">
        <v>12</v>
      </c>
      <c r="D15264" t="s">
        <v>2</v>
      </c>
    </row>
    <row r="15265" spans="1:4" x14ac:dyDescent="0.2">
      <c r="A15265" s="263" t="s">
        <v>4292</v>
      </c>
      <c r="B15265" s="263" t="s">
        <v>31427</v>
      </c>
      <c r="C15265" s="263" t="s">
        <v>12</v>
      </c>
      <c r="D15265" t="s">
        <v>2</v>
      </c>
    </row>
    <row r="15266" spans="1:4" x14ac:dyDescent="0.2">
      <c r="A15266" s="263" t="s">
        <v>18852</v>
      </c>
      <c r="B15266" s="263" t="s">
        <v>31427</v>
      </c>
      <c r="C15266" s="263" t="s">
        <v>12</v>
      </c>
      <c r="D15266" t="s">
        <v>2</v>
      </c>
    </row>
    <row r="15267" spans="1:4" x14ac:dyDescent="0.2">
      <c r="A15267" s="263" t="s">
        <v>9641</v>
      </c>
      <c r="B15267" s="263" t="s">
        <v>31428</v>
      </c>
      <c r="C15267" s="263" t="s">
        <v>12</v>
      </c>
      <c r="D15267" t="s">
        <v>2</v>
      </c>
    </row>
    <row r="15268" spans="1:4" x14ac:dyDescent="0.2">
      <c r="A15268" s="263" t="s">
        <v>18853</v>
      </c>
      <c r="B15268" s="263" t="s">
        <v>31428</v>
      </c>
      <c r="C15268" s="263" t="s">
        <v>12</v>
      </c>
      <c r="D15268" t="s">
        <v>2</v>
      </c>
    </row>
    <row r="15269" spans="1:4" x14ac:dyDescent="0.2">
      <c r="A15269" s="263" t="s">
        <v>9642</v>
      </c>
      <c r="B15269" s="263" t="s">
        <v>31429</v>
      </c>
      <c r="C15269" s="263" t="s">
        <v>12</v>
      </c>
      <c r="D15269" t="s">
        <v>2</v>
      </c>
    </row>
    <row r="15270" spans="1:4" x14ac:dyDescent="0.2">
      <c r="A15270" s="263" t="s">
        <v>18854</v>
      </c>
      <c r="B15270" s="263" t="s">
        <v>31429</v>
      </c>
      <c r="C15270" s="263" t="s">
        <v>12</v>
      </c>
      <c r="D15270" t="s">
        <v>2</v>
      </c>
    </row>
    <row r="15271" spans="1:4" x14ac:dyDescent="0.2">
      <c r="A15271" s="263" t="s">
        <v>9643</v>
      </c>
      <c r="B15271" s="263" t="s">
        <v>31430</v>
      </c>
      <c r="C15271" s="263" t="s">
        <v>12</v>
      </c>
      <c r="D15271" t="s">
        <v>2</v>
      </c>
    </row>
    <row r="15272" spans="1:4" x14ac:dyDescent="0.2">
      <c r="A15272" s="263" t="s">
        <v>18855</v>
      </c>
      <c r="B15272" s="263" t="s">
        <v>31430</v>
      </c>
      <c r="C15272" s="263" t="s">
        <v>12</v>
      </c>
      <c r="D15272" t="s">
        <v>2</v>
      </c>
    </row>
    <row r="15273" spans="1:4" x14ac:dyDescent="0.2">
      <c r="A15273" s="263" t="s">
        <v>9644</v>
      </c>
      <c r="B15273" s="263" t="s">
        <v>31431</v>
      </c>
      <c r="C15273" s="263" t="s">
        <v>12</v>
      </c>
      <c r="D15273" t="s">
        <v>2</v>
      </c>
    </row>
    <row r="15274" spans="1:4" x14ac:dyDescent="0.2">
      <c r="A15274" s="263" t="s">
        <v>18856</v>
      </c>
      <c r="B15274" s="263" t="s">
        <v>31431</v>
      </c>
      <c r="C15274" s="263" t="s">
        <v>12</v>
      </c>
      <c r="D15274" t="s">
        <v>2</v>
      </c>
    </row>
    <row r="15275" spans="1:4" x14ac:dyDescent="0.2">
      <c r="A15275" s="263" t="s">
        <v>9645</v>
      </c>
      <c r="B15275" s="263" t="s">
        <v>31432</v>
      </c>
      <c r="C15275" s="263" t="s">
        <v>12</v>
      </c>
      <c r="D15275" t="s">
        <v>2</v>
      </c>
    </row>
    <row r="15276" spans="1:4" x14ac:dyDescent="0.2">
      <c r="A15276" s="263" t="s">
        <v>18857</v>
      </c>
      <c r="B15276" s="263" t="s">
        <v>31432</v>
      </c>
      <c r="C15276" s="263" t="s">
        <v>12</v>
      </c>
      <c r="D15276" t="s">
        <v>2</v>
      </c>
    </row>
    <row r="15277" spans="1:4" x14ac:dyDescent="0.2">
      <c r="A15277" s="263" t="s">
        <v>4293</v>
      </c>
      <c r="B15277" s="263" t="s">
        <v>31433</v>
      </c>
      <c r="C15277" s="263" t="s">
        <v>12</v>
      </c>
      <c r="D15277" t="s">
        <v>2</v>
      </c>
    </row>
    <row r="15278" spans="1:4" x14ac:dyDescent="0.2">
      <c r="A15278" s="263" t="s">
        <v>18858</v>
      </c>
      <c r="B15278" s="263" t="s">
        <v>31433</v>
      </c>
      <c r="C15278" s="263" t="s">
        <v>12</v>
      </c>
      <c r="D15278" t="s">
        <v>2</v>
      </c>
    </row>
    <row r="15279" spans="1:4" x14ac:dyDescent="0.2">
      <c r="A15279" s="263" t="s">
        <v>9646</v>
      </c>
      <c r="B15279" s="263" t="s">
        <v>31434</v>
      </c>
      <c r="C15279" s="263" t="s">
        <v>12</v>
      </c>
      <c r="D15279" t="s">
        <v>2</v>
      </c>
    </row>
    <row r="15280" spans="1:4" x14ac:dyDescent="0.2">
      <c r="A15280" s="263" t="s">
        <v>18859</v>
      </c>
      <c r="B15280" s="263" t="s">
        <v>31434</v>
      </c>
      <c r="C15280" s="263" t="s">
        <v>12</v>
      </c>
      <c r="D15280" t="s">
        <v>2</v>
      </c>
    </row>
    <row r="15281" spans="1:4" x14ac:dyDescent="0.2">
      <c r="A15281" s="263" t="s">
        <v>9647</v>
      </c>
      <c r="B15281" s="263" t="s">
        <v>31435</v>
      </c>
      <c r="C15281" s="263" t="s">
        <v>12</v>
      </c>
      <c r="D15281" t="s">
        <v>2</v>
      </c>
    </row>
    <row r="15282" spans="1:4" x14ac:dyDescent="0.2">
      <c r="A15282" s="263" t="s">
        <v>18860</v>
      </c>
      <c r="B15282" s="263" t="s">
        <v>31435</v>
      </c>
      <c r="C15282" s="263" t="s">
        <v>12</v>
      </c>
      <c r="D15282" t="s">
        <v>2</v>
      </c>
    </row>
    <row r="15283" spans="1:4" x14ac:dyDescent="0.2">
      <c r="A15283" s="263" t="s">
        <v>9648</v>
      </c>
      <c r="B15283" s="263" t="s">
        <v>31436</v>
      </c>
      <c r="C15283" s="263" t="s">
        <v>12</v>
      </c>
      <c r="D15283" t="s">
        <v>2</v>
      </c>
    </row>
    <row r="15284" spans="1:4" x14ac:dyDescent="0.2">
      <c r="A15284" s="263" t="s">
        <v>18861</v>
      </c>
      <c r="B15284" s="263" t="s">
        <v>31436</v>
      </c>
      <c r="C15284" s="263" t="s">
        <v>12</v>
      </c>
      <c r="D15284" t="s">
        <v>2</v>
      </c>
    </row>
    <row r="15285" spans="1:4" x14ac:dyDescent="0.2">
      <c r="A15285" s="263" t="s">
        <v>9649</v>
      </c>
      <c r="B15285" s="263" t="s">
        <v>31437</v>
      </c>
      <c r="C15285" s="263" t="s">
        <v>12</v>
      </c>
      <c r="D15285" t="s">
        <v>2</v>
      </c>
    </row>
    <row r="15286" spans="1:4" x14ac:dyDescent="0.2">
      <c r="A15286" s="263" t="s">
        <v>18862</v>
      </c>
      <c r="B15286" s="263" t="s">
        <v>31437</v>
      </c>
      <c r="C15286" s="263" t="s">
        <v>12</v>
      </c>
      <c r="D15286" t="s">
        <v>2</v>
      </c>
    </row>
    <row r="15287" spans="1:4" x14ac:dyDescent="0.2">
      <c r="A15287" s="263" t="s">
        <v>9650</v>
      </c>
      <c r="B15287" s="263" t="s">
        <v>31438</v>
      </c>
      <c r="C15287" s="263" t="s">
        <v>12</v>
      </c>
      <c r="D15287" t="s">
        <v>2</v>
      </c>
    </row>
    <row r="15288" spans="1:4" x14ac:dyDescent="0.2">
      <c r="A15288" s="263" t="s">
        <v>18863</v>
      </c>
      <c r="B15288" s="263" t="s">
        <v>31438</v>
      </c>
      <c r="C15288" s="263" t="s">
        <v>12</v>
      </c>
      <c r="D15288" t="s">
        <v>2</v>
      </c>
    </row>
    <row r="15289" spans="1:4" x14ac:dyDescent="0.2">
      <c r="A15289" s="263" t="s">
        <v>4294</v>
      </c>
      <c r="B15289" s="263" t="s">
        <v>31439</v>
      </c>
      <c r="C15289" s="263" t="s">
        <v>12</v>
      </c>
      <c r="D15289" t="s">
        <v>2</v>
      </c>
    </row>
    <row r="15290" spans="1:4" x14ac:dyDescent="0.2">
      <c r="A15290" s="263" t="s">
        <v>18864</v>
      </c>
      <c r="B15290" s="263" t="s">
        <v>31439</v>
      </c>
      <c r="C15290" s="263" t="s">
        <v>12</v>
      </c>
      <c r="D15290" t="s">
        <v>2</v>
      </c>
    </row>
    <row r="15291" spans="1:4" x14ac:dyDescent="0.2">
      <c r="A15291" s="263" t="s">
        <v>9651</v>
      </c>
      <c r="B15291" s="263" t="s">
        <v>31440</v>
      </c>
      <c r="C15291" s="263" t="s">
        <v>12</v>
      </c>
      <c r="D15291" t="s">
        <v>2</v>
      </c>
    </row>
    <row r="15292" spans="1:4" x14ac:dyDescent="0.2">
      <c r="A15292" s="263" t="s">
        <v>18865</v>
      </c>
      <c r="B15292" s="263" t="s">
        <v>31440</v>
      </c>
      <c r="C15292" s="263" t="s">
        <v>12</v>
      </c>
      <c r="D15292" t="s">
        <v>2</v>
      </c>
    </row>
    <row r="15293" spans="1:4" x14ac:dyDescent="0.2">
      <c r="A15293" s="263" t="s">
        <v>9652</v>
      </c>
      <c r="B15293" s="263" t="s">
        <v>31441</v>
      </c>
      <c r="C15293" s="263" t="s">
        <v>12</v>
      </c>
      <c r="D15293" t="s">
        <v>2</v>
      </c>
    </row>
    <row r="15294" spans="1:4" x14ac:dyDescent="0.2">
      <c r="A15294" s="263" t="s">
        <v>18866</v>
      </c>
      <c r="B15294" s="263" t="s">
        <v>31441</v>
      </c>
      <c r="C15294" s="263" t="s">
        <v>12</v>
      </c>
      <c r="D15294" t="s">
        <v>2</v>
      </c>
    </row>
    <row r="15295" spans="1:4" x14ac:dyDescent="0.2">
      <c r="A15295" s="263" t="s">
        <v>9653</v>
      </c>
      <c r="B15295" s="263" t="s">
        <v>31442</v>
      </c>
      <c r="C15295" s="263" t="s">
        <v>12</v>
      </c>
      <c r="D15295" t="s">
        <v>2</v>
      </c>
    </row>
    <row r="15296" spans="1:4" x14ac:dyDescent="0.2">
      <c r="A15296" s="263" t="s">
        <v>18867</v>
      </c>
      <c r="B15296" s="263" t="s">
        <v>31442</v>
      </c>
      <c r="C15296" s="263" t="s">
        <v>12</v>
      </c>
      <c r="D15296" t="s">
        <v>2</v>
      </c>
    </row>
    <row r="15297" spans="1:4" x14ac:dyDescent="0.2">
      <c r="A15297" s="263" t="s">
        <v>9654</v>
      </c>
      <c r="B15297" s="263" t="s">
        <v>31443</v>
      </c>
      <c r="C15297" s="263" t="s">
        <v>12</v>
      </c>
      <c r="D15297" t="s">
        <v>2</v>
      </c>
    </row>
    <row r="15298" spans="1:4" x14ac:dyDescent="0.2">
      <c r="A15298" s="263" t="s">
        <v>18868</v>
      </c>
      <c r="B15298" s="263" t="s">
        <v>31443</v>
      </c>
      <c r="C15298" s="263" t="s">
        <v>12</v>
      </c>
      <c r="D15298" t="s">
        <v>2</v>
      </c>
    </row>
    <row r="15299" spans="1:4" x14ac:dyDescent="0.2">
      <c r="A15299" s="263" t="s">
        <v>9655</v>
      </c>
      <c r="B15299" s="263" t="s">
        <v>31444</v>
      </c>
      <c r="C15299" s="263" t="s">
        <v>12</v>
      </c>
      <c r="D15299" t="s">
        <v>2</v>
      </c>
    </row>
    <row r="15300" spans="1:4" x14ac:dyDescent="0.2">
      <c r="A15300" s="263" t="s">
        <v>18869</v>
      </c>
      <c r="B15300" s="263" t="s">
        <v>31444</v>
      </c>
      <c r="C15300" s="263" t="s">
        <v>12</v>
      </c>
      <c r="D15300" t="s">
        <v>2</v>
      </c>
    </row>
    <row r="15301" spans="1:4" x14ac:dyDescent="0.2">
      <c r="A15301" s="263" t="s">
        <v>4295</v>
      </c>
      <c r="B15301" s="263" t="s">
        <v>31445</v>
      </c>
      <c r="C15301" s="263" t="s">
        <v>12</v>
      </c>
      <c r="D15301" t="s">
        <v>2</v>
      </c>
    </row>
    <row r="15302" spans="1:4" x14ac:dyDescent="0.2">
      <c r="A15302" s="263" t="s">
        <v>18870</v>
      </c>
      <c r="B15302" s="263" t="s">
        <v>31445</v>
      </c>
      <c r="C15302" s="263" t="s">
        <v>12</v>
      </c>
      <c r="D15302" t="s">
        <v>2</v>
      </c>
    </row>
    <row r="15303" spans="1:4" x14ac:dyDescent="0.2">
      <c r="A15303" s="263" t="s">
        <v>9656</v>
      </c>
      <c r="B15303" s="263" t="s">
        <v>31446</v>
      </c>
      <c r="C15303" s="263" t="s">
        <v>12</v>
      </c>
      <c r="D15303" t="s">
        <v>2</v>
      </c>
    </row>
    <row r="15304" spans="1:4" x14ac:dyDescent="0.2">
      <c r="A15304" s="263" t="s">
        <v>18871</v>
      </c>
      <c r="B15304" s="263" t="s">
        <v>31446</v>
      </c>
      <c r="C15304" s="263" t="s">
        <v>12</v>
      </c>
      <c r="D15304" t="s">
        <v>2</v>
      </c>
    </row>
    <row r="15305" spans="1:4" x14ac:dyDescent="0.2">
      <c r="A15305" s="263" t="s">
        <v>9657</v>
      </c>
      <c r="B15305" s="263" t="s">
        <v>31447</v>
      </c>
      <c r="C15305" s="263" t="s">
        <v>12</v>
      </c>
      <c r="D15305" t="s">
        <v>2</v>
      </c>
    </row>
    <row r="15306" spans="1:4" x14ac:dyDescent="0.2">
      <c r="A15306" s="263" t="s">
        <v>18872</v>
      </c>
      <c r="B15306" s="263" t="s">
        <v>31447</v>
      </c>
      <c r="C15306" s="263" t="s">
        <v>12</v>
      </c>
      <c r="D15306" t="s">
        <v>2</v>
      </c>
    </row>
    <row r="15307" spans="1:4" x14ac:dyDescent="0.2">
      <c r="A15307" s="263" t="s">
        <v>9658</v>
      </c>
      <c r="B15307" s="263" t="s">
        <v>31448</v>
      </c>
      <c r="C15307" s="263" t="s">
        <v>12</v>
      </c>
      <c r="D15307" t="s">
        <v>2</v>
      </c>
    </row>
    <row r="15308" spans="1:4" x14ac:dyDescent="0.2">
      <c r="A15308" s="263" t="s">
        <v>18873</v>
      </c>
      <c r="B15308" s="263" t="s">
        <v>31448</v>
      </c>
      <c r="C15308" s="263" t="s">
        <v>12</v>
      </c>
      <c r="D15308" t="s">
        <v>2</v>
      </c>
    </row>
    <row r="15309" spans="1:4" x14ac:dyDescent="0.2">
      <c r="A15309" s="263" t="s">
        <v>9659</v>
      </c>
      <c r="B15309" s="263" t="s">
        <v>31449</v>
      </c>
      <c r="C15309" s="263" t="s">
        <v>12</v>
      </c>
      <c r="D15309" t="s">
        <v>2</v>
      </c>
    </row>
    <row r="15310" spans="1:4" x14ac:dyDescent="0.2">
      <c r="A15310" s="263" t="s">
        <v>18874</v>
      </c>
      <c r="B15310" s="263" t="s">
        <v>31449</v>
      </c>
      <c r="C15310" s="263" t="s">
        <v>12</v>
      </c>
      <c r="D15310" t="s">
        <v>2</v>
      </c>
    </row>
    <row r="15311" spans="1:4" x14ac:dyDescent="0.2">
      <c r="A15311" s="263" t="s">
        <v>9660</v>
      </c>
      <c r="B15311" s="263" t="s">
        <v>31450</v>
      </c>
      <c r="C15311" s="263" t="s">
        <v>12</v>
      </c>
      <c r="D15311" t="s">
        <v>2</v>
      </c>
    </row>
    <row r="15312" spans="1:4" x14ac:dyDescent="0.2">
      <c r="A15312" s="263" t="s">
        <v>18875</v>
      </c>
      <c r="B15312" s="263" t="s">
        <v>31450</v>
      </c>
      <c r="C15312" s="263" t="s">
        <v>12</v>
      </c>
      <c r="D15312" t="s">
        <v>2</v>
      </c>
    </row>
    <row r="15313" spans="1:4" x14ac:dyDescent="0.2">
      <c r="A15313" s="263" t="s">
        <v>4296</v>
      </c>
      <c r="B15313" s="263" t="s">
        <v>31451</v>
      </c>
      <c r="C15313" s="263" t="s">
        <v>12</v>
      </c>
      <c r="D15313" t="s">
        <v>2</v>
      </c>
    </row>
    <row r="15314" spans="1:4" x14ac:dyDescent="0.2">
      <c r="A15314" s="263" t="s">
        <v>18876</v>
      </c>
      <c r="B15314" s="263" t="s">
        <v>31451</v>
      </c>
      <c r="C15314" s="263" t="s">
        <v>12</v>
      </c>
      <c r="D15314" t="s">
        <v>2</v>
      </c>
    </row>
    <row r="15315" spans="1:4" x14ac:dyDescent="0.2">
      <c r="A15315" s="263" t="s">
        <v>9661</v>
      </c>
      <c r="B15315" s="263" t="s">
        <v>31452</v>
      </c>
      <c r="C15315" s="263" t="s">
        <v>12</v>
      </c>
      <c r="D15315" t="s">
        <v>2</v>
      </c>
    </row>
    <row r="15316" spans="1:4" x14ac:dyDescent="0.2">
      <c r="A15316" s="263" t="s">
        <v>18877</v>
      </c>
      <c r="B15316" s="263" t="s">
        <v>31452</v>
      </c>
      <c r="C15316" s="263" t="s">
        <v>12</v>
      </c>
      <c r="D15316" t="s">
        <v>2</v>
      </c>
    </row>
    <row r="15317" spans="1:4" x14ac:dyDescent="0.2">
      <c r="A15317" s="263" t="s">
        <v>9662</v>
      </c>
      <c r="B15317" s="263" t="s">
        <v>31453</v>
      </c>
      <c r="C15317" s="263" t="s">
        <v>12</v>
      </c>
      <c r="D15317" t="s">
        <v>2</v>
      </c>
    </row>
    <row r="15318" spans="1:4" x14ac:dyDescent="0.2">
      <c r="A15318" s="263" t="s">
        <v>18878</v>
      </c>
      <c r="B15318" s="263" t="s">
        <v>31453</v>
      </c>
      <c r="C15318" s="263" t="s">
        <v>12</v>
      </c>
      <c r="D15318" t="s">
        <v>2</v>
      </c>
    </row>
    <row r="15319" spans="1:4" x14ac:dyDescent="0.2">
      <c r="A15319" s="263" t="s">
        <v>9663</v>
      </c>
      <c r="B15319" s="263" t="s">
        <v>31454</v>
      </c>
      <c r="C15319" s="263" t="s">
        <v>12</v>
      </c>
      <c r="D15319" t="s">
        <v>2</v>
      </c>
    </row>
    <row r="15320" spans="1:4" x14ac:dyDescent="0.2">
      <c r="A15320" s="263" t="s">
        <v>18879</v>
      </c>
      <c r="B15320" s="263" t="s">
        <v>31454</v>
      </c>
      <c r="C15320" s="263" t="s">
        <v>12</v>
      </c>
      <c r="D15320" t="s">
        <v>2</v>
      </c>
    </row>
    <row r="15321" spans="1:4" x14ac:dyDescent="0.2">
      <c r="A15321" s="263" t="s">
        <v>9664</v>
      </c>
      <c r="B15321" s="263" t="s">
        <v>31455</v>
      </c>
      <c r="C15321" s="263" t="s">
        <v>12</v>
      </c>
      <c r="D15321" t="s">
        <v>2</v>
      </c>
    </row>
    <row r="15322" spans="1:4" x14ac:dyDescent="0.2">
      <c r="A15322" s="263" t="s">
        <v>18880</v>
      </c>
      <c r="B15322" s="263" t="s">
        <v>31455</v>
      </c>
      <c r="C15322" s="263" t="s">
        <v>12</v>
      </c>
      <c r="D15322" t="s">
        <v>2</v>
      </c>
    </row>
    <row r="15323" spans="1:4" x14ac:dyDescent="0.2">
      <c r="A15323" s="263" t="s">
        <v>9665</v>
      </c>
      <c r="B15323" s="263" t="s">
        <v>31456</v>
      </c>
      <c r="C15323" s="263" t="s">
        <v>12</v>
      </c>
      <c r="D15323" t="s">
        <v>2</v>
      </c>
    </row>
    <row r="15324" spans="1:4" x14ac:dyDescent="0.2">
      <c r="A15324" s="263" t="s">
        <v>18881</v>
      </c>
      <c r="B15324" s="263" t="s">
        <v>31456</v>
      </c>
      <c r="C15324" s="263" t="s">
        <v>12</v>
      </c>
      <c r="D15324" t="s">
        <v>2</v>
      </c>
    </row>
    <row r="15325" spans="1:4" x14ac:dyDescent="0.2">
      <c r="A15325" s="263" t="s">
        <v>4297</v>
      </c>
      <c r="B15325" s="263" t="s">
        <v>31457</v>
      </c>
      <c r="C15325" s="263" t="s">
        <v>12</v>
      </c>
      <c r="D15325" t="s">
        <v>2</v>
      </c>
    </row>
    <row r="15326" spans="1:4" x14ac:dyDescent="0.2">
      <c r="A15326" s="263" t="s">
        <v>18882</v>
      </c>
      <c r="B15326" s="263" t="s">
        <v>31457</v>
      </c>
      <c r="C15326" s="263" t="s">
        <v>12</v>
      </c>
      <c r="D15326" t="s">
        <v>2</v>
      </c>
    </row>
    <row r="15327" spans="1:4" x14ac:dyDescent="0.2">
      <c r="A15327" s="263" t="s">
        <v>9666</v>
      </c>
      <c r="B15327" s="263" t="s">
        <v>31458</v>
      </c>
      <c r="C15327" s="263" t="s">
        <v>12</v>
      </c>
      <c r="D15327" t="s">
        <v>2</v>
      </c>
    </row>
    <row r="15328" spans="1:4" x14ac:dyDescent="0.2">
      <c r="A15328" s="263" t="s">
        <v>18883</v>
      </c>
      <c r="B15328" s="263" t="s">
        <v>31458</v>
      </c>
      <c r="C15328" s="263" t="s">
        <v>12</v>
      </c>
      <c r="D15328" t="s">
        <v>2</v>
      </c>
    </row>
    <row r="15329" spans="1:4" x14ac:dyDescent="0.2">
      <c r="A15329" s="263" t="s">
        <v>9667</v>
      </c>
      <c r="B15329" s="263" t="s">
        <v>31459</v>
      </c>
      <c r="C15329" s="263" t="s">
        <v>12</v>
      </c>
      <c r="D15329" t="s">
        <v>2</v>
      </c>
    </row>
    <row r="15330" spans="1:4" x14ac:dyDescent="0.2">
      <c r="A15330" s="263" t="s">
        <v>18884</v>
      </c>
      <c r="B15330" s="263" t="s">
        <v>31459</v>
      </c>
      <c r="C15330" s="263" t="s">
        <v>12</v>
      </c>
      <c r="D15330" t="s">
        <v>2</v>
      </c>
    </row>
    <row r="15331" spans="1:4" x14ac:dyDescent="0.2">
      <c r="A15331" s="263" t="s">
        <v>9668</v>
      </c>
      <c r="B15331" s="263" t="s">
        <v>31460</v>
      </c>
      <c r="C15331" s="263" t="s">
        <v>12</v>
      </c>
      <c r="D15331" t="s">
        <v>2</v>
      </c>
    </row>
    <row r="15332" spans="1:4" x14ac:dyDescent="0.2">
      <c r="A15332" s="263" t="s">
        <v>18885</v>
      </c>
      <c r="B15332" s="263" t="s">
        <v>31460</v>
      </c>
      <c r="C15332" s="263" t="s">
        <v>12</v>
      </c>
      <c r="D15332" t="s">
        <v>2</v>
      </c>
    </row>
    <row r="15333" spans="1:4" x14ac:dyDescent="0.2">
      <c r="A15333" s="263" t="s">
        <v>9669</v>
      </c>
      <c r="B15333" s="263" t="s">
        <v>31461</v>
      </c>
      <c r="C15333" s="263" t="s">
        <v>12</v>
      </c>
      <c r="D15333" t="s">
        <v>2</v>
      </c>
    </row>
    <row r="15334" spans="1:4" x14ac:dyDescent="0.2">
      <c r="A15334" s="263" t="s">
        <v>18886</v>
      </c>
      <c r="B15334" s="263" t="s">
        <v>31461</v>
      </c>
      <c r="C15334" s="263" t="s">
        <v>12</v>
      </c>
      <c r="D15334" t="s">
        <v>2</v>
      </c>
    </row>
    <row r="15335" spans="1:4" x14ac:dyDescent="0.2">
      <c r="A15335" s="263" t="s">
        <v>9670</v>
      </c>
      <c r="B15335" s="263" t="s">
        <v>31462</v>
      </c>
      <c r="C15335" s="263" t="s">
        <v>12</v>
      </c>
      <c r="D15335" t="s">
        <v>2</v>
      </c>
    </row>
    <row r="15336" spans="1:4" x14ac:dyDescent="0.2">
      <c r="A15336" s="263" t="s">
        <v>18887</v>
      </c>
      <c r="B15336" s="263" t="s">
        <v>31462</v>
      </c>
      <c r="C15336" s="263" t="s">
        <v>12</v>
      </c>
      <c r="D15336" t="s">
        <v>2</v>
      </c>
    </row>
    <row r="15337" spans="1:4" x14ac:dyDescent="0.2">
      <c r="A15337" s="263" t="s">
        <v>9671</v>
      </c>
      <c r="B15337" s="263" t="s">
        <v>31463</v>
      </c>
      <c r="C15337" s="263" t="s">
        <v>12</v>
      </c>
      <c r="D15337" t="s">
        <v>2</v>
      </c>
    </row>
    <row r="15338" spans="1:4" x14ac:dyDescent="0.2">
      <c r="A15338" s="263" t="s">
        <v>18888</v>
      </c>
      <c r="B15338" s="263" t="s">
        <v>31463</v>
      </c>
      <c r="C15338" s="263" t="s">
        <v>12</v>
      </c>
      <c r="D15338" t="s">
        <v>2</v>
      </c>
    </row>
    <row r="15339" spans="1:4" x14ac:dyDescent="0.2">
      <c r="A15339" s="263" t="s">
        <v>4302</v>
      </c>
      <c r="B15339" s="263" t="s">
        <v>31464</v>
      </c>
      <c r="C15339" s="263" t="s">
        <v>12</v>
      </c>
      <c r="D15339" t="s">
        <v>2</v>
      </c>
    </row>
    <row r="15340" spans="1:4" x14ac:dyDescent="0.2">
      <c r="A15340" s="263" t="s">
        <v>18889</v>
      </c>
      <c r="B15340" s="263" t="s">
        <v>31464</v>
      </c>
      <c r="C15340" s="263" t="s">
        <v>12</v>
      </c>
      <c r="D15340" t="s">
        <v>2</v>
      </c>
    </row>
    <row r="15341" spans="1:4" x14ac:dyDescent="0.2">
      <c r="A15341" s="263" t="s">
        <v>4303</v>
      </c>
      <c r="B15341" s="263" t="s">
        <v>31465</v>
      </c>
      <c r="C15341" s="263" t="s">
        <v>12</v>
      </c>
      <c r="D15341" t="s">
        <v>2</v>
      </c>
    </row>
    <row r="15342" spans="1:4" x14ac:dyDescent="0.2">
      <c r="A15342" s="263" t="s">
        <v>18890</v>
      </c>
      <c r="B15342" s="263" t="s">
        <v>31465</v>
      </c>
      <c r="C15342" s="263" t="s">
        <v>12</v>
      </c>
      <c r="D15342" t="s">
        <v>2</v>
      </c>
    </row>
    <row r="15343" spans="1:4" x14ac:dyDescent="0.2">
      <c r="A15343" s="263" t="s">
        <v>4304</v>
      </c>
      <c r="B15343" s="263" t="s">
        <v>31466</v>
      </c>
      <c r="C15343" s="263" t="s">
        <v>12</v>
      </c>
      <c r="D15343" t="s">
        <v>2</v>
      </c>
    </row>
    <row r="15344" spans="1:4" x14ac:dyDescent="0.2">
      <c r="A15344" s="263" t="s">
        <v>18891</v>
      </c>
      <c r="B15344" s="263" t="s">
        <v>31466</v>
      </c>
      <c r="C15344" s="263" t="s">
        <v>12</v>
      </c>
      <c r="D15344" t="s">
        <v>2</v>
      </c>
    </row>
    <row r="15345" spans="1:4" x14ac:dyDescent="0.2">
      <c r="A15345" s="263" t="s">
        <v>4305</v>
      </c>
      <c r="B15345" s="263" t="s">
        <v>31467</v>
      </c>
      <c r="C15345" s="263" t="s">
        <v>12</v>
      </c>
      <c r="D15345" t="s">
        <v>2</v>
      </c>
    </row>
    <row r="15346" spans="1:4" x14ac:dyDescent="0.2">
      <c r="A15346" s="263" t="s">
        <v>18892</v>
      </c>
      <c r="B15346" s="263" t="s">
        <v>31467</v>
      </c>
      <c r="C15346" s="263" t="s">
        <v>12</v>
      </c>
      <c r="D15346" t="s">
        <v>2</v>
      </c>
    </row>
    <row r="15347" spans="1:4" x14ac:dyDescent="0.2">
      <c r="A15347" s="263" t="s">
        <v>4306</v>
      </c>
      <c r="B15347" s="263" t="s">
        <v>31468</v>
      </c>
      <c r="C15347" s="263" t="s">
        <v>12</v>
      </c>
      <c r="D15347" t="s">
        <v>2</v>
      </c>
    </row>
    <row r="15348" spans="1:4" x14ac:dyDescent="0.2">
      <c r="A15348" s="263" t="s">
        <v>18893</v>
      </c>
      <c r="B15348" s="263" t="s">
        <v>31468</v>
      </c>
      <c r="C15348" s="263" t="s">
        <v>12</v>
      </c>
      <c r="D15348" t="s">
        <v>2</v>
      </c>
    </row>
    <row r="15349" spans="1:4" x14ac:dyDescent="0.2">
      <c r="A15349" s="263" t="s">
        <v>4307</v>
      </c>
      <c r="B15349" s="263" t="s">
        <v>31469</v>
      </c>
      <c r="C15349" s="263" t="s">
        <v>12</v>
      </c>
      <c r="D15349" t="s">
        <v>2</v>
      </c>
    </row>
    <row r="15350" spans="1:4" x14ac:dyDescent="0.2">
      <c r="A15350" s="263" t="s">
        <v>18894</v>
      </c>
      <c r="B15350" s="263" t="s">
        <v>31469</v>
      </c>
      <c r="C15350" s="263" t="s">
        <v>12</v>
      </c>
      <c r="D15350" t="s">
        <v>2</v>
      </c>
    </row>
    <row r="15351" spans="1:4" x14ac:dyDescent="0.2">
      <c r="A15351" s="263" t="s">
        <v>4308</v>
      </c>
      <c r="B15351" s="263" t="s">
        <v>31470</v>
      </c>
      <c r="C15351" s="263" t="s">
        <v>12</v>
      </c>
      <c r="D15351" t="s">
        <v>2</v>
      </c>
    </row>
    <row r="15352" spans="1:4" x14ac:dyDescent="0.2">
      <c r="A15352" s="263" t="s">
        <v>18895</v>
      </c>
      <c r="B15352" s="263" t="s">
        <v>31470</v>
      </c>
      <c r="C15352" s="263" t="s">
        <v>12</v>
      </c>
      <c r="D15352" t="s">
        <v>2</v>
      </c>
    </row>
    <row r="15353" spans="1:4" x14ac:dyDescent="0.2">
      <c r="A15353" s="263" t="s">
        <v>4309</v>
      </c>
      <c r="B15353" s="263" t="s">
        <v>31471</v>
      </c>
      <c r="C15353" s="263" t="s">
        <v>12</v>
      </c>
      <c r="D15353" t="s">
        <v>2</v>
      </c>
    </row>
    <row r="15354" spans="1:4" x14ac:dyDescent="0.2">
      <c r="A15354" s="263" t="s">
        <v>18896</v>
      </c>
      <c r="B15354" s="263" t="s">
        <v>31471</v>
      </c>
      <c r="C15354" s="263" t="s">
        <v>12</v>
      </c>
      <c r="D15354" t="s">
        <v>2</v>
      </c>
    </row>
    <row r="15355" spans="1:4" x14ac:dyDescent="0.2">
      <c r="A15355" s="263" t="s">
        <v>4310</v>
      </c>
      <c r="B15355" s="263" t="s">
        <v>31472</v>
      </c>
      <c r="C15355" s="263" t="s">
        <v>12</v>
      </c>
      <c r="D15355" t="s">
        <v>2</v>
      </c>
    </row>
    <row r="15356" spans="1:4" x14ac:dyDescent="0.2">
      <c r="A15356" s="263" t="s">
        <v>18897</v>
      </c>
      <c r="B15356" s="263" t="s">
        <v>31472</v>
      </c>
      <c r="C15356" s="263" t="s">
        <v>12</v>
      </c>
      <c r="D15356" t="s">
        <v>2</v>
      </c>
    </row>
    <row r="15357" spans="1:4" x14ac:dyDescent="0.2">
      <c r="A15357" s="263" t="s">
        <v>4311</v>
      </c>
      <c r="B15357" s="263" t="s">
        <v>31473</v>
      </c>
      <c r="C15357" s="263" t="s">
        <v>12</v>
      </c>
      <c r="D15357" t="s">
        <v>2</v>
      </c>
    </row>
    <row r="15358" spans="1:4" x14ac:dyDescent="0.2">
      <c r="A15358" s="263" t="s">
        <v>18898</v>
      </c>
      <c r="B15358" s="263" t="s">
        <v>31473</v>
      </c>
      <c r="C15358" s="263" t="s">
        <v>12</v>
      </c>
      <c r="D15358" t="s">
        <v>2</v>
      </c>
    </row>
    <row r="15359" spans="1:4" x14ac:dyDescent="0.2">
      <c r="A15359" s="263" t="s">
        <v>4312</v>
      </c>
      <c r="B15359" s="263" t="s">
        <v>31474</v>
      </c>
      <c r="C15359" s="263" t="s">
        <v>12</v>
      </c>
      <c r="D15359" t="s">
        <v>2</v>
      </c>
    </row>
    <row r="15360" spans="1:4" x14ac:dyDescent="0.2">
      <c r="A15360" s="263" t="s">
        <v>18899</v>
      </c>
      <c r="B15360" s="263" t="s">
        <v>31474</v>
      </c>
      <c r="C15360" s="263" t="s">
        <v>12</v>
      </c>
      <c r="D15360" t="s">
        <v>2</v>
      </c>
    </row>
    <row r="15361" spans="1:4" x14ac:dyDescent="0.2">
      <c r="A15361" s="263" t="s">
        <v>4313</v>
      </c>
      <c r="B15361" s="263" t="s">
        <v>31475</v>
      </c>
      <c r="C15361" s="263" t="s">
        <v>12</v>
      </c>
      <c r="D15361" t="s">
        <v>2</v>
      </c>
    </row>
    <row r="15362" spans="1:4" x14ac:dyDescent="0.2">
      <c r="A15362" s="263" t="s">
        <v>18900</v>
      </c>
      <c r="B15362" s="263" t="s">
        <v>31475</v>
      </c>
      <c r="C15362" s="263" t="s">
        <v>12</v>
      </c>
      <c r="D15362" t="s">
        <v>2</v>
      </c>
    </row>
    <row r="15363" spans="1:4" x14ac:dyDescent="0.2">
      <c r="A15363" s="263" t="s">
        <v>4314</v>
      </c>
      <c r="B15363" s="263" t="s">
        <v>31476</v>
      </c>
      <c r="C15363" s="263" t="s">
        <v>12</v>
      </c>
      <c r="D15363" t="s">
        <v>2</v>
      </c>
    </row>
    <row r="15364" spans="1:4" x14ac:dyDescent="0.2">
      <c r="A15364" s="263" t="s">
        <v>18901</v>
      </c>
      <c r="B15364" s="263" t="s">
        <v>31476</v>
      </c>
      <c r="C15364" s="263" t="s">
        <v>12</v>
      </c>
      <c r="D15364" t="s">
        <v>2</v>
      </c>
    </row>
    <row r="15365" spans="1:4" x14ac:dyDescent="0.2">
      <c r="A15365" s="263" t="s">
        <v>4315</v>
      </c>
      <c r="B15365" s="263" t="s">
        <v>31477</v>
      </c>
      <c r="C15365" s="263" t="s">
        <v>12</v>
      </c>
      <c r="D15365" t="s">
        <v>2</v>
      </c>
    </row>
    <row r="15366" spans="1:4" x14ac:dyDescent="0.2">
      <c r="A15366" s="263" t="s">
        <v>18902</v>
      </c>
      <c r="B15366" s="263" t="s">
        <v>31477</v>
      </c>
      <c r="C15366" s="263" t="s">
        <v>12</v>
      </c>
      <c r="D15366" t="s">
        <v>2</v>
      </c>
    </row>
    <row r="15367" spans="1:4" x14ac:dyDescent="0.2">
      <c r="A15367" s="263" t="s">
        <v>4316</v>
      </c>
      <c r="B15367" s="263" t="s">
        <v>31478</v>
      </c>
      <c r="C15367" s="263" t="s">
        <v>12</v>
      </c>
      <c r="D15367" t="s">
        <v>2</v>
      </c>
    </row>
    <row r="15368" spans="1:4" x14ac:dyDescent="0.2">
      <c r="A15368" s="263" t="s">
        <v>18903</v>
      </c>
      <c r="B15368" s="263" t="s">
        <v>31478</v>
      </c>
      <c r="C15368" s="263" t="s">
        <v>12</v>
      </c>
      <c r="D15368" t="s">
        <v>2</v>
      </c>
    </row>
    <row r="15369" spans="1:4" x14ac:dyDescent="0.2">
      <c r="A15369" s="263" t="s">
        <v>4317</v>
      </c>
      <c r="B15369" s="263" t="s">
        <v>31479</v>
      </c>
      <c r="C15369" s="263" t="s">
        <v>12</v>
      </c>
      <c r="D15369" t="s">
        <v>2</v>
      </c>
    </row>
    <row r="15370" spans="1:4" x14ac:dyDescent="0.2">
      <c r="A15370" s="263" t="s">
        <v>18904</v>
      </c>
      <c r="B15370" s="263" t="s">
        <v>31479</v>
      </c>
      <c r="C15370" s="263" t="s">
        <v>12</v>
      </c>
      <c r="D15370" t="s">
        <v>2</v>
      </c>
    </row>
    <row r="15371" spans="1:4" x14ac:dyDescent="0.2">
      <c r="A15371" s="263" t="s">
        <v>4318</v>
      </c>
      <c r="B15371" s="263" t="s">
        <v>31480</v>
      </c>
      <c r="C15371" s="263" t="s">
        <v>12</v>
      </c>
      <c r="D15371" t="s">
        <v>2</v>
      </c>
    </row>
    <row r="15372" spans="1:4" x14ac:dyDescent="0.2">
      <c r="A15372" s="263" t="s">
        <v>18905</v>
      </c>
      <c r="B15372" s="263" t="s">
        <v>31480</v>
      </c>
      <c r="C15372" s="263" t="s">
        <v>12</v>
      </c>
      <c r="D15372" t="s">
        <v>2</v>
      </c>
    </row>
    <row r="15373" spans="1:4" x14ac:dyDescent="0.2">
      <c r="A15373" s="263" t="s">
        <v>4319</v>
      </c>
      <c r="B15373" s="263" t="s">
        <v>31481</v>
      </c>
      <c r="C15373" s="263" t="s">
        <v>12</v>
      </c>
      <c r="D15373" t="s">
        <v>2</v>
      </c>
    </row>
    <row r="15374" spans="1:4" x14ac:dyDescent="0.2">
      <c r="A15374" s="263" t="s">
        <v>18906</v>
      </c>
      <c r="B15374" s="263" t="s">
        <v>31481</v>
      </c>
      <c r="C15374" s="263" t="s">
        <v>12</v>
      </c>
      <c r="D15374" t="s">
        <v>2</v>
      </c>
    </row>
    <row r="15375" spans="1:4" x14ac:dyDescent="0.2">
      <c r="A15375" s="263" t="s">
        <v>4320</v>
      </c>
      <c r="B15375" s="263" t="s">
        <v>31482</v>
      </c>
      <c r="C15375" s="263" t="s">
        <v>12</v>
      </c>
      <c r="D15375" t="s">
        <v>2</v>
      </c>
    </row>
    <row r="15376" spans="1:4" x14ac:dyDescent="0.2">
      <c r="A15376" s="263" t="s">
        <v>18907</v>
      </c>
      <c r="B15376" s="263" t="s">
        <v>31482</v>
      </c>
      <c r="C15376" s="263" t="s">
        <v>12</v>
      </c>
      <c r="D15376" t="s">
        <v>2</v>
      </c>
    </row>
    <row r="15377" spans="1:4" x14ac:dyDescent="0.2">
      <c r="A15377" s="263" t="s">
        <v>4321</v>
      </c>
      <c r="B15377" s="263" t="s">
        <v>31483</v>
      </c>
      <c r="C15377" s="263" t="s">
        <v>12</v>
      </c>
      <c r="D15377" t="s">
        <v>2</v>
      </c>
    </row>
    <row r="15378" spans="1:4" x14ac:dyDescent="0.2">
      <c r="A15378" s="263" t="s">
        <v>18908</v>
      </c>
      <c r="B15378" s="263" t="s">
        <v>31483</v>
      </c>
      <c r="C15378" s="263" t="s">
        <v>12</v>
      </c>
      <c r="D15378" t="s">
        <v>2</v>
      </c>
    </row>
    <row r="15379" spans="1:4" x14ac:dyDescent="0.2">
      <c r="A15379" s="263" t="s">
        <v>4322</v>
      </c>
      <c r="B15379" s="263" t="s">
        <v>31484</v>
      </c>
      <c r="C15379" s="263" t="s">
        <v>12</v>
      </c>
      <c r="D15379" t="s">
        <v>2</v>
      </c>
    </row>
    <row r="15380" spans="1:4" x14ac:dyDescent="0.2">
      <c r="A15380" s="263" t="s">
        <v>18909</v>
      </c>
      <c r="B15380" s="263" t="s">
        <v>31484</v>
      </c>
      <c r="C15380" s="263" t="s">
        <v>12</v>
      </c>
      <c r="D15380" t="s">
        <v>2</v>
      </c>
    </row>
    <row r="15381" spans="1:4" x14ac:dyDescent="0.2">
      <c r="A15381" s="263" t="s">
        <v>4323</v>
      </c>
      <c r="B15381" s="263" t="s">
        <v>31485</v>
      </c>
      <c r="C15381" s="263" t="s">
        <v>12</v>
      </c>
      <c r="D15381" t="s">
        <v>2</v>
      </c>
    </row>
    <row r="15382" spans="1:4" x14ac:dyDescent="0.2">
      <c r="A15382" s="263" t="s">
        <v>18910</v>
      </c>
      <c r="B15382" s="263" t="s">
        <v>31485</v>
      </c>
      <c r="C15382" s="263" t="s">
        <v>12</v>
      </c>
      <c r="D15382" t="s">
        <v>2</v>
      </c>
    </row>
    <row r="15383" spans="1:4" x14ac:dyDescent="0.2">
      <c r="A15383" s="263" t="s">
        <v>4324</v>
      </c>
      <c r="B15383" s="263" t="s">
        <v>31486</v>
      </c>
      <c r="C15383" s="263" t="s">
        <v>12</v>
      </c>
      <c r="D15383" t="s">
        <v>2</v>
      </c>
    </row>
    <row r="15384" spans="1:4" x14ac:dyDescent="0.2">
      <c r="A15384" s="263" t="s">
        <v>18911</v>
      </c>
      <c r="B15384" s="263" t="s">
        <v>31486</v>
      </c>
      <c r="C15384" s="263" t="s">
        <v>12</v>
      </c>
      <c r="D15384" t="s">
        <v>2</v>
      </c>
    </row>
    <row r="15385" spans="1:4" x14ac:dyDescent="0.2">
      <c r="A15385" s="263" t="s">
        <v>4325</v>
      </c>
      <c r="B15385" s="263" t="s">
        <v>31487</v>
      </c>
      <c r="C15385" s="263" t="s">
        <v>12</v>
      </c>
      <c r="D15385" t="s">
        <v>2</v>
      </c>
    </row>
    <row r="15386" spans="1:4" x14ac:dyDescent="0.2">
      <c r="A15386" s="263" t="s">
        <v>18912</v>
      </c>
      <c r="B15386" s="263" t="s">
        <v>31487</v>
      </c>
      <c r="C15386" s="263" t="s">
        <v>12</v>
      </c>
      <c r="D15386" t="s">
        <v>2</v>
      </c>
    </row>
    <row r="15387" spans="1:4" x14ac:dyDescent="0.2">
      <c r="A15387" s="263" t="s">
        <v>4326</v>
      </c>
      <c r="B15387" s="263" t="s">
        <v>31488</v>
      </c>
      <c r="C15387" s="263" t="s">
        <v>12</v>
      </c>
      <c r="D15387" t="s">
        <v>2</v>
      </c>
    </row>
    <row r="15388" spans="1:4" x14ac:dyDescent="0.2">
      <c r="A15388" s="263" t="s">
        <v>18913</v>
      </c>
      <c r="B15388" s="263" t="s">
        <v>31488</v>
      </c>
      <c r="C15388" s="263" t="s">
        <v>12</v>
      </c>
      <c r="D15388" t="s">
        <v>2</v>
      </c>
    </row>
    <row r="15389" spans="1:4" x14ac:dyDescent="0.2">
      <c r="A15389" s="263" t="s">
        <v>4327</v>
      </c>
      <c r="B15389" s="263" t="s">
        <v>31489</v>
      </c>
      <c r="C15389" s="263" t="s">
        <v>12</v>
      </c>
      <c r="D15389" t="s">
        <v>2</v>
      </c>
    </row>
    <row r="15390" spans="1:4" x14ac:dyDescent="0.2">
      <c r="A15390" s="263" t="s">
        <v>18914</v>
      </c>
      <c r="B15390" s="263" t="s">
        <v>31489</v>
      </c>
      <c r="C15390" s="263" t="s">
        <v>12</v>
      </c>
      <c r="D15390" t="s">
        <v>2</v>
      </c>
    </row>
    <row r="15391" spans="1:4" x14ac:dyDescent="0.2">
      <c r="A15391" s="263" t="s">
        <v>4328</v>
      </c>
      <c r="B15391" s="263" t="s">
        <v>31490</v>
      </c>
      <c r="C15391" s="263" t="s">
        <v>12</v>
      </c>
      <c r="D15391" t="s">
        <v>2</v>
      </c>
    </row>
    <row r="15392" spans="1:4" x14ac:dyDescent="0.2">
      <c r="A15392" s="263" t="s">
        <v>18915</v>
      </c>
      <c r="B15392" s="263" t="s">
        <v>31490</v>
      </c>
      <c r="C15392" s="263" t="s">
        <v>12</v>
      </c>
      <c r="D15392" t="s">
        <v>2</v>
      </c>
    </row>
    <row r="15393" spans="1:4" x14ac:dyDescent="0.2">
      <c r="A15393" s="263" t="s">
        <v>4329</v>
      </c>
      <c r="B15393" s="263" t="s">
        <v>31491</v>
      </c>
      <c r="C15393" s="263" t="s">
        <v>12</v>
      </c>
      <c r="D15393" t="s">
        <v>2</v>
      </c>
    </row>
    <row r="15394" spans="1:4" x14ac:dyDescent="0.2">
      <c r="A15394" s="263" t="s">
        <v>18916</v>
      </c>
      <c r="B15394" s="263" t="s">
        <v>31491</v>
      </c>
      <c r="C15394" s="263" t="s">
        <v>12</v>
      </c>
      <c r="D15394" t="s">
        <v>2</v>
      </c>
    </row>
    <row r="15395" spans="1:4" x14ac:dyDescent="0.2">
      <c r="A15395" s="263" t="s">
        <v>4330</v>
      </c>
      <c r="B15395" s="263" t="s">
        <v>31492</v>
      </c>
      <c r="C15395" s="263" t="s">
        <v>12</v>
      </c>
      <c r="D15395" t="s">
        <v>2</v>
      </c>
    </row>
    <row r="15396" spans="1:4" x14ac:dyDescent="0.2">
      <c r="A15396" s="263" t="s">
        <v>18917</v>
      </c>
      <c r="B15396" s="263" t="s">
        <v>31492</v>
      </c>
      <c r="C15396" s="263" t="s">
        <v>12</v>
      </c>
      <c r="D15396" t="s">
        <v>2</v>
      </c>
    </row>
    <row r="15397" spans="1:4" x14ac:dyDescent="0.2">
      <c r="A15397" s="263" t="s">
        <v>4331</v>
      </c>
      <c r="B15397" s="263" t="s">
        <v>31493</v>
      </c>
      <c r="C15397" s="263" t="s">
        <v>12</v>
      </c>
      <c r="D15397" t="s">
        <v>2</v>
      </c>
    </row>
    <row r="15398" spans="1:4" x14ac:dyDescent="0.2">
      <c r="A15398" s="263" t="s">
        <v>18918</v>
      </c>
      <c r="B15398" s="263" t="s">
        <v>31493</v>
      </c>
      <c r="C15398" s="263" t="s">
        <v>12</v>
      </c>
      <c r="D15398" t="s">
        <v>2</v>
      </c>
    </row>
    <row r="15399" spans="1:4" x14ac:dyDescent="0.2">
      <c r="A15399" s="263" t="s">
        <v>4332</v>
      </c>
      <c r="B15399" s="263" t="s">
        <v>31494</v>
      </c>
      <c r="C15399" s="263" t="s">
        <v>12</v>
      </c>
      <c r="D15399" t="s">
        <v>2</v>
      </c>
    </row>
    <row r="15400" spans="1:4" x14ac:dyDescent="0.2">
      <c r="A15400" s="263" t="s">
        <v>18919</v>
      </c>
      <c r="B15400" s="263" t="s">
        <v>31494</v>
      </c>
      <c r="C15400" s="263" t="s">
        <v>12</v>
      </c>
      <c r="D15400" t="s">
        <v>2</v>
      </c>
    </row>
    <row r="15401" spans="1:4" x14ac:dyDescent="0.2">
      <c r="A15401" s="263" t="s">
        <v>4333</v>
      </c>
      <c r="B15401" s="263" t="s">
        <v>31495</v>
      </c>
      <c r="C15401" s="263" t="s">
        <v>12</v>
      </c>
      <c r="D15401" t="s">
        <v>2</v>
      </c>
    </row>
    <row r="15402" spans="1:4" x14ac:dyDescent="0.2">
      <c r="A15402" s="263" t="s">
        <v>18920</v>
      </c>
      <c r="B15402" s="263" t="s">
        <v>31495</v>
      </c>
      <c r="C15402" s="263" t="s">
        <v>12</v>
      </c>
      <c r="D15402" t="s">
        <v>2</v>
      </c>
    </row>
    <row r="15403" spans="1:4" x14ac:dyDescent="0.2">
      <c r="A15403" s="263" t="s">
        <v>4334</v>
      </c>
      <c r="B15403" s="263" t="s">
        <v>31496</v>
      </c>
      <c r="C15403" s="263" t="s">
        <v>12</v>
      </c>
      <c r="D15403" t="s">
        <v>2</v>
      </c>
    </row>
    <row r="15404" spans="1:4" x14ac:dyDescent="0.2">
      <c r="A15404" s="263" t="s">
        <v>18921</v>
      </c>
      <c r="B15404" s="263" t="s">
        <v>31496</v>
      </c>
      <c r="C15404" s="263" t="s">
        <v>12</v>
      </c>
      <c r="D15404" t="s">
        <v>2</v>
      </c>
    </row>
    <row r="15405" spans="1:4" x14ac:dyDescent="0.2">
      <c r="A15405" s="263" t="s">
        <v>4335</v>
      </c>
      <c r="B15405" s="263" t="s">
        <v>31497</v>
      </c>
      <c r="C15405" s="263" t="s">
        <v>12</v>
      </c>
      <c r="D15405" t="s">
        <v>2</v>
      </c>
    </row>
    <row r="15406" spans="1:4" x14ac:dyDescent="0.2">
      <c r="A15406" s="263" t="s">
        <v>18922</v>
      </c>
      <c r="B15406" s="263" t="s">
        <v>31497</v>
      </c>
      <c r="C15406" s="263" t="s">
        <v>12</v>
      </c>
      <c r="D15406" t="s">
        <v>2</v>
      </c>
    </row>
    <row r="15407" spans="1:4" x14ac:dyDescent="0.2">
      <c r="A15407" s="263" t="s">
        <v>4336</v>
      </c>
      <c r="B15407" s="263" t="s">
        <v>31498</v>
      </c>
      <c r="C15407" s="263" t="s">
        <v>12</v>
      </c>
      <c r="D15407" t="s">
        <v>2</v>
      </c>
    </row>
    <row r="15408" spans="1:4" x14ac:dyDescent="0.2">
      <c r="A15408" s="263" t="s">
        <v>18923</v>
      </c>
      <c r="B15408" s="263" t="s">
        <v>31498</v>
      </c>
      <c r="C15408" s="263" t="s">
        <v>12</v>
      </c>
      <c r="D15408" t="s">
        <v>2</v>
      </c>
    </row>
    <row r="15409" spans="1:4" x14ac:dyDescent="0.2">
      <c r="A15409" s="263" t="s">
        <v>4337</v>
      </c>
      <c r="B15409" s="263" t="s">
        <v>31499</v>
      </c>
      <c r="C15409" s="263" t="s">
        <v>12</v>
      </c>
      <c r="D15409" t="s">
        <v>2</v>
      </c>
    </row>
    <row r="15410" spans="1:4" x14ac:dyDescent="0.2">
      <c r="A15410" s="263" t="s">
        <v>18924</v>
      </c>
      <c r="B15410" s="263" t="s">
        <v>31499</v>
      </c>
      <c r="C15410" s="263" t="s">
        <v>12</v>
      </c>
      <c r="D15410" t="s">
        <v>2</v>
      </c>
    </row>
    <row r="15411" spans="1:4" x14ac:dyDescent="0.2">
      <c r="A15411" s="263" t="s">
        <v>4338</v>
      </c>
      <c r="B15411" s="263" t="s">
        <v>31500</v>
      </c>
      <c r="C15411" s="263" t="s">
        <v>12</v>
      </c>
      <c r="D15411" t="s">
        <v>2</v>
      </c>
    </row>
    <row r="15412" spans="1:4" x14ac:dyDescent="0.2">
      <c r="A15412" s="263" t="s">
        <v>18925</v>
      </c>
      <c r="B15412" s="263" t="s">
        <v>31500</v>
      </c>
      <c r="C15412" s="263" t="s">
        <v>12</v>
      </c>
      <c r="D15412" t="s">
        <v>2</v>
      </c>
    </row>
    <row r="15413" spans="1:4" x14ac:dyDescent="0.2">
      <c r="A15413" s="263" t="s">
        <v>4339</v>
      </c>
      <c r="B15413" s="263" t="s">
        <v>31501</v>
      </c>
      <c r="C15413" s="263" t="s">
        <v>12</v>
      </c>
      <c r="D15413" t="s">
        <v>2</v>
      </c>
    </row>
    <row r="15414" spans="1:4" x14ac:dyDescent="0.2">
      <c r="A15414" s="263" t="s">
        <v>18926</v>
      </c>
      <c r="B15414" s="263" t="s">
        <v>31501</v>
      </c>
      <c r="C15414" s="263" t="s">
        <v>12</v>
      </c>
      <c r="D15414" t="s">
        <v>2</v>
      </c>
    </row>
    <row r="15415" spans="1:4" x14ac:dyDescent="0.2">
      <c r="A15415" s="263" t="s">
        <v>4340</v>
      </c>
      <c r="B15415" s="263" t="s">
        <v>31502</v>
      </c>
      <c r="C15415" s="263" t="s">
        <v>12</v>
      </c>
      <c r="D15415" t="s">
        <v>2</v>
      </c>
    </row>
    <row r="15416" spans="1:4" x14ac:dyDescent="0.2">
      <c r="A15416" s="263" t="s">
        <v>18927</v>
      </c>
      <c r="B15416" s="263" t="s">
        <v>31502</v>
      </c>
      <c r="C15416" s="263" t="s">
        <v>12</v>
      </c>
      <c r="D15416" t="s">
        <v>2</v>
      </c>
    </row>
    <row r="15417" spans="1:4" x14ac:dyDescent="0.2">
      <c r="A15417" s="263" t="s">
        <v>4341</v>
      </c>
      <c r="B15417" s="263" t="s">
        <v>31503</v>
      </c>
      <c r="C15417" s="263" t="s">
        <v>12</v>
      </c>
      <c r="D15417" t="s">
        <v>2</v>
      </c>
    </row>
    <row r="15418" spans="1:4" x14ac:dyDescent="0.2">
      <c r="A15418" s="263" t="s">
        <v>18928</v>
      </c>
      <c r="B15418" s="263" t="s">
        <v>31503</v>
      </c>
      <c r="C15418" s="263" t="s">
        <v>12</v>
      </c>
      <c r="D15418" t="s">
        <v>2</v>
      </c>
    </row>
    <row r="15419" spans="1:4" x14ac:dyDescent="0.2">
      <c r="A15419" s="263" t="s">
        <v>4342</v>
      </c>
      <c r="B15419" s="263" t="s">
        <v>31504</v>
      </c>
      <c r="C15419" s="263" t="s">
        <v>12</v>
      </c>
      <c r="D15419" t="s">
        <v>2</v>
      </c>
    </row>
    <row r="15420" spans="1:4" x14ac:dyDescent="0.2">
      <c r="A15420" s="263" t="s">
        <v>18929</v>
      </c>
      <c r="B15420" s="263" t="s">
        <v>31504</v>
      </c>
      <c r="C15420" s="263" t="s">
        <v>12</v>
      </c>
      <c r="D15420" t="s">
        <v>2</v>
      </c>
    </row>
    <row r="15421" spans="1:4" x14ac:dyDescent="0.2">
      <c r="A15421" s="263" t="s">
        <v>4343</v>
      </c>
      <c r="B15421" s="263" t="s">
        <v>31505</v>
      </c>
      <c r="C15421" s="263" t="s">
        <v>12</v>
      </c>
      <c r="D15421" t="s">
        <v>2</v>
      </c>
    </row>
    <row r="15422" spans="1:4" x14ac:dyDescent="0.2">
      <c r="A15422" s="263" t="s">
        <v>18930</v>
      </c>
      <c r="B15422" s="263" t="s">
        <v>31505</v>
      </c>
      <c r="C15422" s="263" t="s">
        <v>12</v>
      </c>
      <c r="D15422" t="s">
        <v>2</v>
      </c>
    </row>
    <row r="15423" spans="1:4" x14ac:dyDescent="0.2">
      <c r="A15423" s="263" t="s">
        <v>4344</v>
      </c>
      <c r="B15423" s="263" t="s">
        <v>31506</v>
      </c>
      <c r="C15423" s="263" t="s">
        <v>12</v>
      </c>
      <c r="D15423" t="s">
        <v>2</v>
      </c>
    </row>
    <row r="15424" spans="1:4" x14ac:dyDescent="0.2">
      <c r="A15424" s="263" t="s">
        <v>18931</v>
      </c>
      <c r="B15424" s="263" t="s">
        <v>31506</v>
      </c>
      <c r="C15424" s="263" t="s">
        <v>12</v>
      </c>
      <c r="D15424" t="s">
        <v>2</v>
      </c>
    </row>
    <row r="15425" spans="1:4" x14ac:dyDescent="0.2">
      <c r="A15425" s="263" t="s">
        <v>4345</v>
      </c>
      <c r="B15425" s="263" t="s">
        <v>31507</v>
      </c>
      <c r="C15425" s="263" t="s">
        <v>12</v>
      </c>
      <c r="D15425" t="s">
        <v>2</v>
      </c>
    </row>
    <row r="15426" spans="1:4" x14ac:dyDescent="0.2">
      <c r="A15426" s="263" t="s">
        <v>18932</v>
      </c>
      <c r="B15426" s="263" t="s">
        <v>31507</v>
      </c>
      <c r="C15426" s="263" t="s">
        <v>12</v>
      </c>
      <c r="D15426" t="s">
        <v>2</v>
      </c>
    </row>
    <row r="15427" spans="1:4" x14ac:dyDescent="0.2">
      <c r="A15427" s="263" t="s">
        <v>4346</v>
      </c>
      <c r="B15427" s="263" t="s">
        <v>31508</v>
      </c>
      <c r="C15427" s="263" t="s">
        <v>12</v>
      </c>
      <c r="D15427" t="s">
        <v>2</v>
      </c>
    </row>
    <row r="15428" spans="1:4" x14ac:dyDescent="0.2">
      <c r="A15428" s="263" t="s">
        <v>18933</v>
      </c>
      <c r="B15428" s="263" t="s">
        <v>31508</v>
      </c>
      <c r="C15428" s="263" t="s">
        <v>12</v>
      </c>
      <c r="D15428" t="s">
        <v>2</v>
      </c>
    </row>
    <row r="15429" spans="1:4" x14ac:dyDescent="0.2">
      <c r="A15429" s="263" t="s">
        <v>4347</v>
      </c>
      <c r="B15429" s="263" t="s">
        <v>31509</v>
      </c>
      <c r="C15429" s="263" t="s">
        <v>12</v>
      </c>
      <c r="D15429" t="s">
        <v>2</v>
      </c>
    </row>
    <row r="15430" spans="1:4" x14ac:dyDescent="0.2">
      <c r="A15430" s="263" t="s">
        <v>18934</v>
      </c>
      <c r="B15430" s="263" t="s">
        <v>31509</v>
      </c>
      <c r="C15430" s="263" t="s">
        <v>12</v>
      </c>
      <c r="D15430" t="s">
        <v>2</v>
      </c>
    </row>
    <row r="15431" spans="1:4" x14ac:dyDescent="0.2">
      <c r="A15431" s="263" t="s">
        <v>4348</v>
      </c>
      <c r="B15431" s="263" t="s">
        <v>31510</v>
      </c>
      <c r="C15431" s="263" t="s">
        <v>12</v>
      </c>
      <c r="D15431" t="s">
        <v>2</v>
      </c>
    </row>
    <row r="15432" spans="1:4" x14ac:dyDescent="0.2">
      <c r="A15432" s="263" t="s">
        <v>18935</v>
      </c>
      <c r="B15432" s="263" t="s">
        <v>31510</v>
      </c>
      <c r="C15432" s="263" t="s">
        <v>12</v>
      </c>
      <c r="D15432" t="s">
        <v>2</v>
      </c>
    </row>
    <row r="15433" spans="1:4" x14ac:dyDescent="0.2">
      <c r="A15433" s="263" t="s">
        <v>4349</v>
      </c>
      <c r="B15433" s="263" t="s">
        <v>31511</v>
      </c>
      <c r="C15433" s="263" t="s">
        <v>12</v>
      </c>
      <c r="D15433" t="s">
        <v>2</v>
      </c>
    </row>
    <row r="15434" spans="1:4" x14ac:dyDescent="0.2">
      <c r="A15434" s="263" t="s">
        <v>18936</v>
      </c>
      <c r="B15434" s="263" t="s">
        <v>31511</v>
      </c>
      <c r="C15434" s="263" t="s">
        <v>12</v>
      </c>
      <c r="D15434" t="s">
        <v>2</v>
      </c>
    </row>
    <row r="15435" spans="1:4" x14ac:dyDescent="0.2">
      <c r="A15435" s="263" t="s">
        <v>4350</v>
      </c>
      <c r="B15435" s="263" t="s">
        <v>31512</v>
      </c>
      <c r="C15435" s="263" t="s">
        <v>12</v>
      </c>
      <c r="D15435" t="s">
        <v>2</v>
      </c>
    </row>
    <row r="15436" spans="1:4" x14ac:dyDescent="0.2">
      <c r="A15436" s="263" t="s">
        <v>18937</v>
      </c>
      <c r="B15436" s="263" t="s">
        <v>31512</v>
      </c>
      <c r="C15436" s="263" t="s">
        <v>12</v>
      </c>
      <c r="D15436" t="s">
        <v>2</v>
      </c>
    </row>
    <row r="15437" spans="1:4" x14ac:dyDescent="0.2">
      <c r="A15437" s="263" t="s">
        <v>4351</v>
      </c>
      <c r="B15437" s="263" t="s">
        <v>31513</v>
      </c>
      <c r="C15437" s="263" t="s">
        <v>12</v>
      </c>
      <c r="D15437" t="s">
        <v>2</v>
      </c>
    </row>
    <row r="15438" spans="1:4" x14ac:dyDescent="0.2">
      <c r="A15438" s="263" t="s">
        <v>18938</v>
      </c>
      <c r="B15438" s="263" t="s">
        <v>31513</v>
      </c>
      <c r="C15438" s="263" t="s">
        <v>12</v>
      </c>
      <c r="D15438" t="s">
        <v>2</v>
      </c>
    </row>
    <row r="15439" spans="1:4" x14ac:dyDescent="0.2">
      <c r="A15439" s="263" t="s">
        <v>4352</v>
      </c>
      <c r="B15439" s="263" t="s">
        <v>31514</v>
      </c>
      <c r="C15439" s="263" t="s">
        <v>12</v>
      </c>
      <c r="D15439" t="s">
        <v>2</v>
      </c>
    </row>
    <row r="15440" spans="1:4" x14ac:dyDescent="0.2">
      <c r="A15440" s="263" t="s">
        <v>18939</v>
      </c>
      <c r="B15440" s="263" t="s">
        <v>31514</v>
      </c>
      <c r="C15440" s="263" t="s">
        <v>12</v>
      </c>
      <c r="D15440" t="s">
        <v>2</v>
      </c>
    </row>
    <row r="15441" spans="1:4" x14ac:dyDescent="0.2">
      <c r="A15441" s="263" t="s">
        <v>4353</v>
      </c>
      <c r="B15441" s="263" t="s">
        <v>31515</v>
      </c>
      <c r="C15441" s="263" t="s">
        <v>12</v>
      </c>
      <c r="D15441" t="s">
        <v>2</v>
      </c>
    </row>
    <row r="15442" spans="1:4" x14ac:dyDescent="0.2">
      <c r="A15442" s="263" t="s">
        <v>18940</v>
      </c>
      <c r="B15442" s="263" t="s">
        <v>31515</v>
      </c>
      <c r="C15442" s="263" t="s">
        <v>12</v>
      </c>
      <c r="D15442" t="s">
        <v>2</v>
      </c>
    </row>
    <row r="15443" spans="1:4" x14ac:dyDescent="0.2">
      <c r="A15443" s="263" t="s">
        <v>4354</v>
      </c>
      <c r="B15443" s="263" t="s">
        <v>31516</v>
      </c>
      <c r="C15443" s="263" t="s">
        <v>12</v>
      </c>
      <c r="D15443" t="s">
        <v>2</v>
      </c>
    </row>
    <row r="15444" spans="1:4" x14ac:dyDescent="0.2">
      <c r="A15444" s="263" t="s">
        <v>18941</v>
      </c>
      <c r="B15444" s="263" t="s">
        <v>31516</v>
      </c>
      <c r="C15444" s="263" t="s">
        <v>12</v>
      </c>
      <c r="D15444" t="s">
        <v>2</v>
      </c>
    </row>
    <row r="15445" spans="1:4" x14ac:dyDescent="0.2">
      <c r="A15445" s="263" t="s">
        <v>4355</v>
      </c>
      <c r="B15445" s="263" t="s">
        <v>31517</v>
      </c>
      <c r="C15445" s="263" t="s">
        <v>12</v>
      </c>
      <c r="D15445" t="s">
        <v>2</v>
      </c>
    </row>
    <row r="15446" spans="1:4" x14ac:dyDescent="0.2">
      <c r="A15446" s="263" t="s">
        <v>18942</v>
      </c>
      <c r="B15446" s="263" t="s">
        <v>31517</v>
      </c>
      <c r="C15446" s="263" t="s">
        <v>12</v>
      </c>
      <c r="D15446" t="s">
        <v>2</v>
      </c>
    </row>
    <row r="15447" spans="1:4" x14ac:dyDescent="0.2">
      <c r="A15447" s="263" t="s">
        <v>4356</v>
      </c>
      <c r="B15447" s="263" t="s">
        <v>31518</v>
      </c>
      <c r="C15447" s="263" t="s">
        <v>12</v>
      </c>
      <c r="D15447" t="s">
        <v>2</v>
      </c>
    </row>
    <row r="15448" spans="1:4" x14ac:dyDescent="0.2">
      <c r="A15448" s="263" t="s">
        <v>18943</v>
      </c>
      <c r="B15448" s="263" t="s">
        <v>31518</v>
      </c>
      <c r="C15448" s="263" t="s">
        <v>12</v>
      </c>
      <c r="D15448" t="s">
        <v>2</v>
      </c>
    </row>
    <row r="15449" spans="1:4" x14ac:dyDescent="0.2">
      <c r="A15449" s="263" t="s">
        <v>4357</v>
      </c>
      <c r="B15449" s="263" t="s">
        <v>31519</v>
      </c>
      <c r="C15449" s="263" t="s">
        <v>12</v>
      </c>
      <c r="D15449" t="s">
        <v>2</v>
      </c>
    </row>
    <row r="15450" spans="1:4" x14ac:dyDescent="0.2">
      <c r="A15450" s="263" t="s">
        <v>18944</v>
      </c>
      <c r="B15450" s="263" t="s">
        <v>31519</v>
      </c>
      <c r="C15450" s="263" t="s">
        <v>12</v>
      </c>
      <c r="D15450" t="s">
        <v>2</v>
      </c>
    </row>
    <row r="15451" spans="1:4" x14ac:dyDescent="0.2">
      <c r="A15451" s="263" t="s">
        <v>4358</v>
      </c>
      <c r="B15451" s="263" t="s">
        <v>31520</v>
      </c>
      <c r="C15451" s="263" t="s">
        <v>12</v>
      </c>
      <c r="D15451" t="s">
        <v>2</v>
      </c>
    </row>
    <row r="15452" spans="1:4" x14ac:dyDescent="0.2">
      <c r="A15452" s="263" t="s">
        <v>18945</v>
      </c>
      <c r="B15452" s="263" t="s">
        <v>31520</v>
      </c>
      <c r="C15452" s="263" t="s">
        <v>12</v>
      </c>
      <c r="D15452" t="s">
        <v>2</v>
      </c>
    </row>
    <row r="15453" spans="1:4" x14ac:dyDescent="0.2">
      <c r="A15453" s="263" t="s">
        <v>4359</v>
      </c>
      <c r="B15453" s="263" t="s">
        <v>31521</v>
      </c>
      <c r="C15453" s="263" t="s">
        <v>12</v>
      </c>
      <c r="D15453" t="s">
        <v>2</v>
      </c>
    </row>
    <row r="15454" spans="1:4" x14ac:dyDescent="0.2">
      <c r="A15454" s="263" t="s">
        <v>18946</v>
      </c>
      <c r="B15454" s="263" t="s">
        <v>31521</v>
      </c>
      <c r="C15454" s="263" t="s">
        <v>12</v>
      </c>
      <c r="D15454" t="s">
        <v>2</v>
      </c>
    </row>
    <row r="15455" spans="1:4" x14ac:dyDescent="0.2">
      <c r="A15455" s="263" t="s">
        <v>9672</v>
      </c>
      <c r="B15455" s="263" t="s">
        <v>31522</v>
      </c>
      <c r="C15455" s="263" t="s">
        <v>12</v>
      </c>
      <c r="D15455" t="s">
        <v>2</v>
      </c>
    </row>
    <row r="15456" spans="1:4" x14ac:dyDescent="0.2">
      <c r="A15456" s="263" t="s">
        <v>18947</v>
      </c>
      <c r="B15456" s="263" t="s">
        <v>31522</v>
      </c>
      <c r="C15456" s="263" t="s">
        <v>12</v>
      </c>
      <c r="D15456" t="s">
        <v>2</v>
      </c>
    </row>
    <row r="15457" spans="1:4" x14ac:dyDescent="0.2">
      <c r="A15457" s="263" t="s">
        <v>4360</v>
      </c>
      <c r="B15457" s="263" t="s">
        <v>31523</v>
      </c>
      <c r="C15457" s="263" t="s">
        <v>12</v>
      </c>
      <c r="D15457" t="s">
        <v>2</v>
      </c>
    </row>
    <row r="15458" spans="1:4" x14ac:dyDescent="0.2">
      <c r="A15458" s="263" t="s">
        <v>18948</v>
      </c>
      <c r="B15458" s="263" t="s">
        <v>31523</v>
      </c>
      <c r="C15458" s="263" t="s">
        <v>12</v>
      </c>
      <c r="D15458" t="s">
        <v>2</v>
      </c>
    </row>
    <row r="15459" spans="1:4" x14ac:dyDescent="0.2">
      <c r="A15459" s="263" t="s">
        <v>9673</v>
      </c>
      <c r="B15459" s="263" t="s">
        <v>31524</v>
      </c>
      <c r="C15459" s="263" t="s">
        <v>12</v>
      </c>
      <c r="D15459" t="s">
        <v>2</v>
      </c>
    </row>
    <row r="15460" spans="1:4" x14ac:dyDescent="0.2">
      <c r="A15460" s="263" t="s">
        <v>18949</v>
      </c>
      <c r="B15460" s="263" t="s">
        <v>31524</v>
      </c>
      <c r="C15460" s="263" t="s">
        <v>12</v>
      </c>
      <c r="D15460" t="s">
        <v>2</v>
      </c>
    </row>
    <row r="15461" spans="1:4" x14ac:dyDescent="0.2">
      <c r="A15461" s="263" t="s">
        <v>9674</v>
      </c>
      <c r="B15461" s="263" t="s">
        <v>31525</v>
      </c>
      <c r="C15461" s="263" t="s">
        <v>12</v>
      </c>
      <c r="D15461" t="s">
        <v>2</v>
      </c>
    </row>
    <row r="15462" spans="1:4" x14ac:dyDescent="0.2">
      <c r="A15462" s="263" t="s">
        <v>18950</v>
      </c>
      <c r="B15462" s="263" t="s">
        <v>31525</v>
      </c>
      <c r="C15462" s="263" t="s">
        <v>12</v>
      </c>
      <c r="D15462" t="s">
        <v>2</v>
      </c>
    </row>
    <row r="15463" spans="1:4" x14ac:dyDescent="0.2">
      <c r="A15463" s="263" t="s">
        <v>9675</v>
      </c>
      <c r="B15463" s="263" t="s">
        <v>31526</v>
      </c>
      <c r="C15463" s="263" t="s">
        <v>12</v>
      </c>
      <c r="D15463" t="s">
        <v>2</v>
      </c>
    </row>
    <row r="15464" spans="1:4" x14ac:dyDescent="0.2">
      <c r="A15464" s="263" t="s">
        <v>18951</v>
      </c>
      <c r="B15464" s="263" t="s">
        <v>31526</v>
      </c>
      <c r="C15464" s="263" t="s">
        <v>12</v>
      </c>
      <c r="D15464" t="s">
        <v>2</v>
      </c>
    </row>
    <row r="15465" spans="1:4" x14ac:dyDescent="0.2">
      <c r="A15465" s="263" t="s">
        <v>4361</v>
      </c>
      <c r="B15465" s="263" t="s">
        <v>31527</v>
      </c>
      <c r="C15465" s="263" t="s">
        <v>12</v>
      </c>
      <c r="D15465" t="s">
        <v>2</v>
      </c>
    </row>
    <row r="15466" spans="1:4" x14ac:dyDescent="0.2">
      <c r="A15466" s="263" t="s">
        <v>18952</v>
      </c>
      <c r="B15466" s="263" t="s">
        <v>31527</v>
      </c>
      <c r="C15466" s="263" t="s">
        <v>12</v>
      </c>
      <c r="D15466" t="s">
        <v>2</v>
      </c>
    </row>
    <row r="15467" spans="1:4" x14ac:dyDescent="0.2">
      <c r="A15467" s="263" t="s">
        <v>9676</v>
      </c>
      <c r="B15467" s="263" t="s">
        <v>31528</v>
      </c>
      <c r="C15467" s="263" t="s">
        <v>12</v>
      </c>
      <c r="D15467" t="s">
        <v>2</v>
      </c>
    </row>
    <row r="15468" spans="1:4" x14ac:dyDescent="0.2">
      <c r="A15468" s="263" t="s">
        <v>18953</v>
      </c>
      <c r="B15468" s="263" t="s">
        <v>31528</v>
      </c>
      <c r="C15468" s="263" t="s">
        <v>12</v>
      </c>
      <c r="D15468" t="s">
        <v>2</v>
      </c>
    </row>
    <row r="15469" spans="1:4" x14ac:dyDescent="0.2">
      <c r="A15469" s="263" t="s">
        <v>9677</v>
      </c>
      <c r="B15469" s="263" t="s">
        <v>31529</v>
      </c>
      <c r="C15469" s="263" t="s">
        <v>12</v>
      </c>
      <c r="D15469" t="s">
        <v>2</v>
      </c>
    </row>
    <row r="15470" spans="1:4" x14ac:dyDescent="0.2">
      <c r="A15470" s="263" t="s">
        <v>18954</v>
      </c>
      <c r="B15470" s="263" t="s">
        <v>31529</v>
      </c>
      <c r="C15470" s="263" t="s">
        <v>12</v>
      </c>
      <c r="D15470" t="s">
        <v>2</v>
      </c>
    </row>
    <row r="15471" spans="1:4" x14ac:dyDescent="0.2">
      <c r="A15471" s="263" t="s">
        <v>4362</v>
      </c>
      <c r="B15471" s="263" t="s">
        <v>31530</v>
      </c>
      <c r="C15471" s="263" t="s">
        <v>12</v>
      </c>
      <c r="D15471" t="s">
        <v>2</v>
      </c>
    </row>
    <row r="15472" spans="1:4" x14ac:dyDescent="0.2">
      <c r="A15472" s="263" t="s">
        <v>18955</v>
      </c>
      <c r="B15472" s="263" t="s">
        <v>31530</v>
      </c>
      <c r="C15472" s="263" t="s">
        <v>12</v>
      </c>
      <c r="D15472" t="s">
        <v>2</v>
      </c>
    </row>
    <row r="15473" spans="1:4" x14ac:dyDescent="0.2">
      <c r="A15473" s="263" t="s">
        <v>4363</v>
      </c>
      <c r="B15473" s="263" t="s">
        <v>31531</v>
      </c>
      <c r="C15473" s="263" t="s">
        <v>12</v>
      </c>
      <c r="D15473" t="s">
        <v>2</v>
      </c>
    </row>
    <row r="15474" spans="1:4" x14ac:dyDescent="0.2">
      <c r="A15474" s="263" t="s">
        <v>18956</v>
      </c>
      <c r="B15474" s="263" t="s">
        <v>31531</v>
      </c>
      <c r="C15474" s="263" t="s">
        <v>12</v>
      </c>
      <c r="D15474" t="s">
        <v>2</v>
      </c>
    </row>
    <row r="15475" spans="1:4" x14ac:dyDescent="0.2">
      <c r="A15475" s="263" t="s">
        <v>4364</v>
      </c>
      <c r="B15475" s="263" t="s">
        <v>31532</v>
      </c>
      <c r="C15475" s="263" t="s">
        <v>12</v>
      </c>
      <c r="D15475" t="s">
        <v>2</v>
      </c>
    </row>
    <row r="15476" spans="1:4" x14ac:dyDescent="0.2">
      <c r="A15476" s="263" t="s">
        <v>18957</v>
      </c>
      <c r="B15476" s="263" t="s">
        <v>31532</v>
      </c>
      <c r="C15476" s="263" t="s">
        <v>12</v>
      </c>
      <c r="D15476" t="s">
        <v>2</v>
      </c>
    </row>
    <row r="15477" spans="1:4" x14ac:dyDescent="0.2">
      <c r="A15477" s="263" t="s">
        <v>4365</v>
      </c>
      <c r="B15477" s="263" t="s">
        <v>31533</v>
      </c>
      <c r="C15477" s="263" t="s">
        <v>12</v>
      </c>
      <c r="D15477" t="s">
        <v>2</v>
      </c>
    </row>
    <row r="15478" spans="1:4" x14ac:dyDescent="0.2">
      <c r="A15478" s="263" t="s">
        <v>18958</v>
      </c>
      <c r="B15478" s="263" t="s">
        <v>31533</v>
      </c>
      <c r="C15478" s="263" t="s">
        <v>12</v>
      </c>
      <c r="D15478" t="s">
        <v>2</v>
      </c>
    </row>
    <row r="15479" spans="1:4" x14ac:dyDescent="0.2">
      <c r="A15479" s="263" t="s">
        <v>4366</v>
      </c>
      <c r="B15479" s="263" t="s">
        <v>31534</v>
      </c>
      <c r="C15479" s="263" t="s">
        <v>12</v>
      </c>
      <c r="D15479" t="s">
        <v>2</v>
      </c>
    </row>
    <row r="15480" spans="1:4" x14ac:dyDescent="0.2">
      <c r="A15480" s="263" t="s">
        <v>18959</v>
      </c>
      <c r="B15480" s="263" t="s">
        <v>31534</v>
      </c>
      <c r="C15480" s="263" t="s">
        <v>12</v>
      </c>
      <c r="D15480" t="s">
        <v>2</v>
      </c>
    </row>
    <row r="15481" spans="1:4" x14ac:dyDescent="0.2">
      <c r="A15481" s="263" t="s">
        <v>4367</v>
      </c>
      <c r="B15481" s="263" t="s">
        <v>31535</v>
      </c>
      <c r="C15481" s="263" t="s">
        <v>12</v>
      </c>
      <c r="D15481" t="s">
        <v>2</v>
      </c>
    </row>
    <row r="15482" spans="1:4" x14ac:dyDescent="0.2">
      <c r="A15482" s="263" t="s">
        <v>18960</v>
      </c>
      <c r="B15482" s="263" t="s">
        <v>31535</v>
      </c>
      <c r="C15482" s="263" t="s">
        <v>12</v>
      </c>
      <c r="D15482" t="s">
        <v>2</v>
      </c>
    </row>
    <row r="15483" spans="1:4" x14ac:dyDescent="0.2">
      <c r="A15483" s="263" t="s">
        <v>4368</v>
      </c>
      <c r="B15483" s="263" t="s">
        <v>31536</v>
      </c>
      <c r="C15483" s="263" t="s">
        <v>12</v>
      </c>
      <c r="D15483" t="s">
        <v>2</v>
      </c>
    </row>
    <row r="15484" spans="1:4" x14ac:dyDescent="0.2">
      <c r="A15484" s="263" t="s">
        <v>18961</v>
      </c>
      <c r="B15484" s="263" t="s">
        <v>31536</v>
      </c>
      <c r="C15484" s="263" t="s">
        <v>12</v>
      </c>
      <c r="D15484" t="s">
        <v>2</v>
      </c>
    </row>
    <row r="15485" spans="1:4" x14ac:dyDescent="0.2">
      <c r="A15485" s="263" t="s">
        <v>4369</v>
      </c>
      <c r="B15485" s="263" t="s">
        <v>31537</v>
      </c>
      <c r="C15485" s="263" t="s">
        <v>12</v>
      </c>
      <c r="D15485" t="s">
        <v>2</v>
      </c>
    </row>
    <row r="15486" spans="1:4" x14ac:dyDescent="0.2">
      <c r="A15486" s="263" t="s">
        <v>18962</v>
      </c>
      <c r="B15486" s="263" t="s">
        <v>31537</v>
      </c>
      <c r="C15486" s="263" t="s">
        <v>12</v>
      </c>
      <c r="D15486" t="s">
        <v>2</v>
      </c>
    </row>
    <row r="15487" spans="1:4" x14ac:dyDescent="0.2">
      <c r="A15487" s="263" t="s">
        <v>4370</v>
      </c>
      <c r="B15487" s="263" t="s">
        <v>31538</v>
      </c>
      <c r="C15487" s="263" t="s">
        <v>12</v>
      </c>
      <c r="D15487" t="s">
        <v>2</v>
      </c>
    </row>
    <row r="15488" spans="1:4" x14ac:dyDescent="0.2">
      <c r="A15488" s="263" t="s">
        <v>18963</v>
      </c>
      <c r="B15488" s="263" t="s">
        <v>31538</v>
      </c>
      <c r="C15488" s="263" t="s">
        <v>12</v>
      </c>
      <c r="D15488" t="s">
        <v>2</v>
      </c>
    </row>
    <row r="15489" spans="1:4" x14ac:dyDescent="0.2">
      <c r="A15489" s="263" t="s">
        <v>4371</v>
      </c>
      <c r="B15489" s="263" t="s">
        <v>31539</v>
      </c>
      <c r="C15489" s="263" t="s">
        <v>12</v>
      </c>
      <c r="D15489" t="s">
        <v>2</v>
      </c>
    </row>
    <row r="15490" spans="1:4" x14ac:dyDescent="0.2">
      <c r="A15490" s="263" t="s">
        <v>18964</v>
      </c>
      <c r="B15490" s="263" t="s">
        <v>31539</v>
      </c>
      <c r="C15490" s="263" t="s">
        <v>12</v>
      </c>
      <c r="D15490" t="s">
        <v>2</v>
      </c>
    </row>
    <row r="15491" spans="1:4" x14ac:dyDescent="0.2">
      <c r="A15491" s="263" t="s">
        <v>4372</v>
      </c>
      <c r="B15491" s="263" t="s">
        <v>31540</v>
      </c>
      <c r="C15491" s="263" t="s">
        <v>12</v>
      </c>
      <c r="D15491" t="s">
        <v>2</v>
      </c>
    </row>
    <row r="15492" spans="1:4" x14ac:dyDescent="0.2">
      <c r="A15492" s="263" t="s">
        <v>18965</v>
      </c>
      <c r="B15492" s="263" t="s">
        <v>31540</v>
      </c>
      <c r="C15492" s="263" t="s">
        <v>12</v>
      </c>
      <c r="D15492" t="s">
        <v>2</v>
      </c>
    </row>
    <row r="15493" spans="1:4" x14ac:dyDescent="0.2">
      <c r="A15493" s="263" t="s">
        <v>4373</v>
      </c>
      <c r="B15493" s="263" t="s">
        <v>31541</v>
      </c>
      <c r="C15493" s="263" t="s">
        <v>12</v>
      </c>
      <c r="D15493" t="s">
        <v>2</v>
      </c>
    </row>
    <row r="15494" spans="1:4" x14ac:dyDescent="0.2">
      <c r="A15494" s="263" t="s">
        <v>18966</v>
      </c>
      <c r="B15494" s="263" t="s">
        <v>31541</v>
      </c>
      <c r="C15494" s="263" t="s">
        <v>12</v>
      </c>
      <c r="D15494" t="s">
        <v>2</v>
      </c>
    </row>
    <row r="15495" spans="1:4" x14ac:dyDescent="0.2">
      <c r="A15495" s="263" t="s">
        <v>4374</v>
      </c>
      <c r="B15495" s="263" t="s">
        <v>31542</v>
      </c>
      <c r="C15495" s="263" t="s">
        <v>12</v>
      </c>
      <c r="D15495" t="s">
        <v>2</v>
      </c>
    </row>
    <row r="15496" spans="1:4" x14ac:dyDescent="0.2">
      <c r="A15496" s="263" t="s">
        <v>18967</v>
      </c>
      <c r="B15496" s="263" t="s">
        <v>31542</v>
      </c>
      <c r="C15496" s="263" t="s">
        <v>12</v>
      </c>
      <c r="D15496" t="s">
        <v>2</v>
      </c>
    </row>
    <row r="15497" spans="1:4" x14ac:dyDescent="0.2">
      <c r="A15497" s="263" t="s">
        <v>4375</v>
      </c>
      <c r="B15497" s="263" t="s">
        <v>31543</v>
      </c>
      <c r="C15497" s="263" t="s">
        <v>12</v>
      </c>
      <c r="D15497" t="s">
        <v>2</v>
      </c>
    </row>
    <row r="15498" spans="1:4" x14ac:dyDescent="0.2">
      <c r="A15498" s="263" t="s">
        <v>18968</v>
      </c>
      <c r="B15498" s="263" t="s">
        <v>31543</v>
      </c>
      <c r="C15498" s="263" t="s">
        <v>12</v>
      </c>
      <c r="D15498" t="s">
        <v>2</v>
      </c>
    </row>
    <row r="15499" spans="1:4" x14ac:dyDescent="0.2">
      <c r="A15499" s="263" t="s">
        <v>4376</v>
      </c>
      <c r="B15499" s="263" t="s">
        <v>31544</v>
      </c>
      <c r="C15499" s="263" t="s">
        <v>12</v>
      </c>
      <c r="D15499" t="s">
        <v>2</v>
      </c>
    </row>
    <row r="15500" spans="1:4" x14ac:dyDescent="0.2">
      <c r="A15500" s="263" t="s">
        <v>18969</v>
      </c>
      <c r="B15500" s="263" t="s">
        <v>31544</v>
      </c>
      <c r="C15500" s="263" t="s">
        <v>12</v>
      </c>
      <c r="D15500" t="s">
        <v>2</v>
      </c>
    </row>
    <row r="15501" spans="1:4" x14ac:dyDescent="0.2">
      <c r="A15501" s="263" t="s">
        <v>4377</v>
      </c>
      <c r="B15501" s="263" t="s">
        <v>31545</v>
      </c>
      <c r="C15501" s="263" t="s">
        <v>12</v>
      </c>
      <c r="D15501" t="s">
        <v>2</v>
      </c>
    </row>
    <row r="15502" spans="1:4" x14ac:dyDescent="0.2">
      <c r="A15502" s="263" t="s">
        <v>18970</v>
      </c>
      <c r="B15502" s="263" t="s">
        <v>31545</v>
      </c>
      <c r="C15502" s="263" t="s">
        <v>12</v>
      </c>
      <c r="D15502" t="s">
        <v>2</v>
      </c>
    </row>
    <row r="15503" spans="1:4" x14ac:dyDescent="0.2">
      <c r="A15503" s="263" t="s">
        <v>4378</v>
      </c>
      <c r="B15503" s="263" t="s">
        <v>31546</v>
      </c>
      <c r="C15503" s="263" t="s">
        <v>12</v>
      </c>
      <c r="D15503" t="s">
        <v>2</v>
      </c>
    </row>
    <row r="15504" spans="1:4" x14ac:dyDescent="0.2">
      <c r="A15504" s="263" t="s">
        <v>18971</v>
      </c>
      <c r="B15504" s="263" t="s">
        <v>31546</v>
      </c>
      <c r="C15504" s="263" t="s">
        <v>12</v>
      </c>
      <c r="D15504" t="s">
        <v>2</v>
      </c>
    </row>
    <row r="15505" spans="1:4" x14ac:dyDescent="0.2">
      <c r="A15505" s="263" t="s">
        <v>4379</v>
      </c>
      <c r="B15505" s="263" t="s">
        <v>31547</v>
      </c>
      <c r="C15505" s="263" t="s">
        <v>12</v>
      </c>
      <c r="D15505" t="s">
        <v>2</v>
      </c>
    </row>
    <row r="15506" spans="1:4" x14ac:dyDescent="0.2">
      <c r="A15506" s="263" t="s">
        <v>18972</v>
      </c>
      <c r="B15506" s="263" t="s">
        <v>31547</v>
      </c>
      <c r="C15506" s="263" t="s">
        <v>12</v>
      </c>
      <c r="D15506" t="s">
        <v>2</v>
      </c>
    </row>
    <row r="15507" spans="1:4" x14ac:dyDescent="0.2">
      <c r="A15507" s="263" t="s">
        <v>4380</v>
      </c>
      <c r="B15507" s="263" t="s">
        <v>31548</v>
      </c>
      <c r="C15507" s="263" t="s">
        <v>12</v>
      </c>
      <c r="D15507" t="s">
        <v>2</v>
      </c>
    </row>
    <row r="15508" spans="1:4" x14ac:dyDescent="0.2">
      <c r="A15508" s="263" t="s">
        <v>18973</v>
      </c>
      <c r="B15508" s="263" t="s">
        <v>31548</v>
      </c>
      <c r="C15508" s="263" t="s">
        <v>12</v>
      </c>
      <c r="D15508" t="s">
        <v>2</v>
      </c>
    </row>
    <row r="15509" spans="1:4" x14ac:dyDescent="0.2">
      <c r="A15509" s="263" t="s">
        <v>4381</v>
      </c>
      <c r="B15509" s="263" t="s">
        <v>31549</v>
      </c>
      <c r="C15509" s="263" t="s">
        <v>12</v>
      </c>
      <c r="D15509" t="s">
        <v>2</v>
      </c>
    </row>
    <row r="15510" spans="1:4" x14ac:dyDescent="0.2">
      <c r="A15510" s="263" t="s">
        <v>18974</v>
      </c>
      <c r="B15510" s="263" t="s">
        <v>31549</v>
      </c>
      <c r="C15510" s="263" t="s">
        <v>12</v>
      </c>
      <c r="D15510" t="s">
        <v>2</v>
      </c>
    </row>
    <row r="15511" spans="1:4" x14ac:dyDescent="0.2">
      <c r="A15511" s="263" t="s">
        <v>4382</v>
      </c>
      <c r="B15511" s="263" t="s">
        <v>31550</v>
      </c>
      <c r="C15511" s="263" t="s">
        <v>12</v>
      </c>
      <c r="D15511" t="s">
        <v>2</v>
      </c>
    </row>
    <row r="15512" spans="1:4" x14ac:dyDescent="0.2">
      <c r="A15512" s="263" t="s">
        <v>18975</v>
      </c>
      <c r="B15512" s="263" t="s">
        <v>31550</v>
      </c>
      <c r="C15512" s="263" t="s">
        <v>12</v>
      </c>
      <c r="D15512" t="s">
        <v>2</v>
      </c>
    </row>
    <row r="15513" spans="1:4" x14ac:dyDescent="0.2">
      <c r="A15513" s="263" t="s">
        <v>4383</v>
      </c>
      <c r="B15513" s="263" t="s">
        <v>31551</v>
      </c>
      <c r="C15513" s="263" t="s">
        <v>12</v>
      </c>
      <c r="D15513" t="s">
        <v>2</v>
      </c>
    </row>
    <row r="15514" spans="1:4" x14ac:dyDescent="0.2">
      <c r="A15514" s="263" t="s">
        <v>18976</v>
      </c>
      <c r="B15514" s="263" t="s">
        <v>31551</v>
      </c>
      <c r="C15514" s="263" t="s">
        <v>12</v>
      </c>
      <c r="D15514" t="s">
        <v>2</v>
      </c>
    </row>
    <row r="15515" spans="1:4" x14ac:dyDescent="0.2">
      <c r="A15515" s="263" t="s">
        <v>9678</v>
      </c>
      <c r="B15515" s="263" t="s">
        <v>31552</v>
      </c>
      <c r="C15515" s="263" t="s">
        <v>12</v>
      </c>
      <c r="D15515" t="s">
        <v>2</v>
      </c>
    </row>
    <row r="15516" spans="1:4" x14ac:dyDescent="0.2">
      <c r="A15516" s="263" t="s">
        <v>18977</v>
      </c>
      <c r="B15516" s="263" t="s">
        <v>31552</v>
      </c>
      <c r="C15516" s="263" t="s">
        <v>12</v>
      </c>
      <c r="D15516" t="s">
        <v>2</v>
      </c>
    </row>
    <row r="15517" spans="1:4" x14ac:dyDescent="0.2">
      <c r="A15517" s="263" t="s">
        <v>9679</v>
      </c>
      <c r="B15517" s="263" t="s">
        <v>31553</v>
      </c>
      <c r="C15517" s="263" t="s">
        <v>12</v>
      </c>
      <c r="D15517" t="s">
        <v>2</v>
      </c>
    </row>
    <row r="15518" spans="1:4" x14ac:dyDescent="0.2">
      <c r="A15518" s="263" t="s">
        <v>18978</v>
      </c>
      <c r="B15518" s="263" t="s">
        <v>31553</v>
      </c>
      <c r="C15518" s="263" t="s">
        <v>12</v>
      </c>
      <c r="D15518" t="s">
        <v>2</v>
      </c>
    </row>
    <row r="15519" spans="1:4" x14ac:dyDescent="0.2">
      <c r="A15519" s="263" t="s">
        <v>9680</v>
      </c>
      <c r="B15519" s="263" t="s">
        <v>31554</v>
      </c>
      <c r="C15519" s="263" t="s">
        <v>12</v>
      </c>
      <c r="D15519" t="s">
        <v>2</v>
      </c>
    </row>
    <row r="15520" spans="1:4" x14ac:dyDescent="0.2">
      <c r="A15520" s="263" t="s">
        <v>18979</v>
      </c>
      <c r="B15520" s="263" t="s">
        <v>31554</v>
      </c>
      <c r="C15520" s="263" t="s">
        <v>12</v>
      </c>
      <c r="D15520" t="s">
        <v>2</v>
      </c>
    </row>
    <row r="15521" spans="1:4" x14ac:dyDescent="0.2">
      <c r="A15521" s="263" t="s">
        <v>4384</v>
      </c>
      <c r="B15521" s="263" t="s">
        <v>31555</v>
      </c>
      <c r="C15521" s="263" t="s">
        <v>12</v>
      </c>
      <c r="D15521" t="s">
        <v>2</v>
      </c>
    </row>
    <row r="15522" spans="1:4" x14ac:dyDescent="0.2">
      <c r="A15522" s="263" t="s">
        <v>18980</v>
      </c>
      <c r="B15522" s="263" t="s">
        <v>31555</v>
      </c>
      <c r="C15522" s="263" t="s">
        <v>12</v>
      </c>
      <c r="D15522" t="s">
        <v>2</v>
      </c>
    </row>
    <row r="15523" spans="1:4" x14ac:dyDescent="0.2">
      <c r="A15523" s="263" t="s">
        <v>4385</v>
      </c>
      <c r="B15523" s="263" t="s">
        <v>31556</v>
      </c>
      <c r="C15523" s="263" t="s">
        <v>12</v>
      </c>
      <c r="D15523" t="s">
        <v>2</v>
      </c>
    </row>
    <row r="15524" spans="1:4" x14ac:dyDescent="0.2">
      <c r="A15524" s="263" t="s">
        <v>18981</v>
      </c>
      <c r="B15524" s="263" t="s">
        <v>31556</v>
      </c>
      <c r="C15524" s="263" t="s">
        <v>12</v>
      </c>
      <c r="D15524" t="s">
        <v>2</v>
      </c>
    </row>
    <row r="15525" spans="1:4" x14ac:dyDescent="0.2">
      <c r="A15525" s="263" t="s">
        <v>4386</v>
      </c>
      <c r="B15525" s="263" t="s">
        <v>31557</v>
      </c>
      <c r="C15525" s="263" t="s">
        <v>12</v>
      </c>
      <c r="D15525" t="s">
        <v>2</v>
      </c>
    </row>
    <row r="15526" spans="1:4" x14ac:dyDescent="0.2">
      <c r="A15526" s="263" t="s">
        <v>18982</v>
      </c>
      <c r="B15526" s="263" t="s">
        <v>31557</v>
      </c>
      <c r="C15526" s="263" t="s">
        <v>12</v>
      </c>
      <c r="D15526" t="s">
        <v>2</v>
      </c>
    </row>
    <row r="15527" spans="1:4" x14ac:dyDescent="0.2">
      <c r="A15527" s="263" t="s">
        <v>9681</v>
      </c>
      <c r="B15527" s="263" t="s">
        <v>35126</v>
      </c>
      <c r="C15527" s="263" t="s">
        <v>12</v>
      </c>
      <c r="D15527" t="s">
        <v>2</v>
      </c>
    </row>
    <row r="15528" spans="1:4" x14ac:dyDescent="0.2">
      <c r="A15528" s="263" t="s">
        <v>18983</v>
      </c>
      <c r="B15528" s="263" t="s">
        <v>35126</v>
      </c>
      <c r="C15528" s="263" t="s">
        <v>12</v>
      </c>
      <c r="D15528" t="s">
        <v>2</v>
      </c>
    </row>
    <row r="15529" spans="1:4" x14ac:dyDescent="0.2">
      <c r="A15529" s="263" t="s">
        <v>4387</v>
      </c>
      <c r="B15529" s="263" t="s">
        <v>31558</v>
      </c>
      <c r="C15529" s="263" t="s">
        <v>12</v>
      </c>
      <c r="D15529" t="s">
        <v>2</v>
      </c>
    </row>
    <row r="15530" spans="1:4" x14ac:dyDescent="0.2">
      <c r="A15530" s="263" t="s">
        <v>18984</v>
      </c>
      <c r="B15530" s="263" t="s">
        <v>31558</v>
      </c>
      <c r="C15530" s="263" t="s">
        <v>12</v>
      </c>
      <c r="D15530" t="s">
        <v>2</v>
      </c>
    </row>
    <row r="15531" spans="1:4" x14ac:dyDescent="0.2">
      <c r="A15531" s="263" t="s">
        <v>4388</v>
      </c>
      <c r="B15531" s="263" t="s">
        <v>31559</v>
      </c>
      <c r="C15531" s="263" t="s">
        <v>12</v>
      </c>
      <c r="D15531" t="s">
        <v>2</v>
      </c>
    </row>
    <row r="15532" spans="1:4" x14ac:dyDescent="0.2">
      <c r="A15532" s="263" t="s">
        <v>18985</v>
      </c>
      <c r="B15532" s="263" t="s">
        <v>31559</v>
      </c>
      <c r="C15532" s="263" t="s">
        <v>12</v>
      </c>
      <c r="D15532" t="s">
        <v>2</v>
      </c>
    </row>
    <row r="15533" spans="1:4" x14ac:dyDescent="0.2">
      <c r="A15533" s="263" t="s">
        <v>4389</v>
      </c>
      <c r="B15533" s="263" t="s">
        <v>31560</v>
      </c>
      <c r="C15533" s="263" t="s">
        <v>12</v>
      </c>
      <c r="D15533" t="s">
        <v>2</v>
      </c>
    </row>
    <row r="15534" spans="1:4" x14ac:dyDescent="0.2">
      <c r="A15534" s="263" t="s">
        <v>18986</v>
      </c>
      <c r="B15534" s="263" t="s">
        <v>31560</v>
      </c>
      <c r="C15534" s="263" t="s">
        <v>12</v>
      </c>
      <c r="D15534" t="s">
        <v>2</v>
      </c>
    </row>
    <row r="15535" spans="1:4" x14ac:dyDescent="0.2">
      <c r="A15535" s="263" t="s">
        <v>4390</v>
      </c>
      <c r="B15535" s="263" t="s">
        <v>31561</v>
      </c>
      <c r="C15535" s="263" t="s">
        <v>12</v>
      </c>
      <c r="D15535" t="s">
        <v>2</v>
      </c>
    </row>
    <row r="15536" spans="1:4" x14ac:dyDescent="0.2">
      <c r="A15536" s="263" t="s">
        <v>18987</v>
      </c>
      <c r="B15536" s="263" t="s">
        <v>31561</v>
      </c>
      <c r="C15536" s="263" t="s">
        <v>12</v>
      </c>
      <c r="D15536" t="s">
        <v>2</v>
      </c>
    </row>
    <row r="15537" spans="1:4" x14ac:dyDescent="0.2">
      <c r="A15537" s="263" t="s">
        <v>4391</v>
      </c>
      <c r="B15537" s="263" t="s">
        <v>31562</v>
      </c>
      <c r="C15537" s="263" t="s">
        <v>12</v>
      </c>
      <c r="D15537" t="s">
        <v>2</v>
      </c>
    </row>
    <row r="15538" spans="1:4" x14ac:dyDescent="0.2">
      <c r="A15538" s="263" t="s">
        <v>18988</v>
      </c>
      <c r="B15538" s="263" t="s">
        <v>31562</v>
      </c>
      <c r="C15538" s="263" t="s">
        <v>12</v>
      </c>
      <c r="D15538" t="s">
        <v>2</v>
      </c>
    </row>
    <row r="15539" spans="1:4" x14ac:dyDescent="0.2">
      <c r="A15539" s="263" t="s">
        <v>4392</v>
      </c>
      <c r="B15539" s="263" t="s">
        <v>31563</v>
      </c>
      <c r="C15539" s="263" t="s">
        <v>12</v>
      </c>
      <c r="D15539" t="s">
        <v>2</v>
      </c>
    </row>
    <row r="15540" spans="1:4" x14ac:dyDescent="0.2">
      <c r="A15540" s="263" t="s">
        <v>18989</v>
      </c>
      <c r="B15540" s="263" t="s">
        <v>31563</v>
      </c>
      <c r="C15540" s="263" t="s">
        <v>12</v>
      </c>
      <c r="D15540" t="s">
        <v>2</v>
      </c>
    </row>
    <row r="15541" spans="1:4" x14ac:dyDescent="0.2">
      <c r="A15541" s="263" t="s">
        <v>4393</v>
      </c>
      <c r="B15541" s="263" t="s">
        <v>31564</v>
      </c>
      <c r="C15541" s="263" t="s">
        <v>12</v>
      </c>
      <c r="D15541" t="s">
        <v>2</v>
      </c>
    </row>
    <row r="15542" spans="1:4" x14ac:dyDescent="0.2">
      <c r="A15542" s="263" t="s">
        <v>18990</v>
      </c>
      <c r="B15542" s="263" t="s">
        <v>31564</v>
      </c>
      <c r="C15542" s="263" t="s">
        <v>12</v>
      </c>
      <c r="D15542" t="s">
        <v>2</v>
      </c>
    </row>
    <row r="15543" spans="1:4" x14ac:dyDescent="0.2">
      <c r="A15543" s="263" t="s">
        <v>4394</v>
      </c>
      <c r="B15543" s="263" t="s">
        <v>31565</v>
      </c>
      <c r="C15543" s="263" t="s">
        <v>12</v>
      </c>
      <c r="D15543" t="s">
        <v>2</v>
      </c>
    </row>
    <row r="15544" spans="1:4" x14ac:dyDescent="0.2">
      <c r="A15544" s="263" t="s">
        <v>18991</v>
      </c>
      <c r="B15544" s="263" t="s">
        <v>31565</v>
      </c>
      <c r="C15544" s="263" t="s">
        <v>12</v>
      </c>
      <c r="D15544" t="s">
        <v>2</v>
      </c>
    </row>
    <row r="15545" spans="1:4" x14ac:dyDescent="0.2">
      <c r="A15545" s="263" t="s">
        <v>4395</v>
      </c>
      <c r="B15545" s="263" t="s">
        <v>31566</v>
      </c>
      <c r="C15545" s="263" t="s">
        <v>20</v>
      </c>
      <c r="D15545" t="s">
        <v>0</v>
      </c>
    </row>
    <row r="15546" spans="1:4" x14ac:dyDescent="0.2">
      <c r="A15546" s="263" t="s">
        <v>18992</v>
      </c>
      <c r="B15546" s="263" t="s">
        <v>31566</v>
      </c>
      <c r="C15546" s="263" t="s">
        <v>20</v>
      </c>
      <c r="D15546" t="s">
        <v>0</v>
      </c>
    </row>
    <row r="15547" spans="1:4" x14ac:dyDescent="0.2">
      <c r="A15547" s="263" t="s">
        <v>4396</v>
      </c>
      <c r="B15547" s="263" t="s">
        <v>31567</v>
      </c>
      <c r="C15547" s="263" t="s">
        <v>12</v>
      </c>
      <c r="D15547" t="s">
        <v>2</v>
      </c>
    </row>
    <row r="15548" spans="1:4" x14ac:dyDescent="0.2">
      <c r="A15548" s="263" t="s">
        <v>18993</v>
      </c>
      <c r="B15548" s="263" t="s">
        <v>31567</v>
      </c>
      <c r="C15548" s="263" t="s">
        <v>12</v>
      </c>
      <c r="D15548" t="s">
        <v>2</v>
      </c>
    </row>
    <row r="15549" spans="1:4" x14ac:dyDescent="0.2">
      <c r="A15549" s="263" t="s">
        <v>4405</v>
      </c>
      <c r="B15549" s="263" t="s">
        <v>31568</v>
      </c>
      <c r="C15549" s="263" t="s">
        <v>12</v>
      </c>
      <c r="D15549" t="s">
        <v>2</v>
      </c>
    </row>
    <row r="15550" spans="1:4" x14ac:dyDescent="0.2">
      <c r="A15550" s="263" t="s">
        <v>18994</v>
      </c>
      <c r="B15550" s="263" t="s">
        <v>31568</v>
      </c>
      <c r="C15550" s="263" t="s">
        <v>12</v>
      </c>
      <c r="D15550" t="s">
        <v>2</v>
      </c>
    </row>
    <row r="15551" spans="1:4" x14ac:dyDescent="0.2">
      <c r="A15551" s="263" t="s">
        <v>4406</v>
      </c>
      <c r="B15551" s="263" t="s">
        <v>31569</v>
      </c>
      <c r="C15551" s="263" t="s">
        <v>12</v>
      </c>
      <c r="D15551" t="s">
        <v>2</v>
      </c>
    </row>
    <row r="15552" spans="1:4" x14ac:dyDescent="0.2">
      <c r="A15552" s="263" t="s">
        <v>18995</v>
      </c>
      <c r="B15552" s="263" t="s">
        <v>31569</v>
      </c>
      <c r="C15552" s="263" t="s">
        <v>12</v>
      </c>
      <c r="D15552" t="s">
        <v>2</v>
      </c>
    </row>
    <row r="15553" spans="1:4" x14ac:dyDescent="0.2">
      <c r="A15553" s="263" t="s">
        <v>4407</v>
      </c>
      <c r="B15553" s="263" t="s">
        <v>31570</v>
      </c>
      <c r="C15553" s="263" t="s">
        <v>12</v>
      </c>
      <c r="D15553" t="s">
        <v>2</v>
      </c>
    </row>
    <row r="15554" spans="1:4" x14ac:dyDescent="0.2">
      <c r="A15554" s="263" t="s">
        <v>18996</v>
      </c>
      <c r="B15554" s="263" t="s">
        <v>31570</v>
      </c>
      <c r="C15554" s="263" t="s">
        <v>12</v>
      </c>
      <c r="D15554" t="s">
        <v>2</v>
      </c>
    </row>
    <row r="15555" spans="1:4" x14ac:dyDescent="0.2">
      <c r="A15555" s="263" t="s">
        <v>4408</v>
      </c>
      <c r="B15555" s="263" t="s">
        <v>31571</v>
      </c>
      <c r="C15555" s="263" t="s">
        <v>12</v>
      </c>
      <c r="D15555" t="s">
        <v>2</v>
      </c>
    </row>
    <row r="15556" spans="1:4" x14ac:dyDescent="0.2">
      <c r="A15556" s="263" t="s">
        <v>18997</v>
      </c>
      <c r="B15556" s="263" t="s">
        <v>31571</v>
      </c>
      <c r="C15556" s="263" t="s">
        <v>12</v>
      </c>
      <c r="D15556" t="s">
        <v>2</v>
      </c>
    </row>
    <row r="15557" spans="1:4" x14ac:dyDescent="0.2">
      <c r="A15557" s="263" t="s">
        <v>4409</v>
      </c>
      <c r="B15557" s="263" t="s">
        <v>31572</v>
      </c>
      <c r="C15557" s="263" t="s">
        <v>12</v>
      </c>
      <c r="D15557" t="s">
        <v>2</v>
      </c>
    </row>
    <row r="15558" spans="1:4" x14ac:dyDescent="0.2">
      <c r="A15558" s="263" t="s">
        <v>18998</v>
      </c>
      <c r="B15558" s="263" t="s">
        <v>31572</v>
      </c>
      <c r="C15558" s="263" t="s">
        <v>12</v>
      </c>
      <c r="D15558" t="s">
        <v>2</v>
      </c>
    </row>
    <row r="15559" spans="1:4" x14ac:dyDescent="0.2">
      <c r="A15559" s="263" t="s">
        <v>4410</v>
      </c>
      <c r="B15559" s="263" t="s">
        <v>31573</v>
      </c>
      <c r="C15559" s="263" t="s">
        <v>12</v>
      </c>
      <c r="D15559" t="s">
        <v>2</v>
      </c>
    </row>
    <row r="15560" spans="1:4" x14ac:dyDescent="0.2">
      <c r="A15560" s="263" t="s">
        <v>18999</v>
      </c>
      <c r="B15560" s="263" t="s">
        <v>31573</v>
      </c>
      <c r="C15560" s="263" t="s">
        <v>12</v>
      </c>
      <c r="D15560" t="s">
        <v>2</v>
      </c>
    </row>
    <row r="15561" spans="1:4" x14ac:dyDescent="0.2">
      <c r="A15561" s="263" t="s">
        <v>4411</v>
      </c>
      <c r="B15561" s="263" t="s">
        <v>31574</v>
      </c>
      <c r="C15561" s="263" t="s">
        <v>12</v>
      </c>
      <c r="D15561" t="s">
        <v>2</v>
      </c>
    </row>
    <row r="15562" spans="1:4" x14ac:dyDescent="0.2">
      <c r="A15562" s="263" t="s">
        <v>19000</v>
      </c>
      <c r="B15562" s="263" t="s">
        <v>31574</v>
      </c>
      <c r="C15562" s="263" t="s">
        <v>12</v>
      </c>
      <c r="D15562" t="s">
        <v>2</v>
      </c>
    </row>
    <row r="15563" spans="1:4" x14ac:dyDescent="0.2">
      <c r="A15563" s="263" t="s">
        <v>4401</v>
      </c>
      <c r="B15563" s="263" t="s">
        <v>31575</v>
      </c>
      <c r="C15563" s="263" t="s">
        <v>12</v>
      </c>
      <c r="D15563" t="s">
        <v>2</v>
      </c>
    </row>
    <row r="15564" spans="1:4" x14ac:dyDescent="0.2">
      <c r="A15564" s="263" t="s">
        <v>19001</v>
      </c>
      <c r="B15564" s="263" t="s">
        <v>31575</v>
      </c>
      <c r="C15564" s="263" t="s">
        <v>12</v>
      </c>
      <c r="D15564" t="s">
        <v>2</v>
      </c>
    </row>
    <row r="15565" spans="1:4" x14ac:dyDescent="0.2">
      <c r="A15565" s="263" t="s">
        <v>4402</v>
      </c>
      <c r="B15565" s="263" t="s">
        <v>31576</v>
      </c>
      <c r="C15565" s="263" t="s">
        <v>12</v>
      </c>
      <c r="D15565" t="s">
        <v>2</v>
      </c>
    </row>
    <row r="15566" spans="1:4" x14ac:dyDescent="0.2">
      <c r="A15566" s="263" t="s">
        <v>19002</v>
      </c>
      <c r="B15566" s="263" t="s">
        <v>31576</v>
      </c>
      <c r="C15566" s="263" t="s">
        <v>12</v>
      </c>
      <c r="D15566" t="s">
        <v>2</v>
      </c>
    </row>
    <row r="15567" spans="1:4" x14ac:dyDescent="0.2">
      <c r="A15567" s="263" t="s">
        <v>4403</v>
      </c>
      <c r="B15567" s="263" t="s">
        <v>31577</v>
      </c>
      <c r="C15567" s="263" t="s">
        <v>12</v>
      </c>
      <c r="D15567" t="s">
        <v>2</v>
      </c>
    </row>
    <row r="15568" spans="1:4" x14ac:dyDescent="0.2">
      <c r="A15568" s="263" t="s">
        <v>19003</v>
      </c>
      <c r="B15568" s="263" t="s">
        <v>31577</v>
      </c>
      <c r="C15568" s="263" t="s">
        <v>12</v>
      </c>
      <c r="D15568" t="s">
        <v>2</v>
      </c>
    </row>
    <row r="15569" spans="1:4" x14ac:dyDescent="0.2">
      <c r="A15569" s="263" t="s">
        <v>4404</v>
      </c>
      <c r="B15569" s="263" t="s">
        <v>31578</v>
      </c>
      <c r="C15569" s="263" t="s">
        <v>12</v>
      </c>
      <c r="D15569" t="s">
        <v>2</v>
      </c>
    </row>
    <row r="15570" spans="1:4" x14ac:dyDescent="0.2">
      <c r="A15570" s="263" t="s">
        <v>19004</v>
      </c>
      <c r="B15570" s="263" t="s">
        <v>31578</v>
      </c>
      <c r="C15570" s="263" t="s">
        <v>12</v>
      </c>
      <c r="D15570" t="s">
        <v>2</v>
      </c>
    </row>
    <row r="15571" spans="1:4" x14ac:dyDescent="0.2">
      <c r="A15571" s="263" t="s">
        <v>9682</v>
      </c>
      <c r="B15571" s="263" t="s">
        <v>31579</v>
      </c>
      <c r="C15571" s="263" t="s">
        <v>20</v>
      </c>
      <c r="D15571" t="s">
        <v>0</v>
      </c>
    </row>
    <row r="15572" spans="1:4" x14ac:dyDescent="0.2">
      <c r="A15572" s="263" t="s">
        <v>19005</v>
      </c>
      <c r="B15572" s="263" t="s">
        <v>31579</v>
      </c>
      <c r="C15572" s="263" t="s">
        <v>20</v>
      </c>
      <c r="D15572" t="s">
        <v>0</v>
      </c>
    </row>
    <row r="15573" spans="1:4" x14ac:dyDescent="0.2">
      <c r="A15573" s="263" t="s">
        <v>9683</v>
      </c>
      <c r="B15573" s="263" t="s">
        <v>31580</v>
      </c>
      <c r="C15573" s="263" t="s">
        <v>20</v>
      </c>
      <c r="D15573" t="s">
        <v>0</v>
      </c>
    </row>
    <row r="15574" spans="1:4" x14ac:dyDescent="0.2">
      <c r="A15574" s="263" t="s">
        <v>19006</v>
      </c>
      <c r="B15574" s="263" t="s">
        <v>31580</v>
      </c>
      <c r="C15574" s="263" t="s">
        <v>20</v>
      </c>
      <c r="D15574" t="s">
        <v>0</v>
      </c>
    </row>
    <row r="15575" spans="1:4" x14ac:dyDescent="0.2">
      <c r="A15575" s="263" t="s">
        <v>9684</v>
      </c>
      <c r="B15575" s="263" t="s">
        <v>31581</v>
      </c>
      <c r="C15575" s="263" t="s">
        <v>20</v>
      </c>
      <c r="D15575" t="s">
        <v>0</v>
      </c>
    </row>
    <row r="15576" spans="1:4" x14ac:dyDescent="0.2">
      <c r="A15576" s="263" t="s">
        <v>19007</v>
      </c>
      <c r="B15576" s="263" t="s">
        <v>31581</v>
      </c>
      <c r="C15576" s="263" t="s">
        <v>20</v>
      </c>
      <c r="D15576" t="s">
        <v>0</v>
      </c>
    </row>
    <row r="15577" spans="1:4" x14ac:dyDescent="0.2">
      <c r="A15577" s="263" t="s">
        <v>9685</v>
      </c>
      <c r="B15577" s="263" t="s">
        <v>31582</v>
      </c>
      <c r="C15577" s="263" t="s">
        <v>20</v>
      </c>
      <c r="D15577" t="s">
        <v>0</v>
      </c>
    </row>
    <row r="15578" spans="1:4" x14ac:dyDescent="0.2">
      <c r="A15578" s="263" t="s">
        <v>19008</v>
      </c>
      <c r="B15578" s="263" t="s">
        <v>31582</v>
      </c>
      <c r="C15578" s="263" t="s">
        <v>20</v>
      </c>
      <c r="D15578" t="s">
        <v>0</v>
      </c>
    </row>
    <row r="15579" spans="1:4" x14ac:dyDescent="0.2">
      <c r="A15579" s="263" t="s">
        <v>9686</v>
      </c>
      <c r="B15579" s="263" t="s">
        <v>31583</v>
      </c>
      <c r="C15579" s="263" t="s">
        <v>20</v>
      </c>
      <c r="D15579" t="s">
        <v>0</v>
      </c>
    </row>
    <row r="15580" spans="1:4" x14ac:dyDescent="0.2">
      <c r="A15580" s="263" t="s">
        <v>19009</v>
      </c>
      <c r="B15580" s="263" t="s">
        <v>31583</v>
      </c>
      <c r="C15580" s="263" t="s">
        <v>20</v>
      </c>
      <c r="D15580" t="s">
        <v>0</v>
      </c>
    </row>
    <row r="15581" spans="1:4" x14ac:dyDescent="0.2">
      <c r="A15581" s="263" t="s">
        <v>9687</v>
      </c>
      <c r="B15581" s="263" t="s">
        <v>31584</v>
      </c>
      <c r="C15581" s="263" t="s">
        <v>20</v>
      </c>
      <c r="D15581" t="s">
        <v>0</v>
      </c>
    </row>
    <row r="15582" spans="1:4" x14ac:dyDescent="0.2">
      <c r="A15582" s="263" t="s">
        <v>19010</v>
      </c>
      <c r="B15582" s="263" t="s">
        <v>31584</v>
      </c>
      <c r="C15582" s="263" t="s">
        <v>20</v>
      </c>
      <c r="D15582" t="s">
        <v>0</v>
      </c>
    </row>
    <row r="15583" spans="1:4" x14ac:dyDescent="0.2">
      <c r="A15583" s="263" t="s">
        <v>4397</v>
      </c>
      <c r="B15583" s="263" t="s">
        <v>31585</v>
      </c>
      <c r="C15583" s="263" t="s">
        <v>20</v>
      </c>
      <c r="D15583" t="s">
        <v>0</v>
      </c>
    </row>
    <row r="15584" spans="1:4" x14ac:dyDescent="0.2">
      <c r="A15584" s="263" t="s">
        <v>19011</v>
      </c>
      <c r="B15584" s="263" t="s">
        <v>31585</v>
      </c>
      <c r="C15584" s="263" t="s">
        <v>20</v>
      </c>
      <c r="D15584" t="s">
        <v>0</v>
      </c>
    </row>
    <row r="15585" spans="1:4" x14ac:dyDescent="0.2">
      <c r="A15585" s="263" t="s">
        <v>9688</v>
      </c>
      <c r="B15585" s="263" t="s">
        <v>31586</v>
      </c>
      <c r="C15585" s="263" t="s">
        <v>20</v>
      </c>
      <c r="D15585" t="s">
        <v>0</v>
      </c>
    </row>
    <row r="15586" spans="1:4" x14ac:dyDescent="0.2">
      <c r="A15586" s="263" t="s">
        <v>19012</v>
      </c>
      <c r="B15586" s="263" t="s">
        <v>31586</v>
      </c>
      <c r="C15586" s="263" t="s">
        <v>20</v>
      </c>
      <c r="D15586" t="s">
        <v>0</v>
      </c>
    </row>
    <row r="15587" spans="1:4" x14ac:dyDescent="0.2">
      <c r="A15587" s="263" t="s">
        <v>9689</v>
      </c>
      <c r="B15587" s="263" t="s">
        <v>31587</v>
      </c>
      <c r="C15587" s="263" t="s">
        <v>20</v>
      </c>
      <c r="D15587" t="s">
        <v>0</v>
      </c>
    </row>
    <row r="15588" spans="1:4" x14ac:dyDescent="0.2">
      <c r="A15588" s="263" t="s">
        <v>19013</v>
      </c>
      <c r="B15588" s="263" t="s">
        <v>31587</v>
      </c>
      <c r="C15588" s="263" t="s">
        <v>20</v>
      </c>
      <c r="D15588" t="s">
        <v>0</v>
      </c>
    </row>
    <row r="15589" spans="1:4" x14ac:dyDescent="0.2">
      <c r="A15589" s="263" t="s">
        <v>9690</v>
      </c>
      <c r="B15589" s="263" t="s">
        <v>31588</v>
      </c>
      <c r="C15589" s="263" t="s">
        <v>20</v>
      </c>
      <c r="D15589" t="s">
        <v>0</v>
      </c>
    </row>
    <row r="15590" spans="1:4" x14ac:dyDescent="0.2">
      <c r="A15590" s="263" t="s">
        <v>19014</v>
      </c>
      <c r="B15590" s="263" t="s">
        <v>31588</v>
      </c>
      <c r="C15590" s="263" t="s">
        <v>20</v>
      </c>
      <c r="D15590" t="s">
        <v>0</v>
      </c>
    </row>
    <row r="15591" spans="1:4" x14ac:dyDescent="0.2">
      <c r="A15591" s="263" t="s">
        <v>9691</v>
      </c>
      <c r="B15591" s="263" t="s">
        <v>31589</v>
      </c>
      <c r="C15591" s="263" t="s">
        <v>20</v>
      </c>
      <c r="D15591" t="s">
        <v>0</v>
      </c>
    </row>
    <row r="15592" spans="1:4" x14ac:dyDescent="0.2">
      <c r="A15592" s="263" t="s">
        <v>19015</v>
      </c>
      <c r="B15592" s="263" t="s">
        <v>31589</v>
      </c>
      <c r="C15592" s="263" t="s">
        <v>20</v>
      </c>
      <c r="D15592" t="s">
        <v>0</v>
      </c>
    </row>
    <row r="15593" spans="1:4" x14ac:dyDescent="0.2">
      <c r="A15593" s="263" t="s">
        <v>4398</v>
      </c>
      <c r="B15593" s="263" t="s">
        <v>31590</v>
      </c>
      <c r="C15593" s="263" t="s">
        <v>20</v>
      </c>
      <c r="D15593" t="s">
        <v>0</v>
      </c>
    </row>
    <row r="15594" spans="1:4" x14ac:dyDescent="0.2">
      <c r="A15594" s="263" t="s">
        <v>19016</v>
      </c>
      <c r="B15594" s="263" t="s">
        <v>31590</v>
      </c>
      <c r="C15594" s="263" t="s">
        <v>20</v>
      </c>
      <c r="D15594" t="s">
        <v>0</v>
      </c>
    </row>
    <row r="15595" spans="1:4" x14ac:dyDescent="0.2">
      <c r="A15595" s="263" t="s">
        <v>9692</v>
      </c>
      <c r="B15595" s="263" t="s">
        <v>31591</v>
      </c>
      <c r="C15595" s="263" t="s">
        <v>20</v>
      </c>
      <c r="D15595" t="s">
        <v>0</v>
      </c>
    </row>
    <row r="15596" spans="1:4" x14ac:dyDescent="0.2">
      <c r="A15596" s="263" t="s">
        <v>19017</v>
      </c>
      <c r="B15596" s="263" t="s">
        <v>31591</v>
      </c>
      <c r="C15596" s="263" t="s">
        <v>20</v>
      </c>
      <c r="D15596" t="s">
        <v>0</v>
      </c>
    </row>
    <row r="15597" spans="1:4" x14ac:dyDescent="0.2">
      <c r="A15597" s="263" t="s">
        <v>4399</v>
      </c>
      <c r="B15597" s="263" t="s">
        <v>31592</v>
      </c>
      <c r="C15597" s="263" t="s">
        <v>20</v>
      </c>
      <c r="D15597" t="s">
        <v>0</v>
      </c>
    </row>
    <row r="15598" spans="1:4" x14ac:dyDescent="0.2">
      <c r="A15598" s="263" t="s">
        <v>19018</v>
      </c>
      <c r="B15598" s="263" t="s">
        <v>31592</v>
      </c>
      <c r="C15598" s="263" t="s">
        <v>20</v>
      </c>
      <c r="D15598" t="s">
        <v>0</v>
      </c>
    </row>
    <row r="15599" spans="1:4" x14ac:dyDescent="0.2">
      <c r="A15599" s="263" t="s">
        <v>4400</v>
      </c>
      <c r="B15599" s="263" t="s">
        <v>31593</v>
      </c>
      <c r="C15599" s="263" t="s">
        <v>20</v>
      </c>
      <c r="D15599" t="s">
        <v>0</v>
      </c>
    </row>
    <row r="15600" spans="1:4" x14ac:dyDescent="0.2">
      <c r="A15600" s="263" t="s">
        <v>19019</v>
      </c>
      <c r="B15600" s="263" t="s">
        <v>31593</v>
      </c>
      <c r="C15600" s="263" t="s">
        <v>20</v>
      </c>
      <c r="D15600" t="s">
        <v>0</v>
      </c>
    </row>
    <row r="15601" spans="1:4" x14ac:dyDescent="0.2">
      <c r="A15601" s="263" t="s">
        <v>9693</v>
      </c>
      <c r="B15601" s="263" t="s">
        <v>31594</v>
      </c>
      <c r="C15601" s="263" t="s">
        <v>20</v>
      </c>
      <c r="D15601" t="s">
        <v>0</v>
      </c>
    </row>
    <row r="15602" spans="1:4" x14ac:dyDescent="0.2">
      <c r="A15602" s="263" t="s">
        <v>19020</v>
      </c>
      <c r="B15602" s="263" t="s">
        <v>31594</v>
      </c>
      <c r="C15602" s="263" t="s">
        <v>20</v>
      </c>
      <c r="D15602" t="s">
        <v>0</v>
      </c>
    </row>
    <row r="15603" spans="1:4" x14ac:dyDescent="0.2">
      <c r="A15603" s="263" t="s">
        <v>9694</v>
      </c>
      <c r="B15603" s="263" t="s">
        <v>31595</v>
      </c>
      <c r="C15603" s="263" t="s">
        <v>20</v>
      </c>
      <c r="D15603" t="s">
        <v>0</v>
      </c>
    </row>
    <row r="15604" spans="1:4" x14ac:dyDescent="0.2">
      <c r="A15604" s="263" t="s">
        <v>19021</v>
      </c>
      <c r="B15604" s="263" t="s">
        <v>31595</v>
      </c>
      <c r="C15604" s="263" t="s">
        <v>20</v>
      </c>
      <c r="D15604" t="s">
        <v>0</v>
      </c>
    </row>
    <row r="15605" spans="1:4" x14ac:dyDescent="0.2">
      <c r="A15605" s="263" t="s">
        <v>9695</v>
      </c>
      <c r="B15605" s="263" t="s">
        <v>31596</v>
      </c>
      <c r="C15605" s="263" t="s">
        <v>20</v>
      </c>
      <c r="D15605" t="s">
        <v>0</v>
      </c>
    </row>
    <row r="15606" spans="1:4" x14ac:dyDescent="0.2">
      <c r="A15606" s="263" t="s">
        <v>19022</v>
      </c>
      <c r="B15606" s="263" t="s">
        <v>31596</v>
      </c>
      <c r="C15606" s="263" t="s">
        <v>20</v>
      </c>
      <c r="D15606" t="s">
        <v>0</v>
      </c>
    </row>
    <row r="15607" spans="1:4" x14ac:dyDescent="0.2">
      <c r="A15607" s="263" t="s">
        <v>9696</v>
      </c>
      <c r="B15607" s="263" t="s">
        <v>31597</v>
      </c>
      <c r="C15607" s="263" t="s">
        <v>20</v>
      </c>
      <c r="D15607" t="s">
        <v>0</v>
      </c>
    </row>
    <row r="15608" spans="1:4" x14ac:dyDescent="0.2">
      <c r="A15608" s="263" t="s">
        <v>19023</v>
      </c>
      <c r="B15608" s="263" t="s">
        <v>31597</v>
      </c>
      <c r="C15608" s="263" t="s">
        <v>20</v>
      </c>
      <c r="D15608" t="s">
        <v>0</v>
      </c>
    </row>
    <row r="15609" spans="1:4" x14ac:dyDescent="0.2">
      <c r="A15609" s="263" t="s">
        <v>9697</v>
      </c>
      <c r="B15609" s="263" t="s">
        <v>31598</v>
      </c>
      <c r="C15609" s="263" t="s">
        <v>20</v>
      </c>
      <c r="D15609" t="s">
        <v>0</v>
      </c>
    </row>
    <row r="15610" spans="1:4" x14ac:dyDescent="0.2">
      <c r="A15610" s="263" t="s">
        <v>19024</v>
      </c>
      <c r="B15610" s="263" t="s">
        <v>31598</v>
      </c>
      <c r="C15610" s="263" t="s">
        <v>20</v>
      </c>
      <c r="D15610" t="s">
        <v>0</v>
      </c>
    </row>
    <row r="15611" spans="1:4" x14ac:dyDescent="0.2">
      <c r="A15611" s="263" t="s">
        <v>9698</v>
      </c>
      <c r="B15611" s="263" t="s">
        <v>31599</v>
      </c>
      <c r="C15611" s="263" t="s">
        <v>20</v>
      </c>
      <c r="D15611" t="s">
        <v>0</v>
      </c>
    </row>
    <row r="15612" spans="1:4" x14ac:dyDescent="0.2">
      <c r="A15612" s="263" t="s">
        <v>19025</v>
      </c>
      <c r="B15612" s="263" t="s">
        <v>31599</v>
      </c>
      <c r="C15612" s="263" t="s">
        <v>20</v>
      </c>
      <c r="D15612" t="s">
        <v>0</v>
      </c>
    </row>
    <row r="15613" spans="1:4" x14ac:dyDescent="0.2">
      <c r="A15613" s="263" t="s">
        <v>9699</v>
      </c>
      <c r="B15613" s="263" t="s">
        <v>31600</v>
      </c>
      <c r="C15613" s="263" t="s">
        <v>20</v>
      </c>
      <c r="D15613" t="s">
        <v>0</v>
      </c>
    </row>
    <row r="15614" spans="1:4" x14ac:dyDescent="0.2">
      <c r="A15614" s="263" t="s">
        <v>19026</v>
      </c>
      <c r="B15614" s="263" t="s">
        <v>31600</v>
      </c>
      <c r="C15614" s="263" t="s">
        <v>20</v>
      </c>
      <c r="D15614" t="s">
        <v>0</v>
      </c>
    </row>
    <row r="15615" spans="1:4" x14ac:dyDescent="0.2">
      <c r="A15615" s="263" t="s">
        <v>9700</v>
      </c>
      <c r="B15615" s="263" t="s">
        <v>31601</v>
      </c>
      <c r="C15615" s="263" t="s">
        <v>20</v>
      </c>
      <c r="D15615" t="s">
        <v>0</v>
      </c>
    </row>
    <row r="15616" spans="1:4" x14ac:dyDescent="0.2">
      <c r="A15616" s="263" t="s">
        <v>19027</v>
      </c>
      <c r="B15616" s="263" t="s">
        <v>31601</v>
      </c>
      <c r="C15616" s="263" t="s">
        <v>20</v>
      </c>
      <c r="D15616" t="s">
        <v>0</v>
      </c>
    </row>
    <row r="15617" spans="1:4" x14ac:dyDescent="0.2">
      <c r="A15617" s="263" t="s">
        <v>9701</v>
      </c>
      <c r="B15617" s="263" t="s">
        <v>31602</v>
      </c>
      <c r="C15617" s="263" t="s">
        <v>20</v>
      </c>
      <c r="D15617" t="s">
        <v>0</v>
      </c>
    </row>
    <row r="15618" spans="1:4" x14ac:dyDescent="0.2">
      <c r="A15618" s="263" t="s">
        <v>19028</v>
      </c>
      <c r="B15618" s="263" t="s">
        <v>31602</v>
      </c>
      <c r="C15618" s="263" t="s">
        <v>20</v>
      </c>
      <c r="D15618" t="s">
        <v>0</v>
      </c>
    </row>
    <row r="15619" spans="1:4" x14ac:dyDescent="0.2">
      <c r="A15619" s="263" t="s">
        <v>9702</v>
      </c>
      <c r="B15619" s="263" t="s">
        <v>31603</v>
      </c>
      <c r="C15619" s="263" t="s">
        <v>20</v>
      </c>
      <c r="D15619" t="s">
        <v>0</v>
      </c>
    </row>
    <row r="15620" spans="1:4" x14ac:dyDescent="0.2">
      <c r="A15620" s="263" t="s">
        <v>19029</v>
      </c>
      <c r="B15620" s="263" t="s">
        <v>31603</v>
      </c>
      <c r="C15620" s="263" t="s">
        <v>20</v>
      </c>
      <c r="D15620" t="s">
        <v>0</v>
      </c>
    </row>
    <row r="15621" spans="1:4" x14ac:dyDescent="0.2">
      <c r="A15621" s="263" t="s">
        <v>9703</v>
      </c>
      <c r="B15621" s="263" t="s">
        <v>31604</v>
      </c>
      <c r="C15621" s="263" t="s">
        <v>20</v>
      </c>
      <c r="D15621" t="s">
        <v>0</v>
      </c>
    </row>
    <row r="15622" spans="1:4" x14ac:dyDescent="0.2">
      <c r="A15622" s="263" t="s">
        <v>19030</v>
      </c>
      <c r="B15622" s="263" t="s">
        <v>31604</v>
      </c>
      <c r="C15622" s="263" t="s">
        <v>20</v>
      </c>
      <c r="D15622" t="s">
        <v>0</v>
      </c>
    </row>
    <row r="15623" spans="1:4" x14ac:dyDescent="0.2">
      <c r="A15623" s="263" t="s">
        <v>9704</v>
      </c>
      <c r="B15623" s="263" t="s">
        <v>31605</v>
      </c>
      <c r="C15623" s="263" t="s">
        <v>20</v>
      </c>
      <c r="D15623" t="s">
        <v>0</v>
      </c>
    </row>
    <row r="15624" spans="1:4" x14ac:dyDescent="0.2">
      <c r="A15624" s="263" t="s">
        <v>19031</v>
      </c>
      <c r="B15624" s="263" t="s">
        <v>31605</v>
      </c>
      <c r="C15624" s="263" t="s">
        <v>20</v>
      </c>
      <c r="D15624" t="s">
        <v>0</v>
      </c>
    </row>
    <row r="15625" spans="1:4" x14ac:dyDescent="0.2">
      <c r="A15625" s="263" t="s">
        <v>9705</v>
      </c>
      <c r="B15625" s="263" t="s">
        <v>31606</v>
      </c>
      <c r="C15625" s="263" t="s">
        <v>20</v>
      </c>
      <c r="D15625" t="s">
        <v>0</v>
      </c>
    </row>
    <row r="15626" spans="1:4" x14ac:dyDescent="0.2">
      <c r="A15626" s="263" t="s">
        <v>19032</v>
      </c>
      <c r="B15626" s="263" t="s">
        <v>31606</v>
      </c>
      <c r="C15626" s="263" t="s">
        <v>20</v>
      </c>
      <c r="D15626" t="s">
        <v>0</v>
      </c>
    </row>
    <row r="15627" spans="1:4" x14ac:dyDescent="0.2">
      <c r="A15627" s="263" t="s">
        <v>9706</v>
      </c>
      <c r="B15627" s="263" t="s">
        <v>31607</v>
      </c>
      <c r="C15627" s="263" t="s">
        <v>20</v>
      </c>
      <c r="D15627" t="s">
        <v>0</v>
      </c>
    </row>
    <row r="15628" spans="1:4" x14ac:dyDescent="0.2">
      <c r="A15628" s="263" t="s">
        <v>19033</v>
      </c>
      <c r="B15628" s="263" t="s">
        <v>31607</v>
      </c>
      <c r="C15628" s="263" t="s">
        <v>20</v>
      </c>
      <c r="D15628" t="s">
        <v>0</v>
      </c>
    </row>
    <row r="15629" spans="1:4" x14ac:dyDescent="0.2">
      <c r="A15629" s="263" t="s">
        <v>9707</v>
      </c>
      <c r="B15629" s="263" t="s">
        <v>31608</v>
      </c>
      <c r="C15629" s="263" t="s">
        <v>20</v>
      </c>
      <c r="D15629" t="s">
        <v>0</v>
      </c>
    </row>
    <row r="15630" spans="1:4" x14ac:dyDescent="0.2">
      <c r="A15630" s="263" t="s">
        <v>19034</v>
      </c>
      <c r="B15630" s="263" t="s">
        <v>31608</v>
      </c>
      <c r="C15630" s="263" t="s">
        <v>20</v>
      </c>
      <c r="D15630" t="s">
        <v>0</v>
      </c>
    </row>
    <row r="15631" spans="1:4" x14ac:dyDescent="0.2">
      <c r="A15631" s="263" t="s">
        <v>9708</v>
      </c>
      <c r="B15631" s="263" t="s">
        <v>31609</v>
      </c>
      <c r="C15631" s="263" t="s">
        <v>20</v>
      </c>
      <c r="D15631" t="s">
        <v>0</v>
      </c>
    </row>
    <row r="15632" spans="1:4" x14ac:dyDescent="0.2">
      <c r="A15632" s="263" t="s">
        <v>19035</v>
      </c>
      <c r="B15632" s="263" t="s">
        <v>31609</v>
      </c>
      <c r="C15632" s="263" t="s">
        <v>20</v>
      </c>
      <c r="D15632" t="s">
        <v>0</v>
      </c>
    </row>
    <row r="15633" spans="1:4" x14ac:dyDescent="0.2">
      <c r="A15633" s="263" t="s">
        <v>9709</v>
      </c>
      <c r="B15633" s="263" t="s">
        <v>31610</v>
      </c>
      <c r="C15633" s="263" t="s">
        <v>20</v>
      </c>
      <c r="D15633" t="s">
        <v>0</v>
      </c>
    </row>
    <row r="15634" spans="1:4" x14ac:dyDescent="0.2">
      <c r="A15634" s="263" t="s">
        <v>19036</v>
      </c>
      <c r="B15634" s="263" t="s">
        <v>31610</v>
      </c>
      <c r="C15634" s="263" t="s">
        <v>20</v>
      </c>
      <c r="D15634" t="s">
        <v>0</v>
      </c>
    </row>
    <row r="15635" spans="1:4" x14ac:dyDescent="0.2">
      <c r="A15635" s="263" t="s">
        <v>9710</v>
      </c>
      <c r="B15635" s="263" t="s">
        <v>31611</v>
      </c>
      <c r="C15635" s="263" t="s">
        <v>20</v>
      </c>
      <c r="D15635" t="s">
        <v>0</v>
      </c>
    </row>
    <row r="15636" spans="1:4" x14ac:dyDescent="0.2">
      <c r="A15636" s="263" t="s">
        <v>19037</v>
      </c>
      <c r="B15636" s="263" t="s">
        <v>31611</v>
      </c>
      <c r="C15636" s="263" t="s">
        <v>20</v>
      </c>
      <c r="D15636" t="s">
        <v>0</v>
      </c>
    </row>
    <row r="15637" spans="1:4" x14ac:dyDescent="0.2">
      <c r="A15637" s="263" t="s">
        <v>9711</v>
      </c>
      <c r="B15637" s="263" t="s">
        <v>31612</v>
      </c>
      <c r="C15637" s="263" t="s">
        <v>20</v>
      </c>
      <c r="D15637" t="s">
        <v>0</v>
      </c>
    </row>
    <row r="15638" spans="1:4" x14ac:dyDescent="0.2">
      <c r="A15638" s="263" t="s">
        <v>19038</v>
      </c>
      <c r="B15638" s="263" t="s">
        <v>31612</v>
      </c>
      <c r="C15638" s="263" t="s">
        <v>20</v>
      </c>
      <c r="D15638" t="s">
        <v>0</v>
      </c>
    </row>
    <row r="15639" spans="1:4" x14ac:dyDescent="0.2">
      <c r="A15639" s="263" t="s">
        <v>9712</v>
      </c>
      <c r="B15639" s="263" t="s">
        <v>31613</v>
      </c>
      <c r="C15639" s="263" t="s">
        <v>20</v>
      </c>
      <c r="D15639" t="s">
        <v>0</v>
      </c>
    </row>
    <row r="15640" spans="1:4" x14ac:dyDescent="0.2">
      <c r="A15640" s="263" t="s">
        <v>19039</v>
      </c>
      <c r="B15640" s="263" t="s">
        <v>31613</v>
      </c>
      <c r="C15640" s="263" t="s">
        <v>20</v>
      </c>
      <c r="D15640" t="s">
        <v>0</v>
      </c>
    </row>
    <row r="15641" spans="1:4" x14ac:dyDescent="0.2">
      <c r="A15641" s="263" t="s">
        <v>9713</v>
      </c>
      <c r="B15641" s="263" t="s">
        <v>31614</v>
      </c>
      <c r="C15641" s="263" t="s">
        <v>20</v>
      </c>
      <c r="D15641" t="s">
        <v>0</v>
      </c>
    </row>
    <row r="15642" spans="1:4" x14ac:dyDescent="0.2">
      <c r="A15642" s="263" t="s">
        <v>19040</v>
      </c>
      <c r="B15642" s="263" t="s">
        <v>31614</v>
      </c>
      <c r="C15642" s="263" t="s">
        <v>20</v>
      </c>
      <c r="D15642" t="s">
        <v>0</v>
      </c>
    </row>
    <row r="15643" spans="1:4" x14ac:dyDescent="0.2">
      <c r="A15643" s="263" t="s">
        <v>9714</v>
      </c>
      <c r="B15643" s="263" t="s">
        <v>31615</v>
      </c>
      <c r="C15643" s="263" t="s">
        <v>20</v>
      </c>
      <c r="D15643" t="s">
        <v>0</v>
      </c>
    </row>
    <row r="15644" spans="1:4" x14ac:dyDescent="0.2">
      <c r="A15644" s="263" t="s">
        <v>19041</v>
      </c>
      <c r="B15644" s="263" t="s">
        <v>31615</v>
      </c>
      <c r="C15644" s="263" t="s">
        <v>20</v>
      </c>
      <c r="D15644" t="s">
        <v>0</v>
      </c>
    </row>
    <row r="15645" spans="1:4" x14ac:dyDescent="0.2">
      <c r="A15645" s="263" t="s">
        <v>9715</v>
      </c>
      <c r="B15645" s="263" t="s">
        <v>31616</v>
      </c>
      <c r="C15645" s="263" t="s">
        <v>20</v>
      </c>
      <c r="D15645" t="s">
        <v>0</v>
      </c>
    </row>
    <row r="15646" spans="1:4" x14ac:dyDescent="0.2">
      <c r="A15646" s="263" t="s">
        <v>19042</v>
      </c>
      <c r="B15646" s="263" t="s">
        <v>31616</v>
      </c>
      <c r="C15646" s="263" t="s">
        <v>20</v>
      </c>
      <c r="D15646" t="s">
        <v>0</v>
      </c>
    </row>
    <row r="15647" spans="1:4" x14ac:dyDescent="0.2">
      <c r="A15647" s="263" t="s">
        <v>9716</v>
      </c>
      <c r="B15647" s="263" t="s">
        <v>31617</v>
      </c>
      <c r="C15647" s="263" t="s">
        <v>20</v>
      </c>
      <c r="D15647" t="s">
        <v>0</v>
      </c>
    </row>
    <row r="15648" spans="1:4" x14ac:dyDescent="0.2">
      <c r="A15648" s="263" t="s">
        <v>19043</v>
      </c>
      <c r="B15648" s="263" t="s">
        <v>31617</v>
      </c>
      <c r="C15648" s="263" t="s">
        <v>20</v>
      </c>
      <c r="D15648" t="s">
        <v>0</v>
      </c>
    </row>
    <row r="15649" spans="1:4" x14ac:dyDescent="0.2">
      <c r="A15649" s="263" t="s">
        <v>9717</v>
      </c>
      <c r="B15649" s="263" t="s">
        <v>31618</v>
      </c>
      <c r="C15649" s="263" t="s">
        <v>20</v>
      </c>
      <c r="D15649" t="s">
        <v>0</v>
      </c>
    </row>
    <row r="15650" spans="1:4" x14ac:dyDescent="0.2">
      <c r="A15650" s="263" t="s">
        <v>19044</v>
      </c>
      <c r="B15650" s="263" t="s">
        <v>31618</v>
      </c>
      <c r="C15650" s="263" t="s">
        <v>20</v>
      </c>
      <c r="D15650" t="s">
        <v>0</v>
      </c>
    </row>
    <row r="15651" spans="1:4" x14ac:dyDescent="0.2">
      <c r="A15651" s="263" t="s">
        <v>9718</v>
      </c>
      <c r="B15651" s="263" t="s">
        <v>31619</v>
      </c>
      <c r="C15651" s="263" t="s">
        <v>20</v>
      </c>
      <c r="D15651" t="s">
        <v>0</v>
      </c>
    </row>
    <row r="15652" spans="1:4" x14ac:dyDescent="0.2">
      <c r="A15652" s="263" t="s">
        <v>19045</v>
      </c>
      <c r="B15652" s="263" t="s">
        <v>31619</v>
      </c>
      <c r="C15652" s="263" t="s">
        <v>20</v>
      </c>
      <c r="D15652" t="s">
        <v>0</v>
      </c>
    </row>
    <row r="15653" spans="1:4" x14ac:dyDescent="0.2">
      <c r="A15653" s="263" t="s">
        <v>9719</v>
      </c>
      <c r="B15653" s="263" t="s">
        <v>31620</v>
      </c>
      <c r="C15653" s="263" t="s">
        <v>20</v>
      </c>
      <c r="D15653" t="s">
        <v>0</v>
      </c>
    </row>
    <row r="15654" spans="1:4" x14ac:dyDescent="0.2">
      <c r="A15654" s="263" t="s">
        <v>19046</v>
      </c>
      <c r="B15654" s="263" t="s">
        <v>31620</v>
      </c>
      <c r="C15654" s="263" t="s">
        <v>20</v>
      </c>
      <c r="D15654" t="s">
        <v>0</v>
      </c>
    </row>
    <row r="15655" spans="1:4" x14ac:dyDescent="0.2">
      <c r="A15655" s="263" t="s">
        <v>9720</v>
      </c>
      <c r="B15655" s="263" t="s">
        <v>31621</v>
      </c>
      <c r="C15655" s="263" t="s">
        <v>20</v>
      </c>
      <c r="D15655" t="s">
        <v>0</v>
      </c>
    </row>
    <row r="15656" spans="1:4" x14ac:dyDescent="0.2">
      <c r="A15656" s="263" t="s">
        <v>19047</v>
      </c>
      <c r="B15656" s="263" t="s">
        <v>31621</v>
      </c>
      <c r="C15656" s="263" t="s">
        <v>20</v>
      </c>
      <c r="D15656" t="s">
        <v>0</v>
      </c>
    </row>
    <row r="15657" spans="1:4" x14ac:dyDescent="0.2">
      <c r="A15657" s="263" t="s">
        <v>9721</v>
      </c>
      <c r="B15657" s="263" t="s">
        <v>31622</v>
      </c>
      <c r="C15657" s="263" t="s">
        <v>20</v>
      </c>
      <c r="D15657" t="s">
        <v>0</v>
      </c>
    </row>
    <row r="15658" spans="1:4" x14ac:dyDescent="0.2">
      <c r="A15658" s="263" t="s">
        <v>19048</v>
      </c>
      <c r="B15658" s="263" t="s">
        <v>31622</v>
      </c>
      <c r="C15658" s="263" t="s">
        <v>20</v>
      </c>
      <c r="D15658" t="s">
        <v>0</v>
      </c>
    </row>
    <row r="15659" spans="1:4" x14ac:dyDescent="0.2">
      <c r="A15659" s="263" t="s">
        <v>9722</v>
      </c>
      <c r="B15659" s="263" t="s">
        <v>31623</v>
      </c>
      <c r="C15659" s="263" t="s">
        <v>20</v>
      </c>
      <c r="D15659" t="s">
        <v>0</v>
      </c>
    </row>
    <row r="15660" spans="1:4" x14ac:dyDescent="0.2">
      <c r="A15660" s="263" t="s">
        <v>19049</v>
      </c>
      <c r="B15660" s="263" t="s">
        <v>31623</v>
      </c>
      <c r="C15660" s="263" t="s">
        <v>20</v>
      </c>
      <c r="D15660" t="s">
        <v>0</v>
      </c>
    </row>
    <row r="15661" spans="1:4" x14ac:dyDescent="0.2">
      <c r="A15661" s="263" t="s">
        <v>9723</v>
      </c>
      <c r="B15661" s="263" t="s">
        <v>31624</v>
      </c>
      <c r="C15661" s="263" t="s">
        <v>20</v>
      </c>
      <c r="D15661" t="s">
        <v>0</v>
      </c>
    </row>
    <row r="15662" spans="1:4" x14ac:dyDescent="0.2">
      <c r="A15662" s="263" t="s">
        <v>19050</v>
      </c>
      <c r="B15662" s="263" t="s">
        <v>31624</v>
      </c>
      <c r="C15662" s="263" t="s">
        <v>20</v>
      </c>
      <c r="D15662" t="s">
        <v>0</v>
      </c>
    </row>
    <row r="15663" spans="1:4" x14ac:dyDescent="0.2">
      <c r="A15663" s="263" t="s">
        <v>9724</v>
      </c>
      <c r="B15663" s="263" t="s">
        <v>31625</v>
      </c>
      <c r="C15663" s="263" t="s">
        <v>20</v>
      </c>
      <c r="D15663" t="s">
        <v>0</v>
      </c>
    </row>
    <row r="15664" spans="1:4" x14ac:dyDescent="0.2">
      <c r="A15664" s="263" t="s">
        <v>19051</v>
      </c>
      <c r="B15664" s="263" t="s">
        <v>31625</v>
      </c>
      <c r="C15664" s="263" t="s">
        <v>20</v>
      </c>
      <c r="D15664" t="s">
        <v>0</v>
      </c>
    </row>
    <row r="15665" spans="1:4" x14ac:dyDescent="0.2">
      <c r="A15665" s="263" t="s">
        <v>9725</v>
      </c>
      <c r="B15665" s="263" t="s">
        <v>31626</v>
      </c>
      <c r="C15665" s="263" t="s">
        <v>20</v>
      </c>
      <c r="D15665" t="s">
        <v>0</v>
      </c>
    </row>
    <row r="15666" spans="1:4" x14ac:dyDescent="0.2">
      <c r="A15666" s="263" t="s">
        <v>19052</v>
      </c>
      <c r="B15666" s="263" t="s">
        <v>31626</v>
      </c>
      <c r="C15666" s="263" t="s">
        <v>20</v>
      </c>
      <c r="D15666" t="s">
        <v>0</v>
      </c>
    </row>
    <row r="15667" spans="1:4" x14ac:dyDescent="0.2">
      <c r="A15667" s="263" t="s">
        <v>9726</v>
      </c>
      <c r="B15667" s="263" t="s">
        <v>31627</v>
      </c>
      <c r="C15667" s="263" t="s">
        <v>20</v>
      </c>
      <c r="D15667" t="s">
        <v>0</v>
      </c>
    </row>
    <row r="15668" spans="1:4" x14ac:dyDescent="0.2">
      <c r="A15668" s="263" t="s">
        <v>19053</v>
      </c>
      <c r="B15668" s="263" t="s">
        <v>31627</v>
      </c>
      <c r="C15668" s="263" t="s">
        <v>20</v>
      </c>
      <c r="D15668" t="s">
        <v>0</v>
      </c>
    </row>
    <row r="15669" spans="1:4" x14ac:dyDescent="0.2">
      <c r="A15669" s="263" t="s">
        <v>9727</v>
      </c>
      <c r="B15669" s="263" t="s">
        <v>31628</v>
      </c>
      <c r="C15669" s="263" t="s">
        <v>20</v>
      </c>
      <c r="D15669" t="s">
        <v>0</v>
      </c>
    </row>
    <row r="15670" spans="1:4" x14ac:dyDescent="0.2">
      <c r="A15670" s="263" t="s">
        <v>19054</v>
      </c>
      <c r="B15670" s="263" t="s">
        <v>31628</v>
      </c>
      <c r="C15670" s="263" t="s">
        <v>20</v>
      </c>
      <c r="D15670" t="s">
        <v>0</v>
      </c>
    </row>
    <row r="15671" spans="1:4" x14ac:dyDescent="0.2">
      <c r="A15671" s="263" t="s">
        <v>9728</v>
      </c>
      <c r="B15671" s="263" t="s">
        <v>31629</v>
      </c>
      <c r="C15671" s="263" t="s">
        <v>20</v>
      </c>
      <c r="D15671" t="s">
        <v>0</v>
      </c>
    </row>
    <row r="15672" spans="1:4" x14ac:dyDescent="0.2">
      <c r="A15672" s="263" t="s">
        <v>19055</v>
      </c>
      <c r="B15672" s="263" t="s">
        <v>31629</v>
      </c>
      <c r="C15672" s="263" t="s">
        <v>20</v>
      </c>
      <c r="D15672" t="s">
        <v>0</v>
      </c>
    </row>
    <row r="15673" spans="1:4" x14ac:dyDescent="0.2">
      <c r="A15673" s="263" t="s">
        <v>9729</v>
      </c>
      <c r="B15673" s="263" t="s">
        <v>31630</v>
      </c>
      <c r="C15673" s="263" t="s">
        <v>20</v>
      </c>
      <c r="D15673" t="s">
        <v>0</v>
      </c>
    </row>
    <row r="15674" spans="1:4" x14ac:dyDescent="0.2">
      <c r="A15674" s="263" t="s">
        <v>19056</v>
      </c>
      <c r="B15674" s="263" t="s">
        <v>31630</v>
      </c>
      <c r="C15674" s="263" t="s">
        <v>20</v>
      </c>
      <c r="D15674" t="s">
        <v>0</v>
      </c>
    </row>
    <row r="15675" spans="1:4" x14ac:dyDescent="0.2">
      <c r="A15675" s="263" t="s">
        <v>9730</v>
      </c>
      <c r="B15675" s="263" t="s">
        <v>31631</v>
      </c>
      <c r="C15675" s="263" t="s">
        <v>20</v>
      </c>
      <c r="D15675" t="s">
        <v>0</v>
      </c>
    </row>
    <row r="15676" spans="1:4" x14ac:dyDescent="0.2">
      <c r="A15676" s="263" t="s">
        <v>19057</v>
      </c>
      <c r="B15676" s="263" t="s">
        <v>31631</v>
      </c>
      <c r="C15676" s="263" t="s">
        <v>20</v>
      </c>
      <c r="D15676" t="s">
        <v>0</v>
      </c>
    </row>
    <row r="15677" spans="1:4" x14ac:dyDescent="0.2">
      <c r="A15677" s="263" t="s">
        <v>9731</v>
      </c>
      <c r="B15677" s="263" t="s">
        <v>31632</v>
      </c>
      <c r="C15677" s="263" t="s">
        <v>20</v>
      </c>
      <c r="D15677" t="s">
        <v>0</v>
      </c>
    </row>
    <row r="15678" spans="1:4" x14ac:dyDescent="0.2">
      <c r="A15678" s="263" t="s">
        <v>19058</v>
      </c>
      <c r="B15678" s="263" t="s">
        <v>31632</v>
      </c>
      <c r="C15678" s="263" t="s">
        <v>20</v>
      </c>
      <c r="D15678" t="s">
        <v>0</v>
      </c>
    </row>
    <row r="15679" spans="1:4" x14ac:dyDescent="0.2">
      <c r="A15679" s="263" t="s">
        <v>9732</v>
      </c>
      <c r="B15679" s="263" t="s">
        <v>31633</v>
      </c>
      <c r="C15679" s="263" t="s">
        <v>20</v>
      </c>
      <c r="D15679" t="s">
        <v>0</v>
      </c>
    </row>
    <row r="15680" spans="1:4" x14ac:dyDescent="0.2">
      <c r="A15680" s="263" t="s">
        <v>19059</v>
      </c>
      <c r="B15680" s="263" t="s">
        <v>31633</v>
      </c>
      <c r="C15680" s="263" t="s">
        <v>20</v>
      </c>
      <c r="D15680" t="s">
        <v>0</v>
      </c>
    </row>
    <row r="15681" spans="1:4" x14ac:dyDescent="0.2">
      <c r="A15681" s="263" t="s">
        <v>9733</v>
      </c>
      <c r="B15681" s="263" t="s">
        <v>31634</v>
      </c>
      <c r="C15681" s="263" t="s">
        <v>20</v>
      </c>
      <c r="D15681" t="s">
        <v>0</v>
      </c>
    </row>
    <row r="15682" spans="1:4" x14ac:dyDescent="0.2">
      <c r="A15682" s="263" t="s">
        <v>19060</v>
      </c>
      <c r="B15682" s="263" t="s">
        <v>31634</v>
      </c>
      <c r="C15682" s="263" t="s">
        <v>20</v>
      </c>
      <c r="D15682" t="s">
        <v>0</v>
      </c>
    </row>
    <row r="15683" spans="1:4" x14ac:dyDescent="0.2">
      <c r="A15683" s="263" t="s">
        <v>9734</v>
      </c>
      <c r="B15683" s="263" t="s">
        <v>31635</v>
      </c>
      <c r="C15683" s="263" t="s">
        <v>20</v>
      </c>
      <c r="D15683" t="s">
        <v>0</v>
      </c>
    </row>
    <row r="15684" spans="1:4" x14ac:dyDescent="0.2">
      <c r="A15684" s="263" t="s">
        <v>19061</v>
      </c>
      <c r="B15684" s="263" t="s">
        <v>31635</v>
      </c>
      <c r="C15684" s="263" t="s">
        <v>20</v>
      </c>
      <c r="D15684" t="s">
        <v>0</v>
      </c>
    </row>
    <row r="15685" spans="1:4" x14ac:dyDescent="0.2">
      <c r="A15685" s="263" t="s">
        <v>9735</v>
      </c>
      <c r="B15685" s="263" t="s">
        <v>31636</v>
      </c>
      <c r="C15685" s="263" t="s">
        <v>20</v>
      </c>
      <c r="D15685" t="s">
        <v>0</v>
      </c>
    </row>
    <row r="15686" spans="1:4" x14ac:dyDescent="0.2">
      <c r="A15686" s="263" t="s">
        <v>19062</v>
      </c>
      <c r="B15686" s="263" t="s">
        <v>31636</v>
      </c>
      <c r="C15686" s="263" t="s">
        <v>20</v>
      </c>
      <c r="D15686" t="s">
        <v>0</v>
      </c>
    </row>
    <row r="15687" spans="1:4" x14ac:dyDescent="0.2">
      <c r="A15687" s="263" t="s">
        <v>9736</v>
      </c>
      <c r="B15687" s="263" t="s">
        <v>31637</v>
      </c>
      <c r="C15687" s="263" t="s">
        <v>20</v>
      </c>
      <c r="D15687" t="s">
        <v>0</v>
      </c>
    </row>
    <row r="15688" spans="1:4" x14ac:dyDescent="0.2">
      <c r="A15688" s="263" t="s">
        <v>19063</v>
      </c>
      <c r="B15688" s="263" t="s">
        <v>31637</v>
      </c>
      <c r="C15688" s="263" t="s">
        <v>20</v>
      </c>
      <c r="D15688" t="s">
        <v>0</v>
      </c>
    </row>
    <row r="15689" spans="1:4" x14ac:dyDescent="0.2">
      <c r="A15689" s="263" t="s">
        <v>9737</v>
      </c>
      <c r="B15689" s="263" t="s">
        <v>31638</v>
      </c>
      <c r="C15689" s="263" t="s">
        <v>20</v>
      </c>
      <c r="D15689" t="s">
        <v>0</v>
      </c>
    </row>
    <row r="15690" spans="1:4" x14ac:dyDescent="0.2">
      <c r="A15690" s="263" t="s">
        <v>19064</v>
      </c>
      <c r="B15690" s="263" t="s">
        <v>31638</v>
      </c>
      <c r="C15690" s="263" t="s">
        <v>20</v>
      </c>
      <c r="D15690" t="s">
        <v>0</v>
      </c>
    </row>
    <row r="15691" spans="1:4" x14ac:dyDescent="0.2">
      <c r="A15691" s="263" t="s">
        <v>9738</v>
      </c>
      <c r="B15691" s="263" t="s">
        <v>31639</v>
      </c>
      <c r="C15691" s="263" t="s">
        <v>20</v>
      </c>
      <c r="D15691" t="s">
        <v>0</v>
      </c>
    </row>
    <row r="15692" spans="1:4" x14ac:dyDescent="0.2">
      <c r="A15692" s="263" t="s">
        <v>19065</v>
      </c>
      <c r="B15692" s="263" t="s">
        <v>31639</v>
      </c>
      <c r="C15692" s="263" t="s">
        <v>20</v>
      </c>
      <c r="D15692" t="s">
        <v>0</v>
      </c>
    </row>
    <row r="15693" spans="1:4" x14ac:dyDescent="0.2">
      <c r="A15693" s="263" t="s">
        <v>9739</v>
      </c>
      <c r="B15693" s="263" t="s">
        <v>31640</v>
      </c>
      <c r="C15693" s="263" t="s">
        <v>20</v>
      </c>
      <c r="D15693" t="s">
        <v>0</v>
      </c>
    </row>
    <row r="15694" spans="1:4" x14ac:dyDescent="0.2">
      <c r="A15694" s="263" t="s">
        <v>19066</v>
      </c>
      <c r="B15694" s="263" t="s">
        <v>31640</v>
      </c>
      <c r="C15694" s="263" t="s">
        <v>20</v>
      </c>
      <c r="D15694" t="s">
        <v>0</v>
      </c>
    </row>
    <row r="15695" spans="1:4" x14ac:dyDescent="0.2">
      <c r="A15695" s="263" t="s">
        <v>9740</v>
      </c>
      <c r="B15695" s="263" t="s">
        <v>31641</v>
      </c>
      <c r="C15695" s="263" t="s">
        <v>20</v>
      </c>
      <c r="D15695" t="s">
        <v>0</v>
      </c>
    </row>
    <row r="15696" spans="1:4" x14ac:dyDescent="0.2">
      <c r="A15696" s="263" t="s">
        <v>19067</v>
      </c>
      <c r="B15696" s="263" t="s">
        <v>31641</v>
      </c>
      <c r="C15696" s="263" t="s">
        <v>20</v>
      </c>
      <c r="D15696" t="s">
        <v>0</v>
      </c>
    </row>
    <row r="15697" spans="1:4" x14ac:dyDescent="0.2">
      <c r="A15697" s="263" t="s">
        <v>9741</v>
      </c>
      <c r="B15697" s="263" t="s">
        <v>31642</v>
      </c>
      <c r="C15697" s="263" t="s">
        <v>20</v>
      </c>
      <c r="D15697" t="s">
        <v>0</v>
      </c>
    </row>
    <row r="15698" spans="1:4" x14ac:dyDescent="0.2">
      <c r="A15698" s="263" t="s">
        <v>19068</v>
      </c>
      <c r="B15698" s="263" t="s">
        <v>31642</v>
      </c>
      <c r="C15698" s="263" t="s">
        <v>20</v>
      </c>
      <c r="D15698" t="s">
        <v>0</v>
      </c>
    </row>
    <row r="15699" spans="1:4" x14ac:dyDescent="0.2">
      <c r="A15699" s="263" t="s">
        <v>9742</v>
      </c>
      <c r="B15699" s="263" t="s">
        <v>31643</v>
      </c>
      <c r="C15699" s="263" t="s">
        <v>20</v>
      </c>
      <c r="D15699" t="s">
        <v>0</v>
      </c>
    </row>
    <row r="15700" spans="1:4" x14ac:dyDescent="0.2">
      <c r="A15700" s="263" t="s">
        <v>19069</v>
      </c>
      <c r="B15700" s="263" t="s">
        <v>31643</v>
      </c>
      <c r="C15700" s="263" t="s">
        <v>20</v>
      </c>
      <c r="D15700" t="s">
        <v>0</v>
      </c>
    </row>
    <row r="15701" spans="1:4" x14ac:dyDescent="0.2">
      <c r="A15701" s="263" t="s">
        <v>9743</v>
      </c>
      <c r="B15701" s="263" t="s">
        <v>31644</v>
      </c>
      <c r="C15701" s="263" t="s">
        <v>20</v>
      </c>
      <c r="D15701" t="s">
        <v>0</v>
      </c>
    </row>
    <row r="15702" spans="1:4" x14ac:dyDescent="0.2">
      <c r="A15702" s="263" t="s">
        <v>19070</v>
      </c>
      <c r="B15702" s="263" t="s">
        <v>31644</v>
      </c>
      <c r="C15702" s="263" t="s">
        <v>20</v>
      </c>
      <c r="D15702" t="s">
        <v>0</v>
      </c>
    </row>
    <row r="15703" spans="1:4" x14ac:dyDescent="0.2">
      <c r="A15703" s="263" t="s">
        <v>9744</v>
      </c>
      <c r="B15703" s="263" t="s">
        <v>31645</v>
      </c>
      <c r="C15703" s="263" t="s">
        <v>20</v>
      </c>
      <c r="D15703" t="s">
        <v>0</v>
      </c>
    </row>
    <row r="15704" spans="1:4" x14ac:dyDescent="0.2">
      <c r="A15704" s="263" t="s">
        <v>19071</v>
      </c>
      <c r="B15704" s="263" t="s">
        <v>31645</v>
      </c>
      <c r="C15704" s="263" t="s">
        <v>20</v>
      </c>
      <c r="D15704" t="s">
        <v>0</v>
      </c>
    </row>
    <row r="15705" spans="1:4" x14ac:dyDescent="0.2">
      <c r="A15705" s="263" t="s">
        <v>9745</v>
      </c>
      <c r="B15705" s="263" t="s">
        <v>31646</v>
      </c>
      <c r="C15705" s="263" t="s">
        <v>20</v>
      </c>
      <c r="D15705" t="s">
        <v>0</v>
      </c>
    </row>
    <row r="15706" spans="1:4" x14ac:dyDescent="0.2">
      <c r="A15706" s="263" t="s">
        <v>19072</v>
      </c>
      <c r="B15706" s="263" t="s">
        <v>31646</v>
      </c>
      <c r="C15706" s="263" t="s">
        <v>20</v>
      </c>
      <c r="D15706" t="s">
        <v>0</v>
      </c>
    </row>
    <row r="15707" spans="1:4" x14ac:dyDescent="0.2">
      <c r="A15707" s="263" t="s">
        <v>9746</v>
      </c>
      <c r="B15707" s="263" t="s">
        <v>31647</v>
      </c>
      <c r="C15707" s="263" t="s">
        <v>20</v>
      </c>
      <c r="D15707" t="s">
        <v>0</v>
      </c>
    </row>
    <row r="15708" spans="1:4" x14ac:dyDescent="0.2">
      <c r="A15708" s="263" t="s">
        <v>19073</v>
      </c>
      <c r="B15708" s="263" t="s">
        <v>31647</v>
      </c>
      <c r="C15708" s="263" t="s">
        <v>20</v>
      </c>
      <c r="D15708" t="s">
        <v>0</v>
      </c>
    </row>
    <row r="15709" spans="1:4" x14ac:dyDescent="0.2">
      <c r="A15709" s="263" t="s">
        <v>9747</v>
      </c>
      <c r="B15709" s="263" t="s">
        <v>31648</v>
      </c>
      <c r="C15709" s="263" t="s">
        <v>20</v>
      </c>
      <c r="D15709" t="s">
        <v>0</v>
      </c>
    </row>
    <row r="15710" spans="1:4" x14ac:dyDescent="0.2">
      <c r="A15710" s="263" t="s">
        <v>19074</v>
      </c>
      <c r="B15710" s="263" t="s">
        <v>31648</v>
      </c>
      <c r="C15710" s="263" t="s">
        <v>20</v>
      </c>
      <c r="D15710" t="s">
        <v>0</v>
      </c>
    </row>
    <row r="15711" spans="1:4" x14ac:dyDescent="0.2">
      <c r="A15711" s="263" t="s">
        <v>9748</v>
      </c>
      <c r="B15711" s="263" t="s">
        <v>31649</v>
      </c>
      <c r="C15711" s="263" t="s">
        <v>20</v>
      </c>
      <c r="D15711" t="s">
        <v>0</v>
      </c>
    </row>
    <row r="15712" spans="1:4" x14ac:dyDescent="0.2">
      <c r="A15712" s="263" t="s">
        <v>19075</v>
      </c>
      <c r="B15712" s="263" t="s">
        <v>31649</v>
      </c>
      <c r="C15712" s="263" t="s">
        <v>20</v>
      </c>
      <c r="D15712" t="s">
        <v>0</v>
      </c>
    </row>
    <row r="15713" spans="1:4" x14ac:dyDescent="0.2">
      <c r="A15713" s="263" t="s">
        <v>9749</v>
      </c>
      <c r="B15713" s="263" t="s">
        <v>31650</v>
      </c>
      <c r="C15713" s="263" t="s">
        <v>20</v>
      </c>
      <c r="D15713" t="s">
        <v>0</v>
      </c>
    </row>
    <row r="15714" spans="1:4" x14ac:dyDescent="0.2">
      <c r="A15714" s="263" t="s">
        <v>19076</v>
      </c>
      <c r="B15714" s="263" t="s">
        <v>31650</v>
      </c>
      <c r="C15714" s="263" t="s">
        <v>20</v>
      </c>
      <c r="D15714" t="s">
        <v>0</v>
      </c>
    </row>
    <row r="15715" spans="1:4" x14ac:dyDescent="0.2">
      <c r="A15715" s="263" t="s">
        <v>9750</v>
      </c>
      <c r="B15715" s="263" t="s">
        <v>31651</v>
      </c>
      <c r="C15715" s="263" t="s">
        <v>20</v>
      </c>
      <c r="D15715" t="s">
        <v>0</v>
      </c>
    </row>
    <row r="15716" spans="1:4" x14ac:dyDescent="0.2">
      <c r="A15716" s="263" t="s">
        <v>19077</v>
      </c>
      <c r="B15716" s="263" t="s">
        <v>31651</v>
      </c>
      <c r="C15716" s="263" t="s">
        <v>20</v>
      </c>
      <c r="D15716" t="s">
        <v>0</v>
      </c>
    </row>
    <row r="15717" spans="1:4" x14ac:dyDescent="0.2">
      <c r="A15717" s="263" t="s">
        <v>9751</v>
      </c>
      <c r="B15717" s="263" t="s">
        <v>31652</v>
      </c>
      <c r="C15717" s="263" t="s">
        <v>20</v>
      </c>
      <c r="D15717" t="s">
        <v>0</v>
      </c>
    </row>
    <row r="15718" spans="1:4" x14ac:dyDescent="0.2">
      <c r="A15718" s="263" t="s">
        <v>19078</v>
      </c>
      <c r="B15718" s="263" t="s">
        <v>31652</v>
      </c>
      <c r="C15718" s="263" t="s">
        <v>20</v>
      </c>
      <c r="D15718" t="s">
        <v>0</v>
      </c>
    </row>
    <row r="15719" spans="1:4" x14ac:dyDescent="0.2">
      <c r="A15719" s="263" t="s">
        <v>9752</v>
      </c>
      <c r="B15719" s="263" t="s">
        <v>31653</v>
      </c>
      <c r="C15719" s="263" t="s">
        <v>20</v>
      </c>
      <c r="D15719" t="s">
        <v>0</v>
      </c>
    </row>
    <row r="15720" spans="1:4" x14ac:dyDescent="0.2">
      <c r="A15720" s="263" t="s">
        <v>19079</v>
      </c>
      <c r="B15720" s="263" t="s">
        <v>31653</v>
      </c>
      <c r="C15720" s="263" t="s">
        <v>20</v>
      </c>
      <c r="D15720" t="s">
        <v>0</v>
      </c>
    </row>
    <row r="15721" spans="1:4" x14ac:dyDescent="0.2">
      <c r="A15721" s="263" t="s">
        <v>9753</v>
      </c>
      <c r="B15721" s="263" t="s">
        <v>31654</v>
      </c>
      <c r="C15721" s="263" t="s">
        <v>20</v>
      </c>
      <c r="D15721" t="s">
        <v>0</v>
      </c>
    </row>
    <row r="15722" spans="1:4" x14ac:dyDescent="0.2">
      <c r="A15722" s="263" t="s">
        <v>19080</v>
      </c>
      <c r="B15722" s="263" t="s">
        <v>31654</v>
      </c>
      <c r="C15722" s="263" t="s">
        <v>20</v>
      </c>
      <c r="D15722" t="s">
        <v>0</v>
      </c>
    </row>
    <row r="15723" spans="1:4" x14ac:dyDescent="0.2">
      <c r="A15723" s="263" t="s">
        <v>9754</v>
      </c>
      <c r="B15723" s="263" t="s">
        <v>31655</v>
      </c>
      <c r="C15723" s="263" t="s">
        <v>20</v>
      </c>
      <c r="D15723" t="s">
        <v>0</v>
      </c>
    </row>
    <row r="15724" spans="1:4" x14ac:dyDescent="0.2">
      <c r="A15724" s="263" t="s">
        <v>19081</v>
      </c>
      <c r="B15724" s="263" t="s">
        <v>31655</v>
      </c>
      <c r="C15724" s="263" t="s">
        <v>20</v>
      </c>
      <c r="D15724" t="s">
        <v>0</v>
      </c>
    </row>
    <row r="15725" spans="1:4" x14ac:dyDescent="0.2">
      <c r="A15725" s="263" t="s">
        <v>9755</v>
      </c>
      <c r="B15725" s="263" t="s">
        <v>31656</v>
      </c>
      <c r="C15725" s="263" t="s">
        <v>20</v>
      </c>
      <c r="D15725" t="s">
        <v>0</v>
      </c>
    </row>
    <row r="15726" spans="1:4" x14ac:dyDescent="0.2">
      <c r="A15726" s="263" t="s">
        <v>19082</v>
      </c>
      <c r="B15726" s="263" t="s">
        <v>31656</v>
      </c>
      <c r="C15726" s="263" t="s">
        <v>20</v>
      </c>
      <c r="D15726" t="s">
        <v>0</v>
      </c>
    </row>
    <row r="15727" spans="1:4" x14ac:dyDescent="0.2">
      <c r="A15727" s="263" t="s">
        <v>9756</v>
      </c>
      <c r="B15727" s="263" t="s">
        <v>31657</v>
      </c>
      <c r="C15727" s="263" t="s">
        <v>20</v>
      </c>
      <c r="D15727" t="s">
        <v>0</v>
      </c>
    </row>
    <row r="15728" spans="1:4" x14ac:dyDescent="0.2">
      <c r="A15728" s="263" t="s">
        <v>19083</v>
      </c>
      <c r="B15728" s="263" t="s">
        <v>31657</v>
      </c>
      <c r="C15728" s="263" t="s">
        <v>20</v>
      </c>
      <c r="D15728" t="s">
        <v>0</v>
      </c>
    </row>
    <row r="15729" spans="1:4" x14ac:dyDescent="0.2">
      <c r="A15729" s="263" t="s">
        <v>9757</v>
      </c>
      <c r="B15729" s="263" t="s">
        <v>31658</v>
      </c>
      <c r="C15729" s="263" t="s">
        <v>20</v>
      </c>
      <c r="D15729" t="s">
        <v>0</v>
      </c>
    </row>
    <row r="15730" spans="1:4" x14ac:dyDescent="0.2">
      <c r="A15730" s="263" t="s">
        <v>19084</v>
      </c>
      <c r="B15730" s="263" t="s">
        <v>31658</v>
      </c>
      <c r="C15730" s="263" t="s">
        <v>20</v>
      </c>
      <c r="D15730" t="s">
        <v>0</v>
      </c>
    </row>
    <row r="15731" spans="1:4" x14ac:dyDescent="0.2">
      <c r="A15731" s="263" t="s">
        <v>9758</v>
      </c>
      <c r="B15731" s="263" t="s">
        <v>31659</v>
      </c>
      <c r="C15731" s="263" t="s">
        <v>20</v>
      </c>
      <c r="D15731" t="s">
        <v>0</v>
      </c>
    </row>
    <row r="15732" spans="1:4" x14ac:dyDescent="0.2">
      <c r="A15732" s="263" t="s">
        <v>19085</v>
      </c>
      <c r="B15732" s="263" t="s">
        <v>31659</v>
      </c>
      <c r="C15732" s="263" t="s">
        <v>20</v>
      </c>
      <c r="D15732" t="s">
        <v>0</v>
      </c>
    </row>
    <row r="15733" spans="1:4" x14ac:dyDescent="0.2">
      <c r="A15733" s="263" t="s">
        <v>9759</v>
      </c>
      <c r="B15733" s="263" t="s">
        <v>31660</v>
      </c>
      <c r="C15733" s="263" t="s">
        <v>20</v>
      </c>
      <c r="D15733" t="s">
        <v>0</v>
      </c>
    </row>
    <row r="15734" spans="1:4" x14ac:dyDescent="0.2">
      <c r="A15734" s="263" t="s">
        <v>19086</v>
      </c>
      <c r="B15734" s="263" t="s">
        <v>31660</v>
      </c>
      <c r="C15734" s="263" t="s">
        <v>20</v>
      </c>
      <c r="D15734" t="s">
        <v>0</v>
      </c>
    </row>
    <row r="15735" spans="1:4" x14ac:dyDescent="0.2">
      <c r="A15735" s="263" t="s">
        <v>9760</v>
      </c>
      <c r="B15735" s="263" t="s">
        <v>31661</v>
      </c>
      <c r="C15735" s="263" t="s">
        <v>20</v>
      </c>
      <c r="D15735" t="s">
        <v>0</v>
      </c>
    </row>
    <row r="15736" spans="1:4" x14ac:dyDescent="0.2">
      <c r="A15736" s="263" t="s">
        <v>19087</v>
      </c>
      <c r="B15736" s="263" t="s">
        <v>31661</v>
      </c>
      <c r="C15736" s="263" t="s">
        <v>20</v>
      </c>
      <c r="D15736" t="s">
        <v>0</v>
      </c>
    </row>
    <row r="15737" spans="1:4" x14ac:dyDescent="0.2">
      <c r="A15737" s="263" t="s">
        <v>9761</v>
      </c>
      <c r="B15737" s="263" t="s">
        <v>31662</v>
      </c>
      <c r="C15737" s="263" t="s">
        <v>20</v>
      </c>
      <c r="D15737" t="s">
        <v>0</v>
      </c>
    </row>
    <row r="15738" spans="1:4" x14ac:dyDescent="0.2">
      <c r="A15738" s="263" t="s">
        <v>19088</v>
      </c>
      <c r="B15738" s="263" t="s">
        <v>31662</v>
      </c>
      <c r="C15738" s="263" t="s">
        <v>20</v>
      </c>
      <c r="D15738" t="s">
        <v>0</v>
      </c>
    </row>
    <row r="15739" spans="1:4" x14ac:dyDescent="0.2">
      <c r="A15739" s="263" t="s">
        <v>9762</v>
      </c>
      <c r="B15739" s="263" t="s">
        <v>31663</v>
      </c>
      <c r="C15739" s="263" t="s">
        <v>20</v>
      </c>
      <c r="D15739" t="s">
        <v>0</v>
      </c>
    </row>
    <row r="15740" spans="1:4" x14ac:dyDescent="0.2">
      <c r="A15740" s="263" t="s">
        <v>19089</v>
      </c>
      <c r="B15740" s="263" t="s">
        <v>31663</v>
      </c>
      <c r="C15740" s="263" t="s">
        <v>20</v>
      </c>
      <c r="D15740" t="s">
        <v>0</v>
      </c>
    </row>
    <row r="15741" spans="1:4" x14ac:dyDescent="0.2">
      <c r="A15741" s="263" t="s">
        <v>9763</v>
      </c>
      <c r="B15741" s="263" t="s">
        <v>31664</v>
      </c>
      <c r="C15741" s="263" t="s">
        <v>20</v>
      </c>
      <c r="D15741" t="s">
        <v>0</v>
      </c>
    </row>
    <row r="15742" spans="1:4" x14ac:dyDescent="0.2">
      <c r="A15742" s="263" t="s">
        <v>19090</v>
      </c>
      <c r="B15742" s="263" t="s">
        <v>31664</v>
      </c>
      <c r="C15742" s="263" t="s">
        <v>20</v>
      </c>
      <c r="D15742" t="s">
        <v>0</v>
      </c>
    </row>
    <row r="15743" spans="1:4" x14ac:dyDescent="0.2">
      <c r="A15743" s="263" t="s">
        <v>9764</v>
      </c>
      <c r="B15743" s="263" t="s">
        <v>31665</v>
      </c>
      <c r="C15743" s="263" t="s">
        <v>20</v>
      </c>
      <c r="D15743" t="s">
        <v>0</v>
      </c>
    </row>
    <row r="15744" spans="1:4" x14ac:dyDescent="0.2">
      <c r="A15744" s="263" t="s">
        <v>19091</v>
      </c>
      <c r="B15744" s="263" t="s">
        <v>31665</v>
      </c>
      <c r="C15744" s="263" t="s">
        <v>20</v>
      </c>
      <c r="D15744" t="s">
        <v>0</v>
      </c>
    </row>
    <row r="15745" spans="1:4" x14ac:dyDescent="0.2">
      <c r="A15745" s="263" t="s">
        <v>9765</v>
      </c>
      <c r="B15745" s="263" t="s">
        <v>31666</v>
      </c>
      <c r="C15745" s="263" t="s">
        <v>20</v>
      </c>
      <c r="D15745" t="s">
        <v>0</v>
      </c>
    </row>
    <row r="15746" spans="1:4" x14ac:dyDescent="0.2">
      <c r="A15746" s="263" t="s">
        <v>19092</v>
      </c>
      <c r="B15746" s="263" t="s">
        <v>31666</v>
      </c>
      <c r="C15746" s="263" t="s">
        <v>20</v>
      </c>
      <c r="D15746" t="s">
        <v>0</v>
      </c>
    </row>
    <row r="15747" spans="1:4" x14ac:dyDescent="0.2">
      <c r="A15747" s="263" t="s">
        <v>9766</v>
      </c>
      <c r="B15747" s="263" t="s">
        <v>31667</v>
      </c>
      <c r="C15747" s="263" t="s">
        <v>20</v>
      </c>
      <c r="D15747" t="s">
        <v>0</v>
      </c>
    </row>
    <row r="15748" spans="1:4" x14ac:dyDescent="0.2">
      <c r="A15748" s="263" t="s">
        <v>19093</v>
      </c>
      <c r="B15748" s="263" t="s">
        <v>31667</v>
      </c>
      <c r="C15748" s="263" t="s">
        <v>20</v>
      </c>
      <c r="D15748" t="s">
        <v>0</v>
      </c>
    </row>
    <row r="15749" spans="1:4" x14ac:dyDescent="0.2">
      <c r="A15749" s="263" t="s">
        <v>9767</v>
      </c>
      <c r="B15749" s="263" t="s">
        <v>31668</v>
      </c>
      <c r="C15749" s="263" t="s">
        <v>20</v>
      </c>
      <c r="D15749" t="s">
        <v>0</v>
      </c>
    </row>
    <row r="15750" spans="1:4" x14ac:dyDescent="0.2">
      <c r="A15750" s="263" t="s">
        <v>19094</v>
      </c>
      <c r="B15750" s="263" t="s">
        <v>31668</v>
      </c>
      <c r="C15750" s="263" t="s">
        <v>20</v>
      </c>
      <c r="D15750" t="s">
        <v>0</v>
      </c>
    </row>
    <row r="15751" spans="1:4" x14ac:dyDescent="0.2">
      <c r="A15751" s="263" t="s">
        <v>9768</v>
      </c>
      <c r="B15751" s="263" t="s">
        <v>31669</v>
      </c>
      <c r="C15751" s="263" t="s">
        <v>20</v>
      </c>
      <c r="D15751" t="s">
        <v>0</v>
      </c>
    </row>
    <row r="15752" spans="1:4" x14ac:dyDescent="0.2">
      <c r="A15752" s="263" t="s">
        <v>19095</v>
      </c>
      <c r="B15752" s="263" t="s">
        <v>31669</v>
      </c>
      <c r="C15752" s="263" t="s">
        <v>20</v>
      </c>
      <c r="D15752" t="s">
        <v>0</v>
      </c>
    </row>
    <row r="15753" spans="1:4" x14ac:dyDescent="0.2">
      <c r="A15753" s="263" t="s">
        <v>9769</v>
      </c>
      <c r="B15753" s="263" t="s">
        <v>31670</v>
      </c>
      <c r="C15753" s="263" t="s">
        <v>20</v>
      </c>
      <c r="D15753" t="s">
        <v>0</v>
      </c>
    </row>
    <row r="15754" spans="1:4" x14ac:dyDescent="0.2">
      <c r="A15754" s="263" t="s">
        <v>19096</v>
      </c>
      <c r="B15754" s="263" t="s">
        <v>31670</v>
      </c>
      <c r="C15754" s="263" t="s">
        <v>20</v>
      </c>
      <c r="D15754" t="s">
        <v>0</v>
      </c>
    </row>
    <row r="15755" spans="1:4" x14ac:dyDescent="0.2">
      <c r="A15755" s="263" t="s">
        <v>9770</v>
      </c>
      <c r="B15755" s="263" t="s">
        <v>31671</v>
      </c>
      <c r="C15755" s="263" t="s">
        <v>20</v>
      </c>
      <c r="D15755" t="s">
        <v>0</v>
      </c>
    </row>
    <row r="15756" spans="1:4" x14ac:dyDescent="0.2">
      <c r="A15756" s="263" t="s">
        <v>19097</v>
      </c>
      <c r="B15756" s="263" t="s">
        <v>31671</v>
      </c>
      <c r="C15756" s="263" t="s">
        <v>20</v>
      </c>
      <c r="D15756" t="s">
        <v>0</v>
      </c>
    </row>
    <row r="15757" spans="1:4" x14ac:dyDescent="0.2">
      <c r="A15757" s="263" t="s">
        <v>9771</v>
      </c>
      <c r="B15757" s="263" t="s">
        <v>31672</v>
      </c>
      <c r="C15757" s="263" t="s">
        <v>20</v>
      </c>
      <c r="D15757" t="s">
        <v>0</v>
      </c>
    </row>
    <row r="15758" spans="1:4" x14ac:dyDescent="0.2">
      <c r="A15758" s="263" t="s">
        <v>19098</v>
      </c>
      <c r="B15758" s="263" t="s">
        <v>31672</v>
      </c>
      <c r="C15758" s="263" t="s">
        <v>20</v>
      </c>
      <c r="D15758" t="s">
        <v>0</v>
      </c>
    </row>
    <row r="15759" spans="1:4" x14ac:dyDescent="0.2">
      <c r="A15759" s="263" t="s">
        <v>9772</v>
      </c>
      <c r="B15759" s="263" t="s">
        <v>31673</v>
      </c>
      <c r="C15759" s="263" t="s">
        <v>20</v>
      </c>
      <c r="D15759" t="s">
        <v>0</v>
      </c>
    </row>
    <row r="15760" spans="1:4" x14ac:dyDescent="0.2">
      <c r="A15760" s="263" t="s">
        <v>19099</v>
      </c>
      <c r="B15760" s="263" t="s">
        <v>31673</v>
      </c>
      <c r="C15760" s="263" t="s">
        <v>20</v>
      </c>
      <c r="D15760" t="s">
        <v>0</v>
      </c>
    </row>
    <row r="15761" spans="1:4" x14ac:dyDescent="0.2">
      <c r="A15761" s="263" t="s">
        <v>9773</v>
      </c>
      <c r="B15761" s="263" t="s">
        <v>31674</v>
      </c>
      <c r="C15761" s="263" t="s">
        <v>20</v>
      </c>
      <c r="D15761" t="s">
        <v>0</v>
      </c>
    </row>
    <row r="15762" spans="1:4" x14ac:dyDescent="0.2">
      <c r="A15762" s="263" t="s">
        <v>19100</v>
      </c>
      <c r="B15762" s="263" t="s">
        <v>31674</v>
      </c>
      <c r="C15762" s="263" t="s">
        <v>20</v>
      </c>
      <c r="D15762" t="s">
        <v>0</v>
      </c>
    </row>
    <row r="15763" spans="1:4" x14ac:dyDescent="0.2">
      <c r="A15763" s="263" t="s">
        <v>9774</v>
      </c>
      <c r="B15763" s="263" t="s">
        <v>31675</v>
      </c>
      <c r="C15763" s="263" t="s">
        <v>12</v>
      </c>
      <c r="D15763" t="s">
        <v>2</v>
      </c>
    </row>
    <row r="15764" spans="1:4" x14ac:dyDescent="0.2">
      <c r="A15764" s="263" t="s">
        <v>19101</v>
      </c>
      <c r="B15764" s="263" t="s">
        <v>31675</v>
      </c>
      <c r="C15764" s="263" t="s">
        <v>12</v>
      </c>
      <c r="D15764" t="s">
        <v>2</v>
      </c>
    </row>
    <row r="15765" spans="1:4" x14ac:dyDescent="0.2">
      <c r="A15765" s="263" t="s">
        <v>9775</v>
      </c>
      <c r="B15765" s="263" t="s">
        <v>31676</v>
      </c>
      <c r="C15765" s="263" t="s">
        <v>12</v>
      </c>
      <c r="D15765" t="s">
        <v>2</v>
      </c>
    </row>
    <row r="15766" spans="1:4" x14ac:dyDescent="0.2">
      <c r="A15766" s="263" t="s">
        <v>19102</v>
      </c>
      <c r="B15766" s="263" t="s">
        <v>31676</v>
      </c>
      <c r="C15766" s="263" t="s">
        <v>12</v>
      </c>
      <c r="D15766" t="s">
        <v>2</v>
      </c>
    </row>
    <row r="15767" spans="1:4" x14ac:dyDescent="0.2">
      <c r="A15767" s="263" t="s">
        <v>9776</v>
      </c>
      <c r="B15767" s="263" t="s">
        <v>31677</v>
      </c>
      <c r="C15767" s="263" t="s">
        <v>12</v>
      </c>
      <c r="D15767" t="s">
        <v>2</v>
      </c>
    </row>
    <row r="15768" spans="1:4" x14ac:dyDescent="0.2">
      <c r="A15768" s="263" t="s">
        <v>19103</v>
      </c>
      <c r="B15768" s="263" t="s">
        <v>31677</v>
      </c>
      <c r="C15768" s="263" t="s">
        <v>12</v>
      </c>
      <c r="D15768" t="s">
        <v>2</v>
      </c>
    </row>
    <row r="15769" spans="1:4" x14ac:dyDescent="0.2">
      <c r="A15769" s="263" t="s">
        <v>9777</v>
      </c>
      <c r="B15769" s="263" t="s">
        <v>31678</v>
      </c>
      <c r="C15769" s="263" t="s">
        <v>12</v>
      </c>
      <c r="D15769" t="s">
        <v>2</v>
      </c>
    </row>
    <row r="15770" spans="1:4" x14ac:dyDescent="0.2">
      <c r="A15770" s="263" t="s">
        <v>19104</v>
      </c>
      <c r="B15770" s="263" t="s">
        <v>31678</v>
      </c>
      <c r="C15770" s="263" t="s">
        <v>12</v>
      </c>
      <c r="D15770" t="s">
        <v>2</v>
      </c>
    </row>
    <row r="15771" spans="1:4" x14ac:dyDescent="0.2">
      <c r="A15771" s="263" t="s">
        <v>9778</v>
      </c>
      <c r="B15771" s="263" t="s">
        <v>31679</v>
      </c>
      <c r="C15771" s="263" t="s">
        <v>12</v>
      </c>
      <c r="D15771" t="s">
        <v>2</v>
      </c>
    </row>
    <row r="15772" spans="1:4" x14ac:dyDescent="0.2">
      <c r="A15772" s="263" t="s">
        <v>19105</v>
      </c>
      <c r="B15772" s="263" t="s">
        <v>31679</v>
      </c>
      <c r="C15772" s="263" t="s">
        <v>12</v>
      </c>
      <c r="D15772" t="s">
        <v>2</v>
      </c>
    </row>
    <row r="15773" spans="1:4" x14ac:dyDescent="0.2">
      <c r="A15773" s="263" t="s">
        <v>9779</v>
      </c>
      <c r="B15773" s="263" t="s">
        <v>31680</v>
      </c>
      <c r="C15773" s="263" t="s">
        <v>12</v>
      </c>
      <c r="D15773" t="s">
        <v>2</v>
      </c>
    </row>
    <row r="15774" spans="1:4" x14ac:dyDescent="0.2">
      <c r="A15774" s="263" t="s">
        <v>19106</v>
      </c>
      <c r="B15774" s="263" t="s">
        <v>31680</v>
      </c>
      <c r="C15774" s="263" t="s">
        <v>12</v>
      </c>
      <c r="D15774" t="s">
        <v>2</v>
      </c>
    </row>
    <row r="15775" spans="1:4" x14ac:dyDescent="0.2">
      <c r="A15775" s="263" t="s">
        <v>9780</v>
      </c>
      <c r="B15775" s="263" t="s">
        <v>31681</v>
      </c>
      <c r="C15775" s="263" t="s">
        <v>12</v>
      </c>
      <c r="D15775" t="s">
        <v>2</v>
      </c>
    </row>
    <row r="15776" spans="1:4" x14ac:dyDescent="0.2">
      <c r="A15776" s="263" t="s">
        <v>19107</v>
      </c>
      <c r="B15776" s="263" t="s">
        <v>31681</v>
      </c>
      <c r="C15776" s="263" t="s">
        <v>12</v>
      </c>
      <c r="D15776" t="s">
        <v>2</v>
      </c>
    </row>
    <row r="15777" spans="1:4" x14ac:dyDescent="0.2">
      <c r="A15777" s="263" t="s">
        <v>9781</v>
      </c>
      <c r="B15777" s="263" t="s">
        <v>31682</v>
      </c>
      <c r="C15777" s="263" t="s">
        <v>12</v>
      </c>
      <c r="D15777" t="s">
        <v>2</v>
      </c>
    </row>
    <row r="15778" spans="1:4" x14ac:dyDescent="0.2">
      <c r="A15778" s="263" t="s">
        <v>19108</v>
      </c>
      <c r="B15778" s="263" t="s">
        <v>31682</v>
      </c>
      <c r="C15778" s="263" t="s">
        <v>12</v>
      </c>
      <c r="D15778" t="s">
        <v>2</v>
      </c>
    </row>
    <row r="15779" spans="1:4" x14ac:dyDescent="0.2">
      <c r="A15779" s="263" t="s">
        <v>9782</v>
      </c>
      <c r="B15779" s="263" t="s">
        <v>31683</v>
      </c>
      <c r="C15779" s="263" t="s">
        <v>12</v>
      </c>
      <c r="D15779" t="s">
        <v>2</v>
      </c>
    </row>
    <row r="15780" spans="1:4" x14ac:dyDescent="0.2">
      <c r="A15780" s="263" t="s">
        <v>19109</v>
      </c>
      <c r="B15780" s="263" t="s">
        <v>31683</v>
      </c>
      <c r="C15780" s="263" t="s">
        <v>12</v>
      </c>
      <c r="D15780" t="s">
        <v>2</v>
      </c>
    </row>
    <row r="15781" spans="1:4" x14ac:dyDescent="0.2">
      <c r="A15781" s="263" t="s">
        <v>9783</v>
      </c>
      <c r="B15781" s="263" t="s">
        <v>31684</v>
      </c>
      <c r="C15781" s="263" t="s">
        <v>12</v>
      </c>
      <c r="D15781" t="s">
        <v>2</v>
      </c>
    </row>
    <row r="15782" spans="1:4" x14ac:dyDescent="0.2">
      <c r="A15782" s="263" t="s">
        <v>19110</v>
      </c>
      <c r="B15782" s="263" t="s">
        <v>31684</v>
      </c>
      <c r="C15782" s="263" t="s">
        <v>12</v>
      </c>
      <c r="D15782" t="s">
        <v>2</v>
      </c>
    </row>
    <row r="15783" spans="1:4" x14ac:dyDescent="0.2">
      <c r="A15783" s="263" t="s">
        <v>9784</v>
      </c>
      <c r="B15783" s="263" t="s">
        <v>31685</v>
      </c>
      <c r="C15783" s="263" t="s">
        <v>12</v>
      </c>
      <c r="D15783" t="s">
        <v>2</v>
      </c>
    </row>
    <row r="15784" spans="1:4" x14ac:dyDescent="0.2">
      <c r="A15784" s="263" t="s">
        <v>19111</v>
      </c>
      <c r="B15784" s="263" t="s">
        <v>31685</v>
      </c>
      <c r="C15784" s="263" t="s">
        <v>12</v>
      </c>
      <c r="D15784" t="s">
        <v>2</v>
      </c>
    </row>
    <row r="15785" spans="1:4" x14ac:dyDescent="0.2">
      <c r="A15785" s="263" t="s">
        <v>9785</v>
      </c>
      <c r="B15785" s="263" t="s">
        <v>31686</v>
      </c>
      <c r="C15785" s="263" t="s">
        <v>12</v>
      </c>
      <c r="D15785" t="s">
        <v>2</v>
      </c>
    </row>
    <row r="15786" spans="1:4" x14ac:dyDescent="0.2">
      <c r="A15786" s="263" t="s">
        <v>19112</v>
      </c>
      <c r="B15786" s="263" t="s">
        <v>31686</v>
      </c>
      <c r="C15786" s="263" t="s">
        <v>12</v>
      </c>
      <c r="D15786" t="s">
        <v>2</v>
      </c>
    </row>
    <row r="15787" spans="1:4" x14ac:dyDescent="0.2">
      <c r="A15787" s="263" t="s">
        <v>9786</v>
      </c>
      <c r="B15787" s="263" t="s">
        <v>31687</v>
      </c>
      <c r="C15787" s="263" t="s">
        <v>12</v>
      </c>
      <c r="D15787" t="s">
        <v>2</v>
      </c>
    </row>
    <row r="15788" spans="1:4" x14ac:dyDescent="0.2">
      <c r="A15788" s="263" t="s">
        <v>19113</v>
      </c>
      <c r="B15788" s="263" t="s">
        <v>31687</v>
      </c>
      <c r="C15788" s="263" t="s">
        <v>12</v>
      </c>
      <c r="D15788" t="s">
        <v>2</v>
      </c>
    </row>
    <row r="15789" spans="1:4" x14ac:dyDescent="0.2">
      <c r="A15789" s="263" t="s">
        <v>9787</v>
      </c>
      <c r="B15789" s="263" t="s">
        <v>31688</v>
      </c>
      <c r="C15789" s="263" t="s">
        <v>12</v>
      </c>
      <c r="D15789" t="s">
        <v>2</v>
      </c>
    </row>
    <row r="15790" spans="1:4" x14ac:dyDescent="0.2">
      <c r="A15790" s="263" t="s">
        <v>19114</v>
      </c>
      <c r="B15790" s="263" t="s">
        <v>31688</v>
      </c>
      <c r="C15790" s="263" t="s">
        <v>12</v>
      </c>
      <c r="D15790" t="s">
        <v>2</v>
      </c>
    </row>
    <row r="15791" spans="1:4" x14ac:dyDescent="0.2">
      <c r="A15791" s="263" t="s">
        <v>9788</v>
      </c>
      <c r="B15791" s="263" t="s">
        <v>31689</v>
      </c>
      <c r="C15791" s="263" t="s">
        <v>12</v>
      </c>
      <c r="D15791" t="s">
        <v>2</v>
      </c>
    </row>
    <row r="15792" spans="1:4" x14ac:dyDescent="0.2">
      <c r="A15792" s="263" t="s">
        <v>19115</v>
      </c>
      <c r="B15792" s="263" t="s">
        <v>31689</v>
      </c>
      <c r="C15792" s="263" t="s">
        <v>12</v>
      </c>
      <c r="D15792" t="s">
        <v>2</v>
      </c>
    </row>
    <row r="15793" spans="1:4" x14ac:dyDescent="0.2">
      <c r="A15793" s="263" t="s">
        <v>9789</v>
      </c>
      <c r="B15793" s="263" t="s">
        <v>31690</v>
      </c>
      <c r="C15793" s="263" t="s">
        <v>12</v>
      </c>
      <c r="D15793" t="s">
        <v>2</v>
      </c>
    </row>
    <row r="15794" spans="1:4" x14ac:dyDescent="0.2">
      <c r="A15794" s="263" t="s">
        <v>19116</v>
      </c>
      <c r="B15794" s="263" t="s">
        <v>31690</v>
      </c>
      <c r="C15794" s="263" t="s">
        <v>12</v>
      </c>
      <c r="D15794" t="s">
        <v>2</v>
      </c>
    </row>
    <row r="15795" spans="1:4" x14ac:dyDescent="0.2">
      <c r="A15795" s="263" t="s">
        <v>9790</v>
      </c>
      <c r="B15795" s="263" t="s">
        <v>31691</v>
      </c>
      <c r="C15795" s="263" t="s">
        <v>12</v>
      </c>
      <c r="D15795" t="s">
        <v>2</v>
      </c>
    </row>
    <row r="15796" spans="1:4" x14ac:dyDescent="0.2">
      <c r="A15796" s="263" t="s">
        <v>19117</v>
      </c>
      <c r="B15796" s="263" t="s">
        <v>31691</v>
      </c>
      <c r="C15796" s="263" t="s">
        <v>12</v>
      </c>
      <c r="D15796" t="s">
        <v>2</v>
      </c>
    </row>
    <row r="15797" spans="1:4" x14ac:dyDescent="0.2">
      <c r="A15797" s="263" t="s">
        <v>9791</v>
      </c>
      <c r="B15797" s="263" t="s">
        <v>31692</v>
      </c>
      <c r="C15797" s="263" t="s">
        <v>12</v>
      </c>
      <c r="D15797" t="s">
        <v>2</v>
      </c>
    </row>
    <row r="15798" spans="1:4" x14ac:dyDescent="0.2">
      <c r="A15798" s="263" t="s">
        <v>19118</v>
      </c>
      <c r="B15798" s="263" t="s">
        <v>31692</v>
      </c>
      <c r="C15798" s="263" t="s">
        <v>12</v>
      </c>
      <c r="D15798" t="s">
        <v>2</v>
      </c>
    </row>
    <row r="15799" spans="1:4" x14ac:dyDescent="0.2">
      <c r="A15799" s="263" t="s">
        <v>9792</v>
      </c>
      <c r="B15799" s="263" t="s">
        <v>31693</v>
      </c>
      <c r="C15799" s="263" t="s">
        <v>12</v>
      </c>
      <c r="D15799" t="s">
        <v>2</v>
      </c>
    </row>
    <row r="15800" spans="1:4" x14ac:dyDescent="0.2">
      <c r="A15800" s="263" t="s">
        <v>19119</v>
      </c>
      <c r="B15800" s="263" t="s">
        <v>31693</v>
      </c>
      <c r="C15800" s="263" t="s">
        <v>12</v>
      </c>
      <c r="D15800" t="s">
        <v>2</v>
      </c>
    </row>
    <row r="15801" spans="1:4" x14ac:dyDescent="0.2">
      <c r="A15801" s="263" t="s">
        <v>9793</v>
      </c>
      <c r="B15801" s="263" t="s">
        <v>31694</v>
      </c>
      <c r="C15801" s="263" t="s">
        <v>12</v>
      </c>
      <c r="D15801" t="s">
        <v>2</v>
      </c>
    </row>
    <row r="15802" spans="1:4" x14ac:dyDescent="0.2">
      <c r="A15802" s="263" t="s">
        <v>19120</v>
      </c>
      <c r="B15802" s="263" t="s">
        <v>31694</v>
      </c>
      <c r="C15802" s="263" t="s">
        <v>12</v>
      </c>
      <c r="D15802" t="s">
        <v>2</v>
      </c>
    </row>
    <row r="15803" spans="1:4" x14ac:dyDescent="0.2">
      <c r="A15803" s="263" t="s">
        <v>9794</v>
      </c>
      <c r="B15803" s="263" t="s">
        <v>31695</v>
      </c>
      <c r="C15803" s="263" t="s">
        <v>12</v>
      </c>
      <c r="D15803" t="s">
        <v>2</v>
      </c>
    </row>
    <row r="15804" spans="1:4" x14ac:dyDescent="0.2">
      <c r="A15804" s="263" t="s">
        <v>19121</v>
      </c>
      <c r="B15804" s="263" t="s">
        <v>31695</v>
      </c>
      <c r="C15804" s="263" t="s">
        <v>12</v>
      </c>
      <c r="D15804" t="s">
        <v>2</v>
      </c>
    </row>
    <row r="15805" spans="1:4" x14ac:dyDescent="0.2">
      <c r="A15805" s="263" t="s">
        <v>9795</v>
      </c>
      <c r="B15805" s="263" t="s">
        <v>31696</v>
      </c>
      <c r="C15805" s="263" t="s">
        <v>12</v>
      </c>
      <c r="D15805" t="s">
        <v>2</v>
      </c>
    </row>
    <row r="15806" spans="1:4" x14ac:dyDescent="0.2">
      <c r="A15806" s="263" t="s">
        <v>19122</v>
      </c>
      <c r="B15806" s="263" t="s">
        <v>31696</v>
      </c>
      <c r="C15806" s="263" t="s">
        <v>12</v>
      </c>
      <c r="D15806" t="s">
        <v>2</v>
      </c>
    </row>
    <row r="15807" spans="1:4" x14ac:dyDescent="0.2">
      <c r="A15807" s="263" t="s">
        <v>9796</v>
      </c>
      <c r="B15807" s="263" t="s">
        <v>31697</v>
      </c>
      <c r="C15807" s="263" t="s">
        <v>12</v>
      </c>
      <c r="D15807" t="s">
        <v>2</v>
      </c>
    </row>
    <row r="15808" spans="1:4" x14ac:dyDescent="0.2">
      <c r="A15808" s="263" t="s">
        <v>19123</v>
      </c>
      <c r="B15808" s="263" t="s">
        <v>31697</v>
      </c>
      <c r="C15808" s="263" t="s">
        <v>12</v>
      </c>
      <c r="D15808" t="s">
        <v>2</v>
      </c>
    </row>
    <row r="15809" spans="1:4" x14ac:dyDescent="0.2">
      <c r="A15809" s="263" t="s">
        <v>9797</v>
      </c>
      <c r="B15809" s="263" t="s">
        <v>31698</v>
      </c>
      <c r="C15809" s="263" t="s">
        <v>12</v>
      </c>
      <c r="D15809" t="s">
        <v>2</v>
      </c>
    </row>
    <row r="15810" spans="1:4" x14ac:dyDescent="0.2">
      <c r="A15810" s="263" t="s">
        <v>19124</v>
      </c>
      <c r="B15810" s="263" t="s">
        <v>31698</v>
      </c>
      <c r="C15810" s="263" t="s">
        <v>12</v>
      </c>
      <c r="D15810" t="s">
        <v>2</v>
      </c>
    </row>
    <row r="15811" spans="1:4" x14ac:dyDescent="0.2">
      <c r="A15811" s="263" t="s">
        <v>9798</v>
      </c>
      <c r="B15811" s="263" t="s">
        <v>31699</v>
      </c>
      <c r="C15811" s="263" t="s">
        <v>12</v>
      </c>
      <c r="D15811" t="s">
        <v>2</v>
      </c>
    </row>
    <row r="15812" spans="1:4" x14ac:dyDescent="0.2">
      <c r="A15812" s="263" t="s">
        <v>19125</v>
      </c>
      <c r="B15812" s="263" t="s">
        <v>31699</v>
      </c>
      <c r="C15812" s="263" t="s">
        <v>12</v>
      </c>
      <c r="D15812" t="s">
        <v>2</v>
      </c>
    </row>
    <row r="15813" spans="1:4" x14ac:dyDescent="0.2">
      <c r="A15813" s="263" t="s">
        <v>9799</v>
      </c>
      <c r="B15813" s="263" t="s">
        <v>31700</v>
      </c>
      <c r="C15813" s="263" t="s">
        <v>12</v>
      </c>
      <c r="D15813" t="s">
        <v>2</v>
      </c>
    </row>
    <row r="15814" spans="1:4" x14ac:dyDescent="0.2">
      <c r="A15814" s="263" t="s">
        <v>19126</v>
      </c>
      <c r="B15814" s="263" t="s">
        <v>31700</v>
      </c>
      <c r="C15814" s="263" t="s">
        <v>12</v>
      </c>
      <c r="D15814" t="s">
        <v>2</v>
      </c>
    </row>
    <row r="15815" spans="1:4" x14ac:dyDescent="0.2">
      <c r="A15815" s="263" t="s">
        <v>9800</v>
      </c>
      <c r="B15815" s="263" t="s">
        <v>31701</v>
      </c>
      <c r="C15815" s="263" t="s">
        <v>12</v>
      </c>
      <c r="D15815" t="s">
        <v>2</v>
      </c>
    </row>
    <row r="15816" spans="1:4" x14ac:dyDescent="0.2">
      <c r="A15816" s="263" t="s">
        <v>19127</v>
      </c>
      <c r="B15816" s="263" t="s">
        <v>31701</v>
      </c>
      <c r="C15816" s="263" t="s">
        <v>12</v>
      </c>
      <c r="D15816" t="s">
        <v>2</v>
      </c>
    </row>
    <row r="15817" spans="1:4" x14ac:dyDescent="0.2">
      <c r="A15817" s="263" t="s">
        <v>9801</v>
      </c>
      <c r="B15817" s="263" t="s">
        <v>31702</v>
      </c>
      <c r="C15817" s="263" t="s">
        <v>12</v>
      </c>
      <c r="D15817" t="s">
        <v>2</v>
      </c>
    </row>
    <row r="15818" spans="1:4" x14ac:dyDescent="0.2">
      <c r="A15818" s="263" t="s">
        <v>19128</v>
      </c>
      <c r="B15818" s="263" t="s">
        <v>31702</v>
      </c>
      <c r="C15818" s="263" t="s">
        <v>12</v>
      </c>
      <c r="D15818" t="s">
        <v>2</v>
      </c>
    </row>
    <row r="15819" spans="1:4" x14ac:dyDescent="0.2">
      <c r="A15819" s="263" t="s">
        <v>9802</v>
      </c>
      <c r="B15819" s="263" t="s">
        <v>31703</v>
      </c>
      <c r="C15819" s="263" t="s">
        <v>12</v>
      </c>
      <c r="D15819" t="s">
        <v>2</v>
      </c>
    </row>
    <row r="15820" spans="1:4" x14ac:dyDescent="0.2">
      <c r="A15820" s="263" t="s">
        <v>19129</v>
      </c>
      <c r="B15820" s="263" t="s">
        <v>31703</v>
      </c>
      <c r="C15820" s="263" t="s">
        <v>12</v>
      </c>
      <c r="D15820" t="s">
        <v>2</v>
      </c>
    </row>
    <row r="15821" spans="1:4" x14ac:dyDescent="0.2">
      <c r="A15821" s="263" t="s">
        <v>9803</v>
      </c>
      <c r="B15821" s="263" t="s">
        <v>31704</v>
      </c>
      <c r="C15821" s="263" t="s">
        <v>12</v>
      </c>
      <c r="D15821" t="s">
        <v>2</v>
      </c>
    </row>
    <row r="15822" spans="1:4" x14ac:dyDescent="0.2">
      <c r="A15822" s="263" t="s">
        <v>19130</v>
      </c>
      <c r="B15822" s="263" t="s">
        <v>31704</v>
      </c>
      <c r="C15822" s="263" t="s">
        <v>12</v>
      </c>
      <c r="D15822" t="s">
        <v>2</v>
      </c>
    </row>
    <row r="15823" spans="1:4" x14ac:dyDescent="0.2">
      <c r="A15823" s="263" t="s">
        <v>9804</v>
      </c>
      <c r="B15823" s="263" t="s">
        <v>31705</v>
      </c>
      <c r="C15823" s="263" t="s">
        <v>12</v>
      </c>
      <c r="D15823" t="s">
        <v>2</v>
      </c>
    </row>
    <row r="15824" spans="1:4" x14ac:dyDescent="0.2">
      <c r="A15824" s="263" t="s">
        <v>19131</v>
      </c>
      <c r="B15824" s="263" t="s">
        <v>31705</v>
      </c>
      <c r="C15824" s="263" t="s">
        <v>12</v>
      </c>
      <c r="D15824" t="s">
        <v>2</v>
      </c>
    </row>
    <row r="15825" spans="1:4" x14ac:dyDescent="0.2">
      <c r="A15825" s="263" t="s">
        <v>9805</v>
      </c>
      <c r="B15825" s="263" t="s">
        <v>31706</v>
      </c>
      <c r="C15825" s="263" t="s">
        <v>12</v>
      </c>
      <c r="D15825" t="s">
        <v>2</v>
      </c>
    </row>
    <row r="15826" spans="1:4" x14ac:dyDescent="0.2">
      <c r="A15826" s="263" t="s">
        <v>19132</v>
      </c>
      <c r="B15826" s="263" t="s">
        <v>31706</v>
      </c>
      <c r="C15826" s="263" t="s">
        <v>12</v>
      </c>
      <c r="D15826" t="s">
        <v>2</v>
      </c>
    </row>
    <row r="15827" spans="1:4" x14ac:dyDescent="0.2">
      <c r="A15827" s="263" t="s">
        <v>9806</v>
      </c>
      <c r="B15827" s="263" t="s">
        <v>31707</v>
      </c>
      <c r="C15827" s="263" t="s">
        <v>12</v>
      </c>
      <c r="D15827" t="s">
        <v>2</v>
      </c>
    </row>
    <row r="15828" spans="1:4" x14ac:dyDescent="0.2">
      <c r="A15828" s="263" t="s">
        <v>19133</v>
      </c>
      <c r="B15828" s="263" t="s">
        <v>31707</v>
      </c>
      <c r="C15828" s="263" t="s">
        <v>12</v>
      </c>
      <c r="D15828" t="s">
        <v>2</v>
      </c>
    </row>
    <row r="15829" spans="1:4" x14ac:dyDescent="0.2">
      <c r="A15829" s="263" t="s">
        <v>9807</v>
      </c>
      <c r="B15829" s="263" t="s">
        <v>31708</v>
      </c>
      <c r="C15829" s="263" t="s">
        <v>12</v>
      </c>
      <c r="D15829" t="s">
        <v>2</v>
      </c>
    </row>
    <row r="15830" spans="1:4" x14ac:dyDescent="0.2">
      <c r="A15830" s="263" t="s">
        <v>19134</v>
      </c>
      <c r="B15830" s="263" t="s">
        <v>31708</v>
      </c>
      <c r="C15830" s="263" t="s">
        <v>12</v>
      </c>
      <c r="D15830" t="s">
        <v>2</v>
      </c>
    </row>
    <row r="15831" spans="1:4" x14ac:dyDescent="0.2">
      <c r="A15831" s="263" t="s">
        <v>9808</v>
      </c>
      <c r="B15831" s="263" t="s">
        <v>31709</v>
      </c>
      <c r="C15831" s="263" t="s">
        <v>12</v>
      </c>
      <c r="D15831" t="s">
        <v>2</v>
      </c>
    </row>
    <row r="15832" spans="1:4" x14ac:dyDescent="0.2">
      <c r="A15832" s="263" t="s">
        <v>19135</v>
      </c>
      <c r="B15832" s="263" t="s">
        <v>31709</v>
      </c>
      <c r="C15832" s="263" t="s">
        <v>12</v>
      </c>
      <c r="D15832" t="s">
        <v>2</v>
      </c>
    </row>
    <row r="15833" spans="1:4" x14ac:dyDescent="0.2">
      <c r="A15833" s="263" t="s">
        <v>9809</v>
      </c>
      <c r="B15833" s="263" t="s">
        <v>31710</v>
      </c>
      <c r="C15833" s="263" t="s">
        <v>12</v>
      </c>
      <c r="D15833" t="s">
        <v>2</v>
      </c>
    </row>
    <row r="15834" spans="1:4" x14ac:dyDescent="0.2">
      <c r="A15834" s="263" t="s">
        <v>19136</v>
      </c>
      <c r="B15834" s="263" t="s">
        <v>31710</v>
      </c>
      <c r="C15834" s="263" t="s">
        <v>12</v>
      </c>
      <c r="D15834" t="s">
        <v>2</v>
      </c>
    </row>
    <row r="15835" spans="1:4" x14ac:dyDescent="0.2">
      <c r="A15835" s="263" t="s">
        <v>9810</v>
      </c>
      <c r="B15835" s="263" t="s">
        <v>31711</v>
      </c>
      <c r="C15835" s="263" t="s">
        <v>12</v>
      </c>
      <c r="D15835" t="s">
        <v>2</v>
      </c>
    </row>
    <row r="15836" spans="1:4" x14ac:dyDescent="0.2">
      <c r="A15836" s="263" t="s">
        <v>19137</v>
      </c>
      <c r="B15836" s="263" t="s">
        <v>31711</v>
      </c>
      <c r="C15836" s="263" t="s">
        <v>12</v>
      </c>
      <c r="D15836" t="s">
        <v>2</v>
      </c>
    </row>
    <row r="15837" spans="1:4" x14ac:dyDescent="0.2">
      <c r="A15837" s="263" t="s">
        <v>9811</v>
      </c>
      <c r="B15837" s="263" t="s">
        <v>31712</v>
      </c>
      <c r="C15837" s="263" t="s">
        <v>12</v>
      </c>
      <c r="D15837" t="s">
        <v>2</v>
      </c>
    </row>
    <row r="15838" spans="1:4" x14ac:dyDescent="0.2">
      <c r="A15838" s="263" t="s">
        <v>19138</v>
      </c>
      <c r="B15838" s="263" t="s">
        <v>31712</v>
      </c>
      <c r="C15838" s="263" t="s">
        <v>12</v>
      </c>
      <c r="D15838" t="s">
        <v>2</v>
      </c>
    </row>
    <row r="15839" spans="1:4" x14ac:dyDescent="0.2">
      <c r="A15839" s="263" t="s">
        <v>9812</v>
      </c>
      <c r="B15839" s="263" t="s">
        <v>31713</v>
      </c>
      <c r="C15839" s="263" t="s">
        <v>12</v>
      </c>
      <c r="D15839" t="s">
        <v>2</v>
      </c>
    </row>
    <row r="15840" spans="1:4" x14ac:dyDescent="0.2">
      <c r="A15840" s="263" t="s">
        <v>19139</v>
      </c>
      <c r="B15840" s="263" t="s">
        <v>31713</v>
      </c>
      <c r="C15840" s="263" t="s">
        <v>12</v>
      </c>
      <c r="D15840" t="s">
        <v>2</v>
      </c>
    </row>
    <row r="15841" spans="1:4" x14ac:dyDescent="0.2">
      <c r="A15841" s="263" t="s">
        <v>9813</v>
      </c>
      <c r="B15841" s="263" t="s">
        <v>31714</v>
      </c>
      <c r="C15841" s="263" t="s">
        <v>12</v>
      </c>
      <c r="D15841" t="s">
        <v>2</v>
      </c>
    </row>
    <row r="15842" spans="1:4" x14ac:dyDescent="0.2">
      <c r="A15842" s="263" t="s">
        <v>19140</v>
      </c>
      <c r="B15842" s="263" t="s">
        <v>31714</v>
      </c>
      <c r="C15842" s="263" t="s">
        <v>12</v>
      </c>
      <c r="D15842" t="s">
        <v>2</v>
      </c>
    </row>
    <row r="15843" spans="1:4" x14ac:dyDescent="0.2">
      <c r="A15843" s="263" t="s">
        <v>9814</v>
      </c>
      <c r="B15843" s="263" t="s">
        <v>31715</v>
      </c>
      <c r="C15843" s="263" t="s">
        <v>12</v>
      </c>
      <c r="D15843" t="s">
        <v>2</v>
      </c>
    </row>
    <row r="15844" spans="1:4" x14ac:dyDescent="0.2">
      <c r="A15844" s="263" t="s">
        <v>19141</v>
      </c>
      <c r="B15844" s="263" t="s">
        <v>31715</v>
      </c>
      <c r="C15844" s="263" t="s">
        <v>12</v>
      </c>
      <c r="D15844" t="s">
        <v>2</v>
      </c>
    </row>
    <row r="15845" spans="1:4" x14ac:dyDescent="0.2">
      <c r="A15845" s="263" t="s">
        <v>9815</v>
      </c>
      <c r="B15845" s="263" t="s">
        <v>31716</v>
      </c>
      <c r="C15845" s="263" t="s">
        <v>12</v>
      </c>
      <c r="D15845" t="s">
        <v>2</v>
      </c>
    </row>
    <row r="15846" spans="1:4" x14ac:dyDescent="0.2">
      <c r="A15846" s="263" t="s">
        <v>19142</v>
      </c>
      <c r="B15846" s="263" t="s">
        <v>31716</v>
      </c>
      <c r="C15846" s="263" t="s">
        <v>12</v>
      </c>
      <c r="D15846" t="s">
        <v>2</v>
      </c>
    </row>
    <row r="15847" spans="1:4" x14ac:dyDescent="0.2">
      <c r="A15847" s="263" t="s">
        <v>9816</v>
      </c>
      <c r="B15847" s="263" t="s">
        <v>31717</v>
      </c>
      <c r="C15847" s="263" t="s">
        <v>12</v>
      </c>
      <c r="D15847" t="s">
        <v>2</v>
      </c>
    </row>
    <row r="15848" spans="1:4" x14ac:dyDescent="0.2">
      <c r="A15848" s="263" t="s">
        <v>19143</v>
      </c>
      <c r="B15848" s="263" t="s">
        <v>31717</v>
      </c>
      <c r="C15848" s="263" t="s">
        <v>12</v>
      </c>
      <c r="D15848" t="s">
        <v>2</v>
      </c>
    </row>
    <row r="15849" spans="1:4" x14ac:dyDescent="0.2">
      <c r="A15849" s="263" t="s">
        <v>9817</v>
      </c>
      <c r="B15849" s="263" t="s">
        <v>31718</v>
      </c>
      <c r="C15849" s="263" t="s">
        <v>12</v>
      </c>
      <c r="D15849" t="s">
        <v>2</v>
      </c>
    </row>
    <row r="15850" spans="1:4" x14ac:dyDescent="0.2">
      <c r="A15850" s="263" t="s">
        <v>19144</v>
      </c>
      <c r="B15850" s="263" t="s">
        <v>31718</v>
      </c>
      <c r="C15850" s="263" t="s">
        <v>12</v>
      </c>
      <c r="D15850" t="s">
        <v>2</v>
      </c>
    </row>
    <row r="15851" spans="1:4" x14ac:dyDescent="0.2">
      <c r="A15851" s="263" t="s">
        <v>9818</v>
      </c>
      <c r="B15851" s="263" t="s">
        <v>31719</v>
      </c>
      <c r="C15851" s="263" t="s">
        <v>12</v>
      </c>
      <c r="D15851" t="s">
        <v>2</v>
      </c>
    </row>
    <row r="15852" spans="1:4" x14ac:dyDescent="0.2">
      <c r="A15852" s="263" t="s">
        <v>19145</v>
      </c>
      <c r="B15852" s="263" t="s">
        <v>31719</v>
      </c>
      <c r="C15852" s="263" t="s">
        <v>12</v>
      </c>
      <c r="D15852" t="s">
        <v>2</v>
      </c>
    </row>
    <row r="15853" spans="1:4" x14ac:dyDescent="0.2">
      <c r="A15853" s="263" t="s">
        <v>9819</v>
      </c>
      <c r="B15853" s="263" t="s">
        <v>31720</v>
      </c>
      <c r="C15853" s="263" t="s">
        <v>12</v>
      </c>
      <c r="D15853" t="s">
        <v>2</v>
      </c>
    </row>
    <row r="15854" spans="1:4" x14ac:dyDescent="0.2">
      <c r="A15854" s="263" t="s">
        <v>19146</v>
      </c>
      <c r="B15854" s="263" t="s">
        <v>31720</v>
      </c>
      <c r="C15854" s="263" t="s">
        <v>12</v>
      </c>
      <c r="D15854" t="s">
        <v>2</v>
      </c>
    </row>
    <row r="15855" spans="1:4" x14ac:dyDescent="0.2">
      <c r="A15855" s="263" t="s">
        <v>9820</v>
      </c>
      <c r="B15855" s="263" t="s">
        <v>31721</v>
      </c>
      <c r="C15855" s="263" t="s">
        <v>12</v>
      </c>
      <c r="D15855" t="s">
        <v>2</v>
      </c>
    </row>
    <row r="15856" spans="1:4" x14ac:dyDescent="0.2">
      <c r="A15856" s="263" t="s">
        <v>19147</v>
      </c>
      <c r="B15856" s="263" t="s">
        <v>31721</v>
      </c>
      <c r="C15856" s="263" t="s">
        <v>12</v>
      </c>
      <c r="D15856" t="s">
        <v>2</v>
      </c>
    </row>
    <row r="15857" spans="1:4" x14ac:dyDescent="0.2">
      <c r="A15857" s="263" t="s">
        <v>9821</v>
      </c>
      <c r="B15857" s="263" t="s">
        <v>31722</v>
      </c>
      <c r="C15857" s="263" t="s">
        <v>12</v>
      </c>
      <c r="D15857" t="s">
        <v>2</v>
      </c>
    </row>
    <row r="15858" spans="1:4" x14ac:dyDescent="0.2">
      <c r="A15858" s="263" t="s">
        <v>19148</v>
      </c>
      <c r="B15858" s="263" t="s">
        <v>31722</v>
      </c>
      <c r="C15858" s="263" t="s">
        <v>12</v>
      </c>
      <c r="D15858" t="s">
        <v>2</v>
      </c>
    </row>
    <row r="15859" spans="1:4" x14ac:dyDescent="0.2">
      <c r="A15859" s="263" t="s">
        <v>9822</v>
      </c>
      <c r="B15859" s="263" t="s">
        <v>31723</v>
      </c>
      <c r="C15859" s="263" t="s">
        <v>12</v>
      </c>
      <c r="D15859" t="s">
        <v>2</v>
      </c>
    </row>
    <row r="15860" spans="1:4" x14ac:dyDescent="0.2">
      <c r="A15860" s="263" t="s">
        <v>19149</v>
      </c>
      <c r="B15860" s="263" t="s">
        <v>31723</v>
      </c>
      <c r="C15860" s="263" t="s">
        <v>12</v>
      </c>
      <c r="D15860" t="s">
        <v>2</v>
      </c>
    </row>
    <row r="15861" spans="1:4" x14ac:dyDescent="0.2">
      <c r="A15861" s="263" t="s">
        <v>9823</v>
      </c>
      <c r="B15861" s="263" t="s">
        <v>31724</v>
      </c>
      <c r="C15861" s="263" t="s">
        <v>12</v>
      </c>
      <c r="D15861" t="s">
        <v>2</v>
      </c>
    </row>
    <row r="15862" spans="1:4" x14ac:dyDescent="0.2">
      <c r="A15862" s="263" t="s">
        <v>19150</v>
      </c>
      <c r="B15862" s="263" t="s">
        <v>31724</v>
      </c>
      <c r="C15862" s="263" t="s">
        <v>12</v>
      </c>
      <c r="D15862" t="s">
        <v>2</v>
      </c>
    </row>
    <row r="15863" spans="1:4" x14ac:dyDescent="0.2">
      <c r="A15863" s="263" t="s">
        <v>9824</v>
      </c>
      <c r="B15863" s="263" t="s">
        <v>31725</v>
      </c>
      <c r="C15863" s="263" t="s">
        <v>12</v>
      </c>
      <c r="D15863" t="s">
        <v>2</v>
      </c>
    </row>
    <row r="15864" spans="1:4" x14ac:dyDescent="0.2">
      <c r="A15864" s="263" t="s">
        <v>19151</v>
      </c>
      <c r="B15864" s="263" t="s">
        <v>31725</v>
      </c>
      <c r="C15864" s="263" t="s">
        <v>12</v>
      </c>
      <c r="D15864" t="s">
        <v>2</v>
      </c>
    </row>
    <row r="15865" spans="1:4" x14ac:dyDescent="0.2">
      <c r="A15865" s="263" t="s">
        <v>9825</v>
      </c>
      <c r="B15865" s="263" t="s">
        <v>31726</v>
      </c>
      <c r="C15865" s="263" t="s">
        <v>12</v>
      </c>
      <c r="D15865" t="s">
        <v>2</v>
      </c>
    </row>
    <row r="15866" spans="1:4" x14ac:dyDescent="0.2">
      <c r="A15866" s="263" t="s">
        <v>19152</v>
      </c>
      <c r="B15866" s="263" t="s">
        <v>31726</v>
      </c>
      <c r="C15866" s="263" t="s">
        <v>12</v>
      </c>
      <c r="D15866" t="s">
        <v>2</v>
      </c>
    </row>
    <row r="15867" spans="1:4" x14ac:dyDescent="0.2">
      <c r="A15867" s="263" t="s">
        <v>9826</v>
      </c>
      <c r="B15867" s="263" t="s">
        <v>31727</v>
      </c>
      <c r="C15867" s="263" t="s">
        <v>12</v>
      </c>
      <c r="D15867" t="s">
        <v>2</v>
      </c>
    </row>
    <row r="15868" spans="1:4" x14ac:dyDescent="0.2">
      <c r="A15868" s="263" t="s">
        <v>19153</v>
      </c>
      <c r="B15868" s="263" t="s">
        <v>31727</v>
      </c>
      <c r="C15868" s="263" t="s">
        <v>12</v>
      </c>
      <c r="D15868" t="s">
        <v>2</v>
      </c>
    </row>
    <row r="15869" spans="1:4" x14ac:dyDescent="0.2">
      <c r="A15869" s="263" t="s">
        <v>9827</v>
      </c>
      <c r="B15869" s="263" t="s">
        <v>31728</v>
      </c>
      <c r="C15869" s="263" t="s">
        <v>12</v>
      </c>
      <c r="D15869" t="s">
        <v>2</v>
      </c>
    </row>
    <row r="15870" spans="1:4" x14ac:dyDescent="0.2">
      <c r="A15870" s="263" t="s">
        <v>19154</v>
      </c>
      <c r="B15870" s="263" t="s">
        <v>31728</v>
      </c>
      <c r="C15870" s="263" t="s">
        <v>12</v>
      </c>
      <c r="D15870" t="s">
        <v>2</v>
      </c>
    </row>
    <row r="15871" spans="1:4" x14ac:dyDescent="0.2">
      <c r="A15871" s="263" t="s">
        <v>9828</v>
      </c>
      <c r="B15871" s="263" t="s">
        <v>31729</v>
      </c>
      <c r="C15871" s="263" t="s">
        <v>12</v>
      </c>
      <c r="D15871" t="s">
        <v>2</v>
      </c>
    </row>
    <row r="15872" spans="1:4" x14ac:dyDescent="0.2">
      <c r="A15872" s="263" t="s">
        <v>19155</v>
      </c>
      <c r="B15872" s="263" t="s">
        <v>31729</v>
      </c>
      <c r="C15872" s="263" t="s">
        <v>12</v>
      </c>
      <c r="D15872" t="s">
        <v>2</v>
      </c>
    </row>
    <row r="15873" spans="1:4" x14ac:dyDescent="0.2">
      <c r="A15873" s="263" t="s">
        <v>9829</v>
      </c>
      <c r="B15873" s="263" t="s">
        <v>31730</v>
      </c>
      <c r="C15873" s="263" t="s">
        <v>12</v>
      </c>
      <c r="D15873" t="s">
        <v>2</v>
      </c>
    </row>
    <row r="15874" spans="1:4" x14ac:dyDescent="0.2">
      <c r="A15874" s="263" t="s">
        <v>19156</v>
      </c>
      <c r="B15874" s="263" t="s">
        <v>31730</v>
      </c>
      <c r="C15874" s="263" t="s">
        <v>12</v>
      </c>
      <c r="D15874" t="s">
        <v>2</v>
      </c>
    </row>
    <row r="15875" spans="1:4" x14ac:dyDescent="0.2">
      <c r="A15875" s="263" t="s">
        <v>9830</v>
      </c>
      <c r="B15875" s="263" t="s">
        <v>31731</v>
      </c>
      <c r="C15875" s="263" t="s">
        <v>12</v>
      </c>
      <c r="D15875" t="s">
        <v>2</v>
      </c>
    </row>
    <row r="15876" spans="1:4" x14ac:dyDescent="0.2">
      <c r="A15876" s="263" t="s">
        <v>19157</v>
      </c>
      <c r="B15876" s="263" t="s">
        <v>31731</v>
      </c>
      <c r="C15876" s="263" t="s">
        <v>12</v>
      </c>
      <c r="D15876" t="s">
        <v>2</v>
      </c>
    </row>
    <row r="15877" spans="1:4" x14ac:dyDescent="0.2">
      <c r="A15877" s="263" t="s">
        <v>9831</v>
      </c>
      <c r="B15877" s="263" t="s">
        <v>31732</v>
      </c>
      <c r="C15877" s="263" t="s">
        <v>12</v>
      </c>
      <c r="D15877" t="s">
        <v>2</v>
      </c>
    </row>
    <row r="15878" spans="1:4" x14ac:dyDescent="0.2">
      <c r="A15878" s="263" t="s">
        <v>19158</v>
      </c>
      <c r="B15878" s="263" t="s">
        <v>31732</v>
      </c>
      <c r="C15878" s="263" t="s">
        <v>12</v>
      </c>
      <c r="D15878" t="s">
        <v>2</v>
      </c>
    </row>
    <row r="15879" spans="1:4" x14ac:dyDescent="0.2">
      <c r="A15879" s="263" t="s">
        <v>9832</v>
      </c>
      <c r="B15879" s="263" t="s">
        <v>31733</v>
      </c>
      <c r="C15879" s="263" t="s">
        <v>12</v>
      </c>
      <c r="D15879" t="s">
        <v>2</v>
      </c>
    </row>
    <row r="15880" spans="1:4" x14ac:dyDescent="0.2">
      <c r="A15880" s="263" t="s">
        <v>19159</v>
      </c>
      <c r="B15880" s="263" t="s">
        <v>31733</v>
      </c>
      <c r="C15880" s="263" t="s">
        <v>12</v>
      </c>
      <c r="D15880" t="s">
        <v>2</v>
      </c>
    </row>
    <row r="15881" spans="1:4" x14ac:dyDescent="0.2">
      <c r="A15881" s="263" t="s">
        <v>9833</v>
      </c>
      <c r="B15881" s="263" t="s">
        <v>31734</v>
      </c>
      <c r="C15881" s="263" t="s">
        <v>12</v>
      </c>
      <c r="D15881" t="s">
        <v>2</v>
      </c>
    </row>
    <row r="15882" spans="1:4" x14ac:dyDescent="0.2">
      <c r="A15882" s="263" t="s">
        <v>19160</v>
      </c>
      <c r="B15882" s="263" t="s">
        <v>31734</v>
      </c>
      <c r="C15882" s="263" t="s">
        <v>12</v>
      </c>
      <c r="D15882" t="s">
        <v>2</v>
      </c>
    </row>
    <row r="15883" spans="1:4" x14ac:dyDescent="0.2">
      <c r="A15883" s="263" t="s">
        <v>9834</v>
      </c>
      <c r="B15883" s="263" t="s">
        <v>31735</v>
      </c>
      <c r="C15883" s="263" t="s">
        <v>12</v>
      </c>
      <c r="D15883" t="s">
        <v>2</v>
      </c>
    </row>
    <row r="15884" spans="1:4" x14ac:dyDescent="0.2">
      <c r="A15884" s="263" t="s">
        <v>19161</v>
      </c>
      <c r="B15884" s="263" t="s">
        <v>31735</v>
      </c>
      <c r="C15884" s="263" t="s">
        <v>12</v>
      </c>
      <c r="D15884" t="s">
        <v>2</v>
      </c>
    </row>
    <row r="15885" spans="1:4" x14ac:dyDescent="0.2">
      <c r="A15885" s="263" t="s">
        <v>9835</v>
      </c>
      <c r="B15885" s="263" t="s">
        <v>31736</v>
      </c>
      <c r="C15885" s="263" t="s">
        <v>12</v>
      </c>
      <c r="D15885" t="s">
        <v>2</v>
      </c>
    </row>
    <row r="15886" spans="1:4" x14ac:dyDescent="0.2">
      <c r="A15886" s="263" t="s">
        <v>19162</v>
      </c>
      <c r="B15886" s="263" t="s">
        <v>31736</v>
      </c>
      <c r="C15886" s="263" t="s">
        <v>12</v>
      </c>
      <c r="D15886" t="s">
        <v>2</v>
      </c>
    </row>
    <row r="15887" spans="1:4" x14ac:dyDescent="0.2">
      <c r="A15887" s="263" t="s">
        <v>9836</v>
      </c>
      <c r="B15887" s="263" t="s">
        <v>31737</v>
      </c>
      <c r="C15887" s="263" t="s">
        <v>12</v>
      </c>
      <c r="D15887" t="s">
        <v>2</v>
      </c>
    </row>
    <row r="15888" spans="1:4" x14ac:dyDescent="0.2">
      <c r="A15888" s="263" t="s">
        <v>19163</v>
      </c>
      <c r="B15888" s="263" t="s">
        <v>31737</v>
      </c>
      <c r="C15888" s="263" t="s">
        <v>12</v>
      </c>
      <c r="D15888" t="s">
        <v>2</v>
      </c>
    </row>
    <row r="15889" spans="1:4" x14ac:dyDescent="0.2">
      <c r="A15889" s="263" t="s">
        <v>9837</v>
      </c>
      <c r="B15889" s="263" t="s">
        <v>31738</v>
      </c>
      <c r="C15889" s="263" t="s">
        <v>12</v>
      </c>
      <c r="D15889" t="s">
        <v>2</v>
      </c>
    </row>
    <row r="15890" spans="1:4" x14ac:dyDescent="0.2">
      <c r="A15890" s="263" t="s">
        <v>19164</v>
      </c>
      <c r="B15890" s="263" t="s">
        <v>31738</v>
      </c>
      <c r="C15890" s="263" t="s">
        <v>12</v>
      </c>
      <c r="D15890" t="s">
        <v>2</v>
      </c>
    </row>
    <row r="15891" spans="1:4" x14ac:dyDescent="0.2">
      <c r="A15891" s="263" t="s">
        <v>9838</v>
      </c>
      <c r="B15891" s="263" t="s">
        <v>31739</v>
      </c>
      <c r="C15891" s="263" t="s">
        <v>12</v>
      </c>
      <c r="D15891" t="s">
        <v>2</v>
      </c>
    </row>
    <row r="15892" spans="1:4" x14ac:dyDescent="0.2">
      <c r="A15892" s="263" t="s">
        <v>19165</v>
      </c>
      <c r="B15892" s="263" t="s">
        <v>31739</v>
      </c>
      <c r="C15892" s="263" t="s">
        <v>12</v>
      </c>
      <c r="D15892" t="s">
        <v>2</v>
      </c>
    </row>
    <row r="15893" spans="1:4" x14ac:dyDescent="0.2">
      <c r="A15893" s="263" t="s">
        <v>9839</v>
      </c>
      <c r="B15893" s="263" t="s">
        <v>31740</v>
      </c>
      <c r="C15893" s="263" t="s">
        <v>12</v>
      </c>
      <c r="D15893" t="s">
        <v>2</v>
      </c>
    </row>
    <row r="15894" spans="1:4" x14ac:dyDescent="0.2">
      <c r="A15894" s="263" t="s">
        <v>19166</v>
      </c>
      <c r="B15894" s="263" t="s">
        <v>31740</v>
      </c>
      <c r="C15894" s="263" t="s">
        <v>12</v>
      </c>
      <c r="D15894" t="s">
        <v>2</v>
      </c>
    </row>
    <row r="15895" spans="1:4" x14ac:dyDescent="0.2">
      <c r="A15895" s="263" t="s">
        <v>9840</v>
      </c>
      <c r="B15895" s="263" t="s">
        <v>31741</v>
      </c>
      <c r="C15895" s="263" t="s">
        <v>12</v>
      </c>
      <c r="D15895" t="s">
        <v>2</v>
      </c>
    </row>
    <row r="15896" spans="1:4" x14ac:dyDescent="0.2">
      <c r="A15896" s="263" t="s">
        <v>19167</v>
      </c>
      <c r="B15896" s="263" t="s">
        <v>31741</v>
      </c>
      <c r="C15896" s="263" t="s">
        <v>12</v>
      </c>
      <c r="D15896" t="s">
        <v>2</v>
      </c>
    </row>
    <row r="15897" spans="1:4" x14ac:dyDescent="0.2">
      <c r="A15897" s="263" t="s">
        <v>9841</v>
      </c>
      <c r="B15897" s="263" t="s">
        <v>31742</v>
      </c>
      <c r="C15897" s="263" t="s">
        <v>12</v>
      </c>
      <c r="D15897" t="s">
        <v>2</v>
      </c>
    </row>
    <row r="15898" spans="1:4" x14ac:dyDescent="0.2">
      <c r="A15898" s="263" t="s">
        <v>19168</v>
      </c>
      <c r="B15898" s="263" t="s">
        <v>31742</v>
      </c>
      <c r="C15898" s="263" t="s">
        <v>12</v>
      </c>
      <c r="D15898" t="s">
        <v>2</v>
      </c>
    </row>
    <row r="15899" spans="1:4" x14ac:dyDescent="0.2">
      <c r="A15899" s="263" t="s">
        <v>9842</v>
      </c>
      <c r="B15899" s="263" t="s">
        <v>31743</v>
      </c>
      <c r="C15899" s="263" t="s">
        <v>12</v>
      </c>
      <c r="D15899" t="s">
        <v>2</v>
      </c>
    </row>
    <row r="15900" spans="1:4" x14ac:dyDescent="0.2">
      <c r="A15900" s="263" t="s">
        <v>19169</v>
      </c>
      <c r="B15900" s="263" t="s">
        <v>31743</v>
      </c>
      <c r="C15900" s="263" t="s">
        <v>12</v>
      </c>
      <c r="D15900" t="s">
        <v>2</v>
      </c>
    </row>
    <row r="15901" spans="1:4" x14ac:dyDescent="0.2">
      <c r="A15901" s="263" t="s">
        <v>9843</v>
      </c>
      <c r="B15901" s="263" t="s">
        <v>31744</v>
      </c>
      <c r="C15901" s="263" t="s">
        <v>12</v>
      </c>
      <c r="D15901" t="s">
        <v>2</v>
      </c>
    </row>
    <row r="15902" spans="1:4" x14ac:dyDescent="0.2">
      <c r="A15902" s="263" t="s">
        <v>19170</v>
      </c>
      <c r="B15902" s="263" t="s">
        <v>31744</v>
      </c>
      <c r="C15902" s="263" t="s">
        <v>12</v>
      </c>
      <c r="D15902" t="s">
        <v>2</v>
      </c>
    </row>
    <row r="15903" spans="1:4" x14ac:dyDescent="0.2">
      <c r="A15903" s="263" t="s">
        <v>9844</v>
      </c>
      <c r="B15903" s="263" t="s">
        <v>31745</v>
      </c>
      <c r="C15903" s="263" t="s">
        <v>12</v>
      </c>
      <c r="D15903" t="s">
        <v>2</v>
      </c>
    </row>
    <row r="15904" spans="1:4" x14ac:dyDescent="0.2">
      <c r="A15904" s="263" t="s">
        <v>19171</v>
      </c>
      <c r="B15904" s="263" t="s">
        <v>31745</v>
      </c>
      <c r="C15904" s="263" t="s">
        <v>12</v>
      </c>
      <c r="D15904" t="s">
        <v>2</v>
      </c>
    </row>
    <row r="15905" spans="1:4" x14ac:dyDescent="0.2">
      <c r="A15905" s="263" t="s">
        <v>9845</v>
      </c>
      <c r="B15905" s="263" t="s">
        <v>31746</v>
      </c>
      <c r="C15905" s="263" t="s">
        <v>12</v>
      </c>
      <c r="D15905" t="s">
        <v>2</v>
      </c>
    </row>
    <row r="15906" spans="1:4" x14ac:dyDescent="0.2">
      <c r="A15906" s="263" t="s">
        <v>19172</v>
      </c>
      <c r="B15906" s="263" t="s">
        <v>31746</v>
      </c>
      <c r="C15906" s="263" t="s">
        <v>12</v>
      </c>
      <c r="D15906" t="s">
        <v>2</v>
      </c>
    </row>
    <row r="15907" spans="1:4" x14ac:dyDescent="0.2">
      <c r="A15907" s="263" t="s">
        <v>9846</v>
      </c>
      <c r="B15907" s="263" t="s">
        <v>31747</v>
      </c>
      <c r="C15907" s="263" t="s">
        <v>12</v>
      </c>
      <c r="D15907" t="s">
        <v>2</v>
      </c>
    </row>
    <row r="15908" spans="1:4" x14ac:dyDescent="0.2">
      <c r="A15908" s="263" t="s">
        <v>19173</v>
      </c>
      <c r="B15908" s="263" t="s">
        <v>31747</v>
      </c>
      <c r="C15908" s="263" t="s">
        <v>12</v>
      </c>
      <c r="D15908" t="s">
        <v>2</v>
      </c>
    </row>
    <row r="15909" spans="1:4" x14ac:dyDescent="0.2">
      <c r="A15909" s="263" t="s">
        <v>9847</v>
      </c>
      <c r="B15909" s="263" t="s">
        <v>31748</v>
      </c>
      <c r="C15909" s="263" t="s">
        <v>12</v>
      </c>
      <c r="D15909" t="s">
        <v>2</v>
      </c>
    </row>
    <row r="15910" spans="1:4" x14ac:dyDescent="0.2">
      <c r="A15910" s="263" t="s">
        <v>19174</v>
      </c>
      <c r="B15910" s="263" t="s">
        <v>31748</v>
      </c>
      <c r="C15910" s="263" t="s">
        <v>12</v>
      </c>
      <c r="D15910" t="s">
        <v>2</v>
      </c>
    </row>
    <row r="15911" spans="1:4" x14ac:dyDescent="0.2">
      <c r="A15911" s="263" t="s">
        <v>9848</v>
      </c>
      <c r="B15911" s="263" t="s">
        <v>31749</v>
      </c>
      <c r="C15911" s="263" t="s">
        <v>12</v>
      </c>
      <c r="D15911" t="s">
        <v>2</v>
      </c>
    </row>
    <row r="15912" spans="1:4" x14ac:dyDescent="0.2">
      <c r="A15912" s="263" t="s">
        <v>19175</v>
      </c>
      <c r="B15912" s="263" t="s">
        <v>31749</v>
      </c>
      <c r="C15912" s="263" t="s">
        <v>12</v>
      </c>
      <c r="D15912" t="s">
        <v>2</v>
      </c>
    </row>
    <row r="15913" spans="1:4" x14ac:dyDescent="0.2">
      <c r="A15913" s="263" t="s">
        <v>9849</v>
      </c>
      <c r="B15913" s="263" t="s">
        <v>31750</v>
      </c>
      <c r="C15913" s="263" t="s">
        <v>12</v>
      </c>
      <c r="D15913" t="s">
        <v>2</v>
      </c>
    </row>
    <row r="15914" spans="1:4" x14ac:dyDescent="0.2">
      <c r="A15914" s="263" t="s">
        <v>19176</v>
      </c>
      <c r="B15914" s="263" t="s">
        <v>31750</v>
      </c>
      <c r="C15914" s="263" t="s">
        <v>12</v>
      </c>
      <c r="D15914" t="s">
        <v>2</v>
      </c>
    </row>
    <row r="15915" spans="1:4" x14ac:dyDescent="0.2">
      <c r="A15915" s="263" t="s">
        <v>9850</v>
      </c>
      <c r="B15915" s="263" t="s">
        <v>31751</v>
      </c>
      <c r="C15915" s="263" t="s">
        <v>12</v>
      </c>
      <c r="D15915" t="s">
        <v>2</v>
      </c>
    </row>
    <row r="15916" spans="1:4" x14ac:dyDescent="0.2">
      <c r="A15916" s="263" t="s">
        <v>19177</v>
      </c>
      <c r="B15916" s="263" t="s">
        <v>31751</v>
      </c>
      <c r="C15916" s="263" t="s">
        <v>12</v>
      </c>
      <c r="D15916" t="s">
        <v>2</v>
      </c>
    </row>
    <row r="15917" spans="1:4" x14ac:dyDescent="0.2">
      <c r="A15917" s="263" t="s">
        <v>9851</v>
      </c>
      <c r="B15917" s="263" t="s">
        <v>31752</v>
      </c>
      <c r="C15917" s="263" t="s">
        <v>12</v>
      </c>
      <c r="D15917" t="s">
        <v>2</v>
      </c>
    </row>
    <row r="15918" spans="1:4" x14ac:dyDescent="0.2">
      <c r="A15918" s="263" t="s">
        <v>19178</v>
      </c>
      <c r="B15918" s="263" t="s">
        <v>31752</v>
      </c>
      <c r="C15918" s="263" t="s">
        <v>12</v>
      </c>
      <c r="D15918" t="s">
        <v>2</v>
      </c>
    </row>
    <row r="15919" spans="1:4" x14ac:dyDescent="0.2">
      <c r="A15919" s="263" t="s">
        <v>9852</v>
      </c>
      <c r="B15919" s="263" t="s">
        <v>31753</v>
      </c>
      <c r="C15919" s="263" t="s">
        <v>12</v>
      </c>
      <c r="D15919" t="s">
        <v>2</v>
      </c>
    </row>
    <row r="15920" spans="1:4" x14ac:dyDescent="0.2">
      <c r="A15920" s="263" t="s">
        <v>19179</v>
      </c>
      <c r="B15920" s="263" t="s">
        <v>31753</v>
      </c>
      <c r="C15920" s="263" t="s">
        <v>12</v>
      </c>
      <c r="D15920" t="s">
        <v>2</v>
      </c>
    </row>
    <row r="15921" spans="1:4" x14ac:dyDescent="0.2">
      <c r="A15921" s="263" t="s">
        <v>9853</v>
      </c>
      <c r="B15921" s="263" t="s">
        <v>31754</v>
      </c>
      <c r="C15921" s="263" t="s">
        <v>12</v>
      </c>
      <c r="D15921" t="s">
        <v>2</v>
      </c>
    </row>
    <row r="15922" spans="1:4" x14ac:dyDescent="0.2">
      <c r="A15922" s="263" t="s">
        <v>19180</v>
      </c>
      <c r="B15922" s="263" t="s">
        <v>31754</v>
      </c>
      <c r="C15922" s="263" t="s">
        <v>12</v>
      </c>
      <c r="D15922" t="s">
        <v>2</v>
      </c>
    </row>
    <row r="15923" spans="1:4" x14ac:dyDescent="0.2">
      <c r="A15923" s="263" t="s">
        <v>9854</v>
      </c>
      <c r="B15923" s="263" t="s">
        <v>31755</v>
      </c>
      <c r="C15923" s="263" t="s">
        <v>12</v>
      </c>
      <c r="D15923" t="s">
        <v>2</v>
      </c>
    </row>
    <row r="15924" spans="1:4" x14ac:dyDescent="0.2">
      <c r="A15924" s="263" t="s">
        <v>19181</v>
      </c>
      <c r="B15924" s="263" t="s">
        <v>31755</v>
      </c>
      <c r="C15924" s="263" t="s">
        <v>12</v>
      </c>
      <c r="D15924" t="s">
        <v>2</v>
      </c>
    </row>
    <row r="15925" spans="1:4" x14ac:dyDescent="0.2">
      <c r="A15925" s="263" t="s">
        <v>9855</v>
      </c>
      <c r="B15925" s="263" t="s">
        <v>31756</v>
      </c>
      <c r="C15925" s="263" t="s">
        <v>12</v>
      </c>
      <c r="D15925" t="s">
        <v>2</v>
      </c>
    </row>
    <row r="15926" spans="1:4" x14ac:dyDescent="0.2">
      <c r="A15926" s="263" t="s">
        <v>19182</v>
      </c>
      <c r="B15926" s="263" t="s">
        <v>31756</v>
      </c>
      <c r="C15926" s="263" t="s">
        <v>12</v>
      </c>
      <c r="D15926" t="s">
        <v>2</v>
      </c>
    </row>
    <row r="15927" spans="1:4" x14ac:dyDescent="0.2">
      <c r="A15927" s="263" t="s">
        <v>9856</v>
      </c>
      <c r="B15927" s="263" t="s">
        <v>31757</v>
      </c>
      <c r="C15927" s="263" t="s">
        <v>12</v>
      </c>
      <c r="D15927" t="s">
        <v>2</v>
      </c>
    </row>
    <row r="15928" spans="1:4" x14ac:dyDescent="0.2">
      <c r="A15928" s="263" t="s">
        <v>19183</v>
      </c>
      <c r="B15928" s="263" t="s">
        <v>31757</v>
      </c>
      <c r="C15928" s="263" t="s">
        <v>12</v>
      </c>
      <c r="D15928" t="s">
        <v>2</v>
      </c>
    </row>
    <row r="15929" spans="1:4" x14ac:dyDescent="0.2">
      <c r="A15929" s="263" t="s">
        <v>9857</v>
      </c>
      <c r="B15929" s="263" t="s">
        <v>31758</v>
      </c>
      <c r="C15929" s="263" t="s">
        <v>12</v>
      </c>
      <c r="D15929" t="s">
        <v>2</v>
      </c>
    </row>
    <row r="15930" spans="1:4" x14ac:dyDescent="0.2">
      <c r="A15930" s="263" t="s">
        <v>19184</v>
      </c>
      <c r="B15930" s="263" t="s">
        <v>31758</v>
      </c>
      <c r="C15930" s="263" t="s">
        <v>12</v>
      </c>
      <c r="D15930" t="s">
        <v>2</v>
      </c>
    </row>
    <row r="15931" spans="1:4" x14ac:dyDescent="0.2">
      <c r="A15931" s="263" t="s">
        <v>9858</v>
      </c>
      <c r="B15931" s="263" t="s">
        <v>31759</v>
      </c>
      <c r="C15931" s="263" t="s">
        <v>12</v>
      </c>
      <c r="D15931" t="s">
        <v>2</v>
      </c>
    </row>
    <row r="15932" spans="1:4" x14ac:dyDescent="0.2">
      <c r="A15932" s="263" t="s">
        <v>19185</v>
      </c>
      <c r="B15932" s="263" t="s">
        <v>31759</v>
      </c>
      <c r="C15932" s="263" t="s">
        <v>12</v>
      </c>
      <c r="D15932" t="s">
        <v>2</v>
      </c>
    </row>
    <row r="15933" spans="1:4" x14ac:dyDescent="0.2">
      <c r="A15933" s="263" t="s">
        <v>9859</v>
      </c>
      <c r="B15933" s="263" t="s">
        <v>31760</v>
      </c>
      <c r="C15933" s="263" t="s">
        <v>12</v>
      </c>
      <c r="D15933" t="s">
        <v>2</v>
      </c>
    </row>
    <row r="15934" spans="1:4" x14ac:dyDescent="0.2">
      <c r="A15934" s="263" t="s">
        <v>19186</v>
      </c>
      <c r="B15934" s="263" t="s">
        <v>31760</v>
      </c>
      <c r="C15934" s="263" t="s">
        <v>12</v>
      </c>
      <c r="D15934" t="s">
        <v>2</v>
      </c>
    </row>
    <row r="15935" spans="1:4" x14ac:dyDescent="0.2">
      <c r="A15935" s="263" t="s">
        <v>9860</v>
      </c>
      <c r="B15935" s="263" t="s">
        <v>31761</v>
      </c>
      <c r="C15935" s="263" t="s">
        <v>12</v>
      </c>
      <c r="D15935" t="s">
        <v>2</v>
      </c>
    </row>
    <row r="15936" spans="1:4" x14ac:dyDescent="0.2">
      <c r="A15936" s="263" t="s">
        <v>19187</v>
      </c>
      <c r="B15936" s="263" t="s">
        <v>31761</v>
      </c>
      <c r="C15936" s="263" t="s">
        <v>12</v>
      </c>
      <c r="D15936" t="s">
        <v>2</v>
      </c>
    </row>
    <row r="15937" spans="1:4" x14ac:dyDescent="0.2">
      <c r="A15937" s="263" t="s">
        <v>9861</v>
      </c>
      <c r="B15937" s="263" t="s">
        <v>31762</v>
      </c>
      <c r="C15937" s="263" t="s">
        <v>12</v>
      </c>
      <c r="D15937" t="s">
        <v>2</v>
      </c>
    </row>
    <row r="15938" spans="1:4" x14ac:dyDescent="0.2">
      <c r="A15938" s="263" t="s">
        <v>19188</v>
      </c>
      <c r="B15938" s="263" t="s">
        <v>31762</v>
      </c>
      <c r="C15938" s="263" t="s">
        <v>12</v>
      </c>
      <c r="D15938" t="s">
        <v>2</v>
      </c>
    </row>
    <row r="15939" spans="1:4" x14ac:dyDescent="0.2">
      <c r="A15939" s="263" t="s">
        <v>9862</v>
      </c>
      <c r="B15939" s="263" t="s">
        <v>31763</v>
      </c>
      <c r="C15939" s="263" t="s">
        <v>12</v>
      </c>
      <c r="D15939" t="s">
        <v>2</v>
      </c>
    </row>
    <row r="15940" spans="1:4" x14ac:dyDescent="0.2">
      <c r="A15940" s="263" t="s">
        <v>19189</v>
      </c>
      <c r="B15940" s="263" t="s">
        <v>31763</v>
      </c>
      <c r="C15940" s="263" t="s">
        <v>12</v>
      </c>
      <c r="D15940" t="s">
        <v>2</v>
      </c>
    </row>
    <row r="15941" spans="1:4" x14ac:dyDescent="0.2">
      <c r="A15941" s="263" t="s">
        <v>9863</v>
      </c>
      <c r="B15941" s="263" t="s">
        <v>31764</v>
      </c>
      <c r="C15941" s="263" t="s">
        <v>12</v>
      </c>
      <c r="D15941" t="s">
        <v>2</v>
      </c>
    </row>
    <row r="15942" spans="1:4" x14ac:dyDescent="0.2">
      <c r="A15942" s="263" t="s">
        <v>19190</v>
      </c>
      <c r="B15942" s="263" t="s">
        <v>31764</v>
      </c>
      <c r="C15942" s="263" t="s">
        <v>12</v>
      </c>
      <c r="D15942" t="s">
        <v>2</v>
      </c>
    </row>
    <row r="15943" spans="1:4" x14ac:dyDescent="0.2">
      <c r="A15943" s="263" t="s">
        <v>9864</v>
      </c>
      <c r="B15943" s="263" t="s">
        <v>31765</v>
      </c>
      <c r="C15943" s="263" t="s">
        <v>12</v>
      </c>
      <c r="D15943" t="s">
        <v>2</v>
      </c>
    </row>
    <row r="15944" spans="1:4" x14ac:dyDescent="0.2">
      <c r="A15944" s="263" t="s">
        <v>19191</v>
      </c>
      <c r="B15944" s="263" t="s">
        <v>31765</v>
      </c>
      <c r="C15944" s="263" t="s">
        <v>12</v>
      </c>
      <c r="D15944" t="s">
        <v>2</v>
      </c>
    </row>
    <row r="15945" spans="1:4" x14ac:dyDescent="0.2">
      <c r="A15945" s="263" t="s">
        <v>9865</v>
      </c>
      <c r="B15945" s="263" t="s">
        <v>31766</v>
      </c>
      <c r="C15945" s="263" t="s">
        <v>12</v>
      </c>
      <c r="D15945" t="s">
        <v>2</v>
      </c>
    </row>
    <row r="15946" spans="1:4" x14ac:dyDescent="0.2">
      <c r="A15946" s="263" t="s">
        <v>19192</v>
      </c>
      <c r="B15946" s="263" t="s">
        <v>31766</v>
      </c>
      <c r="C15946" s="263" t="s">
        <v>12</v>
      </c>
      <c r="D15946" t="s">
        <v>2</v>
      </c>
    </row>
    <row r="15947" spans="1:4" x14ac:dyDescent="0.2">
      <c r="A15947" s="263" t="s">
        <v>9866</v>
      </c>
      <c r="B15947" s="263" t="s">
        <v>31767</v>
      </c>
      <c r="C15947" s="263" t="s">
        <v>12</v>
      </c>
      <c r="D15947" t="s">
        <v>2</v>
      </c>
    </row>
    <row r="15948" spans="1:4" x14ac:dyDescent="0.2">
      <c r="A15948" s="263" t="s">
        <v>19193</v>
      </c>
      <c r="B15948" s="263" t="s">
        <v>31767</v>
      </c>
      <c r="C15948" s="263" t="s">
        <v>12</v>
      </c>
      <c r="D15948" t="s">
        <v>2</v>
      </c>
    </row>
    <row r="15949" spans="1:4" x14ac:dyDescent="0.2">
      <c r="A15949" s="263" t="s">
        <v>9867</v>
      </c>
      <c r="B15949" s="263" t="s">
        <v>31768</v>
      </c>
      <c r="C15949" s="263" t="s">
        <v>12</v>
      </c>
      <c r="D15949" t="s">
        <v>2</v>
      </c>
    </row>
    <row r="15950" spans="1:4" x14ac:dyDescent="0.2">
      <c r="A15950" s="263" t="s">
        <v>19194</v>
      </c>
      <c r="B15950" s="263" t="s">
        <v>31768</v>
      </c>
      <c r="C15950" s="263" t="s">
        <v>12</v>
      </c>
      <c r="D15950" t="s">
        <v>2</v>
      </c>
    </row>
    <row r="15951" spans="1:4" x14ac:dyDescent="0.2">
      <c r="A15951" s="263" t="s">
        <v>9868</v>
      </c>
      <c r="B15951" s="263" t="s">
        <v>31769</v>
      </c>
      <c r="C15951" s="263" t="s">
        <v>12</v>
      </c>
      <c r="D15951" t="s">
        <v>2</v>
      </c>
    </row>
    <row r="15952" spans="1:4" x14ac:dyDescent="0.2">
      <c r="A15952" s="263" t="s">
        <v>19195</v>
      </c>
      <c r="B15952" s="263" t="s">
        <v>31769</v>
      </c>
      <c r="C15952" s="263" t="s">
        <v>12</v>
      </c>
      <c r="D15952" t="s">
        <v>2</v>
      </c>
    </row>
    <row r="15953" spans="1:4" x14ac:dyDescent="0.2">
      <c r="A15953" s="263" t="s">
        <v>9869</v>
      </c>
      <c r="B15953" s="263" t="s">
        <v>31770</v>
      </c>
      <c r="C15953" s="263" t="s">
        <v>12</v>
      </c>
      <c r="D15953" t="s">
        <v>2</v>
      </c>
    </row>
    <row r="15954" spans="1:4" x14ac:dyDescent="0.2">
      <c r="A15954" s="263" t="s">
        <v>19196</v>
      </c>
      <c r="B15954" s="263" t="s">
        <v>31770</v>
      </c>
      <c r="C15954" s="263" t="s">
        <v>12</v>
      </c>
      <c r="D15954" t="s">
        <v>2</v>
      </c>
    </row>
    <row r="15955" spans="1:4" x14ac:dyDescent="0.2">
      <c r="A15955" s="263" t="s">
        <v>9870</v>
      </c>
      <c r="B15955" s="263" t="s">
        <v>31771</v>
      </c>
      <c r="C15955" s="263" t="s">
        <v>12</v>
      </c>
      <c r="D15955" t="s">
        <v>2</v>
      </c>
    </row>
    <row r="15956" spans="1:4" x14ac:dyDescent="0.2">
      <c r="A15956" s="263" t="s">
        <v>19197</v>
      </c>
      <c r="B15956" s="263" t="s">
        <v>31771</v>
      </c>
      <c r="C15956" s="263" t="s">
        <v>12</v>
      </c>
      <c r="D15956" t="s">
        <v>2</v>
      </c>
    </row>
    <row r="15957" spans="1:4" x14ac:dyDescent="0.2">
      <c r="A15957" s="263" t="s">
        <v>9871</v>
      </c>
      <c r="B15957" s="263" t="s">
        <v>31772</v>
      </c>
      <c r="C15957" s="263" t="s">
        <v>12</v>
      </c>
      <c r="D15957" t="s">
        <v>2</v>
      </c>
    </row>
    <row r="15958" spans="1:4" x14ac:dyDescent="0.2">
      <c r="A15958" s="263" t="s">
        <v>19198</v>
      </c>
      <c r="B15958" s="263" t="s">
        <v>31772</v>
      </c>
      <c r="C15958" s="263" t="s">
        <v>12</v>
      </c>
      <c r="D15958" t="s">
        <v>2</v>
      </c>
    </row>
    <row r="15959" spans="1:4" x14ac:dyDescent="0.2">
      <c r="A15959" s="263" t="s">
        <v>9872</v>
      </c>
      <c r="B15959" s="263" t="s">
        <v>31773</v>
      </c>
      <c r="C15959" s="263" t="s">
        <v>12</v>
      </c>
      <c r="D15959" t="s">
        <v>2</v>
      </c>
    </row>
    <row r="15960" spans="1:4" x14ac:dyDescent="0.2">
      <c r="A15960" s="263" t="s">
        <v>19199</v>
      </c>
      <c r="B15960" s="263" t="s">
        <v>31773</v>
      </c>
      <c r="C15960" s="263" t="s">
        <v>12</v>
      </c>
      <c r="D15960" t="s">
        <v>2</v>
      </c>
    </row>
    <row r="15961" spans="1:4" x14ac:dyDescent="0.2">
      <c r="A15961" s="263" t="s">
        <v>9873</v>
      </c>
      <c r="B15961" s="263" t="s">
        <v>31774</v>
      </c>
      <c r="C15961" s="263" t="s">
        <v>12</v>
      </c>
      <c r="D15961" t="s">
        <v>2</v>
      </c>
    </row>
    <row r="15962" spans="1:4" x14ac:dyDescent="0.2">
      <c r="A15962" s="263" t="s">
        <v>19200</v>
      </c>
      <c r="B15962" s="263" t="s">
        <v>31774</v>
      </c>
      <c r="C15962" s="263" t="s">
        <v>12</v>
      </c>
      <c r="D15962" t="s">
        <v>2</v>
      </c>
    </row>
    <row r="15963" spans="1:4" x14ac:dyDescent="0.2">
      <c r="A15963" s="263" t="s">
        <v>9874</v>
      </c>
      <c r="B15963" s="263" t="s">
        <v>31775</v>
      </c>
      <c r="C15963" s="263" t="s">
        <v>12</v>
      </c>
      <c r="D15963" t="s">
        <v>2</v>
      </c>
    </row>
    <row r="15964" spans="1:4" x14ac:dyDescent="0.2">
      <c r="A15964" s="263" t="s">
        <v>19201</v>
      </c>
      <c r="B15964" s="263" t="s">
        <v>31775</v>
      </c>
      <c r="C15964" s="263" t="s">
        <v>12</v>
      </c>
      <c r="D15964" t="s">
        <v>2</v>
      </c>
    </row>
    <row r="15965" spans="1:4" x14ac:dyDescent="0.2">
      <c r="A15965" s="263" t="s">
        <v>9875</v>
      </c>
      <c r="B15965" s="263" t="s">
        <v>31776</v>
      </c>
      <c r="C15965" s="263" t="s">
        <v>12</v>
      </c>
      <c r="D15965" t="s">
        <v>2</v>
      </c>
    </row>
    <row r="15966" spans="1:4" x14ac:dyDescent="0.2">
      <c r="A15966" s="263" t="s">
        <v>19202</v>
      </c>
      <c r="B15966" s="263" t="s">
        <v>31776</v>
      </c>
      <c r="C15966" s="263" t="s">
        <v>12</v>
      </c>
      <c r="D15966" t="s">
        <v>2</v>
      </c>
    </row>
    <row r="15967" spans="1:4" x14ac:dyDescent="0.2">
      <c r="A15967" s="263" t="s">
        <v>9876</v>
      </c>
      <c r="B15967" s="263" t="s">
        <v>31777</v>
      </c>
      <c r="C15967" s="263" t="s">
        <v>12</v>
      </c>
      <c r="D15967" t="s">
        <v>2</v>
      </c>
    </row>
    <row r="15968" spans="1:4" x14ac:dyDescent="0.2">
      <c r="A15968" s="263" t="s">
        <v>19203</v>
      </c>
      <c r="B15968" s="263" t="s">
        <v>31777</v>
      </c>
      <c r="C15968" s="263" t="s">
        <v>12</v>
      </c>
      <c r="D15968" t="s">
        <v>2</v>
      </c>
    </row>
    <row r="15969" spans="1:4" x14ac:dyDescent="0.2">
      <c r="A15969" s="263" t="s">
        <v>9877</v>
      </c>
      <c r="B15969" s="263" t="s">
        <v>31778</v>
      </c>
      <c r="C15969" s="263" t="s">
        <v>12</v>
      </c>
      <c r="D15969" t="s">
        <v>2</v>
      </c>
    </row>
    <row r="15970" spans="1:4" x14ac:dyDescent="0.2">
      <c r="A15970" s="263" t="s">
        <v>19204</v>
      </c>
      <c r="B15970" s="263" t="s">
        <v>31778</v>
      </c>
      <c r="C15970" s="263" t="s">
        <v>12</v>
      </c>
      <c r="D15970" t="s">
        <v>2</v>
      </c>
    </row>
    <row r="15971" spans="1:4" x14ac:dyDescent="0.2">
      <c r="A15971" s="263" t="s">
        <v>9878</v>
      </c>
      <c r="B15971" s="263" t="s">
        <v>31779</v>
      </c>
      <c r="C15971" s="263" t="s">
        <v>12</v>
      </c>
      <c r="D15971" t="s">
        <v>2</v>
      </c>
    </row>
    <row r="15972" spans="1:4" x14ac:dyDescent="0.2">
      <c r="A15972" s="263" t="s">
        <v>19205</v>
      </c>
      <c r="B15972" s="263" t="s">
        <v>31779</v>
      </c>
      <c r="C15972" s="263" t="s">
        <v>12</v>
      </c>
      <c r="D15972" t="s">
        <v>2</v>
      </c>
    </row>
    <row r="15973" spans="1:4" x14ac:dyDescent="0.2">
      <c r="A15973" s="263" t="s">
        <v>9879</v>
      </c>
      <c r="B15973" s="263" t="s">
        <v>31780</v>
      </c>
      <c r="C15973" s="263" t="s">
        <v>12</v>
      </c>
      <c r="D15973" t="s">
        <v>2</v>
      </c>
    </row>
    <row r="15974" spans="1:4" x14ac:dyDescent="0.2">
      <c r="A15974" s="263" t="s">
        <v>19206</v>
      </c>
      <c r="B15974" s="263" t="s">
        <v>31780</v>
      </c>
      <c r="C15974" s="263" t="s">
        <v>12</v>
      </c>
      <c r="D15974" t="s">
        <v>2</v>
      </c>
    </row>
    <row r="15975" spans="1:4" x14ac:dyDescent="0.2">
      <c r="A15975" s="263" t="s">
        <v>9880</v>
      </c>
      <c r="B15975" s="263" t="s">
        <v>31781</v>
      </c>
      <c r="C15975" s="263" t="s">
        <v>12</v>
      </c>
      <c r="D15975" t="s">
        <v>2</v>
      </c>
    </row>
    <row r="15976" spans="1:4" x14ac:dyDescent="0.2">
      <c r="A15976" s="263" t="s">
        <v>19207</v>
      </c>
      <c r="B15976" s="263" t="s">
        <v>31781</v>
      </c>
      <c r="C15976" s="263" t="s">
        <v>12</v>
      </c>
      <c r="D15976" t="s">
        <v>2</v>
      </c>
    </row>
    <row r="15977" spans="1:4" x14ac:dyDescent="0.2">
      <c r="A15977" s="263" t="s">
        <v>9881</v>
      </c>
      <c r="B15977" s="263" t="s">
        <v>31782</v>
      </c>
      <c r="C15977" s="263" t="s">
        <v>12</v>
      </c>
      <c r="D15977" t="s">
        <v>2</v>
      </c>
    </row>
    <row r="15978" spans="1:4" x14ac:dyDescent="0.2">
      <c r="A15978" s="263" t="s">
        <v>19208</v>
      </c>
      <c r="B15978" s="263" t="s">
        <v>31782</v>
      </c>
      <c r="C15978" s="263" t="s">
        <v>12</v>
      </c>
      <c r="D15978" t="s">
        <v>2</v>
      </c>
    </row>
    <row r="15979" spans="1:4" x14ac:dyDescent="0.2">
      <c r="A15979" s="263" t="s">
        <v>9882</v>
      </c>
      <c r="B15979" s="263" t="s">
        <v>31783</v>
      </c>
      <c r="C15979" s="263" t="s">
        <v>12</v>
      </c>
      <c r="D15979" t="s">
        <v>2</v>
      </c>
    </row>
    <row r="15980" spans="1:4" x14ac:dyDescent="0.2">
      <c r="A15980" s="263" t="s">
        <v>19209</v>
      </c>
      <c r="B15980" s="263" t="s">
        <v>31783</v>
      </c>
      <c r="C15980" s="263" t="s">
        <v>12</v>
      </c>
      <c r="D15980" t="s">
        <v>2</v>
      </c>
    </row>
    <row r="15981" spans="1:4" x14ac:dyDescent="0.2">
      <c r="A15981" s="263" t="s">
        <v>9883</v>
      </c>
      <c r="B15981" s="263" t="s">
        <v>31784</v>
      </c>
      <c r="C15981" s="263" t="s">
        <v>12</v>
      </c>
      <c r="D15981" t="s">
        <v>2</v>
      </c>
    </row>
    <row r="15982" spans="1:4" x14ac:dyDescent="0.2">
      <c r="A15982" s="263" t="s">
        <v>19210</v>
      </c>
      <c r="B15982" s="263" t="s">
        <v>31784</v>
      </c>
      <c r="C15982" s="263" t="s">
        <v>12</v>
      </c>
      <c r="D15982" t="s">
        <v>2</v>
      </c>
    </row>
    <row r="15983" spans="1:4" x14ac:dyDescent="0.2">
      <c r="A15983" s="263" t="s">
        <v>9884</v>
      </c>
      <c r="B15983" s="263" t="s">
        <v>31785</v>
      </c>
      <c r="C15983" s="263" t="s">
        <v>12</v>
      </c>
      <c r="D15983" t="s">
        <v>2</v>
      </c>
    </row>
    <row r="15984" spans="1:4" x14ac:dyDescent="0.2">
      <c r="A15984" s="263" t="s">
        <v>19211</v>
      </c>
      <c r="B15984" s="263" t="s">
        <v>31785</v>
      </c>
      <c r="C15984" s="263" t="s">
        <v>12</v>
      </c>
      <c r="D15984" t="s">
        <v>2</v>
      </c>
    </row>
    <row r="15985" spans="1:4" x14ac:dyDescent="0.2">
      <c r="A15985" s="263" t="s">
        <v>9885</v>
      </c>
      <c r="B15985" s="263" t="s">
        <v>31786</v>
      </c>
      <c r="C15985" s="263" t="s">
        <v>12</v>
      </c>
      <c r="D15985" t="s">
        <v>2</v>
      </c>
    </row>
    <row r="15986" spans="1:4" x14ac:dyDescent="0.2">
      <c r="A15986" s="263" t="s">
        <v>19212</v>
      </c>
      <c r="B15986" s="263" t="s">
        <v>31786</v>
      </c>
      <c r="C15986" s="263" t="s">
        <v>12</v>
      </c>
      <c r="D15986" t="s">
        <v>2</v>
      </c>
    </row>
    <row r="15987" spans="1:4" x14ac:dyDescent="0.2">
      <c r="A15987" s="263" t="s">
        <v>9886</v>
      </c>
      <c r="B15987" s="263" t="s">
        <v>31787</v>
      </c>
      <c r="C15987" s="263" t="s">
        <v>12</v>
      </c>
      <c r="D15987" t="s">
        <v>2</v>
      </c>
    </row>
    <row r="15988" spans="1:4" x14ac:dyDescent="0.2">
      <c r="A15988" s="263" t="s">
        <v>19213</v>
      </c>
      <c r="B15988" s="263" t="s">
        <v>31787</v>
      </c>
      <c r="C15988" s="263" t="s">
        <v>12</v>
      </c>
      <c r="D15988" t="s">
        <v>2</v>
      </c>
    </row>
    <row r="15989" spans="1:4" x14ac:dyDescent="0.2">
      <c r="A15989" s="263" t="s">
        <v>9887</v>
      </c>
      <c r="B15989" s="263" t="s">
        <v>31788</v>
      </c>
      <c r="C15989" s="263" t="s">
        <v>12</v>
      </c>
      <c r="D15989" t="s">
        <v>2</v>
      </c>
    </row>
    <row r="15990" spans="1:4" x14ac:dyDescent="0.2">
      <c r="A15990" s="263" t="s">
        <v>19214</v>
      </c>
      <c r="B15990" s="263" t="s">
        <v>31788</v>
      </c>
      <c r="C15990" s="263" t="s">
        <v>12</v>
      </c>
      <c r="D15990" t="s">
        <v>2</v>
      </c>
    </row>
    <row r="15991" spans="1:4" x14ac:dyDescent="0.2">
      <c r="A15991" s="263" t="s">
        <v>9888</v>
      </c>
      <c r="B15991" s="263" t="s">
        <v>31789</v>
      </c>
      <c r="C15991" s="263" t="s">
        <v>12</v>
      </c>
      <c r="D15991" t="s">
        <v>2</v>
      </c>
    </row>
    <row r="15992" spans="1:4" x14ac:dyDescent="0.2">
      <c r="A15992" s="263" t="s">
        <v>19215</v>
      </c>
      <c r="B15992" s="263" t="s">
        <v>31789</v>
      </c>
      <c r="C15992" s="263" t="s">
        <v>12</v>
      </c>
      <c r="D15992" t="s">
        <v>2</v>
      </c>
    </row>
    <row r="15993" spans="1:4" x14ac:dyDescent="0.2">
      <c r="A15993" s="263" t="s">
        <v>9889</v>
      </c>
      <c r="B15993" s="263" t="s">
        <v>31790</v>
      </c>
      <c r="C15993" s="263" t="s">
        <v>12</v>
      </c>
      <c r="D15993" t="s">
        <v>2</v>
      </c>
    </row>
    <row r="15994" spans="1:4" x14ac:dyDescent="0.2">
      <c r="A15994" s="263" t="s">
        <v>19216</v>
      </c>
      <c r="B15994" s="263" t="s">
        <v>31790</v>
      </c>
      <c r="C15994" s="263" t="s">
        <v>12</v>
      </c>
      <c r="D15994" t="s">
        <v>2</v>
      </c>
    </row>
    <row r="15995" spans="1:4" x14ac:dyDescent="0.2">
      <c r="A15995" s="263" t="s">
        <v>9890</v>
      </c>
      <c r="B15995" s="263" t="s">
        <v>31791</v>
      </c>
      <c r="C15995" s="263" t="s">
        <v>12</v>
      </c>
      <c r="D15995" t="s">
        <v>2</v>
      </c>
    </row>
    <row r="15996" spans="1:4" x14ac:dyDescent="0.2">
      <c r="A15996" s="263" t="s">
        <v>19217</v>
      </c>
      <c r="B15996" s="263" t="s">
        <v>31791</v>
      </c>
      <c r="C15996" s="263" t="s">
        <v>12</v>
      </c>
      <c r="D15996" t="s">
        <v>2</v>
      </c>
    </row>
    <row r="15997" spans="1:4" x14ac:dyDescent="0.2">
      <c r="A15997" s="263" t="s">
        <v>9891</v>
      </c>
      <c r="B15997" s="263" t="s">
        <v>31792</v>
      </c>
      <c r="C15997" s="263" t="s">
        <v>12</v>
      </c>
      <c r="D15997" t="s">
        <v>2</v>
      </c>
    </row>
    <row r="15998" spans="1:4" x14ac:dyDescent="0.2">
      <c r="A15998" s="263" t="s">
        <v>19218</v>
      </c>
      <c r="B15998" s="263" t="s">
        <v>31792</v>
      </c>
      <c r="C15998" s="263" t="s">
        <v>12</v>
      </c>
      <c r="D15998" t="s">
        <v>2</v>
      </c>
    </row>
    <row r="15999" spans="1:4" x14ac:dyDescent="0.2">
      <c r="A15999" s="263" t="s">
        <v>9892</v>
      </c>
      <c r="B15999" s="263" t="s">
        <v>31793</v>
      </c>
      <c r="C15999" s="263" t="s">
        <v>12</v>
      </c>
      <c r="D15999" t="s">
        <v>2</v>
      </c>
    </row>
    <row r="16000" spans="1:4" x14ac:dyDescent="0.2">
      <c r="A16000" s="263" t="s">
        <v>19219</v>
      </c>
      <c r="B16000" s="263" t="s">
        <v>31793</v>
      </c>
      <c r="C16000" s="263" t="s">
        <v>12</v>
      </c>
      <c r="D16000" t="s">
        <v>2</v>
      </c>
    </row>
    <row r="16001" spans="1:4" x14ac:dyDescent="0.2">
      <c r="A16001" s="263" t="s">
        <v>9893</v>
      </c>
      <c r="B16001" s="263" t="s">
        <v>31794</v>
      </c>
      <c r="C16001" s="263" t="s">
        <v>12</v>
      </c>
      <c r="D16001" t="s">
        <v>2</v>
      </c>
    </row>
    <row r="16002" spans="1:4" x14ac:dyDescent="0.2">
      <c r="A16002" s="263" t="s">
        <v>19220</v>
      </c>
      <c r="B16002" s="263" t="s">
        <v>31794</v>
      </c>
      <c r="C16002" s="263" t="s">
        <v>12</v>
      </c>
      <c r="D16002" t="s">
        <v>2</v>
      </c>
    </row>
    <row r="16003" spans="1:4" x14ac:dyDescent="0.2">
      <c r="A16003" s="263" t="s">
        <v>9894</v>
      </c>
      <c r="B16003" s="263" t="s">
        <v>31795</v>
      </c>
      <c r="C16003" s="263" t="s">
        <v>12</v>
      </c>
      <c r="D16003" t="s">
        <v>2</v>
      </c>
    </row>
    <row r="16004" spans="1:4" x14ac:dyDescent="0.2">
      <c r="A16004" s="263" t="s">
        <v>19221</v>
      </c>
      <c r="B16004" s="263" t="s">
        <v>31795</v>
      </c>
      <c r="C16004" s="263" t="s">
        <v>12</v>
      </c>
      <c r="D16004" t="s">
        <v>2</v>
      </c>
    </row>
    <row r="16005" spans="1:4" x14ac:dyDescent="0.2">
      <c r="A16005" s="263" t="s">
        <v>9895</v>
      </c>
      <c r="B16005" s="263" t="s">
        <v>31796</v>
      </c>
      <c r="C16005" s="263" t="s">
        <v>12</v>
      </c>
      <c r="D16005" t="s">
        <v>2</v>
      </c>
    </row>
    <row r="16006" spans="1:4" x14ac:dyDescent="0.2">
      <c r="A16006" s="263" t="s">
        <v>19222</v>
      </c>
      <c r="B16006" s="263" t="s">
        <v>31796</v>
      </c>
      <c r="C16006" s="263" t="s">
        <v>12</v>
      </c>
      <c r="D16006" t="s">
        <v>2</v>
      </c>
    </row>
    <row r="16007" spans="1:4" x14ac:dyDescent="0.2">
      <c r="A16007" s="263" t="s">
        <v>9896</v>
      </c>
      <c r="B16007" s="263" t="s">
        <v>31797</v>
      </c>
      <c r="C16007" s="263" t="s">
        <v>12</v>
      </c>
      <c r="D16007" t="s">
        <v>2</v>
      </c>
    </row>
    <row r="16008" spans="1:4" x14ac:dyDescent="0.2">
      <c r="A16008" s="263" t="s">
        <v>19223</v>
      </c>
      <c r="B16008" s="263" t="s">
        <v>31797</v>
      </c>
      <c r="C16008" s="263" t="s">
        <v>12</v>
      </c>
      <c r="D16008" t="s">
        <v>2</v>
      </c>
    </row>
    <row r="16009" spans="1:4" x14ac:dyDescent="0.2">
      <c r="A16009" s="263" t="s">
        <v>9897</v>
      </c>
      <c r="B16009" s="263" t="s">
        <v>31798</v>
      </c>
      <c r="C16009" s="263" t="s">
        <v>12</v>
      </c>
      <c r="D16009" t="s">
        <v>2</v>
      </c>
    </row>
    <row r="16010" spans="1:4" x14ac:dyDescent="0.2">
      <c r="A16010" s="263" t="s">
        <v>19224</v>
      </c>
      <c r="B16010" s="263" t="s">
        <v>31798</v>
      </c>
      <c r="C16010" s="263" t="s">
        <v>12</v>
      </c>
      <c r="D16010" t="s">
        <v>2</v>
      </c>
    </row>
    <row r="16011" spans="1:4" x14ac:dyDescent="0.2">
      <c r="A16011" s="263" t="s">
        <v>9898</v>
      </c>
      <c r="B16011" s="263" t="s">
        <v>31799</v>
      </c>
      <c r="C16011" s="263" t="s">
        <v>12</v>
      </c>
      <c r="D16011" t="s">
        <v>2</v>
      </c>
    </row>
    <row r="16012" spans="1:4" x14ac:dyDescent="0.2">
      <c r="A16012" s="263" t="s">
        <v>19225</v>
      </c>
      <c r="B16012" s="263" t="s">
        <v>31799</v>
      </c>
      <c r="C16012" s="263" t="s">
        <v>12</v>
      </c>
      <c r="D16012" t="s">
        <v>2</v>
      </c>
    </row>
    <row r="16013" spans="1:4" x14ac:dyDescent="0.2">
      <c r="A16013" s="263" t="s">
        <v>9899</v>
      </c>
      <c r="B16013" s="263" t="s">
        <v>31800</v>
      </c>
      <c r="C16013" s="263" t="s">
        <v>12</v>
      </c>
      <c r="D16013" t="s">
        <v>2</v>
      </c>
    </row>
    <row r="16014" spans="1:4" x14ac:dyDescent="0.2">
      <c r="A16014" s="263" t="s">
        <v>19226</v>
      </c>
      <c r="B16014" s="263" t="s">
        <v>31800</v>
      </c>
      <c r="C16014" s="263" t="s">
        <v>12</v>
      </c>
      <c r="D16014" t="s">
        <v>2</v>
      </c>
    </row>
    <row r="16015" spans="1:4" x14ac:dyDescent="0.2">
      <c r="A16015" s="263" t="s">
        <v>9900</v>
      </c>
      <c r="B16015" s="263" t="s">
        <v>31801</v>
      </c>
      <c r="C16015" s="263" t="s">
        <v>12</v>
      </c>
      <c r="D16015" t="s">
        <v>2</v>
      </c>
    </row>
    <row r="16016" spans="1:4" x14ac:dyDescent="0.2">
      <c r="A16016" s="263" t="s">
        <v>19227</v>
      </c>
      <c r="B16016" s="263" t="s">
        <v>31801</v>
      </c>
      <c r="C16016" s="263" t="s">
        <v>12</v>
      </c>
      <c r="D16016" t="s">
        <v>2</v>
      </c>
    </row>
    <row r="16017" spans="1:4" x14ac:dyDescent="0.2">
      <c r="A16017" s="263" t="s">
        <v>9901</v>
      </c>
      <c r="B16017" s="263" t="s">
        <v>31802</v>
      </c>
      <c r="C16017" s="263" t="s">
        <v>12</v>
      </c>
      <c r="D16017" t="s">
        <v>2</v>
      </c>
    </row>
    <row r="16018" spans="1:4" x14ac:dyDescent="0.2">
      <c r="A16018" s="263" t="s">
        <v>19228</v>
      </c>
      <c r="B16018" s="263" t="s">
        <v>31802</v>
      </c>
      <c r="C16018" s="263" t="s">
        <v>12</v>
      </c>
      <c r="D16018" t="s">
        <v>2</v>
      </c>
    </row>
    <row r="16019" spans="1:4" x14ac:dyDescent="0.2">
      <c r="A16019" s="263" t="s">
        <v>9902</v>
      </c>
      <c r="B16019" s="263" t="s">
        <v>31803</v>
      </c>
      <c r="C16019" s="263" t="s">
        <v>12</v>
      </c>
      <c r="D16019" t="s">
        <v>2</v>
      </c>
    </row>
    <row r="16020" spans="1:4" x14ac:dyDescent="0.2">
      <c r="A16020" s="263" t="s">
        <v>19229</v>
      </c>
      <c r="B16020" s="263" t="s">
        <v>31803</v>
      </c>
      <c r="C16020" s="263" t="s">
        <v>12</v>
      </c>
      <c r="D16020" t="s">
        <v>2</v>
      </c>
    </row>
    <row r="16021" spans="1:4" x14ac:dyDescent="0.2">
      <c r="A16021" s="263" t="s">
        <v>9903</v>
      </c>
      <c r="B16021" s="263" t="s">
        <v>31804</v>
      </c>
      <c r="C16021" s="263" t="s">
        <v>12</v>
      </c>
      <c r="D16021" t="s">
        <v>2</v>
      </c>
    </row>
    <row r="16022" spans="1:4" x14ac:dyDescent="0.2">
      <c r="A16022" s="263" t="s">
        <v>19230</v>
      </c>
      <c r="B16022" s="263" t="s">
        <v>31804</v>
      </c>
      <c r="C16022" s="263" t="s">
        <v>12</v>
      </c>
      <c r="D16022" t="s">
        <v>2</v>
      </c>
    </row>
    <row r="16023" spans="1:4" x14ac:dyDescent="0.2">
      <c r="A16023" s="263" t="s">
        <v>9904</v>
      </c>
      <c r="B16023" s="263" t="s">
        <v>31805</v>
      </c>
      <c r="C16023" s="263" t="s">
        <v>12</v>
      </c>
      <c r="D16023" t="s">
        <v>2</v>
      </c>
    </row>
    <row r="16024" spans="1:4" x14ac:dyDescent="0.2">
      <c r="A16024" s="263" t="s">
        <v>19231</v>
      </c>
      <c r="B16024" s="263" t="s">
        <v>31805</v>
      </c>
      <c r="C16024" s="263" t="s">
        <v>12</v>
      </c>
      <c r="D16024" t="s">
        <v>2</v>
      </c>
    </row>
    <row r="16025" spans="1:4" x14ac:dyDescent="0.2">
      <c r="A16025" s="263" t="s">
        <v>9905</v>
      </c>
      <c r="B16025" s="263" t="s">
        <v>31806</v>
      </c>
      <c r="C16025" s="263" t="s">
        <v>12</v>
      </c>
      <c r="D16025" t="s">
        <v>2</v>
      </c>
    </row>
    <row r="16026" spans="1:4" x14ac:dyDescent="0.2">
      <c r="A16026" s="263" t="s">
        <v>19232</v>
      </c>
      <c r="B16026" s="263" t="s">
        <v>31806</v>
      </c>
      <c r="C16026" s="263" t="s">
        <v>12</v>
      </c>
      <c r="D16026" t="s">
        <v>2</v>
      </c>
    </row>
    <row r="16027" spans="1:4" x14ac:dyDescent="0.2">
      <c r="A16027" s="263" t="s">
        <v>9906</v>
      </c>
      <c r="B16027" s="263" t="s">
        <v>31807</v>
      </c>
      <c r="C16027" s="263" t="s">
        <v>12</v>
      </c>
      <c r="D16027" t="s">
        <v>2</v>
      </c>
    </row>
    <row r="16028" spans="1:4" x14ac:dyDescent="0.2">
      <c r="A16028" s="263" t="s">
        <v>19233</v>
      </c>
      <c r="B16028" s="263" t="s">
        <v>31807</v>
      </c>
      <c r="C16028" s="263" t="s">
        <v>12</v>
      </c>
      <c r="D16028" t="s">
        <v>2</v>
      </c>
    </row>
    <row r="16029" spans="1:4" x14ac:dyDescent="0.2">
      <c r="A16029" s="263" t="s">
        <v>9907</v>
      </c>
      <c r="B16029" s="263" t="s">
        <v>31808</v>
      </c>
      <c r="C16029" s="263" t="s">
        <v>12</v>
      </c>
      <c r="D16029" t="s">
        <v>2</v>
      </c>
    </row>
    <row r="16030" spans="1:4" x14ac:dyDescent="0.2">
      <c r="A16030" s="263" t="s">
        <v>19234</v>
      </c>
      <c r="B16030" s="263" t="s">
        <v>31808</v>
      </c>
      <c r="C16030" s="263" t="s">
        <v>12</v>
      </c>
      <c r="D16030" t="s">
        <v>2</v>
      </c>
    </row>
    <row r="16031" spans="1:4" x14ac:dyDescent="0.2">
      <c r="A16031" s="263" t="s">
        <v>9908</v>
      </c>
      <c r="B16031" s="263" t="s">
        <v>31809</v>
      </c>
      <c r="C16031" s="263" t="s">
        <v>12</v>
      </c>
      <c r="D16031" t="s">
        <v>2</v>
      </c>
    </row>
    <row r="16032" spans="1:4" x14ac:dyDescent="0.2">
      <c r="A16032" s="263" t="s">
        <v>19235</v>
      </c>
      <c r="B16032" s="263" t="s">
        <v>31809</v>
      </c>
      <c r="C16032" s="263" t="s">
        <v>12</v>
      </c>
      <c r="D16032" t="s">
        <v>2</v>
      </c>
    </row>
    <row r="16033" spans="1:4" x14ac:dyDescent="0.2">
      <c r="A16033" s="263" t="s">
        <v>9909</v>
      </c>
      <c r="B16033" s="263" t="s">
        <v>31810</v>
      </c>
      <c r="C16033" s="263" t="s">
        <v>12</v>
      </c>
      <c r="D16033" t="s">
        <v>2</v>
      </c>
    </row>
    <row r="16034" spans="1:4" x14ac:dyDescent="0.2">
      <c r="A16034" s="263" t="s">
        <v>19236</v>
      </c>
      <c r="B16034" s="263" t="s">
        <v>31810</v>
      </c>
      <c r="C16034" s="263" t="s">
        <v>12</v>
      </c>
      <c r="D16034" t="s">
        <v>2</v>
      </c>
    </row>
    <row r="16035" spans="1:4" x14ac:dyDescent="0.2">
      <c r="A16035" s="263" t="s">
        <v>9910</v>
      </c>
      <c r="B16035" s="263" t="s">
        <v>31811</v>
      </c>
      <c r="C16035" s="263" t="s">
        <v>12</v>
      </c>
      <c r="D16035" t="s">
        <v>2</v>
      </c>
    </row>
    <row r="16036" spans="1:4" x14ac:dyDescent="0.2">
      <c r="A16036" s="263" t="s">
        <v>19237</v>
      </c>
      <c r="B16036" s="263" t="s">
        <v>31811</v>
      </c>
      <c r="C16036" s="263" t="s">
        <v>12</v>
      </c>
      <c r="D16036" t="s">
        <v>2</v>
      </c>
    </row>
    <row r="16037" spans="1:4" x14ac:dyDescent="0.2">
      <c r="A16037" s="263" t="s">
        <v>9911</v>
      </c>
      <c r="B16037" s="263" t="s">
        <v>31812</v>
      </c>
      <c r="C16037" s="263" t="s">
        <v>12</v>
      </c>
      <c r="D16037" t="s">
        <v>2</v>
      </c>
    </row>
    <row r="16038" spans="1:4" x14ac:dyDescent="0.2">
      <c r="A16038" s="263" t="s">
        <v>19238</v>
      </c>
      <c r="B16038" s="263" t="s">
        <v>31812</v>
      </c>
      <c r="C16038" s="263" t="s">
        <v>12</v>
      </c>
      <c r="D16038" t="s">
        <v>2</v>
      </c>
    </row>
    <row r="16039" spans="1:4" x14ac:dyDescent="0.2">
      <c r="A16039" s="263" t="s">
        <v>9912</v>
      </c>
      <c r="B16039" s="263" t="s">
        <v>31813</v>
      </c>
      <c r="C16039" s="263" t="s">
        <v>12</v>
      </c>
      <c r="D16039" t="s">
        <v>2</v>
      </c>
    </row>
    <row r="16040" spans="1:4" x14ac:dyDescent="0.2">
      <c r="A16040" s="263" t="s">
        <v>19239</v>
      </c>
      <c r="B16040" s="263" t="s">
        <v>31813</v>
      </c>
      <c r="C16040" s="263" t="s">
        <v>12</v>
      </c>
      <c r="D16040" t="s">
        <v>2</v>
      </c>
    </row>
    <row r="16041" spans="1:4" x14ac:dyDescent="0.2">
      <c r="A16041" s="263" t="s">
        <v>9913</v>
      </c>
      <c r="B16041" s="263" t="s">
        <v>31814</v>
      </c>
      <c r="C16041" s="263" t="s">
        <v>12</v>
      </c>
      <c r="D16041" t="s">
        <v>2</v>
      </c>
    </row>
    <row r="16042" spans="1:4" x14ac:dyDescent="0.2">
      <c r="A16042" s="263" t="s">
        <v>19240</v>
      </c>
      <c r="B16042" s="263" t="s">
        <v>31814</v>
      </c>
      <c r="C16042" s="263" t="s">
        <v>12</v>
      </c>
      <c r="D16042" t="s">
        <v>2</v>
      </c>
    </row>
    <row r="16043" spans="1:4" x14ac:dyDescent="0.2">
      <c r="A16043" s="263" t="s">
        <v>9914</v>
      </c>
      <c r="B16043" s="263" t="s">
        <v>31815</v>
      </c>
      <c r="C16043" s="263" t="s">
        <v>12</v>
      </c>
      <c r="D16043" t="s">
        <v>2</v>
      </c>
    </row>
    <row r="16044" spans="1:4" x14ac:dyDescent="0.2">
      <c r="A16044" s="263" t="s">
        <v>19241</v>
      </c>
      <c r="B16044" s="263" t="s">
        <v>31815</v>
      </c>
      <c r="C16044" s="263" t="s">
        <v>12</v>
      </c>
      <c r="D16044" t="s">
        <v>2</v>
      </c>
    </row>
    <row r="16045" spans="1:4" x14ac:dyDescent="0.2">
      <c r="A16045" s="263" t="s">
        <v>9915</v>
      </c>
      <c r="B16045" s="263" t="s">
        <v>31816</v>
      </c>
      <c r="C16045" s="263" t="s">
        <v>12</v>
      </c>
      <c r="D16045" t="s">
        <v>2</v>
      </c>
    </row>
    <row r="16046" spans="1:4" x14ac:dyDescent="0.2">
      <c r="A16046" s="263" t="s">
        <v>19242</v>
      </c>
      <c r="B16046" s="263" t="s">
        <v>31816</v>
      </c>
      <c r="C16046" s="263" t="s">
        <v>12</v>
      </c>
      <c r="D16046" t="s">
        <v>2</v>
      </c>
    </row>
    <row r="16047" spans="1:4" x14ac:dyDescent="0.2">
      <c r="A16047" s="263" t="s">
        <v>9916</v>
      </c>
      <c r="B16047" s="263" t="s">
        <v>31817</v>
      </c>
      <c r="C16047" s="263" t="s">
        <v>12</v>
      </c>
      <c r="D16047" t="s">
        <v>2</v>
      </c>
    </row>
    <row r="16048" spans="1:4" x14ac:dyDescent="0.2">
      <c r="A16048" s="263" t="s">
        <v>19243</v>
      </c>
      <c r="B16048" s="263" t="s">
        <v>31817</v>
      </c>
      <c r="C16048" s="263" t="s">
        <v>12</v>
      </c>
      <c r="D16048" t="s">
        <v>2</v>
      </c>
    </row>
    <row r="16049" spans="1:4" x14ac:dyDescent="0.2">
      <c r="A16049" s="263" t="s">
        <v>9917</v>
      </c>
      <c r="B16049" s="263" t="s">
        <v>31818</v>
      </c>
      <c r="C16049" s="263" t="s">
        <v>12</v>
      </c>
      <c r="D16049" t="s">
        <v>2</v>
      </c>
    </row>
    <row r="16050" spans="1:4" x14ac:dyDescent="0.2">
      <c r="A16050" s="263" t="s">
        <v>19244</v>
      </c>
      <c r="B16050" s="263" t="s">
        <v>31818</v>
      </c>
      <c r="C16050" s="263" t="s">
        <v>12</v>
      </c>
      <c r="D16050" t="s">
        <v>2</v>
      </c>
    </row>
    <row r="16051" spans="1:4" x14ac:dyDescent="0.2">
      <c r="A16051" s="263" t="s">
        <v>9918</v>
      </c>
      <c r="B16051" s="263" t="s">
        <v>31819</v>
      </c>
      <c r="C16051" s="263" t="s">
        <v>12</v>
      </c>
      <c r="D16051" t="s">
        <v>2</v>
      </c>
    </row>
    <row r="16052" spans="1:4" x14ac:dyDescent="0.2">
      <c r="A16052" s="263" t="s">
        <v>19245</v>
      </c>
      <c r="B16052" s="263" t="s">
        <v>31819</v>
      </c>
      <c r="C16052" s="263" t="s">
        <v>12</v>
      </c>
      <c r="D16052" t="s">
        <v>2</v>
      </c>
    </row>
    <row r="16053" spans="1:4" x14ac:dyDescent="0.2">
      <c r="A16053" s="263" t="s">
        <v>9919</v>
      </c>
      <c r="B16053" s="263" t="s">
        <v>31820</v>
      </c>
      <c r="C16053" s="263" t="s">
        <v>12</v>
      </c>
      <c r="D16053" t="s">
        <v>2</v>
      </c>
    </row>
    <row r="16054" spans="1:4" x14ac:dyDescent="0.2">
      <c r="A16054" s="263" t="s">
        <v>19246</v>
      </c>
      <c r="B16054" s="263" t="s">
        <v>31820</v>
      </c>
      <c r="C16054" s="263" t="s">
        <v>12</v>
      </c>
      <c r="D16054" t="s">
        <v>2</v>
      </c>
    </row>
    <row r="16055" spans="1:4" x14ac:dyDescent="0.2">
      <c r="A16055" s="263" t="s">
        <v>9920</v>
      </c>
      <c r="B16055" s="263" t="s">
        <v>31821</v>
      </c>
      <c r="C16055" s="263" t="s">
        <v>12</v>
      </c>
      <c r="D16055" t="s">
        <v>2</v>
      </c>
    </row>
    <row r="16056" spans="1:4" x14ac:dyDescent="0.2">
      <c r="A16056" s="263" t="s">
        <v>19247</v>
      </c>
      <c r="B16056" s="263" t="s">
        <v>31821</v>
      </c>
      <c r="C16056" s="263" t="s">
        <v>12</v>
      </c>
      <c r="D16056" t="s">
        <v>2</v>
      </c>
    </row>
    <row r="16057" spans="1:4" x14ac:dyDescent="0.2">
      <c r="A16057" s="263" t="s">
        <v>9921</v>
      </c>
      <c r="B16057" s="263" t="s">
        <v>31822</v>
      </c>
      <c r="C16057" s="263" t="s">
        <v>12</v>
      </c>
      <c r="D16057" t="s">
        <v>2</v>
      </c>
    </row>
    <row r="16058" spans="1:4" x14ac:dyDescent="0.2">
      <c r="A16058" s="263" t="s">
        <v>19248</v>
      </c>
      <c r="B16058" s="263" t="s">
        <v>31822</v>
      </c>
      <c r="C16058" s="263" t="s">
        <v>12</v>
      </c>
      <c r="D16058" t="s">
        <v>2</v>
      </c>
    </row>
    <row r="16059" spans="1:4" x14ac:dyDescent="0.2">
      <c r="A16059" s="263" t="s">
        <v>9922</v>
      </c>
      <c r="B16059" s="263" t="s">
        <v>31823</v>
      </c>
      <c r="C16059" s="263" t="s">
        <v>12</v>
      </c>
      <c r="D16059" t="s">
        <v>2</v>
      </c>
    </row>
    <row r="16060" spans="1:4" x14ac:dyDescent="0.2">
      <c r="A16060" s="263" t="s">
        <v>19249</v>
      </c>
      <c r="B16060" s="263" t="s">
        <v>31823</v>
      </c>
      <c r="C16060" s="263" t="s">
        <v>12</v>
      </c>
      <c r="D16060" t="s">
        <v>2</v>
      </c>
    </row>
    <row r="16061" spans="1:4" x14ac:dyDescent="0.2">
      <c r="A16061" s="263" t="s">
        <v>9923</v>
      </c>
      <c r="B16061" s="263" t="s">
        <v>31824</v>
      </c>
      <c r="C16061" s="263" t="s">
        <v>12</v>
      </c>
      <c r="D16061" t="s">
        <v>2</v>
      </c>
    </row>
    <row r="16062" spans="1:4" x14ac:dyDescent="0.2">
      <c r="A16062" s="263" t="s">
        <v>19250</v>
      </c>
      <c r="B16062" s="263" t="s">
        <v>31824</v>
      </c>
      <c r="C16062" s="263" t="s">
        <v>12</v>
      </c>
      <c r="D16062" t="s">
        <v>2</v>
      </c>
    </row>
    <row r="16063" spans="1:4" x14ac:dyDescent="0.2">
      <c r="A16063" s="263" t="s">
        <v>9924</v>
      </c>
      <c r="B16063" s="263" t="s">
        <v>31825</v>
      </c>
      <c r="C16063" s="263" t="s">
        <v>12</v>
      </c>
      <c r="D16063" t="s">
        <v>2</v>
      </c>
    </row>
    <row r="16064" spans="1:4" x14ac:dyDescent="0.2">
      <c r="A16064" s="263" t="s">
        <v>19251</v>
      </c>
      <c r="B16064" s="263" t="s">
        <v>31825</v>
      </c>
      <c r="C16064" s="263" t="s">
        <v>12</v>
      </c>
      <c r="D16064" t="s">
        <v>2</v>
      </c>
    </row>
    <row r="16065" spans="1:4" x14ac:dyDescent="0.2">
      <c r="A16065" s="263" t="s">
        <v>9925</v>
      </c>
      <c r="B16065" s="263" t="s">
        <v>31826</v>
      </c>
      <c r="C16065" s="263" t="s">
        <v>12</v>
      </c>
      <c r="D16065" t="s">
        <v>2</v>
      </c>
    </row>
    <row r="16066" spans="1:4" x14ac:dyDescent="0.2">
      <c r="A16066" s="263" t="s">
        <v>19252</v>
      </c>
      <c r="B16066" s="263" t="s">
        <v>31826</v>
      </c>
      <c r="C16066" s="263" t="s">
        <v>12</v>
      </c>
      <c r="D16066" t="s">
        <v>2</v>
      </c>
    </row>
    <row r="16067" spans="1:4" x14ac:dyDescent="0.2">
      <c r="A16067" s="263" t="s">
        <v>9926</v>
      </c>
      <c r="B16067" s="263" t="s">
        <v>31827</v>
      </c>
      <c r="C16067" s="263" t="s">
        <v>12</v>
      </c>
      <c r="D16067" t="s">
        <v>2</v>
      </c>
    </row>
    <row r="16068" spans="1:4" x14ac:dyDescent="0.2">
      <c r="A16068" s="263" t="s">
        <v>19253</v>
      </c>
      <c r="B16068" s="263" t="s">
        <v>31827</v>
      </c>
      <c r="C16068" s="263" t="s">
        <v>12</v>
      </c>
      <c r="D16068" t="s">
        <v>2</v>
      </c>
    </row>
    <row r="16069" spans="1:4" x14ac:dyDescent="0.2">
      <c r="A16069" s="263" t="s">
        <v>9927</v>
      </c>
      <c r="B16069" s="263" t="s">
        <v>31828</v>
      </c>
      <c r="C16069" s="263" t="s">
        <v>12</v>
      </c>
      <c r="D16069" t="s">
        <v>2</v>
      </c>
    </row>
    <row r="16070" spans="1:4" x14ac:dyDescent="0.2">
      <c r="A16070" s="263" t="s">
        <v>19254</v>
      </c>
      <c r="B16070" s="263" t="s">
        <v>31828</v>
      </c>
      <c r="C16070" s="263" t="s">
        <v>12</v>
      </c>
      <c r="D16070" t="s">
        <v>2</v>
      </c>
    </row>
    <row r="16071" spans="1:4" x14ac:dyDescent="0.2">
      <c r="A16071" s="263" t="s">
        <v>9928</v>
      </c>
      <c r="B16071" s="263" t="s">
        <v>31829</v>
      </c>
      <c r="C16071" s="263" t="s">
        <v>12</v>
      </c>
      <c r="D16071" t="s">
        <v>2</v>
      </c>
    </row>
    <row r="16072" spans="1:4" x14ac:dyDescent="0.2">
      <c r="A16072" s="263" t="s">
        <v>19255</v>
      </c>
      <c r="B16072" s="263" t="s">
        <v>31829</v>
      </c>
      <c r="C16072" s="263" t="s">
        <v>12</v>
      </c>
      <c r="D16072" t="s">
        <v>2</v>
      </c>
    </row>
    <row r="16073" spans="1:4" x14ac:dyDescent="0.2">
      <c r="A16073" s="263" t="s">
        <v>9929</v>
      </c>
      <c r="B16073" s="263" t="s">
        <v>31830</v>
      </c>
      <c r="C16073" s="263" t="s">
        <v>12</v>
      </c>
      <c r="D16073" t="s">
        <v>2</v>
      </c>
    </row>
    <row r="16074" spans="1:4" x14ac:dyDescent="0.2">
      <c r="A16074" s="263" t="s">
        <v>19256</v>
      </c>
      <c r="B16074" s="263" t="s">
        <v>31830</v>
      </c>
      <c r="C16074" s="263" t="s">
        <v>12</v>
      </c>
      <c r="D16074" t="s">
        <v>2</v>
      </c>
    </row>
    <row r="16075" spans="1:4" x14ac:dyDescent="0.2">
      <c r="A16075" s="263" t="s">
        <v>9930</v>
      </c>
      <c r="B16075" s="263" t="s">
        <v>31831</v>
      </c>
      <c r="C16075" s="263" t="s">
        <v>12</v>
      </c>
      <c r="D16075" t="s">
        <v>2</v>
      </c>
    </row>
    <row r="16076" spans="1:4" x14ac:dyDescent="0.2">
      <c r="A16076" s="263" t="s">
        <v>19257</v>
      </c>
      <c r="B16076" s="263" t="s">
        <v>31831</v>
      </c>
      <c r="C16076" s="263" t="s">
        <v>12</v>
      </c>
      <c r="D16076" t="s">
        <v>2</v>
      </c>
    </row>
    <row r="16077" spans="1:4" x14ac:dyDescent="0.2">
      <c r="A16077" s="263" t="s">
        <v>9931</v>
      </c>
      <c r="B16077" s="263" t="s">
        <v>31832</v>
      </c>
      <c r="C16077" s="263" t="s">
        <v>12</v>
      </c>
      <c r="D16077" t="s">
        <v>2</v>
      </c>
    </row>
    <row r="16078" spans="1:4" x14ac:dyDescent="0.2">
      <c r="A16078" s="263" t="s">
        <v>19258</v>
      </c>
      <c r="B16078" s="263" t="s">
        <v>31832</v>
      </c>
      <c r="C16078" s="263" t="s">
        <v>12</v>
      </c>
      <c r="D16078" t="s">
        <v>2</v>
      </c>
    </row>
    <row r="16079" spans="1:4" x14ac:dyDescent="0.2">
      <c r="A16079" s="263" t="s">
        <v>9932</v>
      </c>
      <c r="B16079" s="263" t="s">
        <v>31833</v>
      </c>
      <c r="C16079" s="263" t="s">
        <v>12</v>
      </c>
      <c r="D16079" t="s">
        <v>2</v>
      </c>
    </row>
    <row r="16080" spans="1:4" x14ac:dyDescent="0.2">
      <c r="A16080" s="263" t="s">
        <v>19259</v>
      </c>
      <c r="B16080" s="263" t="s">
        <v>31833</v>
      </c>
      <c r="C16080" s="263" t="s">
        <v>12</v>
      </c>
      <c r="D16080" t="s">
        <v>2</v>
      </c>
    </row>
    <row r="16081" spans="1:4" x14ac:dyDescent="0.2">
      <c r="A16081" s="263" t="s">
        <v>9933</v>
      </c>
      <c r="B16081" s="263" t="s">
        <v>31834</v>
      </c>
      <c r="C16081" s="263" t="s">
        <v>12</v>
      </c>
      <c r="D16081" t="s">
        <v>2</v>
      </c>
    </row>
    <row r="16082" spans="1:4" x14ac:dyDescent="0.2">
      <c r="A16082" s="263" t="s">
        <v>19260</v>
      </c>
      <c r="B16082" s="263" t="s">
        <v>31834</v>
      </c>
      <c r="C16082" s="263" t="s">
        <v>12</v>
      </c>
      <c r="D16082" t="s">
        <v>2</v>
      </c>
    </row>
    <row r="16083" spans="1:4" x14ac:dyDescent="0.2">
      <c r="A16083" s="263" t="s">
        <v>9934</v>
      </c>
      <c r="B16083" s="263" t="s">
        <v>31835</v>
      </c>
      <c r="C16083" s="263" t="s">
        <v>12</v>
      </c>
      <c r="D16083" t="s">
        <v>2</v>
      </c>
    </row>
    <row r="16084" spans="1:4" x14ac:dyDescent="0.2">
      <c r="A16084" s="263" t="s">
        <v>19261</v>
      </c>
      <c r="B16084" s="263" t="s">
        <v>31835</v>
      </c>
      <c r="C16084" s="263" t="s">
        <v>12</v>
      </c>
      <c r="D16084" t="s">
        <v>2</v>
      </c>
    </row>
    <row r="16085" spans="1:4" x14ac:dyDescent="0.2">
      <c r="A16085" s="263" t="s">
        <v>9935</v>
      </c>
      <c r="B16085" s="263" t="s">
        <v>31836</v>
      </c>
      <c r="C16085" s="263" t="s">
        <v>12</v>
      </c>
      <c r="D16085" t="s">
        <v>2</v>
      </c>
    </row>
    <row r="16086" spans="1:4" x14ac:dyDescent="0.2">
      <c r="A16086" s="263" t="s">
        <v>19262</v>
      </c>
      <c r="B16086" s="263" t="s">
        <v>31836</v>
      </c>
      <c r="C16086" s="263" t="s">
        <v>12</v>
      </c>
      <c r="D16086" t="s">
        <v>2</v>
      </c>
    </row>
    <row r="16087" spans="1:4" x14ac:dyDescent="0.2">
      <c r="A16087" s="263" t="s">
        <v>9936</v>
      </c>
      <c r="B16087" s="263" t="s">
        <v>31837</v>
      </c>
      <c r="C16087" s="263" t="s">
        <v>12</v>
      </c>
      <c r="D16087" t="s">
        <v>2</v>
      </c>
    </row>
    <row r="16088" spans="1:4" x14ac:dyDescent="0.2">
      <c r="A16088" s="263" t="s">
        <v>19263</v>
      </c>
      <c r="B16088" s="263" t="s">
        <v>31837</v>
      </c>
      <c r="C16088" s="263" t="s">
        <v>12</v>
      </c>
      <c r="D16088" t="s">
        <v>2</v>
      </c>
    </row>
    <row r="16089" spans="1:4" x14ac:dyDescent="0.2">
      <c r="A16089" s="263" t="s">
        <v>9937</v>
      </c>
      <c r="B16089" s="263" t="s">
        <v>31838</v>
      </c>
      <c r="C16089" s="263" t="s">
        <v>12</v>
      </c>
      <c r="D16089" t="s">
        <v>2</v>
      </c>
    </row>
    <row r="16090" spans="1:4" x14ac:dyDescent="0.2">
      <c r="A16090" s="263" t="s">
        <v>19264</v>
      </c>
      <c r="B16090" s="263" t="s">
        <v>31838</v>
      </c>
      <c r="C16090" s="263" t="s">
        <v>12</v>
      </c>
      <c r="D16090" t="s">
        <v>2</v>
      </c>
    </row>
    <row r="16091" spans="1:4" x14ac:dyDescent="0.2">
      <c r="A16091" s="263" t="s">
        <v>9938</v>
      </c>
      <c r="B16091" s="263" t="s">
        <v>31839</v>
      </c>
      <c r="C16091" s="263" t="s">
        <v>12</v>
      </c>
      <c r="D16091" t="s">
        <v>2</v>
      </c>
    </row>
    <row r="16092" spans="1:4" x14ac:dyDescent="0.2">
      <c r="A16092" s="263" t="s">
        <v>19265</v>
      </c>
      <c r="B16092" s="263" t="s">
        <v>31839</v>
      </c>
      <c r="C16092" s="263" t="s">
        <v>12</v>
      </c>
      <c r="D16092" t="s">
        <v>2</v>
      </c>
    </row>
    <row r="16093" spans="1:4" x14ac:dyDescent="0.2">
      <c r="A16093" s="263" t="s">
        <v>9939</v>
      </c>
      <c r="B16093" s="263" t="s">
        <v>31840</v>
      </c>
      <c r="C16093" s="263" t="s">
        <v>12</v>
      </c>
      <c r="D16093" t="s">
        <v>2</v>
      </c>
    </row>
    <row r="16094" spans="1:4" x14ac:dyDescent="0.2">
      <c r="A16094" s="263" t="s">
        <v>19266</v>
      </c>
      <c r="B16094" s="263" t="s">
        <v>31840</v>
      </c>
      <c r="C16094" s="263" t="s">
        <v>12</v>
      </c>
      <c r="D16094" t="s">
        <v>2</v>
      </c>
    </row>
    <row r="16095" spans="1:4" x14ac:dyDescent="0.2">
      <c r="A16095" s="263" t="s">
        <v>9940</v>
      </c>
      <c r="B16095" s="263" t="s">
        <v>31841</v>
      </c>
      <c r="C16095" s="263" t="s">
        <v>12</v>
      </c>
      <c r="D16095" t="s">
        <v>2</v>
      </c>
    </row>
    <row r="16096" spans="1:4" x14ac:dyDescent="0.2">
      <c r="A16096" s="263" t="s">
        <v>19267</v>
      </c>
      <c r="B16096" s="263" t="s">
        <v>31841</v>
      </c>
      <c r="C16096" s="263" t="s">
        <v>12</v>
      </c>
      <c r="D16096" t="s">
        <v>2</v>
      </c>
    </row>
    <row r="16097" spans="1:4" x14ac:dyDescent="0.2">
      <c r="A16097" s="263" t="s">
        <v>9941</v>
      </c>
      <c r="B16097" s="263" t="s">
        <v>31842</v>
      </c>
      <c r="C16097" s="263" t="s">
        <v>12</v>
      </c>
      <c r="D16097" t="s">
        <v>2</v>
      </c>
    </row>
    <row r="16098" spans="1:4" x14ac:dyDescent="0.2">
      <c r="A16098" s="263" t="s">
        <v>19268</v>
      </c>
      <c r="B16098" s="263" t="s">
        <v>31842</v>
      </c>
      <c r="C16098" s="263" t="s">
        <v>12</v>
      </c>
      <c r="D16098" t="s">
        <v>2</v>
      </c>
    </row>
    <row r="16099" spans="1:4" x14ac:dyDescent="0.2">
      <c r="A16099" s="263" t="s">
        <v>9942</v>
      </c>
      <c r="B16099" s="263" t="s">
        <v>31843</v>
      </c>
      <c r="C16099" s="263" t="s">
        <v>12</v>
      </c>
      <c r="D16099" t="s">
        <v>2</v>
      </c>
    </row>
    <row r="16100" spans="1:4" x14ac:dyDescent="0.2">
      <c r="A16100" s="263" t="s">
        <v>19269</v>
      </c>
      <c r="B16100" s="263" t="s">
        <v>31843</v>
      </c>
      <c r="C16100" s="263" t="s">
        <v>12</v>
      </c>
      <c r="D16100" t="s">
        <v>2</v>
      </c>
    </row>
    <row r="16101" spans="1:4" x14ac:dyDescent="0.2">
      <c r="A16101" s="263" t="s">
        <v>9943</v>
      </c>
      <c r="B16101" s="263" t="s">
        <v>31844</v>
      </c>
      <c r="C16101" s="263" t="s">
        <v>12</v>
      </c>
      <c r="D16101" t="s">
        <v>2</v>
      </c>
    </row>
    <row r="16102" spans="1:4" x14ac:dyDescent="0.2">
      <c r="A16102" s="263" t="s">
        <v>19270</v>
      </c>
      <c r="B16102" s="263" t="s">
        <v>31844</v>
      </c>
      <c r="C16102" s="263" t="s">
        <v>12</v>
      </c>
      <c r="D16102" t="s">
        <v>2</v>
      </c>
    </row>
    <row r="16103" spans="1:4" x14ac:dyDescent="0.2">
      <c r="A16103" s="263" t="s">
        <v>9944</v>
      </c>
      <c r="B16103" s="263" t="s">
        <v>31845</v>
      </c>
      <c r="C16103" s="263" t="s">
        <v>12</v>
      </c>
      <c r="D16103" t="s">
        <v>2</v>
      </c>
    </row>
    <row r="16104" spans="1:4" x14ac:dyDescent="0.2">
      <c r="A16104" s="263" t="s">
        <v>19271</v>
      </c>
      <c r="B16104" s="263" t="s">
        <v>31845</v>
      </c>
      <c r="C16104" s="263" t="s">
        <v>12</v>
      </c>
      <c r="D16104" t="s">
        <v>2</v>
      </c>
    </row>
    <row r="16105" spans="1:4" x14ac:dyDescent="0.2">
      <c r="A16105" s="263" t="s">
        <v>9945</v>
      </c>
      <c r="B16105" s="263" t="s">
        <v>31846</v>
      </c>
      <c r="C16105" s="263" t="s">
        <v>12</v>
      </c>
      <c r="D16105" t="s">
        <v>2</v>
      </c>
    </row>
    <row r="16106" spans="1:4" x14ac:dyDescent="0.2">
      <c r="A16106" s="263" t="s">
        <v>19272</v>
      </c>
      <c r="B16106" s="263" t="s">
        <v>31846</v>
      </c>
      <c r="C16106" s="263" t="s">
        <v>12</v>
      </c>
      <c r="D16106" t="s">
        <v>2</v>
      </c>
    </row>
    <row r="16107" spans="1:4" x14ac:dyDescent="0.2">
      <c r="A16107" s="263" t="s">
        <v>9946</v>
      </c>
      <c r="B16107" s="263" t="s">
        <v>31847</v>
      </c>
      <c r="C16107" s="263" t="s">
        <v>12</v>
      </c>
      <c r="D16107" t="s">
        <v>2</v>
      </c>
    </row>
    <row r="16108" spans="1:4" x14ac:dyDescent="0.2">
      <c r="A16108" s="263" t="s">
        <v>19273</v>
      </c>
      <c r="B16108" s="263" t="s">
        <v>31847</v>
      </c>
      <c r="C16108" s="263" t="s">
        <v>12</v>
      </c>
      <c r="D16108" t="s">
        <v>2</v>
      </c>
    </row>
    <row r="16109" spans="1:4" x14ac:dyDescent="0.2">
      <c r="A16109" s="263" t="s">
        <v>9947</v>
      </c>
      <c r="B16109" s="263" t="s">
        <v>31848</v>
      </c>
      <c r="C16109" s="263" t="s">
        <v>12</v>
      </c>
      <c r="D16109" t="s">
        <v>2</v>
      </c>
    </row>
    <row r="16110" spans="1:4" x14ac:dyDescent="0.2">
      <c r="A16110" s="263" t="s">
        <v>19274</v>
      </c>
      <c r="B16110" s="263" t="s">
        <v>31848</v>
      </c>
      <c r="C16110" s="263" t="s">
        <v>12</v>
      </c>
      <c r="D16110" t="s">
        <v>2</v>
      </c>
    </row>
    <row r="16111" spans="1:4" x14ac:dyDescent="0.2">
      <c r="A16111" s="263" t="s">
        <v>9948</v>
      </c>
      <c r="B16111" s="263" t="s">
        <v>31849</v>
      </c>
      <c r="C16111" s="263" t="s">
        <v>12</v>
      </c>
      <c r="D16111" t="s">
        <v>2</v>
      </c>
    </row>
    <row r="16112" spans="1:4" x14ac:dyDescent="0.2">
      <c r="A16112" s="263" t="s">
        <v>19275</v>
      </c>
      <c r="B16112" s="263" t="s">
        <v>31849</v>
      </c>
      <c r="C16112" s="263" t="s">
        <v>12</v>
      </c>
      <c r="D16112" t="s">
        <v>2</v>
      </c>
    </row>
    <row r="16113" spans="1:4" x14ac:dyDescent="0.2">
      <c r="A16113" s="263" t="s">
        <v>9949</v>
      </c>
      <c r="B16113" s="263" t="s">
        <v>31850</v>
      </c>
      <c r="C16113" s="263" t="s">
        <v>12</v>
      </c>
      <c r="D16113" t="s">
        <v>2</v>
      </c>
    </row>
    <row r="16114" spans="1:4" x14ac:dyDescent="0.2">
      <c r="A16114" s="263" t="s">
        <v>19276</v>
      </c>
      <c r="B16114" s="263" t="s">
        <v>31850</v>
      </c>
      <c r="C16114" s="263" t="s">
        <v>12</v>
      </c>
      <c r="D16114" t="s">
        <v>2</v>
      </c>
    </row>
    <row r="16115" spans="1:4" x14ac:dyDescent="0.2">
      <c r="A16115" s="263" t="s">
        <v>9950</v>
      </c>
      <c r="B16115" s="263" t="s">
        <v>31851</v>
      </c>
      <c r="C16115" s="263" t="s">
        <v>12</v>
      </c>
      <c r="D16115" t="s">
        <v>2</v>
      </c>
    </row>
    <row r="16116" spans="1:4" x14ac:dyDescent="0.2">
      <c r="A16116" s="263" t="s">
        <v>19277</v>
      </c>
      <c r="B16116" s="263" t="s">
        <v>31851</v>
      </c>
      <c r="C16116" s="263" t="s">
        <v>12</v>
      </c>
      <c r="D16116" t="s">
        <v>2</v>
      </c>
    </row>
    <row r="16117" spans="1:4" x14ac:dyDescent="0.2">
      <c r="A16117" s="263" t="s">
        <v>9951</v>
      </c>
      <c r="B16117" s="263" t="s">
        <v>31852</v>
      </c>
      <c r="C16117" s="263" t="s">
        <v>12</v>
      </c>
      <c r="D16117" t="s">
        <v>2</v>
      </c>
    </row>
    <row r="16118" spans="1:4" x14ac:dyDescent="0.2">
      <c r="A16118" s="263" t="s">
        <v>19278</v>
      </c>
      <c r="B16118" s="263" t="s">
        <v>31852</v>
      </c>
      <c r="C16118" s="263" t="s">
        <v>12</v>
      </c>
      <c r="D16118" t="s">
        <v>2</v>
      </c>
    </row>
    <row r="16119" spans="1:4" x14ac:dyDescent="0.2">
      <c r="A16119" s="263" t="s">
        <v>9952</v>
      </c>
      <c r="B16119" s="263" t="s">
        <v>31853</v>
      </c>
      <c r="C16119" s="263" t="s">
        <v>12</v>
      </c>
      <c r="D16119" t="s">
        <v>2</v>
      </c>
    </row>
    <row r="16120" spans="1:4" x14ac:dyDescent="0.2">
      <c r="A16120" s="263" t="s">
        <v>19279</v>
      </c>
      <c r="B16120" s="263" t="s">
        <v>31853</v>
      </c>
      <c r="C16120" s="263" t="s">
        <v>12</v>
      </c>
      <c r="D16120" t="s">
        <v>2</v>
      </c>
    </row>
    <row r="16121" spans="1:4" x14ac:dyDescent="0.2">
      <c r="A16121" s="263" t="s">
        <v>9953</v>
      </c>
      <c r="B16121" s="263" t="s">
        <v>31854</v>
      </c>
      <c r="C16121" s="263" t="s">
        <v>12</v>
      </c>
      <c r="D16121" t="s">
        <v>2</v>
      </c>
    </row>
    <row r="16122" spans="1:4" x14ac:dyDescent="0.2">
      <c r="A16122" s="263" t="s">
        <v>19280</v>
      </c>
      <c r="B16122" s="263" t="s">
        <v>31854</v>
      </c>
      <c r="C16122" s="263" t="s">
        <v>12</v>
      </c>
      <c r="D16122" t="s">
        <v>2</v>
      </c>
    </row>
    <row r="16123" spans="1:4" x14ac:dyDescent="0.2">
      <c r="A16123" s="263" t="s">
        <v>9954</v>
      </c>
      <c r="B16123" s="263" t="s">
        <v>31855</v>
      </c>
      <c r="C16123" s="263" t="s">
        <v>12</v>
      </c>
      <c r="D16123" t="s">
        <v>2</v>
      </c>
    </row>
    <row r="16124" spans="1:4" x14ac:dyDescent="0.2">
      <c r="A16124" s="263" t="s">
        <v>19281</v>
      </c>
      <c r="B16124" s="263" t="s">
        <v>31855</v>
      </c>
      <c r="C16124" s="263" t="s">
        <v>12</v>
      </c>
      <c r="D16124" t="s">
        <v>2</v>
      </c>
    </row>
    <row r="16125" spans="1:4" x14ac:dyDescent="0.2">
      <c r="A16125" s="263" t="s">
        <v>9955</v>
      </c>
      <c r="B16125" s="263" t="s">
        <v>31856</v>
      </c>
      <c r="C16125" s="263" t="s">
        <v>12</v>
      </c>
      <c r="D16125" t="s">
        <v>2</v>
      </c>
    </row>
    <row r="16126" spans="1:4" x14ac:dyDescent="0.2">
      <c r="A16126" s="263" t="s">
        <v>19282</v>
      </c>
      <c r="B16126" s="263" t="s">
        <v>31856</v>
      </c>
      <c r="C16126" s="263" t="s">
        <v>12</v>
      </c>
      <c r="D16126" t="s">
        <v>2</v>
      </c>
    </row>
    <row r="16127" spans="1:4" x14ac:dyDescent="0.2">
      <c r="A16127" s="263" t="s">
        <v>9956</v>
      </c>
      <c r="B16127" s="263" t="s">
        <v>31857</v>
      </c>
      <c r="C16127" s="263" t="s">
        <v>12</v>
      </c>
      <c r="D16127" t="s">
        <v>2</v>
      </c>
    </row>
    <row r="16128" spans="1:4" x14ac:dyDescent="0.2">
      <c r="A16128" s="263" t="s">
        <v>19283</v>
      </c>
      <c r="B16128" s="263" t="s">
        <v>31857</v>
      </c>
      <c r="C16128" s="263" t="s">
        <v>12</v>
      </c>
      <c r="D16128" t="s">
        <v>2</v>
      </c>
    </row>
    <row r="16129" spans="1:4" x14ac:dyDescent="0.2">
      <c r="A16129" s="263" t="s">
        <v>9957</v>
      </c>
      <c r="B16129" s="263" t="s">
        <v>31858</v>
      </c>
      <c r="C16129" s="263" t="s">
        <v>12</v>
      </c>
      <c r="D16129" t="s">
        <v>2</v>
      </c>
    </row>
    <row r="16130" spans="1:4" x14ac:dyDescent="0.2">
      <c r="A16130" s="263" t="s">
        <v>19284</v>
      </c>
      <c r="B16130" s="263" t="s">
        <v>31858</v>
      </c>
      <c r="C16130" s="263" t="s">
        <v>12</v>
      </c>
      <c r="D16130" t="s">
        <v>2</v>
      </c>
    </row>
    <row r="16131" spans="1:4" x14ac:dyDescent="0.2">
      <c r="A16131" s="263" t="s">
        <v>9958</v>
      </c>
      <c r="B16131" s="263" t="s">
        <v>31859</v>
      </c>
      <c r="C16131" s="263" t="s">
        <v>12</v>
      </c>
      <c r="D16131" t="s">
        <v>2</v>
      </c>
    </row>
    <row r="16132" spans="1:4" x14ac:dyDescent="0.2">
      <c r="A16132" s="263" t="s">
        <v>19285</v>
      </c>
      <c r="B16132" s="263" t="s">
        <v>31859</v>
      </c>
      <c r="C16132" s="263" t="s">
        <v>12</v>
      </c>
      <c r="D16132" t="s">
        <v>2</v>
      </c>
    </row>
    <row r="16133" spans="1:4" x14ac:dyDescent="0.2">
      <c r="A16133" s="263" t="s">
        <v>9959</v>
      </c>
      <c r="B16133" s="263" t="s">
        <v>31860</v>
      </c>
      <c r="C16133" s="263" t="s">
        <v>12</v>
      </c>
      <c r="D16133" t="s">
        <v>2</v>
      </c>
    </row>
    <row r="16134" spans="1:4" x14ac:dyDescent="0.2">
      <c r="A16134" s="263" t="s">
        <v>19286</v>
      </c>
      <c r="B16134" s="263" t="s">
        <v>31860</v>
      </c>
      <c r="C16134" s="263" t="s">
        <v>12</v>
      </c>
      <c r="D16134" t="s">
        <v>2</v>
      </c>
    </row>
    <row r="16135" spans="1:4" x14ac:dyDescent="0.2">
      <c r="A16135" s="263" t="s">
        <v>9960</v>
      </c>
      <c r="B16135" s="263" t="s">
        <v>31861</v>
      </c>
      <c r="C16135" s="263" t="s">
        <v>12</v>
      </c>
      <c r="D16135" t="s">
        <v>2</v>
      </c>
    </row>
    <row r="16136" spans="1:4" x14ac:dyDescent="0.2">
      <c r="A16136" s="263" t="s">
        <v>19287</v>
      </c>
      <c r="B16136" s="263" t="s">
        <v>31861</v>
      </c>
      <c r="C16136" s="263" t="s">
        <v>12</v>
      </c>
      <c r="D16136" t="s">
        <v>2</v>
      </c>
    </row>
    <row r="16137" spans="1:4" x14ac:dyDescent="0.2">
      <c r="A16137" s="263" t="s">
        <v>9961</v>
      </c>
      <c r="B16137" s="263" t="s">
        <v>31862</v>
      </c>
      <c r="C16137" s="263" t="s">
        <v>12</v>
      </c>
      <c r="D16137" t="s">
        <v>2</v>
      </c>
    </row>
    <row r="16138" spans="1:4" x14ac:dyDescent="0.2">
      <c r="A16138" s="263" t="s">
        <v>19288</v>
      </c>
      <c r="B16138" s="263" t="s">
        <v>31862</v>
      </c>
      <c r="C16138" s="263" t="s">
        <v>12</v>
      </c>
      <c r="D16138" t="s">
        <v>2</v>
      </c>
    </row>
    <row r="16139" spans="1:4" x14ac:dyDescent="0.2">
      <c r="A16139" s="263" t="s">
        <v>9962</v>
      </c>
      <c r="B16139" s="263" t="s">
        <v>31863</v>
      </c>
      <c r="C16139" s="263" t="s">
        <v>12</v>
      </c>
      <c r="D16139" t="s">
        <v>2</v>
      </c>
    </row>
    <row r="16140" spans="1:4" x14ac:dyDescent="0.2">
      <c r="A16140" s="263" t="s">
        <v>19289</v>
      </c>
      <c r="B16140" s="263" t="s">
        <v>31863</v>
      </c>
      <c r="C16140" s="263" t="s">
        <v>12</v>
      </c>
      <c r="D16140" t="s">
        <v>2</v>
      </c>
    </row>
    <row r="16141" spans="1:4" x14ac:dyDescent="0.2">
      <c r="A16141" s="263" t="s">
        <v>9963</v>
      </c>
      <c r="B16141" s="263" t="s">
        <v>31864</v>
      </c>
      <c r="C16141" s="263" t="s">
        <v>12</v>
      </c>
      <c r="D16141" t="s">
        <v>2</v>
      </c>
    </row>
    <row r="16142" spans="1:4" x14ac:dyDescent="0.2">
      <c r="A16142" s="263" t="s">
        <v>19290</v>
      </c>
      <c r="B16142" s="263" t="s">
        <v>31864</v>
      </c>
      <c r="C16142" s="263" t="s">
        <v>12</v>
      </c>
      <c r="D16142" t="s">
        <v>2</v>
      </c>
    </row>
    <row r="16143" spans="1:4" x14ac:dyDescent="0.2">
      <c r="A16143" s="263" t="s">
        <v>9964</v>
      </c>
      <c r="B16143" s="263" t="s">
        <v>31865</v>
      </c>
      <c r="C16143" s="263" t="s">
        <v>12</v>
      </c>
      <c r="D16143" t="s">
        <v>2</v>
      </c>
    </row>
    <row r="16144" spans="1:4" x14ac:dyDescent="0.2">
      <c r="A16144" s="263" t="s">
        <v>19291</v>
      </c>
      <c r="B16144" s="263" t="s">
        <v>31865</v>
      </c>
      <c r="C16144" s="263" t="s">
        <v>12</v>
      </c>
      <c r="D16144" t="s">
        <v>2</v>
      </c>
    </row>
    <row r="16145" spans="1:4" x14ac:dyDescent="0.2">
      <c r="A16145" s="263" t="s">
        <v>9965</v>
      </c>
      <c r="B16145" s="263" t="s">
        <v>31866</v>
      </c>
      <c r="C16145" s="263" t="s">
        <v>12</v>
      </c>
      <c r="D16145" t="s">
        <v>2</v>
      </c>
    </row>
    <row r="16146" spans="1:4" x14ac:dyDescent="0.2">
      <c r="A16146" s="263" t="s">
        <v>19292</v>
      </c>
      <c r="B16146" s="263" t="s">
        <v>31866</v>
      </c>
      <c r="C16146" s="263" t="s">
        <v>12</v>
      </c>
      <c r="D16146" t="s">
        <v>2</v>
      </c>
    </row>
    <row r="16147" spans="1:4" x14ac:dyDescent="0.2">
      <c r="A16147" s="263" t="s">
        <v>9966</v>
      </c>
      <c r="B16147" s="263" t="s">
        <v>31867</v>
      </c>
      <c r="C16147" s="263" t="s">
        <v>12</v>
      </c>
      <c r="D16147" t="s">
        <v>2</v>
      </c>
    </row>
    <row r="16148" spans="1:4" x14ac:dyDescent="0.2">
      <c r="A16148" s="263" t="s">
        <v>19293</v>
      </c>
      <c r="B16148" s="263" t="s">
        <v>31867</v>
      </c>
      <c r="C16148" s="263" t="s">
        <v>12</v>
      </c>
      <c r="D16148" t="s">
        <v>2</v>
      </c>
    </row>
    <row r="16149" spans="1:4" x14ac:dyDescent="0.2">
      <c r="A16149" s="263" t="s">
        <v>9967</v>
      </c>
      <c r="B16149" s="263" t="s">
        <v>31868</v>
      </c>
      <c r="C16149" s="263" t="s">
        <v>12</v>
      </c>
      <c r="D16149" t="s">
        <v>2</v>
      </c>
    </row>
    <row r="16150" spans="1:4" x14ac:dyDescent="0.2">
      <c r="A16150" s="263" t="s">
        <v>19294</v>
      </c>
      <c r="B16150" s="263" t="s">
        <v>31868</v>
      </c>
      <c r="C16150" s="263" t="s">
        <v>12</v>
      </c>
      <c r="D16150" t="s">
        <v>2</v>
      </c>
    </row>
    <row r="16151" spans="1:4" x14ac:dyDescent="0.2">
      <c r="A16151" s="263" t="s">
        <v>9968</v>
      </c>
      <c r="B16151" s="263" t="s">
        <v>31869</v>
      </c>
      <c r="C16151" s="263" t="s">
        <v>12</v>
      </c>
      <c r="D16151" t="s">
        <v>2</v>
      </c>
    </row>
    <row r="16152" spans="1:4" x14ac:dyDescent="0.2">
      <c r="A16152" s="263" t="s">
        <v>19295</v>
      </c>
      <c r="B16152" s="263" t="s">
        <v>31869</v>
      </c>
      <c r="C16152" s="263" t="s">
        <v>12</v>
      </c>
      <c r="D16152" t="s">
        <v>2</v>
      </c>
    </row>
    <row r="16153" spans="1:4" x14ac:dyDescent="0.2">
      <c r="A16153" s="263" t="s">
        <v>9969</v>
      </c>
      <c r="B16153" s="263" t="s">
        <v>31870</v>
      </c>
      <c r="C16153" s="263" t="s">
        <v>12</v>
      </c>
      <c r="D16153" t="s">
        <v>2</v>
      </c>
    </row>
    <row r="16154" spans="1:4" x14ac:dyDescent="0.2">
      <c r="A16154" s="263" t="s">
        <v>19296</v>
      </c>
      <c r="B16154" s="263" t="s">
        <v>31870</v>
      </c>
      <c r="C16154" s="263" t="s">
        <v>12</v>
      </c>
      <c r="D16154" t="s">
        <v>2</v>
      </c>
    </row>
    <row r="16155" spans="1:4" x14ac:dyDescent="0.2">
      <c r="A16155" s="263" t="s">
        <v>9970</v>
      </c>
      <c r="B16155" s="263" t="s">
        <v>31871</v>
      </c>
      <c r="C16155" s="263" t="s">
        <v>12</v>
      </c>
      <c r="D16155" t="s">
        <v>2</v>
      </c>
    </row>
    <row r="16156" spans="1:4" x14ac:dyDescent="0.2">
      <c r="A16156" s="263" t="s">
        <v>19297</v>
      </c>
      <c r="B16156" s="263" t="s">
        <v>31871</v>
      </c>
      <c r="C16156" s="263" t="s">
        <v>12</v>
      </c>
      <c r="D16156" t="s">
        <v>2</v>
      </c>
    </row>
    <row r="16157" spans="1:4" x14ac:dyDescent="0.2">
      <c r="A16157" s="263" t="s">
        <v>9971</v>
      </c>
      <c r="B16157" s="263" t="s">
        <v>31872</v>
      </c>
      <c r="C16157" s="263" t="s">
        <v>12</v>
      </c>
      <c r="D16157" t="s">
        <v>2</v>
      </c>
    </row>
    <row r="16158" spans="1:4" x14ac:dyDescent="0.2">
      <c r="A16158" s="263" t="s">
        <v>19298</v>
      </c>
      <c r="B16158" s="263" t="s">
        <v>31872</v>
      </c>
      <c r="C16158" s="263" t="s">
        <v>12</v>
      </c>
      <c r="D16158" t="s">
        <v>2</v>
      </c>
    </row>
    <row r="16159" spans="1:4" x14ac:dyDescent="0.2">
      <c r="A16159" s="263" t="s">
        <v>9972</v>
      </c>
      <c r="B16159" s="263" t="s">
        <v>31873</v>
      </c>
      <c r="C16159" s="263" t="s">
        <v>12</v>
      </c>
      <c r="D16159" t="s">
        <v>2</v>
      </c>
    </row>
    <row r="16160" spans="1:4" x14ac:dyDescent="0.2">
      <c r="A16160" s="263" t="s">
        <v>19299</v>
      </c>
      <c r="B16160" s="263" t="s">
        <v>31873</v>
      </c>
      <c r="C16160" s="263" t="s">
        <v>12</v>
      </c>
      <c r="D16160" t="s">
        <v>2</v>
      </c>
    </row>
    <row r="16161" spans="1:4" x14ac:dyDescent="0.2">
      <c r="A16161" s="263" t="s">
        <v>9973</v>
      </c>
      <c r="B16161" s="263" t="s">
        <v>31874</v>
      </c>
      <c r="C16161" s="263" t="s">
        <v>12</v>
      </c>
      <c r="D16161" t="s">
        <v>2</v>
      </c>
    </row>
    <row r="16162" spans="1:4" x14ac:dyDescent="0.2">
      <c r="A16162" s="263" t="s">
        <v>19300</v>
      </c>
      <c r="B16162" s="263" t="s">
        <v>31874</v>
      </c>
      <c r="C16162" s="263" t="s">
        <v>12</v>
      </c>
      <c r="D16162" t="s">
        <v>2</v>
      </c>
    </row>
    <row r="16163" spans="1:4" x14ac:dyDescent="0.2">
      <c r="A16163" s="263" t="s">
        <v>9974</v>
      </c>
      <c r="B16163" s="263" t="s">
        <v>31875</v>
      </c>
      <c r="C16163" s="263" t="s">
        <v>12</v>
      </c>
      <c r="D16163" t="s">
        <v>2</v>
      </c>
    </row>
    <row r="16164" spans="1:4" x14ac:dyDescent="0.2">
      <c r="A16164" s="263" t="s">
        <v>19301</v>
      </c>
      <c r="B16164" s="263" t="s">
        <v>31875</v>
      </c>
      <c r="C16164" s="263" t="s">
        <v>12</v>
      </c>
      <c r="D16164" t="s">
        <v>2</v>
      </c>
    </row>
    <row r="16165" spans="1:4" x14ac:dyDescent="0.2">
      <c r="A16165" s="263" t="s">
        <v>9975</v>
      </c>
      <c r="B16165" s="263" t="s">
        <v>31876</v>
      </c>
      <c r="C16165" s="263" t="s">
        <v>12</v>
      </c>
      <c r="D16165" t="s">
        <v>2</v>
      </c>
    </row>
    <row r="16166" spans="1:4" x14ac:dyDescent="0.2">
      <c r="A16166" s="263" t="s">
        <v>19302</v>
      </c>
      <c r="B16166" s="263" t="s">
        <v>31876</v>
      </c>
      <c r="C16166" s="263" t="s">
        <v>12</v>
      </c>
      <c r="D16166" t="s">
        <v>2</v>
      </c>
    </row>
    <row r="16167" spans="1:4" x14ac:dyDescent="0.2">
      <c r="A16167" s="263" t="s">
        <v>9976</v>
      </c>
      <c r="B16167" s="263" t="s">
        <v>31877</v>
      </c>
      <c r="C16167" s="263" t="s">
        <v>12</v>
      </c>
      <c r="D16167" t="s">
        <v>2</v>
      </c>
    </row>
    <row r="16168" spans="1:4" x14ac:dyDescent="0.2">
      <c r="A16168" s="263" t="s">
        <v>19303</v>
      </c>
      <c r="B16168" s="263" t="s">
        <v>31877</v>
      </c>
      <c r="C16168" s="263" t="s">
        <v>12</v>
      </c>
      <c r="D16168" t="s">
        <v>2</v>
      </c>
    </row>
    <row r="16169" spans="1:4" x14ac:dyDescent="0.2">
      <c r="A16169" s="263" t="s">
        <v>9977</v>
      </c>
      <c r="B16169" s="263" t="s">
        <v>31878</v>
      </c>
      <c r="C16169" s="263" t="s">
        <v>12</v>
      </c>
      <c r="D16169" t="s">
        <v>2</v>
      </c>
    </row>
    <row r="16170" spans="1:4" x14ac:dyDescent="0.2">
      <c r="A16170" s="263" t="s">
        <v>19304</v>
      </c>
      <c r="B16170" s="263" t="s">
        <v>31878</v>
      </c>
      <c r="C16170" s="263" t="s">
        <v>12</v>
      </c>
      <c r="D16170" t="s">
        <v>2</v>
      </c>
    </row>
    <row r="16171" spans="1:4" x14ac:dyDescent="0.2">
      <c r="A16171" s="263" t="s">
        <v>9978</v>
      </c>
      <c r="B16171" s="263" t="s">
        <v>31879</v>
      </c>
      <c r="C16171" s="263" t="s">
        <v>12</v>
      </c>
      <c r="D16171" t="s">
        <v>2</v>
      </c>
    </row>
    <row r="16172" spans="1:4" x14ac:dyDescent="0.2">
      <c r="A16172" s="263" t="s">
        <v>19305</v>
      </c>
      <c r="B16172" s="263" t="s">
        <v>31879</v>
      </c>
      <c r="C16172" s="263" t="s">
        <v>12</v>
      </c>
      <c r="D16172" t="s">
        <v>2</v>
      </c>
    </row>
    <row r="16173" spans="1:4" x14ac:dyDescent="0.2">
      <c r="A16173" s="263" t="s">
        <v>9979</v>
      </c>
      <c r="B16173" s="263" t="s">
        <v>31880</v>
      </c>
      <c r="C16173" s="263" t="s">
        <v>12</v>
      </c>
      <c r="D16173" t="s">
        <v>2</v>
      </c>
    </row>
    <row r="16174" spans="1:4" x14ac:dyDescent="0.2">
      <c r="A16174" s="263" t="s">
        <v>19306</v>
      </c>
      <c r="B16174" s="263" t="s">
        <v>31880</v>
      </c>
      <c r="C16174" s="263" t="s">
        <v>12</v>
      </c>
      <c r="D16174" t="s">
        <v>2</v>
      </c>
    </row>
    <row r="16175" spans="1:4" x14ac:dyDescent="0.2">
      <c r="A16175" s="263" t="s">
        <v>9980</v>
      </c>
      <c r="B16175" s="263" t="s">
        <v>31881</v>
      </c>
      <c r="C16175" s="263" t="s">
        <v>12</v>
      </c>
      <c r="D16175" t="s">
        <v>2</v>
      </c>
    </row>
    <row r="16176" spans="1:4" x14ac:dyDescent="0.2">
      <c r="A16176" s="263" t="s">
        <v>19307</v>
      </c>
      <c r="B16176" s="263" t="s">
        <v>31881</v>
      </c>
      <c r="C16176" s="263" t="s">
        <v>12</v>
      </c>
      <c r="D16176" t="s">
        <v>2</v>
      </c>
    </row>
    <row r="16177" spans="1:4" x14ac:dyDescent="0.2">
      <c r="A16177" s="263" t="s">
        <v>9981</v>
      </c>
      <c r="B16177" s="263" t="s">
        <v>31882</v>
      </c>
      <c r="C16177" s="263" t="s">
        <v>12</v>
      </c>
      <c r="D16177" t="s">
        <v>2</v>
      </c>
    </row>
    <row r="16178" spans="1:4" x14ac:dyDescent="0.2">
      <c r="A16178" s="263" t="s">
        <v>19308</v>
      </c>
      <c r="B16178" s="263" t="s">
        <v>31882</v>
      </c>
      <c r="C16178" s="263" t="s">
        <v>12</v>
      </c>
      <c r="D16178" t="s">
        <v>2</v>
      </c>
    </row>
    <row r="16179" spans="1:4" x14ac:dyDescent="0.2">
      <c r="A16179" s="263" t="s">
        <v>9982</v>
      </c>
      <c r="B16179" s="263" t="s">
        <v>31883</v>
      </c>
      <c r="C16179" s="263" t="s">
        <v>12</v>
      </c>
      <c r="D16179" t="s">
        <v>2</v>
      </c>
    </row>
    <row r="16180" spans="1:4" x14ac:dyDescent="0.2">
      <c r="A16180" s="263" t="s">
        <v>19309</v>
      </c>
      <c r="B16180" s="263" t="s">
        <v>31883</v>
      </c>
      <c r="C16180" s="263" t="s">
        <v>12</v>
      </c>
      <c r="D16180" t="s">
        <v>2</v>
      </c>
    </row>
    <row r="16181" spans="1:4" x14ac:dyDescent="0.2">
      <c r="A16181" s="263" t="s">
        <v>9983</v>
      </c>
      <c r="B16181" s="263" t="s">
        <v>31884</v>
      </c>
      <c r="C16181" s="263" t="s">
        <v>12</v>
      </c>
      <c r="D16181" t="s">
        <v>2</v>
      </c>
    </row>
    <row r="16182" spans="1:4" x14ac:dyDescent="0.2">
      <c r="A16182" s="263" t="s">
        <v>19310</v>
      </c>
      <c r="B16182" s="263" t="s">
        <v>31884</v>
      </c>
      <c r="C16182" s="263" t="s">
        <v>12</v>
      </c>
      <c r="D16182" t="s">
        <v>2</v>
      </c>
    </row>
    <row r="16183" spans="1:4" x14ac:dyDescent="0.2">
      <c r="A16183" s="263" t="s">
        <v>9984</v>
      </c>
      <c r="B16183" s="263" t="s">
        <v>31885</v>
      </c>
      <c r="C16183" s="263" t="s">
        <v>12</v>
      </c>
      <c r="D16183" t="s">
        <v>2</v>
      </c>
    </row>
    <row r="16184" spans="1:4" x14ac:dyDescent="0.2">
      <c r="A16184" s="263" t="s">
        <v>19311</v>
      </c>
      <c r="B16184" s="263" t="s">
        <v>31885</v>
      </c>
      <c r="C16184" s="263" t="s">
        <v>12</v>
      </c>
      <c r="D16184" t="s">
        <v>2</v>
      </c>
    </row>
    <row r="16185" spans="1:4" x14ac:dyDescent="0.2">
      <c r="A16185" s="263" t="s">
        <v>9985</v>
      </c>
      <c r="B16185" s="263" t="s">
        <v>31886</v>
      </c>
      <c r="C16185" s="263" t="s">
        <v>12</v>
      </c>
      <c r="D16185" t="s">
        <v>2</v>
      </c>
    </row>
    <row r="16186" spans="1:4" x14ac:dyDescent="0.2">
      <c r="A16186" s="263" t="s">
        <v>19312</v>
      </c>
      <c r="B16186" s="263" t="s">
        <v>31886</v>
      </c>
      <c r="C16186" s="263" t="s">
        <v>12</v>
      </c>
      <c r="D16186" t="s">
        <v>2</v>
      </c>
    </row>
    <row r="16187" spans="1:4" x14ac:dyDescent="0.2">
      <c r="A16187" s="263" t="s">
        <v>9986</v>
      </c>
      <c r="B16187" s="263" t="s">
        <v>31887</v>
      </c>
      <c r="C16187" s="263" t="s">
        <v>12</v>
      </c>
      <c r="D16187" t="s">
        <v>2</v>
      </c>
    </row>
    <row r="16188" spans="1:4" x14ac:dyDescent="0.2">
      <c r="A16188" s="263" t="s">
        <v>19313</v>
      </c>
      <c r="B16188" s="263" t="s">
        <v>31887</v>
      </c>
      <c r="C16188" s="263" t="s">
        <v>12</v>
      </c>
      <c r="D16188" t="s">
        <v>2</v>
      </c>
    </row>
    <row r="16189" spans="1:4" x14ac:dyDescent="0.2">
      <c r="A16189" s="263" t="s">
        <v>9987</v>
      </c>
      <c r="B16189" s="263" t="s">
        <v>31888</v>
      </c>
      <c r="C16189" s="263" t="s">
        <v>12</v>
      </c>
      <c r="D16189" t="s">
        <v>2</v>
      </c>
    </row>
    <row r="16190" spans="1:4" x14ac:dyDescent="0.2">
      <c r="A16190" s="263" t="s">
        <v>19314</v>
      </c>
      <c r="B16190" s="263" t="s">
        <v>31888</v>
      </c>
      <c r="C16190" s="263" t="s">
        <v>12</v>
      </c>
      <c r="D16190" t="s">
        <v>2</v>
      </c>
    </row>
    <row r="16191" spans="1:4" x14ac:dyDescent="0.2">
      <c r="A16191" s="263" t="s">
        <v>9988</v>
      </c>
      <c r="B16191" s="263" t="s">
        <v>31889</v>
      </c>
      <c r="C16191" s="263" t="s">
        <v>12</v>
      </c>
      <c r="D16191" t="s">
        <v>2</v>
      </c>
    </row>
    <row r="16192" spans="1:4" x14ac:dyDescent="0.2">
      <c r="A16192" s="263" t="s">
        <v>19315</v>
      </c>
      <c r="B16192" s="263" t="s">
        <v>31889</v>
      </c>
      <c r="C16192" s="263" t="s">
        <v>12</v>
      </c>
      <c r="D16192" t="s">
        <v>2</v>
      </c>
    </row>
    <row r="16193" spans="1:4" x14ac:dyDescent="0.2">
      <c r="A16193" s="263" t="s">
        <v>9989</v>
      </c>
      <c r="B16193" s="263" t="s">
        <v>31890</v>
      </c>
      <c r="C16193" s="263" t="s">
        <v>12</v>
      </c>
      <c r="D16193" t="s">
        <v>2</v>
      </c>
    </row>
    <row r="16194" spans="1:4" x14ac:dyDescent="0.2">
      <c r="A16194" s="263" t="s">
        <v>19316</v>
      </c>
      <c r="B16194" s="263" t="s">
        <v>31890</v>
      </c>
      <c r="C16194" s="263" t="s">
        <v>12</v>
      </c>
      <c r="D16194" t="s">
        <v>2</v>
      </c>
    </row>
    <row r="16195" spans="1:4" x14ac:dyDescent="0.2">
      <c r="A16195" s="263" t="s">
        <v>9990</v>
      </c>
      <c r="B16195" s="263" t="s">
        <v>31891</v>
      </c>
      <c r="C16195" s="263" t="s">
        <v>12</v>
      </c>
      <c r="D16195" t="s">
        <v>2</v>
      </c>
    </row>
    <row r="16196" spans="1:4" x14ac:dyDescent="0.2">
      <c r="A16196" s="263" t="s">
        <v>19317</v>
      </c>
      <c r="B16196" s="263" t="s">
        <v>31891</v>
      </c>
      <c r="C16196" s="263" t="s">
        <v>12</v>
      </c>
      <c r="D16196" t="s">
        <v>2</v>
      </c>
    </row>
    <row r="16197" spans="1:4" x14ac:dyDescent="0.2">
      <c r="A16197" s="263" t="s">
        <v>9991</v>
      </c>
      <c r="B16197" s="263" t="s">
        <v>31892</v>
      </c>
      <c r="C16197" s="263" t="s">
        <v>12</v>
      </c>
      <c r="D16197" t="s">
        <v>2</v>
      </c>
    </row>
    <row r="16198" spans="1:4" x14ac:dyDescent="0.2">
      <c r="A16198" s="263" t="s">
        <v>19318</v>
      </c>
      <c r="B16198" s="263" t="s">
        <v>31892</v>
      </c>
      <c r="C16198" s="263" t="s">
        <v>12</v>
      </c>
      <c r="D16198" t="s">
        <v>2</v>
      </c>
    </row>
    <row r="16199" spans="1:4" x14ac:dyDescent="0.2">
      <c r="A16199" s="263" t="s">
        <v>9992</v>
      </c>
      <c r="B16199" s="263" t="s">
        <v>31893</v>
      </c>
      <c r="C16199" s="263" t="s">
        <v>12</v>
      </c>
      <c r="D16199" t="s">
        <v>2</v>
      </c>
    </row>
    <row r="16200" spans="1:4" x14ac:dyDescent="0.2">
      <c r="A16200" s="263" t="s">
        <v>19319</v>
      </c>
      <c r="B16200" s="263" t="s">
        <v>31893</v>
      </c>
      <c r="C16200" s="263" t="s">
        <v>12</v>
      </c>
      <c r="D16200" t="s">
        <v>2</v>
      </c>
    </row>
    <row r="16201" spans="1:4" x14ac:dyDescent="0.2">
      <c r="A16201" s="263" t="s">
        <v>9993</v>
      </c>
      <c r="B16201" s="263" t="s">
        <v>31894</v>
      </c>
      <c r="C16201" s="263" t="s">
        <v>12</v>
      </c>
      <c r="D16201" t="s">
        <v>2</v>
      </c>
    </row>
    <row r="16202" spans="1:4" x14ac:dyDescent="0.2">
      <c r="A16202" s="263" t="s">
        <v>19320</v>
      </c>
      <c r="B16202" s="263" t="s">
        <v>31894</v>
      </c>
      <c r="C16202" s="263" t="s">
        <v>12</v>
      </c>
      <c r="D16202" t="s">
        <v>2</v>
      </c>
    </row>
    <row r="16203" spans="1:4" x14ac:dyDescent="0.2">
      <c r="A16203" s="263" t="s">
        <v>9994</v>
      </c>
      <c r="B16203" s="263" t="s">
        <v>31895</v>
      </c>
      <c r="C16203" s="263" t="s">
        <v>12</v>
      </c>
      <c r="D16203" t="s">
        <v>2</v>
      </c>
    </row>
    <row r="16204" spans="1:4" x14ac:dyDescent="0.2">
      <c r="A16204" s="263" t="s">
        <v>19321</v>
      </c>
      <c r="B16204" s="263" t="s">
        <v>31895</v>
      </c>
      <c r="C16204" s="263" t="s">
        <v>12</v>
      </c>
      <c r="D16204" t="s">
        <v>2</v>
      </c>
    </row>
    <row r="16205" spans="1:4" x14ac:dyDescent="0.2">
      <c r="A16205" s="263" t="s">
        <v>9995</v>
      </c>
      <c r="B16205" s="263" t="s">
        <v>31896</v>
      </c>
      <c r="C16205" s="263" t="s">
        <v>12</v>
      </c>
      <c r="D16205" t="s">
        <v>2</v>
      </c>
    </row>
    <row r="16206" spans="1:4" x14ac:dyDescent="0.2">
      <c r="A16206" s="263" t="s">
        <v>19322</v>
      </c>
      <c r="B16206" s="263" t="s">
        <v>31896</v>
      </c>
      <c r="C16206" s="263" t="s">
        <v>12</v>
      </c>
      <c r="D16206" t="s">
        <v>2</v>
      </c>
    </row>
    <row r="16207" spans="1:4" x14ac:dyDescent="0.2">
      <c r="A16207" s="263" t="s">
        <v>9996</v>
      </c>
      <c r="B16207" s="263" t="s">
        <v>31897</v>
      </c>
      <c r="C16207" s="263" t="s">
        <v>12</v>
      </c>
      <c r="D16207" t="s">
        <v>2</v>
      </c>
    </row>
    <row r="16208" spans="1:4" x14ac:dyDescent="0.2">
      <c r="A16208" s="263" t="s">
        <v>19323</v>
      </c>
      <c r="B16208" s="263" t="s">
        <v>31897</v>
      </c>
      <c r="C16208" s="263" t="s">
        <v>12</v>
      </c>
      <c r="D16208" t="s">
        <v>2</v>
      </c>
    </row>
    <row r="16209" spans="1:4" x14ac:dyDescent="0.2">
      <c r="A16209" s="263" t="s">
        <v>9997</v>
      </c>
      <c r="B16209" s="263" t="s">
        <v>31898</v>
      </c>
      <c r="C16209" s="263" t="s">
        <v>12</v>
      </c>
      <c r="D16209" t="s">
        <v>2</v>
      </c>
    </row>
    <row r="16210" spans="1:4" x14ac:dyDescent="0.2">
      <c r="A16210" s="263" t="s">
        <v>19324</v>
      </c>
      <c r="B16210" s="263" t="s">
        <v>31898</v>
      </c>
      <c r="C16210" s="263" t="s">
        <v>12</v>
      </c>
      <c r="D16210" t="s">
        <v>2</v>
      </c>
    </row>
    <row r="16211" spans="1:4" x14ac:dyDescent="0.2">
      <c r="A16211" s="263" t="s">
        <v>9998</v>
      </c>
      <c r="B16211" s="263" t="s">
        <v>31899</v>
      </c>
      <c r="C16211" s="263" t="s">
        <v>12</v>
      </c>
      <c r="D16211" t="s">
        <v>2</v>
      </c>
    </row>
    <row r="16212" spans="1:4" x14ac:dyDescent="0.2">
      <c r="A16212" s="263" t="s">
        <v>19325</v>
      </c>
      <c r="B16212" s="263" t="s">
        <v>31899</v>
      </c>
      <c r="C16212" s="263" t="s">
        <v>12</v>
      </c>
      <c r="D16212" t="s">
        <v>2</v>
      </c>
    </row>
    <row r="16213" spans="1:4" x14ac:dyDescent="0.2">
      <c r="A16213" s="263" t="s">
        <v>9999</v>
      </c>
      <c r="B16213" s="263" t="s">
        <v>31900</v>
      </c>
      <c r="C16213" s="263" t="s">
        <v>12</v>
      </c>
      <c r="D16213" t="s">
        <v>2</v>
      </c>
    </row>
    <row r="16214" spans="1:4" x14ac:dyDescent="0.2">
      <c r="A16214" s="263" t="s">
        <v>19326</v>
      </c>
      <c r="B16214" s="263" t="s">
        <v>31900</v>
      </c>
      <c r="C16214" s="263" t="s">
        <v>12</v>
      </c>
      <c r="D16214" t="s">
        <v>2</v>
      </c>
    </row>
    <row r="16215" spans="1:4" x14ac:dyDescent="0.2">
      <c r="A16215" s="263" t="s">
        <v>10000</v>
      </c>
      <c r="B16215" s="263" t="s">
        <v>31901</v>
      </c>
      <c r="C16215" s="263" t="s">
        <v>12</v>
      </c>
      <c r="D16215" t="s">
        <v>2</v>
      </c>
    </row>
    <row r="16216" spans="1:4" x14ac:dyDescent="0.2">
      <c r="A16216" s="263" t="s">
        <v>19327</v>
      </c>
      <c r="B16216" s="263" t="s">
        <v>31901</v>
      </c>
      <c r="C16216" s="263" t="s">
        <v>12</v>
      </c>
      <c r="D16216" t="s">
        <v>2</v>
      </c>
    </row>
    <row r="16217" spans="1:4" x14ac:dyDescent="0.2">
      <c r="A16217" s="263" t="s">
        <v>10001</v>
      </c>
      <c r="B16217" s="263" t="s">
        <v>31902</v>
      </c>
      <c r="C16217" s="263" t="s">
        <v>12</v>
      </c>
      <c r="D16217" t="s">
        <v>2</v>
      </c>
    </row>
    <row r="16218" spans="1:4" x14ac:dyDescent="0.2">
      <c r="A16218" s="263" t="s">
        <v>19328</v>
      </c>
      <c r="B16218" s="263" t="s">
        <v>31902</v>
      </c>
      <c r="C16218" s="263" t="s">
        <v>12</v>
      </c>
      <c r="D16218" t="s">
        <v>2</v>
      </c>
    </row>
    <row r="16219" spans="1:4" x14ac:dyDescent="0.2">
      <c r="A16219" s="263" t="s">
        <v>10002</v>
      </c>
      <c r="B16219" s="263" t="s">
        <v>31903</v>
      </c>
      <c r="C16219" s="263" t="s">
        <v>12</v>
      </c>
      <c r="D16219" t="s">
        <v>2</v>
      </c>
    </row>
    <row r="16220" spans="1:4" x14ac:dyDescent="0.2">
      <c r="A16220" s="263" t="s">
        <v>19329</v>
      </c>
      <c r="B16220" s="263" t="s">
        <v>31903</v>
      </c>
      <c r="C16220" s="263" t="s">
        <v>12</v>
      </c>
      <c r="D16220" t="s">
        <v>2</v>
      </c>
    </row>
    <row r="16221" spans="1:4" x14ac:dyDescent="0.2">
      <c r="A16221" s="263" t="s">
        <v>10003</v>
      </c>
      <c r="B16221" s="263" t="s">
        <v>31904</v>
      </c>
      <c r="C16221" s="263" t="s">
        <v>12</v>
      </c>
      <c r="D16221" t="s">
        <v>2</v>
      </c>
    </row>
    <row r="16222" spans="1:4" x14ac:dyDescent="0.2">
      <c r="A16222" s="263" t="s">
        <v>19330</v>
      </c>
      <c r="B16222" s="263" t="s">
        <v>31904</v>
      </c>
      <c r="C16222" s="263" t="s">
        <v>12</v>
      </c>
      <c r="D16222" t="s">
        <v>2</v>
      </c>
    </row>
    <row r="16223" spans="1:4" x14ac:dyDescent="0.2">
      <c r="A16223" s="263" t="s">
        <v>10004</v>
      </c>
      <c r="B16223" s="263" t="s">
        <v>31905</v>
      </c>
      <c r="C16223" s="263" t="s">
        <v>12</v>
      </c>
      <c r="D16223" t="s">
        <v>2</v>
      </c>
    </row>
    <row r="16224" spans="1:4" x14ac:dyDescent="0.2">
      <c r="A16224" s="263" t="s">
        <v>19331</v>
      </c>
      <c r="B16224" s="263" t="s">
        <v>31905</v>
      </c>
      <c r="C16224" s="263" t="s">
        <v>12</v>
      </c>
      <c r="D16224" t="s">
        <v>2</v>
      </c>
    </row>
    <row r="16225" spans="1:4" x14ac:dyDescent="0.2">
      <c r="A16225" s="263" t="s">
        <v>10005</v>
      </c>
      <c r="B16225" s="263" t="s">
        <v>31906</v>
      </c>
      <c r="C16225" s="263" t="s">
        <v>12</v>
      </c>
      <c r="D16225" t="s">
        <v>2</v>
      </c>
    </row>
    <row r="16226" spans="1:4" x14ac:dyDescent="0.2">
      <c r="A16226" s="263" t="s">
        <v>19332</v>
      </c>
      <c r="B16226" s="263" t="s">
        <v>31906</v>
      </c>
      <c r="C16226" s="263" t="s">
        <v>12</v>
      </c>
      <c r="D16226" t="s">
        <v>2</v>
      </c>
    </row>
    <row r="16227" spans="1:4" x14ac:dyDescent="0.2">
      <c r="A16227" s="263" t="s">
        <v>10006</v>
      </c>
      <c r="B16227" s="263" t="s">
        <v>31907</v>
      </c>
      <c r="C16227" s="263" t="s">
        <v>12</v>
      </c>
      <c r="D16227" t="s">
        <v>2</v>
      </c>
    </row>
    <row r="16228" spans="1:4" x14ac:dyDescent="0.2">
      <c r="A16228" s="263" t="s">
        <v>19333</v>
      </c>
      <c r="B16228" s="263" t="s">
        <v>31907</v>
      </c>
      <c r="C16228" s="263" t="s">
        <v>12</v>
      </c>
      <c r="D16228" t="s">
        <v>2</v>
      </c>
    </row>
    <row r="16229" spans="1:4" x14ac:dyDescent="0.2">
      <c r="A16229" s="263" t="s">
        <v>10007</v>
      </c>
      <c r="B16229" s="263" t="s">
        <v>31908</v>
      </c>
      <c r="C16229" s="263" t="s">
        <v>12</v>
      </c>
      <c r="D16229" t="s">
        <v>2</v>
      </c>
    </row>
    <row r="16230" spans="1:4" x14ac:dyDescent="0.2">
      <c r="A16230" s="263" t="s">
        <v>19334</v>
      </c>
      <c r="B16230" s="263" t="s">
        <v>31908</v>
      </c>
      <c r="C16230" s="263" t="s">
        <v>12</v>
      </c>
      <c r="D16230" t="s">
        <v>2</v>
      </c>
    </row>
    <row r="16231" spans="1:4" x14ac:dyDescent="0.2">
      <c r="A16231" s="263" t="s">
        <v>10008</v>
      </c>
      <c r="B16231" s="263" t="s">
        <v>31909</v>
      </c>
      <c r="C16231" s="263" t="s">
        <v>12</v>
      </c>
      <c r="D16231" t="s">
        <v>2</v>
      </c>
    </row>
    <row r="16232" spans="1:4" x14ac:dyDescent="0.2">
      <c r="A16232" s="263" t="s">
        <v>19335</v>
      </c>
      <c r="B16232" s="263" t="s">
        <v>31909</v>
      </c>
      <c r="C16232" s="263" t="s">
        <v>12</v>
      </c>
      <c r="D16232" t="s">
        <v>2</v>
      </c>
    </row>
    <row r="16233" spans="1:4" x14ac:dyDescent="0.2">
      <c r="A16233" s="263" t="s">
        <v>10009</v>
      </c>
      <c r="B16233" s="263" t="s">
        <v>31910</v>
      </c>
      <c r="C16233" s="263" t="s">
        <v>12</v>
      </c>
      <c r="D16233" t="s">
        <v>2</v>
      </c>
    </row>
    <row r="16234" spans="1:4" x14ac:dyDescent="0.2">
      <c r="A16234" s="263" t="s">
        <v>19336</v>
      </c>
      <c r="B16234" s="263" t="s">
        <v>31910</v>
      </c>
      <c r="C16234" s="263" t="s">
        <v>12</v>
      </c>
      <c r="D16234" t="s">
        <v>2</v>
      </c>
    </row>
    <row r="16235" spans="1:4" x14ac:dyDescent="0.2">
      <c r="A16235" s="263" t="s">
        <v>10010</v>
      </c>
      <c r="B16235" s="263" t="s">
        <v>31911</v>
      </c>
      <c r="C16235" s="263" t="s">
        <v>12</v>
      </c>
      <c r="D16235" t="s">
        <v>2</v>
      </c>
    </row>
    <row r="16236" spans="1:4" x14ac:dyDescent="0.2">
      <c r="A16236" s="263" t="s">
        <v>19337</v>
      </c>
      <c r="B16236" s="263" t="s">
        <v>31911</v>
      </c>
      <c r="C16236" s="263" t="s">
        <v>12</v>
      </c>
      <c r="D16236" t="s">
        <v>2</v>
      </c>
    </row>
    <row r="16237" spans="1:4" x14ac:dyDescent="0.2">
      <c r="A16237" s="263" t="s">
        <v>10011</v>
      </c>
      <c r="B16237" s="263" t="s">
        <v>31912</v>
      </c>
      <c r="C16237" s="263" t="s">
        <v>12</v>
      </c>
      <c r="D16237" t="s">
        <v>2</v>
      </c>
    </row>
    <row r="16238" spans="1:4" x14ac:dyDescent="0.2">
      <c r="A16238" s="263" t="s">
        <v>19338</v>
      </c>
      <c r="B16238" s="263" t="s">
        <v>31912</v>
      </c>
      <c r="C16238" s="263" t="s">
        <v>12</v>
      </c>
      <c r="D16238" t="s">
        <v>2</v>
      </c>
    </row>
    <row r="16239" spans="1:4" x14ac:dyDescent="0.2">
      <c r="A16239" s="263" t="s">
        <v>10012</v>
      </c>
      <c r="B16239" s="263" t="s">
        <v>31913</v>
      </c>
      <c r="C16239" s="263" t="s">
        <v>12</v>
      </c>
      <c r="D16239" t="s">
        <v>2</v>
      </c>
    </row>
    <row r="16240" spans="1:4" x14ac:dyDescent="0.2">
      <c r="A16240" s="263" t="s">
        <v>19339</v>
      </c>
      <c r="B16240" s="263" t="s">
        <v>31913</v>
      </c>
      <c r="C16240" s="263" t="s">
        <v>12</v>
      </c>
      <c r="D16240" t="s">
        <v>2</v>
      </c>
    </row>
    <row r="16241" spans="1:4" x14ac:dyDescent="0.2">
      <c r="A16241" s="263" t="s">
        <v>10013</v>
      </c>
      <c r="B16241" s="263" t="s">
        <v>31914</v>
      </c>
      <c r="C16241" s="263" t="s">
        <v>12</v>
      </c>
      <c r="D16241" t="s">
        <v>2</v>
      </c>
    </row>
    <row r="16242" spans="1:4" x14ac:dyDescent="0.2">
      <c r="A16242" s="263" t="s">
        <v>19340</v>
      </c>
      <c r="B16242" s="263" t="s">
        <v>31914</v>
      </c>
      <c r="C16242" s="263" t="s">
        <v>12</v>
      </c>
      <c r="D16242" t="s">
        <v>2</v>
      </c>
    </row>
    <row r="16243" spans="1:4" x14ac:dyDescent="0.2">
      <c r="A16243" s="263" t="s">
        <v>10014</v>
      </c>
      <c r="B16243" s="263" t="s">
        <v>31915</v>
      </c>
      <c r="C16243" s="263" t="s">
        <v>12</v>
      </c>
      <c r="D16243" t="s">
        <v>2</v>
      </c>
    </row>
    <row r="16244" spans="1:4" x14ac:dyDescent="0.2">
      <c r="A16244" s="263" t="s">
        <v>19341</v>
      </c>
      <c r="B16244" s="263" t="s">
        <v>31915</v>
      </c>
      <c r="C16244" s="263" t="s">
        <v>12</v>
      </c>
      <c r="D16244" t="s">
        <v>2</v>
      </c>
    </row>
    <row r="16245" spans="1:4" x14ac:dyDescent="0.2">
      <c r="A16245" s="263" t="s">
        <v>10015</v>
      </c>
      <c r="B16245" s="263" t="s">
        <v>31916</v>
      </c>
      <c r="C16245" s="263" t="s">
        <v>12</v>
      </c>
      <c r="D16245" t="s">
        <v>2</v>
      </c>
    </row>
    <row r="16246" spans="1:4" x14ac:dyDescent="0.2">
      <c r="A16246" s="263" t="s">
        <v>19342</v>
      </c>
      <c r="B16246" s="263" t="s">
        <v>31916</v>
      </c>
      <c r="C16246" s="263" t="s">
        <v>12</v>
      </c>
      <c r="D16246" t="s">
        <v>2</v>
      </c>
    </row>
    <row r="16247" spans="1:4" x14ac:dyDescent="0.2">
      <c r="A16247" s="263" t="s">
        <v>10016</v>
      </c>
      <c r="B16247" s="263" t="s">
        <v>31917</v>
      </c>
      <c r="C16247" s="263" t="s">
        <v>12</v>
      </c>
      <c r="D16247" t="s">
        <v>2</v>
      </c>
    </row>
    <row r="16248" spans="1:4" x14ac:dyDescent="0.2">
      <c r="A16248" s="263" t="s">
        <v>19343</v>
      </c>
      <c r="B16248" s="263" t="s">
        <v>31917</v>
      </c>
      <c r="C16248" s="263" t="s">
        <v>12</v>
      </c>
      <c r="D16248" t="s">
        <v>2</v>
      </c>
    </row>
    <row r="16249" spans="1:4" x14ac:dyDescent="0.2">
      <c r="A16249" s="263" t="s">
        <v>10017</v>
      </c>
      <c r="B16249" s="263" t="s">
        <v>31918</v>
      </c>
      <c r="C16249" s="263" t="s">
        <v>12</v>
      </c>
      <c r="D16249" t="s">
        <v>2</v>
      </c>
    </row>
    <row r="16250" spans="1:4" x14ac:dyDescent="0.2">
      <c r="A16250" s="263" t="s">
        <v>19344</v>
      </c>
      <c r="B16250" s="263" t="s">
        <v>31918</v>
      </c>
      <c r="C16250" s="263" t="s">
        <v>12</v>
      </c>
      <c r="D16250" t="s">
        <v>2</v>
      </c>
    </row>
    <row r="16251" spans="1:4" x14ac:dyDescent="0.2">
      <c r="A16251" s="263" t="s">
        <v>10018</v>
      </c>
      <c r="B16251" s="263" t="s">
        <v>31919</v>
      </c>
      <c r="C16251" s="263" t="s">
        <v>12</v>
      </c>
      <c r="D16251" t="s">
        <v>2</v>
      </c>
    </row>
    <row r="16252" spans="1:4" x14ac:dyDescent="0.2">
      <c r="A16252" s="263" t="s">
        <v>19345</v>
      </c>
      <c r="B16252" s="263" t="s">
        <v>31919</v>
      </c>
      <c r="C16252" s="263" t="s">
        <v>12</v>
      </c>
      <c r="D16252" t="s">
        <v>2</v>
      </c>
    </row>
    <row r="16253" spans="1:4" x14ac:dyDescent="0.2">
      <c r="A16253" s="263" t="s">
        <v>10019</v>
      </c>
      <c r="B16253" s="263" t="s">
        <v>31920</v>
      </c>
      <c r="C16253" s="263" t="s">
        <v>12</v>
      </c>
      <c r="D16253" t="s">
        <v>2</v>
      </c>
    </row>
    <row r="16254" spans="1:4" x14ac:dyDescent="0.2">
      <c r="A16254" s="263" t="s">
        <v>19346</v>
      </c>
      <c r="B16254" s="263" t="s">
        <v>31920</v>
      </c>
      <c r="C16254" s="263" t="s">
        <v>12</v>
      </c>
      <c r="D16254" t="s">
        <v>2</v>
      </c>
    </row>
    <row r="16255" spans="1:4" x14ac:dyDescent="0.2">
      <c r="A16255" s="263" t="s">
        <v>10020</v>
      </c>
      <c r="B16255" s="263" t="s">
        <v>31921</v>
      </c>
      <c r="C16255" s="263" t="s">
        <v>12</v>
      </c>
      <c r="D16255" t="s">
        <v>2</v>
      </c>
    </row>
    <row r="16256" spans="1:4" x14ac:dyDescent="0.2">
      <c r="A16256" s="263" t="s">
        <v>19347</v>
      </c>
      <c r="B16256" s="263" t="s">
        <v>31921</v>
      </c>
      <c r="C16256" s="263" t="s">
        <v>12</v>
      </c>
      <c r="D16256" t="s">
        <v>2</v>
      </c>
    </row>
    <row r="16257" spans="1:4" x14ac:dyDescent="0.2">
      <c r="A16257" s="263" t="s">
        <v>10021</v>
      </c>
      <c r="B16257" s="263" t="s">
        <v>31922</v>
      </c>
      <c r="C16257" s="263" t="s">
        <v>12</v>
      </c>
      <c r="D16257" t="s">
        <v>2</v>
      </c>
    </row>
    <row r="16258" spans="1:4" x14ac:dyDescent="0.2">
      <c r="A16258" s="263" t="s">
        <v>19348</v>
      </c>
      <c r="B16258" s="263" t="s">
        <v>31922</v>
      </c>
      <c r="C16258" s="263" t="s">
        <v>12</v>
      </c>
      <c r="D16258" t="s">
        <v>2</v>
      </c>
    </row>
    <row r="16259" spans="1:4" x14ac:dyDescent="0.2">
      <c r="A16259" s="263" t="s">
        <v>10022</v>
      </c>
      <c r="B16259" s="263" t="s">
        <v>31923</v>
      </c>
      <c r="C16259" s="263" t="s">
        <v>12</v>
      </c>
      <c r="D16259" t="s">
        <v>2</v>
      </c>
    </row>
    <row r="16260" spans="1:4" x14ac:dyDescent="0.2">
      <c r="A16260" s="263" t="s">
        <v>19349</v>
      </c>
      <c r="B16260" s="263" t="s">
        <v>31923</v>
      </c>
      <c r="C16260" s="263" t="s">
        <v>12</v>
      </c>
      <c r="D16260" t="s">
        <v>2</v>
      </c>
    </row>
    <row r="16261" spans="1:4" x14ac:dyDescent="0.2">
      <c r="A16261" s="263" t="s">
        <v>10023</v>
      </c>
      <c r="B16261" s="263" t="s">
        <v>31924</v>
      </c>
      <c r="C16261" s="263" t="s">
        <v>12</v>
      </c>
      <c r="D16261" t="s">
        <v>2</v>
      </c>
    </row>
    <row r="16262" spans="1:4" x14ac:dyDescent="0.2">
      <c r="A16262" s="263" t="s">
        <v>19350</v>
      </c>
      <c r="B16262" s="263" t="s">
        <v>31924</v>
      </c>
      <c r="C16262" s="263" t="s">
        <v>12</v>
      </c>
      <c r="D16262" t="s">
        <v>2</v>
      </c>
    </row>
    <row r="16263" spans="1:4" x14ac:dyDescent="0.2">
      <c r="A16263" s="263" t="s">
        <v>10024</v>
      </c>
      <c r="B16263" s="263" t="s">
        <v>31925</v>
      </c>
      <c r="C16263" s="263" t="s">
        <v>12</v>
      </c>
      <c r="D16263" t="s">
        <v>2</v>
      </c>
    </row>
    <row r="16264" spans="1:4" x14ac:dyDescent="0.2">
      <c r="A16264" s="263" t="s">
        <v>19351</v>
      </c>
      <c r="B16264" s="263" t="s">
        <v>31925</v>
      </c>
      <c r="C16264" s="263" t="s">
        <v>12</v>
      </c>
      <c r="D16264" t="s">
        <v>2</v>
      </c>
    </row>
    <row r="16265" spans="1:4" x14ac:dyDescent="0.2">
      <c r="A16265" s="263" t="s">
        <v>10025</v>
      </c>
      <c r="B16265" s="263" t="s">
        <v>31926</v>
      </c>
      <c r="C16265" s="263" t="s">
        <v>12</v>
      </c>
      <c r="D16265" t="s">
        <v>2</v>
      </c>
    </row>
    <row r="16266" spans="1:4" x14ac:dyDescent="0.2">
      <c r="A16266" s="263" t="s">
        <v>19352</v>
      </c>
      <c r="B16266" s="263" t="s">
        <v>31926</v>
      </c>
      <c r="C16266" s="263" t="s">
        <v>12</v>
      </c>
      <c r="D16266" t="s">
        <v>2</v>
      </c>
    </row>
    <row r="16267" spans="1:4" x14ac:dyDescent="0.2">
      <c r="A16267" s="263" t="s">
        <v>10026</v>
      </c>
      <c r="B16267" s="263" t="s">
        <v>31927</v>
      </c>
      <c r="C16267" s="263" t="s">
        <v>12</v>
      </c>
      <c r="D16267" t="s">
        <v>2</v>
      </c>
    </row>
    <row r="16268" spans="1:4" x14ac:dyDescent="0.2">
      <c r="A16268" s="263" t="s">
        <v>19353</v>
      </c>
      <c r="B16268" s="263" t="s">
        <v>31927</v>
      </c>
      <c r="C16268" s="263" t="s">
        <v>12</v>
      </c>
      <c r="D16268" t="s">
        <v>2</v>
      </c>
    </row>
    <row r="16269" spans="1:4" x14ac:dyDescent="0.2">
      <c r="A16269" s="263" t="s">
        <v>10027</v>
      </c>
      <c r="B16269" s="263" t="s">
        <v>31928</v>
      </c>
      <c r="C16269" s="263" t="s">
        <v>12</v>
      </c>
      <c r="D16269" t="s">
        <v>2</v>
      </c>
    </row>
    <row r="16270" spans="1:4" x14ac:dyDescent="0.2">
      <c r="A16270" s="263" t="s">
        <v>19354</v>
      </c>
      <c r="B16270" s="263" t="s">
        <v>31928</v>
      </c>
      <c r="C16270" s="263" t="s">
        <v>12</v>
      </c>
      <c r="D16270" t="s">
        <v>2</v>
      </c>
    </row>
    <row r="16271" spans="1:4" x14ac:dyDescent="0.2">
      <c r="A16271" s="263" t="s">
        <v>10028</v>
      </c>
      <c r="B16271" s="263" t="s">
        <v>31929</v>
      </c>
      <c r="C16271" s="263" t="s">
        <v>12</v>
      </c>
      <c r="D16271" t="s">
        <v>2</v>
      </c>
    </row>
    <row r="16272" spans="1:4" x14ac:dyDescent="0.2">
      <c r="A16272" s="263" t="s">
        <v>19355</v>
      </c>
      <c r="B16272" s="263" t="s">
        <v>31929</v>
      </c>
      <c r="C16272" s="263" t="s">
        <v>12</v>
      </c>
      <c r="D16272" t="s">
        <v>2</v>
      </c>
    </row>
    <row r="16273" spans="1:4" x14ac:dyDescent="0.2">
      <c r="A16273" s="263" t="s">
        <v>10029</v>
      </c>
      <c r="B16273" s="263" t="s">
        <v>31930</v>
      </c>
      <c r="C16273" s="263" t="s">
        <v>12</v>
      </c>
      <c r="D16273" t="s">
        <v>2</v>
      </c>
    </row>
    <row r="16274" spans="1:4" x14ac:dyDescent="0.2">
      <c r="A16274" s="263" t="s">
        <v>19356</v>
      </c>
      <c r="B16274" s="263" t="s">
        <v>31930</v>
      </c>
      <c r="C16274" s="263" t="s">
        <v>12</v>
      </c>
      <c r="D16274" t="s">
        <v>2</v>
      </c>
    </row>
    <row r="16275" spans="1:4" x14ac:dyDescent="0.2">
      <c r="A16275" s="263" t="s">
        <v>10030</v>
      </c>
      <c r="B16275" s="263" t="s">
        <v>31931</v>
      </c>
      <c r="C16275" s="263" t="s">
        <v>12</v>
      </c>
      <c r="D16275" t="s">
        <v>2</v>
      </c>
    </row>
    <row r="16276" spans="1:4" x14ac:dyDescent="0.2">
      <c r="A16276" s="263" t="s">
        <v>19357</v>
      </c>
      <c r="B16276" s="263" t="s">
        <v>31931</v>
      </c>
      <c r="C16276" s="263" t="s">
        <v>12</v>
      </c>
      <c r="D16276" t="s">
        <v>2</v>
      </c>
    </row>
    <row r="16277" spans="1:4" x14ac:dyDescent="0.2">
      <c r="A16277" s="263" t="s">
        <v>10031</v>
      </c>
      <c r="B16277" s="263" t="s">
        <v>31932</v>
      </c>
      <c r="C16277" s="263" t="s">
        <v>12</v>
      </c>
      <c r="D16277" t="s">
        <v>2</v>
      </c>
    </row>
    <row r="16278" spans="1:4" x14ac:dyDescent="0.2">
      <c r="A16278" s="263" t="s">
        <v>19358</v>
      </c>
      <c r="B16278" s="263" t="s">
        <v>31932</v>
      </c>
      <c r="C16278" s="263" t="s">
        <v>12</v>
      </c>
      <c r="D16278" t="s">
        <v>2</v>
      </c>
    </row>
    <row r="16279" spans="1:4" x14ac:dyDescent="0.2">
      <c r="A16279" s="263" t="s">
        <v>10032</v>
      </c>
      <c r="B16279" s="263" t="s">
        <v>31933</v>
      </c>
      <c r="C16279" s="263" t="s">
        <v>12</v>
      </c>
      <c r="D16279" t="s">
        <v>2</v>
      </c>
    </row>
    <row r="16280" spans="1:4" x14ac:dyDescent="0.2">
      <c r="A16280" s="263" t="s">
        <v>19359</v>
      </c>
      <c r="B16280" s="263" t="s">
        <v>31933</v>
      </c>
      <c r="C16280" s="263" t="s">
        <v>12</v>
      </c>
      <c r="D16280" t="s">
        <v>2</v>
      </c>
    </row>
    <row r="16281" spans="1:4" x14ac:dyDescent="0.2">
      <c r="A16281" s="263" t="s">
        <v>10033</v>
      </c>
      <c r="B16281" s="263" t="s">
        <v>31934</v>
      </c>
      <c r="C16281" s="263" t="s">
        <v>12</v>
      </c>
      <c r="D16281" t="s">
        <v>2</v>
      </c>
    </row>
    <row r="16282" spans="1:4" x14ac:dyDescent="0.2">
      <c r="A16282" s="263" t="s">
        <v>19360</v>
      </c>
      <c r="B16282" s="263" t="s">
        <v>31934</v>
      </c>
      <c r="C16282" s="263" t="s">
        <v>12</v>
      </c>
      <c r="D16282" t="s">
        <v>2</v>
      </c>
    </row>
    <row r="16283" spans="1:4" x14ac:dyDescent="0.2">
      <c r="A16283" s="263" t="s">
        <v>10034</v>
      </c>
      <c r="B16283" s="263" t="s">
        <v>31935</v>
      </c>
      <c r="C16283" s="263" t="s">
        <v>12</v>
      </c>
      <c r="D16283" t="s">
        <v>2</v>
      </c>
    </row>
    <row r="16284" spans="1:4" x14ac:dyDescent="0.2">
      <c r="A16284" s="263" t="s">
        <v>19361</v>
      </c>
      <c r="B16284" s="263" t="s">
        <v>31935</v>
      </c>
      <c r="C16284" s="263" t="s">
        <v>12</v>
      </c>
      <c r="D16284" t="s">
        <v>2</v>
      </c>
    </row>
    <row r="16285" spans="1:4" x14ac:dyDescent="0.2">
      <c r="A16285" s="263" t="s">
        <v>10035</v>
      </c>
      <c r="B16285" s="263" t="s">
        <v>31936</v>
      </c>
      <c r="C16285" s="263" t="s">
        <v>12</v>
      </c>
      <c r="D16285" t="s">
        <v>2</v>
      </c>
    </row>
    <row r="16286" spans="1:4" x14ac:dyDescent="0.2">
      <c r="A16286" s="263" t="s">
        <v>19362</v>
      </c>
      <c r="B16286" s="263" t="s">
        <v>31936</v>
      </c>
      <c r="C16286" s="263" t="s">
        <v>12</v>
      </c>
      <c r="D16286" t="s">
        <v>2</v>
      </c>
    </row>
    <row r="16287" spans="1:4" x14ac:dyDescent="0.2">
      <c r="A16287" s="263" t="s">
        <v>10036</v>
      </c>
      <c r="B16287" s="263" t="s">
        <v>31937</v>
      </c>
      <c r="C16287" s="263" t="s">
        <v>12</v>
      </c>
      <c r="D16287" t="s">
        <v>2</v>
      </c>
    </row>
    <row r="16288" spans="1:4" x14ac:dyDescent="0.2">
      <c r="A16288" s="263" t="s">
        <v>19363</v>
      </c>
      <c r="B16288" s="263" t="s">
        <v>31937</v>
      </c>
      <c r="C16288" s="263" t="s">
        <v>12</v>
      </c>
      <c r="D16288" t="s">
        <v>2</v>
      </c>
    </row>
    <row r="16289" spans="1:4" x14ac:dyDescent="0.2">
      <c r="A16289" s="263" t="s">
        <v>10037</v>
      </c>
      <c r="B16289" s="263" t="s">
        <v>31938</v>
      </c>
      <c r="C16289" s="263" t="s">
        <v>12</v>
      </c>
      <c r="D16289" t="s">
        <v>2</v>
      </c>
    </row>
    <row r="16290" spans="1:4" x14ac:dyDescent="0.2">
      <c r="A16290" s="263" t="s">
        <v>19364</v>
      </c>
      <c r="B16290" s="263" t="s">
        <v>31938</v>
      </c>
      <c r="C16290" s="263" t="s">
        <v>12</v>
      </c>
      <c r="D16290" t="s">
        <v>2</v>
      </c>
    </row>
    <row r="16291" spans="1:4" x14ac:dyDescent="0.2">
      <c r="A16291" s="263" t="s">
        <v>10038</v>
      </c>
      <c r="B16291" s="263" t="s">
        <v>31939</v>
      </c>
      <c r="C16291" s="263" t="s">
        <v>12</v>
      </c>
      <c r="D16291" t="s">
        <v>2</v>
      </c>
    </row>
    <row r="16292" spans="1:4" x14ac:dyDescent="0.2">
      <c r="A16292" s="263" t="s">
        <v>19365</v>
      </c>
      <c r="B16292" s="263" t="s">
        <v>31939</v>
      </c>
      <c r="C16292" s="263" t="s">
        <v>12</v>
      </c>
      <c r="D16292" t="s">
        <v>2</v>
      </c>
    </row>
    <row r="16293" spans="1:4" x14ac:dyDescent="0.2">
      <c r="A16293" s="263" t="s">
        <v>10039</v>
      </c>
      <c r="B16293" s="263" t="s">
        <v>31940</v>
      </c>
      <c r="C16293" s="263" t="s">
        <v>12</v>
      </c>
      <c r="D16293" t="s">
        <v>2</v>
      </c>
    </row>
    <row r="16294" spans="1:4" x14ac:dyDescent="0.2">
      <c r="A16294" s="263" t="s">
        <v>19366</v>
      </c>
      <c r="B16294" s="263" t="s">
        <v>31940</v>
      </c>
      <c r="C16294" s="263" t="s">
        <v>12</v>
      </c>
      <c r="D16294" t="s">
        <v>2</v>
      </c>
    </row>
    <row r="16295" spans="1:4" x14ac:dyDescent="0.2">
      <c r="A16295" s="263" t="s">
        <v>10040</v>
      </c>
      <c r="B16295" s="263" t="s">
        <v>31941</v>
      </c>
      <c r="C16295" s="263" t="s">
        <v>12</v>
      </c>
      <c r="D16295" t="s">
        <v>2</v>
      </c>
    </row>
    <row r="16296" spans="1:4" x14ac:dyDescent="0.2">
      <c r="A16296" s="263" t="s">
        <v>19367</v>
      </c>
      <c r="B16296" s="263" t="s">
        <v>31941</v>
      </c>
      <c r="C16296" s="263" t="s">
        <v>12</v>
      </c>
      <c r="D16296" t="s">
        <v>2</v>
      </c>
    </row>
    <row r="16297" spans="1:4" x14ac:dyDescent="0.2">
      <c r="A16297" s="263" t="s">
        <v>10041</v>
      </c>
      <c r="B16297" s="263" t="s">
        <v>31942</v>
      </c>
      <c r="C16297" s="263" t="s">
        <v>12</v>
      </c>
      <c r="D16297" t="s">
        <v>2</v>
      </c>
    </row>
    <row r="16298" spans="1:4" x14ac:dyDescent="0.2">
      <c r="A16298" s="263" t="s">
        <v>19368</v>
      </c>
      <c r="B16298" s="263" t="s">
        <v>31942</v>
      </c>
      <c r="C16298" s="263" t="s">
        <v>12</v>
      </c>
      <c r="D16298" t="s">
        <v>2</v>
      </c>
    </row>
    <row r="16299" spans="1:4" x14ac:dyDescent="0.2">
      <c r="A16299" s="263" t="s">
        <v>10042</v>
      </c>
      <c r="B16299" s="263" t="s">
        <v>31943</v>
      </c>
      <c r="C16299" s="263" t="s">
        <v>12</v>
      </c>
      <c r="D16299" t="s">
        <v>2</v>
      </c>
    </row>
    <row r="16300" spans="1:4" x14ac:dyDescent="0.2">
      <c r="A16300" s="263" t="s">
        <v>19369</v>
      </c>
      <c r="B16300" s="263" t="s">
        <v>31943</v>
      </c>
      <c r="C16300" s="263" t="s">
        <v>12</v>
      </c>
      <c r="D16300" t="s">
        <v>2</v>
      </c>
    </row>
    <row r="16301" spans="1:4" x14ac:dyDescent="0.2">
      <c r="A16301" s="263" t="s">
        <v>10043</v>
      </c>
      <c r="B16301" s="263" t="s">
        <v>31944</v>
      </c>
      <c r="C16301" s="263" t="s">
        <v>12</v>
      </c>
      <c r="D16301" t="s">
        <v>2</v>
      </c>
    </row>
    <row r="16302" spans="1:4" x14ac:dyDescent="0.2">
      <c r="A16302" s="263" t="s">
        <v>19370</v>
      </c>
      <c r="B16302" s="263" t="s">
        <v>31944</v>
      </c>
      <c r="C16302" s="263" t="s">
        <v>12</v>
      </c>
      <c r="D16302" t="s">
        <v>2</v>
      </c>
    </row>
    <row r="16303" spans="1:4" x14ac:dyDescent="0.2">
      <c r="A16303" s="263" t="s">
        <v>10044</v>
      </c>
      <c r="B16303" s="263" t="s">
        <v>31945</v>
      </c>
      <c r="C16303" s="263" t="s">
        <v>12</v>
      </c>
      <c r="D16303" t="s">
        <v>2</v>
      </c>
    </row>
    <row r="16304" spans="1:4" x14ac:dyDescent="0.2">
      <c r="A16304" s="263" t="s">
        <v>19371</v>
      </c>
      <c r="B16304" s="263" t="s">
        <v>31945</v>
      </c>
      <c r="C16304" s="263" t="s">
        <v>12</v>
      </c>
      <c r="D16304" t="s">
        <v>2</v>
      </c>
    </row>
    <row r="16305" spans="1:4" x14ac:dyDescent="0.2">
      <c r="A16305" s="263" t="s">
        <v>10045</v>
      </c>
      <c r="B16305" s="263" t="s">
        <v>31946</v>
      </c>
      <c r="C16305" s="263" t="s">
        <v>12</v>
      </c>
      <c r="D16305" t="s">
        <v>2</v>
      </c>
    </row>
    <row r="16306" spans="1:4" x14ac:dyDescent="0.2">
      <c r="A16306" s="263" t="s">
        <v>19372</v>
      </c>
      <c r="B16306" s="263" t="s">
        <v>31946</v>
      </c>
      <c r="C16306" s="263" t="s">
        <v>12</v>
      </c>
      <c r="D16306" t="s">
        <v>2</v>
      </c>
    </row>
    <row r="16307" spans="1:4" x14ac:dyDescent="0.2">
      <c r="A16307" s="263" t="s">
        <v>10046</v>
      </c>
      <c r="B16307" s="263" t="s">
        <v>31947</v>
      </c>
      <c r="C16307" s="263" t="s">
        <v>12</v>
      </c>
      <c r="D16307" t="s">
        <v>2</v>
      </c>
    </row>
    <row r="16308" spans="1:4" x14ac:dyDescent="0.2">
      <c r="A16308" s="263" t="s">
        <v>19373</v>
      </c>
      <c r="B16308" s="263" t="s">
        <v>31947</v>
      </c>
      <c r="C16308" s="263" t="s">
        <v>12</v>
      </c>
      <c r="D16308" t="s">
        <v>2</v>
      </c>
    </row>
    <row r="16309" spans="1:4" x14ac:dyDescent="0.2">
      <c r="A16309" s="263" t="s">
        <v>10047</v>
      </c>
      <c r="B16309" s="263" t="s">
        <v>31948</v>
      </c>
      <c r="C16309" s="263" t="s">
        <v>12</v>
      </c>
      <c r="D16309" t="s">
        <v>2</v>
      </c>
    </row>
    <row r="16310" spans="1:4" x14ac:dyDescent="0.2">
      <c r="A16310" s="263" t="s">
        <v>19374</v>
      </c>
      <c r="B16310" s="263" t="s">
        <v>31948</v>
      </c>
      <c r="C16310" s="263" t="s">
        <v>12</v>
      </c>
      <c r="D16310" t="s">
        <v>2</v>
      </c>
    </row>
    <row r="16311" spans="1:4" x14ac:dyDescent="0.2">
      <c r="A16311" s="263" t="s">
        <v>10048</v>
      </c>
      <c r="B16311" s="263" t="s">
        <v>31949</v>
      </c>
      <c r="C16311" s="263" t="s">
        <v>12</v>
      </c>
      <c r="D16311" t="s">
        <v>2</v>
      </c>
    </row>
    <row r="16312" spans="1:4" x14ac:dyDescent="0.2">
      <c r="A16312" s="263" t="s">
        <v>19375</v>
      </c>
      <c r="B16312" s="263" t="s">
        <v>31949</v>
      </c>
      <c r="C16312" s="263" t="s">
        <v>12</v>
      </c>
      <c r="D16312" t="s">
        <v>2</v>
      </c>
    </row>
    <row r="16313" spans="1:4" x14ac:dyDescent="0.2">
      <c r="A16313" s="263" t="s">
        <v>10049</v>
      </c>
      <c r="B16313" s="263" t="s">
        <v>31950</v>
      </c>
      <c r="C16313" s="263" t="s">
        <v>12</v>
      </c>
      <c r="D16313" t="s">
        <v>2</v>
      </c>
    </row>
    <row r="16314" spans="1:4" x14ac:dyDescent="0.2">
      <c r="A16314" s="263" t="s">
        <v>19376</v>
      </c>
      <c r="B16314" s="263" t="s">
        <v>31950</v>
      </c>
      <c r="C16314" s="263" t="s">
        <v>12</v>
      </c>
      <c r="D16314" t="s">
        <v>2</v>
      </c>
    </row>
    <row r="16315" spans="1:4" x14ac:dyDescent="0.2">
      <c r="A16315" s="263" t="s">
        <v>10050</v>
      </c>
      <c r="B16315" s="263" t="s">
        <v>31951</v>
      </c>
      <c r="C16315" s="263" t="s">
        <v>12</v>
      </c>
      <c r="D16315" t="s">
        <v>2</v>
      </c>
    </row>
    <row r="16316" spans="1:4" x14ac:dyDescent="0.2">
      <c r="A16316" s="263" t="s">
        <v>19377</v>
      </c>
      <c r="B16316" s="263" t="s">
        <v>31951</v>
      </c>
      <c r="C16316" s="263" t="s">
        <v>12</v>
      </c>
      <c r="D16316" t="s">
        <v>2</v>
      </c>
    </row>
    <row r="16317" spans="1:4" x14ac:dyDescent="0.2">
      <c r="A16317" s="263" t="s">
        <v>10051</v>
      </c>
      <c r="B16317" s="263" t="s">
        <v>31952</v>
      </c>
      <c r="C16317" s="263" t="s">
        <v>12</v>
      </c>
      <c r="D16317" t="s">
        <v>2</v>
      </c>
    </row>
    <row r="16318" spans="1:4" x14ac:dyDescent="0.2">
      <c r="A16318" s="263" t="s">
        <v>19378</v>
      </c>
      <c r="B16318" s="263" t="s">
        <v>31952</v>
      </c>
      <c r="C16318" s="263" t="s">
        <v>12</v>
      </c>
      <c r="D16318" t="s">
        <v>2</v>
      </c>
    </row>
    <row r="16319" spans="1:4" x14ac:dyDescent="0.2">
      <c r="A16319" s="263" t="s">
        <v>10052</v>
      </c>
      <c r="B16319" s="263" t="s">
        <v>31953</v>
      </c>
      <c r="C16319" s="263" t="s">
        <v>12</v>
      </c>
      <c r="D16319" t="s">
        <v>2</v>
      </c>
    </row>
    <row r="16320" spans="1:4" x14ac:dyDescent="0.2">
      <c r="A16320" s="263" t="s">
        <v>19379</v>
      </c>
      <c r="B16320" s="263" t="s">
        <v>31953</v>
      </c>
      <c r="C16320" s="263" t="s">
        <v>12</v>
      </c>
      <c r="D16320" t="s">
        <v>2</v>
      </c>
    </row>
    <row r="16321" spans="1:4" x14ac:dyDescent="0.2">
      <c r="A16321" s="263" t="s">
        <v>10053</v>
      </c>
      <c r="B16321" s="263" t="s">
        <v>31954</v>
      </c>
      <c r="C16321" s="263" t="s">
        <v>12</v>
      </c>
      <c r="D16321" t="s">
        <v>2</v>
      </c>
    </row>
    <row r="16322" spans="1:4" x14ac:dyDescent="0.2">
      <c r="A16322" s="263" t="s">
        <v>19380</v>
      </c>
      <c r="B16322" s="263" t="s">
        <v>31954</v>
      </c>
      <c r="C16322" s="263" t="s">
        <v>12</v>
      </c>
      <c r="D16322" t="s">
        <v>2</v>
      </c>
    </row>
    <row r="16323" spans="1:4" x14ac:dyDescent="0.2">
      <c r="A16323" s="263" t="s">
        <v>10054</v>
      </c>
      <c r="B16323" s="263" t="s">
        <v>31955</v>
      </c>
      <c r="C16323" s="263" t="s">
        <v>12</v>
      </c>
      <c r="D16323" t="s">
        <v>2</v>
      </c>
    </row>
    <row r="16324" spans="1:4" x14ac:dyDescent="0.2">
      <c r="A16324" s="263" t="s">
        <v>19381</v>
      </c>
      <c r="B16324" s="263" t="s">
        <v>31955</v>
      </c>
      <c r="C16324" s="263" t="s">
        <v>12</v>
      </c>
      <c r="D16324" t="s">
        <v>2</v>
      </c>
    </row>
    <row r="16325" spans="1:4" x14ac:dyDescent="0.2">
      <c r="A16325" s="263" t="s">
        <v>10055</v>
      </c>
      <c r="B16325" s="263" t="s">
        <v>31956</v>
      </c>
      <c r="C16325" s="263" t="s">
        <v>12</v>
      </c>
      <c r="D16325" t="s">
        <v>2</v>
      </c>
    </row>
    <row r="16326" spans="1:4" x14ac:dyDescent="0.2">
      <c r="A16326" s="263" t="s">
        <v>19382</v>
      </c>
      <c r="B16326" s="263" t="s">
        <v>31956</v>
      </c>
      <c r="C16326" s="263" t="s">
        <v>12</v>
      </c>
      <c r="D16326" t="s">
        <v>2</v>
      </c>
    </row>
    <row r="16327" spans="1:4" x14ac:dyDescent="0.2">
      <c r="A16327" s="263" t="s">
        <v>10056</v>
      </c>
      <c r="B16327" s="263" t="s">
        <v>31957</v>
      </c>
      <c r="C16327" s="263" t="s">
        <v>12</v>
      </c>
      <c r="D16327" t="s">
        <v>2</v>
      </c>
    </row>
    <row r="16328" spans="1:4" x14ac:dyDescent="0.2">
      <c r="A16328" s="263" t="s">
        <v>19383</v>
      </c>
      <c r="B16328" s="263" t="s">
        <v>31957</v>
      </c>
      <c r="C16328" s="263" t="s">
        <v>12</v>
      </c>
      <c r="D16328" t="s">
        <v>2</v>
      </c>
    </row>
    <row r="16329" spans="1:4" x14ac:dyDescent="0.2">
      <c r="A16329" s="263" t="s">
        <v>10057</v>
      </c>
      <c r="B16329" s="263" t="s">
        <v>31958</v>
      </c>
      <c r="C16329" s="263" t="s">
        <v>12</v>
      </c>
      <c r="D16329" t="s">
        <v>2</v>
      </c>
    </row>
    <row r="16330" spans="1:4" x14ac:dyDescent="0.2">
      <c r="A16330" s="263" t="s">
        <v>19384</v>
      </c>
      <c r="B16330" s="263" t="s">
        <v>31958</v>
      </c>
      <c r="C16330" s="263" t="s">
        <v>12</v>
      </c>
      <c r="D16330" t="s">
        <v>2</v>
      </c>
    </row>
    <row r="16331" spans="1:4" x14ac:dyDescent="0.2">
      <c r="A16331" s="263" t="s">
        <v>10058</v>
      </c>
      <c r="B16331" s="263" t="s">
        <v>31959</v>
      </c>
      <c r="C16331" s="263" t="s">
        <v>12</v>
      </c>
      <c r="D16331" t="s">
        <v>2</v>
      </c>
    </row>
    <row r="16332" spans="1:4" x14ac:dyDescent="0.2">
      <c r="A16332" s="263" t="s">
        <v>19385</v>
      </c>
      <c r="B16332" s="263" t="s">
        <v>31959</v>
      </c>
      <c r="C16332" s="263" t="s">
        <v>12</v>
      </c>
      <c r="D16332" t="s">
        <v>2</v>
      </c>
    </row>
    <row r="16333" spans="1:4" x14ac:dyDescent="0.2">
      <c r="A16333" s="263" t="s">
        <v>10059</v>
      </c>
      <c r="B16333" s="263" t="s">
        <v>31960</v>
      </c>
      <c r="C16333" s="263" t="s">
        <v>12</v>
      </c>
      <c r="D16333" t="s">
        <v>2</v>
      </c>
    </row>
    <row r="16334" spans="1:4" x14ac:dyDescent="0.2">
      <c r="A16334" s="263" t="s">
        <v>19386</v>
      </c>
      <c r="B16334" s="263" t="s">
        <v>31960</v>
      </c>
      <c r="C16334" s="263" t="s">
        <v>12</v>
      </c>
      <c r="D16334" t="s">
        <v>2</v>
      </c>
    </row>
    <row r="16335" spans="1:4" x14ac:dyDescent="0.2">
      <c r="A16335" s="263" t="s">
        <v>10060</v>
      </c>
      <c r="B16335" s="263" t="s">
        <v>31961</v>
      </c>
      <c r="C16335" s="263" t="s">
        <v>12</v>
      </c>
      <c r="D16335" t="s">
        <v>2</v>
      </c>
    </row>
    <row r="16336" spans="1:4" x14ac:dyDescent="0.2">
      <c r="A16336" s="263" t="s">
        <v>19387</v>
      </c>
      <c r="B16336" s="263" t="s">
        <v>31961</v>
      </c>
      <c r="C16336" s="263" t="s">
        <v>12</v>
      </c>
      <c r="D16336" t="s">
        <v>2</v>
      </c>
    </row>
    <row r="16337" spans="1:4" x14ac:dyDescent="0.2">
      <c r="A16337" s="263" t="s">
        <v>10061</v>
      </c>
      <c r="B16337" s="263" t="s">
        <v>31962</v>
      </c>
      <c r="C16337" s="263" t="s">
        <v>12</v>
      </c>
      <c r="D16337" t="s">
        <v>2</v>
      </c>
    </row>
    <row r="16338" spans="1:4" x14ac:dyDescent="0.2">
      <c r="A16338" s="263" t="s">
        <v>19388</v>
      </c>
      <c r="B16338" s="263" t="s">
        <v>31962</v>
      </c>
      <c r="C16338" s="263" t="s">
        <v>12</v>
      </c>
      <c r="D16338" t="s">
        <v>2</v>
      </c>
    </row>
    <row r="16339" spans="1:4" x14ac:dyDescent="0.2">
      <c r="A16339" s="263" t="s">
        <v>10062</v>
      </c>
      <c r="B16339" s="263" t="s">
        <v>31963</v>
      </c>
      <c r="C16339" s="263" t="s">
        <v>12</v>
      </c>
      <c r="D16339" t="s">
        <v>2</v>
      </c>
    </row>
    <row r="16340" spans="1:4" x14ac:dyDescent="0.2">
      <c r="A16340" s="263" t="s">
        <v>19389</v>
      </c>
      <c r="B16340" s="263" t="s">
        <v>31963</v>
      </c>
      <c r="C16340" s="263" t="s">
        <v>12</v>
      </c>
      <c r="D16340" t="s">
        <v>2</v>
      </c>
    </row>
    <row r="16341" spans="1:4" x14ac:dyDescent="0.2">
      <c r="A16341" s="263" t="s">
        <v>10063</v>
      </c>
      <c r="B16341" s="263" t="s">
        <v>31964</v>
      </c>
      <c r="C16341" s="263" t="s">
        <v>12</v>
      </c>
      <c r="D16341" t="s">
        <v>2</v>
      </c>
    </row>
    <row r="16342" spans="1:4" x14ac:dyDescent="0.2">
      <c r="A16342" s="263" t="s">
        <v>19390</v>
      </c>
      <c r="B16342" s="263" t="s">
        <v>31964</v>
      </c>
      <c r="C16342" s="263" t="s">
        <v>12</v>
      </c>
      <c r="D16342" t="s">
        <v>2</v>
      </c>
    </row>
    <row r="16343" spans="1:4" x14ac:dyDescent="0.2">
      <c r="A16343" s="263" t="s">
        <v>10064</v>
      </c>
      <c r="B16343" s="263" t="s">
        <v>31965</v>
      </c>
      <c r="C16343" s="263" t="s">
        <v>12</v>
      </c>
      <c r="D16343" t="s">
        <v>2</v>
      </c>
    </row>
    <row r="16344" spans="1:4" x14ac:dyDescent="0.2">
      <c r="A16344" s="263" t="s">
        <v>19391</v>
      </c>
      <c r="B16344" s="263" t="s">
        <v>31965</v>
      </c>
      <c r="C16344" s="263" t="s">
        <v>12</v>
      </c>
      <c r="D16344" t="s">
        <v>2</v>
      </c>
    </row>
    <row r="16345" spans="1:4" x14ac:dyDescent="0.2">
      <c r="A16345" s="263" t="s">
        <v>10065</v>
      </c>
      <c r="B16345" s="263" t="s">
        <v>31966</v>
      </c>
      <c r="C16345" s="263" t="s">
        <v>12</v>
      </c>
      <c r="D16345" t="s">
        <v>2</v>
      </c>
    </row>
    <row r="16346" spans="1:4" x14ac:dyDescent="0.2">
      <c r="A16346" s="263" t="s">
        <v>19392</v>
      </c>
      <c r="B16346" s="263" t="s">
        <v>31966</v>
      </c>
      <c r="C16346" s="263" t="s">
        <v>12</v>
      </c>
      <c r="D16346" t="s">
        <v>2</v>
      </c>
    </row>
    <row r="16347" spans="1:4" x14ac:dyDescent="0.2">
      <c r="A16347" s="263" t="s">
        <v>10066</v>
      </c>
      <c r="B16347" s="263" t="s">
        <v>31967</v>
      </c>
      <c r="C16347" s="263" t="s">
        <v>12</v>
      </c>
      <c r="D16347" t="s">
        <v>2</v>
      </c>
    </row>
    <row r="16348" spans="1:4" x14ac:dyDescent="0.2">
      <c r="A16348" s="263" t="s">
        <v>19393</v>
      </c>
      <c r="B16348" s="263" t="s">
        <v>31967</v>
      </c>
      <c r="C16348" s="263" t="s">
        <v>12</v>
      </c>
      <c r="D16348" t="s">
        <v>2</v>
      </c>
    </row>
    <row r="16349" spans="1:4" x14ac:dyDescent="0.2">
      <c r="A16349" s="263" t="s">
        <v>10067</v>
      </c>
      <c r="B16349" s="263" t="s">
        <v>31968</v>
      </c>
      <c r="C16349" s="263" t="s">
        <v>12</v>
      </c>
      <c r="D16349" t="s">
        <v>2</v>
      </c>
    </row>
    <row r="16350" spans="1:4" x14ac:dyDescent="0.2">
      <c r="A16350" s="263" t="s">
        <v>19394</v>
      </c>
      <c r="B16350" s="263" t="s">
        <v>31968</v>
      </c>
      <c r="C16350" s="263" t="s">
        <v>12</v>
      </c>
      <c r="D16350" t="s">
        <v>2</v>
      </c>
    </row>
    <row r="16351" spans="1:4" x14ac:dyDescent="0.2">
      <c r="A16351" s="263" t="s">
        <v>10068</v>
      </c>
      <c r="B16351" s="263" t="s">
        <v>31969</v>
      </c>
      <c r="C16351" s="263" t="s">
        <v>12</v>
      </c>
      <c r="D16351" t="s">
        <v>2</v>
      </c>
    </row>
    <row r="16352" spans="1:4" x14ac:dyDescent="0.2">
      <c r="A16352" s="263" t="s">
        <v>19395</v>
      </c>
      <c r="B16352" s="263" t="s">
        <v>31969</v>
      </c>
      <c r="C16352" s="263" t="s">
        <v>12</v>
      </c>
      <c r="D16352" t="s">
        <v>2</v>
      </c>
    </row>
    <row r="16353" spans="1:4" x14ac:dyDescent="0.2">
      <c r="A16353" s="263" t="s">
        <v>10069</v>
      </c>
      <c r="B16353" s="263" t="s">
        <v>31970</v>
      </c>
      <c r="C16353" s="263" t="s">
        <v>12</v>
      </c>
      <c r="D16353" t="s">
        <v>2</v>
      </c>
    </row>
    <row r="16354" spans="1:4" x14ac:dyDescent="0.2">
      <c r="A16354" s="263" t="s">
        <v>19396</v>
      </c>
      <c r="B16354" s="263" t="s">
        <v>31970</v>
      </c>
      <c r="C16354" s="263" t="s">
        <v>12</v>
      </c>
      <c r="D16354" t="s">
        <v>2</v>
      </c>
    </row>
    <row r="16355" spans="1:4" x14ac:dyDescent="0.2">
      <c r="A16355" s="263" t="s">
        <v>10070</v>
      </c>
      <c r="B16355" s="263" t="s">
        <v>31971</v>
      </c>
      <c r="C16355" s="263" t="s">
        <v>12</v>
      </c>
      <c r="D16355" t="s">
        <v>2</v>
      </c>
    </row>
    <row r="16356" spans="1:4" x14ac:dyDescent="0.2">
      <c r="A16356" s="263" t="s">
        <v>19397</v>
      </c>
      <c r="B16356" s="263" t="s">
        <v>31971</v>
      </c>
      <c r="C16356" s="263" t="s">
        <v>12</v>
      </c>
      <c r="D16356" t="s">
        <v>2</v>
      </c>
    </row>
    <row r="16357" spans="1:4" x14ac:dyDescent="0.2">
      <c r="A16357" s="263" t="s">
        <v>10071</v>
      </c>
      <c r="B16357" s="263" t="s">
        <v>31972</v>
      </c>
      <c r="C16357" s="263" t="s">
        <v>12</v>
      </c>
      <c r="D16357" t="s">
        <v>2</v>
      </c>
    </row>
    <row r="16358" spans="1:4" x14ac:dyDescent="0.2">
      <c r="A16358" s="263" t="s">
        <v>19398</v>
      </c>
      <c r="B16358" s="263" t="s">
        <v>31972</v>
      </c>
      <c r="C16358" s="263" t="s">
        <v>12</v>
      </c>
      <c r="D16358" t="s">
        <v>2</v>
      </c>
    </row>
    <row r="16359" spans="1:4" x14ac:dyDescent="0.2">
      <c r="A16359" s="263" t="s">
        <v>10072</v>
      </c>
      <c r="B16359" s="263" t="s">
        <v>31973</v>
      </c>
      <c r="C16359" s="263" t="s">
        <v>12</v>
      </c>
      <c r="D16359" t="s">
        <v>2</v>
      </c>
    </row>
    <row r="16360" spans="1:4" x14ac:dyDescent="0.2">
      <c r="A16360" s="263" t="s">
        <v>19399</v>
      </c>
      <c r="B16360" s="263" t="s">
        <v>31973</v>
      </c>
      <c r="C16360" s="263" t="s">
        <v>12</v>
      </c>
      <c r="D16360" t="s">
        <v>2</v>
      </c>
    </row>
    <row r="16361" spans="1:4" x14ac:dyDescent="0.2">
      <c r="A16361" s="263" t="s">
        <v>10073</v>
      </c>
      <c r="B16361" s="263" t="s">
        <v>31974</v>
      </c>
      <c r="C16361" s="263" t="s">
        <v>12</v>
      </c>
      <c r="D16361" t="s">
        <v>2</v>
      </c>
    </row>
    <row r="16362" spans="1:4" x14ac:dyDescent="0.2">
      <c r="A16362" s="263" t="s">
        <v>19400</v>
      </c>
      <c r="B16362" s="263" t="s">
        <v>31974</v>
      </c>
      <c r="C16362" s="263" t="s">
        <v>12</v>
      </c>
      <c r="D16362" t="s">
        <v>2</v>
      </c>
    </row>
    <row r="16363" spans="1:4" x14ac:dyDescent="0.2">
      <c r="A16363" s="263" t="s">
        <v>10074</v>
      </c>
      <c r="B16363" s="263" t="s">
        <v>31975</v>
      </c>
      <c r="C16363" s="263" t="s">
        <v>12</v>
      </c>
      <c r="D16363" t="s">
        <v>2</v>
      </c>
    </row>
    <row r="16364" spans="1:4" x14ac:dyDescent="0.2">
      <c r="A16364" s="263" t="s">
        <v>19401</v>
      </c>
      <c r="B16364" s="263" t="s">
        <v>31975</v>
      </c>
      <c r="C16364" s="263" t="s">
        <v>12</v>
      </c>
      <c r="D16364" t="s">
        <v>2</v>
      </c>
    </row>
    <row r="16365" spans="1:4" x14ac:dyDescent="0.2">
      <c r="A16365" s="263" t="s">
        <v>10075</v>
      </c>
      <c r="B16365" s="263" t="s">
        <v>31976</v>
      </c>
      <c r="C16365" s="263" t="s">
        <v>12</v>
      </c>
      <c r="D16365" t="s">
        <v>2</v>
      </c>
    </row>
    <row r="16366" spans="1:4" x14ac:dyDescent="0.2">
      <c r="A16366" s="263" t="s">
        <v>19402</v>
      </c>
      <c r="B16366" s="263" t="s">
        <v>31976</v>
      </c>
      <c r="C16366" s="263" t="s">
        <v>12</v>
      </c>
      <c r="D16366" t="s">
        <v>2</v>
      </c>
    </row>
    <row r="16367" spans="1:4" x14ac:dyDescent="0.2">
      <c r="A16367" s="263" t="s">
        <v>10076</v>
      </c>
      <c r="B16367" s="263" t="s">
        <v>31977</v>
      </c>
      <c r="C16367" s="263" t="s">
        <v>12</v>
      </c>
      <c r="D16367" t="s">
        <v>2</v>
      </c>
    </row>
    <row r="16368" spans="1:4" x14ac:dyDescent="0.2">
      <c r="A16368" s="263" t="s">
        <v>19403</v>
      </c>
      <c r="B16368" s="263" t="s">
        <v>31977</v>
      </c>
      <c r="C16368" s="263" t="s">
        <v>12</v>
      </c>
      <c r="D16368" t="s">
        <v>2</v>
      </c>
    </row>
    <row r="16369" spans="1:4" x14ac:dyDescent="0.2">
      <c r="A16369" s="263" t="s">
        <v>10077</v>
      </c>
      <c r="B16369" s="263" t="s">
        <v>31978</v>
      </c>
      <c r="C16369" s="263" t="s">
        <v>12</v>
      </c>
      <c r="D16369" t="s">
        <v>2</v>
      </c>
    </row>
    <row r="16370" spans="1:4" x14ac:dyDescent="0.2">
      <c r="A16370" s="263" t="s">
        <v>19404</v>
      </c>
      <c r="B16370" s="263" t="s">
        <v>31978</v>
      </c>
      <c r="C16370" s="263" t="s">
        <v>12</v>
      </c>
      <c r="D16370" t="s">
        <v>2</v>
      </c>
    </row>
    <row r="16371" spans="1:4" x14ac:dyDescent="0.2">
      <c r="A16371" s="263" t="s">
        <v>10078</v>
      </c>
      <c r="B16371" s="263" t="s">
        <v>31979</v>
      </c>
      <c r="C16371" s="263" t="s">
        <v>12</v>
      </c>
      <c r="D16371" t="s">
        <v>2</v>
      </c>
    </row>
    <row r="16372" spans="1:4" x14ac:dyDescent="0.2">
      <c r="A16372" s="263" t="s">
        <v>19405</v>
      </c>
      <c r="B16372" s="263" t="s">
        <v>31979</v>
      </c>
      <c r="C16372" s="263" t="s">
        <v>12</v>
      </c>
      <c r="D16372" t="s">
        <v>2</v>
      </c>
    </row>
    <row r="16373" spans="1:4" x14ac:dyDescent="0.2">
      <c r="A16373" s="263" t="s">
        <v>10079</v>
      </c>
      <c r="B16373" s="263" t="s">
        <v>31980</v>
      </c>
      <c r="C16373" s="263" t="s">
        <v>12</v>
      </c>
      <c r="D16373" t="s">
        <v>2</v>
      </c>
    </row>
    <row r="16374" spans="1:4" x14ac:dyDescent="0.2">
      <c r="A16374" s="263" t="s">
        <v>19406</v>
      </c>
      <c r="B16374" s="263" t="s">
        <v>31980</v>
      </c>
      <c r="C16374" s="263" t="s">
        <v>12</v>
      </c>
      <c r="D16374" t="s">
        <v>2</v>
      </c>
    </row>
    <row r="16375" spans="1:4" x14ac:dyDescent="0.2">
      <c r="A16375" s="263" t="s">
        <v>10080</v>
      </c>
      <c r="B16375" s="263" t="s">
        <v>31981</v>
      </c>
      <c r="C16375" s="263" t="s">
        <v>12</v>
      </c>
      <c r="D16375" t="s">
        <v>2</v>
      </c>
    </row>
    <row r="16376" spans="1:4" x14ac:dyDescent="0.2">
      <c r="A16376" s="263" t="s">
        <v>19407</v>
      </c>
      <c r="B16376" s="263" t="s">
        <v>31981</v>
      </c>
      <c r="C16376" s="263" t="s">
        <v>12</v>
      </c>
      <c r="D16376" t="s">
        <v>2</v>
      </c>
    </row>
    <row r="16377" spans="1:4" x14ac:dyDescent="0.2">
      <c r="A16377" s="263" t="s">
        <v>10081</v>
      </c>
      <c r="B16377" s="263" t="s">
        <v>31982</v>
      </c>
      <c r="C16377" s="263" t="s">
        <v>12</v>
      </c>
      <c r="D16377" t="s">
        <v>2</v>
      </c>
    </row>
    <row r="16378" spans="1:4" x14ac:dyDescent="0.2">
      <c r="A16378" s="263" t="s">
        <v>19408</v>
      </c>
      <c r="B16378" s="263" t="s">
        <v>31982</v>
      </c>
      <c r="C16378" s="263" t="s">
        <v>12</v>
      </c>
      <c r="D16378" t="s">
        <v>2</v>
      </c>
    </row>
    <row r="16379" spans="1:4" x14ac:dyDescent="0.2">
      <c r="A16379" s="263" t="s">
        <v>10082</v>
      </c>
      <c r="B16379" s="263" t="s">
        <v>31983</v>
      </c>
      <c r="C16379" s="263" t="s">
        <v>12</v>
      </c>
      <c r="D16379" t="s">
        <v>2</v>
      </c>
    </row>
    <row r="16380" spans="1:4" x14ac:dyDescent="0.2">
      <c r="A16380" s="263" t="s">
        <v>19409</v>
      </c>
      <c r="B16380" s="263" t="s">
        <v>31983</v>
      </c>
      <c r="C16380" s="263" t="s">
        <v>12</v>
      </c>
      <c r="D16380" t="s">
        <v>2</v>
      </c>
    </row>
    <row r="16381" spans="1:4" x14ac:dyDescent="0.2">
      <c r="A16381" s="263" t="s">
        <v>10083</v>
      </c>
      <c r="B16381" s="263" t="s">
        <v>31984</v>
      </c>
      <c r="C16381" s="263" t="s">
        <v>12</v>
      </c>
      <c r="D16381" t="s">
        <v>2</v>
      </c>
    </row>
    <row r="16382" spans="1:4" x14ac:dyDescent="0.2">
      <c r="A16382" s="263" t="s">
        <v>19410</v>
      </c>
      <c r="B16382" s="263" t="s">
        <v>31984</v>
      </c>
      <c r="C16382" s="263" t="s">
        <v>12</v>
      </c>
      <c r="D16382" t="s">
        <v>2</v>
      </c>
    </row>
    <row r="16383" spans="1:4" x14ac:dyDescent="0.2">
      <c r="A16383" s="263" t="s">
        <v>10084</v>
      </c>
      <c r="B16383" s="263" t="s">
        <v>31985</v>
      </c>
      <c r="C16383" s="263" t="s">
        <v>12</v>
      </c>
      <c r="D16383" t="s">
        <v>2</v>
      </c>
    </row>
    <row r="16384" spans="1:4" x14ac:dyDescent="0.2">
      <c r="A16384" s="263" t="s">
        <v>19411</v>
      </c>
      <c r="B16384" s="263" t="s">
        <v>31985</v>
      </c>
      <c r="C16384" s="263" t="s">
        <v>12</v>
      </c>
      <c r="D16384" t="s">
        <v>2</v>
      </c>
    </row>
    <row r="16385" spans="1:4" x14ac:dyDescent="0.2">
      <c r="A16385" s="263" t="s">
        <v>10085</v>
      </c>
      <c r="B16385" s="263" t="s">
        <v>31986</v>
      </c>
      <c r="C16385" s="263" t="s">
        <v>12</v>
      </c>
      <c r="D16385" t="s">
        <v>2</v>
      </c>
    </row>
    <row r="16386" spans="1:4" x14ac:dyDescent="0.2">
      <c r="A16386" s="263" t="s">
        <v>19412</v>
      </c>
      <c r="B16386" s="263" t="s">
        <v>31986</v>
      </c>
      <c r="C16386" s="263" t="s">
        <v>12</v>
      </c>
      <c r="D16386" t="s">
        <v>2</v>
      </c>
    </row>
    <row r="16387" spans="1:4" x14ac:dyDescent="0.2">
      <c r="A16387" s="263" t="s">
        <v>10086</v>
      </c>
      <c r="B16387" s="263" t="s">
        <v>31987</v>
      </c>
      <c r="C16387" s="263" t="s">
        <v>12</v>
      </c>
      <c r="D16387" t="s">
        <v>2</v>
      </c>
    </row>
    <row r="16388" spans="1:4" x14ac:dyDescent="0.2">
      <c r="A16388" s="263" t="s">
        <v>19413</v>
      </c>
      <c r="B16388" s="263" t="s">
        <v>31987</v>
      </c>
      <c r="C16388" s="263" t="s">
        <v>12</v>
      </c>
      <c r="D16388" t="s">
        <v>2</v>
      </c>
    </row>
    <row r="16389" spans="1:4" x14ac:dyDescent="0.2">
      <c r="A16389" s="263" t="s">
        <v>10087</v>
      </c>
      <c r="B16389" s="263" t="s">
        <v>31988</v>
      </c>
      <c r="C16389" s="263" t="s">
        <v>12</v>
      </c>
      <c r="D16389" t="s">
        <v>2</v>
      </c>
    </row>
    <row r="16390" spans="1:4" x14ac:dyDescent="0.2">
      <c r="A16390" s="263" t="s">
        <v>19414</v>
      </c>
      <c r="B16390" s="263" t="s">
        <v>31988</v>
      </c>
      <c r="C16390" s="263" t="s">
        <v>12</v>
      </c>
      <c r="D16390" t="s">
        <v>2</v>
      </c>
    </row>
    <row r="16391" spans="1:4" x14ac:dyDescent="0.2">
      <c r="A16391" s="263" t="s">
        <v>10088</v>
      </c>
      <c r="B16391" s="263" t="s">
        <v>31989</v>
      </c>
      <c r="C16391" s="263" t="s">
        <v>12</v>
      </c>
      <c r="D16391" t="s">
        <v>2</v>
      </c>
    </row>
    <row r="16392" spans="1:4" x14ac:dyDescent="0.2">
      <c r="A16392" s="263" t="s">
        <v>19415</v>
      </c>
      <c r="B16392" s="263" t="s">
        <v>31989</v>
      </c>
      <c r="C16392" s="263" t="s">
        <v>12</v>
      </c>
      <c r="D16392" t="s">
        <v>2</v>
      </c>
    </row>
    <row r="16393" spans="1:4" x14ac:dyDescent="0.2">
      <c r="A16393" s="263" t="s">
        <v>10089</v>
      </c>
      <c r="B16393" s="263" t="s">
        <v>31990</v>
      </c>
      <c r="C16393" s="263" t="s">
        <v>12</v>
      </c>
      <c r="D16393" t="s">
        <v>2</v>
      </c>
    </row>
    <row r="16394" spans="1:4" x14ac:dyDescent="0.2">
      <c r="A16394" s="263" t="s">
        <v>19416</v>
      </c>
      <c r="B16394" s="263" t="s">
        <v>31990</v>
      </c>
      <c r="C16394" s="263" t="s">
        <v>12</v>
      </c>
      <c r="D16394" t="s">
        <v>2</v>
      </c>
    </row>
    <row r="16395" spans="1:4" x14ac:dyDescent="0.2">
      <c r="A16395" s="263" t="s">
        <v>10090</v>
      </c>
      <c r="B16395" s="263" t="s">
        <v>31991</v>
      </c>
      <c r="C16395" s="263" t="s">
        <v>12</v>
      </c>
      <c r="D16395" t="s">
        <v>2</v>
      </c>
    </row>
    <row r="16396" spans="1:4" x14ac:dyDescent="0.2">
      <c r="A16396" s="263" t="s">
        <v>19417</v>
      </c>
      <c r="B16396" s="263" t="s">
        <v>31991</v>
      </c>
      <c r="C16396" s="263" t="s">
        <v>12</v>
      </c>
      <c r="D16396" t="s">
        <v>2</v>
      </c>
    </row>
    <row r="16397" spans="1:4" x14ac:dyDescent="0.2">
      <c r="A16397" s="263" t="s">
        <v>10091</v>
      </c>
      <c r="B16397" s="263" t="s">
        <v>31992</v>
      </c>
      <c r="C16397" s="263" t="s">
        <v>12</v>
      </c>
      <c r="D16397" t="s">
        <v>2</v>
      </c>
    </row>
    <row r="16398" spans="1:4" x14ac:dyDescent="0.2">
      <c r="A16398" s="263" t="s">
        <v>19418</v>
      </c>
      <c r="B16398" s="263" t="s">
        <v>31992</v>
      </c>
      <c r="C16398" s="263" t="s">
        <v>12</v>
      </c>
      <c r="D16398" t="s">
        <v>2</v>
      </c>
    </row>
    <row r="16399" spans="1:4" x14ac:dyDescent="0.2">
      <c r="A16399" s="263" t="s">
        <v>10092</v>
      </c>
      <c r="B16399" s="263" t="s">
        <v>31993</v>
      </c>
      <c r="C16399" s="263" t="s">
        <v>12</v>
      </c>
      <c r="D16399" t="s">
        <v>2</v>
      </c>
    </row>
    <row r="16400" spans="1:4" x14ac:dyDescent="0.2">
      <c r="A16400" s="263" t="s">
        <v>19419</v>
      </c>
      <c r="B16400" s="263" t="s">
        <v>31993</v>
      </c>
      <c r="C16400" s="263" t="s">
        <v>12</v>
      </c>
      <c r="D16400" t="s">
        <v>2</v>
      </c>
    </row>
    <row r="16401" spans="1:4" x14ac:dyDescent="0.2">
      <c r="A16401" s="263" t="s">
        <v>10093</v>
      </c>
      <c r="B16401" s="263" t="s">
        <v>31994</v>
      </c>
      <c r="C16401" s="263" t="s">
        <v>12</v>
      </c>
      <c r="D16401" t="s">
        <v>2</v>
      </c>
    </row>
    <row r="16402" spans="1:4" x14ac:dyDescent="0.2">
      <c r="A16402" s="263" t="s">
        <v>19420</v>
      </c>
      <c r="B16402" s="263" t="s">
        <v>31994</v>
      </c>
      <c r="C16402" s="263" t="s">
        <v>12</v>
      </c>
      <c r="D16402" t="s">
        <v>2</v>
      </c>
    </row>
    <row r="16403" spans="1:4" x14ac:dyDescent="0.2">
      <c r="A16403" s="263" t="s">
        <v>10094</v>
      </c>
      <c r="B16403" s="263" t="s">
        <v>31995</v>
      </c>
      <c r="C16403" s="263" t="s">
        <v>12</v>
      </c>
      <c r="D16403" t="s">
        <v>2</v>
      </c>
    </row>
    <row r="16404" spans="1:4" x14ac:dyDescent="0.2">
      <c r="A16404" s="263" t="s">
        <v>19421</v>
      </c>
      <c r="B16404" s="263" t="s">
        <v>31995</v>
      </c>
      <c r="C16404" s="263" t="s">
        <v>12</v>
      </c>
      <c r="D16404" t="s">
        <v>2</v>
      </c>
    </row>
    <row r="16405" spans="1:4" x14ac:dyDescent="0.2">
      <c r="A16405" s="263" t="s">
        <v>10095</v>
      </c>
      <c r="B16405" s="263" t="s">
        <v>31996</v>
      </c>
      <c r="C16405" s="263" t="s">
        <v>12</v>
      </c>
      <c r="D16405" t="s">
        <v>2</v>
      </c>
    </row>
    <row r="16406" spans="1:4" x14ac:dyDescent="0.2">
      <c r="A16406" s="263" t="s">
        <v>19422</v>
      </c>
      <c r="B16406" s="263" t="s">
        <v>31996</v>
      </c>
      <c r="C16406" s="263" t="s">
        <v>12</v>
      </c>
      <c r="D16406" t="s">
        <v>2</v>
      </c>
    </row>
    <row r="16407" spans="1:4" x14ac:dyDescent="0.2">
      <c r="A16407" s="263" t="s">
        <v>10096</v>
      </c>
      <c r="B16407" s="263" t="s">
        <v>31997</v>
      </c>
      <c r="C16407" s="263" t="s">
        <v>12</v>
      </c>
      <c r="D16407" t="s">
        <v>2</v>
      </c>
    </row>
    <row r="16408" spans="1:4" x14ac:dyDescent="0.2">
      <c r="A16408" s="263" t="s">
        <v>19423</v>
      </c>
      <c r="B16408" s="263" t="s">
        <v>31997</v>
      </c>
      <c r="C16408" s="263" t="s">
        <v>12</v>
      </c>
      <c r="D16408" t="s">
        <v>2</v>
      </c>
    </row>
    <row r="16409" spans="1:4" x14ac:dyDescent="0.2">
      <c r="A16409" s="263" t="s">
        <v>10097</v>
      </c>
      <c r="B16409" s="263" t="s">
        <v>31998</v>
      </c>
      <c r="C16409" s="263" t="s">
        <v>12</v>
      </c>
      <c r="D16409" t="s">
        <v>2</v>
      </c>
    </row>
    <row r="16410" spans="1:4" x14ac:dyDescent="0.2">
      <c r="A16410" s="263" t="s">
        <v>19424</v>
      </c>
      <c r="B16410" s="263" t="s">
        <v>31998</v>
      </c>
      <c r="C16410" s="263" t="s">
        <v>12</v>
      </c>
      <c r="D16410" t="s">
        <v>2</v>
      </c>
    </row>
    <row r="16411" spans="1:4" x14ac:dyDescent="0.2">
      <c r="A16411" s="263" t="s">
        <v>10098</v>
      </c>
      <c r="B16411" s="263" t="s">
        <v>31999</v>
      </c>
      <c r="C16411" s="263" t="s">
        <v>12</v>
      </c>
      <c r="D16411" t="s">
        <v>2</v>
      </c>
    </row>
    <row r="16412" spans="1:4" x14ac:dyDescent="0.2">
      <c r="A16412" s="263" t="s">
        <v>19425</v>
      </c>
      <c r="B16412" s="263" t="s">
        <v>31999</v>
      </c>
      <c r="C16412" s="263" t="s">
        <v>12</v>
      </c>
      <c r="D16412" t="s">
        <v>2</v>
      </c>
    </row>
    <row r="16413" spans="1:4" x14ac:dyDescent="0.2">
      <c r="A16413" s="263" t="s">
        <v>10099</v>
      </c>
      <c r="B16413" s="263" t="s">
        <v>32000</v>
      </c>
      <c r="C16413" s="263" t="s">
        <v>12</v>
      </c>
      <c r="D16413" t="s">
        <v>2</v>
      </c>
    </row>
    <row r="16414" spans="1:4" x14ac:dyDescent="0.2">
      <c r="A16414" s="263" t="s">
        <v>19426</v>
      </c>
      <c r="B16414" s="263" t="s">
        <v>32000</v>
      </c>
      <c r="C16414" s="263" t="s">
        <v>12</v>
      </c>
      <c r="D16414" t="s">
        <v>2</v>
      </c>
    </row>
    <row r="16415" spans="1:4" x14ac:dyDescent="0.2">
      <c r="A16415" s="263" t="s">
        <v>10100</v>
      </c>
      <c r="B16415" s="263" t="s">
        <v>32001</v>
      </c>
      <c r="C16415" s="263" t="s">
        <v>12</v>
      </c>
      <c r="D16415" t="s">
        <v>2</v>
      </c>
    </row>
    <row r="16416" spans="1:4" x14ac:dyDescent="0.2">
      <c r="A16416" s="263" t="s">
        <v>19427</v>
      </c>
      <c r="B16416" s="263" t="s">
        <v>32001</v>
      </c>
      <c r="C16416" s="263" t="s">
        <v>12</v>
      </c>
      <c r="D16416" t="s">
        <v>2</v>
      </c>
    </row>
    <row r="16417" spans="1:4" x14ac:dyDescent="0.2">
      <c r="A16417" s="263" t="s">
        <v>10101</v>
      </c>
      <c r="B16417" s="263" t="s">
        <v>32002</v>
      </c>
      <c r="C16417" s="263" t="s">
        <v>12</v>
      </c>
      <c r="D16417" t="s">
        <v>2</v>
      </c>
    </row>
    <row r="16418" spans="1:4" x14ac:dyDescent="0.2">
      <c r="A16418" s="263" t="s">
        <v>19428</v>
      </c>
      <c r="B16418" s="263" t="s">
        <v>32002</v>
      </c>
      <c r="C16418" s="263" t="s">
        <v>12</v>
      </c>
      <c r="D16418" t="s">
        <v>2</v>
      </c>
    </row>
    <row r="16419" spans="1:4" x14ac:dyDescent="0.2">
      <c r="A16419" s="263" t="s">
        <v>10102</v>
      </c>
      <c r="B16419" s="263" t="s">
        <v>32003</v>
      </c>
      <c r="C16419" s="263" t="s">
        <v>12</v>
      </c>
      <c r="D16419" t="s">
        <v>2</v>
      </c>
    </row>
    <row r="16420" spans="1:4" x14ac:dyDescent="0.2">
      <c r="A16420" s="263" t="s">
        <v>19429</v>
      </c>
      <c r="B16420" s="263" t="s">
        <v>32003</v>
      </c>
      <c r="C16420" s="263" t="s">
        <v>12</v>
      </c>
      <c r="D16420" t="s">
        <v>2</v>
      </c>
    </row>
    <row r="16421" spans="1:4" x14ac:dyDescent="0.2">
      <c r="A16421" s="263" t="s">
        <v>10103</v>
      </c>
      <c r="B16421" s="263" t="s">
        <v>32004</v>
      </c>
      <c r="C16421" s="263" t="s">
        <v>12</v>
      </c>
      <c r="D16421" t="s">
        <v>2</v>
      </c>
    </row>
    <row r="16422" spans="1:4" x14ac:dyDescent="0.2">
      <c r="A16422" s="263" t="s">
        <v>19430</v>
      </c>
      <c r="B16422" s="263" t="s">
        <v>32004</v>
      </c>
      <c r="C16422" s="263" t="s">
        <v>12</v>
      </c>
      <c r="D16422" t="s">
        <v>2</v>
      </c>
    </row>
    <row r="16423" spans="1:4" x14ac:dyDescent="0.2">
      <c r="A16423" s="263" t="s">
        <v>10104</v>
      </c>
      <c r="B16423" s="263" t="s">
        <v>32005</v>
      </c>
      <c r="C16423" s="263" t="s">
        <v>12</v>
      </c>
      <c r="D16423" t="s">
        <v>2</v>
      </c>
    </row>
    <row r="16424" spans="1:4" x14ac:dyDescent="0.2">
      <c r="A16424" s="263" t="s">
        <v>19431</v>
      </c>
      <c r="B16424" s="263" t="s">
        <v>32005</v>
      </c>
      <c r="C16424" s="263" t="s">
        <v>12</v>
      </c>
      <c r="D16424" t="s">
        <v>2</v>
      </c>
    </row>
    <row r="16425" spans="1:4" x14ac:dyDescent="0.2">
      <c r="A16425" s="263" t="s">
        <v>10105</v>
      </c>
      <c r="B16425" s="263" t="s">
        <v>32006</v>
      </c>
      <c r="C16425" s="263" t="s">
        <v>12</v>
      </c>
      <c r="D16425" t="s">
        <v>2</v>
      </c>
    </row>
    <row r="16426" spans="1:4" x14ac:dyDescent="0.2">
      <c r="A16426" s="263" t="s">
        <v>19432</v>
      </c>
      <c r="B16426" s="263" t="s">
        <v>32006</v>
      </c>
      <c r="C16426" s="263" t="s">
        <v>12</v>
      </c>
      <c r="D16426" t="s">
        <v>2</v>
      </c>
    </row>
    <row r="16427" spans="1:4" x14ac:dyDescent="0.2">
      <c r="A16427" s="263" t="s">
        <v>10106</v>
      </c>
      <c r="B16427" s="263" t="s">
        <v>32007</v>
      </c>
      <c r="C16427" s="263" t="s">
        <v>12</v>
      </c>
      <c r="D16427" t="s">
        <v>2</v>
      </c>
    </row>
    <row r="16428" spans="1:4" x14ac:dyDescent="0.2">
      <c r="A16428" s="263" t="s">
        <v>19433</v>
      </c>
      <c r="B16428" s="263" t="s">
        <v>32007</v>
      </c>
      <c r="C16428" s="263" t="s">
        <v>12</v>
      </c>
      <c r="D16428" t="s">
        <v>2</v>
      </c>
    </row>
    <row r="16429" spans="1:4" x14ac:dyDescent="0.2">
      <c r="A16429" s="263" t="s">
        <v>10107</v>
      </c>
      <c r="B16429" s="263" t="s">
        <v>32008</v>
      </c>
      <c r="C16429" s="263" t="s">
        <v>12</v>
      </c>
      <c r="D16429" t="s">
        <v>2</v>
      </c>
    </row>
    <row r="16430" spans="1:4" x14ac:dyDescent="0.2">
      <c r="A16430" s="263" t="s">
        <v>19434</v>
      </c>
      <c r="B16430" s="263" t="s">
        <v>32008</v>
      </c>
      <c r="C16430" s="263" t="s">
        <v>12</v>
      </c>
      <c r="D16430" t="s">
        <v>2</v>
      </c>
    </row>
    <row r="16431" spans="1:4" x14ac:dyDescent="0.2">
      <c r="A16431" s="263" t="s">
        <v>10108</v>
      </c>
      <c r="B16431" s="263" t="s">
        <v>32009</v>
      </c>
      <c r="C16431" s="263" t="s">
        <v>12</v>
      </c>
      <c r="D16431" t="s">
        <v>2</v>
      </c>
    </row>
    <row r="16432" spans="1:4" x14ac:dyDescent="0.2">
      <c r="A16432" s="263" t="s">
        <v>19435</v>
      </c>
      <c r="B16432" s="263" t="s">
        <v>32009</v>
      </c>
      <c r="C16432" s="263" t="s">
        <v>12</v>
      </c>
      <c r="D16432" t="s">
        <v>2</v>
      </c>
    </row>
    <row r="16433" spans="1:4" x14ac:dyDescent="0.2">
      <c r="A16433" s="263" t="s">
        <v>4412</v>
      </c>
      <c r="B16433" s="263" t="s">
        <v>32010</v>
      </c>
      <c r="C16433" s="263" t="s">
        <v>12</v>
      </c>
      <c r="D16433" t="s">
        <v>2</v>
      </c>
    </row>
    <row r="16434" spans="1:4" x14ac:dyDescent="0.2">
      <c r="A16434" s="263" t="s">
        <v>19436</v>
      </c>
      <c r="B16434" s="263" t="s">
        <v>32010</v>
      </c>
      <c r="C16434" s="263" t="s">
        <v>12</v>
      </c>
      <c r="D16434" t="s">
        <v>2</v>
      </c>
    </row>
    <row r="16435" spans="1:4" x14ac:dyDescent="0.2">
      <c r="A16435" s="263" t="s">
        <v>4413</v>
      </c>
      <c r="B16435" s="263" t="s">
        <v>32011</v>
      </c>
      <c r="C16435" s="263" t="s">
        <v>12</v>
      </c>
      <c r="D16435" t="s">
        <v>2</v>
      </c>
    </row>
    <row r="16436" spans="1:4" x14ac:dyDescent="0.2">
      <c r="A16436" s="263" t="s">
        <v>19437</v>
      </c>
      <c r="B16436" s="263" t="s">
        <v>32011</v>
      </c>
      <c r="C16436" s="263" t="s">
        <v>12</v>
      </c>
      <c r="D16436" t="s">
        <v>2</v>
      </c>
    </row>
    <row r="16437" spans="1:4" x14ac:dyDescent="0.2">
      <c r="A16437" s="263" t="s">
        <v>4414</v>
      </c>
      <c r="B16437" s="263" t="s">
        <v>32012</v>
      </c>
      <c r="C16437" s="263" t="s">
        <v>12</v>
      </c>
      <c r="D16437" t="s">
        <v>2</v>
      </c>
    </row>
    <row r="16438" spans="1:4" x14ac:dyDescent="0.2">
      <c r="A16438" s="263" t="s">
        <v>19438</v>
      </c>
      <c r="B16438" s="263" t="s">
        <v>32012</v>
      </c>
      <c r="C16438" s="263" t="s">
        <v>12</v>
      </c>
      <c r="D16438" t="s">
        <v>2</v>
      </c>
    </row>
    <row r="16439" spans="1:4" x14ac:dyDescent="0.2">
      <c r="A16439" s="263" t="s">
        <v>4415</v>
      </c>
      <c r="B16439" s="263" t="s">
        <v>32013</v>
      </c>
      <c r="C16439" s="263" t="s">
        <v>12</v>
      </c>
      <c r="D16439" t="s">
        <v>2</v>
      </c>
    </row>
    <row r="16440" spans="1:4" x14ac:dyDescent="0.2">
      <c r="A16440" s="263" t="s">
        <v>19439</v>
      </c>
      <c r="B16440" s="263" t="s">
        <v>32013</v>
      </c>
      <c r="C16440" s="263" t="s">
        <v>12</v>
      </c>
      <c r="D16440" t="s">
        <v>2</v>
      </c>
    </row>
    <row r="16441" spans="1:4" x14ac:dyDescent="0.2">
      <c r="A16441" s="263" t="s">
        <v>4416</v>
      </c>
      <c r="B16441" s="263" t="s">
        <v>32014</v>
      </c>
      <c r="C16441" s="263" t="s">
        <v>12</v>
      </c>
      <c r="D16441" t="s">
        <v>2</v>
      </c>
    </row>
    <row r="16442" spans="1:4" x14ac:dyDescent="0.2">
      <c r="A16442" s="263" t="s">
        <v>19440</v>
      </c>
      <c r="B16442" s="263" t="s">
        <v>32014</v>
      </c>
      <c r="C16442" s="263" t="s">
        <v>12</v>
      </c>
      <c r="D16442" t="s">
        <v>2</v>
      </c>
    </row>
    <row r="16443" spans="1:4" x14ac:dyDescent="0.2">
      <c r="A16443" s="263" t="s">
        <v>4417</v>
      </c>
      <c r="B16443" s="263" t="s">
        <v>32015</v>
      </c>
      <c r="C16443" s="263" t="s">
        <v>12</v>
      </c>
      <c r="D16443" t="s">
        <v>2</v>
      </c>
    </row>
    <row r="16444" spans="1:4" x14ac:dyDescent="0.2">
      <c r="A16444" s="263" t="s">
        <v>19441</v>
      </c>
      <c r="B16444" s="263" t="s">
        <v>32015</v>
      </c>
      <c r="C16444" s="263" t="s">
        <v>12</v>
      </c>
      <c r="D16444" t="s">
        <v>2</v>
      </c>
    </row>
    <row r="16445" spans="1:4" x14ac:dyDescent="0.2">
      <c r="A16445" s="263" t="s">
        <v>4418</v>
      </c>
      <c r="B16445" s="263" t="s">
        <v>32016</v>
      </c>
      <c r="C16445" s="263" t="s">
        <v>12</v>
      </c>
      <c r="D16445" t="s">
        <v>2</v>
      </c>
    </row>
    <row r="16446" spans="1:4" x14ac:dyDescent="0.2">
      <c r="A16446" s="263" t="s">
        <v>19442</v>
      </c>
      <c r="B16446" s="263" t="s">
        <v>32016</v>
      </c>
      <c r="C16446" s="263" t="s">
        <v>12</v>
      </c>
      <c r="D16446" t="s">
        <v>2</v>
      </c>
    </row>
    <row r="16447" spans="1:4" x14ac:dyDescent="0.2">
      <c r="A16447" s="263" t="s">
        <v>4419</v>
      </c>
      <c r="B16447" s="263" t="s">
        <v>32017</v>
      </c>
      <c r="C16447" s="263" t="s">
        <v>12</v>
      </c>
      <c r="D16447" t="s">
        <v>2</v>
      </c>
    </row>
    <row r="16448" spans="1:4" x14ac:dyDescent="0.2">
      <c r="A16448" s="263" t="s">
        <v>19443</v>
      </c>
      <c r="B16448" s="263" t="s">
        <v>32017</v>
      </c>
      <c r="C16448" s="263" t="s">
        <v>12</v>
      </c>
      <c r="D16448" t="s">
        <v>2</v>
      </c>
    </row>
    <row r="16449" spans="1:4" x14ac:dyDescent="0.2">
      <c r="A16449" s="263" t="s">
        <v>4420</v>
      </c>
      <c r="B16449" s="263" t="s">
        <v>32018</v>
      </c>
      <c r="C16449" s="263" t="s">
        <v>12</v>
      </c>
      <c r="D16449" t="s">
        <v>2</v>
      </c>
    </row>
    <row r="16450" spans="1:4" x14ac:dyDescent="0.2">
      <c r="A16450" s="263" t="s">
        <v>19444</v>
      </c>
      <c r="B16450" s="263" t="s">
        <v>32018</v>
      </c>
      <c r="C16450" s="263" t="s">
        <v>12</v>
      </c>
      <c r="D16450" t="s">
        <v>2</v>
      </c>
    </row>
    <row r="16451" spans="1:4" x14ac:dyDescent="0.2">
      <c r="A16451" s="263" t="s">
        <v>23228</v>
      </c>
      <c r="B16451" s="263" t="s">
        <v>32019</v>
      </c>
      <c r="C16451" s="263" t="s">
        <v>12</v>
      </c>
      <c r="D16451" t="s">
        <v>2</v>
      </c>
    </row>
    <row r="16452" spans="1:4" x14ac:dyDescent="0.2">
      <c r="A16452" s="263" t="s">
        <v>23229</v>
      </c>
      <c r="B16452" s="263" t="s">
        <v>32019</v>
      </c>
      <c r="C16452" s="263" t="s">
        <v>12</v>
      </c>
      <c r="D16452" t="s">
        <v>2</v>
      </c>
    </row>
    <row r="16453" spans="1:4" x14ac:dyDescent="0.2">
      <c r="A16453" s="263" t="s">
        <v>4421</v>
      </c>
      <c r="B16453" s="263" t="s">
        <v>32020</v>
      </c>
      <c r="C16453" s="263" t="s">
        <v>12</v>
      </c>
      <c r="D16453" t="s">
        <v>2</v>
      </c>
    </row>
    <row r="16454" spans="1:4" x14ac:dyDescent="0.2">
      <c r="A16454" s="263" t="s">
        <v>19445</v>
      </c>
      <c r="B16454" s="263" t="s">
        <v>32020</v>
      </c>
      <c r="C16454" s="263" t="s">
        <v>12</v>
      </c>
      <c r="D16454" t="s">
        <v>2</v>
      </c>
    </row>
    <row r="16455" spans="1:4" x14ac:dyDescent="0.2">
      <c r="A16455" s="263" t="s">
        <v>23230</v>
      </c>
      <c r="B16455" s="263" t="s">
        <v>32021</v>
      </c>
      <c r="C16455" s="263" t="s">
        <v>12</v>
      </c>
      <c r="D16455" t="s">
        <v>2</v>
      </c>
    </row>
    <row r="16456" spans="1:4" x14ac:dyDescent="0.2">
      <c r="A16456" s="263" t="s">
        <v>23231</v>
      </c>
      <c r="B16456" s="263" t="s">
        <v>32021</v>
      </c>
      <c r="C16456" s="263" t="s">
        <v>12</v>
      </c>
      <c r="D16456" t="s">
        <v>2</v>
      </c>
    </row>
    <row r="16457" spans="1:4" x14ac:dyDescent="0.2">
      <c r="A16457" s="263" t="s">
        <v>4422</v>
      </c>
      <c r="B16457" s="263" t="s">
        <v>32022</v>
      </c>
      <c r="C16457" s="263" t="s">
        <v>12</v>
      </c>
      <c r="D16457" t="s">
        <v>2</v>
      </c>
    </row>
    <row r="16458" spans="1:4" x14ac:dyDescent="0.2">
      <c r="A16458" s="263" t="s">
        <v>19446</v>
      </c>
      <c r="B16458" s="263" t="s">
        <v>32022</v>
      </c>
      <c r="C16458" s="263" t="s">
        <v>12</v>
      </c>
      <c r="D16458" t="s">
        <v>2</v>
      </c>
    </row>
    <row r="16459" spans="1:4" x14ac:dyDescent="0.2">
      <c r="A16459" s="263" t="s">
        <v>4423</v>
      </c>
      <c r="B16459" s="263" t="s">
        <v>32023</v>
      </c>
      <c r="C16459" s="263" t="s">
        <v>12</v>
      </c>
      <c r="D16459" t="s">
        <v>2</v>
      </c>
    </row>
    <row r="16460" spans="1:4" x14ac:dyDescent="0.2">
      <c r="A16460" s="263" t="s">
        <v>19447</v>
      </c>
      <c r="B16460" s="263" t="s">
        <v>32023</v>
      </c>
      <c r="C16460" s="263" t="s">
        <v>12</v>
      </c>
      <c r="D16460" t="s">
        <v>2</v>
      </c>
    </row>
    <row r="16461" spans="1:4" x14ac:dyDescent="0.2">
      <c r="A16461" s="263" t="s">
        <v>10109</v>
      </c>
      <c r="B16461" s="263" t="s">
        <v>32024</v>
      </c>
      <c r="C16461" s="263" t="s">
        <v>12</v>
      </c>
      <c r="D16461" t="s">
        <v>2</v>
      </c>
    </row>
    <row r="16462" spans="1:4" x14ac:dyDescent="0.2">
      <c r="A16462" s="263" t="s">
        <v>19448</v>
      </c>
      <c r="B16462" s="263" t="s">
        <v>32024</v>
      </c>
      <c r="C16462" s="263" t="s">
        <v>12</v>
      </c>
      <c r="D16462" t="s">
        <v>2</v>
      </c>
    </row>
    <row r="16463" spans="1:4" x14ac:dyDescent="0.2">
      <c r="A16463" s="263" t="s">
        <v>10110</v>
      </c>
      <c r="B16463" s="263" t="s">
        <v>32025</v>
      </c>
      <c r="C16463" s="263" t="s">
        <v>12</v>
      </c>
      <c r="D16463" t="s">
        <v>2</v>
      </c>
    </row>
    <row r="16464" spans="1:4" x14ac:dyDescent="0.2">
      <c r="A16464" s="263" t="s">
        <v>19449</v>
      </c>
      <c r="B16464" s="263" t="s">
        <v>32025</v>
      </c>
      <c r="C16464" s="263" t="s">
        <v>12</v>
      </c>
      <c r="D16464" t="s">
        <v>2</v>
      </c>
    </row>
    <row r="16465" spans="1:4" x14ac:dyDescent="0.2">
      <c r="A16465" s="263" t="s">
        <v>4424</v>
      </c>
      <c r="B16465" s="263" t="s">
        <v>23889</v>
      </c>
      <c r="C16465" s="263" t="s">
        <v>12</v>
      </c>
      <c r="D16465" t="s">
        <v>2</v>
      </c>
    </row>
    <row r="16466" spans="1:4" x14ac:dyDescent="0.2">
      <c r="A16466" s="263" t="s">
        <v>19450</v>
      </c>
      <c r="B16466" s="263" t="s">
        <v>23889</v>
      </c>
      <c r="C16466" s="263" t="s">
        <v>12</v>
      </c>
      <c r="D16466" t="s">
        <v>2</v>
      </c>
    </row>
    <row r="16467" spans="1:4" x14ac:dyDescent="0.2">
      <c r="A16467" s="263" t="s">
        <v>10111</v>
      </c>
      <c r="B16467" s="263" t="s">
        <v>32026</v>
      </c>
      <c r="C16467" s="263" t="s">
        <v>12</v>
      </c>
      <c r="D16467" t="s">
        <v>2</v>
      </c>
    </row>
    <row r="16468" spans="1:4" x14ac:dyDescent="0.2">
      <c r="A16468" s="263" t="s">
        <v>19451</v>
      </c>
      <c r="B16468" s="263" t="s">
        <v>32026</v>
      </c>
      <c r="C16468" s="263" t="s">
        <v>12</v>
      </c>
      <c r="D16468" t="s">
        <v>2</v>
      </c>
    </row>
    <row r="16469" spans="1:4" x14ac:dyDescent="0.2">
      <c r="A16469" s="263" t="s">
        <v>10112</v>
      </c>
      <c r="B16469" s="263" t="s">
        <v>32027</v>
      </c>
      <c r="C16469" s="263" t="s">
        <v>12</v>
      </c>
      <c r="D16469" t="s">
        <v>2</v>
      </c>
    </row>
    <row r="16470" spans="1:4" x14ac:dyDescent="0.2">
      <c r="A16470" s="263" t="s">
        <v>19452</v>
      </c>
      <c r="B16470" s="263" t="s">
        <v>32027</v>
      </c>
      <c r="C16470" s="263" t="s">
        <v>12</v>
      </c>
      <c r="D16470" t="s">
        <v>2</v>
      </c>
    </row>
    <row r="16471" spans="1:4" x14ac:dyDescent="0.2">
      <c r="A16471" s="263" t="s">
        <v>10113</v>
      </c>
      <c r="B16471" s="263" t="s">
        <v>32028</v>
      </c>
      <c r="C16471" s="263" t="s">
        <v>12</v>
      </c>
      <c r="D16471" t="s">
        <v>2</v>
      </c>
    </row>
    <row r="16472" spans="1:4" x14ac:dyDescent="0.2">
      <c r="A16472" s="263" t="s">
        <v>19453</v>
      </c>
      <c r="B16472" s="263" t="s">
        <v>32028</v>
      </c>
      <c r="C16472" s="263" t="s">
        <v>12</v>
      </c>
      <c r="D16472" t="s">
        <v>2</v>
      </c>
    </row>
    <row r="16473" spans="1:4" x14ac:dyDescent="0.2">
      <c r="A16473" s="263" t="s">
        <v>10114</v>
      </c>
      <c r="B16473" s="263" t="s">
        <v>32029</v>
      </c>
      <c r="C16473" s="263" t="s">
        <v>12</v>
      </c>
      <c r="D16473" t="s">
        <v>2</v>
      </c>
    </row>
    <row r="16474" spans="1:4" x14ac:dyDescent="0.2">
      <c r="A16474" s="263" t="s">
        <v>19454</v>
      </c>
      <c r="B16474" s="263" t="s">
        <v>32029</v>
      </c>
      <c r="C16474" s="263" t="s">
        <v>12</v>
      </c>
      <c r="D16474" t="s">
        <v>2</v>
      </c>
    </row>
    <row r="16475" spans="1:4" x14ac:dyDescent="0.2">
      <c r="A16475" s="263" t="s">
        <v>10115</v>
      </c>
      <c r="B16475" s="263" t="s">
        <v>32030</v>
      </c>
      <c r="C16475" s="263" t="s">
        <v>12</v>
      </c>
      <c r="D16475" t="s">
        <v>2</v>
      </c>
    </row>
    <row r="16476" spans="1:4" x14ac:dyDescent="0.2">
      <c r="A16476" s="263" t="s">
        <v>19455</v>
      </c>
      <c r="B16476" s="263" t="s">
        <v>32030</v>
      </c>
      <c r="C16476" s="263" t="s">
        <v>12</v>
      </c>
      <c r="D16476" t="s">
        <v>2</v>
      </c>
    </row>
    <row r="16477" spans="1:4" x14ac:dyDescent="0.2">
      <c r="A16477" s="263" t="s">
        <v>10116</v>
      </c>
      <c r="B16477" s="263" t="s">
        <v>32031</v>
      </c>
      <c r="C16477" s="263" t="s">
        <v>12</v>
      </c>
      <c r="D16477" t="s">
        <v>2</v>
      </c>
    </row>
    <row r="16478" spans="1:4" x14ac:dyDescent="0.2">
      <c r="A16478" s="263" t="s">
        <v>19456</v>
      </c>
      <c r="B16478" s="263" t="s">
        <v>32031</v>
      </c>
      <c r="C16478" s="263" t="s">
        <v>12</v>
      </c>
      <c r="D16478" t="s">
        <v>2</v>
      </c>
    </row>
    <row r="16479" spans="1:4" x14ac:dyDescent="0.2">
      <c r="A16479" s="263" t="s">
        <v>4425</v>
      </c>
      <c r="B16479" s="263" t="s">
        <v>23890</v>
      </c>
      <c r="C16479" s="263" t="s">
        <v>12</v>
      </c>
      <c r="D16479" t="s">
        <v>2</v>
      </c>
    </row>
    <row r="16480" spans="1:4" x14ac:dyDescent="0.2">
      <c r="A16480" s="263" t="s">
        <v>19457</v>
      </c>
      <c r="B16480" s="263" t="s">
        <v>23890</v>
      </c>
      <c r="C16480" s="263" t="s">
        <v>12</v>
      </c>
      <c r="D16480" t="s">
        <v>2</v>
      </c>
    </row>
    <row r="16481" spans="1:4" x14ac:dyDescent="0.2">
      <c r="A16481" s="263" t="s">
        <v>10117</v>
      </c>
      <c r="B16481" s="263" t="s">
        <v>32032</v>
      </c>
      <c r="C16481" s="263" t="s">
        <v>12</v>
      </c>
      <c r="D16481" t="s">
        <v>2</v>
      </c>
    </row>
    <row r="16482" spans="1:4" x14ac:dyDescent="0.2">
      <c r="A16482" s="263" t="s">
        <v>19458</v>
      </c>
      <c r="B16482" s="263" t="s">
        <v>32032</v>
      </c>
      <c r="C16482" s="263" t="s">
        <v>12</v>
      </c>
      <c r="D16482" t="s">
        <v>2</v>
      </c>
    </row>
    <row r="16483" spans="1:4" x14ac:dyDescent="0.2">
      <c r="A16483" s="263" t="s">
        <v>10118</v>
      </c>
      <c r="B16483" s="263" t="s">
        <v>32033</v>
      </c>
      <c r="C16483" s="263" t="s">
        <v>12</v>
      </c>
      <c r="D16483" t="s">
        <v>2</v>
      </c>
    </row>
    <row r="16484" spans="1:4" x14ac:dyDescent="0.2">
      <c r="A16484" s="263" t="s">
        <v>19459</v>
      </c>
      <c r="B16484" s="263" t="s">
        <v>32033</v>
      </c>
      <c r="C16484" s="263" t="s">
        <v>12</v>
      </c>
      <c r="D16484" t="s">
        <v>2</v>
      </c>
    </row>
    <row r="16485" spans="1:4" x14ac:dyDescent="0.2">
      <c r="A16485" s="263" t="s">
        <v>4427</v>
      </c>
      <c r="B16485" s="263" t="s">
        <v>23891</v>
      </c>
      <c r="C16485" s="263" t="s">
        <v>12</v>
      </c>
      <c r="D16485" t="s">
        <v>2</v>
      </c>
    </row>
    <row r="16486" spans="1:4" x14ac:dyDescent="0.2">
      <c r="A16486" s="263" t="s">
        <v>19460</v>
      </c>
      <c r="B16486" s="263" t="s">
        <v>23891</v>
      </c>
      <c r="C16486" s="263" t="s">
        <v>12</v>
      </c>
      <c r="D16486" t="s">
        <v>2</v>
      </c>
    </row>
    <row r="16487" spans="1:4" x14ac:dyDescent="0.2">
      <c r="A16487" s="263" t="s">
        <v>10119</v>
      </c>
      <c r="B16487" s="263" t="s">
        <v>23892</v>
      </c>
      <c r="C16487" s="263" t="s">
        <v>12</v>
      </c>
      <c r="D16487" t="s">
        <v>2</v>
      </c>
    </row>
    <row r="16488" spans="1:4" x14ac:dyDescent="0.2">
      <c r="A16488" s="263" t="s">
        <v>19461</v>
      </c>
      <c r="B16488" s="263" t="s">
        <v>23892</v>
      </c>
      <c r="C16488" s="263" t="s">
        <v>12</v>
      </c>
      <c r="D16488" t="s">
        <v>2</v>
      </c>
    </row>
    <row r="16489" spans="1:4" x14ac:dyDescent="0.2">
      <c r="A16489" s="263" t="s">
        <v>4426</v>
      </c>
      <c r="B16489" s="263" t="s">
        <v>23893</v>
      </c>
      <c r="C16489" s="263" t="s">
        <v>12</v>
      </c>
      <c r="D16489" t="s">
        <v>2</v>
      </c>
    </row>
    <row r="16490" spans="1:4" x14ac:dyDescent="0.2">
      <c r="A16490" s="263" t="s">
        <v>19462</v>
      </c>
      <c r="B16490" s="263" t="s">
        <v>23893</v>
      </c>
      <c r="C16490" s="263" t="s">
        <v>12</v>
      </c>
      <c r="D16490" t="s">
        <v>2</v>
      </c>
    </row>
    <row r="16491" spans="1:4" x14ac:dyDescent="0.2">
      <c r="A16491" s="263" t="s">
        <v>10120</v>
      </c>
      <c r="B16491" s="263" t="s">
        <v>23894</v>
      </c>
      <c r="C16491" s="263" t="s">
        <v>12</v>
      </c>
      <c r="D16491" t="s">
        <v>2</v>
      </c>
    </row>
    <row r="16492" spans="1:4" x14ac:dyDescent="0.2">
      <c r="A16492" s="263" t="s">
        <v>19463</v>
      </c>
      <c r="B16492" s="263" t="s">
        <v>23894</v>
      </c>
      <c r="C16492" s="263" t="s">
        <v>12</v>
      </c>
      <c r="D16492" t="s">
        <v>2</v>
      </c>
    </row>
    <row r="16493" spans="1:4" x14ac:dyDescent="0.2">
      <c r="A16493" s="263" t="s">
        <v>10121</v>
      </c>
      <c r="B16493" s="263" t="s">
        <v>23895</v>
      </c>
      <c r="C16493" s="263" t="s">
        <v>12</v>
      </c>
      <c r="D16493" t="s">
        <v>2</v>
      </c>
    </row>
    <row r="16494" spans="1:4" x14ac:dyDescent="0.2">
      <c r="A16494" s="263" t="s">
        <v>19464</v>
      </c>
      <c r="B16494" s="263" t="s">
        <v>23895</v>
      </c>
      <c r="C16494" s="263" t="s">
        <v>12</v>
      </c>
      <c r="D16494" t="s">
        <v>2</v>
      </c>
    </row>
    <row r="16495" spans="1:4" x14ac:dyDescent="0.2">
      <c r="A16495" s="263" t="s">
        <v>4428</v>
      </c>
      <c r="B16495" s="263" t="s">
        <v>23896</v>
      </c>
      <c r="C16495" s="263" t="s">
        <v>12</v>
      </c>
      <c r="D16495" t="s">
        <v>2</v>
      </c>
    </row>
    <row r="16496" spans="1:4" x14ac:dyDescent="0.2">
      <c r="A16496" s="263" t="s">
        <v>19465</v>
      </c>
      <c r="B16496" s="263" t="s">
        <v>23896</v>
      </c>
      <c r="C16496" s="263" t="s">
        <v>12</v>
      </c>
      <c r="D16496" t="s">
        <v>2</v>
      </c>
    </row>
    <row r="16497" spans="1:4" x14ac:dyDescent="0.2">
      <c r="A16497" s="263" t="s">
        <v>4429</v>
      </c>
      <c r="B16497" s="263" t="s">
        <v>23897</v>
      </c>
      <c r="C16497" s="263" t="s">
        <v>12</v>
      </c>
      <c r="D16497" t="s">
        <v>2</v>
      </c>
    </row>
    <row r="16498" spans="1:4" x14ac:dyDescent="0.2">
      <c r="A16498" s="263" t="s">
        <v>19466</v>
      </c>
      <c r="B16498" s="263" t="s">
        <v>23897</v>
      </c>
      <c r="C16498" s="263" t="s">
        <v>12</v>
      </c>
      <c r="D16498" t="s">
        <v>2</v>
      </c>
    </row>
    <row r="16499" spans="1:4" x14ac:dyDescent="0.2">
      <c r="A16499" s="263" t="s">
        <v>10122</v>
      </c>
      <c r="B16499" s="263" t="s">
        <v>32034</v>
      </c>
      <c r="C16499" s="263" t="s">
        <v>12</v>
      </c>
      <c r="D16499" t="s">
        <v>2</v>
      </c>
    </row>
    <row r="16500" spans="1:4" x14ac:dyDescent="0.2">
      <c r="A16500" s="263" t="s">
        <v>19467</v>
      </c>
      <c r="B16500" s="263" t="s">
        <v>32034</v>
      </c>
      <c r="C16500" s="263" t="s">
        <v>12</v>
      </c>
      <c r="D16500" t="s">
        <v>2</v>
      </c>
    </row>
    <row r="16501" spans="1:4" x14ac:dyDescent="0.2">
      <c r="A16501" s="263" t="s">
        <v>23898</v>
      </c>
      <c r="B16501" s="263" t="s">
        <v>32035</v>
      </c>
      <c r="C16501" s="263" t="s">
        <v>12</v>
      </c>
      <c r="D16501" t="s">
        <v>2</v>
      </c>
    </row>
    <row r="16502" spans="1:4" x14ac:dyDescent="0.2">
      <c r="A16502" s="263" t="s">
        <v>23899</v>
      </c>
      <c r="B16502" s="263" t="s">
        <v>32035</v>
      </c>
      <c r="C16502" s="263" t="s">
        <v>12</v>
      </c>
      <c r="D16502" t="s">
        <v>2</v>
      </c>
    </row>
    <row r="16503" spans="1:4" x14ac:dyDescent="0.2">
      <c r="A16503" s="263" t="s">
        <v>35127</v>
      </c>
      <c r="B16503" s="263" t="s">
        <v>35128</v>
      </c>
      <c r="C16503" s="263" t="s">
        <v>12</v>
      </c>
      <c r="D16503" t="s">
        <v>2</v>
      </c>
    </row>
    <row r="16504" spans="1:4" x14ac:dyDescent="0.2">
      <c r="A16504" s="263" t="s">
        <v>35129</v>
      </c>
      <c r="B16504" s="263" t="s">
        <v>35128</v>
      </c>
      <c r="C16504" s="263" t="s">
        <v>12</v>
      </c>
      <c r="D16504" t="s">
        <v>2</v>
      </c>
    </row>
    <row r="16505" spans="1:4" x14ac:dyDescent="0.2">
      <c r="A16505" s="263" t="s">
        <v>23900</v>
      </c>
      <c r="B16505" s="263" t="s">
        <v>35130</v>
      </c>
      <c r="C16505" s="263" t="s">
        <v>12</v>
      </c>
      <c r="D16505" t="s">
        <v>2</v>
      </c>
    </row>
    <row r="16506" spans="1:4" x14ac:dyDescent="0.2">
      <c r="A16506" s="263" t="s">
        <v>23901</v>
      </c>
      <c r="B16506" s="263" t="s">
        <v>35130</v>
      </c>
      <c r="C16506" s="263" t="s">
        <v>12</v>
      </c>
      <c r="D16506" t="s">
        <v>2</v>
      </c>
    </row>
    <row r="16507" spans="1:4" x14ac:dyDescent="0.2">
      <c r="A16507" s="263" t="s">
        <v>10123</v>
      </c>
      <c r="B16507" s="263" t="s">
        <v>23902</v>
      </c>
      <c r="C16507" s="263" t="s">
        <v>12</v>
      </c>
      <c r="D16507" t="s">
        <v>2</v>
      </c>
    </row>
    <row r="16508" spans="1:4" x14ac:dyDescent="0.2">
      <c r="A16508" s="263" t="s">
        <v>19468</v>
      </c>
      <c r="B16508" s="263" t="s">
        <v>23902</v>
      </c>
      <c r="C16508" s="263" t="s">
        <v>12</v>
      </c>
      <c r="D16508" t="s">
        <v>2</v>
      </c>
    </row>
    <row r="16509" spans="1:4" x14ac:dyDescent="0.2">
      <c r="A16509" s="263" t="s">
        <v>4430</v>
      </c>
      <c r="B16509" s="263" t="s">
        <v>23903</v>
      </c>
      <c r="C16509" s="263" t="s">
        <v>12</v>
      </c>
      <c r="D16509" t="s">
        <v>2</v>
      </c>
    </row>
    <row r="16510" spans="1:4" x14ac:dyDescent="0.2">
      <c r="A16510" s="263" t="s">
        <v>19469</v>
      </c>
      <c r="B16510" s="263" t="s">
        <v>23903</v>
      </c>
      <c r="C16510" s="263" t="s">
        <v>12</v>
      </c>
      <c r="D16510" t="s">
        <v>2</v>
      </c>
    </row>
    <row r="16511" spans="1:4" x14ac:dyDescent="0.2">
      <c r="A16511" s="263" t="s">
        <v>4431</v>
      </c>
      <c r="B16511" s="263" t="s">
        <v>32036</v>
      </c>
      <c r="C16511" s="263" t="s">
        <v>12</v>
      </c>
      <c r="D16511" t="s">
        <v>2</v>
      </c>
    </row>
    <row r="16512" spans="1:4" x14ac:dyDescent="0.2">
      <c r="A16512" s="263" t="s">
        <v>19470</v>
      </c>
      <c r="B16512" s="263" t="s">
        <v>32036</v>
      </c>
      <c r="C16512" s="263" t="s">
        <v>12</v>
      </c>
      <c r="D16512" t="s">
        <v>2</v>
      </c>
    </row>
    <row r="16513" spans="1:4" x14ac:dyDescent="0.2">
      <c r="A16513" s="263" t="s">
        <v>4432</v>
      </c>
      <c r="B16513" s="263" t="s">
        <v>32037</v>
      </c>
      <c r="C16513" s="263" t="s">
        <v>12</v>
      </c>
      <c r="D16513" t="s">
        <v>2</v>
      </c>
    </row>
    <row r="16514" spans="1:4" x14ac:dyDescent="0.2">
      <c r="A16514" s="263" t="s">
        <v>19471</v>
      </c>
      <c r="B16514" s="263" t="s">
        <v>32037</v>
      </c>
      <c r="C16514" s="263" t="s">
        <v>12</v>
      </c>
      <c r="D16514" t="s">
        <v>2</v>
      </c>
    </row>
    <row r="16515" spans="1:4" x14ac:dyDescent="0.2">
      <c r="A16515" s="263" t="s">
        <v>4433</v>
      </c>
      <c r="B16515" s="263" t="s">
        <v>23904</v>
      </c>
      <c r="C16515" s="263" t="s">
        <v>12</v>
      </c>
      <c r="D16515" t="s">
        <v>2</v>
      </c>
    </row>
    <row r="16516" spans="1:4" x14ac:dyDescent="0.2">
      <c r="A16516" s="263" t="s">
        <v>19472</v>
      </c>
      <c r="B16516" s="263" t="s">
        <v>23904</v>
      </c>
      <c r="C16516" s="263" t="s">
        <v>12</v>
      </c>
      <c r="D16516" t="s">
        <v>2</v>
      </c>
    </row>
    <row r="16517" spans="1:4" x14ac:dyDescent="0.2">
      <c r="A16517" s="263" t="s">
        <v>4434</v>
      </c>
      <c r="B16517" s="263" t="s">
        <v>23905</v>
      </c>
      <c r="C16517" s="263" t="s">
        <v>12</v>
      </c>
      <c r="D16517" t="s">
        <v>2</v>
      </c>
    </row>
    <row r="16518" spans="1:4" x14ac:dyDescent="0.2">
      <c r="A16518" s="263" t="s">
        <v>19473</v>
      </c>
      <c r="B16518" s="263" t="s">
        <v>23905</v>
      </c>
      <c r="C16518" s="263" t="s">
        <v>12</v>
      </c>
      <c r="D16518" t="s">
        <v>2</v>
      </c>
    </row>
    <row r="16519" spans="1:4" x14ac:dyDescent="0.2">
      <c r="A16519" s="263" t="s">
        <v>4435</v>
      </c>
      <c r="B16519" s="263" t="s">
        <v>23906</v>
      </c>
      <c r="C16519" s="263" t="s">
        <v>12</v>
      </c>
      <c r="D16519" t="s">
        <v>2</v>
      </c>
    </row>
    <row r="16520" spans="1:4" x14ac:dyDescent="0.2">
      <c r="A16520" s="263" t="s">
        <v>19474</v>
      </c>
      <c r="B16520" s="263" t="s">
        <v>23906</v>
      </c>
      <c r="C16520" s="263" t="s">
        <v>12</v>
      </c>
      <c r="D16520" t="s">
        <v>2</v>
      </c>
    </row>
    <row r="16521" spans="1:4" x14ac:dyDescent="0.2">
      <c r="A16521" s="263" t="s">
        <v>10124</v>
      </c>
      <c r="B16521" s="263" t="s">
        <v>32038</v>
      </c>
      <c r="C16521" s="263" t="s">
        <v>12</v>
      </c>
      <c r="D16521" t="s">
        <v>2</v>
      </c>
    </row>
    <row r="16522" spans="1:4" x14ac:dyDescent="0.2">
      <c r="A16522" s="263" t="s">
        <v>19475</v>
      </c>
      <c r="B16522" s="263" t="s">
        <v>32038</v>
      </c>
      <c r="C16522" s="263" t="s">
        <v>12</v>
      </c>
      <c r="D16522" t="s">
        <v>2</v>
      </c>
    </row>
    <row r="16523" spans="1:4" x14ac:dyDescent="0.2">
      <c r="A16523" s="263" t="s">
        <v>10125</v>
      </c>
      <c r="B16523" s="263" t="s">
        <v>32039</v>
      </c>
      <c r="C16523" s="263" t="s">
        <v>12</v>
      </c>
      <c r="D16523" t="s">
        <v>2</v>
      </c>
    </row>
    <row r="16524" spans="1:4" x14ac:dyDescent="0.2">
      <c r="A16524" s="263" t="s">
        <v>19476</v>
      </c>
      <c r="B16524" s="263" t="s">
        <v>32039</v>
      </c>
      <c r="C16524" s="263" t="s">
        <v>12</v>
      </c>
      <c r="D16524" t="s">
        <v>2</v>
      </c>
    </row>
    <row r="16525" spans="1:4" x14ac:dyDescent="0.2">
      <c r="A16525" s="263" t="s">
        <v>4436</v>
      </c>
      <c r="B16525" s="263" t="s">
        <v>32040</v>
      </c>
      <c r="C16525" s="263" t="s">
        <v>12</v>
      </c>
      <c r="D16525" t="s">
        <v>2</v>
      </c>
    </row>
    <row r="16526" spans="1:4" x14ac:dyDescent="0.2">
      <c r="A16526" s="263" t="s">
        <v>19477</v>
      </c>
      <c r="B16526" s="263" t="s">
        <v>32040</v>
      </c>
      <c r="C16526" s="263" t="s">
        <v>12</v>
      </c>
      <c r="D16526" t="s">
        <v>2</v>
      </c>
    </row>
    <row r="16527" spans="1:4" x14ac:dyDescent="0.2">
      <c r="A16527" s="263" t="s">
        <v>4437</v>
      </c>
      <c r="B16527" s="263" t="s">
        <v>32041</v>
      </c>
      <c r="C16527" s="263" t="s">
        <v>12</v>
      </c>
      <c r="D16527" t="s">
        <v>2</v>
      </c>
    </row>
    <row r="16528" spans="1:4" x14ac:dyDescent="0.2">
      <c r="A16528" s="263" t="s">
        <v>19478</v>
      </c>
      <c r="B16528" s="263" t="s">
        <v>32041</v>
      </c>
      <c r="C16528" s="263" t="s">
        <v>12</v>
      </c>
      <c r="D16528" t="s">
        <v>2</v>
      </c>
    </row>
    <row r="16529" spans="1:4" x14ac:dyDescent="0.2">
      <c r="A16529" s="263" t="s">
        <v>4438</v>
      </c>
      <c r="B16529" s="263" t="s">
        <v>32042</v>
      </c>
      <c r="C16529" s="263" t="s">
        <v>12</v>
      </c>
      <c r="D16529" t="s">
        <v>2</v>
      </c>
    </row>
    <row r="16530" spans="1:4" x14ac:dyDescent="0.2">
      <c r="A16530" s="263" t="s">
        <v>19479</v>
      </c>
      <c r="B16530" s="263" t="s">
        <v>32042</v>
      </c>
      <c r="C16530" s="263" t="s">
        <v>12</v>
      </c>
      <c r="D16530" t="s">
        <v>2</v>
      </c>
    </row>
    <row r="16531" spans="1:4" x14ac:dyDescent="0.2">
      <c r="A16531" s="263" t="s">
        <v>10126</v>
      </c>
      <c r="B16531" s="263" t="s">
        <v>35131</v>
      </c>
      <c r="C16531" s="263" t="s">
        <v>12</v>
      </c>
      <c r="D16531" t="s">
        <v>2</v>
      </c>
    </row>
    <row r="16532" spans="1:4" x14ac:dyDescent="0.2">
      <c r="A16532" s="263" t="s">
        <v>19480</v>
      </c>
      <c r="B16532" s="263" t="s">
        <v>35131</v>
      </c>
      <c r="C16532" s="263" t="s">
        <v>12</v>
      </c>
      <c r="D16532" t="s">
        <v>2</v>
      </c>
    </row>
    <row r="16533" spans="1:4" x14ac:dyDescent="0.2">
      <c r="A16533" s="263" t="s">
        <v>10127</v>
      </c>
      <c r="B16533" s="263" t="s">
        <v>35132</v>
      </c>
      <c r="C16533" s="263" t="s">
        <v>12</v>
      </c>
      <c r="D16533" t="s">
        <v>2</v>
      </c>
    </row>
    <row r="16534" spans="1:4" x14ac:dyDescent="0.2">
      <c r="A16534" s="263" t="s">
        <v>19481</v>
      </c>
      <c r="B16534" s="263" t="s">
        <v>35132</v>
      </c>
      <c r="C16534" s="263" t="s">
        <v>12</v>
      </c>
      <c r="D16534" t="s">
        <v>2</v>
      </c>
    </row>
    <row r="16535" spans="1:4" x14ac:dyDescent="0.2">
      <c r="A16535" s="263" t="s">
        <v>10128</v>
      </c>
      <c r="B16535" s="263" t="s">
        <v>35133</v>
      </c>
      <c r="C16535" s="263" t="s">
        <v>12</v>
      </c>
      <c r="D16535" t="s">
        <v>2</v>
      </c>
    </row>
    <row r="16536" spans="1:4" x14ac:dyDescent="0.2">
      <c r="A16536" s="263" t="s">
        <v>19482</v>
      </c>
      <c r="B16536" s="263" t="s">
        <v>35133</v>
      </c>
      <c r="C16536" s="263" t="s">
        <v>12</v>
      </c>
      <c r="D16536" t="s">
        <v>2</v>
      </c>
    </row>
    <row r="16537" spans="1:4" x14ac:dyDescent="0.2">
      <c r="A16537" s="263" t="s">
        <v>10129</v>
      </c>
      <c r="B16537" s="263" t="s">
        <v>32043</v>
      </c>
      <c r="C16537" s="263" t="s">
        <v>12</v>
      </c>
      <c r="D16537" t="s">
        <v>2</v>
      </c>
    </row>
    <row r="16538" spans="1:4" x14ac:dyDescent="0.2">
      <c r="A16538" s="263" t="s">
        <v>19483</v>
      </c>
      <c r="B16538" s="263" t="s">
        <v>32043</v>
      </c>
      <c r="C16538" s="263" t="s">
        <v>12</v>
      </c>
      <c r="D16538" t="s">
        <v>2</v>
      </c>
    </row>
    <row r="16539" spans="1:4" x14ac:dyDescent="0.2">
      <c r="A16539" s="263" t="s">
        <v>10130</v>
      </c>
      <c r="B16539" s="263" t="s">
        <v>32044</v>
      </c>
      <c r="C16539" s="263" t="s">
        <v>12</v>
      </c>
      <c r="D16539" t="s">
        <v>2</v>
      </c>
    </row>
    <row r="16540" spans="1:4" x14ac:dyDescent="0.2">
      <c r="A16540" s="263" t="s">
        <v>19484</v>
      </c>
      <c r="B16540" s="263" t="s">
        <v>32044</v>
      </c>
      <c r="C16540" s="263" t="s">
        <v>12</v>
      </c>
      <c r="D16540" t="s">
        <v>2</v>
      </c>
    </row>
    <row r="16541" spans="1:4" x14ac:dyDescent="0.2">
      <c r="A16541" s="263" t="s">
        <v>10131</v>
      </c>
      <c r="B16541" s="263" t="s">
        <v>32045</v>
      </c>
      <c r="C16541" s="263" t="s">
        <v>12</v>
      </c>
      <c r="D16541" t="s">
        <v>2</v>
      </c>
    </row>
    <row r="16542" spans="1:4" x14ac:dyDescent="0.2">
      <c r="A16542" s="263" t="s">
        <v>19485</v>
      </c>
      <c r="B16542" s="263" t="s">
        <v>32045</v>
      </c>
      <c r="C16542" s="263" t="s">
        <v>12</v>
      </c>
      <c r="D16542" t="s">
        <v>2</v>
      </c>
    </row>
    <row r="16543" spans="1:4" x14ac:dyDescent="0.2">
      <c r="A16543" s="263" t="s">
        <v>23907</v>
      </c>
      <c r="B16543" s="263" t="s">
        <v>32046</v>
      </c>
      <c r="C16543" s="263" t="s">
        <v>12</v>
      </c>
      <c r="D16543" t="s">
        <v>2</v>
      </c>
    </row>
    <row r="16544" spans="1:4" x14ac:dyDescent="0.2">
      <c r="A16544" s="263" t="s">
        <v>23908</v>
      </c>
      <c r="B16544" s="263" t="s">
        <v>32046</v>
      </c>
      <c r="C16544" s="263" t="s">
        <v>12</v>
      </c>
      <c r="D16544" t="s">
        <v>2</v>
      </c>
    </row>
    <row r="16545" spans="1:4" x14ac:dyDescent="0.2">
      <c r="A16545" s="263" t="s">
        <v>10132</v>
      </c>
      <c r="B16545" s="263" t="s">
        <v>32047</v>
      </c>
      <c r="C16545" s="263" t="s">
        <v>12</v>
      </c>
      <c r="D16545" t="s">
        <v>2</v>
      </c>
    </row>
    <row r="16546" spans="1:4" x14ac:dyDescent="0.2">
      <c r="A16546" s="263" t="s">
        <v>19486</v>
      </c>
      <c r="B16546" s="263" t="s">
        <v>32047</v>
      </c>
      <c r="C16546" s="263" t="s">
        <v>12</v>
      </c>
      <c r="D16546" t="s">
        <v>2</v>
      </c>
    </row>
    <row r="16547" spans="1:4" x14ac:dyDescent="0.2">
      <c r="A16547" s="263" t="s">
        <v>10133</v>
      </c>
      <c r="B16547" s="263" t="s">
        <v>32048</v>
      </c>
      <c r="C16547" s="263" t="s">
        <v>12</v>
      </c>
      <c r="D16547" t="s">
        <v>2</v>
      </c>
    </row>
    <row r="16548" spans="1:4" x14ac:dyDescent="0.2">
      <c r="A16548" s="263" t="s">
        <v>19487</v>
      </c>
      <c r="B16548" s="263" t="s">
        <v>32048</v>
      </c>
      <c r="C16548" s="263" t="s">
        <v>12</v>
      </c>
      <c r="D16548" t="s">
        <v>2</v>
      </c>
    </row>
    <row r="16549" spans="1:4" x14ac:dyDescent="0.2">
      <c r="A16549" s="263" t="s">
        <v>10134</v>
      </c>
      <c r="B16549" s="263" t="s">
        <v>32049</v>
      </c>
      <c r="C16549" s="263" t="s">
        <v>12</v>
      </c>
      <c r="D16549" t="s">
        <v>2</v>
      </c>
    </row>
    <row r="16550" spans="1:4" x14ac:dyDescent="0.2">
      <c r="A16550" s="263" t="s">
        <v>19488</v>
      </c>
      <c r="B16550" s="263" t="s">
        <v>32049</v>
      </c>
      <c r="C16550" s="263" t="s">
        <v>12</v>
      </c>
      <c r="D16550" t="s">
        <v>2</v>
      </c>
    </row>
    <row r="16551" spans="1:4" x14ac:dyDescent="0.2">
      <c r="A16551" s="263" t="s">
        <v>10135</v>
      </c>
      <c r="B16551" s="263" t="s">
        <v>32050</v>
      </c>
      <c r="C16551" s="263" t="s">
        <v>12</v>
      </c>
      <c r="D16551" t="s">
        <v>2</v>
      </c>
    </row>
    <row r="16552" spans="1:4" x14ac:dyDescent="0.2">
      <c r="A16552" s="263" t="s">
        <v>19489</v>
      </c>
      <c r="B16552" s="263" t="s">
        <v>32050</v>
      </c>
      <c r="C16552" s="263" t="s">
        <v>12</v>
      </c>
      <c r="D16552" t="s">
        <v>2</v>
      </c>
    </row>
    <row r="16553" spans="1:4" x14ac:dyDescent="0.2">
      <c r="A16553" s="263" t="s">
        <v>10136</v>
      </c>
      <c r="B16553" s="263" t="s">
        <v>32051</v>
      </c>
      <c r="C16553" s="263" t="s">
        <v>12</v>
      </c>
      <c r="D16553" t="s">
        <v>2</v>
      </c>
    </row>
    <row r="16554" spans="1:4" x14ac:dyDescent="0.2">
      <c r="A16554" s="263" t="s">
        <v>19490</v>
      </c>
      <c r="B16554" s="263" t="s">
        <v>32051</v>
      </c>
      <c r="C16554" s="263" t="s">
        <v>12</v>
      </c>
      <c r="D16554" t="s">
        <v>2</v>
      </c>
    </row>
    <row r="16555" spans="1:4" x14ac:dyDescent="0.2">
      <c r="A16555" s="263" t="s">
        <v>10137</v>
      </c>
      <c r="B16555" s="263" t="s">
        <v>23909</v>
      </c>
      <c r="C16555" s="263" t="s">
        <v>12</v>
      </c>
      <c r="D16555" t="s">
        <v>2</v>
      </c>
    </row>
    <row r="16556" spans="1:4" x14ac:dyDescent="0.2">
      <c r="A16556" s="263" t="s">
        <v>19491</v>
      </c>
      <c r="B16556" s="263" t="s">
        <v>23909</v>
      </c>
      <c r="C16556" s="263" t="s">
        <v>12</v>
      </c>
      <c r="D16556" t="s">
        <v>2</v>
      </c>
    </row>
    <row r="16557" spans="1:4" x14ac:dyDescent="0.2">
      <c r="A16557" s="263" t="s">
        <v>10138</v>
      </c>
      <c r="B16557" s="263" t="s">
        <v>23910</v>
      </c>
      <c r="C16557" s="263" t="s">
        <v>12</v>
      </c>
      <c r="D16557" t="s">
        <v>2</v>
      </c>
    </row>
    <row r="16558" spans="1:4" x14ac:dyDescent="0.2">
      <c r="A16558" s="263" t="s">
        <v>19492</v>
      </c>
      <c r="B16558" s="263" t="s">
        <v>23910</v>
      </c>
      <c r="C16558" s="263" t="s">
        <v>12</v>
      </c>
      <c r="D16558" t="s">
        <v>2</v>
      </c>
    </row>
    <row r="16559" spans="1:4" x14ac:dyDescent="0.2">
      <c r="A16559" s="263" t="s">
        <v>10139</v>
      </c>
      <c r="B16559" s="263" t="s">
        <v>23911</v>
      </c>
      <c r="C16559" s="263" t="s">
        <v>12</v>
      </c>
      <c r="D16559" t="s">
        <v>2</v>
      </c>
    </row>
    <row r="16560" spans="1:4" x14ac:dyDescent="0.2">
      <c r="A16560" s="263" t="s">
        <v>19493</v>
      </c>
      <c r="B16560" s="263" t="s">
        <v>23911</v>
      </c>
      <c r="C16560" s="263" t="s">
        <v>12</v>
      </c>
      <c r="D16560" t="s">
        <v>2</v>
      </c>
    </row>
    <row r="16561" spans="1:4" x14ac:dyDescent="0.2">
      <c r="A16561" s="263" t="s">
        <v>23912</v>
      </c>
      <c r="B16561" s="263" t="s">
        <v>32052</v>
      </c>
      <c r="C16561" s="263" t="s">
        <v>12</v>
      </c>
      <c r="D16561" t="s">
        <v>2</v>
      </c>
    </row>
    <row r="16562" spans="1:4" x14ac:dyDescent="0.2">
      <c r="A16562" s="263" t="s">
        <v>23913</v>
      </c>
      <c r="B16562" s="263" t="s">
        <v>32052</v>
      </c>
      <c r="C16562" s="263" t="s">
        <v>12</v>
      </c>
      <c r="D16562" t="s">
        <v>2</v>
      </c>
    </row>
    <row r="16563" spans="1:4" x14ac:dyDescent="0.2">
      <c r="A16563" s="263" t="s">
        <v>23914</v>
      </c>
      <c r="B16563" s="263" t="s">
        <v>32053</v>
      </c>
      <c r="C16563" s="263" t="s">
        <v>12</v>
      </c>
      <c r="D16563" t="s">
        <v>2</v>
      </c>
    </row>
    <row r="16564" spans="1:4" x14ac:dyDescent="0.2">
      <c r="A16564" s="263" t="s">
        <v>23915</v>
      </c>
      <c r="B16564" s="263" t="s">
        <v>32053</v>
      </c>
      <c r="C16564" s="263" t="s">
        <v>12</v>
      </c>
      <c r="D16564" t="s">
        <v>2</v>
      </c>
    </row>
    <row r="16565" spans="1:4" x14ac:dyDescent="0.2">
      <c r="A16565" s="263" t="s">
        <v>23916</v>
      </c>
      <c r="B16565" s="263" t="s">
        <v>32054</v>
      </c>
      <c r="C16565" s="263" t="s">
        <v>12</v>
      </c>
      <c r="D16565" t="s">
        <v>2</v>
      </c>
    </row>
    <row r="16566" spans="1:4" x14ac:dyDescent="0.2">
      <c r="A16566" s="263" t="s">
        <v>23917</v>
      </c>
      <c r="B16566" s="263" t="s">
        <v>32054</v>
      </c>
      <c r="C16566" s="263" t="s">
        <v>12</v>
      </c>
      <c r="D16566" t="s">
        <v>2</v>
      </c>
    </row>
    <row r="16567" spans="1:4" x14ac:dyDescent="0.2">
      <c r="A16567" s="263" t="s">
        <v>23918</v>
      </c>
      <c r="B16567" s="263" t="s">
        <v>32055</v>
      </c>
      <c r="C16567" s="263" t="s">
        <v>12</v>
      </c>
      <c r="D16567" t="s">
        <v>2</v>
      </c>
    </row>
    <row r="16568" spans="1:4" x14ac:dyDescent="0.2">
      <c r="A16568" s="263" t="s">
        <v>23919</v>
      </c>
      <c r="B16568" s="263" t="s">
        <v>32055</v>
      </c>
      <c r="C16568" s="263" t="s">
        <v>12</v>
      </c>
      <c r="D16568" t="s">
        <v>2</v>
      </c>
    </row>
    <row r="16569" spans="1:4" x14ac:dyDescent="0.2">
      <c r="A16569" s="263" t="s">
        <v>23920</v>
      </c>
      <c r="B16569" s="263" t="s">
        <v>32056</v>
      </c>
      <c r="C16569" s="263" t="s">
        <v>12</v>
      </c>
      <c r="D16569" t="s">
        <v>2</v>
      </c>
    </row>
    <row r="16570" spans="1:4" x14ac:dyDescent="0.2">
      <c r="A16570" s="263" t="s">
        <v>23921</v>
      </c>
      <c r="B16570" s="263" t="s">
        <v>32056</v>
      </c>
      <c r="C16570" s="263" t="s">
        <v>12</v>
      </c>
      <c r="D16570" t="s">
        <v>2</v>
      </c>
    </row>
    <row r="16571" spans="1:4" x14ac:dyDescent="0.2">
      <c r="A16571" s="263" t="s">
        <v>4439</v>
      </c>
      <c r="B16571" s="263" t="s">
        <v>32057</v>
      </c>
      <c r="C16571" s="263" t="s">
        <v>12</v>
      </c>
      <c r="D16571" t="s">
        <v>2</v>
      </c>
    </row>
    <row r="16572" spans="1:4" x14ac:dyDescent="0.2">
      <c r="A16572" s="263" t="s">
        <v>19494</v>
      </c>
      <c r="B16572" s="263" t="s">
        <v>32057</v>
      </c>
      <c r="C16572" s="263" t="s">
        <v>12</v>
      </c>
      <c r="D16572" t="s">
        <v>2</v>
      </c>
    </row>
    <row r="16573" spans="1:4" x14ac:dyDescent="0.2">
      <c r="A16573" s="263" t="s">
        <v>4440</v>
      </c>
      <c r="B16573" s="263" t="s">
        <v>32058</v>
      </c>
      <c r="C16573" s="263" t="s">
        <v>12</v>
      </c>
      <c r="D16573" t="s">
        <v>2</v>
      </c>
    </row>
    <row r="16574" spans="1:4" x14ac:dyDescent="0.2">
      <c r="A16574" s="263" t="s">
        <v>19495</v>
      </c>
      <c r="B16574" s="263" t="s">
        <v>32058</v>
      </c>
      <c r="C16574" s="263" t="s">
        <v>12</v>
      </c>
      <c r="D16574" t="s">
        <v>2</v>
      </c>
    </row>
    <row r="16575" spans="1:4" x14ac:dyDescent="0.2">
      <c r="A16575" s="263" t="s">
        <v>4441</v>
      </c>
      <c r="B16575" s="263" t="s">
        <v>32059</v>
      </c>
      <c r="C16575" s="263" t="s">
        <v>12</v>
      </c>
      <c r="D16575" t="s">
        <v>2</v>
      </c>
    </row>
    <row r="16576" spans="1:4" x14ac:dyDescent="0.2">
      <c r="A16576" s="263" t="s">
        <v>19496</v>
      </c>
      <c r="B16576" s="263" t="s">
        <v>32059</v>
      </c>
      <c r="C16576" s="263" t="s">
        <v>12</v>
      </c>
      <c r="D16576" t="s">
        <v>2</v>
      </c>
    </row>
    <row r="16577" spans="1:4" x14ac:dyDescent="0.2">
      <c r="A16577" s="263" t="s">
        <v>4442</v>
      </c>
      <c r="B16577" s="263" t="s">
        <v>32060</v>
      </c>
      <c r="C16577" s="263" t="s">
        <v>12</v>
      </c>
      <c r="D16577" t="s">
        <v>2</v>
      </c>
    </row>
    <row r="16578" spans="1:4" x14ac:dyDescent="0.2">
      <c r="A16578" s="263" t="s">
        <v>19497</v>
      </c>
      <c r="B16578" s="263" t="s">
        <v>32060</v>
      </c>
      <c r="C16578" s="263" t="s">
        <v>12</v>
      </c>
      <c r="D16578" t="s">
        <v>2</v>
      </c>
    </row>
    <row r="16579" spans="1:4" x14ac:dyDescent="0.2">
      <c r="A16579" s="263" t="s">
        <v>4443</v>
      </c>
      <c r="B16579" s="263" t="s">
        <v>32061</v>
      </c>
      <c r="C16579" s="263" t="s">
        <v>12</v>
      </c>
      <c r="D16579" t="s">
        <v>2</v>
      </c>
    </row>
    <row r="16580" spans="1:4" x14ac:dyDescent="0.2">
      <c r="A16580" s="263" t="s">
        <v>19498</v>
      </c>
      <c r="B16580" s="263" t="s">
        <v>32061</v>
      </c>
      <c r="C16580" s="263" t="s">
        <v>12</v>
      </c>
      <c r="D16580" t="s">
        <v>2</v>
      </c>
    </row>
    <row r="16581" spans="1:4" x14ac:dyDescent="0.2">
      <c r="A16581" s="263" t="s">
        <v>10140</v>
      </c>
      <c r="B16581" s="263" t="s">
        <v>32062</v>
      </c>
      <c r="C16581" s="263" t="s">
        <v>12</v>
      </c>
      <c r="D16581" t="s">
        <v>2</v>
      </c>
    </row>
    <row r="16582" spans="1:4" x14ac:dyDescent="0.2">
      <c r="A16582" s="263" t="s">
        <v>19499</v>
      </c>
      <c r="B16582" s="263" t="s">
        <v>32062</v>
      </c>
      <c r="C16582" s="263" t="s">
        <v>12</v>
      </c>
      <c r="D16582" t="s">
        <v>2</v>
      </c>
    </row>
    <row r="16583" spans="1:4" x14ac:dyDescent="0.2">
      <c r="A16583" s="263" t="s">
        <v>10141</v>
      </c>
      <c r="B16583" s="263" t="s">
        <v>32063</v>
      </c>
      <c r="C16583" s="263" t="s">
        <v>12</v>
      </c>
      <c r="D16583" t="s">
        <v>2</v>
      </c>
    </row>
    <row r="16584" spans="1:4" x14ac:dyDescent="0.2">
      <c r="A16584" s="263" t="s">
        <v>19500</v>
      </c>
      <c r="B16584" s="263" t="s">
        <v>32063</v>
      </c>
      <c r="C16584" s="263" t="s">
        <v>12</v>
      </c>
      <c r="D16584" t="s">
        <v>2</v>
      </c>
    </row>
    <row r="16585" spans="1:4" x14ac:dyDescent="0.2">
      <c r="A16585" s="263" t="s">
        <v>10142</v>
      </c>
      <c r="B16585" s="263" t="s">
        <v>32064</v>
      </c>
      <c r="C16585" s="263" t="s">
        <v>12</v>
      </c>
      <c r="D16585" t="s">
        <v>2</v>
      </c>
    </row>
    <row r="16586" spans="1:4" x14ac:dyDescent="0.2">
      <c r="A16586" s="263" t="s">
        <v>19501</v>
      </c>
      <c r="B16586" s="263" t="s">
        <v>32064</v>
      </c>
      <c r="C16586" s="263" t="s">
        <v>12</v>
      </c>
      <c r="D16586" t="s">
        <v>2</v>
      </c>
    </row>
    <row r="16587" spans="1:4" x14ac:dyDescent="0.2">
      <c r="A16587" s="263" t="s">
        <v>10143</v>
      </c>
      <c r="B16587" s="263" t="s">
        <v>32065</v>
      </c>
      <c r="C16587" s="263" t="s">
        <v>12</v>
      </c>
      <c r="D16587" t="s">
        <v>2</v>
      </c>
    </row>
    <row r="16588" spans="1:4" x14ac:dyDescent="0.2">
      <c r="A16588" s="263" t="s">
        <v>19502</v>
      </c>
      <c r="B16588" s="263" t="s">
        <v>32065</v>
      </c>
      <c r="C16588" s="263" t="s">
        <v>12</v>
      </c>
      <c r="D16588" t="s">
        <v>2</v>
      </c>
    </row>
    <row r="16589" spans="1:4" x14ac:dyDescent="0.2">
      <c r="A16589" s="263" t="s">
        <v>4444</v>
      </c>
      <c r="B16589" s="263" t="s">
        <v>32066</v>
      </c>
      <c r="C16589" s="263" t="s">
        <v>12</v>
      </c>
      <c r="D16589" t="s">
        <v>2</v>
      </c>
    </row>
    <row r="16590" spans="1:4" x14ac:dyDescent="0.2">
      <c r="A16590" s="263" t="s">
        <v>19503</v>
      </c>
      <c r="B16590" s="263" t="s">
        <v>32066</v>
      </c>
      <c r="C16590" s="263" t="s">
        <v>12</v>
      </c>
      <c r="D16590" t="s">
        <v>2</v>
      </c>
    </row>
    <row r="16591" spans="1:4" x14ac:dyDescent="0.2">
      <c r="A16591" s="263" t="s">
        <v>4445</v>
      </c>
      <c r="B16591" s="263" t="s">
        <v>32067</v>
      </c>
      <c r="C16591" s="263" t="s">
        <v>12</v>
      </c>
      <c r="D16591" t="s">
        <v>2</v>
      </c>
    </row>
    <row r="16592" spans="1:4" x14ac:dyDescent="0.2">
      <c r="A16592" s="263" t="s">
        <v>19504</v>
      </c>
      <c r="B16592" s="263" t="s">
        <v>32067</v>
      </c>
      <c r="C16592" s="263" t="s">
        <v>12</v>
      </c>
      <c r="D16592" t="s">
        <v>2</v>
      </c>
    </row>
    <row r="16593" spans="1:4" x14ac:dyDescent="0.2">
      <c r="A16593" s="263" t="s">
        <v>4446</v>
      </c>
      <c r="B16593" s="263" t="s">
        <v>32068</v>
      </c>
      <c r="C16593" s="263" t="s">
        <v>12</v>
      </c>
      <c r="D16593" t="s">
        <v>2</v>
      </c>
    </row>
    <row r="16594" spans="1:4" x14ac:dyDescent="0.2">
      <c r="A16594" s="263" t="s">
        <v>19505</v>
      </c>
      <c r="B16594" s="263" t="s">
        <v>32068</v>
      </c>
      <c r="C16594" s="263" t="s">
        <v>12</v>
      </c>
      <c r="D16594" t="s">
        <v>2</v>
      </c>
    </row>
    <row r="16595" spans="1:4" x14ac:dyDescent="0.2">
      <c r="A16595" s="263" t="s">
        <v>4447</v>
      </c>
      <c r="B16595" s="263" t="s">
        <v>32069</v>
      </c>
      <c r="C16595" s="263" t="s">
        <v>12</v>
      </c>
      <c r="D16595" t="s">
        <v>2</v>
      </c>
    </row>
    <row r="16596" spans="1:4" x14ac:dyDescent="0.2">
      <c r="A16596" s="263" t="s">
        <v>19506</v>
      </c>
      <c r="B16596" s="263" t="s">
        <v>32069</v>
      </c>
      <c r="C16596" s="263" t="s">
        <v>12</v>
      </c>
      <c r="D16596" t="s">
        <v>2</v>
      </c>
    </row>
    <row r="16597" spans="1:4" x14ac:dyDescent="0.2">
      <c r="A16597" s="263" t="s">
        <v>4448</v>
      </c>
      <c r="B16597" s="263" t="s">
        <v>32070</v>
      </c>
      <c r="C16597" s="263" t="s">
        <v>12</v>
      </c>
      <c r="D16597" t="s">
        <v>2</v>
      </c>
    </row>
    <row r="16598" spans="1:4" x14ac:dyDescent="0.2">
      <c r="A16598" s="263" t="s">
        <v>19507</v>
      </c>
      <c r="B16598" s="263" t="s">
        <v>32070</v>
      </c>
      <c r="C16598" s="263" t="s">
        <v>12</v>
      </c>
      <c r="D16598" t="s">
        <v>2</v>
      </c>
    </row>
    <row r="16599" spans="1:4" x14ac:dyDescent="0.2">
      <c r="A16599" s="263" t="s">
        <v>4449</v>
      </c>
      <c r="B16599" s="263" t="s">
        <v>32071</v>
      </c>
      <c r="C16599" s="263" t="s">
        <v>12</v>
      </c>
      <c r="D16599" t="s">
        <v>2</v>
      </c>
    </row>
    <row r="16600" spans="1:4" x14ac:dyDescent="0.2">
      <c r="A16600" s="263" t="s">
        <v>19508</v>
      </c>
      <c r="B16600" s="263" t="s">
        <v>32071</v>
      </c>
      <c r="C16600" s="263" t="s">
        <v>12</v>
      </c>
      <c r="D16600" t="s">
        <v>2</v>
      </c>
    </row>
    <row r="16601" spans="1:4" x14ac:dyDescent="0.2">
      <c r="A16601" s="263" t="s">
        <v>4450</v>
      </c>
      <c r="B16601" s="263" t="s">
        <v>32072</v>
      </c>
      <c r="C16601" s="263" t="s">
        <v>12</v>
      </c>
      <c r="D16601" t="s">
        <v>2</v>
      </c>
    </row>
    <row r="16602" spans="1:4" x14ac:dyDescent="0.2">
      <c r="A16602" s="263" t="s">
        <v>19509</v>
      </c>
      <c r="B16602" s="263" t="s">
        <v>32072</v>
      </c>
      <c r="C16602" s="263" t="s">
        <v>12</v>
      </c>
      <c r="D16602" t="s">
        <v>2</v>
      </c>
    </row>
    <row r="16603" spans="1:4" x14ac:dyDescent="0.2">
      <c r="A16603" s="263" t="s">
        <v>4451</v>
      </c>
      <c r="B16603" s="263" t="s">
        <v>32073</v>
      </c>
      <c r="C16603" s="263" t="s">
        <v>12</v>
      </c>
      <c r="D16603" t="s">
        <v>2</v>
      </c>
    </row>
    <row r="16604" spans="1:4" x14ac:dyDescent="0.2">
      <c r="A16604" s="263" t="s">
        <v>19510</v>
      </c>
      <c r="B16604" s="263" t="s">
        <v>32073</v>
      </c>
      <c r="C16604" s="263" t="s">
        <v>12</v>
      </c>
      <c r="D16604" t="s">
        <v>2</v>
      </c>
    </row>
    <row r="16605" spans="1:4" x14ac:dyDescent="0.2">
      <c r="A16605" s="263" t="s">
        <v>4452</v>
      </c>
      <c r="B16605" s="263" t="s">
        <v>32074</v>
      </c>
      <c r="C16605" s="263" t="s">
        <v>12</v>
      </c>
      <c r="D16605" t="s">
        <v>2</v>
      </c>
    </row>
    <row r="16606" spans="1:4" x14ac:dyDescent="0.2">
      <c r="A16606" s="263" t="s">
        <v>19511</v>
      </c>
      <c r="B16606" s="263" t="s">
        <v>32074</v>
      </c>
      <c r="C16606" s="263" t="s">
        <v>12</v>
      </c>
      <c r="D16606" t="s">
        <v>2</v>
      </c>
    </row>
    <row r="16607" spans="1:4" x14ac:dyDescent="0.2">
      <c r="A16607" s="263" t="s">
        <v>4453</v>
      </c>
      <c r="B16607" s="263" t="s">
        <v>32075</v>
      </c>
      <c r="C16607" s="263" t="s">
        <v>12</v>
      </c>
      <c r="D16607" t="s">
        <v>2</v>
      </c>
    </row>
    <row r="16608" spans="1:4" x14ac:dyDescent="0.2">
      <c r="A16608" s="263" t="s">
        <v>19512</v>
      </c>
      <c r="B16608" s="263" t="s">
        <v>32075</v>
      </c>
      <c r="C16608" s="263" t="s">
        <v>12</v>
      </c>
      <c r="D16608" t="s">
        <v>2</v>
      </c>
    </row>
    <row r="16609" spans="1:4" x14ac:dyDescent="0.2">
      <c r="A16609" s="263" t="s">
        <v>4454</v>
      </c>
      <c r="B16609" s="263" t="s">
        <v>32076</v>
      </c>
      <c r="C16609" s="263" t="s">
        <v>12</v>
      </c>
      <c r="D16609" t="s">
        <v>2</v>
      </c>
    </row>
    <row r="16610" spans="1:4" x14ac:dyDescent="0.2">
      <c r="A16610" s="263" t="s">
        <v>19513</v>
      </c>
      <c r="B16610" s="263" t="s">
        <v>32076</v>
      </c>
      <c r="C16610" s="263" t="s">
        <v>12</v>
      </c>
      <c r="D16610" t="s">
        <v>2</v>
      </c>
    </row>
    <row r="16611" spans="1:4" x14ac:dyDescent="0.2">
      <c r="A16611" s="263" t="s">
        <v>4455</v>
      </c>
      <c r="B16611" s="263" t="s">
        <v>32077</v>
      </c>
      <c r="C16611" s="263" t="s">
        <v>12</v>
      </c>
      <c r="D16611" t="s">
        <v>2</v>
      </c>
    </row>
    <row r="16612" spans="1:4" x14ac:dyDescent="0.2">
      <c r="A16612" s="263" t="s">
        <v>19514</v>
      </c>
      <c r="B16612" s="263" t="s">
        <v>32077</v>
      </c>
      <c r="C16612" s="263" t="s">
        <v>12</v>
      </c>
      <c r="D16612" t="s">
        <v>2</v>
      </c>
    </row>
    <row r="16613" spans="1:4" x14ac:dyDescent="0.2">
      <c r="A16613" s="263" t="s">
        <v>4456</v>
      </c>
      <c r="B16613" s="263" t="s">
        <v>32078</v>
      </c>
      <c r="C16613" s="263" t="s">
        <v>12</v>
      </c>
      <c r="D16613" t="s">
        <v>2</v>
      </c>
    </row>
    <row r="16614" spans="1:4" x14ac:dyDescent="0.2">
      <c r="A16614" s="263" t="s">
        <v>19515</v>
      </c>
      <c r="B16614" s="263" t="s">
        <v>32078</v>
      </c>
      <c r="C16614" s="263" t="s">
        <v>12</v>
      </c>
      <c r="D16614" t="s">
        <v>2</v>
      </c>
    </row>
    <row r="16615" spans="1:4" x14ac:dyDescent="0.2">
      <c r="A16615" s="263" t="s">
        <v>4457</v>
      </c>
      <c r="B16615" s="263" t="s">
        <v>32079</v>
      </c>
      <c r="C16615" s="263" t="s">
        <v>12</v>
      </c>
      <c r="D16615" t="s">
        <v>2</v>
      </c>
    </row>
    <row r="16616" spans="1:4" x14ac:dyDescent="0.2">
      <c r="A16616" s="263" t="s">
        <v>19516</v>
      </c>
      <c r="B16616" s="263" t="s">
        <v>32079</v>
      </c>
      <c r="C16616" s="263" t="s">
        <v>12</v>
      </c>
      <c r="D16616" t="s">
        <v>2</v>
      </c>
    </row>
    <row r="16617" spans="1:4" x14ac:dyDescent="0.2">
      <c r="A16617" s="263" t="s">
        <v>4458</v>
      </c>
      <c r="B16617" s="263" t="s">
        <v>32080</v>
      </c>
      <c r="C16617" s="263" t="s">
        <v>12</v>
      </c>
      <c r="D16617" t="s">
        <v>2</v>
      </c>
    </row>
    <row r="16618" spans="1:4" x14ac:dyDescent="0.2">
      <c r="A16618" s="263" t="s">
        <v>19517</v>
      </c>
      <c r="B16618" s="263" t="s">
        <v>32080</v>
      </c>
      <c r="C16618" s="263" t="s">
        <v>12</v>
      </c>
      <c r="D16618" t="s">
        <v>2</v>
      </c>
    </row>
    <row r="16619" spans="1:4" x14ac:dyDescent="0.2">
      <c r="A16619" s="263" t="s">
        <v>4459</v>
      </c>
      <c r="B16619" s="263" t="s">
        <v>32081</v>
      </c>
      <c r="C16619" s="263" t="s">
        <v>12</v>
      </c>
      <c r="D16619" t="s">
        <v>2</v>
      </c>
    </row>
    <row r="16620" spans="1:4" x14ac:dyDescent="0.2">
      <c r="A16620" s="263" t="s">
        <v>19518</v>
      </c>
      <c r="B16620" s="263" t="s">
        <v>32081</v>
      </c>
      <c r="C16620" s="263" t="s">
        <v>12</v>
      </c>
      <c r="D16620" t="s">
        <v>2</v>
      </c>
    </row>
    <row r="16621" spans="1:4" x14ac:dyDescent="0.2">
      <c r="A16621" s="263" t="s">
        <v>4460</v>
      </c>
      <c r="B16621" s="263" t="s">
        <v>32082</v>
      </c>
      <c r="C16621" s="263" t="s">
        <v>12</v>
      </c>
      <c r="D16621" t="s">
        <v>2</v>
      </c>
    </row>
    <row r="16622" spans="1:4" x14ac:dyDescent="0.2">
      <c r="A16622" s="263" t="s">
        <v>19519</v>
      </c>
      <c r="B16622" s="263" t="s">
        <v>32082</v>
      </c>
      <c r="C16622" s="263" t="s">
        <v>12</v>
      </c>
      <c r="D16622" t="s">
        <v>2</v>
      </c>
    </row>
    <row r="16623" spans="1:4" x14ac:dyDescent="0.2">
      <c r="A16623" s="263" t="s">
        <v>4461</v>
      </c>
      <c r="B16623" s="263" t="s">
        <v>32083</v>
      </c>
      <c r="C16623" s="263" t="s">
        <v>12</v>
      </c>
      <c r="D16623" t="s">
        <v>2</v>
      </c>
    </row>
    <row r="16624" spans="1:4" x14ac:dyDescent="0.2">
      <c r="A16624" s="263" t="s">
        <v>19520</v>
      </c>
      <c r="B16624" s="263" t="s">
        <v>32083</v>
      </c>
      <c r="C16624" s="263" t="s">
        <v>12</v>
      </c>
      <c r="D16624" t="s">
        <v>2</v>
      </c>
    </row>
    <row r="16625" spans="1:4" x14ac:dyDescent="0.2">
      <c r="A16625" s="263" t="s">
        <v>4462</v>
      </c>
      <c r="B16625" s="263" t="s">
        <v>32084</v>
      </c>
      <c r="C16625" s="263" t="s">
        <v>12</v>
      </c>
      <c r="D16625" t="s">
        <v>2</v>
      </c>
    </row>
    <row r="16626" spans="1:4" x14ac:dyDescent="0.2">
      <c r="A16626" s="263" t="s">
        <v>19521</v>
      </c>
      <c r="B16626" s="263" t="s">
        <v>32084</v>
      </c>
      <c r="C16626" s="263" t="s">
        <v>12</v>
      </c>
      <c r="D16626" t="s">
        <v>2</v>
      </c>
    </row>
    <row r="16627" spans="1:4" x14ac:dyDescent="0.2">
      <c r="A16627" s="263" t="s">
        <v>4463</v>
      </c>
      <c r="B16627" s="263" t="s">
        <v>32085</v>
      </c>
      <c r="C16627" s="263" t="s">
        <v>12</v>
      </c>
      <c r="D16627" t="s">
        <v>2</v>
      </c>
    </row>
    <row r="16628" spans="1:4" x14ac:dyDescent="0.2">
      <c r="A16628" s="263" t="s">
        <v>19522</v>
      </c>
      <c r="B16628" s="263" t="s">
        <v>32085</v>
      </c>
      <c r="C16628" s="263" t="s">
        <v>12</v>
      </c>
      <c r="D16628" t="s">
        <v>2</v>
      </c>
    </row>
    <row r="16629" spans="1:4" x14ac:dyDescent="0.2">
      <c r="A16629" s="263" t="s">
        <v>4464</v>
      </c>
      <c r="B16629" s="263" t="s">
        <v>32086</v>
      </c>
      <c r="C16629" s="263" t="s">
        <v>12</v>
      </c>
      <c r="D16629" t="s">
        <v>2</v>
      </c>
    </row>
    <row r="16630" spans="1:4" x14ac:dyDescent="0.2">
      <c r="A16630" s="263" t="s">
        <v>19523</v>
      </c>
      <c r="B16630" s="263" t="s">
        <v>32086</v>
      </c>
      <c r="C16630" s="263" t="s">
        <v>12</v>
      </c>
      <c r="D16630" t="s">
        <v>2</v>
      </c>
    </row>
    <row r="16631" spans="1:4" x14ac:dyDescent="0.2">
      <c r="A16631" s="263" t="s">
        <v>4465</v>
      </c>
      <c r="B16631" s="263" t="s">
        <v>32087</v>
      </c>
      <c r="C16631" s="263" t="s">
        <v>12</v>
      </c>
      <c r="D16631" t="s">
        <v>2</v>
      </c>
    </row>
    <row r="16632" spans="1:4" x14ac:dyDescent="0.2">
      <c r="A16632" s="263" t="s">
        <v>19524</v>
      </c>
      <c r="B16632" s="263" t="s">
        <v>32087</v>
      </c>
      <c r="C16632" s="263" t="s">
        <v>12</v>
      </c>
      <c r="D16632" t="s">
        <v>2</v>
      </c>
    </row>
    <row r="16633" spans="1:4" x14ac:dyDescent="0.2">
      <c r="A16633" s="263" t="s">
        <v>4466</v>
      </c>
      <c r="B16633" s="263" t="s">
        <v>32088</v>
      </c>
      <c r="C16633" s="263" t="s">
        <v>12</v>
      </c>
      <c r="D16633" t="s">
        <v>2</v>
      </c>
    </row>
    <row r="16634" spans="1:4" x14ac:dyDescent="0.2">
      <c r="A16634" s="263" t="s">
        <v>19525</v>
      </c>
      <c r="B16634" s="263" t="s">
        <v>32088</v>
      </c>
      <c r="C16634" s="263" t="s">
        <v>12</v>
      </c>
      <c r="D16634" t="s">
        <v>2</v>
      </c>
    </row>
    <row r="16635" spans="1:4" x14ac:dyDescent="0.2">
      <c r="A16635" s="263" t="s">
        <v>4467</v>
      </c>
      <c r="B16635" s="263" t="s">
        <v>32089</v>
      </c>
      <c r="C16635" s="263" t="s">
        <v>12</v>
      </c>
      <c r="D16635" t="s">
        <v>2</v>
      </c>
    </row>
    <row r="16636" spans="1:4" x14ac:dyDescent="0.2">
      <c r="A16636" s="263" t="s">
        <v>19526</v>
      </c>
      <c r="B16636" s="263" t="s">
        <v>32089</v>
      </c>
      <c r="C16636" s="263" t="s">
        <v>12</v>
      </c>
      <c r="D16636" t="s">
        <v>2</v>
      </c>
    </row>
    <row r="16637" spans="1:4" x14ac:dyDescent="0.2">
      <c r="A16637" s="263" t="s">
        <v>4468</v>
      </c>
      <c r="B16637" s="263" t="s">
        <v>32090</v>
      </c>
      <c r="C16637" s="263" t="s">
        <v>12</v>
      </c>
      <c r="D16637" t="s">
        <v>2</v>
      </c>
    </row>
    <row r="16638" spans="1:4" x14ac:dyDescent="0.2">
      <c r="A16638" s="263" t="s">
        <v>19527</v>
      </c>
      <c r="B16638" s="263" t="s">
        <v>32090</v>
      </c>
      <c r="C16638" s="263" t="s">
        <v>12</v>
      </c>
      <c r="D16638" t="s">
        <v>2</v>
      </c>
    </row>
    <row r="16639" spans="1:4" x14ac:dyDescent="0.2">
      <c r="A16639" s="263" t="s">
        <v>4469</v>
      </c>
      <c r="B16639" s="263" t="s">
        <v>32091</v>
      </c>
      <c r="C16639" s="263" t="s">
        <v>12</v>
      </c>
      <c r="D16639" t="s">
        <v>2</v>
      </c>
    </row>
    <row r="16640" spans="1:4" x14ac:dyDescent="0.2">
      <c r="A16640" s="263" t="s">
        <v>19528</v>
      </c>
      <c r="B16640" s="263" t="s">
        <v>32091</v>
      </c>
      <c r="C16640" s="263" t="s">
        <v>12</v>
      </c>
      <c r="D16640" t="s">
        <v>2</v>
      </c>
    </row>
    <row r="16641" spans="1:4" x14ac:dyDescent="0.2">
      <c r="A16641" s="263" t="s">
        <v>4470</v>
      </c>
      <c r="B16641" s="263" t="s">
        <v>32092</v>
      </c>
      <c r="C16641" s="263" t="s">
        <v>12</v>
      </c>
      <c r="D16641" t="s">
        <v>2</v>
      </c>
    </row>
    <row r="16642" spans="1:4" x14ac:dyDescent="0.2">
      <c r="A16642" s="263" t="s">
        <v>19529</v>
      </c>
      <c r="B16642" s="263" t="s">
        <v>32092</v>
      </c>
      <c r="C16642" s="263" t="s">
        <v>12</v>
      </c>
      <c r="D16642" t="s">
        <v>2</v>
      </c>
    </row>
    <row r="16643" spans="1:4" x14ac:dyDescent="0.2">
      <c r="A16643" s="263" t="s">
        <v>4471</v>
      </c>
      <c r="B16643" s="263" t="s">
        <v>32093</v>
      </c>
      <c r="C16643" s="263" t="s">
        <v>12</v>
      </c>
      <c r="D16643" t="s">
        <v>2</v>
      </c>
    </row>
    <row r="16644" spans="1:4" x14ac:dyDescent="0.2">
      <c r="A16644" s="263" t="s">
        <v>19530</v>
      </c>
      <c r="B16644" s="263" t="s">
        <v>32093</v>
      </c>
      <c r="C16644" s="263" t="s">
        <v>12</v>
      </c>
      <c r="D16644" t="s">
        <v>2</v>
      </c>
    </row>
    <row r="16645" spans="1:4" x14ac:dyDescent="0.2">
      <c r="A16645" s="263" t="s">
        <v>4472</v>
      </c>
      <c r="B16645" s="263" t="s">
        <v>32094</v>
      </c>
      <c r="C16645" s="263" t="s">
        <v>12</v>
      </c>
      <c r="D16645" t="s">
        <v>2</v>
      </c>
    </row>
    <row r="16646" spans="1:4" x14ac:dyDescent="0.2">
      <c r="A16646" s="263" t="s">
        <v>19531</v>
      </c>
      <c r="B16646" s="263" t="s">
        <v>32094</v>
      </c>
      <c r="C16646" s="263" t="s">
        <v>12</v>
      </c>
      <c r="D16646" t="s">
        <v>2</v>
      </c>
    </row>
    <row r="16647" spans="1:4" x14ac:dyDescent="0.2">
      <c r="A16647" s="263" t="s">
        <v>4473</v>
      </c>
      <c r="B16647" s="263" t="s">
        <v>32095</v>
      </c>
      <c r="C16647" s="263" t="s">
        <v>12</v>
      </c>
      <c r="D16647" t="s">
        <v>2</v>
      </c>
    </row>
    <row r="16648" spans="1:4" x14ac:dyDescent="0.2">
      <c r="A16648" s="263" t="s">
        <v>19532</v>
      </c>
      <c r="B16648" s="263" t="s">
        <v>32095</v>
      </c>
      <c r="C16648" s="263" t="s">
        <v>12</v>
      </c>
      <c r="D16648" t="s">
        <v>2</v>
      </c>
    </row>
    <row r="16649" spans="1:4" x14ac:dyDescent="0.2">
      <c r="A16649" s="263" t="s">
        <v>4474</v>
      </c>
      <c r="B16649" s="263" t="s">
        <v>32096</v>
      </c>
      <c r="C16649" s="263" t="s">
        <v>12</v>
      </c>
      <c r="D16649" t="s">
        <v>2</v>
      </c>
    </row>
    <row r="16650" spans="1:4" x14ac:dyDescent="0.2">
      <c r="A16650" s="263" t="s">
        <v>19533</v>
      </c>
      <c r="B16650" s="263" t="s">
        <v>32096</v>
      </c>
      <c r="C16650" s="263" t="s">
        <v>12</v>
      </c>
      <c r="D16650" t="s">
        <v>2</v>
      </c>
    </row>
    <row r="16651" spans="1:4" x14ac:dyDescent="0.2">
      <c r="A16651" s="263" t="s">
        <v>4475</v>
      </c>
      <c r="B16651" s="263" t="s">
        <v>32097</v>
      </c>
      <c r="C16651" s="263" t="s">
        <v>12</v>
      </c>
      <c r="D16651" t="s">
        <v>2</v>
      </c>
    </row>
    <row r="16652" spans="1:4" x14ac:dyDescent="0.2">
      <c r="A16652" s="263" t="s">
        <v>19534</v>
      </c>
      <c r="B16652" s="263" t="s">
        <v>32097</v>
      </c>
      <c r="C16652" s="263" t="s">
        <v>12</v>
      </c>
      <c r="D16652" t="s">
        <v>2</v>
      </c>
    </row>
    <row r="16653" spans="1:4" x14ac:dyDescent="0.2">
      <c r="A16653" s="263" t="s">
        <v>4476</v>
      </c>
      <c r="B16653" s="263" t="s">
        <v>32098</v>
      </c>
      <c r="C16653" s="263" t="s">
        <v>12</v>
      </c>
      <c r="D16653" t="s">
        <v>2</v>
      </c>
    </row>
    <row r="16654" spans="1:4" x14ac:dyDescent="0.2">
      <c r="A16654" s="263" t="s">
        <v>19535</v>
      </c>
      <c r="B16654" s="263" t="s">
        <v>32098</v>
      </c>
      <c r="C16654" s="263" t="s">
        <v>12</v>
      </c>
      <c r="D16654" t="s">
        <v>2</v>
      </c>
    </row>
    <row r="16655" spans="1:4" x14ac:dyDescent="0.2">
      <c r="A16655" s="263" t="s">
        <v>4477</v>
      </c>
      <c r="B16655" s="263" t="s">
        <v>32099</v>
      </c>
      <c r="C16655" s="263" t="s">
        <v>12</v>
      </c>
      <c r="D16655" t="s">
        <v>2</v>
      </c>
    </row>
    <row r="16656" spans="1:4" x14ac:dyDescent="0.2">
      <c r="A16656" s="263" t="s">
        <v>19536</v>
      </c>
      <c r="B16656" s="263" t="s">
        <v>32099</v>
      </c>
      <c r="C16656" s="263" t="s">
        <v>12</v>
      </c>
      <c r="D16656" t="s">
        <v>2</v>
      </c>
    </row>
    <row r="16657" spans="1:4" x14ac:dyDescent="0.2">
      <c r="A16657" s="263" t="s">
        <v>4478</v>
      </c>
      <c r="B16657" s="263" t="s">
        <v>32100</v>
      </c>
      <c r="C16657" s="263" t="s">
        <v>12</v>
      </c>
      <c r="D16657" t="s">
        <v>2</v>
      </c>
    </row>
    <row r="16658" spans="1:4" x14ac:dyDescent="0.2">
      <c r="A16658" s="263" t="s">
        <v>19537</v>
      </c>
      <c r="B16658" s="263" t="s">
        <v>32100</v>
      </c>
      <c r="C16658" s="263" t="s">
        <v>12</v>
      </c>
      <c r="D16658" t="s">
        <v>2</v>
      </c>
    </row>
    <row r="16659" spans="1:4" x14ac:dyDescent="0.2">
      <c r="A16659" s="263" t="s">
        <v>4479</v>
      </c>
      <c r="B16659" s="263" t="s">
        <v>32101</v>
      </c>
      <c r="C16659" s="263" t="s">
        <v>12</v>
      </c>
      <c r="D16659" t="s">
        <v>2</v>
      </c>
    </row>
    <row r="16660" spans="1:4" x14ac:dyDescent="0.2">
      <c r="A16660" s="263" t="s">
        <v>19538</v>
      </c>
      <c r="B16660" s="263" t="s">
        <v>32101</v>
      </c>
      <c r="C16660" s="263" t="s">
        <v>12</v>
      </c>
      <c r="D16660" t="s">
        <v>2</v>
      </c>
    </row>
    <row r="16661" spans="1:4" x14ac:dyDescent="0.2">
      <c r="A16661" s="263" t="s">
        <v>4480</v>
      </c>
      <c r="B16661" s="263" t="s">
        <v>32102</v>
      </c>
      <c r="C16661" s="263" t="s">
        <v>12</v>
      </c>
      <c r="D16661" t="s">
        <v>2</v>
      </c>
    </row>
    <row r="16662" spans="1:4" x14ac:dyDescent="0.2">
      <c r="A16662" s="263" t="s">
        <v>19539</v>
      </c>
      <c r="B16662" s="263" t="s">
        <v>32102</v>
      </c>
      <c r="C16662" s="263" t="s">
        <v>12</v>
      </c>
      <c r="D16662" t="s">
        <v>2</v>
      </c>
    </row>
    <row r="16663" spans="1:4" x14ac:dyDescent="0.2">
      <c r="A16663" s="263" t="s">
        <v>4481</v>
      </c>
      <c r="B16663" s="263" t="s">
        <v>32103</v>
      </c>
      <c r="C16663" s="263" t="s">
        <v>12</v>
      </c>
      <c r="D16663" t="s">
        <v>2</v>
      </c>
    </row>
    <row r="16664" spans="1:4" x14ac:dyDescent="0.2">
      <c r="A16664" s="263" t="s">
        <v>19540</v>
      </c>
      <c r="B16664" s="263" t="s">
        <v>32103</v>
      </c>
      <c r="C16664" s="263" t="s">
        <v>12</v>
      </c>
      <c r="D16664" t="s">
        <v>2</v>
      </c>
    </row>
    <row r="16665" spans="1:4" x14ac:dyDescent="0.2">
      <c r="A16665" s="263" t="s">
        <v>4482</v>
      </c>
      <c r="B16665" s="263" t="s">
        <v>32104</v>
      </c>
      <c r="C16665" s="263" t="s">
        <v>12</v>
      </c>
      <c r="D16665" t="s">
        <v>2</v>
      </c>
    </row>
    <row r="16666" spans="1:4" x14ac:dyDescent="0.2">
      <c r="A16666" s="263" t="s">
        <v>19541</v>
      </c>
      <c r="B16666" s="263" t="s">
        <v>32104</v>
      </c>
      <c r="C16666" s="263" t="s">
        <v>12</v>
      </c>
      <c r="D16666" t="s">
        <v>2</v>
      </c>
    </row>
    <row r="16667" spans="1:4" x14ac:dyDescent="0.2">
      <c r="A16667" s="263" t="s">
        <v>10144</v>
      </c>
      <c r="B16667" s="263" t="s">
        <v>32105</v>
      </c>
      <c r="C16667" s="263" t="s">
        <v>12</v>
      </c>
      <c r="D16667" t="s">
        <v>2</v>
      </c>
    </row>
    <row r="16668" spans="1:4" x14ac:dyDescent="0.2">
      <c r="A16668" s="263" t="s">
        <v>19542</v>
      </c>
      <c r="B16668" s="263" t="s">
        <v>32105</v>
      </c>
      <c r="C16668" s="263" t="s">
        <v>12</v>
      </c>
      <c r="D16668" t="s">
        <v>2</v>
      </c>
    </row>
    <row r="16669" spans="1:4" x14ac:dyDescent="0.2">
      <c r="A16669" s="263" t="s">
        <v>10145</v>
      </c>
      <c r="B16669" s="263" t="s">
        <v>32106</v>
      </c>
      <c r="C16669" s="263" t="s">
        <v>12</v>
      </c>
      <c r="D16669" t="s">
        <v>2</v>
      </c>
    </row>
    <row r="16670" spans="1:4" x14ac:dyDescent="0.2">
      <c r="A16670" s="263" t="s">
        <v>19543</v>
      </c>
      <c r="B16670" s="263" t="s">
        <v>32106</v>
      </c>
      <c r="C16670" s="263" t="s">
        <v>12</v>
      </c>
      <c r="D16670" t="s">
        <v>2</v>
      </c>
    </row>
    <row r="16671" spans="1:4" x14ac:dyDescent="0.2">
      <c r="A16671" s="263" t="s">
        <v>10146</v>
      </c>
      <c r="B16671" s="263" t="s">
        <v>32107</v>
      </c>
      <c r="C16671" s="263" t="s">
        <v>12</v>
      </c>
      <c r="D16671" t="s">
        <v>2</v>
      </c>
    </row>
    <row r="16672" spans="1:4" x14ac:dyDescent="0.2">
      <c r="A16672" s="263" t="s">
        <v>19544</v>
      </c>
      <c r="B16672" s="263" t="s">
        <v>32107</v>
      </c>
      <c r="C16672" s="263" t="s">
        <v>12</v>
      </c>
      <c r="D16672" t="s">
        <v>2</v>
      </c>
    </row>
    <row r="16673" spans="1:4" x14ac:dyDescent="0.2">
      <c r="A16673" s="263" t="s">
        <v>10147</v>
      </c>
      <c r="B16673" s="263" t="s">
        <v>32108</v>
      </c>
      <c r="C16673" s="263" t="s">
        <v>12</v>
      </c>
      <c r="D16673" t="s">
        <v>2</v>
      </c>
    </row>
    <row r="16674" spans="1:4" x14ac:dyDescent="0.2">
      <c r="A16674" s="263" t="s">
        <v>19545</v>
      </c>
      <c r="B16674" s="263" t="s">
        <v>32108</v>
      </c>
      <c r="C16674" s="263" t="s">
        <v>12</v>
      </c>
      <c r="D16674" t="s">
        <v>2</v>
      </c>
    </row>
    <row r="16675" spans="1:4" x14ac:dyDescent="0.2">
      <c r="A16675" s="263" t="s">
        <v>10148</v>
      </c>
      <c r="B16675" s="263" t="s">
        <v>32109</v>
      </c>
      <c r="C16675" s="263" t="s">
        <v>12</v>
      </c>
      <c r="D16675" t="s">
        <v>2</v>
      </c>
    </row>
    <row r="16676" spans="1:4" x14ac:dyDescent="0.2">
      <c r="A16676" s="263" t="s">
        <v>19546</v>
      </c>
      <c r="B16676" s="263" t="s">
        <v>32109</v>
      </c>
      <c r="C16676" s="263" t="s">
        <v>12</v>
      </c>
      <c r="D16676" t="s">
        <v>2</v>
      </c>
    </row>
    <row r="16677" spans="1:4" x14ac:dyDescent="0.2">
      <c r="A16677" s="263" t="s">
        <v>10149</v>
      </c>
      <c r="B16677" s="263" t="s">
        <v>32110</v>
      </c>
      <c r="C16677" s="263" t="s">
        <v>12</v>
      </c>
      <c r="D16677" t="s">
        <v>2</v>
      </c>
    </row>
    <row r="16678" spans="1:4" x14ac:dyDescent="0.2">
      <c r="A16678" s="263" t="s">
        <v>19547</v>
      </c>
      <c r="B16678" s="263" t="s">
        <v>32110</v>
      </c>
      <c r="C16678" s="263" t="s">
        <v>12</v>
      </c>
      <c r="D16678" t="s">
        <v>2</v>
      </c>
    </row>
    <row r="16679" spans="1:4" x14ac:dyDescent="0.2">
      <c r="A16679" s="263" t="s">
        <v>10150</v>
      </c>
      <c r="B16679" s="263" t="s">
        <v>32111</v>
      </c>
      <c r="C16679" s="263" t="s">
        <v>12</v>
      </c>
      <c r="D16679" t="s">
        <v>2</v>
      </c>
    </row>
    <row r="16680" spans="1:4" x14ac:dyDescent="0.2">
      <c r="A16680" s="263" t="s">
        <v>19548</v>
      </c>
      <c r="B16680" s="263" t="s">
        <v>32111</v>
      </c>
      <c r="C16680" s="263" t="s">
        <v>12</v>
      </c>
      <c r="D16680" t="s">
        <v>2</v>
      </c>
    </row>
    <row r="16681" spans="1:4" x14ac:dyDescent="0.2">
      <c r="A16681" s="263" t="s">
        <v>10151</v>
      </c>
      <c r="B16681" s="263" t="s">
        <v>32112</v>
      </c>
      <c r="C16681" s="263" t="s">
        <v>12</v>
      </c>
      <c r="D16681" t="s">
        <v>2</v>
      </c>
    </row>
    <row r="16682" spans="1:4" x14ac:dyDescent="0.2">
      <c r="A16682" s="263" t="s">
        <v>19549</v>
      </c>
      <c r="B16682" s="263" t="s">
        <v>32112</v>
      </c>
      <c r="C16682" s="263" t="s">
        <v>12</v>
      </c>
      <c r="D16682" t="s">
        <v>2</v>
      </c>
    </row>
    <row r="16683" spans="1:4" x14ac:dyDescent="0.2">
      <c r="A16683" s="263" t="s">
        <v>10152</v>
      </c>
      <c r="B16683" s="263" t="s">
        <v>32113</v>
      </c>
      <c r="C16683" s="263" t="s">
        <v>12</v>
      </c>
      <c r="D16683" t="s">
        <v>2</v>
      </c>
    </row>
    <row r="16684" spans="1:4" x14ac:dyDescent="0.2">
      <c r="A16684" s="263" t="s">
        <v>19550</v>
      </c>
      <c r="B16684" s="263" t="s">
        <v>32113</v>
      </c>
      <c r="C16684" s="263" t="s">
        <v>12</v>
      </c>
      <c r="D16684" t="s">
        <v>2</v>
      </c>
    </row>
    <row r="16685" spans="1:4" x14ac:dyDescent="0.2">
      <c r="A16685" s="263" t="s">
        <v>10153</v>
      </c>
      <c r="B16685" s="263" t="s">
        <v>32114</v>
      </c>
      <c r="C16685" s="263" t="s">
        <v>12</v>
      </c>
      <c r="D16685" t="s">
        <v>2</v>
      </c>
    </row>
    <row r="16686" spans="1:4" x14ac:dyDescent="0.2">
      <c r="A16686" s="263" t="s">
        <v>19551</v>
      </c>
      <c r="B16686" s="263" t="s">
        <v>32114</v>
      </c>
      <c r="C16686" s="263" t="s">
        <v>12</v>
      </c>
      <c r="D16686" t="s">
        <v>2</v>
      </c>
    </row>
    <row r="16687" spans="1:4" x14ac:dyDescent="0.2">
      <c r="A16687" s="263" t="s">
        <v>10154</v>
      </c>
      <c r="B16687" s="263" t="s">
        <v>32115</v>
      </c>
      <c r="C16687" s="263" t="s">
        <v>12</v>
      </c>
      <c r="D16687" t="s">
        <v>2</v>
      </c>
    </row>
    <row r="16688" spans="1:4" x14ac:dyDescent="0.2">
      <c r="A16688" s="263" t="s">
        <v>19552</v>
      </c>
      <c r="B16688" s="263" t="s">
        <v>32115</v>
      </c>
      <c r="C16688" s="263" t="s">
        <v>12</v>
      </c>
      <c r="D16688" t="s">
        <v>2</v>
      </c>
    </row>
    <row r="16689" spans="1:4" x14ac:dyDescent="0.2">
      <c r="A16689" s="263" t="s">
        <v>10155</v>
      </c>
      <c r="B16689" s="263" t="s">
        <v>32116</v>
      </c>
      <c r="C16689" s="263" t="s">
        <v>12</v>
      </c>
      <c r="D16689" t="s">
        <v>2</v>
      </c>
    </row>
    <row r="16690" spans="1:4" x14ac:dyDescent="0.2">
      <c r="A16690" s="263" t="s">
        <v>19553</v>
      </c>
      <c r="B16690" s="263" t="s">
        <v>32116</v>
      </c>
      <c r="C16690" s="263" t="s">
        <v>12</v>
      </c>
      <c r="D16690" t="s">
        <v>2</v>
      </c>
    </row>
    <row r="16691" spans="1:4" x14ac:dyDescent="0.2">
      <c r="A16691" s="263" t="s">
        <v>10156</v>
      </c>
      <c r="B16691" s="263" t="s">
        <v>32117</v>
      </c>
      <c r="C16691" s="263" t="s">
        <v>12</v>
      </c>
      <c r="D16691" t="s">
        <v>2</v>
      </c>
    </row>
    <row r="16692" spans="1:4" x14ac:dyDescent="0.2">
      <c r="A16692" s="263" t="s">
        <v>19554</v>
      </c>
      <c r="B16692" s="263" t="s">
        <v>32117</v>
      </c>
      <c r="C16692" s="263" t="s">
        <v>12</v>
      </c>
      <c r="D16692" t="s">
        <v>2</v>
      </c>
    </row>
    <row r="16693" spans="1:4" x14ac:dyDescent="0.2">
      <c r="A16693" s="263" t="s">
        <v>10157</v>
      </c>
      <c r="B16693" s="263" t="s">
        <v>32118</v>
      </c>
      <c r="C16693" s="263" t="s">
        <v>12</v>
      </c>
      <c r="D16693" t="s">
        <v>2</v>
      </c>
    </row>
    <row r="16694" spans="1:4" x14ac:dyDescent="0.2">
      <c r="A16694" s="263" t="s">
        <v>19555</v>
      </c>
      <c r="B16694" s="263" t="s">
        <v>32118</v>
      </c>
      <c r="C16694" s="263" t="s">
        <v>12</v>
      </c>
      <c r="D16694" t="s">
        <v>2</v>
      </c>
    </row>
    <row r="16695" spans="1:4" x14ac:dyDescent="0.2">
      <c r="A16695" s="263" t="s">
        <v>10158</v>
      </c>
      <c r="B16695" s="263" t="s">
        <v>32119</v>
      </c>
      <c r="C16695" s="263" t="s">
        <v>12</v>
      </c>
      <c r="D16695" t="s">
        <v>2</v>
      </c>
    </row>
    <row r="16696" spans="1:4" x14ac:dyDescent="0.2">
      <c r="A16696" s="263" t="s">
        <v>19556</v>
      </c>
      <c r="B16696" s="263" t="s">
        <v>32119</v>
      </c>
      <c r="C16696" s="263" t="s">
        <v>12</v>
      </c>
      <c r="D16696" t="s">
        <v>2</v>
      </c>
    </row>
    <row r="16697" spans="1:4" x14ac:dyDescent="0.2">
      <c r="A16697" s="263" t="s">
        <v>10159</v>
      </c>
      <c r="B16697" s="263" t="s">
        <v>32120</v>
      </c>
      <c r="C16697" s="263" t="s">
        <v>12</v>
      </c>
      <c r="D16697" t="s">
        <v>2</v>
      </c>
    </row>
    <row r="16698" spans="1:4" x14ac:dyDescent="0.2">
      <c r="A16698" s="263" t="s">
        <v>19557</v>
      </c>
      <c r="B16698" s="263" t="s">
        <v>32120</v>
      </c>
      <c r="C16698" s="263" t="s">
        <v>12</v>
      </c>
      <c r="D16698" t="s">
        <v>2</v>
      </c>
    </row>
    <row r="16699" spans="1:4" x14ac:dyDescent="0.2">
      <c r="A16699" s="263" t="s">
        <v>10160</v>
      </c>
      <c r="B16699" s="263" t="s">
        <v>32121</v>
      </c>
      <c r="C16699" s="263" t="s">
        <v>12</v>
      </c>
      <c r="D16699" t="s">
        <v>2</v>
      </c>
    </row>
    <row r="16700" spans="1:4" x14ac:dyDescent="0.2">
      <c r="A16700" s="263" t="s">
        <v>19558</v>
      </c>
      <c r="B16700" s="263" t="s">
        <v>32121</v>
      </c>
      <c r="C16700" s="263" t="s">
        <v>12</v>
      </c>
      <c r="D16700" t="s">
        <v>2</v>
      </c>
    </row>
    <row r="16701" spans="1:4" x14ac:dyDescent="0.2">
      <c r="A16701" s="263" t="s">
        <v>10161</v>
      </c>
      <c r="B16701" s="263" t="s">
        <v>32122</v>
      </c>
      <c r="C16701" s="263" t="s">
        <v>12</v>
      </c>
      <c r="D16701" t="s">
        <v>2</v>
      </c>
    </row>
    <row r="16702" spans="1:4" x14ac:dyDescent="0.2">
      <c r="A16702" s="263" t="s">
        <v>19559</v>
      </c>
      <c r="B16702" s="263" t="s">
        <v>32122</v>
      </c>
      <c r="C16702" s="263" t="s">
        <v>12</v>
      </c>
      <c r="D16702" t="s">
        <v>2</v>
      </c>
    </row>
    <row r="16703" spans="1:4" x14ac:dyDescent="0.2">
      <c r="A16703" s="263" t="s">
        <v>10162</v>
      </c>
      <c r="B16703" s="263" t="s">
        <v>32123</v>
      </c>
      <c r="C16703" s="263" t="s">
        <v>12</v>
      </c>
      <c r="D16703" t="s">
        <v>2</v>
      </c>
    </row>
    <row r="16704" spans="1:4" x14ac:dyDescent="0.2">
      <c r="A16704" s="263" t="s">
        <v>19560</v>
      </c>
      <c r="B16704" s="263" t="s">
        <v>32123</v>
      </c>
      <c r="C16704" s="263" t="s">
        <v>12</v>
      </c>
      <c r="D16704" t="s">
        <v>2</v>
      </c>
    </row>
    <row r="16705" spans="1:4" x14ac:dyDescent="0.2">
      <c r="A16705" s="263" t="s">
        <v>10163</v>
      </c>
      <c r="B16705" s="263" t="s">
        <v>32124</v>
      </c>
      <c r="C16705" s="263" t="s">
        <v>12</v>
      </c>
      <c r="D16705" t="s">
        <v>2</v>
      </c>
    </row>
    <row r="16706" spans="1:4" x14ac:dyDescent="0.2">
      <c r="A16706" s="263" t="s">
        <v>19561</v>
      </c>
      <c r="B16706" s="263" t="s">
        <v>32124</v>
      </c>
      <c r="C16706" s="263" t="s">
        <v>12</v>
      </c>
      <c r="D16706" t="s">
        <v>2</v>
      </c>
    </row>
    <row r="16707" spans="1:4" x14ac:dyDescent="0.2">
      <c r="A16707" s="263" t="s">
        <v>10164</v>
      </c>
      <c r="B16707" s="263" t="s">
        <v>32125</v>
      </c>
      <c r="C16707" s="263" t="s">
        <v>12</v>
      </c>
      <c r="D16707" t="s">
        <v>2</v>
      </c>
    </row>
    <row r="16708" spans="1:4" x14ac:dyDescent="0.2">
      <c r="A16708" s="263" t="s">
        <v>19562</v>
      </c>
      <c r="B16708" s="263" t="s">
        <v>32125</v>
      </c>
      <c r="C16708" s="263" t="s">
        <v>12</v>
      </c>
      <c r="D16708" t="s">
        <v>2</v>
      </c>
    </row>
    <row r="16709" spans="1:4" x14ac:dyDescent="0.2">
      <c r="A16709" s="263" t="s">
        <v>4483</v>
      </c>
      <c r="B16709" s="263" t="s">
        <v>32126</v>
      </c>
      <c r="C16709" s="263" t="s">
        <v>20</v>
      </c>
      <c r="D16709" t="s">
        <v>0</v>
      </c>
    </row>
    <row r="16710" spans="1:4" x14ac:dyDescent="0.2">
      <c r="A16710" s="263" t="s">
        <v>19563</v>
      </c>
      <c r="B16710" s="263" t="s">
        <v>32126</v>
      </c>
      <c r="C16710" s="263" t="s">
        <v>20</v>
      </c>
      <c r="D16710" t="s">
        <v>0</v>
      </c>
    </row>
    <row r="16711" spans="1:4" x14ac:dyDescent="0.2">
      <c r="A16711" s="263" t="s">
        <v>4484</v>
      </c>
      <c r="B16711" s="263" t="s">
        <v>32127</v>
      </c>
      <c r="C16711" s="263" t="s">
        <v>20</v>
      </c>
      <c r="D16711" t="s">
        <v>0</v>
      </c>
    </row>
    <row r="16712" spans="1:4" x14ac:dyDescent="0.2">
      <c r="A16712" s="263" t="s">
        <v>19564</v>
      </c>
      <c r="B16712" s="263" t="s">
        <v>32127</v>
      </c>
      <c r="C16712" s="263" t="s">
        <v>20</v>
      </c>
      <c r="D16712" t="s">
        <v>0</v>
      </c>
    </row>
    <row r="16713" spans="1:4" x14ac:dyDescent="0.2">
      <c r="A16713" s="263" t="s">
        <v>4485</v>
      </c>
      <c r="B16713" s="263" t="s">
        <v>32128</v>
      </c>
      <c r="C16713" s="263" t="s">
        <v>20</v>
      </c>
      <c r="D16713" t="s">
        <v>0</v>
      </c>
    </row>
    <row r="16714" spans="1:4" x14ac:dyDescent="0.2">
      <c r="A16714" s="263" t="s">
        <v>19565</v>
      </c>
      <c r="B16714" s="263" t="s">
        <v>32128</v>
      </c>
      <c r="C16714" s="263" t="s">
        <v>20</v>
      </c>
      <c r="D16714" t="s">
        <v>0</v>
      </c>
    </row>
    <row r="16715" spans="1:4" x14ac:dyDescent="0.2">
      <c r="A16715" s="263" t="s">
        <v>4486</v>
      </c>
      <c r="B16715" s="263" t="s">
        <v>32129</v>
      </c>
      <c r="C16715" s="263" t="s">
        <v>20</v>
      </c>
      <c r="D16715" t="s">
        <v>0</v>
      </c>
    </row>
    <row r="16716" spans="1:4" x14ac:dyDescent="0.2">
      <c r="A16716" s="263" t="s">
        <v>19566</v>
      </c>
      <c r="B16716" s="263" t="s">
        <v>32129</v>
      </c>
      <c r="C16716" s="263" t="s">
        <v>20</v>
      </c>
      <c r="D16716" t="s">
        <v>0</v>
      </c>
    </row>
    <row r="16717" spans="1:4" x14ac:dyDescent="0.2">
      <c r="A16717" s="263" t="s">
        <v>4487</v>
      </c>
      <c r="B16717" s="263" t="s">
        <v>32130</v>
      </c>
      <c r="C16717" s="263" t="s">
        <v>20</v>
      </c>
      <c r="D16717" t="s">
        <v>0</v>
      </c>
    </row>
    <row r="16718" spans="1:4" x14ac:dyDescent="0.2">
      <c r="A16718" s="263" t="s">
        <v>19567</v>
      </c>
      <c r="B16718" s="263" t="s">
        <v>32130</v>
      </c>
      <c r="C16718" s="263" t="s">
        <v>20</v>
      </c>
      <c r="D16718" t="s">
        <v>0</v>
      </c>
    </row>
    <row r="16719" spans="1:4" x14ac:dyDescent="0.2">
      <c r="A16719" s="263" t="s">
        <v>4488</v>
      </c>
      <c r="B16719" s="263" t="s">
        <v>32131</v>
      </c>
      <c r="C16719" s="263" t="s">
        <v>20</v>
      </c>
      <c r="D16719" t="s">
        <v>0</v>
      </c>
    </row>
    <row r="16720" spans="1:4" x14ac:dyDescent="0.2">
      <c r="A16720" s="263" t="s">
        <v>19568</v>
      </c>
      <c r="B16720" s="263" t="s">
        <v>32131</v>
      </c>
      <c r="C16720" s="263" t="s">
        <v>20</v>
      </c>
      <c r="D16720" t="s">
        <v>0</v>
      </c>
    </row>
    <row r="16721" spans="1:4" x14ac:dyDescent="0.2">
      <c r="A16721" s="263" t="s">
        <v>4489</v>
      </c>
      <c r="B16721" s="263" t="s">
        <v>32132</v>
      </c>
      <c r="C16721" s="263" t="s">
        <v>20</v>
      </c>
      <c r="D16721" t="s">
        <v>0</v>
      </c>
    </row>
    <row r="16722" spans="1:4" x14ac:dyDescent="0.2">
      <c r="A16722" s="263" t="s">
        <v>19569</v>
      </c>
      <c r="B16722" s="263" t="s">
        <v>32132</v>
      </c>
      <c r="C16722" s="263" t="s">
        <v>20</v>
      </c>
      <c r="D16722" t="s">
        <v>0</v>
      </c>
    </row>
    <row r="16723" spans="1:4" x14ac:dyDescent="0.2">
      <c r="A16723" s="263" t="s">
        <v>4490</v>
      </c>
      <c r="B16723" s="263" t="s">
        <v>32133</v>
      </c>
      <c r="C16723" s="263" t="s">
        <v>20</v>
      </c>
      <c r="D16723" t="s">
        <v>0</v>
      </c>
    </row>
    <row r="16724" spans="1:4" x14ac:dyDescent="0.2">
      <c r="A16724" s="263" t="s">
        <v>19570</v>
      </c>
      <c r="B16724" s="263" t="s">
        <v>32133</v>
      </c>
      <c r="C16724" s="263" t="s">
        <v>20</v>
      </c>
      <c r="D16724" t="s">
        <v>0</v>
      </c>
    </row>
    <row r="16725" spans="1:4" x14ac:dyDescent="0.2">
      <c r="A16725" s="263" t="s">
        <v>4491</v>
      </c>
      <c r="B16725" s="263" t="s">
        <v>32134</v>
      </c>
      <c r="C16725" s="263" t="s">
        <v>20</v>
      </c>
      <c r="D16725" t="s">
        <v>0</v>
      </c>
    </row>
    <row r="16726" spans="1:4" x14ac:dyDescent="0.2">
      <c r="A16726" s="263" t="s">
        <v>19571</v>
      </c>
      <c r="B16726" s="263" t="s">
        <v>32134</v>
      </c>
      <c r="C16726" s="263" t="s">
        <v>20</v>
      </c>
      <c r="D16726" t="s">
        <v>0</v>
      </c>
    </row>
    <row r="16727" spans="1:4" x14ac:dyDescent="0.2">
      <c r="A16727" s="263" t="s">
        <v>4492</v>
      </c>
      <c r="B16727" s="263" t="s">
        <v>32135</v>
      </c>
      <c r="C16727" s="263" t="s">
        <v>20</v>
      </c>
      <c r="D16727" t="s">
        <v>0</v>
      </c>
    </row>
    <row r="16728" spans="1:4" x14ac:dyDescent="0.2">
      <c r="A16728" s="263" t="s">
        <v>19572</v>
      </c>
      <c r="B16728" s="263" t="s">
        <v>32135</v>
      </c>
      <c r="C16728" s="263" t="s">
        <v>20</v>
      </c>
      <c r="D16728" t="s">
        <v>0</v>
      </c>
    </row>
    <row r="16729" spans="1:4" x14ac:dyDescent="0.2">
      <c r="A16729" s="263" t="s">
        <v>4493</v>
      </c>
      <c r="B16729" s="263" t="s">
        <v>32136</v>
      </c>
      <c r="C16729" s="263" t="s">
        <v>20</v>
      </c>
      <c r="D16729" t="s">
        <v>0</v>
      </c>
    </row>
    <row r="16730" spans="1:4" x14ac:dyDescent="0.2">
      <c r="A16730" s="263" t="s">
        <v>19573</v>
      </c>
      <c r="B16730" s="263" t="s">
        <v>32136</v>
      </c>
      <c r="C16730" s="263" t="s">
        <v>20</v>
      </c>
      <c r="D16730" t="s">
        <v>0</v>
      </c>
    </row>
    <row r="16731" spans="1:4" x14ac:dyDescent="0.2">
      <c r="A16731" s="263" t="s">
        <v>4494</v>
      </c>
      <c r="B16731" s="263" t="s">
        <v>32137</v>
      </c>
      <c r="C16731" s="263" t="s">
        <v>20</v>
      </c>
      <c r="D16731" t="s">
        <v>0</v>
      </c>
    </row>
    <row r="16732" spans="1:4" x14ac:dyDescent="0.2">
      <c r="A16732" s="263" t="s">
        <v>19574</v>
      </c>
      <c r="B16732" s="263" t="s">
        <v>32137</v>
      </c>
      <c r="C16732" s="263" t="s">
        <v>20</v>
      </c>
      <c r="D16732" t="s">
        <v>0</v>
      </c>
    </row>
    <row r="16733" spans="1:4" x14ac:dyDescent="0.2">
      <c r="A16733" s="263" t="s">
        <v>4495</v>
      </c>
      <c r="B16733" s="263" t="s">
        <v>32138</v>
      </c>
      <c r="C16733" s="263" t="s">
        <v>20</v>
      </c>
      <c r="D16733" t="s">
        <v>0</v>
      </c>
    </row>
    <row r="16734" spans="1:4" x14ac:dyDescent="0.2">
      <c r="A16734" s="263" t="s">
        <v>19575</v>
      </c>
      <c r="B16734" s="263" t="s">
        <v>32138</v>
      </c>
      <c r="C16734" s="263" t="s">
        <v>20</v>
      </c>
      <c r="D16734" t="s">
        <v>0</v>
      </c>
    </row>
    <row r="16735" spans="1:4" x14ac:dyDescent="0.2">
      <c r="A16735" s="263" t="s">
        <v>4496</v>
      </c>
      <c r="B16735" s="263" t="s">
        <v>32139</v>
      </c>
      <c r="C16735" s="263" t="s">
        <v>20</v>
      </c>
      <c r="D16735" t="s">
        <v>0</v>
      </c>
    </row>
    <row r="16736" spans="1:4" x14ac:dyDescent="0.2">
      <c r="A16736" s="263" t="s">
        <v>19576</v>
      </c>
      <c r="B16736" s="263" t="s">
        <v>32139</v>
      </c>
      <c r="C16736" s="263" t="s">
        <v>20</v>
      </c>
      <c r="D16736" t="s">
        <v>0</v>
      </c>
    </row>
    <row r="16737" spans="1:4" x14ac:dyDescent="0.2">
      <c r="A16737" s="263" t="s">
        <v>4497</v>
      </c>
      <c r="B16737" s="263" t="s">
        <v>32140</v>
      </c>
      <c r="C16737" s="263" t="s">
        <v>20</v>
      </c>
      <c r="D16737" t="s">
        <v>0</v>
      </c>
    </row>
    <row r="16738" spans="1:4" x14ac:dyDescent="0.2">
      <c r="A16738" s="263" t="s">
        <v>19577</v>
      </c>
      <c r="B16738" s="263" t="s">
        <v>32140</v>
      </c>
      <c r="C16738" s="263" t="s">
        <v>20</v>
      </c>
      <c r="D16738" t="s">
        <v>0</v>
      </c>
    </row>
    <row r="16739" spans="1:4" x14ac:dyDescent="0.2">
      <c r="A16739" s="263" t="s">
        <v>4498</v>
      </c>
      <c r="B16739" s="263" t="s">
        <v>32141</v>
      </c>
      <c r="C16739" s="263" t="s">
        <v>20</v>
      </c>
      <c r="D16739" t="s">
        <v>0</v>
      </c>
    </row>
    <row r="16740" spans="1:4" x14ac:dyDescent="0.2">
      <c r="A16740" s="263" t="s">
        <v>19578</v>
      </c>
      <c r="B16740" s="263" t="s">
        <v>32141</v>
      </c>
      <c r="C16740" s="263" t="s">
        <v>20</v>
      </c>
      <c r="D16740" t="s">
        <v>0</v>
      </c>
    </row>
    <row r="16741" spans="1:4" x14ac:dyDescent="0.2">
      <c r="A16741" s="263" t="s">
        <v>4499</v>
      </c>
      <c r="B16741" s="263" t="s">
        <v>32142</v>
      </c>
      <c r="C16741" s="263" t="s">
        <v>20</v>
      </c>
      <c r="D16741" t="s">
        <v>0</v>
      </c>
    </row>
    <row r="16742" spans="1:4" x14ac:dyDescent="0.2">
      <c r="A16742" s="263" t="s">
        <v>19579</v>
      </c>
      <c r="B16742" s="263" t="s">
        <v>32142</v>
      </c>
      <c r="C16742" s="263" t="s">
        <v>20</v>
      </c>
      <c r="D16742" t="s">
        <v>0</v>
      </c>
    </row>
    <row r="16743" spans="1:4" x14ac:dyDescent="0.2">
      <c r="A16743" s="263" t="s">
        <v>4500</v>
      </c>
      <c r="B16743" s="263" t="s">
        <v>32143</v>
      </c>
      <c r="C16743" s="263" t="s">
        <v>20</v>
      </c>
      <c r="D16743" t="s">
        <v>0</v>
      </c>
    </row>
    <row r="16744" spans="1:4" x14ac:dyDescent="0.2">
      <c r="A16744" s="263" t="s">
        <v>19580</v>
      </c>
      <c r="B16744" s="263" t="s">
        <v>32143</v>
      </c>
      <c r="C16744" s="263" t="s">
        <v>20</v>
      </c>
      <c r="D16744" t="s">
        <v>0</v>
      </c>
    </row>
    <row r="16745" spans="1:4" x14ac:dyDescent="0.2">
      <c r="A16745" s="263" t="s">
        <v>4501</v>
      </c>
      <c r="B16745" s="263" t="s">
        <v>32144</v>
      </c>
      <c r="C16745" s="263" t="s">
        <v>20</v>
      </c>
      <c r="D16745" t="s">
        <v>0</v>
      </c>
    </row>
    <row r="16746" spans="1:4" x14ac:dyDescent="0.2">
      <c r="A16746" s="263" t="s">
        <v>19581</v>
      </c>
      <c r="B16746" s="263" t="s">
        <v>32144</v>
      </c>
      <c r="C16746" s="263" t="s">
        <v>20</v>
      </c>
      <c r="D16746" t="s">
        <v>0</v>
      </c>
    </row>
    <row r="16747" spans="1:4" x14ac:dyDescent="0.2">
      <c r="A16747" s="263" t="s">
        <v>4502</v>
      </c>
      <c r="B16747" s="263" t="s">
        <v>32145</v>
      </c>
      <c r="C16747" s="263" t="s">
        <v>20</v>
      </c>
      <c r="D16747" t="s">
        <v>0</v>
      </c>
    </row>
    <row r="16748" spans="1:4" x14ac:dyDescent="0.2">
      <c r="A16748" s="263" t="s">
        <v>19582</v>
      </c>
      <c r="B16748" s="263" t="s">
        <v>32145</v>
      </c>
      <c r="C16748" s="263" t="s">
        <v>20</v>
      </c>
      <c r="D16748" t="s">
        <v>0</v>
      </c>
    </row>
    <row r="16749" spans="1:4" x14ac:dyDescent="0.2">
      <c r="A16749" s="263" t="s">
        <v>4503</v>
      </c>
      <c r="B16749" s="263" t="s">
        <v>32146</v>
      </c>
      <c r="C16749" s="263" t="s">
        <v>20</v>
      </c>
      <c r="D16749" t="s">
        <v>0</v>
      </c>
    </row>
    <row r="16750" spans="1:4" x14ac:dyDescent="0.2">
      <c r="A16750" s="263" t="s">
        <v>19583</v>
      </c>
      <c r="B16750" s="263" t="s">
        <v>32146</v>
      </c>
      <c r="C16750" s="263" t="s">
        <v>20</v>
      </c>
      <c r="D16750" t="s">
        <v>0</v>
      </c>
    </row>
    <row r="16751" spans="1:4" x14ac:dyDescent="0.2">
      <c r="A16751" s="263" t="s">
        <v>4504</v>
      </c>
      <c r="B16751" s="263" t="s">
        <v>32147</v>
      </c>
      <c r="C16751" s="263" t="s">
        <v>20</v>
      </c>
      <c r="D16751" t="s">
        <v>0</v>
      </c>
    </row>
    <row r="16752" spans="1:4" x14ac:dyDescent="0.2">
      <c r="A16752" s="263" t="s">
        <v>19584</v>
      </c>
      <c r="B16752" s="263" t="s">
        <v>32147</v>
      </c>
      <c r="C16752" s="263" t="s">
        <v>20</v>
      </c>
      <c r="D16752" t="s">
        <v>0</v>
      </c>
    </row>
    <row r="16753" spans="1:4" x14ac:dyDescent="0.2">
      <c r="A16753" s="263" t="s">
        <v>4505</v>
      </c>
      <c r="B16753" s="263" t="s">
        <v>32148</v>
      </c>
      <c r="C16753" s="263" t="s">
        <v>20</v>
      </c>
      <c r="D16753" t="s">
        <v>0</v>
      </c>
    </row>
    <row r="16754" spans="1:4" x14ac:dyDescent="0.2">
      <c r="A16754" s="263" t="s">
        <v>19585</v>
      </c>
      <c r="B16754" s="263" t="s">
        <v>32148</v>
      </c>
      <c r="C16754" s="263" t="s">
        <v>20</v>
      </c>
      <c r="D16754" t="s">
        <v>0</v>
      </c>
    </row>
    <row r="16755" spans="1:4" x14ac:dyDescent="0.2">
      <c r="A16755" s="263" t="s">
        <v>4506</v>
      </c>
      <c r="B16755" s="263" t="s">
        <v>32149</v>
      </c>
      <c r="C16755" s="263" t="s">
        <v>20</v>
      </c>
      <c r="D16755" t="s">
        <v>0</v>
      </c>
    </row>
    <row r="16756" spans="1:4" x14ac:dyDescent="0.2">
      <c r="A16756" s="263" t="s">
        <v>19586</v>
      </c>
      <c r="B16756" s="263" t="s">
        <v>32149</v>
      </c>
      <c r="C16756" s="263" t="s">
        <v>20</v>
      </c>
      <c r="D16756" t="s">
        <v>0</v>
      </c>
    </row>
    <row r="16757" spans="1:4" x14ac:dyDescent="0.2">
      <c r="A16757" s="263" t="s">
        <v>4507</v>
      </c>
      <c r="B16757" s="263" t="s">
        <v>32150</v>
      </c>
      <c r="C16757" s="263" t="s">
        <v>20</v>
      </c>
      <c r="D16757" t="s">
        <v>0</v>
      </c>
    </row>
    <row r="16758" spans="1:4" x14ac:dyDescent="0.2">
      <c r="A16758" s="263" t="s">
        <v>19587</v>
      </c>
      <c r="B16758" s="263" t="s">
        <v>32150</v>
      </c>
      <c r="C16758" s="263" t="s">
        <v>20</v>
      </c>
      <c r="D16758" t="s">
        <v>0</v>
      </c>
    </row>
    <row r="16759" spans="1:4" x14ac:dyDescent="0.2">
      <c r="A16759" s="263" t="s">
        <v>4508</v>
      </c>
      <c r="B16759" s="263" t="s">
        <v>32151</v>
      </c>
      <c r="C16759" s="263" t="s">
        <v>20</v>
      </c>
      <c r="D16759" t="s">
        <v>0</v>
      </c>
    </row>
    <row r="16760" spans="1:4" x14ac:dyDescent="0.2">
      <c r="A16760" s="263" t="s">
        <v>19588</v>
      </c>
      <c r="B16760" s="263" t="s">
        <v>32151</v>
      </c>
      <c r="C16760" s="263" t="s">
        <v>20</v>
      </c>
      <c r="D16760" t="s">
        <v>0</v>
      </c>
    </row>
    <row r="16761" spans="1:4" x14ac:dyDescent="0.2">
      <c r="A16761" s="263" t="s">
        <v>4509</v>
      </c>
      <c r="B16761" s="263" t="s">
        <v>32152</v>
      </c>
      <c r="C16761" s="263" t="s">
        <v>20</v>
      </c>
      <c r="D16761" t="s">
        <v>0</v>
      </c>
    </row>
    <row r="16762" spans="1:4" x14ac:dyDescent="0.2">
      <c r="A16762" s="263" t="s">
        <v>19589</v>
      </c>
      <c r="B16762" s="263" t="s">
        <v>32152</v>
      </c>
      <c r="C16762" s="263" t="s">
        <v>20</v>
      </c>
      <c r="D16762" t="s">
        <v>0</v>
      </c>
    </row>
    <row r="16763" spans="1:4" x14ac:dyDescent="0.2">
      <c r="A16763" s="263" t="s">
        <v>4510</v>
      </c>
      <c r="B16763" s="263" t="s">
        <v>32153</v>
      </c>
      <c r="C16763" s="263" t="s">
        <v>20</v>
      </c>
      <c r="D16763" t="s">
        <v>0</v>
      </c>
    </row>
    <row r="16764" spans="1:4" x14ac:dyDescent="0.2">
      <c r="A16764" s="263" t="s">
        <v>19590</v>
      </c>
      <c r="B16764" s="263" t="s">
        <v>32153</v>
      </c>
      <c r="C16764" s="263" t="s">
        <v>20</v>
      </c>
      <c r="D16764" t="s">
        <v>0</v>
      </c>
    </row>
    <row r="16765" spans="1:4" x14ac:dyDescent="0.2">
      <c r="A16765" s="263" t="s">
        <v>4511</v>
      </c>
      <c r="B16765" s="263" t="s">
        <v>32154</v>
      </c>
      <c r="C16765" s="263" t="s">
        <v>20</v>
      </c>
      <c r="D16765" t="s">
        <v>0</v>
      </c>
    </row>
    <row r="16766" spans="1:4" x14ac:dyDescent="0.2">
      <c r="A16766" s="263" t="s">
        <v>19591</v>
      </c>
      <c r="B16766" s="263" t="s">
        <v>32154</v>
      </c>
      <c r="C16766" s="263" t="s">
        <v>20</v>
      </c>
      <c r="D16766" t="s">
        <v>0</v>
      </c>
    </row>
    <row r="16767" spans="1:4" x14ac:dyDescent="0.2">
      <c r="A16767" s="263" t="s">
        <v>4512</v>
      </c>
      <c r="B16767" s="263" t="s">
        <v>32155</v>
      </c>
      <c r="C16767" s="263" t="s">
        <v>20</v>
      </c>
      <c r="D16767" t="s">
        <v>0</v>
      </c>
    </row>
    <row r="16768" spans="1:4" x14ac:dyDescent="0.2">
      <c r="A16768" s="263" t="s">
        <v>19592</v>
      </c>
      <c r="B16768" s="263" t="s">
        <v>32155</v>
      </c>
      <c r="C16768" s="263" t="s">
        <v>20</v>
      </c>
      <c r="D16768" t="s">
        <v>0</v>
      </c>
    </row>
    <row r="16769" spans="1:4" x14ac:dyDescent="0.2">
      <c r="A16769" s="263" t="s">
        <v>4513</v>
      </c>
      <c r="B16769" s="263" t="s">
        <v>32156</v>
      </c>
      <c r="C16769" s="263" t="s">
        <v>20</v>
      </c>
      <c r="D16769" t="s">
        <v>0</v>
      </c>
    </row>
    <row r="16770" spans="1:4" x14ac:dyDescent="0.2">
      <c r="A16770" s="263" t="s">
        <v>19593</v>
      </c>
      <c r="B16770" s="263" t="s">
        <v>32156</v>
      </c>
      <c r="C16770" s="263" t="s">
        <v>20</v>
      </c>
      <c r="D16770" t="s">
        <v>0</v>
      </c>
    </row>
    <row r="16771" spans="1:4" x14ac:dyDescent="0.2">
      <c r="A16771" s="263" t="s">
        <v>4514</v>
      </c>
      <c r="B16771" s="263" t="s">
        <v>32157</v>
      </c>
      <c r="C16771" s="263" t="s">
        <v>20</v>
      </c>
      <c r="D16771" t="s">
        <v>0</v>
      </c>
    </row>
    <row r="16772" spans="1:4" x14ac:dyDescent="0.2">
      <c r="A16772" s="263" t="s">
        <v>19594</v>
      </c>
      <c r="B16772" s="263" t="s">
        <v>32157</v>
      </c>
      <c r="C16772" s="263" t="s">
        <v>20</v>
      </c>
      <c r="D16772" t="s">
        <v>0</v>
      </c>
    </row>
    <row r="16773" spans="1:4" x14ac:dyDescent="0.2">
      <c r="A16773" s="263" t="s">
        <v>4515</v>
      </c>
      <c r="B16773" s="263" t="s">
        <v>32158</v>
      </c>
      <c r="C16773" s="263" t="s">
        <v>20</v>
      </c>
      <c r="D16773" t="s">
        <v>0</v>
      </c>
    </row>
    <row r="16774" spans="1:4" x14ac:dyDescent="0.2">
      <c r="A16774" s="263" t="s">
        <v>19595</v>
      </c>
      <c r="B16774" s="263" t="s">
        <v>32158</v>
      </c>
      <c r="C16774" s="263" t="s">
        <v>20</v>
      </c>
      <c r="D16774" t="s">
        <v>0</v>
      </c>
    </row>
    <row r="16775" spans="1:4" x14ac:dyDescent="0.2">
      <c r="A16775" s="263" t="s">
        <v>4516</v>
      </c>
      <c r="B16775" s="263" t="s">
        <v>32159</v>
      </c>
      <c r="C16775" s="263" t="s">
        <v>20</v>
      </c>
      <c r="D16775" t="s">
        <v>0</v>
      </c>
    </row>
    <row r="16776" spans="1:4" x14ac:dyDescent="0.2">
      <c r="A16776" s="263" t="s">
        <v>19596</v>
      </c>
      <c r="B16776" s="263" t="s">
        <v>32159</v>
      </c>
      <c r="C16776" s="263" t="s">
        <v>20</v>
      </c>
      <c r="D16776" t="s">
        <v>0</v>
      </c>
    </row>
    <row r="16777" spans="1:4" x14ac:dyDescent="0.2">
      <c r="A16777" s="263" t="s">
        <v>4517</v>
      </c>
      <c r="B16777" s="263" t="s">
        <v>32160</v>
      </c>
      <c r="C16777" s="263" t="s">
        <v>20</v>
      </c>
      <c r="D16777" t="s">
        <v>0</v>
      </c>
    </row>
    <row r="16778" spans="1:4" x14ac:dyDescent="0.2">
      <c r="A16778" s="263" t="s">
        <v>19597</v>
      </c>
      <c r="B16778" s="263" t="s">
        <v>32160</v>
      </c>
      <c r="C16778" s="263" t="s">
        <v>20</v>
      </c>
      <c r="D16778" t="s">
        <v>0</v>
      </c>
    </row>
    <row r="16779" spans="1:4" x14ac:dyDescent="0.2">
      <c r="A16779" s="263" t="s">
        <v>4518</v>
      </c>
      <c r="B16779" s="263" t="s">
        <v>32161</v>
      </c>
      <c r="C16779" s="263" t="s">
        <v>20</v>
      </c>
      <c r="D16779" t="s">
        <v>0</v>
      </c>
    </row>
    <row r="16780" spans="1:4" x14ac:dyDescent="0.2">
      <c r="A16780" s="263" t="s">
        <v>19598</v>
      </c>
      <c r="B16780" s="263" t="s">
        <v>32161</v>
      </c>
      <c r="C16780" s="263" t="s">
        <v>20</v>
      </c>
      <c r="D16780" t="s">
        <v>0</v>
      </c>
    </row>
    <row r="16781" spans="1:4" x14ac:dyDescent="0.2">
      <c r="A16781" s="263" t="s">
        <v>4519</v>
      </c>
      <c r="B16781" s="263" t="s">
        <v>32162</v>
      </c>
      <c r="C16781" s="263" t="s">
        <v>20</v>
      </c>
      <c r="D16781" t="s">
        <v>0</v>
      </c>
    </row>
    <row r="16782" spans="1:4" x14ac:dyDescent="0.2">
      <c r="A16782" s="263" t="s">
        <v>19599</v>
      </c>
      <c r="B16782" s="263" t="s">
        <v>32162</v>
      </c>
      <c r="C16782" s="263" t="s">
        <v>20</v>
      </c>
      <c r="D16782" t="s">
        <v>0</v>
      </c>
    </row>
    <row r="16783" spans="1:4" x14ac:dyDescent="0.2">
      <c r="A16783" s="263" t="s">
        <v>4520</v>
      </c>
      <c r="B16783" s="263" t="s">
        <v>32163</v>
      </c>
      <c r="C16783" s="263" t="s">
        <v>20</v>
      </c>
      <c r="D16783" t="s">
        <v>0</v>
      </c>
    </row>
    <row r="16784" spans="1:4" x14ac:dyDescent="0.2">
      <c r="A16784" s="263" t="s">
        <v>19600</v>
      </c>
      <c r="B16784" s="263" t="s">
        <v>32163</v>
      </c>
      <c r="C16784" s="263" t="s">
        <v>20</v>
      </c>
      <c r="D16784" t="s">
        <v>0</v>
      </c>
    </row>
    <row r="16785" spans="1:4" x14ac:dyDescent="0.2">
      <c r="A16785" s="263" t="s">
        <v>4521</v>
      </c>
      <c r="B16785" s="263" t="s">
        <v>32164</v>
      </c>
      <c r="C16785" s="263" t="s">
        <v>20</v>
      </c>
      <c r="D16785" t="s">
        <v>0</v>
      </c>
    </row>
    <row r="16786" spans="1:4" x14ac:dyDescent="0.2">
      <c r="A16786" s="263" t="s">
        <v>19601</v>
      </c>
      <c r="B16786" s="263" t="s">
        <v>32164</v>
      </c>
      <c r="C16786" s="263" t="s">
        <v>20</v>
      </c>
      <c r="D16786" t="s">
        <v>0</v>
      </c>
    </row>
    <row r="16787" spans="1:4" x14ac:dyDescent="0.2">
      <c r="A16787" s="263" t="s">
        <v>4522</v>
      </c>
      <c r="B16787" s="263" t="s">
        <v>32165</v>
      </c>
      <c r="C16787" s="263" t="s">
        <v>20</v>
      </c>
      <c r="D16787" t="s">
        <v>0</v>
      </c>
    </row>
    <row r="16788" spans="1:4" x14ac:dyDescent="0.2">
      <c r="A16788" s="263" t="s">
        <v>19602</v>
      </c>
      <c r="B16788" s="263" t="s">
        <v>32165</v>
      </c>
      <c r="C16788" s="263" t="s">
        <v>20</v>
      </c>
      <c r="D16788" t="s">
        <v>0</v>
      </c>
    </row>
    <row r="16789" spans="1:4" x14ac:dyDescent="0.2">
      <c r="A16789" s="263" t="s">
        <v>4523</v>
      </c>
      <c r="B16789" s="263" t="s">
        <v>32166</v>
      </c>
      <c r="C16789" s="263" t="s">
        <v>20</v>
      </c>
      <c r="D16789" t="s">
        <v>0</v>
      </c>
    </row>
    <row r="16790" spans="1:4" x14ac:dyDescent="0.2">
      <c r="A16790" s="263" t="s">
        <v>19603</v>
      </c>
      <c r="B16790" s="263" t="s">
        <v>32166</v>
      </c>
      <c r="C16790" s="263" t="s">
        <v>20</v>
      </c>
      <c r="D16790" t="s">
        <v>0</v>
      </c>
    </row>
    <row r="16791" spans="1:4" x14ac:dyDescent="0.2">
      <c r="A16791" s="263" t="s">
        <v>4524</v>
      </c>
      <c r="B16791" s="263" t="s">
        <v>32167</v>
      </c>
      <c r="C16791" s="263" t="s">
        <v>20</v>
      </c>
      <c r="D16791" t="s">
        <v>0</v>
      </c>
    </row>
    <row r="16792" spans="1:4" x14ac:dyDescent="0.2">
      <c r="A16792" s="263" t="s">
        <v>19604</v>
      </c>
      <c r="B16792" s="263" t="s">
        <v>32167</v>
      </c>
      <c r="C16792" s="263" t="s">
        <v>20</v>
      </c>
      <c r="D16792" t="s">
        <v>0</v>
      </c>
    </row>
    <row r="16793" spans="1:4" x14ac:dyDescent="0.2">
      <c r="A16793" s="263" t="s">
        <v>4525</v>
      </c>
      <c r="B16793" s="263" t="s">
        <v>32168</v>
      </c>
      <c r="C16793" s="263" t="s">
        <v>20</v>
      </c>
      <c r="D16793" t="s">
        <v>0</v>
      </c>
    </row>
    <row r="16794" spans="1:4" x14ac:dyDescent="0.2">
      <c r="A16794" s="263" t="s">
        <v>19605</v>
      </c>
      <c r="B16794" s="263" t="s">
        <v>32168</v>
      </c>
      <c r="C16794" s="263" t="s">
        <v>20</v>
      </c>
      <c r="D16794" t="s">
        <v>0</v>
      </c>
    </row>
    <row r="16795" spans="1:4" x14ac:dyDescent="0.2">
      <c r="A16795" s="263" t="s">
        <v>4526</v>
      </c>
      <c r="B16795" s="263" t="s">
        <v>32169</v>
      </c>
      <c r="C16795" s="263" t="s">
        <v>20</v>
      </c>
      <c r="D16795" t="s">
        <v>0</v>
      </c>
    </row>
    <row r="16796" spans="1:4" x14ac:dyDescent="0.2">
      <c r="A16796" s="263" t="s">
        <v>19606</v>
      </c>
      <c r="B16796" s="263" t="s">
        <v>32169</v>
      </c>
      <c r="C16796" s="263" t="s">
        <v>20</v>
      </c>
      <c r="D16796" t="s">
        <v>0</v>
      </c>
    </row>
    <row r="16797" spans="1:4" x14ac:dyDescent="0.2">
      <c r="A16797" s="263" t="s">
        <v>4527</v>
      </c>
      <c r="B16797" s="263" t="s">
        <v>32170</v>
      </c>
      <c r="C16797" s="263" t="s">
        <v>20</v>
      </c>
      <c r="D16797" t="s">
        <v>0</v>
      </c>
    </row>
    <row r="16798" spans="1:4" x14ac:dyDescent="0.2">
      <c r="A16798" s="263" t="s">
        <v>19607</v>
      </c>
      <c r="B16798" s="263" t="s">
        <v>32170</v>
      </c>
      <c r="C16798" s="263" t="s">
        <v>20</v>
      </c>
      <c r="D16798" t="s">
        <v>0</v>
      </c>
    </row>
    <row r="16799" spans="1:4" x14ac:dyDescent="0.2">
      <c r="A16799" s="263" t="s">
        <v>4528</v>
      </c>
      <c r="B16799" s="263" t="s">
        <v>32171</v>
      </c>
      <c r="C16799" s="263" t="s">
        <v>20</v>
      </c>
      <c r="D16799" t="s">
        <v>0</v>
      </c>
    </row>
    <row r="16800" spans="1:4" x14ac:dyDescent="0.2">
      <c r="A16800" s="263" t="s">
        <v>19608</v>
      </c>
      <c r="B16800" s="263" t="s">
        <v>32171</v>
      </c>
      <c r="C16800" s="263" t="s">
        <v>20</v>
      </c>
      <c r="D16800" t="s">
        <v>0</v>
      </c>
    </row>
    <row r="16801" spans="1:4" x14ac:dyDescent="0.2">
      <c r="A16801" s="263" t="s">
        <v>4529</v>
      </c>
      <c r="B16801" s="263" t="s">
        <v>32172</v>
      </c>
      <c r="C16801" s="263" t="s">
        <v>20</v>
      </c>
      <c r="D16801" t="s">
        <v>0</v>
      </c>
    </row>
    <row r="16802" spans="1:4" x14ac:dyDescent="0.2">
      <c r="A16802" s="263" t="s">
        <v>19609</v>
      </c>
      <c r="B16802" s="263" t="s">
        <v>32172</v>
      </c>
      <c r="C16802" s="263" t="s">
        <v>20</v>
      </c>
      <c r="D16802" t="s">
        <v>0</v>
      </c>
    </row>
    <row r="16803" spans="1:4" x14ac:dyDescent="0.2">
      <c r="A16803" s="263" t="s">
        <v>4530</v>
      </c>
      <c r="B16803" s="263" t="s">
        <v>32173</v>
      </c>
      <c r="C16803" s="263" t="s">
        <v>20</v>
      </c>
      <c r="D16803" t="s">
        <v>0</v>
      </c>
    </row>
    <row r="16804" spans="1:4" x14ac:dyDescent="0.2">
      <c r="A16804" s="263" t="s">
        <v>19610</v>
      </c>
      <c r="B16804" s="263" t="s">
        <v>32173</v>
      </c>
      <c r="C16804" s="263" t="s">
        <v>20</v>
      </c>
      <c r="D16804" t="s">
        <v>0</v>
      </c>
    </row>
    <row r="16805" spans="1:4" x14ac:dyDescent="0.2">
      <c r="A16805" s="263" t="s">
        <v>4531</v>
      </c>
      <c r="B16805" s="263" t="s">
        <v>32174</v>
      </c>
      <c r="C16805" s="263" t="s">
        <v>20</v>
      </c>
      <c r="D16805" t="s">
        <v>0</v>
      </c>
    </row>
    <row r="16806" spans="1:4" x14ac:dyDescent="0.2">
      <c r="A16806" s="263" t="s">
        <v>19611</v>
      </c>
      <c r="B16806" s="263" t="s">
        <v>32174</v>
      </c>
      <c r="C16806" s="263" t="s">
        <v>20</v>
      </c>
      <c r="D16806" t="s">
        <v>0</v>
      </c>
    </row>
    <row r="16807" spans="1:4" x14ac:dyDescent="0.2">
      <c r="A16807" s="263" t="s">
        <v>4532</v>
      </c>
      <c r="B16807" s="263" t="s">
        <v>32175</v>
      </c>
      <c r="C16807" s="263" t="s">
        <v>20</v>
      </c>
      <c r="D16807" t="s">
        <v>0</v>
      </c>
    </row>
    <row r="16808" spans="1:4" x14ac:dyDescent="0.2">
      <c r="A16808" s="263" t="s">
        <v>19612</v>
      </c>
      <c r="B16808" s="263" t="s">
        <v>32175</v>
      </c>
      <c r="C16808" s="263" t="s">
        <v>20</v>
      </c>
      <c r="D16808" t="s">
        <v>0</v>
      </c>
    </row>
    <row r="16809" spans="1:4" x14ac:dyDescent="0.2">
      <c r="A16809" s="263" t="s">
        <v>10165</v>
      </c>
      <c r="B16809" s="263" t="s">
        <v>32176</v>
      </c>
      <c r="C16809" s="263" t="s">
        <v>20</v>
      </c>
      <c r="D16809" t="s">
        <v>0</v>
      </c>
    </row>
    <row r="16810" spans="1:4" x14ac:dyDescent="0.2">
      <c r="A16810" s="263" t="s">
        <v>19613</v>
      </c>
      <c r="B16810" s="263" t="s">
        <v>32176</v>
      </c>
      <c r="C16810" s="263" t="s">
        <v>20</v>
      </c>
      <c r="D16810" t="s">
        <v>0</v>
      </c>
    </row>
    <row r="16811" spans="1:4" x14ac:dyDescent="0.2">
      <c r="A16811" s="263" t="s">
        <v>10166</v>
      </c>
      <c r="B16811" s="263" t="s">
        <v>32177</v>
      </c>
      <c r="C16811" s="263" t="s">
        <v>20</v>
      </c>
      <c r="D16811" t="s">
        <v>0</v>
      </c>
    </row>
    <row r="16812" spans="1:4" x14ac:dyDescent="0.2">
      <c r="A16812" s="263" t="s">
        <v>19614</v>
      </c>
      <c r="B16812" s="263" t="s">
        <v>32177</v>
      </c>
      <c r="C16812" s="263" t="s">
        <v>20</v>
      </c>
      <c r="D16812" t="s">
        <v>0</v>
      </c>
    </row>
    <row r="16813" spans="1:4" x14ac:dyDescent="0.2">
      <c r="A16813" s="263" t="s">
        <v>10167</v>
      </c>
      <c r="B16813" s="263" t="s">
        <v>32178</v>
      </c>
      <c r="C16813" s="263" t="s">
        <v>20</v>
      </c>
      <c r="D16813" t="s">
        <v>0</v>
      </c>
    </row>
    <row r="16814" spans="1:4" x14ac:dyDescent="0.2">
      <c r="A16814" s="263" t="s">
        <v>19615</v>
      </c>
      <c r="B16814" s="263" t="s">
        <v>32178</v>
      </c>
      <c r="C16814" s="263" t="s">
        <v>20</v>
      </c>
      <c r="D16814" t="s">
        <v>0</v>
      </c>
    </row>
    <row r="16815" spans="1:4" x14ac:dyDescent="0.2">
      <c r="A16815" s="263" t="s">
        <v>4533</v>
      </c>
      <c r="B16815" s="263" t="s">
        <v>32179</v>
      </c>
      <c r="C16815" s="263" t="s">
        <v>20</v>
      </c>
      <c r="D16815" t="s">
        <v>0</v>
      </c>
    </row>
    <row r="16816" spans="1:4" x14ac:dyDescent="0.2">
      <c r="A16816" s="263" t="s">
        <v>19616</v>
      </c>
      <c r="B16816" s="263" t="s">
        <v>32179</v>
      </c>
      <c r="C16816" s="263" t="s">
        <v>20</v>
      </c>
      <c r="D16816" t="s">
        <v>0</v>
      </c>
    </row>
    <row r="16817" spans="1:4" x14ac:dyDescent="0.2">
      <c r="A16817" s="263" t="s">
        <v>4534</v>
      </c>
      <c r="B16817" s="263" t="s">
        <v>32180</v>
      </c>
      <c r="C16817" s="263" t="s">
        <v>20</v>
      </c>
      <c r="D16817" t="s">
        <v>0</v>
      </c>
    </row>
    <row r="16818" spans="1:4" x14ac:dyDescent="0.2">
      <c r="A16818" s="263" t="s">
        <v>19617</v>
      </c>
      <c r="B16818" s="263" t="s">
        <v>32180</v>
      </c>
      <c r="C16818" s="263" t="s">
        <v>20</v>
      </c>
      <c r="D16818" t="s">
        <v>0</v>
      </c>
    </row>
    <row r="16819" spans="1:4" x14ac:dyDescent="0.2">
      <c r="A16819" s="263" t="s">
        <v>4535</v>
      </c>
      <c r="B16819" s="263" t="s">
        <v>32181</v>
      </c>
      <c r="C16819" s="263" t="s">
        <v>20</v>
      </c>
      <c r="D16819" t="s">
        <v>0</v>
      </c>
    </row>
    <row r="16820" spans="1:4" x14ac:dyDescent="0.2">
      <c r="A16820" s="263" t="s">
        <v>19618</v>
      </c>
      <c r="B16820" s="263" t="s">
        <v>32181</v>
      </c>
      <c r="C16820" s="263" t="s">
        <v>20</v>
      </c>
      <c r="D16820" t="s">
        <v>0</v>
      </c>
    </row>
    <row r="16821" spans="1:4" x14ac:dyDescent="0.2">
      <c r="A16821" s="263" t="s">
        <v>4536</v>
      </c>
      <c r="B16821" s="263" t="s">
        <v>32182</v>
      </c>
      <c r="C16821" s="263" t="s">
        <v>20</v>
      </c>
      <c r="D16821" t="s">
        <v>0</v>
      </c>
    </row>
    <row r="16822" spans="1:4" x14ac:dyDescent="0.2">
      <c r="A16822" s="263" t="s">
        <v>19619</v>
      </c>
      <c r="B16822" s="263" t="s">
        <v>32182</v>
      </c>
      <c r="C16822" s="263" t="s">
        <v>20</v>
      </c>
      <c r="D16822" t="s">
        <v>0</v>
      </c>
    </row>
    <row r="16823" spans="1:4" x14ac:dyDescent="0.2">
      <c r="A16823" s="263" t="s">
        <v>4537</v>
      </c>
      <c r="B16823" s="263" t="s">
        <v>32183</v>
      </c>
      <c r="C16823" s="263" t="s">
        <v>20</v>
      </c>
      <c r="D16823" t="s">
        <v>0</v>
      </c>
    </row>
    <row r="16824" spans="1:4" x14ac:dyDescent="0.2">
      <c r="A16824" s="263" t="s">
        <v>19620</v>
      </c>
      <c r="B16824" s="263" t="s">
        <v>32183</v>
      </c>
      <c r="C16824" s="263" t="s">
        <v>20</v>
      </c>
      <c r="D16824" t="s">
        <v>0</v>
      </c>
    </row>
    <row r="16825" spans="1:4" x14ac:dyDescent="0.2">
      <c r="A16825" s="263" t="s">
        <v>4538</v>
      </c>
      <c r="B16825" s="263" t="s">
        <v>32184</v>
      </c>
      <c r="C16825" s="263" t="s">
        <v>20</v>
      </c>
      <c r="D16825" t="s">
        <v>0</v>
      </c>
    </row>
    <row r="16826" spans="1:4" x14ac:dyDescent="0.2">
      <c r="A16826" s="263" t="s">
        <v>19621</v>
      </c>
      <c r="B16826" s="263" t="s">
        <v>32184</v>
      </c>
      <c r="C16826" s="263" t="s">
        <v>20</v>
      </c>
      <c r="D16826" t="s">
        <v>0</v>
      </c>
    </row>
    <row r="16827" spans="1:4" x14ac:dyDescent="0.2">
      <c r="A16827" s="263" t="s">
        <v>4539</v>
      </c>
      <c r="B16827" s="263" t="s">
        <v>32185</v>
      </c>
      <c r="C16827" s="263" t="s">
        <v>20</v>
      </c>
      <c r="D16827" t="s">
        <v>0</v>
      </c>
    </row>
    <row r="16828" spans="1:4" x14ac:dyDescent="0.2">
      <c r="A16828" s="263" t="s">
        <v>19622</v>
      </c>
      <c r="B16828" s="263" t="s">
        <v>32185</v>
      </c>
      <c r="C16828" s="263" t="s">
        <v>20</v>
      </c>
      <c r="D16828" t="s">
        <v>0</v>
      </c>
    </row>
    <row r="16829" spans="1:4" x14ac:dyDescent="0.2">
      <c r="A16829" s="263" t="s">
        <v>4540</v>
      </c>
      <c r="B16829" s="263" t="s">
        <v>32186</v>
      </c>
      <c r="C16829" s="263" t="s">
        <v>20</v>
      </c>
      <c r="D16829" t="s">
        <v>0</v>
      </c>
    </row>
    <row r="16830" spans="1:4" x14ac:dyDescent="0.2">
      <c r="A16830" s="263" t="s">
        <v>19623</v>
      </c>
      <c r="B16830" s="263" t="s">
        <v>32186</v>
      </c>
      <c r="C16830" s="263" t="s">
        <v>20</v>
      </c>
      <c r="D16830" t="s">
        <v>0</v>
      </c>
    </row>
    <row r="16831" spans="1:4" x14ac:dyDescent="0.2">
      <c r="A16831" s="263" t="s">
        <v>4541</v>
      </c>
      <c r="B16831" s="263" t="s">
        <v>32187</v>
      </c>
      <c r="C16831" s="263" t="s">
        <v>20</v>
      </c>
      <c r="D16831" t="s">
        <v>0</v>
      </c>
    </row>
    <row r="16832" spans="1:4" x14ac:dyDescent="0.2">
      <c r="A16832" s="263" t="s">
        <v>19624</v>
      </c>
      <c r="B16832" s="263" t="s">
        <v>32187</v>
      </c>
      <c r="C16832" s="263" t="s">
        <v>20</v>
      </c>
      <c r="D16832" t="s">
        <v>0</v>
      </c>
    </row>
    <row r="16833" spans="1:4" x14ac:dyDescent="0.2">
      <c r="A16833" s="263" t="s">
        <v>4542</v>
      </c>
      <c r="B16833" s="263" t="s">
        <v>32188</v>
      </c>
      <c r="C16833" s="263" t="s">
        <v>20</v>
      </c>
      <c r="D16833" t="s">
        <v>0</v>
      </c>
    </row>
    <row r="16834" spans="1:4" x14ac:dyDescent="0.2">
      <c r="A16834" s="263" t="s">
        <v>19625</v>
      </c>
      <c r="B16834" s="263" t="s">
        <v>32188</v>
      </c>
      <c r="C16834" s="263" t="s">
        <v>20</v>
      </c>
      <c r="D16834" t="s">
        <v>0</v>
      </c>
    </row>
    <row r="16835" spans="1:4" x14ac:dyDescent="0.2">
      <c r="A16835" s="263" t="s">
        <v>4543</v>
      </c>
      <c r="B16835" s="263" t="s">
        <v>32189</v>
      </c>
      <c r="C16835" s="263" t="s">
        <v>20</v>
      </c>
      <c r="D16835" t="s">
        <v>0</v>
      </c>
    </row>
    <row r="16836" spans="1:4" x14ac:dyDescent="0.2">
      <c r="A16836" s="263" t="s">
        <v>19626</v>
      </c>
      <c r="B16836" s="263" t="s">
        <v>32189</v>
      </c>
      <c r="C16836" s="263" t="s">
        <v>20</v>
      </c>
      <c r="D16836" t="s">
        <v>0</v>
      </c>
    </row>
    <row r="16837" spans="1:4" x14ac:dyDescent="0.2">
      <c r="A16837" s="263" t="s">
        <v>4544</v>
      </c>
      <c r="B16837" s="263" t="s">
        <v>32190</v>
      </c>
      <c r="C16837" s="263" t="s">
        <v>20</v>
      </c>
      <c r="D16837" t="s">
        <v>0</v>
      </c>
    </row>
    <row r="16838" spans="1:4" x14ac:dyDescent="0.2">
      <c r="A16838" s="263" t="s">
        <v>19627</v>
      </c>
      <c r="B16838" s="263" t="s">
        <v>32190</v>
      </c>
      <c r="C16838" s="263" t="s">
        <v>20</v>
      </c>
      <c r="D16838" t="s">
        <v>0</v>
      </c>
    </row>
    <row r="16839" spans="1:4" x14ac:dyDescent="0.2">
      <c r="A16839" s="263" t="s">
        <v>4545</v>
      </c>
      <c r="B16839" s="263" t="s">
        <v>32191</v>
      </c>
      <c r="C16839" s="263" t="s">
        <v>20</v>
      </c>
      <c r="D16839" t="s">
        <v>0</v>
      </c>
    </row>
    <row r="16840" spans="1:4" x14ac:dyDescent="0.2">
      <c r="A16840" s="263" t="s">
        <v>19628</v>
      </c>
      <c r="B16840" s="263" t="s">
        <v>32191</v>
      </c>
      <c r="C16840" s="263" t="s">
        <v>20</v>
      </c>
      <c r="D16840" t="s">
        <v>0</v>
      </c>
    </row>
    <row r="16841" spans="1:4" x14ac:dyDescent="0.2">
      <c r="A16841" s="263" t="s">
        <v>4546</v>
      </c>
      <c r="B16841" s="263" t="s">
        <v>32192</v>
      </c>
      <c r="C16841" s="263" t="s">
        <v>20</v>
      </c>
      <c r="D16841" t="s">
        <v>0</v>
      </c>
    </row>
    <row r="16842" spans="1:4" x14ac:dyDescent="0.2">
      <c r="A16842" s="263" t="s">
        <v>19629</v>
      </c>
      <c r="B16842" s="263" t="s">
        <v>32192</v>
      </c>
      <c r="C16842" s="263" t="s">
        <v>20</v>
      </c>
      <c r="D16842" t="s">
        <v>0</v>
      </c>
    </row>
    <row r="16843" spans="1:4" x14ac:dyDescent="0.2">
      <c r="A16843" s="263" t="s">
        <v>4547</v>
      </c>
      <c r="B16843" s="263" t="s">
        <v>32193</v>
      </c>
      <c r="C16843" s="263" t="s">
        <v>20</v>
      </c>
      <c r="D16843" t="s">
        <v>0</v>
      </c>
    </row>
    <row r="16844" spans="1:4" x14ac:dyDescent="0.2">
      <c r="A16844" s="263" t="s">
        <v>19630</v>
      </c>
      <c r="B16844" s="263" t="s">
        <v>32193</v>
      </c>
      <c r="C16844" s="263" t="s">
        <v>20</v>
      </c>
      <c r="D16844" t="s">
        <v>0</v>
      </c>
    </row>
    <row r="16845" spans="1:4" x14ac:dyDescent="0.2">
      <c r="A16845" s="263" t="s">
        <v>4548</v>
      </c>
      <c r="B16845" s="263" t="s">
        <v>32194</v>
      </c>
      <c r="C16845" s="263" t="s">
        <v>20</v>
      </c>
      <c r="D16845" t="s">
        <v>0</v>
      </c>
    </row>
    <row r="16846" spans="1:4" x14ac:dyDescent="0.2">
      <c r="A16846" s="263" t="s">
        <v>19631</v>
      </c>
      <c r="B16846" s="263" t="s">
        <v>32194</v>
      </c>
      <c r="C16846" s="263" t="s">
        <v>20</v>
      </c>
      <c r="D16846" t="s">
        <v>0</v>
      </c>
    </row>
    <row r="16847" spans="1:4" x14ac:dyDescent="0.2">
      <c r="A16847" s="263" t="s">
        <v>4549</v>
      </c>
      <c r="B16847" s="263" t="s">
        <v>32195</v>
      </c>
      <c r="C16847" s="263" t="s">
        <v>20</v>
      </c>
      <c r="D16847" t="s">
        <v>0</v>
      </c>
    </row>
    <row r="16848" spans="1:4" x14ac:dyDescent="0.2">
      <c r="A16848" s="263" t="s">
        <v>19632</v>
      </c>
      <c r="B16848" s="263" t="s">
        <v>32195</v>
      </c>
      <c r="C16848" s="263" t="s">
        <v>20</v>
      </c>
      <c r="D16848" t="s">
        <v>0</v>
      </c>
    </row>
    <row r="16849" spans="1:4" x14ac:dyDescent="0.2">
      <c r="A16849" s="263" t="s">
        <v>4550</v>
      </c>
      <c r="B16849" s="263" t="s">
        <v>32196</v>
      </c>
      <c r="C16849" s="263" t="s">
        <v>20</v>
      </c>
      <c r="D16849" t="s">
        <v>0</v>
      </c>
    </row>
    <row r="16850" spans="1:4" x14ac:dyDescent="0.2">
      <c r="A16850" s="263" t="s">
        <v>19633</v>
      </c>
      <c r="B16850" s="263" t="s">
        <v>32196</v>
      </c>
      <c r="C16850" s="263" t="s">
        <v>20</v>
      </c>
      <c r="D16850" t="s">
        <v>0</v>
      </c>
    </row>
    <row r="16851" spans="1:4" x14ac:dyDescent="0.2">
      <c r="A16851" s="263" t="s">
        <v>4551</v>
      </c>
      <c r="B16851" s="263" t="s">
        <v>32197</v>
      </c>
      <c r="C16851" s="263" t="s">
        <v>20</v>
      </c>
      <c r="D16851" t="s">
        <v>0</v>
      </c>
    </row>
    <row r="16852" spans="1:4" x14ac:dyDescent="0.2">
      <c r="A16852" s="263" t="s">
        <v>19634</v>
      </c>
      <c r="B16852" s="263" t="s">
        <v>32197</v>
      </c>
      <c r="C16852" s="263" t="s">
        <v>20</v>
      </c>
      <c r="D16852" t="s">
        <v>0</v>
      </c>
    </row>
    <row r="16853" spans="1:4" x14ac:dyDescent="0.2">
      <c r="A16853" s="263" t="s">
        <v>4552</v>
      </c>
      <c r="B16853" s="263" t="s">
        <v>32198</v>
      </c>
      <c r="C16853" s="263" t="s">
        <v>20</v>
      </c>
      <c r="D16853" t="s">
        <v>0</v>
      </c>
    </row>
    <row r="16854" spans="1:4" x14ac:dyDescent="0.2">
      <c r="A16854" s="263" t="s">
        <v>19635</v>
      </c>
      <c r="B16854" s="263" t="s">
        <v>32198</v>
      </c>
      <c r="C16854" s="263" t="s">
        <v>20</v>
      </c>
      <c r="D16854" t="s">
        <v>0</v>
      </c>
    </row>
    <row r="16855" spans="1:4" x14ac:dyDescent="0.2">
      <c r="A16855" s="263" t="s">
        <v>4553</v>
      </c>
      <c r="B16855" s="263" t="s">
        <v>32199</v>
      </c>
      <c r="C16855" s="263" t="s">
        <v>20</v>
      </c>
      <c r="D16855" t="s">
        <v>0</v>
      </c>
    </row>
    <row r="16856" spans="1:4" x14ac:dyDescent="0.2">
      <c r="A16856" s="263" t="s">
        <v>19636</v>
      </c>
      <c r="B16856" s="263" t="s">
        <v>32199</v>
      </c>
      <c r="C16856" s="263" t="s">
        <v>20</v>
      </c>
      <c r="D16856" t="s">
        <v>0</v>
      </c>
    </row>
    <row r="16857" spans="1:4" x14ac:dyDescent="0.2">
      <c r="A16857" s="263" t="s">
        <v>4554</v>
      </c>
      <c r="B16857" s="263" t="s">
        <v>32200</v>
      </c>
      <c r="C16857" s="263" t="s">
        <v>20</v>
      </c>
      <c r="D16857" t="s">
        <v>0</v>
      </c>
    </row>
    <row r="16858" spans="1:4" x14ac:dyDescent="0.2">
      <c r="A16858" s="263" t="s">
        <v>19637</v>
      </c>
      <c r="B16858" s="263" t="s">
        <v>32200</v>
      </c>
      <c r="C16858" s="263" t="s">
        <v>20</v>
      </c>
      <c r="D16858" t="s">
        <v>0</v>
      </c>
    </row>
    <row r="16859" spans="1:4" x14ac:dyDescent="0.2">
      <c r="A16859" s="263" t="s">
        <v>4555</v>
      </c>
      <c r="B16859" s="263" t="s">
        <v>32201</v>
      </c>
      <c r="C16859" s="263" t="s">
        <v>20</v>
      </c>
      <c r="D16859" t="s">
        <v>0</v>
      </c>
    </row>
    <row r="16860" spans="1:4" x14ac:dyDescent="0.2">
      <c r="A16860" s="263" t="s">
        <v>19638</v>
      </c>
      <c r="B16860" s="263" t="s">
        <v>32201</v>
      </c>
      <c r="C16860" s="263" t="s">
        <v>20</v>
      </c>
      <c r="D16860" t="s">
        <v>0</v>
      </c>
    </row>
    <row r="16861" spans="1:4" x14ac:dyDescent="0.2">
      <c r="A16861" s="263" t="s">
        <v>4556</v>
      </c>
      <c r="B16861" s="263" t="s">
        <v>32202</v>
      </c>
      <c r="C16861" s="263" t="s">
        <v>20</v>
      </c>
      <c r="D16861" t="s">
        <v>0</v>
      </c>
    </row>
    <row r="16862" spans="1:4" x14ac:dyDescent="0.2">
      <c r="A16862" s="263" t="s">
        <v>19639</v>
      </c>
      <c r="B16862" s="263" t="s">
        <v>32202</v>
      </c>
      <c r="C16862" s="263" t="s">
        <v>20</v>
      </c>
      <c r="D16862" t="s">
        <v>0</v>
      </c>
    </row>
    <row r="16863" spans="1:4" x14ac:dyDescent="0.2">
      <c r="A16863" s="263" t="s">
        <v>4557</v>
      </c>
      <c r="B16863" s="263" t="s">
        <v>32203</v>
      </c>
      <c r="C16863" s="263" t="s">
        <v>20</v>
      </c>
      <c r="D16863" t="s">
        <v>0</v>
      </c>
    </row>
    <row r="16864" spans="1:4" x14ac:dyDescent="0.2">
      <c r="A16864" s="263" t="s">
        <v>19640</v>
      </c>
      <c r="B16864" s="263" t="s">
        <v>32203</v>
      </c>
      <c r="C16864" s="263" t="s">
        <v>20</v>
      </c>
      <c r="D16864" t="s">
        <v>0</v>
      </c>
    </row>
    <row r="16865" spans="1:4" x14ac:dyDescent="0.2">
      <c r="A16865" s="263" t="s">
        <v>4558</v>
      </c>
      <c r="B16865" s="263" t="s">
        <v>32204</v>
      </c>
      <c r="C16865" s="263" t="s">
        <v>20</v>
      </c>
      <c r="D16865" t="s">
        <v>0</v>
      </c>
    </row>
    <row r="16866" spans="1:4" x14ac:dyDescent="0.2">
      <c r="A16866" s="263" t="s">
        <v>19641</v>
      </c>
      <c r="B16866" s="263" t="s">
        <v>32204</v>
      </c>
      <c r="C16866" s="263" t="s">
        <v>20</v>
      </c>
      <c r="D16866" t="s">
        <v>0</v>
      </c>
    </row>
    <row r="16867" spans="1:4" x14ac:dyDescent="0.2">
      <c r="A16867" s="263" t="s">
        <v>4559</v>
      </c>
      <c r="B16867" s="263" t="s">
        <v>32205</v>
      </c>
      <c r="C16867" s="263" t="s">
        <v>20</v>
      </c>
      <c r="D16867" t="s">
        <v>0</v>
      </c>
    </row>
    <row r="16868" spans="1:4" x14ac:dyDescent="0.2">
      <c r="A16868" s="263" t="s">
        <v>19642</v>
      </c>
      <c r="B16868" s="263" t="s">
        <v>32205</v>
      </c>
      <c r="C16868" s="263" t="s">
        <v>20</v>
      </c>
      <c r="D16868" t="s">
        <v>0</v>
      </c>
    </row>
    <row r="16869" spans="1:4" x14ac:dyDescent="0.2">
      <c r="A16869" s="263" t="s">
        <v>4560</v>
      </c>
      <c r="B16869" s="263" t="s">
        <v>32206</v>
      </c>
      <c r="C16869" s="263" t="s">
        <v>20</v>
      </c>
      <c r="D16869" t="s">
        <v>0</v>
      </c>
    </row>
    <row r="16870" spans="1:4" x14ac:dyDescent="0.2">
      <c r="A16870" s="263" t="s">
        <v>19643</v>
      </c>
      <c r="B16870" s="263" t="s">
        <v>32206</v>
      </c>
      <c r="C16870" s="263" t="s">
        <v>20</v>
      </c>
      <c r="D16870" t="s">
        <v>0</v>
      </c>
    </row>
    <row r="16871" spans="1:4" x14ac:dyDescent="0.2">
      <c r="A16871" s="263" t="s">
        <v>4561</v>
      </c>
      <c r="B16871" s="263" t="s">
        <v>32207</v>
      </c>
      <c r="C16871" s="263" t="s">
        <v>20</v>
      </c>
      <c r="D16871" t="s">
        <v>0</v>
      </c>
    </row>
    <row r="16872" spans="1:4" x14ac:dyDescent="0.2">
      <c r="A16872" s="263" t="s">
        <v>19644</v>
      </c>
      <c r="B16872" s="263" t="s">
        <v>32207</v>
      </c>
      <c r="C16872" s="263" t="s">
        <v>20</v>
      </c>
      <c r="D16872" t="s">
        <v>0</v>
      </c>
    </row>
    <row r="16873" spans="1:4" x14ac:dyDescent="0.2">
      <c r="A16873" s="263" t="s">
        <v>4562</v>
      </c>
      <c r="B16873" s="263" t="s">
        <v>32208</v>
      </c>
      <c r="C16873" s="263" t="s">
        <v>20</v>
      </c>
      <c r="D16873" t="s">
        <v>0</v>
      </c>
    </row>
    <row r="16874" spans="1:4" x14ac:dyDescent="0.2">
      <c r="A16874" s="263" t="s">
        <v>19645</v>
      </c>
      <c r="B16874" s="263" t="s">
        <v>32208</v>
      </c>
      <c r="C16874" s="263" t="s">
        <v>20</v>
      </c>
      <c r="D16874" t="s">
        <v>0</v>
      </c>
    </row>
    <row r="16875" spans="1:4" x14ac:dyDescent="0.2">
      <c r="A16875" s="263" t="s">
        <v>4563</v>
      </c>
      <c r="B16875" s="263" t="s">
        <v>32209</v>
      </c>
      <c r="C16875" s="263" t="s">
        <v>20</v>
      </c>
      <c r="D16875" t="s">
        <v>0</v>
      </c>
    </row>
    <row r="16876" spans="1:4" x14ac:dyDescent="0.2">
      <c r="A16876" s="263" t="s">
        <v>19646</v>
      </c>
      <c r="B16876" s="263" t="s">
        <v>32209</v>
      </c>
      <c r="C16876" s="263" t="s">
        <v>20</v>
      </c>
      <c r="D16876" t="s">
        <v>0</v>
      </c>
    </row>
    <row r="16877" spans="1:4" x14ac:dyDescent="0.2">
      <c r="A16877" s="263" t="s">
        <v>4564</v>
      </c>
      <c r="B16877" s="263" t="s">
        <v>32210</v>
      </c>
      <c r="C16877" s="263" t="s">
        <v>20</v>
      </c>
      <c r="D16877" t="s">
        <v>0</v>
      </c>
    </row>
    <row r="16878" spans="1:4" x14ac:dyDescent="0.2">
      <c r="A16878" s="263" t="s">
        <v>19647</v>
      </c>
      <c r="B16878" s="263" t="s">
        <v>32210</v>
      </c>
      <c r="C16878" s="263" t="s">
        <v>20</v>
      </c>
      <c r="D16878" t="s">
        <v>0</v>
      </c>
    </row>
    <row r="16879" spans="1:4" x14ac:dyDescent="0.2">
      <c r="A16879" s="263" t="s">
        <v>4565</v>
      </c>
      <c r="B16879" s="263" t="s">
        <v>32211</v>
      </c>
      <c r="C16879" s="263" t="s">
        <v>20</v>
      </c>
      <c r="D16879" t="s">
        <v>0</v>
      </c>
    </row>
    <row r="16880" spans="1:4" x14ac:dyDescent="0.2">
      <c r="A16880" s="263" t="s">
        <v>19648</v>
      </c>
      <c r="B16880" s="263" t="s">
        <v>32211</v>
      </c>
      <c r="C16880" s="263" t="s">
        <v>20</v>
      </c>
      <c r="D16880" t="s">
        <v>0</v>
      </c>
    </row>
    <row r="16881" spans="1:4" x14ac:dyDescent="0.2">
      <c r="A16881" s="263" t="s">
        <v>4566</v>
      </c>
      <c r="B16881" s="263" t="s">
        <v>32212</v>
      </c>
      <c r="C16881" s="263" t="s">
        <v>20</v>
      </c>
      <c r="D16881" t="s">
        <v>0</v>
      </c>
    </row>
    <row r="16882" spans="1:4" x14ac:dyDescent="0.2">
      <c r="A16882" s="263" t="s">
        <v>19649</v>
      </c>
      <c r="B16882" s="263" t="s">
        <v>32212</v>
      </c>
      <c r="C16882" s="263" t="s">
        <v>20</v>
      </c>
      <c r="D16882" t="s">
        <v>0</v>
      </c>
    </row>
    <row r="16883" spans="1:4" x14ac:dyDescent="0.2">
      <c r="A16883" s="263" t="s">
        <v>4567</v>
      </c>
      <c r="B16883" s="263" t="s">
        <v>32213</v>
      </c>
      <c r="C16883" s="263" t="s">
        <v>20</v>
      </c>
      <c r="D16883" t="s">
        <v>0</v>
      </c>
    </row>
    <row r="16884" spans="1:4" x14ac:dyDescent="0.2">
      <c r="A16884" s="263" t="s">
        <v>19650</v>
      </c>
      <c r="B16884" s="263" t="s">
        <v>32213</v>
      </c>
      <c r="C16884" s="263" t="s">
        <v>20</v>
      </c>
      <c r="D16884" t="s">
        <v>0</v>
      </c>
    </row>
    <row r="16885" spans="1:4" x14ac:dyDescent="0.2">
      <c r="A16885" s="263" t="s">
        <v>4568</v>
      </c>
      <c r="B16885" s="263" t="s">
        <v>32214</v>
      </c>
      <c r="C16885" s="263" t="s">
        <v>20</v>
      </c>
      <c r="D16885" t="s">
        <v>0</v>
      </c>
    </row>
    <row r="16886" spans="1:4" x14ac:dyDescent="0.2">
      <c r="A16886" s="263" t="s">
        <v>19651</v>
      </c>
      <c r="B16886" s="263" t="s">
        <v>32214</v>
      </c>
      <c r="C16886" s="263" t="s">
        <v>20</v>
      </c>
      <c r="D16886" t="s">
        <v>0</v>
      </c>
    </row>
    <row r="16887" spans="1:4" x14ac:dyDescent="0.2">
      <c r="A16887" s="263" t="s">
        <v>4569</v>
      </c>
      <c r="B16887" s="263" t="s">
        <v>32215</v>
      </c>
      <c r="C16887" s="263" t="s">
        <v>20</v>
      </c>
      <c r="D16887" t="s">
        <v>0</v>
      </c>
    </row>
    <row r="16888" spans="1:4" x14ac:dyDescent="0.2">
      <c r="A16888" s="263" t="s">
        <v>19652</v>
      </c>
      <c r="B16888" s="263" t="s">
        <v>32215</v>
      </c>
      <c r="C16888" s="263" t="s">
        <v>20</v>
      </c>
      <c r="D16888" t="s">
        <v>0</v>
      </c>
    </row>
    <row r="16889" spans="1:4" x14ac:dyDescent="0.2">
      <c r="A16889" s="263" t="s">
        <v>4570</v>
      </c>
      <c r="B16889" s="263" t="s">
        <v>32216</v>
      </c>
      <c r="C16889" s="263" t="s">
        <v>20</v>
      </c>
      <c r="D16889" t="s">
        <v>0</v>
      </c>
    </row>
    <row r="16890" spans="1:4" x14ac:dyDescent="0.2">
      <c r="A16890" s="263" t="s">
        <v>19653</v>
      </c>
      <c r="B16890" s="263" t="s">
        <v>32216</v>
      </c>
      <c r="C16890" s="263" t="s">
        <v>20</v>
      </c>
      <c r="D16890" t="s">
        <v>0</v>
      </c>
    </row>
    <row r="16891" spans="1:4" x14ac:dyDescent="0.2">
      <c r="A16891" s="263" t="s">
        <v>4571</v>
      </c>
      <c r="B16891" s="263" t="s">
        <v>32217</v>
      </c>
      <c r="C16891" s="263" t="s">
        <v>20</v>
      </c>
      <c r="D16891" t="s">
        <v>0</v>
      </c>
    </row>
    <row r="16892" spans="1:4" x14ac:dyDescent="0.2">
      <c r="A16892" s="263" t="s">
        <v>19654</v>
      </c>
      <c r="B16892" s="263" t="s">
        <v>32217</v>
      </c>
      <c r="C16892" s="263" t="s">
        <v>20</v>
      </c>
      <c r="D16892" t="s">
        <v>0</v>
      </c>
    </row>
    <row r="16893" spans="1:4" x14ac:dyDescent="0.2">
      <c r="A16893" s="263" t="s">
        <v>4572</v>
      </c>
      <c r="B16893" s="263" t="s">
        <v>32208</v>
      </c>
      <c r="C16893" s="263" t="s">
        <v>20</v>
      </c>
      <c r="D16893" t="s">
        <v>0</v>
      </c>
    </row>
    <row r="16894" spans="1:4" x14ac:dyDescent="0.2">
      <c r="A16894" s="263" t="s">
        <v>19655</v>
      </c>
      <c r="B16894" s="263" t="s">
        <v>32208</v>
      </c>
      <c r="C16894" s="263" t="s">
        <v>20</v>
      </c>
      <c r="D16894" t="s">
        <v>0</v>
      </c>
    </row>
    <row r="16895" spans="1:4" x14ac:dyDescent="0.2">
      <c r="A16895" s="263" t="s">
        <v>4573</v>
      </c>
      <c r="B16895" s="263" t="s">
        <v>32209</v>
      </c>
      <c r="C16895" s="263" t="s">
        <v>20</v>
      </c>
      <c r="D16895" t="s">
        <v>0</v>
      </c>
    </row>
    <row r="16896" spans="1:4" x14ac:dyDescent="0.2">
      <c r="A16896" s="263" t="s">
        <v>19656</v>
      </c>
      <c r="B16896" s="263" t="s">
        <v>32209</v>
      </c>
      <c r="C16896" s="263" t="s">
        <v>20</v>
      </c>
      <c r="D16896" t="s">
        <v>0</v>
      </c>
    </row>
    <row r="16897" spans="1:4" x14ac:dyDescent="0.2">
      <c r="A16897" s="263" t="s">
        <v>4574</v>
      </c>
      <c r="B16897" s="263" t="s">
        <v>32211</v>
      </c>
      <c r="C16897" s="263" t="s">
        <v>20</v>
      </c>
      <c r="D16897" t="s">
        <v>0</v>
      </c>
    </row>
    <row r="16898" spans="1:4" x14ac:dyDescent="0.2">
      <c r="A16898" s="263" t="s">
        <v>19657</v>
      </c>
      <c r="B16898" s="263" t="s">
        <v>32211</v>
      </c>
      <c r="C16898" s="263" t="s">
        <v>20</v>
      </c>
      <c r="D16898" t="s">
        <v>0</v>
      </c>
    </row>
    <row r="16899" spans="1:4" x14ac:dyDescent="0.2">
      <c r="A16899" s="263" t="s">
        <v>4575</v>
      </c>
      <c r="B16899" s="263" t="s">
        <v>32218</v>
      </c>
      <c r="C16899" s="263" t="s">
        <v>20</v>
      </c>
      <c r="D16899" t="s">
        <v>0</v>
      </c>
    </row>
    <row r="16900" spans="1:4" x14ac:dyDescent="0.2">
      <c r="A16900" s="263" t="s">
        <v>19658</v>
      </c>
      <c r="B16900" s="263" t="s">
        <v>32218</v>
      </c>
      <c r="C16900" s="263" t="s">
        <v>20</v>
      </c>
      <c r="D16900" t="s">
        <v>0</v>
      </c>
    </row>
    <row r="16901" spans="1:4" x14ac:dyDescent="0.2">
      <c r="A16901" s="263" t="s">
        <v>4576</v>
      </c>
      <c r="B16901" s="263" t="s">
        <v>32219</v>
      </c>
      <c r="C16901" s="263" t="s">
        <v>20</v>
      </c>
      <c r="D16901" t="s">
        <v>0</v>
      </c>
    </row>
    <row r="16902" spans="1:4" x14ac:dyDescent="0.2">
      <c r="A16902" s="263" t="s">
        <v>19659</v>
      </c>
      <c r="B16902" s="263" t="s">
        <v>32219</v>
      </c>
      <c r="C16902" s="263" t="s">
        <v>20</v>
      </c>
      <c r="D16902" t="s">
        <v>0</v>
      </c>
    </row>
    <row r="16903" spans="1:4" x14ac:dyDescent="0.2">
      <c r="A16903" s="263" t="s">
        <v>4583</v>
      </c>
      <c r="B16903" s="263" t="s">
        <v>32220</v>
      </c>
      <c r="C16903" s="263" t="s">
        <v>20</v>
      </c>
      <c r="D16903" t="s">
        <v>0</v>
      </c>
    </row>
    <row r="16904" spans="1:4" x14ac:dyDescent="0.2">
      <c r="A16904" s="263" t="s">
        <v>19660</v>
      </c>
      <c r="B16904" s="263" t="s">
        <v>32220</v>
      </c>
      <c r="C16904" s="263" t="s">
        <v>20</v>
      </c>
      <c r="D16904" t="s">
        <v>0</v>
      </c>
    </row>
    <row r="16905" spans="1:4" x14ac:dyDescent="0.2">
      <c r="A16905" s="263" t="s">
        <v>4584</v>
      </c>
      <c r="B16905" s="263" t="s">
        <v>32221</v>
      </c>
      <c r="C16905" s="263" t="s">
        <v>20</v>
      </c>
      <c r="D16905" t="s">
        <v>0</v>
      </c>
    </row>
    <row r="16906" spans="1:4" x14ac:dyDescent="0.2">
      <c r="A16906" s="263" t="s">
        <v>19661</v>
      </c>
      <c r="B16906" s="263" t="s">
        <v>32221</v>
      </c>
      <c r="C16906" s="263" t="s">
        <v>20</v>
      </c>
      <c r="D16906" t="s">
        <v>0</v>
      </c>
    </row>
    <row r="16907" spans="1:4" x14ac:dyDescent="0.2">
      <c r="A16907" s="263" t="s">
        <v>4585</v>
      </c>
      <c r="B16907" s="263" t="s">
        <v>32222</v>
      </c>
      <c r="C16907" s="263" t="s">
        <v>20</v>
      </c>
      <c r="D16907" t="s">
        <v>0</v>
      </c>
    </row>
    <row r="16908" spans="1:4" x14ac:dyDescent="0.2">
      <c r="A16908" s="263" t="s">
        <v>19662</v>
      </c>
      <c r="B16908" s="263" t="s">
        <v>32222</v>
      </c>
      <c r="C16908" s="263" t="s">
        <v>20</v>
      </c>
      <c r="D16908" t="s">
        <v>0</v>
      </c>
    </row>
    <row r="16909" spans="1:4" x14ac:dyDescent="0.2">
      <c r="A16909" s="263" t="s">
        <v>4586</v>
      </c>
      <c r="B16909" s="263" t="s">
        <v>32223</v>
      </c>
      <c r="C16909" s="263" t="s">
        <v>20</v>
      </c>
      <c r="D16909" t="s">
        <v>0</v>
      </c>
    </row>
    <row r="16910" spans="1:4" x14ac:dyDescent="0.2">
      <c r="A16910" s="263" t="s">
        <v>19663</v>
      </c>
      <c r="B16910" s="263" t="s">
        <v>32223</v>
      </c>
      <c r="C16910" s="263" t="s">
        <v>20</v>
      </c>
      <c r="D16910" t="s">
        <v>0</v>
      </c>
    </row>
    <row r="16911" spans="1:4" x14ac:dyDescent="0.2">
      <c r="A16911" s="263" t="s">
        <v>4587</v>
      </c>
      <c r="B16911" s="263" t="s">
        <v>32224</v>
      </c>
      <c r="C16911" s="263" t="s">
        <v>20</v>
      </c>
      <c r="D16911" t="s">
        <v>0</v>
      </c>
    </row>
    <row r="16912" spans="1:4" x14ac:dyDescent="0.2">
      <c r="A16912" s="263" t="s">
        <v>19664</v>
      </c>
      <c r="B16912" s="263" t="s">
        <v>32224</v>
      </c>
      <c r="C16912" s="263" t="s">
        <v>20</v>
      </c>
      <c r="D16912" t="s">
        <v>0</v>
      </c>
    </row>
    <row r="16913" spans="1:4" x14ac:dyDescent="0.2">
      <c r="A16913" s="263" t="s">
        <v>4588</v>
      </c>
      <c r="B16913" s="263" t="s">
        <v>32225</v>
      </c>
      <c r="C16913" s="263" t="s">
        <v>20</v>
      </c>
      <c r="D16913" t="s">
        <v>0</v>
      </c>
    </row>
    <row r="16914" spans="1:4" x14ac:dyDescent="0.2">
      <c r="A16914" s="263" t="s">
        <v>19665</v>
      </c>
      <c r="B16914" s="263" t="s">
        <v>32225</v>
      </c>
      <c r="C16914" s="263" t="s">
        <v>20</v>
      </c>
      <c r="D16914" t="s">
        <v>0</v>
      </c>
    </row>
    <row r="16915" spans="1:4" x14ac:dyDescent="0.2">
      <c r="A16915" s="263" t="s">
        <v>4589</v>
      </c>
      <c r="B16915" s="263" t="s">
        <v>32226</v>
      </c>
      <c r="C16915" s="263" t="s">
        <v>20</v>
      </c>
      <c r="D16915" t="s">
        <v>0</v>
      </c>
    </row>
    <row r="16916" spans="1:4" x14ac:dyDescent="0.2">
      <c r="A16916" s="263" t="s">
        <v>19666</v>
      </c>
      <c r="B16916" s="263" t="s">
        <v>32226</v>
      </c>
      <c r="C16916" s="263" t="s">
        <v>20</v>
      </c>
      <c r="D16916" t="s">
        <v>0</v>
      </c>
    </row>
    <row r="16917" spans="1:4" x14ac:dyDescent="0.2">
      <c r="A16917" s="263" t="s">
        <v>4590</v>
      </c>
      <c r="B16917" s="263" t="s">
        <v>32227</v>
      </c>
      <c r="C16917" s="263" t="s">
        <v>20</v>
      </c>
      <c r="D16917" t="s">
        <v>0</v>
      </c>
    </row>
    <row r="16918" spans="1:4" x14ac:dyDescent="0.2">
      <c r="A16918" s="263" t="s">
        <v>19667</v>
      </c>
      <c r="B16918" s="263" t="s">
        <v>32227</v>
      </c>
      <c r="C16918" s="263" t="s">
        <v>20</v>
      </c>
      <c r="D16918" t="s">
        <v>0</v>
      </c>
    </row>
    <row r="16919" spans="1:4" x14ac:dyDescent="0.2">
      <c r="A16919" s="263" t="s">
        <v>4591</v>
      </c>
      <c r="B16919" s="263" t="s">
        <v>32228</v>
      </c>
      <c r="C16919" s="263" t="s">
        <v>20</v>
      </c>
      <c r="D16919" t="s">
        <v>0</v>
      </c>
    </row>
    <row r="16920" spans="1:4" x14ac:dyDescent="0.2">
      <c r="A16920" s="263" t="s">
        <v>19668</v>
      </c>
      <c r="B16920" s="263" t="s">
        <v>32228</v>
      </c>
      <c r="C16920" s="263" t="s">
        <v>20</v>
      </c>
      <c r="D16920" t="s">
        <v>0</v>
      </c>
    </row>
    <row r="16921" spans="1:4" x14ac:dyDescent="0.2">
      <c r="A16921" s="263" t="s">
        <v>4592</v>
      </c>
      <c r="B16921" s="263" t="s">
        <v>32229</v>
      </c>
      <c r="C16921" s="263" t="s">
        <v>20</v>
      </c>
      <c r="D16921" t="s">
        <v>0</v>
      </c>
    </row>
    <row r="16922" spans="1:4" x14ac:dyDescent="0.2">
      <c r="A16922" s="263" t="s">
        <v>19669</v>
      </c>
      <c r="B16922" s="263" t="s">
        <v>32229</v>
      </c>
      <c r="C16922" s="263" t="s">
        <v>20</v>
      </c>
      <c r="D16922" t="s">
        <v>0</v>
      </c>
    </row>
    <row r="16923" spans="1:4" x14ac:dyDescent="0.2">
      <c r="A16923" s="263" t="s">
        <v>4593</v>
      </c>
      <c r="B16923" s="263" t="s">
        <v>32230</v>
      </c>
      <c r="C16923" s="263" t="s">
        <v>20</v>
      </c>
      <c r="D16923" t="s">
        <v>0</v>
      </c>
    </row>
    <row r="16924" spans="1:4" x14ac:dyDescent="0.2">
      <c r="A16924" s="263" t="s">
        <v>19670</v>
      </c>
      <c r="B16924" s="263" t="s">
        <v>32230</v>
      </c>
      <c r="C16924" s="263" t="s">
        <v>20</v>
      </c>
      <c r="D16924" t="s">
        <v>0</v>
      </c>
    </row>
    <row r="16925" spans="1:4" x14ac:dyDescent="0.2">
      <c r="A16925" s="263" t="s">
        <v>4594</v>
      </c>
      <c r="B16925" s="263" t="s">
        <v>32231</v>
      </c>
      <c r="C16925" s="263" t="s">
        <v>20</v>
      </c>
      <c r="D16925" t="s">
        <v>0</v>
      </c>
    </row>
    <row r="16926" spans="1:4" x14ac:dyDescent="0.2">
      <c r="A16926" s="263" t="s">
        <v>19671</v>
      </c>
      <c r="B16926" s="263" t="s">
        <v>32231</v>
      </c>
      <c r="C16926" s="263" t="s">
        <v>20</v>
      </c>
      <c r="D16926" t="s">
        <v>0</v>
      </c>
    </row>
    <row r="16927" spans="1:4" x14ac:dyDescent="0.2">
      <c r="A16927" s="263" t="s">
        <v>4595</v>
      </c>
      <c r="B16927" s="263" t="s">
        <v>32232</v>
      </c>
      <c r="C16927" s="263" t="s">
        <v>20</v>
      </c>
      <c r="D16927" t="s">
        <v>0</v>
      </c>
    </row>
    <row r="16928" spans="1:4" x14ac:dyDescent="0.2">
      <c r="A16928" s="263" t="s">
        <v>19672</v>
      </c>
      <c r="B16928" s="263" t="s">
        <v>32232</v>
      </c>
      <c r="C16928" s="263" t="s">
        <v>20</v>
      </c>
      <c r="D16928" t="s">
        <v>0</v>
      </c>
    </row>
    <row r="16929" spans="1:4" x14ac:dyDescent="0.2">
      <c r="A16929" s="263" t="s">
        <v>4596</v>
      </c>
      <c r="B16929" s="263" t="s">
        <v>32233</v>
      </c>
      <c r="C16929" s="263" t="s">
        <v>20</v>
      </c>
      <c r="D16929" t="s">
        <v>0</v>
      </c>
    </row>
    <row r="16930" spans="1:4" x14ac:dyDescent="0.2">
      <c r="A16930" s="263" t="s">
        <v>19673</v>
      </c>
      <c r="B16930" s="263" t="s">
        <v>32233</v>
      </c>
      <c r="C16930" s="263" t="s">
        <v>20</v>
      </c>
      <c r="D16930" t="s">
        <v>0</v>
      </c>
    </row>
    <row r="16931" spans="1:4" x14ac:dyDescent="0.2">
      <c r="A16931" s="263" t="s">
        <v>4597</v>
      </c>
      <c r="B16931" s="263" t="s">
        <v>32234</v>
      </c>
      <c r="C16931" s="263" t="s">
        <v>20</v>
      </c>
      <c r="D16931" t="s">
        <v>0</v>
      </c>
    </row>
    <row r="16932" spans="1:4" x14ac:dyDescent="0.2">
      <c r="A16932" s="263" t="s">
        <v>19674</v>
      </c>
      <c r="B16932" s="263" t="s">
        <v>32234</v>
      </c>
      <c r="C16932" s="263" t="s">
        <v>20</v>
      </c>
      <c r="D16932" t="s">
        <v>0</v>
      </c>
    </row>
    <row r="16933" spans="1:4" x14ac:dyDescent="0.2">
      <c r="A16933" s="263" t="s">
        <v>4598</v>
      </c>
      <c r="B16933" s="263" t="s">
        <v>32235</v>
      </c>
      <c r="C16933" s="263" t="s">
        <v>20</v>
      </c>
      <c r="D16933" t="s">
        <v>0</v>
      </c>
    </row>
    <row r="16934" spans="1:4" x14ac:dyDescent="0.2">
      <c r="A16934" s="263" t="s">
        <v>19675</v>
      </c>
      <c r="B16934" s="263" t="s">
        <v>32235</v>
      </c>
      <c r="C16934" s="263" t="s">
        <v>20</v>
      </c>
      <c r="D16934" t="s">
        <v>0</v>
      </c>
    </row>
    <row r="16935" spans="1:4" x14ac:dyDescent="0.2">
      <c r="A16935" s="263" t="s">
        <v>4599</v>
      </c>
      <c r="B16935" s="263" t="s">
        <v>32236</v>
      </c>
      <c r="C16935" s="263" t="s">
        <v>20</v>
      </c>
      <c r="D16935" t="s">
        <v>0</v>
      </c>
    </row>
    <row r="16936" spans="1:4" x14ac:dyDescent="0.2">
      <c r="A16936" s="263" t="s">
        <v>19676</v>
      </c>
      <c r="B16936" s="263" t="s">
        <v>32236</v>
      </c>
      <c r="C16936" s="263" t="s">
        <v>20</v>
      </c>
      <c r="D16936" t="s">
        <v>0</v>
      </c>
    </row>
    <row r="16937" spans="1:4" x14ac:dyDescent="0.2">
      <c r="A16937" s="263" t="s">
        <v>4600</v>
      </c>
      <c r="B16937" s="263" t="s">
        <v>32237</v>
      </c>
      <c r="C16937" s="263" t="s">
        <v>20</v>
      </c>
      <c r="D16937" t="s">
        <v>0</v>
      </c>
    </row>
    <row r="16938" spans="1:4" x14ac:dyDescent="0.2">
      <c r="A16938" s="263" t="s">
        <v>19677</v>
      </c>
      <c r="B16938" s="263" t="s">
        <v>32237</v>
      </c>
      <c r="C16938" s="263" t="s">
        <v>20</v>
      </c>
      <c r="D16938" t="s">
        <v>0</v>
      </c>
    </row>
    <row r="16939" spans="1:4" x14ac:dyDescent="0.2">
      <c r="A16939" s="263" t="s">
        <v>10168</v>
      </c>
      <c r="B16939" s="263" t="s">
        <v>32238</v>
      </c>
      <c r="C16939" s="263" t="s">
        <v>20</v>
      </c>
      <c r="D16939" t="s">
        <v>0</v>
      </c>
    </row>
    <row r="16940" spans="1:4" x14ac:dyDescent="0.2">
      <c r="A16940" s="263" t="s">
        <v>19678</v>
      </c>
      <c r="B16940" s="263" t="s">
        <v>32238</v>
      </c>
      <c r="C16940" s="263" t="s">
        <v>20</v>
      </c>
      <c r="D16940" t="s">
        <v>0</v>
      </c>
    </row>
    <row r="16941" spans="1:4" x14ac:dyDescent="0.2">
      <c r="A16941" s="263" t="s">
        <v>10169</v>
      </c>
      <c r="B16941" s="263" t="s">
        <v>32239</v>
      </c>
      <c r="C16941" s="263" t="s">
        <v>20</v>
      </c>
      <c r="D16941" t="s">
        <v>0</v>
      </c>
    </row>
    <row r="16942" spans="1:4" x14ac:dyDescent="0.2">
      <c r="A16942" s="263" t="s">
        <v>19679</v>
      </c>
      <c r="B16942" s="263" t="s">
        <v>32239</v>
      </c>
      <c r="C16942" s="263" t="s">
        <v>20</v>
      </c>
      <c r="D16942" t="s">
        <v>0</v>
      </c>
    </row>
    <row r="16943" spans="1:4" x14ac:dyDescent="0.2">
      <c r="A16943" s="263" t="s">
        <v>10170</v>
      </c>
      <c r="B16943" s="263" t="s">
        <v>32240</v>
      </c>
      <c r="C16943" s="263" t="s">
        <v>20</v>
      </c>
      <c r="D16943" t="s">
        <v>0</v>
      </c>
    </row>
    <row r="16944" spans="1:4" x14ac:dyDescent="0.2">
      <c r="A16944" s="263" t="s">
        <v>19680</v>
      </c>
      <c r="B16944" s="263" t="s">
        <v>32240</v>
      </c>
      <c r="C16944" s="263" t="s">
        <v>20</v>
      </c>
      <c r="D16944" t="s">
        <v>0</v>
      </c>
    </row>
    <row r="16945" spans="1:4" x14ac:dyDescent="0.2">
      <c r="A16945" s="263" t="s">
        <v>4577</v>
      </c>
      <c r="B16945" s="263" t="s">
        <v>32241</v>
      </c>
      <c r="C16945" s="263" t="s">
        <v>20</v>
      </c>
      <c r="D16945" t="s">
        <v>0</v>
      </c>
    </row>
    <row r="16946" spans="1:4" x14ac:dyDescent="0.2">
      <c r="A16946" s="263" t="s">
        <v>19681</v>
      </c>
      <c r="B16946" s="263" t="s">
        <v>32241</v>
      </c>
      <c r="C16946" s="263" t="s">
        <v>20</v>
      </c>
      <c r="D16946" t="s">
        <v>0</v>
      </c>
    </row>
    <row r="16947" spans="1:4" x14ac:dyDescent="0.2">
      <c r="A16947" s="263" t="s">
        <v>4578</v>
      </c>
      <c r="B16947" s="263" t="s">
        <v>32242</v>
      </c>
      <c r="C16947" s="263" t="s">
        <v>20</v>
      </c>
      <c r="D16947" t="s">
        <v>0</v>
      </c>
    </row>
    <row r="16948" spans="1:4" x14ac:dyDescent="0.2">
      <c r="A16948" s="263" t="s">
        <v>19682</v>
      </c>
      <c r="B16948" s="263" t="s">
        <v>32242</v>
      </c>
      <c r="C16948" s="263" t="s">
        <v>20</v>
      </c>
      <c r="D16948" t="s">
        <v>0</v>
      </c>
    </row>
    <row r="16949" spans="1:4" x14ac:dyDescent="0.2">
      <c r="A16949" s="263" t="s">
        <v>4579</v>
      </c>
      <c r="B16949" s="263" t="s">
        <v>32243</v>
      </c>
      <c r="C16949" s="263" t="s">
        <v>20</v>
      </c>
      <c r="D16949" t="s">
        <v>0</v>
      </c>
    </row>
    <row r="16950" spans="1:4" x14ac:dyDescent="0.2">
      <c r="A16950" s="263" t="s">
        <v>19683</v>
      </c>
      <c r="B16950" s="263" t="s">
        <v>32243</v>
      </c>
      <c r="C16950" s="263" t="s">
        <v>20</v>
      </c>
      <c r="D16950" t="s">
        <v>0</v>
      </c>
    </row>
    <row r="16951" spans="1:4" x14ac:dyDescent="0.2">
      <c r="A16951" s="263" t="s">
        <v>4580</v>
      </c>
      <c r="B16951" s="263" t="s">
        <v>32244</v>
      </c>
      <c r="C16951" s="263" t="s">
        <v>20</v>
      </c>
      <c r="D16951" t="s">
        <v>0</v>
      </c>
    </row>
    <row r="16952" spans="1:4" x14ac:dyDescent="0.2">
      <c r="A16952" s="263" t="s">
        <v>19684</v>
      </c>
      <c r="B16952" s="263" t="s">
        <v>32244</v>
      </c>
      <c r="C16952" s="263" t="s">
        <v>20</v>
      </c>
      <c r="D16952" t="s">
        <v>0</v>
      </c>
    </row>
    <row r="16953" spans="1:4" x14ac:dyDescent="0.2">
      <c r="A16953" s="263" t="s">
        <v>4581</v>
      </c>
      <c r="B16953" s="263" t="s">
        <v>32245</v>
      </c>
      <c r="C16953" s="263" t="s">
        <v>20</v>
      </c>
      <c r="D16953" t="s">
        <v>0</v>
      </c>
    </row>
    <row r="16954" spans="1:4" x14ac:dyDescent="0.2">
      <c r="A16954" s="263" t="s">
        <v>19685</v>
      </c>
      <c r="B16954" s="263" t="s">
        <v>32245</v>
      </c>
      <c r="C16954" s="263" t="s">
        <v>20</v>
      </c>
      <c r="D16954" t="s">
        <v>0</v>
      </c>
    </row>
    <row r="16955" spans="1:4" x14ac:dyDescent="0.2">
      <c r="A16955" s="263" t="s">
        <v>4582</v>
      </c>
      <c r="B16955" s="263" t="s">
        <v>32246</v>
      </c>
      <c r="C16955" s="263" t="s">
        <v>20</v>
      </c>
      <c r="D16955" t="s">
        <v>0</v>
      </c>
    </row>
    <row r="16956" spans="1:4" x14ac:dyDescent="0.2">
      <c r="A16956" s="263" t="s">
        <v>19686</v>
      </c>
      <c r="B16956" s="263" t="s">
        <v>32246</v>
      </c>
      <c r="C16956" s="263" t="s">
        <v>20</v>
      </c>
      <c r="D16956" t="s">
        <v>0</v>
      </c>
    </row>
    <row r="16957" spans="1:4" x14ac:dyDescent="0.2">
      <c r="A16957" s="263" t="s">
        <v>10171</v>
      </c>
      <c r="B16957" s="263" t="s">
        <v>32247</v>
      </c>
      <c r="C16957" s="263" t="s">
        <v>20</v>
      </c>
      <c r="D16957" t="s">
        <v>0</v>
      </c>
    </row>
    <row r="16958" spans="1:4" x14ac:dyDescent="0.2">
      <c r="A16958" s="263" t="s">
        <v>19687</v>
      </c>
      <c r="B16958" s="263" t="s">
        <v>32247</v>
      </c>
      <c r="C16958" s="263" t="s">
        <v>20</v>
      </c>
      <c r="D16958" t="s">
        <v>0</v>
      </c>
    </row>
    <row r="16959" spans="1:4" x14ac:dyDescent="0.2">
      <c r="A16959" s="263" t="s">
        <v>10172</v>
      </c>
      <c r="B16959" s="263" t="s">
        <v>32248</v>
      </c>
      <c r="C16959" s="263" t="s">
        <v>20</v>
      </c>
      <c r="D16959" t="s">
        <v>0</v>
      </c>
    </row>
    <row r="16960" spans="1:4" x14ac:dyDescent="0.2">
      <c r="A16960" s="263" t="s">
        <v>19688</v>
      </c>
      <c r="B16960" s="263" t="s">
        <v>32248</v>
      </c>
      <c r="C16960" s="263" t="s">
        <v>20</v>
      </c>
      <c r="D16960" t="s">
        <v>0</v>
      </c>
    </row>
    <row r="16961" spans="1:4" x14ac:dyDescent="0.2">
      <c r="A16961" s="263" t="s">
        <v>10173</v>
      </c>
      <c r="B16961" s="263" t="s">
        <v>32249</v>
      </c>
      <c r="C16961" s="263" t="s">
        <v>20</v>
      </c>
      <c r="D16961" t="s">
        <v>0</v>
      </c>
    </row>
    <row r="16962" spans="1:4" x14ac:dyDescent="0.2">
      <c r="A16962" s="263" t="s">
        <v>19689</v>
      </c>
      <c r="B16962" s="263" t="s">
        <v>32249</v>
      </c>
      <c r="C16962" s="263" t="s">
        <v>20</v>
      </c>
      <c r="D16962" t="s">
        <v>0</v>
      </c>
    </row>
    <row r="16963" spans="1:4" x14ac:dyDescent="0.2">
      <c r="A16963" s="263" t="s">
        <v>10174</v>
      </c>
      <c r="B16963" s="263" t="s">
        <v>32250</v>
      </c>
      <c r="C16963" s="263" t="s">
        <v>20</v>
      </c>
      <c r="D16963" t="s">
        <v>0</v>
      </c>
    </row>
    <row r="16964" spans="1:4" x14ac:dyDescent="0.2">
      <c r="A16964" s="263" t="s">
        <v>19690</v>
      </c>
      <c r="B16964" s="263" t="s">
        <v>32250</v>
      </c>
      <c r="C16964" s="263" t="s">
        <v>20</v>
      </c>
      <c r="D16964" t="s">
        <v>0</v>
      </c>
    </row>
    <row r="16965" spans="1:4" x14ac:dyDescent="0.2">
      <c r="A16965" s="263" t="s">
        <v>4601</v>
      </c>
      <c r="B16965" s="263" t="s">
        <v>32251</v>
      </c>
      <c r="C16965" s="263" t="s">
        <v>12</v>
      </c>
      <c r="D16965" t="s">
        <v>2</v>
      </c>
    </row>
    <row r="16966" spans="1:4" x14ac:dyDescent="0.2">
      <c r="A16966" s="263" t="s">
        <v>19691</v>
      </c>
      <c r="B16966" s="263" t="s">
        <v>32251</v>
      </c>
      <c r="C16966" s="263" t="s">
        <v>12</v>
      </c>
      <c r="D16966" t="s">
        <v>2</v>
      </c>
    </row>
    <row r="16967" spans="1:4" x14ac:dyDescent="0.2">
      <c r="A16967" s="263" t="s">
        <v>4602</v>
      </c>
      <c r="B16967" s="263" t="s">
        <v>32252</v>
      </c>
      <c r="C16967" s="263" t="s">
        <v>12</v>
      </c>
      <c r="D16967" t="s">
        <v>2</v>
      </c>
    </row>
    <row r="16968" spans="1:4" x14ac:dyDescent="0.2">
      <c r="A16968" s="263" t="s">
        <v>19692</v>
      </c>
      <c r="B16968" s="263" t="s">
        <v>32252</v>
      </c>
      <c r="C16968" s="263" t="s">
        <v>12</v>
      </c>
      <c r="D16968" t="s">
        <v>2</v>
      </c>
    </row>
    <row r="16969" spans="1:4" x14ac:dyDescent="0.2">
      <c r="A16969" s="263" t="s">
        <v>4603</v>
      </c>
      <c r="B16969" s="263" t="s">
        <v>32253</v>
      </c>
      <c r="C16969" s="263" t="s">
        <v>20</v>
      </c>
      <c r="D16969" t="s">
        <v>0</v>
      </c>
    </row>
    <row r="16970" spans="1:4" x14ac:dyDescent="0.2">
      <c r="A16970" s="263" t="s">
        <v>19693</v>
      </c>
      <c r="B16970" s="263" t="s">
        <v>32253</v>
      </c>
      <c r="C16970" s="263" t="s">
        <v>20</v>
      </c>
      <c r="D16970" t="s">
        <v>0</v>
      </c>
    </row>
    <row r="16971" spans="1:4" x14ac:dyDescent="0.2">
      <c r="A16971" s="263" t="s">
        <v>4604</v>
      </c>
      <c r="B16971" s="263" t="s">
        <v>32254</v>
      </c>
      <c r="C16971" s="263" t="s">
        <v>20</v>
      </c>
      <c r="D16971" t="s">
        <v>0</v>
      </c>
    </row>
    <row r="16972" spans="1:4" x14ac:dyDescent="0.2">
      <c r="A16972" s="263" t="s">
        <v>19694</v>
      </c>
      <c r="B16972" s="263" t="s">
        <v>32254</v>
      </c>
      <c r="C16972" s="263" t="s">
        <v>20</v>
      </c>
      <c r="D16972" t="s">
        <v>0</v>
      </c>
    </row>
    <row r="16973" spans="1:4" x14ac:dyDescent="0.2">
      <c r="A16973" s="263" t="s">
        <v>10175</v>
      </c>
      <c r="B16973" s="263" t="s">
        <v>32255</v>
      </c>
      <c r="C16973" s="263" t="s">
        <v>20</v>
      </c>
      <c r="D16973" t="s">
        <v>0</v>
      </c>
    </row>
    <row r="16974" spans="1:4" x14ac:dyDescent="0.2">
      <c r="A16974" s="263" t="s">
        <v>19695</v>
      </c>
      <c r="B16974" s="263" t="s">
        <v>32255</v>
      </c>
      <c r="C16974" s="263" t="s">
        <v>20</v>
      </c>
      <c r="D16974" t="s">
        <v>0</v>
      </c>
    </row>
    <row r="16975" spans="1:4" x14ac:dyDescent="0.2">
      <c r="A16975" s="263" t="s">
        <v>4605</v>
      </c>
      <c r="B16975" s="263" t="s">
        <v>32256</v>
      </c>
      <c r="C16975" s="263" t="s">
        <v>20</v>
      </c>
      <c r="D16975" t="s">
        <v>0</v>
      </c>
    </row>
    <row r="16976" spans="1:4" x14ac:dyDescent="0.2">
      <c r="A16976" s="263" t="s">
        <v>19696</v>
      </c>
      <c r="B16976" s="263" t="s">
        <v>32256</v>
      </c>
      <c r="C16976" s="263" t="s">
        <v>20</v>
      </c>
      <c r="D16976" t="s">
        <v>0</v>
      </c>
    </row>
    <row r="16977" spans="1:4" x14ac:dyDescent="0.2">
      <c r="A16977" s="263" t="s">
        <v>4606</v>
      </c>
      <c r="B16977" s="263" t="s">
        <v>32257</v>
      </c>
      <c r="C16977" s="263" t="s">
        <v>20</v>
      </c>
      <c r="D16977" t="s">
        <v>0</v>
      </c>
    </row>
    <row r="16978" spans="1:4" x14ac:dyDescent="0.2">
      <c r="A16978" s="263" t="s">
        <v>19697</v>
      </c>
      <c r="B16978" s="263" t="s">
        <v>32257</v>
      </c>
      <c r="C16978" s="263" t="s">
        <v>20</v>
      </c>
      <c r="D16978" t="s">
        <v>0</v>
      </c>
    </row>
    <row r="16979" spans="1:4" x14ac:dyDescent="0.2">
      <c r="A16979" s="263" t="s">
        <v>4607</v>
      </c>
      <c r="B16979" s="263" t="s">
        <v>32258</v>
      </c>
      <c r="C16979" s="263" t="s">
        <v>20</v>
      </c>
      <c r="D16979" t="s">
        <v>0</v>
      </c>
    </row>
    <row r="16980" spans="1:4" x14ac:dyDescent="0.2">
      <c r="A16980" s="263" t="s">
        <v>19698</v>
      </c>
      <c r="B16980" s="263" t="s">
        <v>32258</v>
      </c>
      <c r="C16980" s="263" t="s">
        <v>20</v>
      </c>
      <c r="D16980" t="s">
        <v>0</v>
      </c>
    </row>
    <row r="16981" spans="1:4" x14ac:dyDescent="0.2">
      <c r="A16981" s="263" t="s">
        <v>4608</v>
      </c>
      <c r="B16981" s="263" t="s">
        <v>32259</v>
      </c>
      <c r="C16981" s="263" t="s">
        <v>20</v>
      </c>
      <c r="D16981" t="s">
        <v>0</v>
      </c>
    </row>
    <row r="16982" spans="1:4" x14ac:dyDescent="0.2">
      <c r="A16982" s="263" t="s">
        <v>19699</v>
      </c>
      <c r="B16982" s="263" t="s">
        <v>32259</v>
      </c>
      <c r="C16982" s="263" t="s">
        <v>20</v>
      </c>
      <c r="D16982" t="s">
        <v>0</v>
      </c>
    </row>
    <row r="16983" spans="1:4" x14ac:dyDescent="0.2">
      <c r="A16983" s="263" t="s">
        <v>4609</v>
      </c>
      <c r="B16983" s="263" t="s">
        <v>32260</v>
      </c>
      <c r="C16983" s="263" t="s">
        <v>20</v>
      </c>
      <c r="D16983" t="s">
        <v>0</v>
      </c>
    </row>
    <row r="16984" spans="1:4" x14ac:dyDescent="0.2">
      <c r="A16984" s="263" t="s">
        <v>19700</v>
      </c>
      <c r="B16984" s="263" t="s">
        <v>32260</v>
      </c>
      <c r="C16984" s="263" t="s">
        <v>20</v>
      </c>
      <c r="D16984" t="s">
        <v>0</v>
      </c>
    </row>
    <row r="16985" spans="1:4" x14ac:dyDescent="0.2">
      <c r="A16985" s="263" t="s">
        <v>4610</v>
      </c>
      <c r="B16985" s="263" t="s">
        <v>32261</v>
      </c>
      <c r="C16985" s="263" t="s">
        <v>20</v>
      </c>
      <c r="D16985" t="s">
        <v>0</v>
      </c>
    </row>
    <row r="16986" spans="1:4" x14ac:dyDescent="0.2">
      <c r="A16986" s="263" t="s">
        <v>19701</v>
      </c>
      <c r="B16986" s="263" t="s">
        <v>32261</v>
      </c>
      <c r="C16986" s="263" t="s">
        <v>20</v>
      </c>
      <c r="D16986" t="s">
        <v>0</v>
      </c>
    </row>
    <row r="16987" spans="1:4" x14ac:dyDescent="0.2">
      <c r="A16987" s="263" t="s">
        <v>4611</v>
      </c>
      <c r="B16987" s="263" t="s">
        <v>32262</v>
      </c>
      <c r="C16987" s="263" t="s">
        <v>20</v>
      </c>
      <c r="D16987" t="s">
        <v>0</v>
      </c>
    </row>
    <row r="16988" spans="1:4" x14ac:dyDescent="0.2">
      <c r="A16988" s="263" t="s">
        <v>19702</v>
      </c>
      <c r="B16988" s="263" t="s">
        <v>32262</v>
      </c>
      <c r="C16988" s="263" t="s">
        <v>20</v>
      </c>
      <c r="D16988" t="s">
        <v>0</v>
      </c>
    </row>
    <row r="16989" spans="1:4" x14ac:dyDescent="0.2">
      <c r="A16989" s="263" t="s">
        <v>4612</v>
      </c>
      <c r="B16989" s="263" t="s">
        <v>32263</v>
      </c>
      <c r="C16989" s="263" t="s">
        <v>20</v>
      </c>
      <c r="D16989" t="s">
        <v>0</v>
      </c>
    </row>
    <row r="16990" spans="1:4" x14ac:dyDescent="0.2">
      <c r="A16990" s="263" t="s">
        <v>19703</v>
      </c>
      <c r="B16990" s="263" t="s">
        <v>32263</v>
      </c>
      <c r="C16990" s="263" t="s">
        <v>20</v>
      </c>
      <c r="D16990" t="s">
        <v>0</v>
      </c>
    </row>
    <row r="16991" spans="1:4" x14ac:dyDescent="0.2">
      <c r="A16991" s="263" t="s">
        <v>10176</v>
      </c>
      <c r="B16991" s="263" t="s">
        <v>32264</v>
      </c>
      <c r="C16991" s="263" t="s">
        <v>12</v>
      </c>
      <c r="D16991" t="s">
        <v>2</v>
      </c>
    </row>
    <row r="16992" spans="1:4" x14ac:dyDescent="0.2">
      <c r="A16992" s="263" t="s">
        <v>19704</v>
      </c>
      <c r="B16992" s="263" t="s">
        <v>32264</v>
      </c>
      <c r="C16992" s="263" t="s">
        <v>12</v>
      </c>
      <c r="D16992" t="s">
        <v>2</v>
      </c>
    </row>
    <row r="16993" spans="1:4" x14ac:dyDescent="0.2">
      <c r="A16993" s="263" t="s">
        <v>10177</v>
      </c>
      <c r="B16993" s="263" t="s">
        <v>32265</v>
      </c>
      <c r="C16993" s="263" t="s">
        <v>12</v>
      </c>
      <c r="D16993" t="s">
        <v>2</v>
      </c>
    </row>
    <row r="16994" spans="1:4" x14ac:dyDescent="0.2">
      <c r="A16994" s="263" t="s">
        <v>19705</v>
      </c>
      <c r="B16994" s="263" t="s">
        <v>32265</v>
      </c>
      <c r="C16994" s="263" t="s">
        <v>12</v>
      </c>
      <c r="D16994" t="s">
        <v>2</v>
      </c>
    </row>
    <row r="16995" spans="1:4" x14ac:dyDescent="0.2">
      <c r="A16995" s="263" t="s">
        <v>10178</v>
      </c>
      <c r="B16995" s="263" t="s">
        <v>32266</v>
      </c>
      <c r="C16995" s="263" t="s">
        <v>12</v>
      </c>
      <c r="D16995" t="s">
        <v>2</v>
      </c>
    </row>
    <row r="16996" spans="1:4" x14ac:dyDescent="0.2">
      <c r="A16996" s="263" t="s">
        <v>19706</v>
      </c>
      <c r="B16996" s="263" t="s">
        <v>32266</v>
      </c>
      <c r="C16996" s="263" t="s">
        <v>12</v>
      </c>
      <c r="D16996" t="s">
        <v>2</v>
      </c>
    </row>
    <row r="16997" spans="1:4" x14ac:dyDescent="0.2">
      <c r="A16997" s="263" t="s">
        <v>10179</v>
      </c>
      <c r="B16997" s="263" t="s">
        <v>32267</v>
      </c>
      <c r="C16997" s="263" t="s">
        <v>12</v>
      </c>
      <c r="D16997" t="s">
        <v>2</v>
      </c>
    </row>
    <row r="16998" spans="1:4" x14ac:dyDescent="0.2">
      <c r="A16998" s="263" t="s">
        <v>19707</v>
      </c>
      <c r="B16998" s="263" t="s">
        <v>32267</v>
      </c>
      <c r="C16998" s="263" t="s">
        <v>12</v>
      </c>
      <c r="D16998" t="s">
        <v>2</v>
      </c>
    </row>
    <row r="16999" spans="1:4" x14ac:dyDescent="0.2">
      <c r="A16999" s="263" t="s">
        <v>10180</v>
      </c>
      <c r="B16999" s="263" t="s">
        <v>32268</v>
      </c>
      <c r="C16999" s="263" t="s">
        <v>12</v>
      </c>
      <c r="D16999" t="s">
        <v>2</v>
      </c>
    </row>
    <row r="17000" spans="1:4" x14ac:dyDescent="0.2">
      <c r="A17000" s="263" t="s">
        <v>19708</v>
      </c>
      <c r="B17000" s="263" t="s">
        <v>32268</v>
      </c>
      <c r="C17000" s="263" t="s">
        <v>12</v>
      </c>
      <c r="D17000" t="s">
        <v>2</v>
      </c>
    </row>
    <row r="17001" spans="1:4" x14ac:dyDescent="0.2">
      <c r="A17001" s="263" t="s">
        <v>10181</v>
      </c>
      <c r="B17001" s="263" t="s">
        <v>32269</v>
      </c>
      <c r="C17001" s="263" t="s">
        <v>12</v>
      </c>
      <c r="D17001" t="s">
        <v>2</v>
      </c>
    </row>
    <row r="17002" spans="1:4" x14ac:dyDescent="0.2">
      <c r="A17002" s="263" t="s">
        <v>19709</v>
      </c>
      <c r="B17002" s="263" t="s">
        <v>32269</v>
      </c>
      <c r="C17002" s="263" t="s">
        <v>12</v>
      </c>
      <c r="D17002" t="s">
        <v>2</v>
      </c>
    </row>
    <row r="17003" spans="1:4" x14ac:dyDescent="0.2">
      <c r="A17003" s="263" t="s">
        <v>10182</v>
      </c>
      <c r="B17003" s="263" t="s">
        <v>32270</v>
      </c>
      <c r="C17003" s="263" t="s">
        <v>12</v>
      </c>
      <c r="D17003" t="s">
        <v>2</v>
      </c>
    </row>
    <row r="17004" spans="1:4" x14ac:dyDescent="0.2">
      <c r="A17004" s="263" t="s">
        <v>19710</v>
      </c>
      <c r="B17004" s="263" t="s">
        <v>32270</v>
      </c>
      <c r="C17004" s="263" t="s">
        <v>12</v>
      </c>
      <c r="D17004" t="s">
        <v>2</v>
      </c>
    </row>
    <row r="17005" spans="1:4" x14ac:dyDescent="0.2">
      <c r="A17005" s="263" t="s">
        <v>10183</v>
      </c>
      <c r="B17005" s="263" t="s">
        <v>32271</v>
      </c>
      <c r="C17005" s="263" t="s">
        <v>12</v>
      </c>
      <c r="D17005" t="s">
        <v>2</v>
      </c>
    </row>
    <row r="17006" spans="1:4" x14ac:dyDescent="0.2">
      <c r="A17006" s="263" t="s">
        <v>19711</v>
      </c>
      <c r="B17006" s="263" t="s">
        <v>32271</v>
      </c>
      <c r="C17006" s="263" t="s">
        <v>12</v>
      </c>
      <c r="D17006" t="s">
        <v>2</v>
      </c>
    </row>
    <row r="17007" spans="1:4" x14ac:dyDescent="0.2">
      <c r="A17007" s="263" t="s">
        <v>10184</v>
      </c>
      <c r="B17007" s="263" t="s">
        <v>32272</v>
      </c>
      <c r="C17007" s="263" t="s">
        <v>12</v>
      </c>
      <c r="D17007" t="s">
        <v>2</v>
      </c>
    </row>
    <row r="17008" spans="1:4" x14ac:dyDescent="0.2">
      <c r="A17008" s="263" t="s">
        <v>19712</v>
      </c>
      <c r="B17008" s="263" t="s">
        <v>32272</v>
      </c>
      <c r="C17008" s="263" t="s">
        <v>12</v>
      </c>
      <c r="D17008" t="s">
        <v>2</v>
      </c>
    </row>
    <row r="17009" spans="1:4" x14ac:dyDescent="0.2">
      <c r="A17009" s="263" t="s">
        <v>10185</v>
      </c>
      <c r="B17009" s="263" t="s">
        <v>32273</v>
      </c>
      <c r="C17009" s="263" t="s">
        <v>12</v>
      </c>
      <c r="D17009" t="s">
        <v>2</v>
      </c>
    </row>
    <row r="17010" spans="1:4" x14ac:dyDescent="0.2">
      <c r="A17010" s="263" t="s">
        <v>19713</v>
      </c>
      <c r="B17010" s="263" t="s">
        <v>32273</v>
      </c>
      <c r="C17010" s="263" t="s">
        <v>12</v>
      </c>
      <c r="D17010" t="s">
        <v>2</v>
      </c>
    </row>
    <row r="17011" spans="1:4" x14ac:dyDescent="0.2">
      <c r="A17011" s="263" t="s">
        <v>10186</v>
      </c>
      <c r="B17011" s="263" t="s">
        <v>32274</v>
      </c>
      <c r="C17011" s="263" t="s">
        <v>12</v>
      </c>
      <c r="D17011" t="s">
        <v>2</v>
      </c>
    </row>
    <row r="17012" spans="1:4" x14ac:dyDescent="0.2">
      <c r="A17012" s="263" t="s">
        <v>19714</v>
      </c>
      <c r="B17012" s="263" t="s">
        <v>32274</v>
      </c>
      <c r="C17012" s="263" t="s">
        <v>12</v>
      </c>
      <c r="D17012" t="s">
        <v>2</v>
      </c>
    </row>
    <row r="17013" spans="1:4" x14ac:dyDescent="0.2">
      <c r="A17013" s="263" t="s">
        <v>10187</v>
      </c>
      <c r="B17013" s="263" t="s">
        <v>32275</v>
      </c>
      <c r="C17013" s="263" t="s">
        <v>12</v>
      </c>
      <c r="D17013" t="s">
        <v>2</v>
      </c>
    </row>
    <row r="17014" spans="1:4" x14ac:dyDescent="0.2">
      <c r="A17014" s="263" t="s">
        <v>19715</v>
      </c>
      <c r="B17014" s="263" t="s">
        <v>32275</v>
      </c>
      <c r="C17014" s="263" t="s">
        <v>12</v>
      </c>
      <c r="D17014" t="s">
        <v>2</v>
      </c>
    </row>
    <row r="17015" spans="1:4" x14ac:dyDescent="0.2">
      <c r="A17015" s="263" t="s">
        <v>10188</v>
      </c>
      <c r="B17015" s="263" t="s">
        <v>32276</v>
      </c>
      <c r="C17015" s="263" t="s">
        <v>12</v>
      </c>
      <c r="D17015" t="s">
        <v>2</v>
      </c>
    </row>
    <row r="17016" spans="1:4" x14ac:dyDescent="0.2">
      <c r="A17016" s="263" t="s">
        <v>19716</v>
      </c>
      <c r="B17016" s="263" t="s">
        <v>32276</v>
      </c>
      <c r="C17016" s="263" t="s">
        <v>12</v>
      </c>
      <c r="D17016" t="s">
        <v>2</v>
      </c>
    </row>
    <row r="17017" spans="1:4" x14ac:dyDescent="0.2">
      <c r="A17017" s="263" t="s">
        <v>10189</v>
      </c>
      <c r="B17017" s="263" t="s">
        <v>32277</v>
      </c>
      <c r="C17017" s="263" t="s">
        <v>12</v>
      </c>
      <c r="D17017" t="s">
        <v>2</v>
      </c>
    </row>
    <row r="17018" spans="1:4" x14ac:dyDescent="0.2">
      <c r="A17018" s="263" t="s">
        <v>19717</v>
      </c>
      <c r="B17018" s="263" t="s">
        <v>32277</v>
      </c>
      <c r="C17018" s="263" t="s">
        <v>12</v>
      </c>
      <c r="D17018" t="s">
        <v>2</v>
      </c>
    </row>
    <row r="17019" spans="1:4" x14ac:dyDescent="0.2">
      <c r="A17019" s="263" t="s">
        <v>10190</v>
      </c>
      <c r="B17019" s="263" t="s">
        <v>32278</v>
      </c>
      <c r="C17019" s="263" t="s">
        <v>12</v>
      </c>
      <c r="D17019" t="s">
        <v>2</v>
      </c>
    </row>
    <row r="17020" spans="1:4" x14ac:dyDescent="0.2">
      <c r="A17020" s="263" t="s">
        <v>19718</v>
      </c>
      <c r="B17020" s="263" t="s">
        <v>32278</v>
      </c>
      <c r="C17020" s="263" t="s">
        <v>12</v>
      </c>
      <c r="D17020" t="s">
        <v>2</v>
      </c>
    </row>
    <row r="17021" spans="1:4" x14ac:dyDescent="0.2">
      <c r="A17021" s="263" t="s">
        <v>10191</v>
      </c>
      <c r="B17021" s="263" t="s">
        <v>32279</v>
      </c>
      <c r="C17021" s="263" t="s">
        <v>12</v>
      </c>
      <c r="D17021" t="s">
        <v>2</v>
      </c>
    </row>
    <row r="17022" spans="1:4" x14ac:dyDescent="0.2">
      <c r="A17022" s="263" t="s">
        <v>19719</v>
      </c>
      <c r="B17022" s="263" t="s">
        <v>32279</v>
      </c>
      <c r="C17022" s="263" t="s">
        <v>12</v>
      </c>
      <c r="D17022" t="s">
        <v>2</v>
      </c>
    </row>
    <row r="17023" spans="1:4" x14ac:dyDescent="0.2">
      <c r="A17023" s="263" t="s">
        <v>10192</v>
      </c>
      <c r="B17023" s="263" t="s">
        <v>32280</v>
      </c>
      <c r="C17023" s="263" t="s">
        <v>12</v>
      </c>
      <c r="D17023" t="s">
        <v>2</v>
      </c>
    </row>
    <row r="17024" spans="1:4" x14ac:dyDescent="0.2">
      <c r="A17024" s="263" t="s">
        <v>19720</v>
      </c>
      <c r="B17024" s="263" t="s">
        <v>32280</v>
      </c>
      <c r="C17024" s="263" t="s">
        <v>12</v>
      </c>
      <c r="D17024" t="s">
        <v>2</v>
      </c>
    </row>
    <row r="17025" spans="1:4" x14ac:dyDescent="0.2">
      <c r="A17025" s="263" t="s">
        <v>10193</v>
      </c>
      <c r="B17025" s="263" t="s">
        <v>23922</v>
      </c>
      <c r="C17025" s="263" t="s">
        <v>12</v>
      </c>
      <c r="D17025" t="s">
        <v>2</v>
      </c>
    </row>
    <row r="17026" spans="1:4" x14ac:dyDescent="0.2">
      <c r="A17026" s="263" t="s">
        <v>19721</v>
      </c>
      <c r="B17026" s="263" t="s">
        <v>23922</v>
      </c>
      <c r="C17026" s="263" t="s">
        <v>12</v>
      </c>
      <c r="D17026" t="s">
        <v>2</v>
      </c>
    </row>
    <row r="17027" spans="1:4" x14ac:dyDescent="0.2">
      <c r="A17027" s="263" t="s">
        <v>10194</v>
      </c>
      <c r="B17027" s="263" t="s">
        <v>23923</v>
      </c>
      <c r="C17027" s="263" t="s">
        <v>12</v>
      </c>
      <c r="D17027" t="s">
        <v>2</v>
      </c>
    </row>
    <row r="17028" spans="1:4" x14ac:dyDescent="0.2">
      <c r="A17028" s="263" t="s">
        <v>19722</v>
      </c>
      <c r="B17028" s="263" t="s">
        <v>23923</v>
      </c>
      <c r="C17028" s="263" t="s">
        <v>12</v>
      </c>
      <c r="D17028" t="s">
        <v>2</v>
      </c>
    </row>
    <row r="17029" spans="1:4" x14ac:dyDescent="0.2">
      <c r="A17029" s="263" t="s">
        <v>10195</v>
      </c>
      <c r="B17029" s="263" t="s">
        <v>23924</v>
      </c>
      <c r="C17029" s="263" t="s">
        <v>12</v>
      </c>
      <c r="D17029" t="s">
        <v>2</v>
      </c>
    </row>
    <row r="17030" spans="1:4" x14ac:dyDescent="0.2">
      <c r="A17030" s="263" t="s">
        <v>19723</v>
      </c>
      <c r="B17030" s="263" t="s">
        <v>23924</v>
      </c>
      <c r="C17030" s="263" t="s">
        <v>12</v>
      </c>
      <c r="D17030" t="s">
        <v>2</v>
      </c>
    </row>
    <row r="17031" spans="1:4" x14ac:dyDescent="0.2">
      <c r="A17031" s="263" t="s">
        <v>10196</v>
      </c>
      <c r="B17031" s="263" t="s">
        <v>23925</v>
      </c>
      <c r="C17031" s="263" t="s">
        <v>12</v>
      </c>
      <c r="D17031" t="s">
        <v>2</v>
      </c>
    </row>
    <row r="17032" spans="1:4" x14ac:dyDescent="0.2">
      <c r="A17032" s="263" t="s">
        <v>19724</v>
      </c>
      <c r="B17032" s="263" t="s">
        <v>23925</v>
      </c>
      <c r="C17032" s="263" t="s">
        <v>12</v>
      </c>
      <c r="D17032" t="s">
        <v>2</v>
      </c>
    </row>
    <row r="17033" spans="1:4" x14ac:dyDescent="0.2">
      <c r="A17033" s="263" t="s">
        <v>10197</v>
      </c>
      <c r="B17033" s="263" t="s">
        <v>23926</v>
      </c>
      <c r="C17033" s="263" t="s">
        <v>12</v>
      </c>
      <c r="D17033" t="s">
        <v>2</v>
      </c>
    </row>
    <row r="17034" spans="1:4" x14ac:dyDescent="0.2">
      <c r="A17034" s="263" t="s">
        <v>19725</v>
      </c>
      <c r="B17034" s="263" t="s">
        <v>23926</v>
      </c>
      <c r="C17034" s="263" t="s">
        <v>12</v>
      </c>
      <c r="D17034" t="s">
        <v>2</v>
      </c>
    </row>
    <row r="17035" spans="1:4" x14ac:dyDescent="0.2">
      <c r="A17035" s="263" t="s">
        <v>10198</v>
      </c>
      <c r="B17035" s="263" t="s">
        <v>23927</v>
      </c>
      <c r="C17035" s="263" t="s">
        <v>12</v>
      </c>
      <c r="D17035" t="s">
        <v>2</v>
      </c>
    </row>
    <row r="17036" spans="1:4" x14ac:dyDescent="0.2">
      <c r="A17036" s="263" t="s">
        <v>19726</v>
      </c>
      <c r="B17036" s="263" t="s">
        <v>23927</v>
      </c>
      <c r="C17036" s="263" t="s">
        <v>12</v>
      </c>
      <c r="D17036" t="s">
        <v>2</v>
      </c>
    </row>
    <row r="17037" spans="1:4" x14ac:dyDescent="0.2">
      <c r="A17037" s="263" t="s">
        <v>10199</v>
      </c>
      <c r="B17037" s="263" t="s">
        <v>23928</v>
      </c>
      <c r="C17037" s="263" t="s">
        <v>12</v>
      </c>
      <c r="D17037" t="s">
        <v>2</v>
      </c>
    </row>
    <row r="17038" spans="1:4" x14ac:dyDescent="0.2">
      <c r="A17038" s="263" t="s">
        <v>19727</v>
      </c>
      <c r="B17038" s="263" t="s">
        <v>23928</v>
      </c>
      <c r="C17038" s="263" t="s">
        <v>12</v>
      </c>
      <c r="D17038" t="s">
        <v>2</v>
      </c>
    </row>
    <row r="17039" spans="1:4" x14ac:dyDescent="0.2">
      <c r="A17039" s="263" t="s">
        <v>10200</v>
      </c>
      <c r="B17039" s="263" t="s">
        <v>23929</v>
      </c>
      <c r="C17039" s="263" t="s">
        <v>12</v>
      </c>
      <c r="D17039" t="s">
        <v>2</v>
      </c>
    </row>
    <row r="17040" spans="1:4" x14ac:dyDescent="0.2">
      <c r="A17040" s="263" t="s">
        <v>19728</v>
      </c>
      <c r="B17040" s="263" t="s">
        <v>23929</v>
      </c>
      <c r="C17040" s="263" t="s">
        <v>12</v>
      </c>
      <c r="D17040" t="s">
        <v>2</v>
      </c>
    </row>
    <row r="17041" spans="1:4" x14ac:dyDescent="0.2">
      <c r="A17041" s="263" t="s">
        <v>10201</v>
      </c>
      <c r="B17041" s="263" t="s">
        <v>23930</v>
      </c>
      <c r="C17041" s="263" t="s">
        <v>12</v>
      </c>
      <c r="D17041" t="s">
        <v>2</v>
      </c>
    </row>
    <row r="17042" spans="1:4" x14ac:dyDescent="0.2">
      <c r="A17042" s="263" t="s">
        <v>19729</v>
      </c>
      <c r="B17042" s="263" t="s">
        <v>23930</v>
      </c>
      <c r="C17042" s="263" t="s">
        <v>12</v>
      </c>
      <c r="D17042" t="s">
        <v>2</v>
      </c>
    </row>
    <row r="17043" spans="1:4" x14ac:dyDescent="0.2">
      <c r="A17043" s="263" t="s">
        <v>10202</v>
      </c>
      <c r="B17043" s="263" t="s">
        <v>23931</v>
      </c>
      <c r="C17043" s="263" t="s">
        <v>12</v>
      </c>
      <c r="D17043" t="s">
        <v>2</v>
      </c>
    </row>
    <row r="17044" spans="1:4" x14ac:dyDescent="0.2">
      <c r="A17044" s="263" t="s">
        <v>19730</v>
      </c>
      <c r="B17044" s="263" t="s">
        <v>23931</v>
      </c>
      <c r="C17044" s="263" t="s">
        <v>12</v>
      </c>
      <c r="D17044" t="s">
        <v>2</v>
      </c>
    </row>
    <row r="17045" spans="1:4" x14ac:dyDescent="0.2">
      <c r="A17045" s="263" t="s">
        <v>10203</v>
      </c>
      <c r="B17045" s="263" t="s">
        <v>23932</v>
      </c>
      <c r="C17045" s="263" t="s">
        <v>12</v>
      </c>
      <c r="D17045" t="s">
        <v>2</v>
      </c>
    </row>
    <row r="17046" spans="1:4" x14ac:dyDescent="0.2">
      <c r="A17046" s="263" t="s">
        <v>19731</v>
      </c>
      <c r="B17046" s="263" t="s">
        <v>23932</v>
      </c>
      <c r="C17046" s="263" t="s">
        <v>12</v>
      </c>
      <c r="D17046" t="s">
        <v>2</v>
      </c>
    </row>
    <row r="17047" spans="1:4" x14ac:dyDescent="0.2">
      <c r="A17047" s="263" t="s">
        <v>10204</v>
      </c>
      <c r="B17047" s="263" t="s">
        <v>23933</v>
      </c>
      <c r="C17047" s="263" t="s">
        <v>12</v>
      </c>
      <c r="D17047" t="s">
        <v>2</v>
      </c>
    </row>
    <row r="17048" spans="1:4" x14ac:dyDescent="0.2">
      <c r="A17048" s="263" t="s">
        <v>19732</v>
      </c>
      <c r="B17048" s="263" t="s">
        <v>23933</v>
      </c>
      <c r="C17048" s="263" t="s">
        <v>12</v>
      </c>
      <c r="D17048" t="s">
        <v>2</v>
      </c>
    </row>
    <row r="17049" spans="1:4" x14ac:dyDescent="0.2">
      <c r="A17049" s="263" t="s">
        <v>10205</v>
      </c>
      <c r="B17049" s="263" t="s">
        <v>23934</v>
      </c>
      <c r="C17049" s="263" t="s">
        <v>12</v>
      </c>
      <c r="D17049" t="s">
        <v>2</v>
      </c>
    </row>
    <row r="17050" spans="1:4" x14ac:dyDescent="0.2">
      <c r="A17050" s="263" t="s">
        <v>19733</v>
      </c>
      <c r="B17050" s="263" t="s">
        <v>23934</v>
      </c>
      <c r="C17050" s="263" t="s">
        <v>12</v>
      </c>
      <c r="D17050" t="s">
        <v>2</v>
      </c>
    </row>
    <row r="17051" spans="1:4" x14ac:dyDescent="0.2">
      <c r="A17051" s="263" t="s">
        <v>10206</v>
      </c>
      <c r="B17051" s="263" t="s">
        <v>23935</v>
      </c>
      <c r="C17051" s="263" t="s">
        <v>12</v>
      </c>
      <c r="D17051" t="s">
        <v>2</v>
      </c>
    </row>
    <row r="17052" spans="1:4" x14ac:dyDescent="0.2">
      <c r="A17052" s="263" t="s">
        <v>19734</v>
      </c>
      <c r="B17052" s="263" t="s">
        <v>23935</v>
      </c>
      <c r="C17052" s="263" t="s">
        <v>12</v>
      </c>
      <c r="D17052" t="s">
        <v>2</v>
      </c>
    </row>
    <row r="17053" spans="1:4" x14ac:dyDescent="0.2">
      <c r="A17053" s="263" t="s">
        <v>10207</v>
      </c>
      <c r="B17053" s="263" t="s">
        <v>32281</v>
      </c>
      <c r="C17053" s="263" t="s">
        <v>12</v>
      </c>
      <c r="D17053" t="s">
        <v>2</v>
      </c>
    </row>
    <row r="17054" spans="1:4" x14ac:dyDescent="0.2">
      <c r="A17054" s="263" t="s">
        <v>19735</v>
      </c>
      <c r="B17054" s="263" t="s">
        <v>32281</v>
      </c>
      <c r="C17054" s="263" t="s">
        <v>12</v>
      </c>
      <c r="D17054" t="s">
        <v>2</v>
      </c>
    </row>
    <row r="17055" spans="1:4" x14ac:dyDescent="0.2">
      <c r="A17055" s="263" t="s">
        <v>10208</v>
      </c>
      <c r="B17055" s="263" t="s">
        <v>32282</v>
      </c>
      <c r="C17055" s="263" t="s">
        <v>12</v>
      </c>
      <c r="D17055" t="s">
        <v>2</v>
      </c>
    </row>
    <row r="17056" spans="1:4" x14ac:dyDescent="0.2">
      <c r="A17056" s="263" t="s">
        <v>19736</v>
      </c>
      <c r="B17056" s="263" t="s">
        <v>32282</v>
      </c>
      <c r="C17056" s="263" t="s">
        <v>12</v>
      </c>
      <c r="D17056" t="s">
        <v>2</v>
      </c>
    </row>
    <row r="17057" spans="1:4" x14ac:dyDescent="0.2">
      <c r="A17057" s="263" t="s">
        <v>10209</v>
      </c>
      <c r="B17057" s="263" t="s">
        <v>32283</v>
      </c>
      <c r="C17057" s="263" t="s">
        <v>12</v>
      </c>
      <c r="D17057" t="s">
        <v>2</v>
      </c>
    </row>
    <row r="17058" spans="1:4" x14ac:dyDescent="0.2">
      <c r="A17058" s="263" t="s">
        <v>19737</v>
      </c>
      <c r="B17058" s="263" t="s">
        <v>32283</v>
      </c>
      <c r="C17058" s="263" t="s">
        <v>12</v>
      </c>
      <c r="D17058" t="s">
        <v>2</v>
      </c>
    </row>
    <row r="17059" spans="1:4" x14ac:dyDescent="0.2">
      <c r="A17059" s="263" t="s">
        <v>10210</v>
      </c>
      <c r="B17059" s="263" t="s">
        <v>32284</v>
      </c>
      <c r="C17059" s="263" t="s">
        <v>12</v>
      </c>
      <c r="D17059" t="s">
        <v>2</v>
      </c>
    </row>
    <row r="17060" spans="1:4" x14ac:dyDescent="0.2">
      <c r="A17060" s="263" t="s">
        <v>19738</v>
      </c>
      <c r="B17060" s="263" t="s">
        <v>32284</v>
      </c>
      <c r="C17060" s="263" t="s">
        <v>12</v>
      </c>
      <c r="D17060" t="s">
        <v>2</v>
      </c>
    </row>
    <row r="17061" spans="1:4" x14ac:dyDescent="0.2">
      <c r="A17061" s="263" t="s">
        <v>10211</v>
      </c>
      <c r="B17061" s="263" t="s">
        <v>32285</v>
      </c>
      <c r="C17061" s="263" t="s">
        <v>12</v>
      </c>
      <c r="D17061" t="s">
        <v>2</v>
      </c>
    </row>
    <row r="17062" spans="1:4" x14ac:dyDescent="0.2">
      <c r="A17062" s="263" t="s">
        <v>19739</v>
      </c>
      <c r="B17062" s="263" t="s">
        <v>32285</v>
      </c>
      <c r="C17062" s="263" t="s">
        <v>12</v>
      </c>
      <c r="D17062" t="s">
        <v>2</v>
      </c>
    </row>
    <row r="17063" spans="1:4" x14ac:dyDescent="0.2">
      <c r="A17063" s="263" t="s">
        <v>10212</v>
      </c>
      <c r="B17063" s="263" t="s">
        <v>32286</v>
      </c>
      <c r="C17063" s="263" t="s">
        <v>12</v>
      </c>
      <c r="D17063" t="s">
        <v>2</v>
      </c>
    </row>
    <row r="17064" spans="1:4" x14ac:dyDescent="0.2">
      <c r="A17064" s="263" t="s">
        <v>19740</v>
      </c>
      <c r="B17064" s="263" t="s">
        <v>32286</v>
      </c>
      <c r="C17064" s="263" t="s">
        <v>12</v>
      </c>
      <c r="D17064" t="s">
        <v>2</v>
      </c>
    </row>
    <row r="17065" spans="1:4" x14ac:dyDescent="0.2">
      <c r="A17065" s="263" t="s">
        <v>10213</v>
      </c>
      <c r="B17065" s="263" t="s">
        <v>32287</v>
      </c>
      <c r="C17065" s="263" t="s">
        <v>12</v>
      </c>
      <c r="D17065" t="s">
        <v>2</v>
      </c>
    </row>
    <row r="17066" spans="1:4" x14ac:dyDescent="0.2">
      <c r="A17066" s="263" t="s">
        <v>19741</v>
      </c>
      <c r="B17066" s="263" t="s">
        <v>32287</v>
      </c>
      <c r="C17066" s="263" t="s">
        <v>12</v>
      </c>
      <c r="D17066" t="s">
        <v>2</v>
      </c>
    </row>
    <row r="17067" spans="1:4" x14ac:dyDescent="0.2">
      <c r="A17067" s="263" t="s">
        <v>10214</v>
      </c>
      <c r="B17067" s="263" t="s">
        <v>32288</v>
      </c>
      <c r="C17067" s="263" t="s">
        <v>12</v>
      </c>
      <c r="D17067" t="s">
        <v>2</v>
      </c>
    </row>
    <row r="17068" spans="1:4" x14ac:dyDescent="0.2">
      <c r="A17068" s="263" t="s">
        <v>19742</v>
      </c>
      <c r="B17068" s="263" t="s">
        <v>32288</v>
      </c>
      <c r="C17068" s="263" t="s">
        <v>12</v>
      </c>
      <c r="D17068" t="s">
        <v>2</v>
      </c>
    </row>
    <row r="17069" spans="1:4" x14ac:dyDescent="0.2">
      <c r="A17069" s="263" t="s">
        <v>10215</v>
      </c>
      <c r="B17069" s="263" t="s">
        <v>32289</v>
      </c>
      <c r="C17069" s="263" t="s">
        <v>12</v>
      </c>
      <c r="D17069" t="s">
        <v>2</v>
      </c>
    </row>
    <row r="17070" spans="1:4" x14ac:dyDescent="0.2">
      <c r="A17070" s="263" t="s">
        <v>19743</v>
      </c>
      <c r="B17070" s="263" t="s">
        <v>32289</v>
      </c>
      <c r="C17070" s="263" t="s">
        <v>12</v>
      </c>
      <c r="D17070" t="s">
        <v>2</v>
      </c>
    </row>
    <row r="17071" spans="1:4" x14ac:dyDescent="0.2">
      <c r="A17071" s="263" t="s">
        <v>10216</v>
      </c>
      <c r="B17071" s="263" t="s">
        <v>23936</v>
      </c>
      <c r="C17071" s="263" t="s">
        <v>12</v>
      </c>
      <c r="D17071" t="s">
        <v>2</v>
      </c>
    </row>
    <row r="17072" spans="1:4" x14ac:dyDescent="0.2">
      <c r="A17072" s="263" t="s">
        <v>19744</v>
      </c>
      <c r="B17072" s="263" t="s">
        <v>23936</v>
      </c>
      <c r="C17072" s="263" t="s">
        <v>12</v>
      </c>
      <c r="D17072" t="s">
        <v>2</v>
      </c>
    </row>
    <row r="17073" spans="1:4" x14ac:dyDescent="0.2">
      <c r="A17073" s="263" t="s">
        <v>10217</v>
      </c>
      <c r="B17073" s="263" t="s">
        <v>23937</v>
      </c>
      <c r="C17073" s="263" t="s">
        <v>12</v>
      </c>
      <c r="D17073" t="s">
        <v>2</v>
      </c>
    </row>
    <row r="17074" spans="1:4" x14ac:dyDescent="0.2">
      <c r="A17074" s="263" t="s">
        <v>19745</v>
      </c>
      <c r="B17074" s="263" t="s">
        <v>23937</v>
      </c>
      <c r="C17074" s="263" t="s">
        <v>12</v>
      </c>
      <c r="D17074" t="s">
        <v>2</v>
      </c>
    </row>
    <row r="17075" spans="1:4" x14ac:dyDescent="0.2">
      <c r="A17075" s="263" t="s">
        <v>10218</v>
      </c>
      <c r="B17075" s="263" t="s">
        <v>23938</v>
      </c>
      <c r="C17075" s="263" t="s">
        <v>12</v>
      </c>
      <c r="D17075" t="s">
        <v>2</v>
      </c>
    </row>
    <row r="17076" spans="1:4" x14ac:dyDescent="0.2">
      <c r="A17076" s="263" t="s">
        <v>19746</v>
      </c>
      <c r="B17076" s="263" t="s">
        <v>23938</v>
      </c>
      <c r="C17076" s="263" t="s">
        <v>12</v>
      </c>
      <c r="D17076" t="s">
        <v>2</v>
      </c>
    </row>
    <row r="17077" spans="1:4" x14ac:dyDescent="0.2">
      <c r="A17077" s="263" t="s">
        <v>10219</v>
      </c>
      <c r="B17077" s="263" t="s">
        <v>23939</v>
      </c>
      <c r="C17077" s="263" t="s">
        <v>12</v>
      </c>
      <c r="D17077" t="s">
        <v>2</v>
      </c>
    </row>
    <row r="17078" spans="1:4" x14ac:dyDescent="0.2">
      <c r="A17078" s="263" t="s">
        <v>19747</v>
      </c>
      <c r="B17078" s="263" t="s">
        <v>23939</v>
      </c>
      <c r="C17078" s="263" t="s">
        <v>12</v>
      </c>
      <c r="D17078" t="s">
        <v>2</v>
      </c>
    </row>
    <row r="17079" spans="1:4" x14ac:dyDescent="0.2">
      <c r="A17079" s="263" t="s">
        <v>10220</v>
      </c>
      <c r="B17079" s="263" t="s">
        <v>23940</v>
      </c>
      <c r="C17079" s="263" t="s">
        <v>12</v>
      </c>
      <c r="D17079" t="s">
        <v>2</v>
      </c>
    </row>
    <row r="17080" spans="1:4" x14ac:dyDescent="0.2">
      <c r="A17080" s="263" t="s">
        <v>19748</v>
      </c>
      <c r="B17080" s="263" t="s">
        <v>23940</v>
      </c>
      <c r="C17080" s="263" t="s">
        <v>12</v>
      </c>
      <c r="D17080" t="s">
        <v>2</v>
      </c>
    </row>
    <row r="17081" spans="1:4" x14ac:dyDescent="0.2">
      <c r="A17081" s="263" t="s">
        <v>10221</v>
      </c>
      <c r="B17081" s="263" t="s">
        <v>23941</v>
      </c>
      <c r="C17081" s="263" t="s">
        <v>12</v>
      </c>
      <c r="D17081" t="s">
        <v>2</v>
      </c>
    </row>
    <row r="17082" spans="1:4" x14ac:dyDescent="0.2">
      <c r="A17082" s="263" t="s">
        <v>19749</v>
      </c>
      <c r="B17082" s="263" t="s">
        <v>23941</v>
      </c>
      <c r="C17082" s="263" t="s">
        <v>12</v>
      </c>
      <c r="D17082" t="s">
        <v>2</v>
      </c>
    </row>
    <row r="17083" spans="1:4" x14ac:dyDescent="0.2">
      <c r="A17083" s="263" t="s">
        <v>10222</v>
      </c>
      <c r="B17083" s="263" t="s">
        <v>23942</v>
      </c>
      <c r="C17083" s="263" t="s">
        <v>12</v>
      </c>
      <c r="D17083" t="s">
        <v>2</v>
      </c>
    </row>
    <row r="17084" spans="1:4" x14ac:dyDescent="0.2">
      <c r="A17084" s="263" t="s">
        <v>19750</v>
      </c>
      <c r="B17084" s="263" t="s">
        <v>23942</v>
      </c>
      <c r="C17084" s="263" t="s">
        <v>12</v>
      </c>
      <c r="D17084" t="s">
        <v>2</v>
      </c>
    </row>
    <row r="17085" spans="1:4" x14ac:dyDescent="0.2">
      <c r="A17085" s="263" t="s">
        <v>10223</v>
      </c>
      <c r="B17085" s="263" t="s">
        <v>23943</v>
      </c>
      <c r="C17085" s="263" t="s">
        <v>12</v>
      </c>
      <c r="D17085" t="s">
        <v>2</v>
      </c>
    </row>
    <row r="17086" spans="1:4" x14ac:dyDescent="0.2">
      <c r="A17086" s="263" t="s">
        <v>19751</v>
      </c>
      <c r="B17086" s="263" t="s">
        <v>23943</v>
      </c>
      <c r="C17086" s="263" t="s">
        <v>12</v>
      </c>
      <c r="D17086" t="s">
        <v>2</v>
      </c>
    </row>
    <row r="17087" spans="1:4" x14ac:dyDescent="0.2">
      <c r="A17087" s="263" t="s">
        <v>10224</v>
      </c>
      <c r="B17087" s="263" t="s">
        <v>23944</v>
      </c>
      <c r="C17087" s="263" t="s">
        <v>12</v>
      </c>
      <c r="D17087" t="s">
        <v>2</v>
      </c>
    </row>
    <row r="17088" spans="1:4" x14ac:dyDescent="0.2">
      <c r="A17088" s="263" t="s">
        <v>19752</v>
      </c>
      <c r="B17088" s="263" t="s">
        <v>23944</v>
      </c>
      <c r="C17088" s="263" t="s">
        <v>12</v>
      </c>
      <c r="D17088" t="s">
        <v>2</v>
      </c>
    </row>
    <row r="17089" spans="1:4" x14ac:dyDescent="0.2">
      <c r="A17089" s="263" t="s">
        <v>10225</v>
      </c>
      <c r="B17089" s="263" t="s">
        <v>23945</v>
      </c>
      <c r="C17089" s="263" t="s">
        <v>12</v>
      </c>
      <c r="D17089" t="s">
        <v>2</v>
      </c>
    </row>
    <row r="17090" spans="1:4" x14ac:dyDescent="0.2">
      <c r="A17090" s="263" t="s">
        <v>19753</v>
      </c>
      <c r="B17090" s="263" t="s">
        <v>23945</v>
      </c>
      <c r="C17090" s="263" t="s">
        <v>12</v>
      </c>
      <c r="D17090" t="s">
        <v>2</v>
      </c>
    </row>
    <row r="17091" spans="1:4" x14ac:dyDescent="0.2">
      <c r="A17091" s="263" t="s">
        <v>10226</v>
      </c>
      <c r="B17091" s="263" t="s">
        <v>23946</v>
      </c>
      <c r="C17091" s="263" t="s">
        <v>12</v>
      </c>
      <c r="D17091" t="s">
        <v>2</v>
      </c>
    </row>
    <row r="17092" spans="1:4" x14ac:dyDescent="0.2">
      <c r="A17092" s="263" t="s">
        <v>19754</v>
      </c>
      <c r="B17092" s="263" t="s">
        <v>23946</v>
      </c>
      <c r="C17092" s="263" t="s">
        <v>12</v>
      </c>
      <c r="D17092" t="s">
        <v>2</v>
      </c>
    </row>
    <row r="17093" spans="1:4" x14ac:dyDescent="0.2">
      <c r="A17093" s="263" t="s">
        <v>10227</v>
      </c>
      <c r="B17093" s="263" t="s">
        <v>23947</v>
      </c>
      <c r="C17093" s="263" t="s">
        <v>12</v>
      </c>
      <c r="D17093" t="s">
        <v>2</v>
      </c>
    </row>
    <row r="17094" spans="1:4" x14ac:dyDescent="0.2">
      <c r="A17094" s="263" t="s">
        <v>19755</v>
      </c>
      <c r="B17094" s="263" t="s">
        <v>23947</v>
      </c>
      <c r="C17094" s="263" t="s">
        <v>12</v>
      </c>
      <c r="D17094" t="s">
        <v>2</v>
      </c>
    </row>
    <row r="17095" spans="1:4" x14ac:dyDescent="0.2">
      <c r="A17095" s="263" t="s">
        <v>10228</v>
      </c>
      <c r="B17095" s="263" t="s">
        <v>32290</v>
      </c>
      <c r="C17095" s="263" t="s">
        <v>12</v>
      </c>
      <c r="D17095" t="s">
        <v>2</v>
      </c>
    </row>
    <row r="17096" spans="1:4" x14ac:dyDescent="0.2">
      <c r="A17096" s="263" t="s">
        <v>19756</v>
      </c>
      <c r="B17096" s="263" t="s">
        <v>32290</v>
      </c>
      <c r="C17096" s="263" t="s">
        <v>12</v>
      </c>
      <c r="D17096" t="s">
        <v>2</v>
      </c>
    </row>
    <row r="17097" spans="1:4" x14ac:dyDescent="0.2">
      <c r="A17097" s="263" t="s">
        <v>10229</v>
      </c>
      <c r="B17097" s="263" t="s">
        <v>32291</v>
      </c>
      <c r="C17097" s="263" t="s">
        <v>12</v>
      </c>
      <c r="D17097" t="s">
        <v>2</v>
      </c>
    </row>
    <row r="17098" spans="1:4" x14ac:dyDescent="0.2">
      <c r="A17098" s="263" t="s">
        <v>19757</v>
      </c>
      <c r="B17098" s="263" t="s">
        <v>32291</v>
      </c>
      <c r="C17098" s="263" t="s">
        <v>12</v>
      </c>
      <c r="D17098" t="s">
        <v>2</v>
      </c>
    </row>
    <row r="17099" spans="1:4" x14ac:dyDescent="0.2">
      <c r="A17099" s="263" t="s">
        <v>10230</v>
      </c>
      <c r="B17099" s="263" t="s">
        <v>23948</v>
      </c>
      <c r="C17099" s="263" t="s">
        <v>12</v>
      </c>
      <c r="D17099" t="s">
        <v>2</v>
      </c>
    </row>
    <row r="17100" spans="1:4" x14ac:dyDescent="0.2">
      <c r="A17100" s="263" t="s">
        <v>19758</v>
      </c>
      <c r="B17100" s="263" t="s">
        <v>23948</v>
      </c>
      <c r="C17100" s="263" t="s">
        <v>12</v>
      </c>
      <c r="D17100" t="s">
        <v>2</v>
      </c>
    </row>
    <row r="17101" spans="1:4" x14ac:dyDescent="0.2">
      <c r="A17101" s="263" t="s">
        <v>10231</v>
      </c>
      <c r="B17101" s="263" t="s">
        <v>23949</v>
      </c>
      <c r="C17101" s="263" t="s">
        <v>12</v>
      </c>
      <c r="D17101" t="s">
        <v>2</v>
      </c>
    </row>
    <row r="17102" spans="1:4" x14ac:dyDescent="0.2">
      <c r="A17102" s="263" t="s">
        <v>19759</v>
      </c>
      <c r="B17102" s="263" t="s">
        <v>23949</v>
      </c>
      <c r="C17102" s="263" t="s">
        <v>12</v>
      </c>
      <c r="D17102" t="s">
        <v>2</v>
      </c>
    </row>
    <row r="17103" spans="1:4" x14ac:dyDescent="0.2">
      <c r="A17103" s="263" t="s">
        <v>10232</v>
      </c>
      <c r="B17103" s="263" t="s">
        <v>23950</v>
      </c>
      <c r="C17103" s="263" t="s">
        <v>12</v>
      </c>
      <c r="D17103" t="s">
        <v>2</v>
      </c>
    </row>
    <row r="17104" spans="1:4" x14ac:dyDescent="0.2">
      <c r="A17104" s="263" t="s">
        <v>19760</v>
      </c>
      <c r="B17104" s="263" t="s">
        <v>23950</v>
      </c>
      <c r="C17104" s="263" t="s">
        <v>12</v>
      </c>
      <c r="D17104" t="s">
        <v>2</v>
      </c>
    </row>
    <row r="17105" spans="1:4" x14ac:dyDescent="0.2">
      <c r="A17105" s="263" t="s">
        <v>10233</v>
      </c>
      <c r="B17105" s="263" t="s">
        <v>23951</v>
      </c>
      <c r="C17105" s="263" t="s">
        <v>12</v>
      </c>
      <c r="D17105" t="s">
        <v>2</v>
      </c>
    </row>
    <row r="17106" spans="1:4" x14ac:dyDescent="0.2">
      <c r="A17106" s="263" t="s">
        <v>19761</v>
      </c>
      <c r="B17106" s="263" t="s">
        <v>23951</v>
      </c>
      <c r="C17106" s="263" t="s">
        <v>12</v>
      </c>
      <c r="D17106" t="s">
        <v>2</v>
      </c>
    </row>
    <row r="17107" spans="1:4" x14ac:dyDescent="0.2">
      <c r="A17107" s="263" t="s">
        <v>10234</v>
      </c>
      <c r="B17107" s="263" t="s">
        <v>23952</v>
      </c>
      <c r="C17107" s="263" t="s">
        <v>12</v>
      </c>
      <c r="D17107" t="s">
        <v>2</v>
      </c>
    </row>
    <row r="17108" spans="1:4" x14ac:dyDescent="0.2">
      <c r="A17108" s="263" t="s">
        <v>19762</v>
      </c>
      <c r="B17108" s="263" t="s">
        <v>23952</v>
      </c>
      <c r="C17108" s="263" t="s">
        <v>12</v>
      </c>
      <c r="D17108" t="s">
        <v>2</v>
      </c>
    </row>
    <row r="17109" spans="1:4" x14ac:dyDescent="0.2">
      <c r="A17109" s="263" t="s">
        <v>10235</v>
      </c>
      <c r="B17109" s="263" t="s">
        <v>23953</v>
      </c>
      <c r="C17109" s="263" t="s">
        <v>12</v>
      </c>
      <c r="D17109" t="s">
        <v>2</v>
      </c>
    </row>
    <row r="17110" spans="1:4" x14ac:dyDescent="0.2">
      <c r="A17110" s="263" t="s">
        <v>19763</v>
      </c>
      <c r="B17110" s="263" t="s">
        <v>23953</v>
      </c>
      <c r="C17110" s="263" t="s">
        <v>12</v>
      </c>
      <c r="D17110" t="s">
        <v>2</v>
      </c>
    </row>
    <row r="17111" spans="1:4" x14ac:dyDescent="0.2">
      <c r="A17111" s="263" t="s">
        <v>10236</v>
      </c>
      <c r="B17111" s="263" t="s">
        <v>23954</v>
      </c>
      <c r="C17111" s="263" t="s">
        <v>12</v>
      </c>
      <c r="D17111" t="s">
        <v>2</v>
      </c>
    </row>
    <row r="17112" spans="1:4" x14ac:dyDescent="0.2">
      <c r="A17112" s="263" t="s">
        <v>19764</v>
      </c>
      <c r="B17112" s="263" t="s">
        <v>23954</v>
      </c>
      <c r="C17112" s="263" t="s">
        <v>12</v>
      </c>
      <c r="D17112" t="s">
        <v>2</v>
      </c>
    </row>
    <row r="17113" spans="1:4" x14ac:dyDescent="0.2">
      <c r="A17113" s="263" t="s">
        <v>10237</v>
      </c>
      <c r="B17113" s="263" t="s">
        <v>23955</v>
      </c>
      <c r="C17113" s="263" t="s">
        <v>12</v>
      </c>
      <c r="D17113" t="s">
        <v>2</v>
      </c>
    </row>
    <row r="17114" spans="1:4" x14ac:dyDescent="0.2">
      <c r="A17114" s="263" t="s">
        <v>19765</v>
      </c>
      <c r="B17114" s="263" t="s">
        <v>23955</v>
      </c>
      <c r="C17114" s="263" t="s">
        <v>12</v>
      </c>
      <c r="D17114" t="s">
        <v>2</v>
      </c>
    </row>
    <row r="17115" spans="1:4" x14ac:dyDescent="0.2">
      <c r="A17115" s="263" t="s">
        <v>10238</v>
      </c>
      <c r="B17115" s="263" t="s">
        <v>23956</v>
      </c>
      <c r="C17115" s="263" t="s">
        <v>12</v>
      </c>
      <c r="D17115" t="s">
        <v>2</v>
      </c>
    </row>
    <row r="17116" spans="1:4" x14ac:dyDescent="0.2">
      <c r="A17116" s="263" t="s">
        <v>19766</v>
      </c>
      <c r="B17116" s="263" t="s">
        <v>23956</v>
      </c>
      <c r="C17116" s="263" t="s">
        <v>12</v>
      </c>
      <c r="D17116" t="s">
        <v>2</v>
      </c>
    </row>
    <row r="17117" spans="1:4" x14ac:dyDescent="0.2">
      <c r="A17117" s="263" t="s">
        <v>10239</v>
      </c>
      <c r="B17117" s="263" t="s">
        <v>23957</v>
      </c>
      <c r="C17117" s="263" t="s">
        <v>12</v>
      </c>
      <c r="D17117" t="s">
        <v>2</v>
      </c>
    </row>
    <row r="17118" spans="1:4" x14ac:dyDescent="0.2">
      <c r="A17118" s="263" t="s">
        <v>19767</v>
      </c>
      <c r="B17118" s="263" t="s">
        <v>23957</v>
      </c>
      <c r="C17118" s="263" t="s">
        <v>12</v>
      </c>
      <c r="D17118" t="s">
        <v>2</v>
      </c>
    </row>
    <row r="17119" spans="1:4" x14ac:dyDescent="0.2">
      <c r="A17119" s="263" t="s">
        <v>10240</v>
      </c>
      <c r="B17119" s="263" t="s">
        <v>23958</v>
      </c>
      <c r="C17119" s="263" t="s">
        <v>12</v>
      </c>
      <c r="D17119" t="s">
        <v>2</v>
      </c>
    </row>
    <row r="17120" spans="1:4" x14ac:dyDescent="0.2">
      <c r="A17120" s="263" t="s">
        <v>19768</v>
      </c>
      <c r="B17120" s="263" t="s">
        <v>23958</v>
      </c>
      <c r="C17120" s="263" t="s">
        <v>12</v>
      </c>
      <c r="D17120" t="s">
        <v>2</v>
      </c>
    </row>
    <row r="17121" spans="1:4" x14ac:dyDescent="0.2">
      <c r="A17121" s="263" t="s">
        <v>10241</v>
      </c>
      <c r="B17121" s="263" t="s">
        <v>23959</v>
      </c>
      <c r="C17121" s="263" t="s">
        <v>12</v>
      </c>
      <c r="D17121" t="s">
        <v>2</v>
      </c>
    </row>
    <row r="17122" spans="1:4" x14ac:dyDescent="0.2">
      <c r="A17122" s="263" t="s">
        <v>19769</v>
      </c>
      <c r="B17122" s="263" t="s">
        <v>23959</v>
      </c>
      <c r="C17122" s="263" t="s">
        <v>12</v>
      </c>
      <c r="D17122" t="s">
        <v>2</v>
      </c>
    </row>
    <row r="17123" spans="1:4" x14ac:dyDescent="0.2">
      <c r="A17123" s="263" t="s">
        <v>10242</v>
      </c>
      <c r="B17123" s="263" t="s">
        <v>23960</v>
      </c>
      <c r="C17123" s="263" t="s">
        <v>12</v>
      </c>
      <c r="D17123" t="s">
        <v>2</v>
      </c>
    </row>
    <row r="17124" spans="1:4" x14ac:dyDescent="0.2">
      <c r="A17124" s="263" t="s">
        <v>19770</v>
      </c>
      <c r="B17124" s="263" t="s">
        <v>23960</v>
      </c>
      <c r="C17124" s="263" t="s">
        <v>12</v>
      </c>
      <c r="D17124" t="s">
        <v>2</v>
      </c>
    </row>
    <row r="17125" spans="1:4" x14ac:dyDescent="0.2">
      <c r="A17125" s="263" t="s">
        <v>10243</v>
      </c>
      <c r="B17125" s="263" t="s">
        <v>23961</v>
      </c>
      <c r="C17125" s="263" t="s">
        <v>12</v>
      </c>
      <c r="D17125" t="s">
        <v>2</v>
      </c>
    </row>
    <row r="17126" spans="1:4" x14ac:dyDescent="0.2">
      <c r="A17126" s="263" t="s">
        <v>19771</v>
      </c>
      <c r="B17126" s="263" t="s">
        <v>23961</v>
      </c>
      <c r="C17126" s="263" t="s">
        <v>12</v>
      </c>
      <c r="D17126" t="s">
        <v>2</v>
      </c>
    </row>
    <row r="17127" spans="1:4" x14ac:dyDescent="0.2">
      <c r="A17127" s="263" t="s">
        <v>10244</v>
      </c>
      <c r="B17127" s="263" t="s">
        <v>23962</v>
      </c>
      <c r="C17127" s="263" t="s">
        <v>12</v>
      </c>
      <c r="D17127" t="s">
        <v>2</v>
      </c>
    </row>
    <row r="17128" spans="1:4" x14ac:dyDescent="0.2">
      <c r="A17128" s="263" t="s">
        <v>19772</v>
      </c>
      <c r="B17128" s="263" t="s">
        <v>23962</v>
      </c>
      <c r="C17128" s="263" t="s">
        <v>12</v>
      </c>
      <c r="D17128" t="s">
        <v>2</v>
      </c>
    </row>
    <row r="17129" spans="1:4" x14ac:dyDescent="0.2">
      <c r="A17129" s="263" t="s">
        <v>10245</v>
      </c>
      <c r="B17129" s="263" t="s">
        <v>32292</v>
      </c>
      <c r="C17129" s="263" t="s">
        <v>12</v>
      </c>
      <c r="D17129" t="s">
        <v>2</v>
      </c>
    </row>
    <row r="17130" spans="1:4" x14ac:dyDescent="0.2">
      <c r="A17130" s="263" t="s">
        <v>19773</v>
      </c>
      <c r="B17130" s="263" t="s">
        <v>32292</v>
      </c>
      <c r="C17130" s="263" t="s">
        <v>12</v>
      </c>
      <c r="D17130" t="s">
        <v>2</v>
      </c>
    </row>
    <row r="17131" spans="1:4" x14ac:dyDescent="0.2">
      <c r="A17131" s="263" t="s">
        <v>10246</v>
      </c>
      <c r="B17131" s="263" t="s">
        <v>32293</v>
      </c>
      <c r="C17131" s="263" t="s">
        <v>12</v>
      </c>
      <c r="D17131" t="s">
        <v>2</v>
      </c>
    </row>
    <row r="17132" spans="1:4" x14ac:dyDescent="0.2">
      <c r="A17132" s="263" t="s">
        <v>19774</v>
      </c>
      <c r="B17132" s="263" t="s">
        <v>32293</v>
      </c>
      <c r="C17132" s="263" t="s">
        <v>12</v>
      </c>
      <c r="D17132" t="s">
        <v>2</v>
      </c>
    </row>
    <row r="17133" spans="1:4" x14ac:dyDescent="0.2">
      <c r="A17133" s="263" t="s">
        <v>10247</v>
      </c>
      <c r="B17133" s="263" t="s">
        <v>32294</v>
      </c>
      <c r="C17133" s="263" t="s">
        <v>12</v>
      </c>
      <c r="D17133" t="s">
        <v>2</v>
      </c>
    </row>
    <row r="17134" spans="1:4" x14ac:dyDescent="0.2">
      <c r="A17134" s="263" t="s">
        <v>19775</v>
      </c>
      <c r="B17134" s="263" t="s">
        <v>32294</v>
      </c>
      <c r="C17134" s="263" t="s">
        <v>12</v>
      </c>
      <c r="D17134" t="s">
        <v>2</v>
      </c>
    </row>
    <row r="17135" spans="1:4" x14ac:dyDescent="0.2">
      <c r="A17135" s="263" t="s">
        <v>10248</v>
      </c>
      <c r="B17135" s="263" t="s">
        <v>32295</v>
      </c>
      <c r="C17135" s="263" t="s">
        <v>12</v>
      </c>
      <c r="D17135" t="s">
        <v>2</v>
      </c>
    </row>
    <row r="17136" spans="1:4" x14ac:dyDescent="0.2">
      <c r="A17136" s="263" t="s">
        <v>19776</v>
      </c>
      <c r="B17136" s="263" t="s">
        <v>32295</v>
      </c>
      <c r="C17136" s="263" t="s">
        <v>12</v>
      </c>
      <c r="D17136" t="s">
        <v>2</v>
      </c>
    </row>
    <row r="17137" spans="1:4" x14ac:dyDescent="0.2">
      <c r="A17137" s="263" t="s">
        <v>10249</v>
      </c>
      <c r="B17137" s="263" t="s">
        <v>32296</v>
      </c>
      <c r="C17137" s="263" t="s">
        <v>12</v>
      </c>
      <c r="D17137" t="s">
        <v>2</v>
      </c>
    </row>
    <row r="17138" spans="1:4" x14ac:dyDescent="0.2">
      <c r="A17138" s="263" t="s">
        <v>19777</v>
      </c>
      <c r="B17138" s="263" t="s">
        <v>32296</v>
      </c>
      <c r="C17138" s="263" t="s">
        <v>12</v>
      </c>
      <c r="D17138" t="s">
        <v>2</v>
      </c>
    </row>
    <row r="17139" spans="1:4" x14ac:dyDescent="0.2">
      <c r="A17139" s="263" t="s">
        <v>10250</v>
      </c>
      <c r="B17139" s="263" t="s">
        <v>23963</v>
      </c>
      <c r="C17139" s="263" t="s">
        <v>12</v>
      </c>
      <c r="D17139" t="s">
        <v>2</v>
      </c>
    </row>
    <row r="17140" spans="1:4" x14ac:dyDescent="0.2">
      <c r="A17140" s="263" t="s">
        <v>19778</v>
      </c>
      <c r="B17140" s="263" t="s">
        <v>23963</v>
      </c>
      <c r="C17140" s="263" t="s">
        <v>12</v>
      </c>
      <c r="D17140" t="s">
        <v>2</v>
      </c>
    </row>
    <row r="17141" spans="1:4" x14ac:dyDescent="0.2">
      <c r="A17141" s="263" t="s">
        <v>10251</v>
      </c>
      <c r="B17141" s="263" t="s">
        <v>23964</v>
      </c>
      <c r="C17141" s="263" t="s">
        <v>12</v>
      </c>
      <c r="D17141" t="s">
        <v>2</v>
      </c>
    </row>
    <row r="17142" spans="1:4" x14ac:dyDescent="0.2">
      <c r="A17142" s="263" t="s">
        <v>19779</v>
      </c>
      <c r="B17142" s="263" t="s">
        <v>23964</v>
      </c>
      <c r="C17142" s="263" t="s">
        <v>12</v>
      </c>
      <c r="D17142" t="s">
        <v>2</v>
      </c>
    </row>
    <row r="17143" spans="1:4" x14ac:dyDescent="0.2">
      <c r="A17143" s="263" t="s">
        <v>10252</v>
      </c>
      <c r="B17143" s="263" t="s">
        <v>23965</v>
      </c>
      <c r="C17143" s="263" t="s">
        <v>12</v>
      </c>
      <c r="D17143" t="s">
        <v>2</v>
      </c>
    </row>
    <row r="17144" spans="1:4" x14ac:dyDescent="0.2">
      <c r="A17144" s="263" t="s">
        <v>19780</v>
      </c>
      <c r="B17144" s="263" t="s">
        <v>23965</v>
      </c>
      <c r="C17144" s="263" t="s">
        <v>12</v>
      </c>
      <c r="D17144" t="s">
        <v>2</v>
      </c>
    </row>
    <row r="17145" spans="1:4" x14ac:dyDescent="0.2">
      <c r="A17145" s="263" t="s">
        <v>10253</v>
      </c>
      <c r="B17145" s="263" t="s">
        <v>23966</v>
      </c>
      <c r="C17145" s="263" t="s">
        <v>12</v>
      </c>
      <c r="D17145" t="s">
        <v>2</v>
      </c>
    </row>
    <row r="17146" spans="1:4" x14ac:dyDescent="0.2">
      <c r="A17146" s="263" t="s">
        <v>19781</v>
      </c>
      <c r="B17146" s="263" t="s">
        <v>23966</v>
      </c>
      <c r="C17146" s="263" t="s">
        <v>12</v>
      </c>
      <c r="D17146" t="s">
        <v>2</v>
      </c>
    </row>
    <row r="17147" spans="1:4" x14ac:dyDescent="0.2">
      <c r="A17147" s="263" t="s">
        <v>10254</v>
      </c>
      <c r="B17147" s="263" t="s">
        <v>23967</v>
      </c>
      <c r="C17147" s="263" t="s">
        <v>12</v>
      </c>
      <c r="D17147" t="s">
        <v>2</v>
      </c>
    </row>
    <row r="17148" spans="1:4" x14ac:dyDescent="0.2">
      <c r="A17148" s="263" t="s">
        <v>19782</v>
      </c>
      <c r="B17148" s="263" t="s">
        <v>23967</v>
      </c>
      <c r="C17148" s="263" t="s">
        <v>12</v>
      </c>
      <c r="D17148" t="s">
        <v>2</v>
      </c>
    </row>
    <row r="17149" spans="1:4" x14ac:dyDescent="0.2">
      <c r="A17149" s="263" t="s">
        <v>10255</v>
      </c>
      <c r="B17149" s="263" t="s">
        <v>23968</v>
      </c>
      <c r="C17149" s="263" t="s">
        <v>12</v>
      </c>
      <c r="D17149" t="s">
        <v>2</v>
      </c>
    </row>
    <row r="17150" spans="1:4" x14ac:dyDescent="0.2">
      <c r="A17150" s="263" t="s">
        <v>19783</v>
      </c>
      <c r="B17150" s="263" t="s">
        <v>23968</v>
      </c>
      <c r="C17150" s="263" t="s">
        <v>12</v>
      </c>
      <c r="D17150" t="s">
        <v>2</v>
      </c>
    </row>
    <row r="17151" spans="1:4" x14ac:dyDescent="0.2">
      <c r="A17151" s="263" t="s">
        <v>10256</v>
      </c>
      <c r="B17151" s="263" t="s">
        <v>23969</v>
      </c>
      <c r="C17151" s="263" t="s">
        <v>12</v>
      </c>
      <c r="D17151" t="s">
        <v>2</v>
      </c>
    </row>
    <row r="17152" spans="1:4" x14ac:dyDescent="0.2">
      <c r="A17152" s="263" t="s">
        <v>19784</v>
      </c>
      <c r="B17152" s="263" t="s">
        <v>23969</v>
      </c>
      <c r="C17152" s="263" t="s">
        <v>12</v>
      </c>
      <c r="D17152" t="s">
        <v>2</v>
      </c>
    </row>
    <row r="17153" spans="1:4" x14ac:dyDescent="0.2">
      <c r="A17153" s="263" t="s">
        <v>10257</v>
      </c>
      <c r="B17153" s="263" t="s">
        <v>23970</v>
      </c>
      <c r="C17153" s="263" t="s">
        <v>12</v>
      </c>
      <c r="D17153" t="s">
        <v>2</v>
      </c>
    </row>
    <row r="17154" spans="1:4" x14ac:dyDescent="0.2">
      <c r="A17154" s="263" t="s">
        <v>19785</v>
      </c>
      <c r="B17154" s="263" t="s">
        <v>23970</v>
      </c>
      <c r="C17154" s="263" t="s">
        <v>12</v>
      </c>
      <c r="D17154" t="s">
        <v>2</v>
      </c>
    </row>
    <row r="17155" spans="1:4" x14ac:dyDescent="0.2">
      <c r="A17155" s="263" t="s">
        <v>10258</v>
      </c>
      <c r="B17155" s="263" t="s">
        <v>23971</v>
      </c>
      <c r="C17155" s="263" t="s">
        <v>12</v>
      </c>
      <c r="D17155" t="s">
        <v>2</v>
      </c>
    </row>
    <row r="17156" spans="1:4" x14ac:dyDescent="0.2">
      <c r="A17156" s="263" t="s">
        <v>19786</v>
      </c>
      <c r="B17156" s="263" t="s">
        <v>23971</v>
      </c>
      <c r="C17156" s="263" t="s">
        <v>12</v>
      </c>
      <c r="D17156" t="s">
        <v>2</v>
      </c>
    </row>
    <row r="17157" spans="1:4" x14ac:dyDescent="0.2">
      <c r="A17157" s="263" t="s">
        <v>10259</v>
      </c>
      <c r="B17157" s="263" t="s">
        <v>23972</v>
      </c>
      <c r="C17157" s="263" t="s">
        <v>12</v>
      </c>
      <c r="D17157" t="s">
        <v>2</v>
      </c>
    </row>
    <row r="17158" spans="1:4" x14ac:dyDescent="0.2">
      <c r="A17158" s="263" t="s">
        <v>19787</v>
      </c>
      <c r="B17158" s="263" t="s">
        <v>23972</v>
      </c>
      <c r="C17158" s="263" t="s">
        <v>12</v>
      </c>
      <c r="D17158" t="s">
        <v>2</v>
      </c>
    </row>
    <row r="17159" spans="1:4" x14ac:dyDescent="0.2">
      <c r="A17159" s="263" t="s">
        <v>10260</v>
      </c>
      <c r="B17159" s="263" t="s">
        <v>23973</v>
      </c>
      <c r="C17159" s="263" t="s">
        <v>12</v>
      </c>
      <c r="D17159" t="s">
        <v>2</v>
      </c>
    </row>
    <row r="17160" spans="1:4" x14ac:dyDescent="0.2">
      <c r="A17160" s="263" t="s">
        <v>19788</v>
      </c>
      <c r="B17160" s="263" t="s">
        <v>23973</v>
      </c>
      <c r="C17160" s="263" t="s">
        <v>12</v>
      </c>
      <c r="D17160" t="s">
        <v>2</v>
      </c>
    </row>
    <row r="17161" spans="1:4" x14ac:dyDescent="0.2">
      <c r="A17161" s="263" t="s">
        <v>10261</v>
      </c>
      <c r="B17161" s="263" t="s">
        <v>23974</v>
      </c>
      <c r="C17161" s="263" t="s">
        <v>12</v>
      </c>
      <c r="D17161" t="s">
        <v>2</v>
      </c>
    </row>
    <row r="17162" spans="1:4" x14ac:dyDescent="0.2">
      <c r="A17162" s="263" t="s">
        <v>19789</v>
      </c>
      <c r="B17162" s="263" t="s">
        <v>23974</v>
      </c>
      <c r="C17162" s="263" t="s">
        <v>12</v>
      </c>
      <c r="D17162" t="s">
        <v>2</v>
      </c>
    </row>
    <row r="17163" spans="1:4" x14ac:dyDescent="0.2">
      <c r="A17163" s="263" t="s">
        <v>10262</v>
      </c>
      <c r="B17163" s="263" t="s">
        <v>23975</v>
      </c>
      <c r="C17163" s="263" t="s">
        <v>12</v>
      </c>
      <c r="D17163" t="s">
        <v>2</v>
      </c>
    </row>
    <row r="17164" spans="1:4" x14ac:dyDescent="0.2">
      <c r="A17164" s="263" t="s">
        <v>19790</v>
      </c>
      <c r="B17164" s="263" t="s">
        <v>23975</v>
      </c>
      <c r="C17164" s="263" t="s">
        <v>12</v>
      </c>
      <c r="D17164" t="s">
        <v>2</v>
      </c>
    </row>
    <row r="17165" spans="1:4" x14ac:dyDescent="0.2">
      <c r="A17165" s="263" t="s">
        <v>10263</v>
      </c>
      <c r="B17165" s="263" t="s">
        <v>23976</v>
      </c>
      <c r="C17165" s="263" t="s">
        <v>12</v>
      </c>
      <c r="D17165" t="s">
        <v>2</v>
      </c>
    </row>
    <row r="17166" spans="1:4" x14ac:dyDescent="0.2">
      <c r="A17166" s="263" t="s">
        <v>19791</v>
      </c>
      <c r="B17166" s="263" t="s">
        <v>23976</v>
      </c>
      <c r="C17166" s="263" t="s">
        <v>12</v>
      </c>
      <c r="D17166" t="s">
        <v>2</v>
      </c>
    </row>
    <row r="17167" spans="1:4" x14ac:dyDescent="0.2">
      <c r="A17167" s="263" t="s">
        <v>10264</v>
      </c>
      <c r="B17167" s="263" t="s">
        <v>23977</v>
      </c>
      <c r="C17167" s="263" t="s">
        <v>12</v>
      </c>
      <c r="D17167" t="s">
        <v>2</v>
      </c>
    </row>
    <row r="17168" spans="1:4" x14ac:dyDescent="0.2">
      <c r="A17168" s="263" t="s">
        <v>19792</v>
      </c>
      <c r="B17168" s="263" t="s">
        <v>23977</v>
      </c>
      <c r="C17168" s="263" t="s">
        <v>12</v>
      </c>
      <c r="D17168" t="s">
        <v>2</v>
      </c>
    </row>
    <row r="17169" spans="1:4" x14ac:dyDescent="0.2">
      <c r="A17169" s="263" t="s">
        <v>10265</v>
      </c>
      <c r="B17169" s="263" t="s">
        <v>23978</v>
      </c>
      <c r="C17169" s="263" t="s">
        <v>12</v>
      </c>
      <c r="D17169" t="s">
        <v>2</v>
      </c>
    </row>
    <row r="17170" spans="1:4" x14ac:dyDescent="0.2">
      <c r="A17170" s="263" t="s">
        <v>19793</v>
      </c>
      <c r="B17170" s="263" t="s">
        <v>23978</v>
      </c>
      <c r="C17170" s="263" t="s">
        <v>12</v>
      </c>
      <c r="D17170" t="s">
        <v>2</v>
      </c>
    </row>
    <row r="17171" spans="1:4" x14ac:dyDescent="0.2">
      <c r="A17171" s="263" t="s">
        <v>10266</v>
      </c>
      <c r="B17171" s="263" t="s">
        <v>23979</v>
      </c>
      <c r="C17171" s="263" t="s">
        <v>12</v>
      </c>
      <c r="D17171" t="s">
        <v>2</v>
      </c>
    </row>
    <row r="17172" spans="1:4" x14ac:dyDescent="0.2">
      <c r="A17172" s="263" t="s">
        <v>19794</v>
      </c>
      <c r="B17172" s="263" t="s">
        <v>23979</v>
      </c>
      <c r="C17172" s="263" t="s">
        <v>12</v>
      </c>
      <c r="D17172" t="s">
        <v>2</v>
      </c>
    </row>
    <row r="17173" spans="1:4" x14ac:dyDescent="0.2">
      <c r="A17173" s="263" t="s">
        <v>10267</v>
      </c>
      <c r="B17173" s="263" t="s">
        <v>23980</v>
      </c>
      <c r="C17173" s="263" t="s">
        <v>12</v>
      </c>
      <c r="D17173" t="s">
        <v>2</v>
      </c>
    </row>
    <row r="17174" spans="1:4" x14ac:dyDescent="0.2">
      <c r="A17174" s="263" t="s">
        <v>19795</v>
      </c>
      <c r="B17174" s="263" t="s">
        <v>23980</v>
      </c>
      <c r="C17174" s="263" t="s">
        <v>12</v>
      </c>
      <c r="D17174" t="s">
        <v>2</v>
      </c>
    </row>
    <row r="17175" spans="1:4" x14ac:dyDescent="0.2">
      <c r="A17175" s="263" t="s">
        <v>10268</v>
      </c>
      <c r="B17175" s="263" t="s">
        <v>32297</v>
      </c>
      <c r="C17175" s="263" t="s">
        <v>12</v>
      </c>
      <c r="D17175" t="s">
        <v>2</v>
      </c>
    </row>
    <row r="17176" spans="1:4" x14ac:dyDescent="0.2">
      <c r="A17176" s="263" t="s">
        <v>19796</v>
      </c>
      <c r="B17176" s="263" t="s">
        <v>32297</v>
      </c>
      <c r="C17176" s="263" t="s">
        <v>12</v>
      </c>
      <c r="D17176" t="s">
        <v>2</v>
      </c>
    </row>
    <row r="17177" spans="1:4" x14ac:dyDescent="0.2">
      <c r="A17177" s="263" t="s">
        <v>10269</v>
      </c>
      <c r="B17177" s="263" t="s">
        <v>32298</v>
      </c>
      <c r="C17177" s="263" t="s">
        <v>12</v>
      </c>
      <c r="D17177" t="s">
        <v>2</v>
      </c>
    </row>
    <row r="17178" spans="1:4" x14ac:dyDescent="0.2">
      <c r="A17178" s="263" t="s">
        <v>19797</v>
      </c>
      <c r="B17178" s="263" t="s">
        <v>32298</v>
      </c>
      <c r="C17178" s="263" t="s">
        <v>12</v>
      </c>
      <c r="D17178" t="s">
        <v>2</v>
      </c>
    </row>
    <row r="17179" spans="1:4" x14ac:dyDescent="0.2">
      <c r="A17179" s="263" t="s">
        <v>10270</v>
      </c>
      <c r="B17179" s="263" t="s">
        <v>32299</v>
      </c>
      <c r="C17179" s="263" t="s">
        <v>12</v>
      </c>
      <c r="D17179" t="s">
        <v>2</v>
      </c>
    </row>
    <row r="17180" spans="1:4" x14ac:dyDescent="0.2">
      <c r="A17180" s="263" t="s">
        <v>19798</v>
      </c>
      <c r="B17180" s="263" t="s">
        <v>32299</v>
      </c>
      <c r="C17180" s="263" t="s">
        <v>12</v>
      </c>
      <c r="D17180" t="s">
        <v>2</v>
      </c>
    </row>
    <row r="17181" spans="1:4" x14ac:dyDescent="0.2">
      <c r="A17181" s="263" t="s">
        <v>10271</v>
      </c>
      <c r="B17181" s="263" t="s">
        <v>23981</v>
      </c>
      <c r="C17181" s="263" t="s">
        <v>12</v>
      </c>
      <c r="D17181" t="s">
        <v>2</v>
      </c>
    </row>
    <row r="17182" spans="1:4" x14ac:dyDescent="0.2">
      <c r="A17182" s="263" t="s">
        <v>19799</v>
      </c>
      <c r="B17182" s="263" t="s">
        <v>23981</v>
      </c>
      <c r="C17182" s="263" t="s">
        <v>12</v>
      </c>
      <c r="D17182" t="s">
        <v>2</v>
      </c>
    </row>
    <row r="17183" spans="1:4" x14ac:dyDescent="0.2">
      <c r="A17183" s="263" t="s">
        <v>10272</v>
      </c>
      <c r="B17183" s="263" t="s">
        <v>23982</v>
      </c>
      <c r="C17183" s="263" t="s">
        <v>12</v>
      </c>
      <c r="D17183" t="s">
        <v>2</v>
      </c>
    </row>
    <row r="17184" spans="1:4" x14ac:dyDescent="0.2">
      <c r="A17184" s="263" t="s">
        <v>19800</v>
      </c>
      <c r="B17184" s="263" t="s">
        <v>23982</v>
      </c>
      <c r="C17184" s="263" t="s">
        <v>12</v>
      </c>
      <c r="D17184" t="s">
        <v>2</v>
      </c>
    </row>
    <row r="17185" spans="1:4" x14ac:dyDescent="0.2">
      <c r="A17185" s="263" t="s">
        <v>10273</v>
      </c>
      <c r="B17185" s="263" t="s">
        <v>23983</v>
      </c>
      <c r="C17185" s="263" t="s">
        <v>12</v>
      </c>
      <c r="D17185" t="s">
        <v>2</v>
      </c>
    </row>
    <row r="17186" spans="1:4" x14ac:dyDescent="0.2">
      <c r="A17186" s="263" t="s">
        <v>19801</v>
      </c>
      <c r="B17186" s="263" t="s">
        <v>23983</v>
      </c>
      <c r="C17186" s="263" t="s">
        <v>12</v>
      </c>
      <c r="D17186" t="s">
        <v>2</v>
      </c>
    </row>
    <row r="17187" spans="1:4" x14ac:dyDescent="0.2">
      <c r="A17187" s="263" t="s">
        <v>10274</v>
      </c>
      <c r="B17187" s="263" t="s">
        <v>23984</v>
      </c>
      <c r="C17187" s="263" t="s">
        <v>12</v>
      </c>
      <c r="D17187" t="s">
        <v>2</v>
      </c>
    </row>
    <row r="17188" spans="1:4" x14ac:dyDescent="0.2">
      <c r="A17188" s="263" t="s">
        <v>19802</v>
      </c>
      <c r="B17188" s="263" t="s">
        <v>23984</v>
      </c>
      <c r="C17188" s="263" t="s">
        <v>12</v>
      </c>
      <c r="D17188" t="s">
        <v>2</v>
      </c>
    </row>
    <row r="17189" spans="1:4" x14ac:dyDescent="0.2">
      <c r="A17189" s="263" t="s">
        <v>10275</v>
      </c>
      <c r="B17189" s="263" t="s">
        <v>23985</v>
      </c>
      <c r="C17189" s="263" t="s">
        <v>12</v>
      </c>
      <c r="D17189" t="s">
        <v>2</v>
      </c>
    </row>
    <row r="17190" spans="1:4" x14ac:dyDescent="0.2">
      <c r="A17190" s="263" t="s">
        <v>19803</v>
      </c>
      <c r="B17190" s="263" t="s">
        <v>23985</v>
      </c>
      <c r="C17190" s="263" t="s">
        <v>12</v>
      </c>
      <c r="D17190" t="s">
        <v>2</v>
      </c>
    </row>
    <row r="17191" spans="1:4" x14ac:dyDescent="0.2">
      <c r="A17191" s="263" t="s">
        <v>10276</v>
      </c>
      <c r="B17191" s="263" t="s">
        <v>23986</v>
      </c>
      <c r="C17191" s="263" t="s">
        <v>12</v>
      </c>
      <c r="D17191" t="s">
        <v>2</v>
      </c>
    </row>
    <row r="17192" spans="1:4" x14ac:dyDescent="0.2">
      <c r="A17192" s="263" t="s">
        <v>19804</v>
      </c>
      <c r="B17192" s="263" t="s">
        <v>23986</v>
      </c>
      <c r="C17192" s="263" t="s">
        <v>12</v>
      </c>
      <c r="D17192" t="s">
        <v>2</v>
      </c>
    </row>
    <row r="17193" spans="1:4" x14ac:dyDescent="0.2">
      <c r="A17193" s="263" t="s">
        <v>10277</v>
      </c>
      <c r="B17193" s="263" t="s">
        <v>23987</v>
      </c>
      <c r="C17193" s="263" t="s">
        <v>12</v>
      </c>
      <c r="D17193" t="s">
        <v>2</v>
      </c>
    </row>
    <row r="17194" spans="1:4" x14ac:dyDescent="0.2">
      <c r="A17194" s="263" t="s">
        <v>19805</v>
      </c>
      <c r="B17194" s="263" t="s">
        <v>23987</v>
      </c>
      <c r="C17194" s="263" t="s">
        <v>12</v>
      </c>
      <c r="D17194" t="s">
        <v>2</v>
      </c>
    </row>
    <row r="17195" spans="1:4" x14ac:dyDescent="0.2">
      <c r="A17195" s="263" t="s">
        <v>10278</v>
      </c>
      <c r="B17195" s="263" t="s">
        <v>23988</v>
      </c>
      <c r="C17195" s="263" t="s">
        <v>12</v>
      </c>
      <c r="D17195" t="s">
        <v>2</v>
      </c>
    </row>
    <row r="17196" spans="1:4" x14ac:dyDescent="0.2">
      <c r="A17196" s="263" t="s">
        <v>19806</v>
      </c>
      <c r="B17196" s="263" t="s">
        <v>23988</v>
      </c>
      <c r="C17196" s="263" t="s">
        <v>12</v>
      </c>
      <c r="D17196" t="s">
        <v>2</v>
      </c>
    </row>
    <row r="17197" spans="1:4" x14ac:dyDescent="0.2">
      <c r="A17197" s="263" t="s">
        <v>10279</v>
      </c>
      <c r="B17197" s="263" t="s">
        <v>23989</v>
      </c>
      <c r="C17197" s="263" t="s">
        <v>12</v>
      </c>
      <c r="D17197" t="s">
        <v>2</v>
      </c>
    </row>
    <row r="17198" spans="1:4" x14ac:dyDescent="0.2">
      <c r="A17198" s="263" t="s">
        <v>19807</v>
      </c>
      <c r="B17198" s="263" t="s">
        <v>23989</v>
      </c>
      <c r="C17198" s="263" t="s">
        <v>12</v>
      </c>
      <c r="D17198" t="s">
        <v>2</v>
      </c>
    </row>
    <row r="17199" spans="1:4" x14ac:dyDescent="0.2">
      <c r="A17199" s="263" t="s">
        <v>10280</v>
      </c>
      <c r="B17199" s="263" t="s">
        <v>23990</v>
      </c>
      <c r="C17199" s="263" t="s">
        <v>12</v>
      </c>
      <c r="D17199" t="s">
        <v>2</v>
      </c>
    </row>
    <row r="17200" spans="1:4" x14ac:dyDescent="0.2">
      <c r="A17200" s="263" t="s">
        <v>19808</v>
      </c>
      <c r="B17200" s="263" t="s">
        <v>23990</v>
      </c>
      <c r="C17200" s="263" t="s">
        <v>12</v>
      </c>
      <c r="D17200" t="s">
        <v>2</v>
      </c>
    </row>
    <row r="17201" spans="1:4" x14ac:dyDescent="0.2">
      <c r="A17201" s="263" t="s">
        <v>10281</v>
      </c>
      <c r="B17201" s="263" t="s">
        <v>23991</v>
      </c>
      <c r="C17201" s="263" t="s">
        <v>12</v>
      </c>
      <c r="D17201" t="s">
        <v>2</v>
      </c>
    </row>
    <row r="17202" spans="1:4" x14ac:dyDescent="0.2">
      <c r="A17202" s="263" t="s">
        <v>19809</v>
      </c>
      <c r="B17202" s="263" t="s">
        <v>23991</v>
      </c>
      <c r="C17202" s="263" t="s">
        <v>12</v>
      </c>
      <c r="D17202" t="s">
        <v>2</v>
      </c>
    </row>
    <row r="17203" spans="1:4" x14ac:dyDescent="0.2">
      <c r="A17203" s="263" t="s">
        <v>10282</v>
      </c>
      <c r="B17203" s="263" t="s">
        <v>32300</v>
      </c>
      <c r="C17203" s="263" t="s">
        <v>12</v>
      </c>
      <c r="D17203" t="s">
        <v>2</v>
      </c>
    </row>
    <row r="17204" spans="1:4" x14ac:dyDescent="0.2">
      <c r="A17204" s="263" t="s">
        <v>19810</v>
      </c>
      <c r="B17204" s="263" t="s">
        <v>32300</v>
      </c>
      <c r="C17204" s="263" t="s">
        <v>12</v>
      </c>
      <c r="D17204" t="s">
        <v>2</v>
      </c>
    </row>
    <row r="17205" spans="1:4" x14ac:dyDescent="0.2">
      <c r="A17205" s="263" t="s">
        <v>10283</v>
      </c>
      <c r="B17205" s="263" t="s">
        <v>32301</v>
      </c>
      <c r="C17205" s="263" t="s">
        <v>12</v>
      </c>
      <c r="D17205" t="s">
        <v>2</v>
      </c>
    </row>
    <row r="17206" spans="1:4" x14ac:dyDescent="0.2">
      <c r="A17206" s="263" t="s">
        <v>19811</v>
      </c>
      <c r="B17206" s="263" t="s">
        <v>32301</v>
      </c>
      <c r="C17206" s="263" t="s">
        <v>12</v>
      </c>
      <c r="D17206" t="s">
        <v>2</v>
      </c>
    </row>
    <row r="17207" spans="1:4" x14ac:dyDescent="0.2">
      <c r="A17207" s="263" t="s">
        <v>10284</v>
      </c>
      <c r="B17207" s="263" t="s">
        <v>32302</v>
      </c>
      <c r="C17207" s="263" t="s">
        <v>12</v>
      </c>
      <c r="D17207" t="s">
        <v>2</v>
      </c>
    </row>
    <row r="17208" spans="1:4" x14ac:dyDescent="0.2">
      <c r="A17208" s="263" t="s">
        <v>19812</v>
      </c>
      <c r="B17208" s="263" t="s">
        <v>32302</v>
      </c>
      <c r="C17208" s="263" t="s">
        <v>12</v>
      </c>
      <c r="D17208" t="s">
        <v>2</v>
      </c>
    </row>
    <row r="17209" spans="1:4" x14ac:dyDescent="0.2">
      <c r="A17209" s="263" t="s">
        <v>10285</v>
      </c>
      <c r="B17209" s="263" t="s">
        <v>32303</v>
      </c>
      <c r="C17209" s="263" t="s">
        <v>12</v>
      </c>
      <c r="D17209" t="s">
        <v>2</v>
      </c>
    </row>
    <row r="17210" spans="1:4" x14ac:dyDescent="0.2">
      <c r="A17210" s="263" t="s">
        <v>19813</v>
      </c>
      <c r="B17210" s="263" t="s">
        <v>32303</v>
      </c>
      <c r="C17210" s="263" t="s">
        <v>12</v>
      </c>
      <c r="D17210" t="s">
        <v>2</v>
      </c>
    </row>
    <row r="17211" spans="1:4" x14ac:dyDescent="0.2">
      <c r="A17211" s="263" t="s">
        <v>10286</v>
      </c>
      <c r="B17211" s="263" t="s">
        <v>32304</v>
      </c>
      <c r="C17211" s="263" t="s">
        <v>12</v>
      </c>
      <c r="D17211" t="s">
        <v>2</v>
      </c>
    </row>
    <row r="17212" spans="1:4" x14ac:dyDescent="0.2">
      <c r="A17212" s="263" t="s">
        <v>19814</v>
      </c>
      <c r="B17212" s="263" t="s">
        <v>32304</v>
      </c>
      <c r="C17212" s="263" t="s">
        <v>12</v>
      </c>
      <c r="D17212" t="s">
        <v>2</v>
      </c>
    </row>
    <row r="17213" spans="1:4" x14ac:dyDescent="0.2">
      <c r="A17213" s="263" t="s">
        <v>10287</v>
      </c>
      <c r="B17213" s="263" t="s">
        <v>32305</v>
      </c>
      <c r="C17213" s="263" t="s">
        <v>12</v>
      </c>
      <c r="D17213" t="s">
        <v>2</v>
      </c>
    </row>
    <row r="17214" spans="1:4" x14ac:dyDescent="0.2">
      <c r="A17214" s="263" t="s">
        <v>19815</v>
      </c>
      <c r="B17214" s="263" t="s">
        <v>32305</v>
      </c>
      <c r="C17214" s="263" t="s">
        <v>12</v>
      </c>
      <c r="D17214" t="s">
        <v>2</v>
      </c>
    </row>
    <row r="17215" spans="1:4" x14ac:dyDescent="0.2">
      <c r="A17215" s="263" t="s">
        <v>10288</v>
      </c>
      <c r="B17215" s="263" t="s">
        <v>32306</v>
      </c>
      <c r="C17215" s="263" t="s">
        <v>12</v>
      </c>
      <c r="D17215" t="s">
        <v>2</v>
      </c>
    </row>
    <row r="17216" spans="1:4" x14ac:dyDescent="0.2">
      <c r="A17216" s="263" t="s">
        <v>19816</v>
      </c>
      <c r="B17216" s="263" t="s">
        <v>32306</v>
      </c>
      <c r="C17216" s="263" t="s">
        <v>12</v>
      </c>
      <c r="D17216" t="s">
        <v>2</v>
      </c>
    </row>
    <row r="17217" spans="1:4" x14ac:dyDescent="0.2">
      <c r="A17217" s="263" t="s">
        <v>10289</v>
      </c>
      <c r="B17217" s="263" t="s">
        <v>32307</v>
      </c>
      <c r="C17217" s="263" t="s">
        <v>12</v>
      </c>
      <c r="D17217" t="s">
        <v>2</v>
      </c>
    </row>
    <row r="17218" spans="1:4" x14ac:dyDescent="0.2">
      <c r="A17218" s="263" t="s">
        <v>19817</v>
      </c>
      <c r="B17218" s="263" t="s">
        <v>32307</v>
      </c>
      <c r="C17218" s="263" t="s">
        <v>12</v>
      </c>
      <c r="D17218" t="s">
        <v>2</v>
      </c>
    </row>
    <row r="17219" spans="1:4" x14ac:dyDescent="0.2">
      <c r="A17219" s="263" t="s">
        <v>10290</v>
      </c>
      <c r="B17219" s="263" t="s">
        <v>32308</v>
      </c>
      <c r="C17219" s="263" t="s">
        <v>12</v>
      </c>
      <c r="D17219" t="s">
        <v>2</v>
      </c>
    </row>
    <row r="17220" spans="1:4" x14ac:dyDescent="0.2">
      <c r="A17220" s="263" t="s">
        <v>19818</v>
      </c>
      <c r="B17220" s="263" t="s">
        <v>32308</v>
      </c>
      <c r="C17220" s="263" t="s">
        <v>12</v>
      </c>
      <c r="D17220" t="s">
        <v>2</v>
      </c>
    </row>
    <row r="17221" spans="1:4" x14ac:dyDescent="0.2">
      <c r="A17221" s="263" t="s">
        <v>10291</v>
      </c>
      <c r="B17221" s="263" t="s">
        <v>32309</v>
      </c>
      <c r="C17221" s="263" t="s">
        <v>12</v>
      </c>
      <c r="D17221" t="s">
        <v>2</v>
      </c>
    </row>
    <row r="17222" spans="1:4" x14ac:dyDescent="0.2">
      <c r="A17222" s="263" t="s">
        <v>19819</v>
      </c>
      <c r="B17222" s="263" t="s">
        <v>32309</v>
      </c>
      <c r="C17222" s="263" t="s">
        <v>12</v>
      </c>
      <c r="D17222" t="s">
        <v>2</v>
      </c>
    </row>
    <row r="17223" spans="1:4" x14ac:dyDescent="0.2">
      <c r="A17223" s="263" t="s">
        <v>10292</v>
      </c>
      <c r="B17223" s="263" t="s">
        <v>32310</v>
      </c>
      <c r="C17223" s="263" t="s">
        <v>12</v>
      </c>
      <c r="D17223" t="s">
        <v>2</v>
      </c>
    </row>
    <row r="17224" spans="1:4" x14ac:dyDescent="0.2">
      <c r="A17224" s="263" t="s">
        <v>19820</v>
      </c>
      <c r="B17224" s="263" t="s">
        <v>32310</v>
      </c>
      <c r="C17224" s="263" t="s">
        <v>12</v>
      </c>
      <c r="D17224" t="s">
        <v>2</v>
      </c>
    </row>
    <row r="17225" spans="1:4" x14ac:dyDescent="0.2">
      <c r="A17225" s="263" t="s">
        <v>10293</v>
      </c>
      <c r="B17225" s="263" t="s">
        <v>32311</v>
      </c>
      <c r="C17225" s="263" t="s">
        <v>12</v>
      </c>
      <c r="D17225" t="s">
        <v>2</v>
      </c>
    </row>
    <row r="17226" spans="1:4" x14ac:dyDescent="0.2">
      <c r="A17226" s="263" t="s">
        <v>19821</v>
      </c>
      <c r="B17226" s="263" t="s">
        <v>32311</v>
      </c>
      <c r="C17226" s="263" t="s">
        <v>12</v>
      </c>
      <c r="D17226" t="s">
        <v>2</v>
      </c>
    </row>
    <row r="17227" spans="1:4" x14ac:dyDescent="0.2">
      <c r="A17227" s="263" t="s">
        <v>10294</v>
      </c>
      <c r="B17227" s="263" t="s">
        <v>32312</v>
      </c>
      <c r="C17227" s="263" t="s">
        <v>12</v>
      </c>
      <c r="D17227" t="s">
        <v>2</v>
      </c>
    </row>
    <row r="17228" spans="1:4" x14ac:dyDescent="0.2">
      <c r="A17228" s="263" t="s">
        <v>19822</v>
      </c>
      <c r="B17228" s="263" t="s">
        <v>32312</v>
      </c>
      <c r="C17228" s="263" t="s">
        <v>12</v>
      </c>
      <c r="D17228" t="s">
        <v>2</v>
      </c>
    </row>
    <row r="17229" spans="1:4" x14ac:dyDescent="0.2">
      <c r="A17229" s="263" t="s">
        <v>10295</v>
      </c>
      <c r="B17229" s="263" t="s">
        <v>32313</v>
      </c>
      <c r="C17229" s="263" t="s">
        <v>12</v>
      </c>
      <c r="D17229" t="s">
        <v>2</v>
      </c>
    </row>
    <row r="17230" spans="1:4" x14ac:dyDescent="0.2">
      <c r="A17230" s="263" t="s">
        <v>19823</v>
      </c>
      <c r="B17230" s="263" t="s">
        <v>32313</v>
      </c>
      <c r="C17230" s="263" t="s">
        <v>12</v>
      </c>
      <c r="D17230" t="s">
        <v>2</v>
      </c>
    </row>
    <row r="17231" spans="1:4" x14ac:dyDescent="0.2">
      <c r="A17231" s="263" t="s">
        <v>10296</v>
      </c>
      <c r="B17231" s="263" t="s">
        <v>32314</v>
      </c>
      <c r="C17231" s="263" t="s">
        <v>12</v>
      </c>
      <c r="D17231" t="s">
        <v>2</v>
      </c>
    </row>
    <row r="17232" spans="1:4" x14ac:dyDescent="0.2">
      <c r="A17232" s="263" t="s">
        <v>19824</v>
      </c>
      <c r="B17232" s="263" t="s">
        <v>32314</v>
      </c>
      <c r="C17232" s="263" t="s">
        <v>12</v>
      </c>
      <c r="D17232" t="s">
        <v>2</v>
      </c>
    </row>
    <row r="17233" spans="1:4" x14ac:dyDescent="0.2">
      <c r="A17233" s="263" t="s">
        <v>10297</v>
      </c>
      <c r="B17233" s="263" t="s">
        <v>32315</v>
      </c>
      <c r="C17233" s="263" t="s">
        <v>12</v>
      </c>
      <c r="D17233" t="s">
        <v>2</v>
      </c>
    </row>
    <row r="17234" spans="1:4" x14ac:dyDescent="0.2">
      <c r="A17234" s="263" t="s">
        <v>19825</v>
      </c>
      <c r="B17234" s="263" t="s">
        <v>32315</v>
      </c>
      <c r="C17234" s="263" t="s">
        <v>12</v>
      </c>
      <c r="D17234" t="s">
        <v>2</v>
      </c>
    </row>
    <row r="17235" spans="1:4" x14ac:dyDescent="0.2">
      <c r="A17235" s="263" t="s">
        <v>10298</v>
      </c>
      <c r="B17235" s="263" t="s">
        <v>32316</v>
      </c>
      <c r="C17235" s="263" t="s">
        <v>12</v>
      </c>
      <c r="D17235" t="s">
        <v>2</v>
      </c>
    </row>
    <row r="17236" spans="1:4" x14ac:dyDescent="0.2">
      <c r="A17236" s="263" t="s">
        <v>19826</v>
      </c>
      <c r="B17236" s="263" t="s">
        <v>32316</v>
      </c>
      <c r="C17236" s="263" t="s">
        <v>12</v>
      </c>
      <c r="D17236" t="s">
        <v>2</v>
      </c>
    </row>
    <row r="17237" spans="1:4" x14ac:dyDescent="0.2">
      <c r="A17237" s="263" t="s">
        <v>10299</v>
      </c>
      <c r="B17237" s="263" t="s">
        <v>32317</v>
      </c>
      <c r="C17237" s="263" t="s">
        <v>12</v>
      </c>
      <c r="D17237" t="s">
        <v>2</v>
      </c>
    </row>
    <row r="17238" spans="1:4" x14ac:dyDescent="0.2">
      <c r="A17238" s="263" t="s">
        <v>19827</v>
      </c>
      <c r="B17238" s="263" t="s">
        <v>32317</v>
      </c>
      <c r="C17238" s="263" t="s">
        <v>12</v>
      </c>
      <c r="D17238" t="s">
        <v>2</v>
      </c>
    </row>
    <row r="17239" spans="1:4" x14ac:dyDescent="0.2">
      <c r="A17239" s="263" t="s">
        <v>10300</v>
      </c>
      <c r="B17239" s="263" t="s">
        <v>32318</v>
      </c>
      <c r="C17239" s="263" t="s">
        <v>12</v>
      </c>
      <c r="D17239" t="s">
        <v>2</v>
      </c>
    </row>
    <row r="17240" spans="1:4" x14ac:dyDescent="0.2">
      <c r="A17240" s="263" t="s">
        <v>19828</v>
      </c>
      <c r="B17240" s="263" t="s">
        <v>32318</v>
      </c>
      <c r="C17240" s="263" t="s">
        <v>12</v>
      </c>
      <c r="D17240" t="s">
        <v>2</v>
      </c>
    </row>
    <row r="17241" spans="1:4" x14ac:dyDescent="0.2">
      <c r="A17241" s="263" t="s">
        <v>10301</v>
      </c>
      <c r="B17241" s="263" t="s">
        <v>32319</v>
      </c>
      <c r="C17241" s="263" t="s">
        <v>12</v>
      </c>
      <c r="D17241" t="s">
        <v>2</v>
      </c>
    </row>
    <row r="17242" spans="1:4" x14ac:dyDescent="0.2">
      <c r="A17242" s="263" t="s">
        <v>19829</v>
      </c>
      <c r="B17242" s="263" t="s">
        <v>32319</v>
      </c>
      <c r="C17242" s="263" t="s">
        <v>12</v>
      </c>
      <c r="D17242" t="s">
        <v>2</v>
      </c>
    </row>
    <row r="17243" spans="1:4" x14ac:dyDescent="0.2">
      <c r="A17243" s="263" t="s">
        <v>10302</v>
      </c>
      <c r="B17243" s="263" t="s">
        <v>32320</v>
      </c>
      <c r="C17243" s="263" t="s">
        <v>12</v>
      </c>
      <c r="D17243" t="s">
        <v>2</v>
      </c>
    </row>
    <row r="17244" spans="1:4" x14ac:dyDescent="0.2">
      <c r="A17244" s="263" t="s">
        <v>19830</v>
      </c>
      <c r="B17244" s="263" t="s">
        <v>32320</v>
      </c>
      <c r="C17244" s="263" t="s">
        <v>12</v>
      </c>
      <c r="D17244" t="s">
        <v>2</v>
      </c>
    </row>
    <row r="17245" spans="1:4" x14ac:dyDescent="0.2">
      <c r="A17245" s="263" t="s">
        <v>10303</v>
      </c>
      <c r="B17245" s="263" t="s">
        <v>32321</v>
      </c>
      <c r="C17245" s="263" t="s">
        <v>12</v>
      </c>
      <c r="D17245" t="s">
        <v>2</v>
      </c>
    </row>
    <row r="17246" spans="1:4" x14ac:dyDescent="0.2">
      <c r="A17246" s="263" t="s">
        <v>19831</v>
      </c>
      <c r="B17246" s="263" t="s">
        <v>32321</v>
      </c>
      <c r="C17246" s="263" t="s">
        <v>12</v>
      </c>
      <c r="D17246" t="s">
        <v>2</v>
      </c>
    </row>
    <row r="17247" spans="1:4" x14ac:dyDescent="0.2">
      <c r="A17247" s="263" t="s">
        <v>10304</v>
      </c>
      <c r="B17247" s="263" t="s">
        <v>32322</v>
      </c>
      <c r="C17247" s="263" t="s">
        <v>12</v>
      </c>
      <c r="D17247" t="s">
        <v>2</v>
      </c>
    </row>
    <row r="17248" spans="1:4" x14ac:dyDescent="0.2">
      <c r="A17248" s="263" t="s">
        <v>19832</v>
      </c>
      <c r="B17248" s="263" t="s">
        <v>32322</v>
      </c>
      <c r="C17248" s="263" t="s">
        <v>12</v>
      </c>
      <c r="D17248" t="s">
        <v>2</v>
      </c>
    </row>
    <row r="17249" spans="1:4" x14ac:dyDescent="0.2">
      <c r="A17249" s="263" t="s">
        <v>10305</v>
      </c>
      <c r="B17249" s="263" t="s">
        <v>32323</v>
      </c>
      <c r="C17249" s="263" t="s">
        <v>12</v>
      </c>
      <c r="D17249" t="s">
        <v>2</v>
      </c>
    </row>
    <row r="17250" spans="1:4" x14ac:dyDescent="0.2">
      <c r="A17250" s="263" t="s">
        <v>19833</v>
      </c>
      <c r="B17250" s="263" t="s">
        <v>32323</v>
      </c>
      <c r="C17250" s="263" t="s">
        <v>12</v>
      </c>
      <c r="D17250" t="s">
        <v>2</v>
      </c>
    </row>
    <row r="17251" spans="1:4" x14ac:dyDescent="0.2">
      <c r="A17251" s="263" t="s">
        <v>10306</v>
      </c>
      <c r="B17251" s="263" t="s">
        <v>32324</v>
      </c>
      <c r="C17251" s="263" t="s">
        <v>12</v>
      </c>
      <c r="D17251" t="s">
        <v>2</v>
      </c>
    </row>
    <row r="17252" spans="1:4" x14ac:dyDescent="0.2">
      <c r="A17252" s="263" t="s">
        <v>19834</v>
      </c>
      <c r="B17252" s="263" t="s">
        <v>32324</v>
      </c>
      <c r="C17252" s="263" t="s">
        <v>12</v>
      </c>
      <c r="D17252" t="s">
        <v>2</v>
      </c>
    </row>
    <row r="17253" spans="1:4" x14ac:dyDescent="0.2">
      <c r="A17253" s="263" t="s">
        <v>10307</v>
      </c>
      <c r="B17253" s="263" t="s">
        <v>32325</v>
      </c>
      <c r="C17253" s="263" t="s">
        <v>12</v>
      </c>
      <c r="D17253" t="s">
        <v>2</v>
      </c>
    </row>
    <row r="17254" spans="1:4" x14ac:dyDescent="0.2">
      <c r="A17254" s="263" t="s">
        <v>19835</v>
      </c>
      <c r="B17254" s="263" t="s">
        <v>32325</v>
      </c>
      <c r="C17254" s="263" t="s">
        <v>12</v>
      </c>
      <c r="D17254" t="s">
        <v>2</v>
      </c>
    </row>
    <row r="17255" spans="1:4" x14ac:dyDescent="0.2">
      <c r="A17255" s="263" t="s">
        <v>10308</v>
      </c>
      <c r="B17255" s="263" t="s">
        <v>32326</v>
      </c>
      <c r="C17255" s="263" t="s">
        <v>12</v>
      </c>
      <c r="D17255" t="s">
        <v>2</v>
      </c>
    </row>
    <row r="17256" spans="1:4" x14ac:dyDescent="0.2">
      <c r="A17256" s="263" t="s">
        <v>19836</v>
      </c>
      <c r="B17256" s="263" t="s">
        <v>32326</v>
      </c>
      <c r="C17256" s="263" t="s">
        <v>12</v>
      </c>
      <c r="D17256" t="s">
        <v>2</v>
      </c>
    </row>
    <row r="17257" spans="1:4" x14ac:dyDescent="0.2">
      <c r="A17257" s="263" t="s">
        <v>10309</v>
      </c>
      <c r="B17257" s="263" t="s">
        <v>32327</v>
      </c>
      <c r="C17257" s="263" t="s">
        <v>12</v>
      </c>
      <c r="D17257" t="s">
        <v>2</v>
      </c>
    </row>
    <row r="17258" spans="1:4" x14ac:dyDescent="0.2">
      <c r="A17258" s="263" t="s">
        <v>19837</v>
      </c>
      <c r="B17258" s="263" t="s">
        <v>32327</v>
      </c>
      <c r="C17258" s="263" t="s">
        <v>12</v>
      </c>
      <c r="D17258" t="s">
        <v>2</v>
      </c>
    </row>
    <row r="17259" spans="1:4" x14ac:dyDescent="0.2">
      <c r="A17259" s="263" t="s">
        <v>10310</v>
      </c>
      <c r="B17259" s="263" t="s">
        <v>32328</v>
      </c>
      <c r="C17259" s="263" t="s">
        <v>12</v>
      </c>
      <c r="D17259" t="s">
        <v>2</v>
      </c>
    </row>
    <row r="17260" spans="1:4" x14ac:dyDescent="0.2">
      <c r="A17260" s="263" t="s">
        <v>19838</v>
      </c>
      <c r="B17260" s="263" t="s">
        <v>32328</v>
      </c>
      <c r="C17260" s="263" t="s">
        <v>12</v>
      </c>
      <c r="D17260" t="s">
        <v>2</v>
      </c>
    </row>
    <row r="17261" spans="1:4" x14ac:dyDescent="0.2">
      <c r="A17261" s="263" t="s">
        <v>10311</v>
      </c>
      <c r="B17261" s="263" t="s">
        <v>32329</v>
      </c>
      <c r="C17261" s="263" t="s">
        <v>12</v>
      </c>
      <c r="D17261" t="s">
        <v>2</v>
      </c>
    </row>
    <row r="17262" spans="1:4" x14ac:dyDescent="0.2">
      <c r="A17262" s="263" t="s">
        <v>19839</v>
      </c>
      <c r="B17262" s="263" t="s">
        <v>32329</v>
      </c>
      <c r="C17262" s="263" t="s">
        <v>12</v>
      </c>
      <c r="D17262" t="s">
        <v>2</v>
      </c>
    </row>
    <row r="17263" spans="1:4" x14ac:dyDescent="0.2">
      <c r="A17263" s="263" t="s">
        <v>10312</v>
      </c>
      <c r="B17263" s="263" t="s">
        <v>32330</v>
      </c>
      <c r="C17263" s="263" t="s">
        <v>12</v>
      </c>
      <c r="D17263" t="s">
        <v>2</v>
      </c>
    </row>
    <row r="17264" spans="1:4" x14ac:dyDescent="0.2">
      <c r="A17264" s="263" t="s">
        <v>19840</v>
      </c>
      <c r="B17264" s="263" t="s">
        <v>32330</v>
      </c>
      <c r="C17264" s="263" t="s">
        <v>12</v>
      </c>
      <c r="D17264" t="s">
        <v>2</v>
      </c>
    </row>
    <row r="17265" spans="1:4" x14ac:dyDescent="0.2">
      <c r="A17265" s="263" t="s">
        <v>10313</v>
      </c>
      <c r="B17265" s="263" t="s">
        <v>32331</v>
      </c>
      <c r="C17265" s="263" t="s">
        <v>12</v>
      </c>
      <c r="D17265" t="s">
        <v>2</v>
      </c>
    </row>
    <row r="17266" spans="1:4" x14ac:dyDescent="0.2">
      <c r="A17266" s="263" t="s">
        <v>19841</v>
      </c>
      <c r="B17266" s="263" t="s">
        <v>32331</v>
      </c>
      <c r="C17266" s="263" t="s">
        <v>12</v>
      </c>
      <c r="D17266" t="s">
        <v>2</v>
      </c>
    </row>
    <row r="17267" spans="1:4" x14ac:dyDescent="0.2">
      <c r="A17267" s="263" t="s">
        <v>10314</v>
      </c>
      <c r="B17267" s="263" t="s">
        <v>32332</v>
      </c>
      <c r="C17267" s="263" t="s">
        <v>12</v>
      </c>
      <c r="D17267" t="s">
        <v>2</v>
      </c>
    </row>
    <row r="17268" spans="1:4" x14ac:dyDescent="0.2">
      <c r="A17268" s="263" t="s">
        <v>19842</v>
      </c>
      <c r="B17268" s="263" t="s">
        <v>32332</v>
      </c>
      <c r="C17268" s="263" t="s">
        <v>12</v>
      </c>
      <c r="D17268" t="s">
        <v>2</v>
      </c>
    </row>
    <row r="17269" spans="1:4" x14ac:dyDescent="0.2">
      <c r="A17269" s="263" t="s">
        <v>10315</v>
      </c>
      <c r="B17269" s="263" t="s">
        <v>32333</v>
      </c>
      <c r="C17269" s="263" t="s">
        <v>12</v>
      </c>
      <c r="D17269" t="s">
        <v>2</v>
      </c>
    </row>
    <row r="17270" spans="1:4" x14ac:dyDescent="0.2">
      <c r="A17270" s="263" t="s">
        <v>19843</v>
      </c>
      <c r="B17270" s="263" t="s">
        <v>32333</v>
      </c>
      <c r="C17270" s="263" t="s">
        <v>12</v>
      </c>
      <c r="D17270" t="s">
        <v>2</v>
      </c>
    </row>
    <row r="17271" spans="1:4" x14ac:dyDescent="0.2">
      <c r="A17271" s="263" t="s">
        <v>10316</v>
      </c>
      <c r="B17271" s="263" t="s">
        <v>32334</v>
      </c>
      <c r="C17271" s="263" t="s">
        <v>12</v>
      </c>
      <c r="D17271" t="s">
        <v>2</v>
      </c>
    </row>
    <row r="17272" spans="1:4" x14ac:dyDescent="0.2">
      <c r="A17272" s="263" t="s">
        <v>19844</v>
      </c>
      <c r="B17272" s="263" t="s">
        <v>32334</v>
      </c>
      <c r="C17272" s="263" t="s">
        <v>12</v>
      </c>
      <c r="D17272" t="s">
        <v>2</v>
      </c>
    </row>
    <row r="17273" spans="1:4" x14ac:dyDescent="0.2">
      <c r="A17273" s="263" t="s">
        <v>10317</v>
      </c>
      <c r="B17273" s="263" t="s">
        <v>32335</v>
      </c>
      <c r="C17273" s="263" t="s">
        <v>12</v>
      </c>
      <c r="D17273" t="s">
        <v>2</v>
      </c>
    </row>
    <row r="17274" spans="1:4" x14ac:dyDescent="0.2">
      <c r="A17274" s="263" t="s">
        <v>19845</v>
      </c>
      <c r="B17274" s="263" t="s">
        <v>32335</v>
      </c>
      <c r="C17274" s="263" t="s">
        <v>12</v>
      </c>
      <c r="D17274" t="s">
        <v>2</v>
      </c>
    </row>
    <row r="17275" spans="1:4" x14ac:dyDescent="0.2">
      <c r="A17275" s="263" t="s">
        <v>10318</v>
      </c>
      <c r="B17275" s="263" t="s">
        <v>32336</v>
      </c>
      <c r="C17275" s="263" t="s">
        <v>12</v>
      </c>
      <c r="D17275" t="s">
        <v>2</v>
      </c>
    </row>
    <row r="17276" spans="1:4" x14ac:dyDescent="0.2">
      <c r="A17276" s="263" t="s">
        <v>19846</v>
      </c>
      <c r="B17276" s="263" t="s">
        <v>32336</v>
      </c>
      <c r="C17276" s="263" t="s">
        <v>12</v>
      </c>
      <c r="D17276" t="s">
        <v>2</v>
      </c>
    </row>
    <row r="17277" spans="1:4" x14ac:dyDescent="0.2">
      <c r="A17277" s="263" t="s">
        <v>10319</v>
      </c>
      <c r="B17277" s="263" t="s">
        <v>32337</v>
      </c>
      <c r="C17277" s="263" t="s">
        <v>12</v>
      </c>
      <c r="D17277" t="s">
        <v>2</v>
      </c>
    </row>
    <row r="17278" spans="1:4" x14ac:dyDescent="0.2">
      <c r="A17278" s="263" t="s">
        <v>19847</v>
      </c>
      <c r="B17278" s="263" t="s">
        <v>32337</v>
      </c>
      <c r="C17278" s="263" t="s">
        <v>12</v>
      </c>
      <c r="D17278" t="s">
        <v>2</v>
      </c>
    </row>
    <row r="17279" spans="1:4" x14ac:dyDescent="0.2">
      <c r="A17279" s="263" t="s">
        <v>10320</v>
      </c>
      <c r="B17279" s="263" t="s">
        <v>32338</v>
      </c>
      <c r="C17279" s="263" t="s">
        <v>12</v>
      </c>
      <c r="D17279" t="s">
        <v>2</v>
      </c>
    </row>
    <row r="17280" spans="1:4" x14ac:dyDescent="0.2">
      <c r="A17280" s="263" t="s">
        <v>19848</v>
      </c>
      <c r="B17280" s="263" t="s">
        <v>32338</v>
      </c>
      <c r="C17280" s="263" t="s">
        <v>12</v>
      </c>
      <c r="D17280" t="s">
        <v>2</v>
      </c>
    </row>
    <row r="17281" spans="1:4" x14ac:dyDescent="0.2">
      <c r="A17281" s="263" t="s">
        <v>10321</v>
      </c>
      <c r="B17281" s="263" t="s">
        <v>32339</v>
      </c>
      <c r="C17281" s="263" t="s">
        <v>12</v>
      </c>
      <c r="D17281" t="s">
        <v>2</v>
      </c>
    </row>
    <row r="17282" spans="1:4" x14ac:dyDescent="0.2">
      <c r="A17282" s="263" t="s">
        <v>19849</v>
      </c>
      <c r="B17282" s="263" t="s">
        <v>32339</v>
      </c>
      <c r="C17282" s="263" t="s">
        <v>12</v>
      </c>
      <c r="D17282" t="s">
        <v>2</v>
      </c>
    </row>
    <row r="17283" spans="1:4" x14ac:dyDescent="0.2">
      <c r="A17283" s="263" t="s">
        <v>10322</v>
      </c>
      <c r="B17283" s="263" t="s">
        <v>32340</v>
      </c>
      <c r="C17283" s="263" t="s">
        <v>12</v>
      </c>
      <c r="D17283" t="s">
        <v>2</v>
      </c>
    </row>
    <row r="17284" spans="1:4" x14ac:dyDescent="0.2">
      <c r="A17284" s="263" t="s">
        <v>19850</v>
      </c>
      <c r="B17284" s="263" t="s">
        <v>32340</v>
      </c>
      <c r="C17284" s="263" t="s">
        <v>12</v>
      </c>
      <c r="D17284" t="s">
        <v>2</v>
      </c>
    </row>
    <row r="17285" spans="1:4" x14ac:dyDescent="0.2">
      <c r="A17285" s="263" t="s">
        <v>10323</v>
      </c>
      <c r="B17285" s="263" t="s">
        <v>32341</v>
      </c>
      <c r="C17285" s="263" t="s">
        <v>12</v>
      </c>
      <c r="D17285" t="s">
        <v>2</v>
      </c>
    </row>
    <row r="17286" spans="1:4" x14ac:dyDescent="0.2">
      <c r="A17286" s="263" t="s">
        <v>19851</v>
      </c>
      <c r="B17286" s="263" t="s">
        <v>32341</v>
      </c>
      <c r="C17286" s="263" t="s">
        <v>12</v>
      </c>
      <c r="D17286" t="s">
        <v>2</v>
      </c>
    </row>
    <row r="17287" spans="1:4" x14ac:dyDescent="0.2">
      <c r="A17287" s="263" t="s">
        <v>10324</v>
      </c>
      <c r="B17287" s="263" t="s">
        <v>32342</v>
      </c>
      <c r="C17287" s="263" t="s">
        <v>12</v>
      </c>
      <c r="D17287" t="s">
        <v>2</v>
      </c>
    </row>
    <row r="17288" spans="1:4" x14ac:dyDescent="0.2">
      <c r="A17288" s="263" t="s">
        <v>19852</v>
      </c>
      <c r="B17288" s="263" t="s">
        <v>32342</v>
      </c>
      <c r="C17288" s="263" t="s">
        <v>12</v>
      </c>
      <c r="D17288" t="s">
        <v>2</v>
      </c>
    </row>
    <row r="17289" spans="1:4" x14ac:dyDescent="0.2">
      <c r="A17289" s="263" t="s">
        <v>10325</v>
      </c>
      <c r="B17289" s="263" t="s">
        <v>32343</v>
      </c>
      <c r="C17289" s="263" t="s">
        <v>12</v>
      </c>
      <c r="D17289" t="s">
        <v>2</v>
      </c>
    </row>
    <row r="17290" spans="1:4" x14ac:dyDescent="0.2">
      <c r="A17290" s="263" t="s">
        <v>19853</v>
      </c>
      <c r="B17290" s="263" t="s">
        <v>32343</v>
      </c>
      <c r="C17290" s="263" t="s">
        <v>12</v>
      </c>
      <c r="D17290" t="s">
        <v>2</v>
      </c>
    </row>
    <row r="17291" spans="1:4" x14ac:dyDescent="0.2">
      <c r="A17291" s="263" t="s">
        <v>10326</v>
      </c>
      <c r="B17291" s="263" t="s">
        <v>32344</v>
      </c>
      <c r="C17291" s="263" t="s">
        <v>12</v>
      </c>
      <c r="D17291" t="s">
        <v>2</v>
      </c>
    </row>
    <row r="17292" spans="1:4" x14ac:dyDescent="0.2">
      <c r="A17292" s="263" t="s">
        <v>19854</v>
      </c>
      <c r="B17292" s="263" t="s">
        <v>32344</v>
      </c>
      <c r="C17292" s="263" t="s">
        <v>12</v>
      </c>
      <c r="D17292" t="s">
        <v>2</v>
      </c>
    </row>
    <row r="17293" spans="1:4" x14ac:dyDescent="0.2">
      <c r="A17293" s="263" t="s">
        <v>10327</v>
      </c>
      <c r="B17293" s="263" t="s">
        <v>32345</v>
      </c>
      <c r="C17293" s="263" t="s">
        <v>12</v>
      </c>
      <c r="D17293" t="s">
        <v>2</v>
      </c>
    </row>
    <row r="17294" spans="1:4" x14ac:dyDescent="0.2">
      <c r="A17294" s="263" t="s">
        <v>19855</v>
      </c>
      <c r="B17294" s="263" t="s">
        <v>32345</v>
      </c>
      <c r="C17294" s="263" t="s">
        <v>12</v>
      </c>
      <c r="D17294" t="s">
        <v>2</v>
      </c>
    </row>
    <row r="17295" spans="1:4" x14ac:dyDescent="0.2">
      <c r="A17295" s="263" t="s">
        <v>10328</v>
      </c>
      <c r="B17295" s="263" t="s">
        <v>32346</v>
      </c>
      <c r="C17295" s="263" t="s">
        <v>12</v>
      </c>
      <c r="D17295" t="s">
        <v>2</v>
      </c>
    </row>
    <row r="17296" spans="1:4" x14ac:dyDescent="0.2">
      <c r="A17296" s="263" t="s">
        <v>19856</v>
      </c>
      <c r="B17296" s="263" t="s">
        <v>32346</v>
      </c>
      <c r="C17296" s="263" t="s">
        <v>12</v>
      </c>
      <c r="D17296" t="s">
        <v>2</v>
      </c>
    </row>
    <row r="17297" spans="1:4" x14ac:dyDescent="0.2">
      <c r="A17297" s="263" t="s">
        <v>10329</v>
      </c>
      <c r="B17297" s="263" t="s">
        <v>32347</v>
      </c>
      <c r="C17297" s="263" t="s">
        <v>12</v>
      </c>
      <c r="D17297" t="s">
        <v>2</v>
      </c>
    </row>
    <row r="17298" spans="1:4" x14ac:dyDescent="0.2">
      <c r="A17298" s="263" t="s">
        <v>19857</v>
      </c>
      <c r="B17298" s="263" t="s">
        <v>32347</v>
      </c>
      <c r="C17298" s="263" t="s">
        <v>12</v>
      </c>
      <c r="D17298" t="s">
        <v>2</v>
      </c>
    </row>
    <row r="17299" spans="1:4" x14ac:dyDescent="0.2">
      <c r="A17299" s="263" t="s">
        <v>10330</v>
      </c>
      <c r="B17299" s="263" t="s">
        <v>32348</v>
      </c>
      <c r="C17299" s="263" t="s">
        <v>12</v>
      </c>
      <c r="D17299" t="s">
        <v>2</v>
      </c>
    </row>
    <row r="17300" spans="1:4" x14ac:dyDescent="0.2">
      <c r="A17300" s="263" t="s">
        <v>19858</v>
      </c>
      <c r="B17300" s="263" t="s">
        <v>32348</v>
      </c>
      <c r="C17300" s="263" t="s">
        <v>12</v>
      </c>
      <c r="D17300" t="s">
        <v>2</v>
      </c>
    </row>
    <row r="17301" spans="1:4" x14ac:dyDescent="0.2">
      <c r="A17301" s="263" t="s">
        <v>10331</v>
      </c>
      <c r="B17301" s="263" t="s">
        <v>32349</v>
      </c>
      <c r="C17301" s="263" t="s">
        <v>12</v>
      </c>
      <c r="D17301" t="s">
        <v>2</v>
      </c>
    </row>
    <row r="17302" spans="1:4" x14ac:dyDescent="0.2">
      <c r="A17302" s="263" t="s">
        <v>19859</v>
      </c>
      <c r="B17302" s="263" t="s">
        <v>32349</v>
      </c>
      <c r="C17302" s="263" t="s">
        <v>12</v>
      </c>
      <c r="D17302" t="s">
        <v>2</v>
      </c>
    </row>
    <row r="17303" spans="1:4" x14ac:dyDescent="0.2">
      <c r="A17303" s="263" t="s">
        <v>10332</v>
      </c>
      <c r="B17303" s="263" t="s">
        <v>32350</v>
      </c>
      <c r="C17303" s="263" t="s">
        <v>12</v>
      </c>
      <c r="D17303" t="s">
        <v>2</v>
      </c>
    </row>
    <row r="17304" spans="1:4" x14ac:dyDescent="0.2">
      <c r="A17304" s="263" t="s">
        <v>19860</v>
      </c>
      <c r="B17304" s="263" t="s">
        <v>32350</v>
      </c>
      <c r="C17304" s="263" t="s">
        <v>12</v>
      </c>
      <c r="D17304" t="s">
        <v>2</v>
      </c>
    </row>
    <row r="17305" spans="1:4" x14ac:dyDescent="0.2">
      <c r="A17305" s="263" t="s">
        <v>10333</v>
      </c>
      <c r="B17305" s="263" t="s">
        <v>32351</v>
      </c>
      <c r="C17305" s="263" t="s">
        <v>12</v>
      </c>
      <c r="D17305" t="s">
        <v>2</v>
      </c>
    </row>
    <row r="17306" spans="1:4" x14ac:dyDescent="0.2">
      <c r="A17306" s="263" t="s">
        <v>19861</v>
      </c>
      <c r="B17306" s="263" t="s">
        <v>32351</v>
      </c>
      <c r="C17306" s="263" t="s">
        <v>12</v>
      </c>
      <c r="D17306" t="s">
        <v>2</v>
      </c>
    </row>
    <row r="17307" spans="1:4" x14ac:dyDescent="0.2">
      <c r="A17307" s="263" t="s">
        <v>10334</v>
      </c>
      <c r="B17307" s="263" t="s">
        <v>32352</v>
      </c>
      <c r="C17307" s="263" t="s">
        <v>12</v>
      </c>
      <c r="D17307" t="s">
        <v>2</v>
      </c>
    </row>
    <row r="17308" spans="1:4" x14ac:dyDescent="0.2">
      <c r="A17308" s="263" t="s">
        <v>19862</v>
      </c>
      <c r="B17308" s="263" t="s">
        <v>32352</v>
      </c>
      <c r="C17308" s="263" t="s">
        <v>12</v>
      </c>
      <c r="D17308" t="s">
        <v>2</v>
      </c>
    </row>
    <row r="17309" spans="1:4" x14ac:dyDescent="0.2">
      <c r="A17309" s="263" t="s">
        <v>10335</v>
      </c>
      <c r="B17309" s="263" t="s">
        <v>32353</v>
      </c>
      <c r="C17309" s="263" t="s">
        <v>12</v>
      </c>
      <c r="D17309" t="s">
        <v>2</v>
      </c>
    </row>
    <row r="17310" spans="1:4" x14ac:dyDescent="0.2">
      <c r="A17310" s="263" t="s">
        <v>19863</v>
      </c>
      <c r="B17310" s="263" t="s">
        <v>32353</v>
      </c>
      <c r="C17310" s="263" t="s">
        <v>12</v>
      </c>
      <c r="D17310" t="s">
        <v>2</v>
      </c>
    </row>
    <row r="17311" spans="1:4" x14ac:dyDescent="0.2">
      <c r="A17311" s="263" t="s">
        <v>10336</v>
      </c>
      <c r="B17311" s="263" t="s">
        <v>32354</v>
      </c>
      <c r="C17311" s="263" t="s">
        <v>12</v>
      </c>
      <c r="D17311" t="s">
        <v>2</v>
      </c>
    </row>
    <row r="17312" spans="1:4" x14ac:dyDescent="0.2">
      <c r="A17312" s="263" t="s">
        <v>19864</v>
      </c>
      <c r="B17312" s="263" t="s">
        <v>32354</v>
      </c>
      <c r="C17312" s="263" t="s">
        <v>12</v>
      </c>
      <c r="D17312" t="s">
        <v>2</v>
      </c>
    </row>
    <row r="17313" spans="1:4" x14ac:dyDescent="0.2">
      <c r="A17313" s="263" t="s">
        <v>10337</v>
      </c>
      <c r="B17313" s="263" t="s">
        <v>32355</v>
      </c>
      <c r="C17313" s="263" t="s">
        <v>12</v>
      </c>
      <c r="D17313" t="s">
        <v>2</v>
      </c>
    </row>
    <row r="17314" spans="1:4" x14ac:dyDescent="0.2">
      <c r="A17314" s="263" t="s">
        <v>19865</v>
      </c>
      <c r="B17314" s="263" t="s">
        <v>32355</v>
      </c>
      <c r="C17314" s="263" t="s">
        <v>12</v>
      </c>
      <c r="D17314" t="s">
        <v>2</v>
      </c>
    </row>
    <row r="17315" spans="1:4" x14ac:dyDescent="0.2">
      <c r="A17315" s="263" t="s">
        <v>10338</v>
      </c>
      <c r="B17315" s="263" t="s">
        <v>32356</v>
      </c>
      <c r="C17315" s="263" t="s">
        <v>12</v>
      </c>
      <c r="D17315" t="s">
        <v>2</v>
      </c>
    </row>
    <row r="17316" spans="1:4" x14ac:dyDescent="0.2">
      <c r="A17316" s="263" t="s">
        <v>19866</v>
      </c>
      <c r="B17316" s="263" t="s">
        <v>32356</v>
      </c>
      <c r="C17316" s="263" t="s">
        <v>12</v>
      </c>
      <c r="D17316" t="s">
        <v>2</v>
      </c>
    </row>
    <row r="17317" spans="1:4" x14ac:dyDescent="0.2">
      <c r="A17317" s="263" t="s">
        <v>10339</v>
      </c>
      <c r="B17317" s="263" t="s">
        <v>32357</v>
      </c>
      <c r="C17317" s="263" t="s">
        <v>12</v>
      </c>
      <c r="D17317" t="s">
        <v>2</v>
      </c>
    </row>
    <row r="17318" spans="1:4" x14ac:dyDescent="0.2">
      <c r="A17318" s="263" t="s">
        <v>19867</v>
      </c>
      <c r="B17318" s="263" t="s">
        <v>32357</v>
      </c>
      <c r="C17318" s="263" t="s">
        <v>12</v>
      </c>
      <c r="D17318" t="s">
        <v>2</v>
      </c>
    </row>
    <row r="17319" spans="1:4" x14ac:dyDescent="0.2">
      <c r="A17319" s="263" t="s">
        <v>10340</v>
      </c>
      <c r="B17319" s="263" t="s">
        <v>23992</v>
      </c>
      <c r="C17319" s="263" t="s">
        <v>12</v>
      </c>
      <c r="D17319" t="s">
        <v>2</v>
      </c>
    </row>
    <row r="17320" spans="1:4" x14ac:dyDescent="0.2">
      <c r="A17320" s="263" t="s">
        <v>19868</v>
      </c>
      <c r="B17320" s="263" t="s">
        <v>23992</v>
      </c>
      <c r="C17320" s="263" t="s">
        <v>12</v>
      </c>
      <c r="D17320" t="s">
        <v>2</v>
      </c>
    </row>
    <row r="17321" spans="1:4" x14ac:dyDescent="0.2">
      <c r="A17321" s="263" t="s">
        <v>10341</v>
      </c>
      <c r="B17321" s="263" t="s">
        <v>23993</v>
      </c>
      <c r="C17321" s="263" t="s">
        <v>12</v>
      </c>
      <c r="D17321" t="s">
        <v>2</v>
      </c>
    </row>
    <row r="17322" spans="1:4" x14ac:dyDescent="0.2">
      <c r="A17322" s="263" t="s">
        <v>19869</v>
      </c>
      <c r="B17322" s="263" t="s">
        <v>23993</v>
      </c>
      <c r="C17322" s="263" t="s">
        <v>12</v>
      </c>
      <c r="D17322" t="s">
        <v>2</v>
      </c>
    </row>
    <row r="17323" spans="1:4" x14ac:dyDescent="0.2">
      <c r="A17323" s="263" t="s">
        <v>10342</v>
      </c>
      <c r="B17323" s="263" t="s">
        <v>23994</v>
      </c>
      <c r="C17323" s="263" t="s">
        <v>12</v>
      </c>
      <c r="D17323" t="s">
        <v>2</v>
      </c>
    </row>
    <row r="17324" spans="1:4" x14ac:dyDescent="0.2">
      <c r="A17324" s="263" t="s">
        <v>19870</v>
      </c>
      <c r="B17324" s="263" t="s">
        <v>23994</v>
      </c>
      <c r="C17324" s="263" t="s">
        <v>12</v>
      </c>
      <c r="D17324" t="s">
        <v>2</v>
      </c>
    </row>
    <row r="17325" spans="1:4" x14ac:dyDescent="0.2">
      <c r="A17325" s="263" t="s">
        <v>10343</v>
      </c>
      <c r="B17325" s="263" t="s">
        <v>23995</v>
      </c>
      <c r="C17325" s="263" t="s">
        <v>12</v>
      </c>
      <c r="D17325" t="s">
        <v>2</v>
      </c>
    </row>
    <row r="17326" spans="1:4" x14ac:dyDescent="0.2">
      <c r="A17326" s="263" t="s">
        <v>19871</v>
      </c>
      <c r="B17326" s="263" t="s">
        <v>23995</v>
      </c>
      <c r="C17326" s="263" t="s">
        <v>12</v>
      </c>
      <c r="D17326" t="s">
        <v>2</v>
      </c>
    </row>
    <row r="17327" spans="1:4" x14ac:dyDescent="0.2">
      <c r="A17327" s="263" t="s">
        <v>10344</v>
      </c>
      <c r="B17327" s="263" t="s">
        <v>23996</v>
      </c>
      <c r="C17327" s="263" t="s">
        <v>12</v>
      </c>
      <c r="D17327" t="s">
        <v>2</v>
      </c>
    </row>
    <row r="17328" spans="1:4" x14ac:dyDescent="0.2">
      <c r="A17328" s="263" t="s">
        <v>19872</v>
      </c>
      <c r="B17328" s="263" t="s">
        <v>23996</v>
      </c>
      <c r="C17328" s="263" t="s">
        <v>12</v>
      </c>
      <c r="D17328" t="s">
        <v>2</v>
      </c>
    </row>
    <row r="17329" spans="1:4" x14ac:dyDescent="0.2">
      <c r="A17329" s="263" t="s">
        <v>10345</v>
      </c>
      <c r="B17329" s="263" t="s">
        <v>23997</v>
      </c>
      <c r="C17329" s="263" t="s">
        <v>12</v>
      </c>
      <c r="D17329" t="s">
        <v>2</v>
      </c>
    </row>
    <row r="17330" spans="1:4" x14ac:dyDescent="0.2">
      <c r="A17330" s="263" t="s">
        <v>19873</v>
      </c>
      <c r="B17330" s="263" t="s">
        <v>23997</v>
      </c>
      <c r="C17330" s="263" t="s">
        <v>12</v>
      </c>
      <c r="D17330" t="s">
        <v>2</v>
      </c>
    </row>
    <row r="17331" spans="1:4" x14ac:dyDescent="0.2">
      <c r="A17331" s="263" t="s">
        <v>10346</v>
      </c>
      <c r="B17331" s="263" t="s">
        <v>23998</v>
      </c>
      <c r="C17331" s="263" t="s">
        <v>12</v>
      </c>
      <c r="D17331" t="s">
        <v>2</v>
      </c>
    </row>
    <row r="17332" spans="1:4" x14ac:dyDescent="0.2">
      <c r="A17332" s="263" t="s">
        <v>19874</v>
      </c>
      <c r="B17332" s="263" t="s">
        <v>23998</v>
      </c>
      <c r="C17332" s="263" t="s">
        <v>12</v>
      </c>
      <c r="D17332" t="s">
        <v>2</v>
      </c>
    </row>
    <row r="17333" spans="1:4" x14ac:dyDescent="0.2">
      <c r="A17333" s="263" t="s">
        <v>10347</v>
      </c>
      <c r="B17333" s="263" t="s">
        <v>23999</v>
      </c>
      <c r="C17333" s="263" t="s">
        <v>12</v>
      </c>
      <c r="D17333" t="s">
        <v>2</v>
      </c>
    </row>
    <row r="17334" spans="1:4" x14ac:dyDescent="0.2">
      <c r="A17334" s="263" t="s">
        <v>19875</v>
      </c>
      <c r="B17334" s="263" t="s">
        <v>23999</v>
      </c>
      <c r="C17334" s="263" t="s">
        <v>12</v>
      </c>
      <c r="D17334" t="s">
        <v>2</v>
      </c>
    </row>
    <row r="17335" spans="1:4" x14ac:dyDescent="0.2">
      <c r="A17335" s="263" t="s">
        <v>10348</v>
      </c>
      <c r="B17335" s="263" t="s">
        <v>24000</v>
      </c>
      <c r="C17335" s="263" t="s">
        <v>12</v>
      </c>
      <c r="D17335" t="s">
        <v>2</v>
      </c>
    </row>
    <row r="17336" spans="1:4" x14ac:dyDescent="0.2">
      <c r="A17336" s="263" t="s">
        <v>19876</v>
      </c>
      <c r="B17336" s="263" t="s">
        <v>24000</v>
      </c>
      <c r="C17336" s="263" t="s">
        <v>12</v>
      </c>
      <c r="D17336" t="s">
        <v>2</v>
      </c>
    </row>
    <row r="17337" spans="1:4" x14ac:dyDescent="0.2">
      <c r="A17337" s="263" t="s">
        <v>10349</v>
      </c>
      <c r="B17337" s="263" t="s">
        <v>24001</v>
      </c>
      <c r="C17337" s="263" t="s">
        <v>12</v>
      </c>
      <c r="D17337" t="s">
        <v>2</v>
      </c>
    </row>
    <row r="17338" spans="1:4" x14ac:dyDescent="0.2">
      <c r="A17338" s="263" t="s">
        <v>19877</v>
      </c>
      <c r="B17338" s="263" t="s">
        <v>24001</v>
      </c>
      <c r="C17338" s="263" t="s">
        <v>12</v>
      </c>
      <c r="D17338" t="s">
        <v>2</v>
      </c>
    </row>
    <row r="17339" spans="1:4" x14ac:dyDescent="0.2">
      <c r="A17339" s="263" t="s">
        <v>10350</v>
      </c>
      <c r="B17339" s="263" t="s">
        <v>24002</v>
      </c>
      <c r="C17339" s="263" t="s">
        <v>12</v>
      </c>
      <c r="D17339" t="s">
        <v>2</v>
      </c>
    </row>
    <row r="17340" spans="1:4" x14ac:dyDescent="0.2">
      <c r="A17340" s="263" t="s">
        <v>19878</v>
      </c>
      <c r="B17340" s="263" t="s">
        <v>24002</v>
      </c>
      <c r="C17340" s="263" t="s">
        <v>12</v>
      </c>
      <c r="D17340" t="s">
        <v>2</v>
      </c>
    </row>
    <row r="17341" spans="1:4" x14ac:dyDescent="0.2">
      <c r="A17341" s="263" t="s">
        <v>10351</v>
      </c>
      <c r="B17341" s="263" t="s">
        <v>24003</v>
      </c>
      <c r="C17341" s="263" t="s">
        <v>12</v>
      </c>
      <c r="D17341" t="s">
        <v>2</v>
      </c>
    </row>
    <row r="17342" spans="1:4" x14ac:dyDescent="0.2">
      <c r="A17342" s="263" t="s">
        <v>19879</v>
      </c>
      <c r="B17342" s="263" t="s">
        <v>24003</v>
      </c>
      <c r="C17342" s="263" t="s">
        <v>12</v>
      </c>
      <c r="D17342" t="s">
        <v>2</v>
      </c>
    </row>
    <row r="17343" spans="1:4" x14ac:dyDescent="0.2">
      <c r="A17343" s="263" t="s">
        <v>10352</v>
      </c>
      <c r="B17343" s="263" t="s">
        <v>24004</v>
      </c>
      <c r="C17343" s="263" t="s">
        <v>12</v>
      </c>
      <c r="D17343" t="s">
        <v>2</v>
      </c>
    </row>
    <row r="17344" spans="1:4" x14ac:dyDescent="0.2">
      <c r="A17344" s="263" t="s">
        <v>19880</v>
      </c>
      <c r="B17344" s="263" t="s">
        <v>24004</v>
      </c>
      <c r="C17344" s="263" t="s">
        <v>12</v>
      </c>
      <c r="D17344" t="s">
        <v>2</v>
      </c>
    </row>
    <row r="17345" spans="1:4" x14ac:dyDescent="0.2">
      <c r="A17345" s="263" t="s">
        <v>10353</v>
      </c>
      <c r="B17345" s="263" t="s">
        <v>24005</v>
      </c>
      <c r="C17345" s="263" t="s">
        <v>12</v>
      </c>
      <c r="D17345" t="s">
        <v>2</v>
      </c>
    </row>
    <row r="17346" spans="1:4" x14ac:dyDescent="0.2">
      <c r="A17346" s="263" t="s">
        <v>19881</v>
      </c>
      <c r="B17346" s="263" t="s">
        <v>24005</v>
      </c>
      <c r="C17346" s="263" t="s">
        <v>12</v>
      </c>
      <c r="D17346" t="s">
        <v>2</v>
      </c>
    </row>
    <row r="17347" spans="1:4" x14ac:dyDescent="0.2">
      <c r="A17347" s="263" t="s">
        <v>10354</v>
      </c>
      <c r="B17347" s="263" t="s">
        <v>24006</v>
      </c>
      <c r="C17347" s="263" t="s">
        <v>12</v>
      </c>
      <c r="D17347" t="s">
        <v>2</v>
      </c>
    </row>
    <row r="17348" spans="1:4" x14ac:dyDescent="0.2">
      <c r="A17348" s="263" t="s">
        <v>19882</v>
      </c>
      <c r="B17348" s="263" t="s">
        <v>24006</v>
      </c>
      <c r="C17348" s="263" t="s">
        <v>12</v>
      </c>
      <c r="D17348" t="s">
        <v>2</v>
      </c>
    </row>
    <row r="17349" spans="1:4" x14ac:dyDescent="0.2">
      <c r="A17349" s="263" t="s">
        <v>10355</v>
      </c>
      <c r="B17349" s="263" t="s">
        <v>24007</v>
      </c>
      <c r="C17349" s="263" t="s">
        <v>12</v>
      </c>
      <c r="D17349" t="s">
        <v>2</v>
      </c>
    </row>
    <row r="17350" spans="1:4" x14ac:dyDescent="0.2">
      <c r="A17350" s="263" t="s">
        <v>19883</v>
      </c>
      <c r="B17350" s="263" t="s">
        <v>24007</v>
      </c>
      <c r="C17350" s="263" t="s">
        <v>12</v>
      </c>
      <c r="D17350" t="s">
        <v>2</v>
      </c>
    </row>
    <row r="17351" spans="1:4" x14ac:dyDescent="0.2">
      <c r="A17351" s="263" t="s">
        <v>10356</v>
      </c>
      <c r="B17351" s="263" t="s">
        <v>24008</v>
      </c>
      <c r="C17351" s="263" t="s">
        <v>12</v>
      </c>
      <c r="D17351" t="s">
        <v>2</v>
      </c>
    </row>
    <row r="17352" spans="1:4" x14ac:dyDescent="0.2">
      <c r="A17352" s="263" t="s">
        <v>19884</v>
      </c>
      <c r="B17352" s="263" t="s">
        <v>24008</v>
      </c>
      <c r="C17352" s="263" t="s">
        <v>12</v>
      </c>
      <c r="D17352" t="s">
        <v>2</v>
      </c>
    </row>
    <row r="17353" spans="1:4" x14ac:dyDescent="0.2">
      <c r="A17353" s="263" t="s">
        <v>10357</v>
      </c>
      <c r="B17353" s="263" t="s">
        <v>24009</v>
      </c>
      <c r="C17353" s="263" t="s">
        <v>12</v>
      </c>
      <c r="D17353" t="s">
        <v>2</v>
      </c>
    </row>
    <row r="17354" spans="1:4" x14ac:dyDescent="0.2">
      <c r="A17354" s="263" t="s">
        <v>19885</v>
      </c>
      <c r="B17354" s="263" t="s">
        <v>24009</v>
      </c>
      <c r="C17354" s="263" t="s">
        <v>12</v>
      </c>
      <c r="D17354" t="s">
        <v>2</v>
      </c>
    </row>
    <row r="17355" spans="1:4" x14ac:dyDescent="0.2">
      <c r="A17355" s="263" t="s">
        <v>10358</v>
      </c>
      <c r="B17355" s="263" t="s">
        <v>24010</v>
      </c>
      <c r="C17355" s="263" t="s">
        <v>12</v>
      </c>
      <c r="D17355" t="s">
        <v>2</v>
      </c>
    </row>
    <row r="17356" spans="1:4" x14ac:dyDescent="0.2">
      <c r="A17356" s="263" t="s">
        <v>19886</v>
      </c>
      <c r="B17356" s="263" t="s">
        <v>24010</v>
      </c>
      <c r="C17356" s="263" t="s">
        <v>12</v>
      </c>
      <c r="D17356" t="s">
        <v>2</v>
      </c>
    </row>
    <row r="17357" spans="1:4" x14ac:dyDescent="0.2">
      <c r="A17357" s="263" t="s">
        <v>10359</v>
      </c>
      <c r="B17357" s="263" t="s">
        <v>24011</v>
      </c>
      <c r="C17357" s="263" t="s">
        <v>12</v>
      </c>
      <c r="D17357" t="s">
        <v>2</v>
      </c>
    </row>
    <row r="17358" spans="1:4" x14ac:dyDescent="0.2">
      <c r="A17358" s="263" t="s">
        <v>19887</v>
      </c>
      <c r="B17358" s="263" t="s">
        <v>24011</v>
      </c>
      <c r="C17358" s="263" t="s">
        <v>12</v>
      </c>
      <c r="D17358" t="s">
        <v>2</v>
      </c>
    </row>
    <row r="17359" spans="1:4" x14ac:dyDescent="0.2">
      <c r="A17359" s="263" t="s">
        <v>10360</v>
      </c>
      <c r="B17359" s="263" t="s">
        <v>24012</v>
      </c>
      <c r="C17359" s="263" t="s">
        <v>12</v>
      </c>
      <c r="D17359" t="s">
        <v>2</v>
      </c>
    </row>
    <row r="17360" spans="1:4" x14ac:dyDescent="0.2">
      <c r="A17360" s="263" t="s">
        <v>19888</v>
      </c>
      <c r="B17360" s="263" t="s">
        <v>24012</v>
      </c>
      <c r="C17360" s="263" t="s">
        <v>12</v>
      </c>
      <c r="D17360" t="s">
        <v>2</v>
      </c>
    </row>
    <row r="17361" spans="1:4" x14ac:dyDescent="0.2">
      <c r="A17361" s="263" t="s">
        <v>10361</v>
      </c>
      <c r="B17361" s="263" t="s">
        <v>24013</v>
      </c>
      <c r="C17361" s="263" t="s">
        <v>12</v>
      </c>
      <c r="D17361" t="s">
        <v>2</v>
      </c>
    </row>
    <row r="17362" spans="1:4" x14ac:dyDescent="0.2">
      <c r="A17362" s="263" t="s">
        <v>19889</v>
      </c>
      <c r="B17362" s="263" t="s">
        <v>24013</v>
      </c>
      <c r="C17362" s="263" t="s">
        <v>12</v>
      </c>
      <c r="D17362" t="s">
        <v>2</v>
      </c>
    </row>
    <row r="17363" spans="1:4" x14ac:dyDescent="0.2">
      <c r="A17363" s="263" t="s">
        <v>10362</v>
      </c>
      <c r="B17363" s="263" t="s">
        <v>24014</v>
      </c>
      <c r="C17363" s="263" t="s">
        <v>12</v>
      </c>
      <c r="D17363" t="s">
        <v>2</v>
      </c>
    </row>
    <row r="17364" spans="1:4" x14ac:dyDescent="0.2">
      <c r="A17364" s="263" t="s">
        <v>19890</v>
      </c>
      <c r="B17364" s="263" t="s">
        <v>24014</v>
      </c>
      <c r="C17364" s="263" t="s">
        <v>12</v>
      </c>
      <c r="D17364" t="s">
        <v>2</v>
      </c>
    </row>
    <row r="17365" spans="1:4" x14ac:dyDescent="0.2">
      <c r="A17365" s="263" t="s">
        <v>10363</v>
      </c>
      <c r="B17365" s="263" t="s">
        <v>24015</v>
      </c>
      <c r="C17365" s="263" t="s">
        <v>12</v>
      </c>
      <c r="D17365" t="s">
        <v>2</v>
      </c>
    </row>
    <row r="17366" spans="1:4" x14ac:dyDescent="0.2">
      <c r="A17366" s="263" t="s">
        <v>19891</v>
      </c>
      <c r="B17366" s="263" t="s">
        <v>24015</v>
      </c>
      <c r="C17366" s="263" t="s">
        <v>12</v>
      </c>
      <c r="D17366" t="s">
        <v>2</v>
      </c>
    </row>
    <row r="17367" spans="1:4" x14ac:dyDescent="0.2">
      <c r="A17367" s="263" t="s">
        <v>10364</v>
      </c>
      <c r="B17367" s="263" t="s">
        <v>24016</v>
      </c>
      <c r="C17367" s="263" t="s">
        <v>12</v>
      </c>
      <c r="D17367" t="s">
        <v>2</v>
      </c>
    </row>
    <row r="17368" spans="1:4" x14ac:dyDescent="0.2">
      <c r="A17368" s="263" t="s">
        <v>19892</v>
      </c>
      <c r="B17368" s="263" t="s">
        <v>24016</v>
      </c>
      <c r="C17368" s="263" t="s">
        <v>12</v>
      </c>
      <c r="D17368" t="s">
        <v>2</v>
      </c>
    </row>
    <row r="17369" spans="1:4" x14ac:dyDescent="0.2">
      <c r="A17369" s="263" t="s">
        <v>10365</v>
      </c>
      <c r="B17369" s="263" t="s">
        <v>24017</v>
      </c>
      <c r="C17369" s="263" t="s">
        <v>12</v>
      </c>
      <c r="D17369" t="s">
        <v>2</v>
      </c>
    </row>
    <row r="17370" spans="1:4" x14ac:dyDescent="0.2">
      <c r="A17370" s="263" t="s">
        <v>19893</v>
      </c>
      <c r="B17370" s="263" t="s">
        <v>24017</v>
      </c>
      <c r="C17370" s="263" t="s">
        <v>12</v>
      </c>
      <c r="D17370" t="s">
        <v>2</v>
      </c>
    </row>
    <row r="17371" spans="1:4" x14ac:dyDescent="0.2">
      <c r="A17371" s="263" t="s">
        <v>10366</v>
      </c>
      <c r="B17371" s="263" t="s">
        <v>24018</v>
      </c>
      <c r="C17371" s="263" t="s">
        <v>12</v>
      </c>
      <c r="D17371" t="s">
        <v>2</v>
      </c>
    </row>
    <row r="17372" spans="1:4" x14ac:dyDescent="0.2">
      <c r="A17372" s="263" t="s">
        <v>19894</v>
      </c>
      <c r="B17372" s="263" t="s">
        <v>24018</v>
      </c>
      <c r="C17372" s="263" t="s">
        <v>12</v>
      </c>
      <c r="D17372" t="s">
        <v>2</v>
      </c>
    </row>
    <row r="17373" spans="1:4" x14ac:dyDescent="0.2">
      <c r="A17373" s="263" t="s">
        <v>10367</v>
      </c>
      <c r="B17373" s="263" t="s">
        <v>24019</v>
      </c>
      <c r="C17373" s="263" t="s">
        <v>12</v>
      </c>
      <c r="D17373" t="s">
        <v>2</v>
      </c>
    </row>
    <row r="17374" spans="1:4" x14ac:dyDescent="0.2">
      <c r="A17374" s="263" t="s">
        <v>19895</v>
      </c>
      <c r="B17374" s="263" t="s">
        <v>24019</v>
      </c>
      <c r="C17374" s="263" t="s">
        <v>12</v>
      </c>
      <c r="D17374" t="s">
        <v>2</v>
      </c>
    </row>
    <row r="17375" spans="1:4" x14ac:dyDescent="0.2">
      <c r="A17375" s="263" t="s">
        <v>10368</v>
      </c>
      <c r="B17375" s="263" t="s">
        <v>24020</v>
      </c>
      <c r="C17375" s="263" t="s">
        <v>12</v>
      </c>
      <c r="D17375" t="s">
        <v>2</v>
      </c>
    </row>
    <row r="17376" spans="1:4" x14ac:dyDescent="0.2">
      <c r="A17376" s="263" t="s">
        <v>19896</v>
      </c>
      <c r="B17376" s="263" t="s">
        <v>24020</v>
      </c>
      <c r="C17376" s="263" t="s">
        <v>12</v>
      </c>
      <c r="D17376" t="s">
        <v>2</v>
      </c>
    </row>
    <row r="17377" spans="1:4" x14ac:dyDescent="0.2">
      <c r="A17377" s="263" t="s">
        <v>10369</v>
      </c>
      <c r="B17377" s="263" t="s">
        <v>24021</v>
      </c>
      <c r="C17377" s="263" t="s">
        <v>12</v>
      </c>
      <c r="D17377" t="s">
        <v>2</v>
      </c>
    </row>
    <row r="17378" spans="1:4" x14ac:dyDescent="0.2">
      <c r="A17378" s="263" t="s">
        <v>19897</v>
      </c>
      <c r="B17378" s="263" t="s">
        <v>24021</v>
      </c>
      <c r="C17378" s="263" t="s">
        <v>12</v>
      </c>
      <c r="D17378" t="s">
        <v>2</v>
      </c>
    </row>
    <row r="17379" spans="1:4" x14ac:dyDescent="0.2">
      <c r="A17379" s="263" t="s">
        <v>10370</v>
      </c>
      <c r="B17379" s="263" t="s">
        <v>24022</v>
      </c>
      <c r="C17379" s="263" t="s">
        <v>12</v>
      </c>
      <c r="D17379" t="s">
        <v>2</v>
      </c>
    </row>
    <row r="17380" spans="1:4" x14ac:dyDescent="0.2">
      <c r="A17380" s="263" t="s">
        <v>19898</v>
      </c>
      <c r="B17380" s="263" t="s">
        <v>24022</v>
      </c>
      <c r="C17380" s="263" t="s">
        <v>12</v>
      </c>
      <c r="D17380" t="s">
        <v>2</v>
      </c>
    </row>
    <row r="17381" spans="1:4" x14ac:dyDescent="0.2">
      <c r="A17381" s="263" t="s">
        <v>10371</v>
      </c>
      <c r="B17381" s="263" t="s">
        <v>24023</v>
      </c>
      <c r="C17381" s="263" t="s">
        <v>12</v>
      </c>
      <c r="D17381" t="s">
        <v>2</v>
      </c>
    </row>
    <row r="17382" spans="1:4" x14ac:dyDescent="0.2">
      <c r="A17382" s="263" t="s">
        <v>19899</v>
      </c>
      <c r="B17382" s="263" t="s">
        <v>24023</v>
      </c>
      <c r="C17382" s="263" t="s">
        <v>12</v>
      </c>
      <c r="D17382" t="s">
        <v>2</v>
      </c>
    </row>
    <row r="17383" spans="1:4" x14ac:dyDescent="0.2">
      <c r="A17383" s="263" t="s">
        <v>10372</v>
      </c>
      <c r="B17383" s="263" t="s">
        <v>24024</v>
      </c>
      <c r="C17383" s="263" t="s">
        <v>12</v>
      </c>
      <c r="D17383" t="s">
        <v>2</v>
      </c>
    </row>
    <row r="17384" spans="1:4" x14ac:dyDescent="0.2">
      <c r="A17384" s="263" t="s">
        <v>19900</v>
      </c>
      <c r="B17384" s="263" t="s">
        <v>24024</v>
      </c>
      <c r="C17384" s="263" t="s">
        <v>12</v>
      </c>
      <c r="D17384" t="s">
        <v>2</v>
      </c>
    </row>
    <row r="17385" spans="1:4" x14ac:dyDescent="0.2">
      <c r="A17385" s="263" t="s">
        <v>10373</v>
      </c>
      <c r="B17385" s="263" t="s">
        <v>24025</v>
      </c>
      <c r="C17385" s="263" t="s">
        <v>12</v>
      </c>
      <c r="D17385" t="s">
        <v>2</v>
      </c>
    </row>
    <row r="17386" spans="1:4" x14ac:dyDescent="0.2">
      <c r="A17386" s="263" t="s">
        <v>19901</v>
      </c>
      <c r="B17386" s="263" t="s">
        <v>24025</v>
      </c>
      <c r="C17386" s="263" t="s">
        <v>12</v>
      </c>
      <c r="D17386" t="s">
        <v>2</v>
      </c>
    </row>
    <row r="17387" spans="1:4" x14ac:dyDescent="0.2">
      <c r="A17387" s="263" t="s">
        <v>10374</v>
      </c>
      <c r="B17387" s="263" t="s">
        <v>24026</v>
      </c>
      <c r="C17387" s="263" t="s">
        <v>12</v>
      </c>
      <c r="D17387" t="s">
        <v>2</v>
      </c>
    </row>
    <row r="17388" spans="1:4" x14ac:dyDescent="0.2">
      <c r="A17388" s="263" t="s">
        <v>19902</v>
      </c>
      <c r="B17388" s="263" t="s">
        <v>24026</v>
      </c>
      <c r="C17388" s="263" t="s">
        <v>12</v>
      </c>
      <c r="D17388" t="s">
        <v>2</v>
      </c>
    </row>
    <row r="17389" spans="1:4" x14ac:dyDescent="0.2">
      <c r="A17389" s="263" t="s">
        <v>10375</v>
      </c>
      <c r="B17389" s="263" t="s">
        <v>24027</v>
      </c>
      <c r="C17389" s="263" t="s">
        <v>12</v>
      </c>
      <c r="D17389" t="s">
        <v>2</v>
      </c>
    </row>
    <row r="17390" spans="1:4" x14ac:dyDescent="0.2">
      <c r="A17390" s="263" t="s">
        <v>19903</v>
      </c>
      <c r="B17390" s="263" t="s">
        <v>24027</v>
      </c>
      <c r="C17390" s="263" t="s">
        <v>12</v>
      </c>
      <c r="D17390" t="s">
        <v>2</v>
      </c>
    </row>
    <row r="17391" spans="1:4" x14ac:dyDescent="0.2">
      <c r="A17391" s="263" t="s">
        <v>10376</v>
      </c>
      <c r="B17391" s="263" t="s">
        <v>24028</v>
      </c>
      <c r="C17391" s="263" t="s">
        <v>12</v>
      </c>
      <c r="D17391" t="s">
        <v>2</v>
      </c>
    </row>
    <row r="17392" spans="1:4" x14ac:dyDescent="0.2">
      <c r="A17392" s="263" t="s">
        <v>19904</v>
      </c>
      <c r="B17392" s="263" t="s">
        <v>24028</v>
      </c>
      <c r="C17392" s="263" t="s">
        <v>12</v>
      </c>
      <c r="D17392" t="s">
        <v>2</v>
      </c>
    </row>
    <row r="17393" spans="1:4" x14ac:dyDescent="0.2">
      <c r="A17393" s="263" t="s">
        <v>10377</v>
      </c>
      <c r="B17393" s="263" t="s">
        <v>24029</v>
      </c>
      <c r="C17393" s="263" t="s">
        <v>12</v>
      </c>
      <c r="D17393" t="s">
        <v>2</v>
      </c>
    </row>
    <row r="17394" spans="1:4" x14ac:dyDescent="0.2">
      <c r="A17394" s="263" t="s">
        <v>19905</v>
      </c>
      <c r="B17394" s="263" t="s">
        <v>24029</v>
      </c>
      <c r="C17394" s="263" t="s">
        <v>12</v>
      </c>
      <c r="D17394" t="s">
        <v>2</v>
      </c>
    </row>
    <row r="17395" spans="1:4" x14ac:dyDescent="0.2">
      <c r="A17395" s="263" t="s">
        <v>10378</v>
      </c>
      <c r="B17395" s="263" t="s">
        <v>24030</v>
      </c>
      <c r="C17395" s="263" t="s">
        <v>12</v>
      </c>
      <c r="D17395" t="s">
        <v>2</v>
      </c>
    </row>
    <row r="17396" spans="1:4" x14ac:dyDescent="0.2">
      <c r="A17396" s="263" t="s">
        <v>19906</v>
      </c>
      <c r="B17396" s="263" t="s">
        <v>24030</v>
      </c>
      <c r="C17396" s="263" t="s">
        <v>12</v>
      </c>
      <c r="D17396" t="s">
        <v>2</v>
      </c>
    </row>
    <row r="17397" spans="1:4" x14ac:dyDescent="0.2">
      <c r="A17397" s="263" t="s">
        <v>10379</v>
      </c>
      <c r="B17397" s="263" t="s">
        <v>24031</v>
      </c>
      <c r="C17397" s="263" t="s">
        <v>12</v>
      </c>
      <c r="D17397" t="s">
        <v>2</v>
      </c>
    </row>
    <row r="17398" spans="1:4" x14ac:dyDescent="0.2">
      <c r="A17398" s="263" t="s">
        <v>19907</v>
      </c>
      <c r="B17398" s="263" t="s">
        <v>24031</v>
      </c>
      <c r="C17398" s="263" t="s">
        <v>12</v>
      </c>
      <c r="D17398" t="s">
        <v>2</v>
      </c>
    </row>
    <row r="17399" spans="1:4" x14ac:dyDescent="0.2">
      <c r="A17399" s="263" t="s">
        <v>10380</v>
      </c>
      <c r="B17399" s="263" t="s">
        <v>24032</v>
      </c>
      <c r="C17399" s="263" t="s">
        <v>12</v>
      </c>
      <c r="D17399" t="s">
        <v>2</v>
      </c>
    </row>
    <row r="17400" spans="1:4" x14ac:dyDescent="0.2">
      <c r="A17400" s="263" t="s">
        <v>19908</v>
      </c>
      <c r="B17400" s="263" t="s">
        <v>24032</v>
      </c>
      <c r="C17400" s="263" t="s">
        <v>12</v>
      </c>
      <c r="D17400" t="s">
        <v>2</v>
      </c>
    </row>
    <row r="17401" spans="1:4" x14ac:dyDescent="0.2">
      <c r="A17401" s="263" t="s">
        <v>10381</v>
      </c>
      <c r="B17401" s="263" t="s">
        <v>24033</v>
      </c>
      <c r="C17401" s="263" t="s">
        <v>12</v>
      </c>
      <c r="D17401" t="s">
        <v>2</v>
      </c>
    </row>
    <row r="17402" spans="1:4" x14ac:dyDescent="0.2">
      <c r="A17402" s="263" t="s">
        <v>19909</v>
      </c>
      <c r="B17402" s="263" t="s">
        <v>24033</v>
      </c>
      <c r="C17402" s="263" t="s">
        <v>12</v>
      </c>
      <c r="D17402" t="s">
        <v>2</v>
      </c>
    </row>
    <row r="17403" spans="1:4" x14ac:dyDescent="0.2">
      <c r="A17403" s="263" t="s">
        <v>10382</v>
      </c>
      <c r="B17403" s="263" t="s">
        <v>24034</v>
      </c>
      <c r="C17403" s="263" t="s">
        <v>12</v>
      </c>
      <c r="D17403" t="s">
        <v>2</v>
      </c>
    </row>
    <row r="17404" spans="1:4" x14ac:dyDescent="0.2">
      <c r="A17404" s="263" t="s">
        <v>19910</v>
      </c>
      <c r="B17404" s="263" t="s">
        <v>24034</v>
      </c>
      <c r="C17404" s="263" t="s">
        <v>12</v>
      </c>
      <c r="D17404" t="s">
        <v>2</v>
      </c>
    </row>
    <row r="17405" spans="1:4" x14ac:dyDescent="0.2">
      <c r="A17405" s="263" t="s">
        <v>10383</v>
      </c>
      <c r="B17405" s="263" t="s">
        <v>24035</v>
      </c>
      <c r="C17405" s="263" t="s">
        <v>12</v>
      </c>
      <c r="D17405" t="s">
        <v>2</v>
      </c>
    </row>
    <row r="17406" spans="1:4" x14ac:dyDescent="0.2">
      <c r="A17406" s="263" t="s">
        <v>19911</v>
      </c>
      <c r="B17406" s="263" t="s">
        <v>24035</v>
      </c>
      <c r="C17406" s="263" t="s">
        <v>12</v>
      </c>
      <c r="D17406" t="s">
        <v>2</v>
      </c>
    </row>
    <row r="17407" spans="1:4" x14ac:dyDescent="0.2">
      <c r="A17407" s="263" t="s">
        <v>10384</v>
      </c>
      <c r="B17407" s="263" t="s">
        <v>24036</v>
      </c>
      <c r="C17407" s="263" t="s">
        <v>12</v>
      </c>
      <c r="D17407" t="s">
        <v>2</v>
      </c>
    </row>
    <row r="17408" spans="1:4" x14ac:dyDescent="0.2">
      <c r="A17408" s="263" t="s">
        <v>19912</v>
      </c>
      <c r="B17408" s="263" t="s">
        <v>24036</v>
      </c>
      <c r="C17408" s="263" t="s">
        <v>12</v>
      </c>
      <c r="D17408" t="s">
        <v>2</v>
      </c>
    </row>
    <row r="17409" spans="1:4" x14ac:dyDescent="0.2">
      <c r="A17409" s="263" t="s">
        <v>10385</v>
      </c>
      <c r="B17409" s="263" t="s">
        <v>32358</v>
      </c>
      <c r="C17409" s="263" t="s">
        <v>12</v>
      </c>
      <c r="D17409" t="s">
        <v>2</v>
      </c>
    </row>
    <row r="17410" spans="1:4" x14ac:dyDescent="0.2">
      <c r="A17410" s="263" t="s">
        <v>19913</v>
      </c>
      <c r="B17410" s="263" t="s">
        <v>32358</v>
      </c>
      <c r="C17410" s="263" t="s">
        <v>12</v>
      </c>
      <c r="D17410" t="s">
        <v>2</v>
      </c>
    </row>
    <row r="17411" spans="1:4" x14ac:dyDescent="0.2">
      <c r="A17411" s="263" t="s">
        <v>10386</v>
      </c>
      <c r="B17411" s="263" t="s">
        <v>32359</v>
      </c>
      <c r="C17411" s="263" t="s">
        <v>12</v>
      </c>
      <c r="D17411" t="s">
        <v>2</v>
      </c>
    </row>
    <row r="17412" spans="1:4" x14ac:dyDescent="0.2">
      <c r="A17412" s="263" t="s">
        <v>19914</v>
      </c>
      <c r="B17412" s="263" t="s">
        <v>32359</v>
      </c>
      <c r="C17412" s="263" t="s">
        <v>12</v>
      </c>
      <c r="D17412" t="s">
        <v>2</v>
      </c>
    </row>
    <row r="17413" spans="1:4" x14ac:dyDescent="0.2">
      <c r="A17413" s="263" t="s">
        <v>10387</v>
      </c>
      <c r="B17413" s="263" t="s">
        <v>24037</v>
      </c>
      <c r="C17413" s="263" t="s">
        <v>12</v>
      </c>
      <c r="D17413" t="s">
        <v>2</v>
      </c>
    </row>
    <row r="17414" spans="1:4" x14ac:dyDescent="0.2">
      <c r="A17414" s="263" t="s">
        <v>19915</v>
      </c>
      <c r="B17414" s="263" t="s">
        <v>24037</v>
      </c>
      <c r="C17414" s="263" t="s">
        <v>12</v>
      </c>
      <c r="D17414" t="s">
        <v>2</v>
      </c>
    </row>
    <row r="17415" spans="1:4" x14ac:dyDescent="0.2">
      <c r="A17415" s="263" t="s">
        <v>10388</v>
      </c>
      <c r="B17415" s="263" t="s">
        <v>24038</v>
      </c>
      <c r="C17415" s="263" t="s">
        <v>12</v>
      </c>
      <c r="D17415" t="s">
        <v>2</v>
      </c>
    </row>
    <row r="17416" spans="1:4" x14ac:dyDescent="0.2">
      <c r="A17416" s="263" t="s">
        <v>19916</v>
      </c>
      <c r="B17416" s="263" t="s">
        <v>24038</v>
      </c>
      <c r="C17416" s="263" t="s">
        <v>12</v>
      </c>
      <c r="D17416" t="s">
        <v>2</v>
      </c>
    </row>
    <row r="17417" spans="1:4" x14ac:dyDescent="0.2">
      <c r="A17417" s="263" t="s">
        <v>10389</v>
      </c>
      <c r="B17417" s="263" t="s">
        <v>24039</v>
      </c>
      <c r="C17417" s="263" t="s">
        <v>12</v>
      </c>
      <c r="D17417" t="s">
        <v>2</v>
      </c>
    </row>
    <row r="17418" spans="1:4" x14ac:dyDescent="0.2">
      <c r="A17418" s="263" t="s">
        <v>19917</v>
      </c>
      <c r="B17418" s="263" t="s">
        <v>24039</v>
      </c>
      <c r="C17418" s="263" t="s">
        <v>12</v>
      </c>
      <c r="D17418" t="s">
        <v>2</v>
      </c>
    </row>
    <row r="17419" spans="1:4" x14ac:dyDescent="0.2">
      <c r="A17419" s="263" t="s">
        <v>10390</v>
      </c>
      <c r="B17419" s="263" t="s">
        <v>24040</v>
      </c>
      <c r="C17419" s="263" t="s">
        <v>12</v>
      </c>
      <c r="D17419" t="s">
        <v>2</v>
      </c>
    </row>
    <row r="17420" spans="1:4" x14ac:dyDescent="0.2">
      <c r="A17420" s="263" t="s">
        <v>19918</v>
      </c>
      <c r="B17420" s="263" t="s">
        <v>24040</v>
      </c>
      <c r="C17420" s="263" t="s">
        <v>12</v>
      </c>
      <c r="D17420" t="s">
        <v>2</v>
      </c>
    </row>
    <row r="17421" spans="1:4" x14ac:dyDescent="0.2">
      <c r="A17421" s="263" t="s">
        <v>10391</v>
      </c>
      <c r="B17421" s="263" t="s">
        <v>24041</v>
      </c>
      <c r="C17421" s="263" t="s">
        <v>12</v>
      </c>
      <c r="D17421" t="s">
        <v>2</v>
      </c>
    </row>
    <row r="17422" spans="1:4" x14ac:dyDescent="0.2">
      <c r="A17422" s="263" t="s">
        <v>19919</v>
      </c>
      <c r="B17422" s="263" t="s">
        <v>24041</v>
      </c>
      <c r="C17422" s="263" t="s">
        <v>12</v>
      </c>
      <c r="D17422" t="s">
        <v>2</v>
      </c>
    </row>
    <row r="17423" spans="1:4" x14ac:dyDescent="0.2">
      <c r="A17423" s="263" t="s">
        <v>10392</v>
      </c>
      <c r="B17423" s="263" t="s">
        <v>24042</v>
      </c>
      <c r="C17423" s="263" t="s">
        <v>12</v>
      </c>
      <c r="D17423" t="s">
        <v>2</v>
      </c>
    </row>
    <row r="17424" spans="1:4" x14ac:dyDescent="0.2">
      <c r="A17424" s="263" t="s">
        <v>19920</v>
      </c>
      <c r="B17424" s="263" t="s">
        <v>24042</v>
      </c>
      <c r="C17424" s="263" t="s">
        <v>12</v>
      </c>
      <c r="D17424" t="s">
        <v>2</v>
      </c>
    </row>
    <row r="17425" spans="1:4" x14ac:dyDescent="0.2">
      <c r="A17425" s="263" t="s">
        <v>10393</v>
      </c>
      <c r="B17425" s="263" t="s">
        <v>24043</v>
      </c>
      <c r="C17425" s="263" t="s">
        <v>12</v>
      </c>
      <c r="D17425" t="s">
        <v>2</v>
      </c>
    </row>
    <row r="17426" spans="1:4" x14ac:dyDescent="0.2">
      <c r="A17426" s="263" t="s">
        <v>19921</v>
      </c>
      <c r="B17426" s="263" t="s">
        <v>24043</v>
      </c>
      <c r="C17426" s="263" t="s">
        <v>12</v>
      </c>
      <c r="D17426" t="s">
        <v>2</v>
      </c>
    </row>
    <row r="17427" spans="1:4" x14ac:dyDescent="0.2">
      <c r="A17427" s="263" t="s">
        <v>10394</v>
      </c>
      <c r="B17427" s="263" t="s">
        <v>24044</v>
      </c>
      <c r="C17427" s="263" t="s">
        <v>12</v>
      </c>
      <c r="D17427" t="s">
        <v>2</v>
      </c>
    </row>
    <row r="17428" spans="1:4" x14ac:dyDescent="0.2">
      <c r="A17428" s="263" t="s">
        <v>19922</v>
      </c>
      <c r="B17428" s="263" t="s">
        <v>24044</v>
      </c>
      <c r="C17428" s="263" t="s">
        <v>12</v>
      </c>
      <c r="D17428" t="s">
        <v>2</v>
      </c>
    </row>
    <row r="17429" spans="1:4" x14ac:dyDescent="0.2">
      <c r="A17429" s="263" t="s">
        <v>10395</v>
      </c>
      <c r="B17429" s="263" t="s">
        <v>24045</v>
      </c>
      <c r="C17429" s="263" t="s">
        <v>12</v>
      </c>
      <c r="D17429" t="s">
        <v>2</v>
      </c>
    </row>
    <row r="17430" spans="1:4" x14ac:dyDescent="0.2">
      <c r="A17430" s="263" t="s">
        <v>19923</v>
      </c>
      <c r="B17430" s="263" t="s">
        <v>24045</v>
      </c>
      <c r="C17430" s="263" t="s">
        <v>12</v>
      </c>
      <c r="D17430" t="s">
        <v>2</v>
      </c>
    </row>
    <row r="17431" spans="1:4" x14ac:dyDescent="0.2">
      <c r="A17431" s="263" t="s">
        <v>10396</v>
      </c>
      <c r="B17431" s="263" t="s">
        <v>32360</v>
      </c>
      <c r="C17431" s="263" t="s">
        <v>12</v>
      </c>
      <c r="D17431" t="s">
        <v>2</v>
      </c>
    </row>
    <row r="17432" spans="1:4" x14ac:dyDescent="0.2">
      <c r="A17432" s="263" t="s">
        <v>19924</v>
      </c>
      <c r="B17432" s="263" t="s">
        <v>32360</v>
      </c>
      <c r="C17432" s="263" t="s">
        <v>12</v>
      </c>
      <c r="D17432" t="s">
        <v>2</v>
      </c>
    </row>
    <row r="17433" spans="1:4" x14ac:dyDescent="0.2">
      <c r="A17433" s="263" t="s">
        <v>10397</v>
      </c>
      <c r="B17433" s="263" t="s">
        <v>32361</v>
      </c>
      <c r="C17433" s="263" t="s">
        <v>12</v>
      </c>
      <c r="D17433" t="s">
        <v>2</v>
      </c>
    </row>
    <row r="17434" spans="1:4" x14ac:dyDescent="0.2">
      <c r="A17434" s="263" t="s">
        <v>19925</v>
      </c>
      <c r="B17434" s="263" t="s">
        <v>32361</v>
      </c>
      <c r="C17434" s="263" t="s">
        <v>12</v>
      </c>
      <c r="D17434" t="s">
        <v>2</v>
      </c>
    </row>
    <row r="17435" spans="1:4" x14ac:dyDescent="0.2">
      <c r="A17435" s="263" t="s">
        <v>10398</v>
      </c>
      <c r="B17435" s="263" t="s">
        <v>32362</v>
      </c>
      <c r="C17435" s="263" t="s">
        <v>12</v>
      </c>
      <c r="D17435" t="s">
        <v>2</v>
      </c>
    </row>
    <row r="17436" spans="1:4" x14ac:dyDescent="0.2">
      <c r="A17436" s="263" t="s">
        <v>19926</v>
      </c>
      <c r="B17436" s="263" t="s">
        <v>32362</v>
      </c>
      <c r="C17436" s="263" t="s">
        <v>12</v>
      </c>
      <c r="D17436" t="s">
        <v>2</v>
      </c>
    </row>
    <row r="17437" spans="1:4" x14ac:dyDescent="0.2">
      <c r="A17437" s="263" t="s">
        <v>10399</v>
      </c>
      <c r="B17437" s="263" t="s">
        <v>32363</v>
      </c>
      <c r="C17437" s="263" t="s">
        <v>12</v>
      </c>
      <c r="D17437" t="s">
        <v>2</v>
      </c>
    </row>
    <row r="17438" spans="1:4" x14ac:dyDescent="0.2">
      <c r="A17438" s="263" t="s">
        <v>19927</v>
      </c>
      <c r="B17438" s="263" t="s">
        <v>32363</v>
      </c>
      <c r="C17438" s="263" t="s">
        <v>12</v>
      </c>
      <c r="D17438" t="s">
        <v>2</v>
      </c>
    </row>
    <row r="17439" spans="1:4" x14ac:dyDescent="0.2">
      <c r="A17439" s="263" t="s">
        <v>10400</v>
      </c>
      <c r="B17439" s="263" t="s">
        <v>32364</v>
      </c>
      <c r="C17439" s="263" t="s">
        <v>12</v>
      </c>
      <c r="D17439" t="s">
        <v>2</v>
      </c>
    </row>
    <row r="17440" spans="1:4" x14ac:dyDescent="0.2">
      <c r="A17440" s="263" t="s">
        <v>19928</v>
      </c>
      <c r="B17440" s="263" t="s">
        <v>32364</v>
      </c>
      <c r="C17440" s="263" t="s">
        <v>12</v>
      </c>
      <c r="D17440" t="s">
        <v>2</v>
      </c>
    </row>
    <row r="17441" spans="1:4" x14ac:dyDescent="0.2">
      <c r="A17441" s="263" t="s">
        <v>10401</v>
      </c>
      <c r="B17441" s="263" t="s">
        <v>32365</v>
      </c>
      <c r="C17441" s="263" t="s">
        <v>12</v>
      </c>
      <c r="D17441" t="s">
        <v>2</v>
      </c>
    </row>
    <row r="17442" spans="1:4" x14ac:dyDescent="0.2">
      <c r="A17442" s="263" t="s">
        <v>19929</v>
      </c>
      <c r="B17442" s="263" t="s">
        <v>32365</v>
      </c>
      <c r="C17442" s="263" t="s">
        <v>12</v>
      </c>
      <c r="D17442" t="s">
        <v>2</v>
      </c>
    </row>
    <row r="17443" spans="1:4" x14ac:dyDescent="0.2">
      <c r="A17443" s="263" t="s">
        <v>10402</v>
      </c>
      <c r="B17443" s="263" t="s">
        <v>32366</v>
      </c>
      <c r="C17443" s="263" t="s">
        <v>12</v>
      </c>
      <c r="D17443" t="s">
        <v>2</v>
      </c>
    </row>
    <row r="17444" spans="1:4" x14ac:dyDescent="0.2">
      <c r="A17444" s="263" t="s">
        <v>19930</v>
      </c>
      <c r="B17444" s="263" t="s">
        <v>32366</v>
      </c>
      <c r="C17444" s="263" t="s">
        <v>12</v>
      </c>
      <c r="D17444" t="s">
        <v>2</v>
      </c>
    </row>
    <row r="17445" spans="1:4" x14ac:dyDescent="0.2">
      <c r="A17445" s="263" t="s">
        <v>10403</v>
      </c>
      <c r="B17445" s="263" t="s">
        <v>24046</v>
      </c>
      <c r="C17445" s="263" t="s">
        <v>12</v>
      </c>
      <c r="D17445" t="s">
        <v>2</v>
      </c>
    </row>
    <row r="17446" spans="1:4" x14ac:dyDescent="0.2">
      <c r="A17446" s="263" t="s">
        <v>19931</v>
      </c>
      <c r="B17446" s="263" t="s">
        <v>24046</v>
      </c>
      <c r="C17446" s="263" t="s">
        <v>12</v>
      </c>
      <c r="D17446" t="s">
        <v>2</v>
      </c>
    </row>
    <row r="17447" spans="1:4" x14ac:dyDescent="0.2">
      <c r="A17447" s="263" t="s">
        <v>10404</v>
      </c>
      <c r="B17447" s="263" t="s">
        <v>24047</v>
      </c>
      <c r="C17447" s="263" t="s">
        <v>12</v>
      </c>
      <c r="D17447" t="s">
        <v>2</v>
      </c>
    </row>
    <row r="17448" spans="1:4" x14ac:dyDescent="0.2">
      <c r="A17448" s="263" t="s">
        <v>19932</v>
      </c>
      <c r="B17448" s="263" t="s">
        <v>24047</v>
      </c>
      <c r="C17448" s="263" t="s">
        <v>12</v>
      </c>
      <c r="D17448" t="s">
        <v>2</v>
      </c>
    </row>
    <row r="17449" spans="1:4" x14ac:dyDescent="0.2">
      <c r="A17449" s="263" t="s">
        <v>10405</v>
      </c>
      <c r="B17449" s="263" t="s">
        <v>24048</v>
      </c>
      <c r="C17449" s="263" t="s">
        <v>12</v>
      </c>
      <c r="D17449" t="s">
        <v>2</v>
      </c>
    </row>
    <row r="17450" spans="1:4" x14ac:dyDescent="0.2">
      <c r="A17450" s="263" t="s">
        <v>19933</v>
      </c>
      <c r="B17450" s="263" t="s">
        <v>24048</v>
      </c>
      <c r="C17450" s="263" t="s">
        <v>12</v>
      </c>
      <c r="D17450" t="s">
        <v>2</v>
      </c>
    </row>
    <row r="17451" spans="1:4" x14ac:dyDescent="0.2">
      <c r="A17451" s="263" t="s">
        <v>10406</v>
      </c>
      <c r="B17451" s="263" t="s">
        <v>24049</v>
      </c>
      <c r="C17451" s="263" t="s">
        <v>12</v>
      </c>
      <c r="D17451" t="s">
        <v>2</v>
      </c>
    </row>
    <row r="17452" spans="1:4" x14ac:dyDescent="0.2">
      <c r="A17452" s="263" t="s">
        <v>19934</v>
      </c>
      <c r="B17452" s="263" t="s">
        <v>24049</v>
      </c>
      <c r="C17452" s="263" t="s">
        <v>12</v>
      </c>
      <c r="D17452" t="s">
        <v>2</v>
      </c>
    </row>
    <row r="17453" spans="1:4" x14ac:dyDescent="0.2">
      <c r="A17453" s="263" t="s">
        <v>10407</v>
      </c>
      <c r="B17453" s="263" t="s">
        <v>24050</v>
      </c>
      <c r="C17453" s="263" t="s">
        <v>12</v>
      </c>
      <c r="D17453" t="s">
        <v>2</v>
      </c>
    </row>
    <row r="17454" spans="1:4" x14ac:dyDescent="0.2">
      <c r="A17454" s="263" t="s">
        <v>19935</v>
      </c>
      <c r="B17454" s="263" t="s">
        <v>24050</v>
      </c>
      <c r="C17454" s="263" t="s">
        <v>12</v>
      </c>
      <c r="D17454" t="s">
        <v>2</v>
      </c>
    </row>
    <row r="17455" spans="1:4" x14ac:dyDescent="0.2">
      <c r="A17455" s="263" t="s">
        <v>10408</v>
      </c>
      <c r="B17455" s="263" t="s">
        <v>24051</v>
      </c>
      <c r="C17455" s="263" t="s">
        <v>12</v>
      </c>
      <c r="D17455" t="s">
        <v>2</v>
      </c>
    </row>
    <row r="17456" spans="1:4" x14ac:dyDescent="0.2">
      <c r="A17456" s="263" t="s">
        <v>19936</v>
      </c>
      <c r="B17456" s="263" t="s">
        <v>24051</v>
      </c>
      <c r="C17456" s="263" t="s">
        <v>12</v>
      </c>
      <c r="D17456" t="s">
        <v>2</v>
      </c>
    </row>
    <row r="17457" spans="1:4" x14ac:dyDescent="0.2">
      <c r="A17457" s="263" t="s">
        <v>10409</v>
      </c>
      <c r="B17457" s="263" t="s">
        <v>24052</v>
      </c>
      <c r="C17457" s="263" t="s">
        <v>12</v>
      </c>
      <c r="D17457" t="s">
        <v>2</v>
      </c>
    </row>
    <row r="17458" spans="1:4" x14ac:dyDescent="0.2">
      <c r="A17458" s="263" t="s">
        <v>19937</v>
      </c>
      <c r="B17458" s="263" t="s">
        <v>24052</v>
      </c>
      <c r="C17458" s="263" t="s">
        <v>12</v>
      </c>
      <c r="D17458" t="s">
        <v>2</v>
      </c>
    </row>
    <row r="17459" spans="1:4" x14ac:dyDescent="0.2">
      <c r="A17459" s="263" t="s">
        <v>10410</v>
      </c>
      <c r="B17459" s="263" t="s">
        <v>24053</v>
      </c>
      <c r="C17459" s="263" t="s">
        <v>12</v>
      </c>
      <c r="D17459" t="s">
        <v>2</v>
      </c>
    </row>
    <row r="17460" spans="1:4" x14ac:dyDescent="0.2">
      <c r="A17460" s="263" t="s">
        <v>19938</v>
      </c>
      <c r="B17460" s="263" t="s">
        <v>24053</v>
      </c>
      <c r="C17460" s="263" t="s">
        <v>12</v>
      </c>
      <c r="D17460" t="s">
        <v>2</v>
      </c>
    </row>
    <row r="17461" spans="1:4" x14ac:dyDescent="0.2">
      <c r="A17461" s="263" t="s">
        <v>10411</v>
      </c>
      <c r="B17461" s="263" t="s">
        <v>24054</v>
      </c>
      <c r="C17461" s="263" t="s">
        <v>12</v>
      </c>
      <c r="D17461" t="s">
        <v>2</v>
      </c>
    </row>
    <row r="17462" spans="1:4" x14ac:dyDescent="0.2">
      <c r="A17462" s="263" t="s">
        <v>19939</v>
      </c>
      <c r="B17462" s="263" t="s">
        <v>24054</v>
      </c>
      <c r="C17462" s="263" t="s">
        <v>12</v>
      </c>
      <c r="D17462" t="s">
        <v>2</v>
      </c>
    </row>
    <row r="17463" spans="1:4" x14ac:dyDescent="0.2">
      <c r="A17463" s="263" t="s">
        <v>10412</v>
      </c>
      <c r="B17463" s="263" t="s">
        <v>32367</v>
      </c>
      <c r="C17463" s="263" t="s">
        <v>12</v>
      </c>
      <c r="D17463" t="s">
        <v>2</v>
      </c>
    </row>
    <row r="17464" spans="1:4" x14ac:dyDescent="0.2">
      <c r="A17464" s="263" t="s">
        <v>19940</v>
      </c>
      <c r="B17464" s="263" t="s">
        <v>32367</v>
      </c>
      <c r="C17464" s="263" t="s">
        <v>12</v>
      </c>
      <c r="D17464" t="s">
        <v>2</v>
      </c>
    </row>
    <row r="17465" spans="1:4" x14ac:dyDescent="0.2">
      <c r="A17465" s="263" t="s">
        <v>10413</v>
      </c>
      <c r="B17465" s="263" t="s">
        <v>32368</v>
      </c>
      <c r="C17465" s="263" t="s">
        <v>12</v>
      </c>
      <c r="D17465" t="s">
        <v>2</v>
      </c>
    </row>
    <row r="17466" spans="1:4" x14ac:dyDescent="0.2">
      <c r="A17466" s="263" t="s">
        <v>19941</v>
      </c>
      <c r="B17466" s="263" t="s">
        <v>32368</v>
      </c>
      <c r="C17466" s="263" t="s">
        <v>12</v>
      </c>
      <c r="D17466" t="s">
        <v>2</v>
      </c>
    </row>
    <row r="17467" spans="1:4" x14ac:dyDescent="0.2">
      <c r="A17467" s="263" t="s">
        <v>10414</v>
      </c>
      <c r="B17467" s="263" t="s">
        <v>32369</v>
      </c>
      <c r="C17467" s="263" t="s">
        <v>12</v>
      </c>
      <c r="D17467" t="s">
        <v>2</v>
      </c>
    </row>
    <row r="17468" spans="1:4" x14ac:dyDescent="0.2">
      <c r="A17468" s="263" t="s">
        <v>19942</v>
      </c>
      <c r="B17468" s="263" t="s">
        <v>32369</v>
      </c>
      <c r="C17468" s="263" t="s">
        <v>12</v>
      </c>
      <c r="D17468" t="s">
        <v>2</v>
      </c>
    </row>
    <row r="17469" spans="1:4" x14ac:dyDescent="0.2">
      <c r="A17469" s="263" t="s">
        <v>10415</v>
      </c>
      <c r="B17469" s="263" t="s">
        <v>32370</v>
      </c>
      <c r="C17469" s="263" t="s">
        <v>12</v>
      </c>
      <c r="D17469" t="s">
        <v>2</v>
      </c>
    </row>
    <row r="17470" spans="1:4" x14ac:dyDescent="0.2">
      <c r="A17470" s="263" t="s">
        <v>19943</v>
      </c>
      <c r="B17470" s="263" t="s">
        <v>32370</v>
      </c>
      <c r="C17470" s="263" t="s">
        <v>12</v>
      </c>
      <c r="D17470" t="s">
        <v>2</v>
      </c>
    </row>
    <row r="17471" spans="1:4" x14ac:dyDescent="0.2">
      <c r="A17471" s="263" t="s">
        <v>10416</v>
      </c>
      <c r="B17471" s="263" t="s">
        <v>32371</v>
      </c>
      <c r="C17471" s="263" t="s">
        <v>12</v>
      </c>
      <c r="D17471" t="s">
        <v>2</v>
      </c>
    </row>
    <row r="17472" spans="1:4" x14ac:dyDescent="0.2">
      <c r="A17472" s="263" t="s">
        <v>19944</v>
      </c>
      <c r="B17472" s="263" t="s">
        <v>32371</v>
      </c>
      <c r="C17472" s="263" t="s">
        <v>12</v>
      </c>
      <c r="D17472" t="s">
        <v>2</v>
      </c>
    </row>
    <row r="17473" spans="1:4" x14ac:dyDescent="0.2">
      <c r="A17473" s="263" t="s">
        <v>10417</v>
      </c>
      <c r="B17473" s="263" t="s">
        <v>32372</v>
      </c>
      <c r="C17473" s="263" t="s">
        <v>12</v>
      </c>
      <c r="D17473" t="s">
        <v>2</v>
      </c>
    </row>
    <row r="17474" spans="1:4" x14ac:dyDescent="0.2">
      <c r="A17474" s="263" t="s">
        <v>19945</v>
      </c>
      <c r="B17474" s="263" t="s">
        <v>32372</v>
      </c>
      <c r="C17474" s="263" t="s">
        <v>12</v>
      </c>
      <c r="D17474" t="s">
        <v>2</v>
      </c>
    </row>
    <row r="17475" spans="1:4" x14ac:dyDescent="0.2">
      <c r="A17475" s="263" t="s">
        <v>10418</v>
      </c>
      <c r="B17475" s="263" t="s">
        <v>32373</v>
      </c>
      <c r="C17475" s="263" t="s">
        <v>12</v>
      </c>
      <c r="D17475" t="s">
        <v>2</v>
      </c>
    </row>
    <row r="17476" spans="1:4" x14ac:dyDescent="0.2">
      <c r="A17476" s="263" t="s">
        <v>19946</v>
      </c>
      <c r="B17476" s="263" t="s">
        <v>32373</v>
      </c>
      <c r="C17476" s="263" t="s">
        <v>12</v>
      </c>
      <c r="D17476" t="s">
        <v>2</v>
      </c>
    </row>
    <row r="17477" spans="1:4" x14ac:dyDescent="0.2">
      <c r="A17477" s="263" t="s">
        <v>10419</v>
      </c>
      <c r="B17477" s="263" t="s">
        <v>32374</v>
      </c>
      <c r="C17477" s="263" t="s">
        <v>12</v>
      </c>
      <c r="D17477" t="s">
        <v>2</v>
      </c>
    </row>
    <row r="17478" spans="1:4" x14ac:dyDescent="0.2">
      <c r="A17478" s="263" t="s">
        <v>19947</v>
      </c>
      <c r="B17478" s="263" t="s">
        <v>32374</v>
      </c>
      <c r="C17478" s="263" t="s">
        <v>12</v>
      </c>
      <c r="D17478" t="s">
        <v>2</v>
      </c>
    </row>
    <row r="17479" spans="1:4" x14ac:dyDescent="0.2">
      <c r="A17479" s="263" t="s">
        <v>10420</v>
      </c>
      <c r="B17479" s="263" t="s">
        <v>32375</v>
      </c>
      <c r="C17479" s="263" t="s">
        <v>12</v>
      </c>
      <c r="D17479" t="s">
        <v>2</v>
      </c>
    </row>
    <row r="17480" spans="1:4" x14ac:dyDescent="0.2">
      <c r="A17480" s="263" t="s">
        <v>19948</v>
      </c>
      <c r="B17480" s="263" t="s">
        <v>32375</v>
      </c>
      <c r="C17480" s="263" t="s">
        <v>12</v>
      </c>
      <c r="D17480" t="s">
        <v>2</v>
      </c>
    </row>
    <row r="17481" spans="1:4" x14ac:dyDescent="0.2">
      <c r="A17481" s="263" t="s">
        <v>10421</v>
      </c>
      <c r="B17481" s="263" t="s">
        <v>32376</v>
      </c>
      <c r="C17481" s="263" t="s">
        <v>12</v>
      </c>
      <c r="D17481" t="s">
        <v>2</v>
      </c>
    </row>
    <row r="17482" spans="1:4" x14ac:dyDescent="0.2">
      <c r="A17482" s="263" t="s">
        <v>19949</v>
      </c>
      <c r="B17482" s="263" t="s">
        <v>32376</v>
      </c>
      <c r="C17482" s="263" t="s">
        <v>12</v>
      </c>
      <c r="D17482" t="s">
        <v>2</v>
      </c>
    </row>
    <row r="17483" spans="1:4" x14ac:dyDescent="0.2">
      <c r="A17483" s="263" t="s">
        <v>10422</v>
      </c>
      <c r="B17483" s="263" t="s">
        <v>24055</v>
      </c>
      <c r="C17483" s="263" t="s">
        <v>12</v>
      </c>
      <c r="D17483" t="s">
        <v>2</v>
      </c>
    </row>
    <row r="17484" spans="1:4" x14ac:dyDescent="0.2">
      <c r="A17484" s="263" t="s">
        <v>19950</v>
      </c>
      <c r="B17484" s="263" t="s">
        <v>24055</v>
      </c>
      <c r="C17484" s="263" t="s">
        <v>12</v>
      </c>
      <c r="D17484" t="s">
        <v>2</v>
      </c>
    </row>
    <row r="17485" spans="1:4" x14ac:dyDescent="0.2">
      <c r="A17485" s="263" t="s">
        <v>10423</v>
      </c>
      <c r="B17485" s="263" t="s">
        <v>24056</v>
      </c>
      <c r="C17485" s="263" t="s">
        <v>12</v>
      </c>
      <c r="D17485" t="s">
        <v>2</v>
      </c>
    </row>
    <row r="17486" spans="1:4" x14ac:dyDescent="0.2">
      <c r="A17486" s="263" t="s">
        <v>19951</v>
      </c>
      <c r="B17486" s="263" t="s">
        <v>24056</v>
      </c>
      <c r="C17486" s="263" t="s">
        <v>12</v>
      </c>
      <c r="D17486" t="s">
        <v>2</v>
      </c>
    </row>
    <row r="17487" spans="1:4" x14ac:dyDescent="0.2">
      <c r="A17487" s="263" t="s">
        <v>10424</v>
      </c>
      <c r="B17487" s="263" t="s">
        <v>24057</v>
      </c>
      <c r="C17487" s="263" t="s">
        <v>12</v>
      </c>
      <c r="D17487" t="s">
        <v>2</v>
      </c>
    </row>
    <row r="17488" spans="1:4" x14ac:dyDescent="0.2">
      <c r="A17488" s="263" t="s">
        <v>19952</v>
      </c>
      <c r="B17488" s="263" t="s">
        <v>24057</v>
      </c>
      <c r="C17488" s="263" t="s">
        <v>12</v>
      </c>
      <c r="D17488" t="s">
        <v>2</v>
      </c>
    </row>
    <row r="17489" spans="1:4" x14ac:dyDescent="0.2">
      <c r="A17489" s="263" t="s">
        <v>10425</v>
      </c>
      <c r="B17489" s="263" t="s">
        <v>24058</v>
      </c>
      <c r="C17489" s="263" t="s">
        <v>12</v>
      </c>
      <c r="D17489" t="s">
        <v>2</v>
      </c>
    </row>
    <row r="17490" spans="1:4" x14ac:dyDescent="0.2">
      <c r="A17490" s="263" t="s">
        <v>19953</v>
      </c>
      <c r="B17490" s="263" t="s">
        <v>24058</v>
      </c>
      <c r="C17490" s="263" t="s">
        <v>12</v>
      </c>
      <c r="D17490" t="s">
        <v>2</v>
      </c>
    </row>
    <row r="17491" spans="1:4" x14ac:dyDescent="0.2">
      <c r="A17491" s="263" t="s">
        <v>10426</v>
      </c>
      <c r="B17491" s="263" t="s">
        <v>24059</v>
      </c>
      <c r="C17491" s="263" t="s">
        <v>12</v>
      </c>
      <c r="D17491" t="s">
        <v>2</v>
      </c>
    </row>
    <row r="17492" spans="1:4" x14ac:dyDescent="0.2">
      <c r="A17492" s="263" t="s">
        <v>19954</v>
      </c>
      <c r="B17492" s="263" t="s">
        <v>24059</v>
      </c>
      <c r="C17492" s="263" t="s">
        <v>12</v>
      </c>
      <c r="D17492" t="s">
        <v>2</v>
      </c>
    </row>
    <row r="17493" spans="1:4" x14ac:dyDescent="0.2">
      <c r="A17493" s="263" t="s">
        <v>10427</v>
      </c>
      <c r="B17493" s="263" t="s">
        <v>24060</v>
      </c>
      <c r="C17493" s="263" t="s">
        <v>12</v>
      </c>
      <c r="D17493" t="s">
        <v>2</v>
      </c>
    </row>
    <row r="17494" spans="1:4" x14ac:dyDescent="0.2">
      <c r="A17494" s="263" t="s">
        <v>19955</v>
      </c>
      <c r="B17494" s="263" t="s">
        <v>24060</v>
      </c>
      <c r="C17494" s="263" t="s">
        <v>12</v>
      </c>
      <c r="D17494" t="s">
        <v>2</v>
      </c>
    </row>
    <row r="17495" spans="1:4" x14ac:dyDescent="0.2">
      <c r="A17495" s="263" t="s">
        <v>10428</v>
      </c>
      <c r="B17495" s="263" t="s">
        <v>24061</v>
      </c>
      <c r="C17495" s="263" t="s">
        <v>12</v>
      </c>
      <c r="D17495" t="s">
        <v>2</v>
      </c>
    </row>
    <row r="17496" spans="1:4" x14ac:dyDescent="0.2">
      <c r="A17496" s="263" t="s">
        <v>19956</v>
      </c>
      <c r="B17496" s="263" t="s">
        <v>24061</v>
      </c>
      <c r="C17496" s="263" t="s">
        <v>12</v>
      </c>
      <c r="D17496" t="s">
        <v>2</v>
      </c>
    </row>
    <row r="17497" spans="1:4" x14ac:dyDescent="0.2">
      <c r="A17497" s="263" t="s">
        <v>10429</v>
      </c>
      <c r="B17497" s="263" t="s">
        <v>24062</v>
      </c>
      <c r="C17497" s="263" t="s">
        <v>12</v>
      </c>
      <c r="D17497" t="s">
        <v>2</v>
      </c>
    </row>
    <row r="17498" spans="1:4" x14ac:dyDescent="0.2">
      <c r="A17498" s="263" t="s">
        <v>19957</v>
      </c>
      <c r="B17498" s="263" t="s">
        <v>24062</v>
      </c>
      <c r="C17498" s="263" t="s">
        <v>12</v>
      </c>
      <c r="D17498" t="s">
        <v>2</v>
      </c>
    </row>
    <row r="17499" spans="1:4" x14ac:dyDescent="0.2">
      <c r="A17499" s="263" t="s">
        <v>10430</v>
      </c>
      <c r="B17499" s="263" t="s">
        <v>24063</v>
      </c>
      <c r="C17499" s="263" t="s">
        <v>12</v>
      </c>
      <c r="D17499" t="s">
        <v>2</v>
      </c>
    </row>
    <row r="17500" spans="1:4" x14ac:dyDescent="0.2">
      <c r="A17500" s="263" t="s">
        <v>19958</v>
      </c>
      <c r="B17500" s="263" t="s">
        <v>24063</v>
      </c>
      <c r="C17500" s="263" t="s">
        <v>12</v>
      </c>
      <c r="D17500" t="s">
        <v>2</v>
      </c>
    </row>
    <row r="17501" spans="1:4" x14ac:dyDescent="0.2">
      <c r="A17501" s="263" t="s">
        <v>10431</v>
      </c>
      <c r="B17501" s="263" t="s">
        <v>24064</v>
      </c>
      <c r="C17501" s="263" t="s">
        <v>12</v>
      </c>
      <c r="D17501" t="s">
        <v>2</v>
      </c>
    </row>
    <row r="17502" spans="1:4" x14ac:dyDescent="0.2">
      <c r="A17502" s="263" t="s">
        <v>19959</v>
      </c>
      <c r="B17502" s="263" t="s">
        <v>24064</v>
      </c>
      <c r="C17502" s="263" t="s">
        <v>12</v>
      </c>
      <c r="D17502" t="s">
        <v>2</v>
      </c>
    </row>
    <row r="17503" spans="1:4" x14ac:dyDescent="0.2">
      <c r="A17503" s="263" t="s">
        <v>10432</v>
      </c>
      <c r="B17503" s="263" t="s">
        <v>24065</v>
      </c>
      <c r="C17503" s="263" t="s">
        <v>12</v>
      </c>
      <c r="D17503" t="s">
        <v>2</v>
      </c>
    </row>
    <row r="17504" spans="1:4" x14ac:dyDescent="0.2">
      <c r="A17504" s="263" t="s">
        <v>19960</v>
      </c>
      <c r="B17504" s="263" t="s">
        <v>24065</v>
      </c>
      <c r="C17504" s="263" t="s">
        <v>12</v>
      </c>
      <c r="D17504" t="s">
        <v>2</v>
      </c>
    </row>
    <row r="17505" spans="1:4" x14ac:dyDescent="0.2">
      <c r="A17505" s="263" t="s">
        <v>10433</v>
      </c>
      <c r="B17505" s="263" t="s">
        <v>32377</v>
      </c>
      <c r="C17505" s="263" t="s">
        <v>12</v>
      </c>
      <c r="D17505" t="s">
        <v>2</v>
      </c>
    </row>
    <row r="17506" spans="1:4" x14ac:dyDescent="0.2">
      <c r="A17506" s="263" t="s">
        <v>19961</v>
      </c>
      <c r="B17506" s="263" t="s">
        <v>32377</v>
      </c>
      <c r="C17506" s="263" t="s">
        <v>12</v>
      </c>
      <c r="D17506" t="s">
        <v>2</v>
      </c>
    </row>
    <row r="17507" spans="1:4" x14ac:dyDescent="0.2">
      <c r="A17507" s="263" t="s">
        <v>10434</v>
      </c>
      <c r="B17507" s="263" t="s">
        <v>32378</v>
      </c>
      <c r="C17507" s="263" t="s">
        <v>12</v>
      </c>
      <c r="D17507" t="s">
        <v>2</v>
      </c>
    </row>
    <row r="17508" spans="1:4" x14ac:dyDescent="0.2">
      <c r="A17508" s="263" t="s">
        <v>19962</v>
      </c>
      <c r="B17508" s="263" t="s">
        <v>32378</v>
      </c>
      <c r="C17508" s="263" t="s">
        <v>12</v>
      </c>
      <c r="D17508" t="s">
        <v>2</v>
      </c>
    </row>
    <row r="17509" spans="1:4" x14ac:dyDescent="0.2">
      <c r="A17509" s="263" t="s">
        <v>10435</v>
      </c>
      <c r="B17509" s="263" t="s">
        <v>32379</v>
      </c>
      <c r="C17509" s="263" t="s">
        <v>12</v>
      </c>
      <c r="D17509" t="s">
        <v>2</v>
      </c>
    </row>
    <row r="17510" spans="1:4" x14ac:dyDescent="0.2">
      <c r="A17510" s="263" t="s">
        <v>19963</v>
      </c>
      <c r="B17510" s="263" t="s">
        <v>32379</v>
      </c>
      <c r="C17510" s="263" t="s">
        <v>12</v>
      </c>
      <c r="D17510" t="s">
        <v>2</v>
      </c>
    </row>
    <row r="17511" spans="1:4" x14ac:dyDescent="0.2">
      <c r="A17511" s="263" t="s">
        <v>10436</v>
      </c>
      <c r="B17511" s="263" t="s">
        <v>32380</v>
      </c>
      <c r="C17511" s="263" t="s">
        <v>12</v>
      </c>
      <c r="D17511" t="s">
        <v>2</v>
      </c>
    </row>
    <row r="17512" spans="1:4" x14ac:dyDescent="0.2">
      <c r="A17512" s="263" t="s">
        <v>19964</v>
      </c>
      <c r="B17512" s="263" t="s">
        <v>32380</v>
      </c>
      <c r="C17512" s="263" t="s">
        <v>12</v>
      </c>
      <c r="D17512" t="s">
        <v>2</v>
      </c>
    </row>
    <row r="17513" spans="1:4" x14ac:dyDescent="0.2">
      <c r="A17513" s="263" t="s">
        <v>10437</v>
      </c>
      <c r="B17513" s="263" t="s">
        <v>32381</v>
      </c>
      <c r="C17513" s="263" t="s">
        <v>12</v>
      </c>
      <c r="D17513" t="s">
        <v>2</v>
      </c>
    </row>
    <row r="17514" spans="1:4" x14ac:dyDescent="0.2">
      <c r="A17514" s="263" t="s">
        <v>19965</v>
      </c>
      <c r="B17514" s="263" t="s">
        <v>32381</v>
      </c>
      <c r="C17514" s="263" t="s">
        <v>12</v>
      </c>
      <c r="D17514" t="s">
        <v>2</v>
      </c>
    </row>
    <row r="17515" spans="1:4" x14ac:dyDescent="0.2">
      <c r="A17515" s="263" t="s">
        <v>10438</v>
      </c>
      <c r="B17515" s="263" t="s">
        <v>32382</v>
      </c>
      <c r="C17515" s="263" t="s">
        <v>12</v>
      </c>
      <c r="D17515" t="s">
        <v>2</v>
      </c>
    </row>
    <row r="17516" spans="1:4" x14ac:dyDescent="0.2">
      <c r="A17516" s="263" t="s">
        <v>19966</v>
      </c>
      <c r="B17516" s="263" t="s">
        <v>32382</v>
      </c>
      <c r="C17516" s="263" t="s">
        <v>12</v>
      </c>
      <c r="D17516" t="s">
        <v>2</v>
      </c>
    </row>
    <row r="17517" spans="1:4" x14ac:dyDescent="0.2">
      <c r="A17517" s="263" t="s">
        <v>10439</v>
      </c>
      <c r="B17517" s="263" t="s">
        <v>32383</v>
      </c>
      <c r="C17517" s="263" t="s">
        <v>12</v>
      </c>
      <c r="D17517" t="s">
        <v>2</v>
      </c>
    </row>
    <row r="17518" spans="1:4" x14ac:dyDescent="0.2">
      <c r="A17518" s="263" t="s">
        <v>19967</v>
      </c>
      <c r="B17518" s="263" t="s">
        <v>32383</v>
      </c>
      <c r="C17518" s="263" t="s">
        <v>12</v>
      </c>
      <c r="D17518" t="s">
        <v>2</v>
      </c>
    </row>
    <row r="17519" spans="1:4" x14ac:dyDescent="0.2">
      <c r="A17519" s="263" t="s">
        <v>10440</v>
      </c>
      <c r="B17519" s="263" t="s">
        <v>32384</v>
      </c>
      <c r="C17519" s="263" t="s">
        <v>12</v>
      </c>
      <c r="D17519" t="s">
        <v>2</v>
      </c>
    </row>
    <row r="17520" spans="1:4" x14ac:dyDescent="0.2">
      <c r="A17520" s="263" t="s">
        <v>19968</v>
      </c>
      <c r="B17520" s="263" t="s">
        <v>32384</v>
      </c>
      <c r="C17520" s="263" t="s">
        <v>12</v>
      </c>
      <c r="D17520" t="s">
        <v>2</v>
      </c>
    </row>
    <row r="17521" spans="1:4" x14ac:dyDescent="0.2">
      <c r="A17521" s="263" t="s">
        <v>10441</v>
      </c>
      <c r="B17521" s="263" t="s">
        <v>32385</v>
      </c>
      <c r="C17521" s="263" t="s">
        <v>12</v>
      </c>
      <c r="D17521" t="s">
        <v>2</v>
      </c>
    </row>
    <row r="17522" spans="1:4" x14ac:dyDescent="0.2">
      <c r="A17522" s="263" t="s">
        <v>19969</v>
      </c>
      <c r="B17522" s="263" t="s">
        <v>32385</v>
      </c>
      <c r="C17522" s="263" t="s">
        <v>12</v>
      </c>
      <c r="D17522" t="s">
        <v>2</v>
      </c>
    </row>
    <row r="17523" spans="1:4" x14ac:dyDescent="0.2">
      <c r="A17523" s="263" t="s">
        <v>10442</v>
      </c>
      <c r="B17523" s="263" t="s">
        <v>32386</v>
      </c>
      <c r="C17523" s="263" t="s">
        <v>12</v>
      </c>
      <c r="D17523" t="s">
        <v>2</v>
      </c>
    </row>
    <row r="17524" spans="1:4" x14ac:dyDescent="0.2">
      <c r="A17524" s="263" t="s">
        <v>19970</v>
      </c>
      <c r="B17524" s="263" t="s">
        <v>32386</v>
      </c>
      <c r="C17524" s="263" t="s">
        <v>12</v>
      </c>
      <c r="D17524" t="s">
        <v>2</v>
      </c>
    </row>
    <row r="17525" spans="1:4" x14ac:dyDescent="0.2">
      <c r="A17525" s="263" t="s">
        <v>10443</v>
      </c>
      <c r="B17525" s="263" t="s">
        <v>32387</v>
      </c>
      <c r="C17525" s="263" t="s">
        <v>12</v>
      </c>
      <c r="D17525" t="s">
        <v>2</v>
      </c>
    </row>
    <row r="17526" spans="1:4" x14ac:dyDescent="0.2">
      <c r="A17526" s="263" t="s">
        <v>19971</v>
      </c>
      <c r="B17526" s="263" t="s">
        <v>32387</v>
      </c>
      <c r="C17526" s="263" t="s">
        <v>12</v>
      </c>
      <c r="D17526" t="s">
        <v>2</v>
      </c>
    </row>
    <row r="17527" spans="1:4" x14ac:dyDescent="0.2">
      <c r="A17527" s="263" t="s">
        <v>10444</v>
      </c>
      <c r="B17527" s="263" t="s">
        <v>32388</v>
      </c>
      <c r="C17527" s="263" t="s">
        <v>12</v>
      </c>
      <c r="D17527" t="s">
        <v>2</v>
      </c>
    </row>
    <row r="17528" spans="1:4" x14ac:dyDescent="0.2">
      <c r="A17528" s="263" t="s">
        <v>19972</v>
      </c>
      <c r="B17528" s="263" t="s">
        <v>32388</v>
      </c>
      <c r="C17528" s="263" t="s">
        <v>12</v>
      </c>
      <c r="D17528" t="s">
        <v>2</v>
      </c>
    </row>
    <row r="17529" spans="1:4" x14ac:dyDescent="0.2">
      <c r="A17529" s="263" t="s">
        <v>10445</v>
      </c>
      <c r="B17529" s="263" t="s">
        <v>32389</v>
      </c>
      <c r="C17529" s="263" t="s">
        <v>12</v>
      </c>
      <c r="D17529" t="s">
        <v>2</v>
      </c>
    </row>
    <row r="17530" spans="1:4" x14ac:dyDescent="0.2">
      <c r="A17530" s="263" t="s">
        <v>19973</v>
      </c>
      <c r="B17530" s="263" t="s">
        <v>32389</v>
      </c>
      <c r="C17530" s="263" t="s">
        <v>12</v>
      </c>
      <c r="D17530" t="s">
        <v>2</v>
      </c>
    </row>
    <row r="17531" spans="1:4" x14ac:dyDescent="0.2">
      <c r="A17531" s="263" t="s">
        <v>10446</v>
      </c>
      <c r="B17531" s="263" t="s">
        <v>32390</v>
      </c>
      <c r="C17531" s="263" t="s">
        <v>12</v>
      </c>
      <c r="D17531" t="s">
        <v>2</v>
      </c>
    </row>
    <row r="17532" spans="1:4" x14ac:dyDescent="0.2">
      <c r="A17532" s="263" t="s">
        <v>19974</v>
      </c>
      <c r="B17532" s="263" t="s">
        <v>32390</v>
      </c>
      <c r="C17532" s="263" t="s">
        <v>12</v>
      </c>
      <c r="D17532" t="s">
        <v>2</v>
      </c>
    </row>
    <row r="17533" spans="1:4" x14ac:dyDescent="0.2">
      <c r="A17533" s="263" t="s">
        <v>10447</v>
      </c>
      <c r="B17533" s="263" t="s">
        <v>32391</v>
      </c>
      <c r="C17533" s="263" t="s">
        <v>12</v>
      </c>
      <c r="D17533" t="s">
        <v>2</v>
      </c>
    </row>
    <row r="17534" spans="1:4" x14ac:dyDescent="0.2">
      <c r="A17534" s="263" t="s">
        <v>19975</v>
      </c>
      <c r="B17534" s="263" t="s">
        <v>32391</v>
      </c>
      <c r="C17534" s="263" t="s">
        <v>12</v>
      </c>
      <c r="D17534" t="s">
        <v>2</v>
      </c>
    </row>
    <row r="17535" spans="1:4" x14ac:dyDescent="0.2">
      <c r="A17535" s="263" t="s">
        <v>10448</v>
      </c>
      <c r="B17535" s="263" t="s">
        <v>32392</v>
      </c>
      <c r="C17535" s="263" t="s">
        <v>12</v>
      </c>
      <c r="D17535" t="s">
        <v>2</v>
      </c>
    </row>
    <row r="17536" spans="1:4" x14ac:dyDescent="0.2">
      <c r="A17536" s="263" t="s">
        <v>19976</v>
      </c>
      <c r="B17536" s="263" t="s">
        <v>32392</v>
      </c>
      <c r="C17536" s="263" t="s">
        <v>12</v>
      </c>
      <c r="D17536" t="s">
        <v>2</v>
      </c>
    </row>
    <row r="17537" spans="1:4" x14ac:dyDescent="0.2">
      <c r="A17537" s="263" t="s">
        <v>10449</v>
      </c>
      <c r="B17537" s="263" t="s">
        <v>32393</v>
      </c>
      <c r="C17537" s="263" t="s">
        <v>12</v>
      </c>
      <c r="D17537" t="s">
        <v>2</v>
      </c>
    </row>
    <row r="17538" spans="1:4" x14ac:dyDescent="0.2">
      <c r="A17538" s="263" t="s">
        <v>19977</v>
      </c>
      <c r="B17538" s="263" t="s">
        <v>32393</v>
      </c>
      <c r="C17538" s="263" t="s">
        <v>12</v>
      </c>
      <c r="D17538" t="s">
        <v>2</v>
      </c>
    </row>
    <row r="17539" spans="1:4" x14ac:dyDescent="0.2">
      <c r="A17539" s="263" t="s">
        <v>10450</v>
      </c>
      <c r="B17539" s="263" t="s">
        <v>32394</v>
      </c>
      <c r="C17539" s="263" t="s">
        <v>12</v>
      </c>
      <c r="D17539" t="s">
        <v>2</v>
      </c>
    </row>
    <row r="17540" spans="1:4" x14ac:dyDescent="0.2">
      <c r="A17540" s="263" t="s">
        <v>19978</v>
      </c>
      <c r="B17540" s="263" t="s">
        <v>32394</v>
      </c>
      <c r="C17540" s="263" t="s">
        <v>12</v>
      </c>
      <c r="D17540" t="s">
        <v>2</v>
      </c>
    </row>
    <row r="17541" spans="1:4" x14ac:dyDescent="0.2">
      <c r="A17541" s="263" t="s">
        <v>10451</v>
      </c>
      <c r="B17541" s="263" t="s">
        <v>32395</v>
      </c>
      <c r="C17541" s="263" t="s">
        <v>12</v>
      </c>
      <c r="D17541" t="s">
        <v>2</v>
      </c>
    </row>
    <row r="17542" spans="1:4" x14ac:dyDescent="0.2">
      <c r="A17542" s="263" t="s">
        <v>19979</v>
      </c>
      <c r="B17542" s="263" t="s">
        <v>32395</v>
      </c>
      <c r="C17542" s="263" t="s">
        <v>12</v>
      </c>
      <c r="D17542" t="s">
        <v>2</v>
      </c>
    </row>
    <row r="17543" spans="1:4" x14ac:dyDescent="0.2">
      <c r="A17543" s="263" t="s">
        <v>10452</v>
      </c>
      <c r="B17543" s="263" t="s">
        <v>32396</v>
      </c>
      <c r="C17543" s="263" t="s">
        <v>12</v>
      </c>
      <c r="D17543" t="s">
        <v>2</v>
      </c>
    </row>
    <row r="17544" spans="1:4" x14ac:dyDescent="0.2">
      <c r="A17544" s="263" t="s">
        <v>19980</v>
      </c>
      <c r="B17544" s="263" t="s">
        <v>32396</v>
      </c>
      <c r="C17544" s="263" t="s">
        <v>12</v>
      </c>
      <c r="D17544" t="s">
        <v>2</v>
      </c>
    </row>
    <row r="17545" spans="1:4" x14ac:dyDescent="0.2">
      <c r="A17545" s="263" t="s">
        <v>10453</v>
      </c>
      <c r="B17545" s="263" t="s">
        <v>32397</v>
      </c>
      <c r="C17545" s="263" t="s">
        <v>12</v>
      </c>
      <c r="D17545" t="s">
        <v>2</v>
      </c>
    </row>
    <row r="17546" spans="1:4" x14ac:dyDescent="0.2">
      <c r="A17546" s="263" t="s">
        <v>19981</v>
      </c>
      <c r="B17546" s="263" t="s">
        <v>32397</v>
      </c>
      <c r="C17546" s="263" t="s">
        <v>12</v>
      </c>
      <c r="D17546" t="s">
        <v>2</v>
      </c>
    </row>
    <row r="17547" spans="1:4" x14ac:dyDescent="0.2">
      <c r="A17547" s="263" t="s">
        <v>10454</v>
      </c>
      <c r="B17547" s="263" t="s">
        <v>32398</v>
      </c>
      <c r="C17547" s="263" t="s">
        <v>12</v>
      </c>
      <c r="D17547" t="s">
        <v>2</v>
      </c>
    </row>
    <row r="17548" spans="1:4" x14ac:dyDescent="0.2">
      <c r="A17548" s="263" t="s">
        <v>19982</v>
      </c>
      <c r="B17548" s="263" t="s">
        <v>32398</v>
      </c>
      <c r="C17548" s="263" t="s">
        <v>12</v>
      </c>
      <c r="D17548" t="s">
        <v>2</v>
      </c>
    </row>
    <row r="17549" spans="1:4" x14ac:dyDescent="0.2">
      <c r="A17549" s="263" t="s">
        <v>10455</v>
      </c>
      <c r="B17549" s="263" t="s">
        <v>32399</v>
      </c>
      <c r="C17549" s="263" t="s">
        <v>12</v>
      </c>
      <c r="D17549" t="s">
        <v>2</v>
      </c>
    </row>
    <row r="17550" spans="1:4" x14ac:dyDescent="0.2">
      <c r="A17550" s="263" t="s">
        <v>19983</v>
      </c>
      <c r="B17550" s="263" t="s">
        <v>32399</v>
      </c>
      <c r="C17550" s="263" t="s">
        <v>12</v>
      </c>
      <c r="D17550" t="s">
        <v>2</v>
      </c>
    </row>
    <row r="17551" spans="1:4" x14ac:dyDescent="0.2">
      <c r="A17551" s="263" t="s">
        <v>10456</v>
      </c>
      <c r="B17551" s="263" t="s">
        <v>32400</v>
      </c>
      <c r="C17551" s="263" t="s">
        <v>12</v>
      </c>
      <c r="D17551" t="s">
        <v>2</v>
      </c>
    </row>
    <row r="17552" spans="1:4" x14ac:dyDescent="0.2">
      <c r="A17552" s="263" t="s">
        <v>19984</v>
      </c>
      <c r="B17552" s="263" t="s">
        <v>32400</v>
      </c>
      <c r="C17552" s="263" t="s">
        <v>12</v>
      </c>
      <c r="D17552" t="s">
        <v>2</v>
      </c>
    </row>
    <row r="17553" spans="1:4" x14ac:dyDescent="0.2">
      <c r="A17553" s="263" t="s">
        <v>10457</v>
      </c>
      <c r="B17553" s="263" t="s">
        <v>32401</v>
      </c>
      <c r="C17553" s="263" t="s">
        <v>12</v>
      </c>
      <c r="D17553" t="s">
        <v>2</v>
      </c>
    </row>
    <row r="17554" spans="1:4" x14ac:dyDescent="0.2">
      <c r="A17554" s="263" t="s">
        <v>19985</v>
      </c>
      <c r="B17554" s="263" t="s">
        <v>32401</v>
      </c>
      <c r="C17554" s="263" t="s">
        <v>12</v>
      </c>
      <c r="D17554" t="s">
        <v>2</v>
      </c>
    </row>
    <row r="17555" spans="1:4" x14ac:dyDescent="0.2">
      <c r="A17555" s="263" t="s">
        <v>4613</v>
      </c>
      <c r="B17555" s="263" t="s">
        <v>32402</v>
      </c>
      <c r="C17555" s="263" t="s">
        <v>20</v>
      </c>
      <c r="D17555" t="s">
        <v>0</v>
      </c>
    </row>
    <row r="17556" spans="1:4" x14ac:dyDescent="0.2">
      <c r="A17556" s="263" t="s">
        <v>19986</v>
      </c>
      <c r="B17556" s="263" t="s">
        <v>32402</v>
      </c>
      <c r="C17556" s="263" t="s">
        <v>20</v>
      </c>
      <c r="D17556" t="s">
        <v>0</v>
      </c>
    </row>
    <row r="17557" spans="1:4" x14ac:dyDescent="0.2">
      <c r="A17557" s="263" t="s">
        <v>4614</v>
      </c>
      <c r="B17557" s="263" t="s">
        <v>32403</v>
      </c>
      <c r="C17557" s="263" t="s">
        <v>20</v>
      </c>
      <c r="D17557" t="s">
        <v>0</v>
      </c>
    </row>
    <row r="17558" spans="1:4" x14ac:dyDescent="0.2">
      <c r="A17558" s="263" t="s">
        <v>19987</v>
      </c>
      <c r="B17558" s="263" t="s">
        <v>32403</v>
      </c>
      <c r="C17558" s="263" t="s">
        <v>20</v>
      </c>
      <c r="D17558" t="s">
        <v>0</v>
      </c>
    </row>
    <row r="17559" spans="1:4" x14ac:dyDescent="0.2">
      <c r="A17559" s="263" t="s">
        <v>4615</v>
      </c>
      <c r="B17559" s="263" t="s">
        <v>32404</v>
      </c>
      <c r="C17559" s="263" t="s">
        <v>20</v>
      </c>
      <c r="D17559" t="s">
        <v>0</v>
      </c>
    </row>
    <row r="17560" spans="1:4" x14ac:dyDescent="0.2">
      <c r="A17560" s="263" t="s">
        <v>19988</v>
      </c>
      <c r="B17560" s="263" t="s">
        <v>32404</v>
      </c>
      <c r="C17560" s="263" t="s">
        <v>20</v>
      </c>
      <c r="D17560" t="s">
        <v>0</v>
      </c>
    </row>
    <row r="17561" spans="1:4" x14ac:dyDescent="0.2">
      <c r="A17561" s="263" t="s">
        <v>4616</v>
      </c>
      <c r="B17561" s="263" t="s">
        <v>32405</v>
      </c>
      <c r="C17561" s="263" t="s">
        <v>20</v>
      </c>
      <c r="D17561" t="s">
        <v>0</v>
      </c>
    </row>
    <row r="17562" spans="1:4" x14ac:dyDescent="0.2">
      <c r="A17562" s="263" t="s">
        <v>19989</v>
      </c>
      <c r="B17562" s="263" t="s">
        <v>32405</v>
      </c>
      <c r="C17562" s="263" t="s">
        <v>20</v>
      </c>
      <c r="D17562" t="s">
        <v>0</v>
      </c>
    </row>
    <row r="17563" spans="1:4" x14ac:dyDescent="0.2">
      <c r="A17563" s="263" t="s">
        <v>4617</v>
      </c>
      <c r="B17563" s="263" t="s">
        <v>32406</v>
      </c>
      <c r="C17563" s="263" t="s">
        <v>20</v>
      </c>
      <c r="D17563" t="s">
        <v>0</v>
      </c>
    </row>
    <row r="17564" spans="1:4" x14ac:dyDescent="0.2">
      <c r="A17564" s="263" t="s">
        <v>19990</v>
      </c>
      <c r="B17564" s="263" t="s">
        <v>32406</v>
      </c>
      <c r="C17564" s="263" t="s">
        <v>20</v>
      </c>
      <c r="D17564" t="s">
        <v>0</v>
      </c>
    </row>
    <row r="17565" spans="1:4" x14ac:dyDescent="0.2">
      <c r="A17565" s="263" t="s">
        <v>4618</v>
      </c>
      <c r="B17565" s="263" t="s">
        <v>32407</v>
      </c>
      <c r="C17565" s="263" t="s">
        <v>20</v>
      </c>
      <c r="D17565" t="s">
        <v>0</v>
      </c>
    </row>
    <row r="17566" spans="1:4" x14ac:dyDescent="0.2">
      <c r="A17566" s="263" t="s">
        <v>19991</v>
      </c>
      <c r="B17566" s="263" t="s">
        <v>32407</v>
      </c>
      <c r="C17566" s="263" t="s">
        <v>20</v>
      </c>
      <c r="D17566" t="s">
        <v>0</v>
      </c>
    </row>
    <row r="17567" spans="1:4" x14ac:dyDescent="0.2">
      <c r="A17567" s="263" t="s">
        <v>4619</v>
      </c>
      <c r="B17567" s="263" t="s">
        <v>32408</v>
      </c>
      <c r="C17567" s="263" t="s">
        <v>20</v>
      </c>
      <c r="D17567" t="s">
        <v>0</v>
      </c>
    </row>
    <row r="17568" spans="1:4" x14ac:dyDescent="0.2">
      <c r="A17568" s="263" t="s">
        <v>19992</v>
      </c>
      <c r="B17568" s="263" t="s">
        <v>32408</v>
      </c>
      <c r="C17568" s="263" t="s">
        <v>20</v>
      </c>
      <c r="D17568" t="s">
        <v>0</v>
      </c>
    </row>
    <row r="17569" spans="1:4" x14ac:dyDescent="0.2">
      <c r="A17569" s="263" t="s">
        <v>4620</v>
      </c>
      <c r="B17569" s="263" t="s">
        <v>32409</v>
      </c>
      <c r="C17569" s="263" t="s">
        <v>20</v>
      </c>
      <c r="D17569" t="s">
        <v>0</v>
      </c>
    </row>
    <row r="17570" spans="1:4" x14ac:dyDescent="0.2">
      <c r="A17570" s="263" t="s">
        <v>19993</v>
      </c>
      <c r="B17570" s="263" t="s">
        <v>32409</v>
      </c>
      <c r="C17570" s="263" t="s">
        <v>20</v>
      </c>
      <c r="D17570" t="s">
        <v>0</v>
      </c>
    </row>
    <row r="17571" spans="1:4" x14ac:dyDescent="0.2">
      <c r="A17571" s="263" t="s">
        <v>4621</v>
      </c>
      <c r="B17571" s="263" t="s">
        <v>32410</v>
      </c>
      <c r="C17571" s="263" t="s">
        <v>20</v>
      </c>
      <c r="D17571" t="s">
        <v>0</v>
      </c>
    </row>
    <row r="17572" spans="1:4" x14ac:dyDescent="0.2">
      <c r="A17572" s="263" t="s">
        <v>19994</v>
      </c>
      <c r="B17572" s="263" t="s">
        <v>32410</v>
      </c>
      <c r="C17572" s="263" t="s">
        <v>20</v>
      </c>
      <c r="D17572" t="s">
        <v>0</v>
      </c>
    </row>
    <row r="17573" spans="1:4" x14ac:dyDescent="0.2">
      <c r="A17573" s="263" t="s">
        <v>10458</v>
      </c>
      <c r="B17573" s="263" t="s">
        <v>32411</v>
      </c>
      <c r="C17573" s="263" t="s">
        <v>20</v>
      </c>
      <c r="D17573" t="s">
        <v>0</v>
      </c>
    </row>
    <row r="17574" spans="1:4" x14ac:dyDescent="0.2">
      <c r="A17574" s="263" t="s">
        <v>19995</v>
      </c>
      <c r="B17574" s="263" t="s">
        <v>32411</v>
      </c>
      <c r="C17574" s="263" t="s">
        <v>20</v>
      </c>
      <c r="D17574" t="s">
        <v>0</v>
      </c>
    </row>
    <row r="17575" spans="1:4" x14ac:dyDescent="0.2">
      <c r="A17575" s="263" t="s">
        <v>10459</v>
      </c>
      <c r="B17575" s="263" t="s">
        <v>32412</v>
      </c>
      <c r="C17575" s="263" t="s">
        <v>20</v>
      </c>
      <c r="D17575" t="s">
        <v>0</v>
      </c>
    </row>
    <row r="17576" spans="1:4" x14ac:dyDescent="0.2">
      <c r="A17576" s="263" t="s">
        <v>19996</v>
      </c>
      <c r="B17576" s="263" t="s">
        <v>32412</v>
      </c>
      <c r="C17576" s="263" t="s">
        <v>20</v>
      </c>
      <c r="D17576" t="s">
        <v>0</v>
      </c>
    </row>
    <row r="17577" spans="1:4" x14ac:dyDescent="0.2">
      <c r="A17577" s="263" t="s">
        <v>10460</v>
      </c>
      <c r="B17577" s="263" t="s">
        <v>32413</v>
      </c>
      <c r="C17577" s="263" t="s">
        <v>20</v>
      </c>
      <c r="D17577" t="s">
        <v>0</v>
      </c>
    </row>
    <row r="17578" spans="1:4" x14ac:dyDescent="0.2">
      <c r="A17578" s="263" t="s">
        <v>19997</v>
      </c>
      <c r="B17578" s="263" t="s">
        <v>32413</v>
      </c>
      <c r="C17578" s="263" t="s">
        <v>20</v>
      </c>
      <c r="D17578" t="s">
        <v>0</v>
      </c>
    </row>
    <row r="17579" spans="1:4" x14ac:dyDescent="0.2">
      <c r="A17579" s="263" t="s">
        <v>10461</v>
      </c>
      <c r="B17579" s="263" t="s">
        <v>32414</v>
      </c>
      <c r="C17579" s="263" t="s">
        <v>20</v>
      </c>
      <c r="D17579" t="s">
        <v>0</v>
      </c>
    </row>
    <row r="17580" spans="1:4" x14ac:dyDescent="0.2">
      <c r="A17580" s="263" t="s">
        <v>19998</v>
      </c>
      <c r="B17580" s="263" t="s">
        <v>32414</v>
      </c>
      <c r="C17580" s="263" t="s">
        <v>20</v>
      </c>
      <c r="D17580" t="s">
        <v>0</v>
      </c>
    </row>
    <row r="17581" spans="1:4" x14ac:dyDescent="0.2">
      <c r="A17581" s="263" t="s">
        <v>4622</v>
      </c>
      <c r="B17581" s="263" t="s">
        <v>32415</v>
      </c>
      <c r="C17581" s="263" t="s">
        <v>12</v>
      </c>
      <c r="D17581" t="s">
        <v>2</v>
      </c>
    </row>
    <row r="17582" spans="1:4" x14ac:dyDescent="0.2">
      <c r="A17582" s="263" t="s">
        <v>19999</v>
      </c>
      <c r="B17582" s="263" t="s">
        <v>32415</v>
      </c>
      <c r="C17582" s="263" t="s">
        <v>12</v>
      </c>
      <c r="D17582" t="s">
        <v>2</v>
      </c>
    </row>
    <row r="17583" spans="1:4" x14ac:dyDescent="0.2">
      <c r="A17583" s="263" t="s">
        <v>4623</v>
      </c>
      <c r="B17583" s="263" t="s">
        <v>32416</v>
      </c>
      <c r="C17583" s="263" t="s">
        <v>12</v>
      </c>
      <c r="D17583" t="s">
        <v>2</v>
      </c>
    </row>
    <row r="17584" spans="1:4" x14ac:dyDescent="0.2">
      <c r="A17584" s="263" t="s">
        <v>20000</v>
      </c>
      <c r="B17584" s="263" t="s">
        <v>32416</v>
      </c>
      <c r="C17584" s="263" t="s">
        <v>12</v>
      </c>
      <c r="D17584" t="s">
        <v>2</v>
      </c>
    </row>
    <row r="17585" spans="1:4" x14ac:dyDescent="0.2">
      <c r="A17585" s="263" t="s">
        <v>4624</v>
      </c>
      <c r="B17585" s="263" t="s">
        <v>32417</v>
      </c>
      <c r="C17585" s="263" t="s">
        <v>12</v>
      </c>
      <c r="D17585" t="s">
        <v>2</v>
      </c>
    </row>
    <row r="17586" spans="1:4" x14ac:dyDescent="0.2">
      <c r="A17586" s="263" t="s">
        <v>20001</v>
      </c>
      <c r="B17586" s="263" t="s">
        <v>32417</v>
      </c>
      <c r="C17586" s="263" t="s">
        <v>12</v>
      </c>
      <c r="D17586" t="s">
        <v>2</v>
      </c>
    </row>
    <row r="17587" spans="1:4" x14ac:dyDescent="0.2">
      <c r="A17587" s="263" t="s">
        <v>4625</v>
      </c>
      <c r="B17587" s="263" t="s">
        <v>32418</v>
      </c>
      <c r="C17587" s="263" t="s">
        <v>12</v>
      </c>
      <c r="D17587" t="s">
        <v>2</v>
      </c>
    </row>
    <row r="17588" spans="1:4" x14ac:dyDescent="0.2">
      <c r="A17588" s="263" t="s">
        <v>20002</v>
      </c>
      <c r="B17588" s="263" t="s">
        <v>32418</v>
      </c>
      <c r="C17588" s="263" t="s">
        <v>12</v>
      </c>
      <c r="D17588" t="s">
        <v>2</v>
      </c>
    </row>
    <row r="17589" spans="1:4" x14ac:dyDescent="0.2">
      <c r="A17589" s="263" t="s">
        <v>4626</v>
      </c>
      <c r="B17589" s="263" t="s">
        <v>32419</v>
      </c>
      <c r="C17589" s="263" t="s">
        <v>12</v>
      </c>
      <c r="D17589" t="s">
        <v>2</v>
      </c>
    </row>
    <row r="17590" spans="1:4" x14ac:dyDescent="0.2">
      <c r="A17590" s="263" t="s">
        <v>20003</v>
      </c>
      <c r="B17590" s="263" t="s">
        <v>32419</v>
      </c>
      <c r="C17590" s="263" t="s">
        <v>12</v>
      </c>
      <c r="D17590" t="s">
        <v>2</v>
      </c>
    </row>
    <row r="17591" spans="1:4" x14ac:dyDescent="0.2">
      <c r="A17591" s="263" t="s">
        <v>4627</v>
      </c>
      <c r="B17591" s="263" t="s">
        <v>32420</v>
      </c>
      <c r="C17591" s="263" t="s">
        <v>12</v>
      </c>
      <c r="D17591" t="s">
        <v>2</v>
      </c>
    </row>
    <row r="17592" spans="1:4" x14ac:dyDescent="0.2">
      <c r="A17592" s="263" t="s">
        <v>20004</v>
      </c>
      <c r="B17592" s="263" t="s">
        <v>32420</v>
      </c>
      <c r="C17592" s="263" t="s">
        <v>12</v>
      </c>
      <c r="D17592" t="s">
        <v>2</v>
      </c>
    </row>
    <row r="17593" spans="1:4" x14ac:dyDescent="0.2">
      <c r="A17593" s="263" t="s">
        <v>4628</v>
      </c>
      <c r="B17593" s="263" t="s">
        <v>32421</v>
      </c>
      <c r="C17593" s="263" t="s">
        <v>12</v>
      </c>
      <c r="D17593" t="s">
        <v>2</v>
      </c>
    </row>
    <row r="17594" spans="1:4" x14ac:dyDescent="0.2">
      <c r="A17594" s="263" t="s">
        <v>20005</v>
      </c>
      <c r="B17594" s="263" t="s">
        <v>32421</v>
      </c>
      <c r="C17594" s="263" t="s">
        <v>12</v>
      </c>
      <c r="D17594" t="s">
        <v>2</v>
      </c>
    </row>
    <row r="17595" spans="1:4" x14ac:dyDescent="0.2">
      <c r="A17595" s="263" t="s">
        <v>4629</v>
      </c>
      <c r="B17595" s="263" t="s">
        <v>32422</v>
      </c>
      <c r="C17595" s="263" t="s">
        <v>12</v>
      </c>
      <c r="D17595" t="s">
        <v>2</v>
      </c>
    </row>
    <row r="17596" spans="1:4" x14ac:dyDescent="0.2">
      <c r="A17596" s="263" t="s">
        <v>20006</v>
      </c>
      <c r="B17596" s="263" t="s">
        <v>32422</v>
      </c>
      <c r="C17596" s="263" t="s">
        <v>12</v>
      </c>
      <c r="D17596" t="s">
        <v>2</v>
      </c>
    </row>
    <row r="17597" spans="1:4" x14ac:dyDescent="0.2">
      <c r="A17597" s="263" t="s">
        <v>4630</v>
      </c>
      <c r="B17597" s="263" t="s">
        <v>32423</v>
      </c>
      <c r="C17597" s="263" t="s">
        <v>12</v>
      </c>
      <c r="D17597" t="s">
        <v>2</v>
      </c>
    </row>
    <row r="17598" spans="1:4" x14ac:dyDescent="0.2">
      <c r="A17598" s="263" t="s">
        <v>20007</v>
      </c>
      <c r="B17598" s="263" t="s">
        <v>32423</v>
      </c>
      <c r="C17598" s="263" t="s">
        <v>12</v>
      </c>
      <c r="D17598" t="s">
        <v>2</v>
      </c>
    </row>
    <row r="17599" spans="1:4" x14ac:dyDescent="0.2">
      <c r="A17599" s="263" t="s">
        <v>4631</v>
      </c>
      <c r="B17599" s="263" t="s">
        <v>32424</v>
      </c>
      <c r="C17599" s="263" t="s">
        <v>12</v>
      </c>
      <c r="D17599" t="s">
        <v>2</v>
      </c>
    </row>
    <row r="17600" spans="1:4" x14ac:dyDescent="0.2">
      <c r="A17600" s="263" t="s">
        <v>20008</v>
      </c>
      <c r="B17600" s="263" t="s">
        <v>32424</v>
      </c>
      <c r="C17600" s="263" t="s">
        <v>12</v>
      </c>
      <c r="D17600" t="s">
        <v>2</v>
      </c>
    </row>
    <row r="17601" spans="1:4" x14ac:dyDescent="0.2">
      <c r="A17601" s="263" t="s">
        <v>4632</v>
      </c>
      <c r="B17601" s="263" t="s">
        <v>32425</v>
      </c>
      <c r="C17601" s="263" t="s">
        <v>12</v>
      </c>
      <c r="D17601" t="s">
        <v>2</v>
      </c>
    </row>
    <row r="17602" spans="1:4" x14ac:dyDescent="0.2">
      <c r="A17602" s="263" t="s">
        <v>20009</v>
      </c>
      <c r="B17602" s="263" t="s">
        <v>32425</v>
      </c>
      <c r="C17602" s="263" t="s">
        <v>12</v>
      </c>
      <c r="D17602" t="s">
        <v>2</v>
      </c>
    </row>
    <row r="17603" spans="1:4" x14ac:dyDescent="0.2">
      <c r="A17603" s="263" t="s">
        <v>4633</v>
      </c>
      <c r="B17603" s="263" t="s">
        <v>32426</v>
      </c>
      <c r="C17603" s="263" t="s">
        <v>12</v>
      </c>
      <c r="D17603" t="s">
        <v>2</v>
      </c>
    </row>
    <row r="17604" spans="1:4" x14ac:dyDescent="0.2">
      <c r="A17604" s="263" t="s">
        <v>20010</v>
      </c>
      <c r="B17604" s="263" t="s">
        <v>32426</v>
      </c>
      <c r="C17604" s="263" t="s">
        <v>12</v>
      </c>
      <c r="D17604" t="s">
        <v>2</v>
      </c>
    </row>
    <row r="17605" spans="1:4" x14ac:dyDescent="0.2">
      <c r="A17605" s="263" t="s">
        <v>4634</v>
      </c>
      <c r="B17605" s="263" t="s">
        <v>32427</v>
      </c>
      <c r="C17605" s="263" t="s">
        <v>12</v>
      </c>
      <c r="D17605" t="s">
        <v>2</v>
      </c>
    </row>
    <row r="17606" spans="1:4" x14ac:dyDescent="0.2">
      <c r="A17606" s="263" t="s">
        <v>20011</v>
      </c>
      <c r="B17606" s="263" t="s">
        <v>32427</v>
      </c>
      <c r="C17606" s="263" t="s">
        <v>12</v>
      </c>
      <c r="D17606" t="s">
        <v>2</v>
      </c>
    </row>
    <row r="17607" spans="1:4" x14ac:dyDescent="0.2">
      <c r="A17607" s="263" t="s">
        <v>4635</v>
      </c>
      <c r="B17607" s="263" t="s">
        <v>32428</v>
      </c>
      <c r="C17607" s="263" t="s">
        <v>12</v>
      </c>
      <c r="D17607" t="s">
        <v>2</v>
      </c>
    </row>
    <row r="17608" spans="1:4" x14ac:dyDescent="0.2">
      <c r="A17608" s="263" t="s">
        <v>20012</v>
      </c>
      <c r="B17608" s="263" t="s">
        <v>32428</v>
      </c>
      <c r="C17608" s="263" t="s">
        <v>12</v>
      </c>
      <c r="D17608" t="s">
        <v>2</v>
      </c>
    </row>
    <row r="17609" spans="1:4" x14ac:dyDescent="0.2">
      <c r="A17609" s="263" t="s">
        <v>4636</v>
      </c>
      <c r="B17609" s="263" t="s">
        <v>32429</v>
      </c>
      <c r="C17609" s="263" t="s">
        <v>12</v>
      </c>
      <c r="D17609" t="s">
        <v>2</v>
      </c>
    </row>
    <row r="17610" spans="1:4" x14ac:dyDescent="0.2">
      <c r="A17610" s="263" t="s">
        <v>20013</v>
      </c>
      <c r="B17610" s="263" t="s">
        <v>32429</v>
      </c>
      <c r="C17610" s="263" t="s">
        <v>12</v>
      </c>
      <c r="D17610" t="s">
        <v>2</v>
      </c>
    </row>
    <row r="17611" spans="1:4" x14ac:dyDescent="0.2">
      <c r="A17611" s="263" t="s">
        <v>4637</v>
      </c>
      <c r="B17611" s="263" t="s">
        <v>32430</v>
      </c>
      <c r="C17611" s="263" t="s">
        <v>12</v>
      </c>
      <c r="D17611" t="s">
        <v>2</v>
      </c>
    </row>
    <row r="17612" spans="1:4" x14ac:dyDescent="0.2">
      <c r="A17612" s="263" t="s">
        <v>20014</v>
      </c>
      <c r="B17612" s="263" t="s">
        <v>32430</v>
      </c>
      <c r="C17612" s="263" t="s">
        <v>12</v>
      </c>
      <c r="D17612" t="s">
        <v>2</v>
      </c>
    </row>
    <row r="17613" spans="1:4" x14ac:dyDescent="0.2">
      <c r="A17613" s="263" t="s">
        <v>4638</v>
      </c>
      <c r="B17613" s="263" t="s">
        <v>32431</v>
      </c>
      <c r="C17613" s="263" t="s">
        <v>12</v>
      </c>
      <c r="D17613" t="s">
        <v>2</v>
      </c>
    </row>
    <row r="17614" spans="1:4" x14ac:dyDescent="0.2">
      <c r="A17614" s="263" t="s">
        <v>20015</v>
      </c>
      <c r="B17614" s="263" t="s">
        <v>32431</v>
      </c>
      <c r="C17614" s="263" t="s">
        <v>12</v>
      </c>
      <c r="D17614" t="s">
        <v>2</v>
      </c>
    </row>
    <row r="17615" spans="1:4" x14ac:dyDescent="0.2">
      <c r="A17615" s="263" t="s">
        <v>4639</v>
      </c>
      <c r="B17615" s="263" t="s">
        <v>32432</v>
      </c>
      <c r="C17615" s="263" t="s">
        <v>12</v>
      </c>
      <c r="D17615" t="s">
        <v>2</v>
      </c>
    </row>
    <row r="17616" spans="1:4" x14ac:dyDescent="0.2">
      <c r="A17616" s="263" t="s">
        <v>20016</v>
      </c>
      <c r="B17616" s="263" t="s">
        <v>32432</v>
      </c>
      <c r="C17616" s="263" t="s">
        <v>12</v>
      </c>
      <c r="D17616" t="s">
        <v>2</v>
      </c>
    </row>
    <row r="17617" spans="1:4" x14ac:dyDescent="0.2">
      <c r="A17617" s="263" t="s">
        <v>4640</v>
      </c>
      <c r="B17617" s="263" t="s">
        <v>32433</v>
      </c>
      <c r="C17617" s="263" t="s">
        <v>12</v>
      </c>
      <c r="D17617" t="s">
        <v>2</v>
      </c>
    </row>
    <row r="17618" spans="1:4" x14ac:dyDescent="0.2">
      <c r="A17618" s="263" t="s">
        <v>20017</v>
      </c>
      <c r="B17618" s="263" t="s">
        <v>32433</v>
      </c>
      <c r="C17618" s="263" t="s">
        <v>12</v>
      </c>
      <c r="D17618" t="s">
        <v>2</v>
      </c>
    </row>
    <row r="17619" spans="1:4" x14ac:dyDescent="0.2">
      <c r="A17619" s="263" t="s">
        <v>4641</v>
      </c>
      <c r="B17619" s="263" t="s">
        <v>32434</v>
      </c>
      <c r="C17619" s="263" t="s">
        <v>12</v>
      </c>
      <c r="D17619" t="s">
        <v>2</v>
      </c>
    </row>
    <row r="17620" spans="1:4" x14ac:dyDescent="0.2">
      <c r="A17620" s="263" t="s">
        <v>20018</v>
      </c>
      <c r="B17620" s="263" t="s">
        <v>32434</v>
      </c>
      <c r="C17620" s="263" t="s">
        <v>12</v>
      </c>
      <c r="D17620" t="s">
        <v>2</v>
      </c>
    </row>
    <row r="17621" spans="1:4" x14ac:dyDescent="0.2">
      <c r="A17621" s="263" t="s">
        <v>4642</v>
      </c>
      <c r="B17621" s="263" t="s">
        <v>32435</v>
      </c>
      <c r="C17621" s="263" t="s">
        <v>12</v>
      </c>
      <c r="D17621" t="s">
        <v>2</v>
      </c>
    </row>
    <row r="17622" spans="1:4" x14ac:dyDescent="0.2">
      <c r="A17622" s="263" t="s">
        <v>20019</v>
      </c>
      <c r="B17622" s="263" t="s">
        <v>32435</v>
      </c>
      <c r="C17622" s="263" t="s">
        <v>12</v>
      </c>
      <c r="D17622" t="s">
        <v>2</v>
      </c>
    </row>
    <row r="17623" spans="1:4" x14ac:dyDescent="0.2">
      <c r="A17623" s="263" t="s">
        <v>4643</v>
      </c>
      <c r="B17623" s="263" t="s">
        <v>32436</v>
      </c>
      <c r="C17623" s="263" t="s">
        <v>12</v>
      </c>
      <c r="D17623" t="s">
        <v>2</v>
      </c>
    </row>
    <row r="17624" spans="1:4" x14ac:dyDescent="0.2">
      <c r="A17624" s="263" t="s">
        <v>20020</v>
      </c>
      <c r="B17624" s="263" t="s">
        <v>32436</v>
      </c>
      <c r="C17624" s="263" t="s">
        <v>12</v>
      </c>
      <c r="D17624" t="s">
        <v>2</v>
      </c>
    </row>
    <row r="17625" spans="1:4" x14ac:dyDescent="0.2">
      <c r="A17625" s="263" t="s">
        <v>4644</v>
      </c>
      <c r="B17625" s="263" t="s">
        <v>32437</v>
      </c>
      <c r="C17625" s="263" t="s">
        <v>12</v>
      </c>
      <c r="D17625" t="s">
        <v>2</v>
      </c>
    </row>
    <row r="17626" spans="1:4" x14ac:dyDescent="0.2">
      <c r="A17626" s="263" t="s">
        <v>20021</v>
      </c>
      <c r="B17626" s="263" t="s">
        <v>32437</v>
      </c>
      <c r="C17626" s="263" t="s">
        <v>12</v>
      </c>
      <c r="D17626" t="s">
        <v>2</v>
      </c>
    </row>
    <row r="17627" spans="1:4" x14ac:dyDescent="0.2">
      <c r="A17627" s="263" t="s">
        <v>4645</v>
      </c>
      <c r="B17627" s="263" t="s">
        <v>32438</v>
      </c>
      <c r="C17627" s="263" t="s">
        <v>12</v>
      </c>
      <c r="D17627" t="s">
        <v>2</v>
      </c>
    </row>
    <row r="17628" spans="1:4" x14ac:dyDescent="0.2">
      <c r="A17628" s="263" t="s">
        <v>20022</v>
      </c>
      <c r="B17628" s="263" t="s">
        <v>32438</v>
      </c>
      <c r="C17628" s="263" t="s">
        <v>12</v>
      </c>
      <c r="D17628" t="s">
        <v>2</v>
      </c>
    </row>
    <row r="17629" spans="1:4" x14ac:dyDescent="0.2">
      <c r="A17629" s="263" t="s">
        <v>4646</v>
      </c>
      <c r="B17629" s="263" t="s">
        <v>32439</v>
      </c>
      <c r="C17629" s="263" t="s">
        <v>12</v>
      </c>
      <c r="D17629" t="s">
        <v>2</v>
      </c>
    </row>
    <row r="17630" spans="1:4" x14ac:dyDescent="0.2">
      <c r="A17630" s="263" t="s">
        <v>20023</v>
      </c>
      <c r="B17630" s="263" t="s">
        <v>32439</v>
      </c>
      <c r="C17630" s="263" t="s">
        <v>12</v>
      </c>
      <c r="D17630" t="s">
        <v>2</v>
      </c>
    </row>
    <row r="17631" spans="1:4" x14ac:dyDescent="0.2">
      <c r="A17631" s="263" t="s">
        <v>4647</v>
      </c>
      <c r="B17631" s="263" t="s">
        <v>32440</v>
      </c>
      <c r="C17631" s="263" t="s">
        <v>12</v>
      </c>
      <c r="D17631" t="s">
        <v>2</v>
      </c>
    </row>
    <row r="17632" spans="1:4" x14ac:dyDescent="0.2">
      <c r="A17632" s="263" t="s">
        <v>20024</v>
      </c>
      <c r="B17632" s="263" t="s">
        <v>32440</v>
      </c>
      <c r="C17632" s="263" t="s">
        <v>12</v>
      </c>
      <c r="D17632" t="s">
        <v>2</v>
      </c>
    </row>
    <row r="17633" spans="1:4" x14ac:dyDescent="0.2">
      <c r="A17633" s="263" t="s">
        <v>4648</v>
      </c>
      <c r="B17633" s="263" t="s">
        <v>32441</v>
      </c>
      <c r="C17633" s="263" t="s">
        <v>12</v>
      </c>
      <c r="D17633" t="s">
        <v>2</v>
      </c>
    </row>
    <row r="17634" spans="1:4" x14ac:dyDescent="0.2">
      <c r="A17634" s="263" t="s">
        <v>20025</v>
      </c>
      <c r="B17634" s="263" t="s">
        <v>32441</v>
      </c>
      <c r="C17634" s="263" t="s">
        <v>12</v>
      </c>
      <c r="D17634" t="s">
        <v>2</v>
      </c>
    </row>
    <row r="17635" spans="1:4" x14ac:dyDescent="0.2">
      <c r="A17635" s="263" t="s">
        <v>4649</v>
      </c>
      <c r="B17635" s="263" t="s">
        <v>32442</v>
      </c>
      <c r="C17635" s="263" t="s">
        <v>12</v>
      </c>
      <c r="D17635" t="s">
        <v>2</v>
      </c>
    </row>
    <row r="17636" spans="1:4" x14ac:dyDescent="0.2">
      <c r="A17636" s="263" t="s">
        <v>20026</v>
      </c>
      <c r="B17636" s="263" t="s">
        <v>32442</v>
      </c>
      <c r="C17636" s="263" t="s">
        <v>12</v>
      </c>
      <c r="D17636" t="s">
        <v>2</v>
      </c>
    </row>
    <row r="17637" spans="1:4" x14ac:dyDescent="0.2">
      <c r="A17637" s="263" t="s">
        <v>4650</v>
      </c>
      <c r="B17637" s="263" t="s">
        <v>32443</v>
      </c>
      <c r="C17637" s="263" t="s">
        <v>12</v>
      </c>
      <c r="D17637" t="s">
        <v>2</v>
      </c>
    </row>
    <row r="17638" spans="1:4" x14ac:dyDescent="0.2">
      <c r="A17638" s="263" t="s">
        <v>20027</v>
      </c>
      <c r="B17638" s="263" t="s">
        <v>32443</v>
      </c>
      <c r="C17638" s="263" t="s">
        <v>12</v>
      </c>
      <c r="D17638" t="s">
        <v>2</v>
      </c>
    </row>
    <row r="17639" spans="1:4" x14ac:dyDescent="0.2">
      <c r="A17639" s="263" t="s">
        <v>4651</v>
      </c>
      <c r="B17639" s="263" t="s">
        <v>32444</v>
      </c>
      <c r="C17639" s="263" t="s">
        <v>12</v>
      </c>
      <c r="D17639" t="s">
        <v>2</v>
      </c>
    </row>
    <row r="17640" spans="1:4" x14ac:dyDescent="0.2">
      <c r="A17640" s="263" t="s">
        <v>20028</v>
      </c>
      <c r="B17640" s="263" t="s">
        <v>32444</v>
      </c>
      <c r="C17640" s="263" t="s">
        <v>12</v>
      </c>
      <c r="D17640" t="s">
        <v>2</v>
      </c>
    </row>
    <row r="17641" spans="1:4" x14ac:dyDescent="0.2">
      <c r="A17641" s="263" t="s">
        <v>4652</v>
      </c>
      <c r="B17641" s="263" t="s">
        <v>32445</v>
      </c>
      <c r="C17641" s="263" t="s">
        <v>12</v>
      </c>
      <c r="D17641" t="s">
        <v>2</v>
      </c>
    </row>
    <row r="17642" spans="1:4" x14ac:dyDescent="0.2">
      <c r="A17642" s="263" t="s">
        <v>20029</v>
      </c>
      <c r="B17642" s="263" t="s">
        <v>32445</v>
      </c>
      <c r="C17642" s="263" t="s">
        <v>12</v>
      </c>
      <c r="D17642" t="s">
        <v>2</v>
      </c>
    </row>
    <row r="17643" spans="1:4" x14ac:dyDescent="0.2">
      <c r="A17643" s="263" t="s">
        <v>4653</v>
      </c>
      <c r="B17643" s="263" t="s">
        <v>32446</v>
      </c>
      <c r="C17643" s="263" t="s">
        <v>12</v>
      </c>
      <c r="D17643" t="s">
        <v>2</v>
      </c>
    </row>
    <row r="17644" spans="1:4" x14ac:dyDescent="0.2">
      <c r="A17644" s="263" t="s">
        <v>20030</v>
      </c>
      <c r="B17644" s="263" t="s">
        <v>32446</v>
      </c>
      <c r="C17644" s="263" t="s">
        <v>12</v>
      </c>
      <c r="D17644" t="s">
        <v>2</v>
      </c>
    </row>
    <row r="17645" spans="1:4" x14ac:dyDescent="0.2">
      <c r="A17645" s="263" t="s">
        <v>4654</v>
      </c>
      <c r="B17645" s="263" t="s">
        <v>32447</v>
      </c>
      <c r="C17645" s="263" t="s">
        <v>12</v>
      </c>
      <c r="D17645" t="s">
        <v>2</v>
      </c>
    </row>
    <row r="17646" spans="1:4" x14ac:dyDescent="0.2">
      <c r="A17646" s="263" t="s">
        <v>20031</v>
      </c>
      <c r="B17646" s="263" t="s">
        <v>32447</v>
      </c>
      <c r="C17646" s="263" t="s">
        <v>12</v>
      </c>
      <c r="D17646" t="s">
        <v>2</v>
      </c>
    </row>
    <row r="17647" spans="1:4" x14ac:dyDescent="0.2">
      <c r="A17647" s="263" t="s">
        <v>4655</v>
      </c>
      <c r="B17647" s="263" t="s">
        <v>32448</v>
      </c>
      <c r="C17647" s="263" t="s">
        <v>12</v>
      </c>
      <c r="D17647" t="s">
        <v>2</v>
      </c>
    </row>
    <row r="17648" spans="1:4" x14ac:dyDescent="0.2">
      <c r="A17648" s="263" t="s">
        <v>20032</v>
      </c>
      <c r="B17648" s="263" t="s">
        <v>32448</v>
      </c>
      <c r="C17648" s="263" t="s">
        <v>12</v>
      </c>
      <c r="D17648" t="s">
        <v>2</v>
      </c>
    </row>
    <row r="17649" spans="1:4" x14ac:dyDescent="0.2">
      <c r="A17649" s="263" t="s">
        <v>4656</v>
      </c>
      <c r="B17649" s="263" t="s">
        <v>32449</v>
      </c>
      <c r="C17649" s="263" t="s">
        <v>12</v>
      </c>
      <c r="D17649" t="s">
        <v>2</v>
      </c>
    </row>
    <row r="17650" spans="1:4" x14ac:dyDescent="0.2">
      <c r="A17650" s="263" t="s">
        <v>20033</v>
      </c>
      <c r="B17650" s="263" t="s">
        <v>32449</v>
      </c>
      <c r="C17650" s="263" t="s">
        <v>12</v>
      </c>
      <c r="D17650" t="s">
        <v>2</v>
      </c>
    </row>
    <row r="17651" spans="1:4" x14ac:dyDescent="0.2">
      <c r="A17651" s="263" t="s">
        <v>4657</v>
      </c>
      <c r="B17651" s="263" t="s">
        <v>32450</v>
      </c>
      <c r="C17651" s="263" t="s">
        <v>12</v>
      </c>
      <c r="D17651" t="s">
        <v>2</v>
      </c>
    </row>
    <row r="17652" spans="1:4" x14ac:dyDescent="0.2">
      <c r="A17652" s="263" t="s">
        <v>20034</v>
      </c>
      <c r="B17652" s="263" t="s">
        <v>32450</v>
      </c>
      <c r="C17652" s="263" t="s">
        <v>12</v>
      </c>
      <c r="D17652" t="s">
        <v>2</v>
      </c>
    </row>
    <row r="17653" spans="1:4" x14ac:dyDescent="0.2">
      <c r="A17653" s="263" t="s">
        <v>4658</v>
      </c>
      <c r="B17653" s="263" t="s">
        <v>32451</v>
      </c>
      <c r="C17653" s="263" t="s">
        <v>12</v>
      </c>
      <c r="D17653" t="s">
        <v>2</v>
      </c>
    </row>
    <row r="17654" spans="1:4" x14ac:dyDescent="0.2">
      <c r="A17654" s="263" t="s">
        <v>20035</v>
      </c>
      <c r="B17654" s="263" t="s">
        <v>32451</v>
      </c>
      <c r="C17654" s="263" t="s">
        <v>12</v>
      </c>
      <c r="D17654" t="s">
        <v>2</v>
      </c>
    </row>
    <row r="17655" spans="1:4" x14ac:dyDescent="0.2">
      <c r="A17655" s="263" t="s">
        <v>4659</v>
      </c>
      <c r="B17655" s="263" t="s">
        <v>32452</v>
      </c>
      <c r="C17655" s="263" t="s">
        <v>12</v>
      </c>
      <c r="D17655" t="s">
        <v>2</v>
      </c>
    </row>
    <row r="17656" spans="1:4" x14ac:dyDescent="0.2">
      <c r="A17656" s="263" t="s">
        <v>20036</v>
      </c>
      <c r="B17656" s="263" t="s">
        <v>32452</v>
      </c>
      <c r="C17656" s="263" t="s">
        <v>12</v>
      </c>
      <c r="D17656" t="s">
        <v>2</v>
      </c>
    </row>
    <row r="17657" spans="1:4" x14ac:dyDescent="0.2">
      <c r="A17657" s="263" t="s">
        <v>4660</v>
      </c>
      <c r="B17657" s="263" t="s">
        <v>32453</v>
      </c>
      <c r="C17657" s="263" t="s">
        <v>12</v>
      </c>
      <c r="D17657" t="s">
        <v>2</v>
      </c>
    </row>
    <row r="17658" spans="1:4" x14ac:dyDescent="0.2">
      <c r="A17658" s="263" t="s">
        <v>20037</v>
      </c>
      <c r="B17658" s="263" t="s">
        <v>32453</v>
      </c>
      <c r="C17658" s="263" t="s">
        <v>12</v>
      </c>
      <c r="D17658" t="s">
        <v>2</v>
      </c>
    </row>
    <row r="17659" spans="1:4" x14ac:dyDescent="0.2">
      <c r="A17659" s="263" t="s">
        <v>4661</v>
      </c>
      <c r="B17659" s="263" t="s">
        <v>32454</v>
      </c>
      <c r="C17659" s="263" t="s">
        <v>12</v>
      </c>
      <c r="D17659" t="s">
        <v>2</v>
      </c>
    </row>
    <row r="17660" spans="1:4" x14ac:dyDescent="0.2">
      <c r="A17660" s="263" t="s">
        <v>20038</v>
      </c>
      <c r="B17660" s="263" t="s">
        <v>32454</v>
      </c>
      <c r="C17660" s="263" t="s">
        <v>12</v>
      </c>
      <c r="D17660" t="s">
        <v>2</v>
      </c>
    </row>
    <row r="17661" spans="1:4" x14ac:dyDescent="0.2">
      <c r="A17661" s="263" t="s">
        <v>4662</v>
      </c>
      <c r="B17661" s="263" t="s">
        <v>32455</v>
      </c>
      <c r="C17661" s="263" t="s">
        <v>12</v>
      </c>
      <c r="D17661" t="s">
        <v>2</v>
      </c>
    </row>
    <row r="17662" spans="1:4" x14ac:dyDescent="0.2">
      <c r="A17662" s="263" t="s">
        <v>20039</v>
      </c>
      <c r="B17662" s="263" t="s">
        <v>32455</v>
      </c>
      <c r="C17662" s="263" t="s">
        <v>12</v>
      </c>
      <c r="D17662" t="s">
        <v>2</v>
      </c>
    </row>
    <row r="17663" spans="1:4" x14ac:dyDescent="0.2">
      <c r="A17663" s="263" t="s">
        <v>4663</v>
      </c>
      <c r="B17663" s="263" t="s">
        <v>32456</v>
      </c>
      <c r="C17663" s="263" t="s">
        <v>12</v>
      </c>
      <c r="D17663" t="s">
        <v>2</v>
      </c>
    </row>
    <row r="17664" spans="1:4" x14ac:dyDescent="0.2">
      <c r="A17664" s="263" t="s">
        <v>20040</v>
      </c>
      <c r="B17664" s="263" t="s">
        <v>32456</v>
      </c>
      <c r="C17664" s="263" t="s">
        <v>12</v>
      </c>
      <c r="D17664" t="s">
        <v>2</v>
      </c>
    </row>
    <row r="17665" spans="1:4" x14ac:dyDescent="0.2">
      <c r="A17665" s="263" t="s">
        <v>4664</v>
      </c>
      <c r="B17665" s="263" t="s">
        <v>32457</v>
      </c>
      <c r="C17665" s="263" t="s">
        <v>12</v>
      </c>
      <c r="D17665" t="s">
        <v>2</v>
      </c>
    </row>
    <row r="17666" spans="1:4" x14ac:dyDescent="0.2">
      <c r="A17666" s="263" t="s">
        <v>20041</v>
      </c>
      <c r="B17666" s="263" t="s">
        <v>32457</v>
      </c>
      <c r="C17666" s="263" t="s">
        <v>12</v>
      </c>
      <c r="D17666" t="s">
        <v>2</v>
      </c>
    </row>
    <row r="17667" spans="1:4" x14ac:dyDescent="0.2">
      <c r="A17667" s="263" t="s">
        <v>4665</v>
      </c>
      <c r="B17667" s="263" t="s">
        <v>32458</v>
      </c>
      <c r="C17667" s="263" t="s">
        <v>12</v>
      </c>
      <c r="D17667" t="s">
        <v>2</v>
      </c>
    </row>
    <row r="17668" spans="1:4" x14ac:dyDescent="0.2">
      <c r="A17668" s="263" t="s">
        <v>20042</v>
      </c>
      <c r="B17668" s="263" t="s">
        <v>32458</v>
      </c>
      <c r="C17668" s="263" t="s">
        <v>12</v>
      </c>
      <c r="D17668" t="s">
        <v>2</v>
      </c>
    </row>
    <row r="17669" spans="1:4" x14ac:dyDescent="0.2">
      <c r="A17669" s="263" t="s">
        <v>4666</v>
      </c>
      <c r="B17669" s="263" t="s">
        <v>32459</v>
      </c>
      <c r="C17669" s="263" t="s">
        <v>12</v>
      </c>
      <c r="D17669" t="s">
        <v>2</v>
      </c>
    </row>
    <row r="17670" spans="1:4" x14ac:dyDescent="0.2">
      <c r="A17670" s="263" t="s">
        <v>20043</v>
      </c>
      <c r="B17670" s="263" t="s">
        <v>32459</v>
      </c>
      <c r="C17670" s="263" t="s">
        <v>12</v>
      </c>
      <c r="D17670" t="s">
        <v>2</v>
      </c>
    </row>
    <row r="17671" spans="1:4" x14ac:dyDescent="0.2">
      <c r="A17671" s="263" t="s">
        <v>4667</v>
      </c>
      <c r="B17671" s="263" t="s">
        <v>32460</v>
      </c>
      <c r="C17671" s="263" t="s">
        <v>12</v>
      </c>
      <c r="D17671" t="s">
        <v>2</v>
      </c>
    </row>
    <row r="17672" spans="1:4" x14ac:dyDescent="0.2">
      <c r="A17672" s="263" t="s">
        <v>20044</v>
      </c>
      <c r="B17672" s="263" t="s">
        <v>32460</v>
      </c>
      <c r="C17672" s="263" t="s">
        <v>12</v>
      </c>
      <c r="D17672" t="s">
        <v>2</v>
      </c>
    </row>
    <row r="17673" spans="1:4" x14ac:dyDescent="0.2">
      <c r="A17673" s="263" t="s">
        <v>4668</v>
      </c>
      <c r="B17673" s="263" t="s">
        <v>32461</v>
      </c>
      <c r="C17673" s="263" t="s">
        <v>12</v>
      </c>
      <c r="D17673" t="s">
        <v>2</v>
      </c>
    </row>
    <row r="17674" spans="1:4" x14ac:dyDescent="0.2">
      <c r="A17674" s="263" t="s">
        <v>20045</v>
      </c>
      <c r="B17674" s="263" t="s">
        <v>32461</v>
      </c>
      <c r="C17674" s="263" t="s">
        <v>12</v>
      </c>
      <c r="D17674" t="s">
        <v>2</v>
      </c>
    </row>
    <row r="17675" spans="1:4" x14ac:dyDescent="0.2">
      <c r="A17675" s="263" t="s">
        <v>4669</v>
      </c>
      <c r="B17675" s="263" t="s">
        <v>32462</v>
      </c>
      <c r="C17675" s="263" t="s">
        <v>12</v>
      </c>
      <c r="D17675" t="s">
        <v>2</v>
      </c>
    </row>
    <row r="17676" spans="1:4" x14ac:dyDescent="0.2">
      <c r="A17676" s="263" t="s">
        <v>20046</v>
      </c>
      <c r="B17676" s="263" t="s">
        <v>32462</v>
      </c>
      <c r="C17676" s="263" t="s">
        <v>12</v>
      </c>
      <c r="D17676" t="s">
        <v>2</v>
      </c>
    </row>
    <row r="17677" spans="1:4" x14ac:dyDescent="0.2">
      <c r="A17677" s="263" t="s">
        <v>4670</v>
      </c>
      <c r="B17677" s="263" t="s">
        <v>32463</v>
      </c>
      <c r="C17677" s="263" t="s">
        <v>12</v>
      </c>
      <c r="D17677" t="s">
        <v>2</v>
      </c>
    </row>
    <row r="17678" spans="1:4" x14ac:dyDescent="0.2">
      <c r="A17678" s="263" t="s">
        <v>20047</v>
      </c>
      <c r="B17678" s="263" t="s">
        <v>32463</v>
      </c>
      <c r="C17678" s="263" t="s">
        <v>12</v>
      </c>
      <c r="D17678" t="s">
        <v>2</v>
      </c>
    </row>
    <row r="17679" spans="1:4" x14ac:dyDescent="0.2">
      <c r="A17679" s="263" t="s">
        <v>4671</v>
      </c>
      <c r="B17679" s="263" t="s">
        <v>32464</v>
      </c>
      <c r="C17679" s="263" t="s">
        <v>12</v>
      </c>
      <c r="D17679" t="s">
        <v>2</v>
      </c>
    </row>
    <row r="17680" spans="1:4" x14ac:dyDescent="0.2">
      <c r="A17680" s="263" t="s">
        <v>20048</v>
      </c>
      <c r="B17680" s="263" t="s">
        <v>32464</v>
      </c>
      <c r="C17680" s="263" t="s">
        <v>12</v>
      </c>
      <c r="D17680" t="s">
        <v>2</v>
      </c>
    </row>
    <row r="17681" spans="1:4" x14ac:dyDescent="0.2">
      <c r="A17681" s="263" t="s">
        <v>4672</v>
      </c>
      <c r="B17681" s="263" t="s">
        <v>32465</v>
      </c>
      <c r="C17681" s="263" t="s">
        <v>12</v>
      </c>
      <c r="D17681" t="s">
        <v>2</v>
      </c>
    </row>
    <row r="17682" spans="1:4" x14ac:dyDescent="0.2">
      <c r="A17682" s="263" t="s">
        <v>20049</v>
      </c>
      <c r="B17682" s="263" t="s">
        <v>32465</v>
      </c>
      <c r="C17682" s="263" t="s">
        <v>12</v>
      </c>
      <c r="D17682" t="s">
        <v>2</v>
      </c>
    </row>
    <row r="17683" spans="1:4" x14ac:dyDescent="0.2">
      <c r="A17683" s="263" t="s">
        <v>4673</v>
      </c>
      <c r="B17683" s="263" t="s">
        <v>32466</v>
      </c>
      <c r="C17683" s="263" t="s">
        <v>12</v>
      </c>
      <c r="D17683" t="s">
        <v>2</v>
      </c>
    </row>
    <row r="17684" spans="1:4" x14ac:dyDescent="0.2">
      <c r="A17684" s="263" t="s">
        <v>20050</v>
      </c>
      <c r="B17684" s="263" t="s">
        <v>32466</v>
      </c>
      <c r="C17684" s="263" t="s">
        <v>12</v>
      </c>
      <c r="D17684" t="s">
        <v>2</v>
      </c>
    </row>
    <row r="17685" spans="1:4" x14ac:dyDescent="0.2">
      <c r="A17685" s="263" t="s">
        <v>4674</v>
      </c>
      <c r="B17685" s="263" t="s">
        <v>32467</v>
      </c>
      <c r="C17685" s="263" t="s">
        <v>12</v>
      </c>
      <c r="D17685" t="s">
        <v>2</v>
      </c>
    </row>
    <row r="17686" spans="1:4" x14ac:dyDescent="0.2">
      <c r="A17686" s="263" t="s">
        <v>20051</v>
      </c>
      <c r="B17686" s="263" t="s">
        <v>32467</v>
      </c>
      <c r="C17686" s="263" t="s">
        <v>12</v>
      </c>
      <c r="D17686" t="s">
        <v>2</v>
      </c>
    </row>
    <row r="17687" spans="1:4" x14ac:dyDescent="0.2">
      <c r="A17687" s="263" t="s">
        <v>4675</v>
      </c>
      <c r="B17687" s="263" t="s">
        <v>32468</v>
      </c>
      <c r="C17687" s="263" t="s">
        <v>12</v>
      </c>
      <c r="D17687" t="s">
        <v>2</v>
      </c>
    </row>
    <row r="17688" spans="1:4" x14ac:dyDescent="0.2">
      <c r="A17688" s="263" t="s">
        <v>20052</v>
      </c>
      <c r="B17688" s="263" t="s">
        <v>32468</v>
      </c>
      <c r="C17688" s="263" t="s">
        <v>12</v>
      </c>
      <c r="D17688" t="s">
        <v>2</v>
      </c>
    </row>
    <row r="17689" spans="1:4" x14ac:dyDescent="0.2">
      <c r="A17689" s="263" t="s">
        <v>4676</v>
      </c>
      <c r="B17689" s="263" t="s">
        <v>32469</v>
      </c>
      <c r="C17689" s="263" t="s">
        <v>12</v>
      </c>
      <c r="D17689" t="s">
        <v>2</v>
      </c>
    </row>
    <row r="17690" spans="1:4" x14ac:dyDescent="0.2">
      <c r="A17690" s="263" t="s">
        <v>20053</v>
      </c>
      <c r="B17690" s="263" t="s">
        <v>32469</v>
      </c>
      <c r="C17690" s="263" t="s">
        <v>12</v>
      </c>
      <c r="D17690" t="s">
        <v>2</v>
      </c>
    </row>
    <row r="17691" spans="1:4" x14ac:dyDescent="0.2">
      <c r="A17691" s="263" t="s">
        <v>4677</v>
      </c>
      <c r="B17691" s="263" t="s">
        <v>32470</v>
      </c>
      <c r="C17691" s="263" t="s">
        <v>12</v>
      </c>
      <c r="D17691" t="s">
        <v>2</v>
      </c>
    </row>
    <row r="17692" spans="1:4" x14ac:dyDescent="0.2">
      <c r="A17692" s="263" t="s">
        <v>20054</v>
      </c>
      <c r="B17692" s="263" t="s">
        <v>32470</v>
      </c>
      <c r="C17692" s="263" t="s">
        <v>12</v>
      </c>
      <c r="D17692" t="s">
        <v>2</v>
      </c>
    </row>
    <row r="17693" spans="1:4" x14ac:dyDescent="0.2">
      <c r="A17693" s="263" t="s">
        <v>4678</v>
      </c>
      <c r="B17693" s="263" t="s">
        <v>32471</v>
      </c>
      <c r="C17693" s="263" t="s">
        <v>12</v>
      </c>
      <c r="D17693" t="s">
        <v>2</v>
      </c>
    </row>
    <row r="17694" spans="1:4" x14ac:dyDescent="0.2">
      <c r="A17694" s="263" t="s">
        <v>20055</v>
      </c>
      <c r="B17694" s="263" t="s">
        <v>32471</v>
      </c>
      <c r="C17694" s="263" t="s">
        <v>12</v>
      </c>
      <c r="D17694" t="s">
        <v>2</v>
      </c>
    </row>
    <row r="17695" spans="1:4" x14ac:dyDescent="0.2">
      <c r="A17695" s="263" t="s">
        <v>4679</v>
      </c>
      <c r="B17695" s="263" t="s">
        <v>32472</v>
      </c>
      <c r="C17695" s="263" t="s">
        <v>12</v>
      </c>
      <c r="D17695" t="s">
        <v>2</v>
      </c>
    </row>
    <row r="17696" spans="1:4" x14ac:dyDescent="0.2">
      <c r="A17696" s="263" t="s">
        <v>20056</v>
      </c>
      <c r="B17696" s="263" t="s">
        <v>32472</v>
      </c>
      <c r="C17696" s="263" t="s">
        <v>12</v>
      </c>
      <c r="D17696" t="s">
        <v>2</v>
      </c>
    </row>
    <row r="17697" spans="1:4" x14ac:dyDescent="0.2">
      <c r="A17697" s="263" t="s">
        <v>4680</v>
      </c>
      <c r="B17697" s="263" t="s">
        <v>32473</v>
      </c>
      <c r="C17697" s="263" t="s">
        <v>12</v>
      </c>
      <c r="D17697" t="s">
        <v>2</v>
      </c>
    </row>
    <row r="17698" spans="1:4" x14ac:dyDescent="0.2">
      <c r="A17698" s="263" t="s">
        <v>20057</v>
      </c>
      <c r="B17698" s="263" t="s">
        <v>32473</v>
      </c>
      <c r="C17698" s="263" t="s">
        <v>12</v>
      </c>
      <c r="D17698" t="s">
        <v>2</v>
      </c>
    </row>
    <row r="17699" spans="1:4" x14ac:dyDescent="0.2">
      <c r="A17699" s="263" t="s">
        <v>4681</v>
      </c>
      <c r="B17699" s="263" t="s">
        <v>32474</v>
      </c>
      <c r="C17699" s="263" t="s">
        <v>12</v>
      </c>
      <c r="D17699" t="s">
        <v>2</v>
      </c>
    </row>
    <row r="17700" spans="1:4" x14ac:dyDescent="0.2">
      <c r="A17700" s="263" t="s">
        <v>20058</v>
      </c>
      <c r="B17700" s="263" t="s">
        <v>32474</v>
      </c>
      <c r="C17700" s="263" t="s">
        <v>12</v>
      </c>
      <c r="D17700" t="s">
        <v>2</v>
      </c>
    </row>
    <row r="17701" spans="1:4" x14ac:dyDescent="0.2">
      <c r="A17701" s="263" t="s">
        <v>4682</v>
      </c>
      <c r="B17701" s="263" t="s">
        <v>32475</v>
      </c>
      <c r="C17701" s="263" t="s">
        <v>12</v>
      </c>
      <c r="D17701" t="s">
        <v>2</v>
      </c>
    </row>
    <row r="17702" spans="1:4" x14ac:dyDescent="0.2">
      <c r="A17702" s="263" t="s">
        <v>20059</v>
      </c>
      <c r="B17702" s="263" t="s">
        <v>32475</v>
      </c>
      <c r="C17702" s="263" t="s">
        <v>12</v>
      </c>
      <c r="D17702" t="s">
        <v>2</v>
      </c>
    </row>
    <row r="17703" spans="1:4" x14ac:dyDescent="0.2">
      <c r="A17703" s="263" t="s">
        <v>4683</v>
      </c>
      <c r="B17703" s="263" t="s">
        <v>32476</v>
      </c>
      <c r="C17703" s="263" t="s">
        <v>12</v>
      </c>
      <c r="D17703" t="s">
        <v>2</v>
      </c>
    </row>
    <row r="17704" spans="1:4" x14ac:dyDescent="0.2">
      <c r="A17704" s="263" t="s">
        <v>20060</v>
      </c>
      <c r="B17704" s="263" t="s">
        <v>32476</v>
      </c>
      <c r="C17704" s="263" t="s">
        <v>12</v>
      </c>
      <c r="D17704" t="s">
        <v>2</v>
      </c>
    </row>
    <row r="17705" spans="1:4" x14ac:dyDescent="0.2">
      <c r="A17705" s="263" t="s">
        <v>4684</v>
      </c>
      <c r="B17705" s="263" t="s">
        <v>32477</v>
      </c>
      <c r="C17705" s="263" t="s">
        <v>12</v>
      </c>
      <c r="D17705" t="s">
        <v>2</v>
      </c>
    </row>
    <row r="17706" spans="1:4" x14ac:dyDescent="0.2">
      <c r="A17706" s="263" t="s">
        <v>20061</v>
      </c>
      <c r="B17706" s="263" t="s">
        <v>32477</v>
      </c>
      <c r="C17706" s="263" t="s">
        <v>12</v>
      </c>
      <c r="D17706" t="s">
        <v>2</v>
      </c>
    </row>
    <row r="17707" spans="1:4" x14ac:dyDescent="0.2">
      <c r="A17707" s="263" t="s">
        <v>4685</v>
      </c>
      <c r="B17707" s="263" t="s">
        <v>32478</v>
      </c>
      <c r="C17707" s="263" t="s">
        <v>12</v>
      </c>
      <c r="D17707" t="s">
        <v>2</v>
      </c>
    </row>
    <row r="17708" spans="1:4" x14ac:dyDescent="0.2">
      <c r="A17708" s="263" t="s">
        <v>20062</v>
      </c>
      <c r="B17708" s="263" t="s">
        <v>32478</v>
      </c>
      <c r="C17708" s="263" t="s">
        <v>12</v>
      </c>
      <c r="D17708" t="s">
        <v>2</v>
      </c>
    </row>
    <row r="17709" spans="1:4" x14ac:dyDescent="0.2">
      <c r="A17709" s="263" t="s">
        <v>4686</v>
      </c>
      <c r="B17709" s="263" t="s">
        <v>32479</v>
      </c>
      <c r="C17709" s="263" t="s">
        <v>12</v>
      </c>
      <c r="D17709" t="s">
        <v>2</v>
      </c>
    </row>
    <row r="17710" spans="1:4" x14ac:dyDescent="0.2">
      <c r="A17710" s="263" t="s">
        <v>20063</v>
      </c>
      <c r="B17710" s="263" t="s">
        <v>32479</v>
      </c>
      <c r="C17710" s="263" t="s">
        <v>12</v>
      </c>
      <c r="D17710" t="s">
        <v>2</v>
      </c>
    </row>
    <row r="17711" spans="1:4" x14ac:dyDescent="0.2">
      <c r="A17711" s="263" t="s">
        <v>4687</v>
      </c>
      <c r="B17711" s="263" t="s">
        <v>32480</v>
      </c>
      <c r="C17711" s="263" t="s">
        <v>12</v>
      </c>
      <c r="D17711" t="s">
        <v>2</v>
      </c>
    </row>
    <row r="17712" spans="1:4" x14ac:dyDescent="0.2">
      <c r="A17712" s="263" t="s">
        <v>20064</v>
      </c>
      <c r="B17712" s="263" t="s">
        <v>32480</v>
      </c>
      <c r="C17712" s="263" t="s">
        <v>12</v>
      </c>
      <c r="D17712" t="s">
        <v>2</v>
      </c>
    </row>
    <row r="17713" spans="1:4" x14ac:dyDescent="0.2">
      <c r="A17713" s="263" t="s">
        <v>4688</v>
      </c>
      <c r="B17713" s="263" t="s">
        <v>32481</v>
      </c>
      <c r="C17713" s="263" t="s">
        <v>12</v>
      </c>
      <c r="D17713" t="s">
        <v>2</v>
      </c>
    </row>
    <row r="17714" spans="1:4" x14ac:dyDescent="0.2">
      <c r="A17714" s="263" t="s">
        <v>20065</v>
      </c>
      <c r="B17714" s="263" t="s">
        <v>32481</v>
      </c>
      <c r="C17714" s="263" t="s">
        <v>12</v>
      </c>
      <c r="D17714" t="s">
        <v>2</v>
      </c>
    </row>
    <row r="17715" spans="1:4" x14ac:dyDescent="0.2">
      <c r="A17715" s="263" t="s">
        <v>4689</v>
      </c>
      <c r="B17715" s="263" t="s">
        <v>32482</v>
      </c>
      <c r="C17715" s="263" t="s">
        <v>20</v>
      </c>
      <c r="D17715" t="s">
        <v>0</v>
      </c>
    </row>
    <row r="17716" spans="1:4" x14ac:dyDescent="0.2">
      <c r="A17716" s="263" t="s">
        <v>20066</v>
      </c>
      <c r="B17716" s="263" t="s">
        <v>32482</v>
      </c>
      <c r="C17716" s="263" t="s">
        <v>20</v>
      </c>
      <c r="D17716" t="s">
        <v>0</v>
      </c>
    </row>
    <row r="17717" spans="1:4" x14ac:dyDescent="0.2">
      <c r="A17717" s="263" t="s">
        <v>4690</v>
      </c>
      <c r="B17717" s="263" t="s">
        <v>32483</v>
      </c>
      <c r="C17717" s="263" t="s">
        <v>20</v>
      </c>
      <c r="D17717" t="s">
        <v>0</v>
      </c>
    </row>
    <row r="17718" spans="1:4" x14ac:dyDescent="0.2">
      <c r="A17718" s="263" t="s">
        <v>20067</v>
      </c>
      <c r="B17718" s="263" t="s">
        <v>32483</v>
      </c>
      <c r="C17718" s="263" t="s">
        <v>20</v>
      </c>
      <c r="D17718" t="s">
        <v>0</v>
      </c>
    </row>
    <row r="17719" spans="1:4" x14ac:dyDescent="0.2">
      <c r="A17719" s="263" t="s">
        <v>4691</v>
      </c>
      <c r="B17719" s="263" t="s">
        <v>32484</v>
      </c>
      <c r="C17719" s="263" t="s">
        <v>20</v>
      </c>
      <c r="D17719" t="s">
        <v>0</v>
      </c>
    </row>
    <row r="17720" spans="1:4" x14ac:dyDescent="0.2">
      <c r="A17720" s="263" t="s">
        <v>20068</v>
      </c>
      <c r="B17720" s="263" t="s">
        <v>32484</v>
      </c>
      <c r="C17720" s="263" t="s">
        <v>20</v>
      </c>
      <c r="D17720" t="s">
        <v>0</v>
      </c>
    </row>
    <row r="17721" spans="1:4" x14ac:dyDescent="0.2">
      <c r="A17721" s="263" t="s">
        <v>4692</v>
      </c>
      <c r="B17721" s="263" t="s">
        <v>32485</v>
      </c>
      <c r="C17721" s="263" t="s">
        <v>20</v>
      </c>
      <c r="D17721" t="s">
        <v>0</v>
      </c>
    </row>
    <row r="17722" spans="1:4" x14ac:dyDescent="0.2">
      <c r="A17722" s="263" t="s">
        <v>20069</v>
      </c>
      <c r="B17722" s="263" t="s">
        <v>32485</v>
      </c>
      <c r="C17722" s="263" t="s">
        <v>20</v>
      </c>
      <c r="D17722" t="s">
        <v>0</v>
      </c>
    </row>
    <row r="17723" spans="1:4" x14ac:dyDescent="0.2">
      <c r="A17723" s="263" t="s">
        <v>4693</v>
      </c>
      <c r="B17723" s="263" t="s">
        <v>32486</v>
      </c>
      <c r="C17723" s="263" t="s">
        <v>20</v>
      </c>
      <c r="D17723" t="s">
        <v>0</v>
      </c>
    </row>
    <row r="17724" spans="1:4" x14ac:dyDescent="0.2">
      <c r="A17724" s="263" t="s">
        <v>20070</v>
      </c>
      <c r="B17724" s="263" t="s">
        <v>32486</v>
      </c>
      <c r="C17724" s="263" t="s">
        <v>20</v>
      </c>
      <c r="D17724" t="s">
        <v>0</v>
      </c>
    </row>
    <row r="17725" spans="1:4" x14ac:dyDescent="0.2">
      <c r="A17725" s="263" t="s">
        <v>4694</v>
      </c>
      <c r="B17725" s="263" t="s">
        <v>32487</v>
      </c>
      <c r="C17725" s="263" t="s">
        <v>20</v>
      </c>
      <c r="D17725" t="s">
        <v>0</v>
      </c>
    </row>
    <row r="17726" spans="1:4" x14ac:dyDescent="0.2">
      <c r="A17726" s="263" t="s">
        <v>20071</v>
      </c>
      <c r="B17726" s="263" t="s">
        <v>32487</v>
      </c>
      <c r="C17726" s="263" t="s">
        <v>20</v>
      </c>
      <c r="D17726" t="s">
        <v>0</v>
      </c>
    </row>
    <row r="17727" spans="1:4" x14ac:dyDescent="0.2">
      <c r="A17727" s="263" t="s">
        <v>4695</v>
      </c>
      <c r="B17727" s="263" t="s">
        <v>32488</v>
      </c>
      <c r="C17727" s="263" t="s">
        <v>12</v>
      </c>
      <c r="D17727" t="s">
        <v>2</v>
      </c>
    </row>
    <row r="17728" spans="1:4" x14ac:dyDescent="0.2">
      <c r="A17728" s="263" t="s">
        <v>20072</v>
      </c>
      <c r="B17728" s="263" t="s">
        <v>32488</v>
      </c>
      <c r="C17728" s="263" t="s">
        <v>12</v>
      </c>
      <c r="D17728" t="s">
        <v>2</v>
      </c>
    </row>
    <row r="17729" spans="1:4" x14ac:dyDescent="0.2">
      <c r="A17729" s="263" t="s">
        <v>4696</v>
      </c>
      <c r="B17729" s="263" t="s">
        <v>32489</v>
      </c>
      <c r="C17729" s="263" t="s">
        <v>12</v>
      </c>
      <c r="D17729" t="s">
        <v>2</v>
      </c>
    </row>
    <row r="17730" spans="1:4" x14ac:dyDescent="0.2">
      <c r="A17730" s="263" t="s">
        <v>20073</v>
      </c>
      <c r="B17730" s="263" t="s">
        <v>32489</v>
      </c>
      <c r="C17730" s="263" t="s">
        <v>12</v>
      </c>
      <c r="D17730" t="s">
        <v>2</v>
      </c>
    </row>
    <row r="17731" spans="1:4" x14ac:dyDescent="0.2">
      <c r="A17731" s="263" t="s">
        <v>4697</v>
      </c>
      <c r="B17731" s="263" t="s">
        <v>32490</v>
      </c>
      <c r="C17731" s="263" t="s">
        <v>12</v>
      </c>
      <c r="D17731" t="s">
        <v>2</v>
      </c>
    </row>
    <row r="17732" spans="1:4" x14ac:dyDescent="0.2">
      <c r="A17732" s="263" t="s">
        <v>20074</v>
      </c>
      <c r="B17732" s="263" t="s">
        <v>32490</v>
      </c>
      <c r="C17732" s="263" t="s">
        <v>12</v>
      </c>
      <c r="D17732" t="s">
        <v>2</v>
      </c>
    </row>
    <row r="17733" spans="1:4" x14ac:dyDescent="0.2">
      <c r="A17733" s="263" t="s">
        <v>4698</v>
      </c>
      <c r="B17733" s="263" t="s">
        <v>32491</v>
      </c>
      <c r="C17733" s="263" t="s">
        <v>12</v>
      </c>
      <c r="D17733" t="s">
        <v>2</v>
      </c>
    </row>
    <row r="17734" spans="1:4" x14ac:dyDescent="0.2">
      <c r="A17734" s="263" t="s">
        <v>20075</v>
      </c>
      <c r="B17734" s="263" t="s">
        <v>32491</v>
      </c>
      <c r="C17734" s="263" t="s">
        <v>12</v>
      </c>
      <c r="D17734" t="s">
        <v>2</v>
      </c>
    </row>
    <row r="17735" spans="1:4" x14ac:dyDescent="0.2">
      <c r="A17735" s="263" t="s">
        <v>4699</v>
      </c>
      <c r="B17735" s="263" t="s">
        <v>32492</v>
      </c>
      <c r="C17735" s="263" t="s">
        <v>12</v>
      </c>
      <c r="D17735" t="s">
        <v>2</v>
      </c>
    </row>
    <row r="17736" spans="1:4" x14ac:dyDescent="0.2">
      <c r="A17736" s="263" t="s">
        <v>20076</v>
      </c>
      <c r="B17736" s="263" t="s">
        <v>32492</v>
      </c>
      <c r="C17736" s="263" t="s">
        <v>12</v>
      </c>
      <c r="D17736" t="s">
        <v>2</v>
      </c>
    </row>
    <row r="17737" spans="1:4" x14ac:dyDescent="0.2">
      <c r="A17737" s="263" t="s">
        <v>4700</v>
      </c>
      <c r="B17737" s="263" t="s">
        <v>32493</v>
      </c>
      <c r="C17737" s="263" t="s">
        <v>12</v>
      </c>
      <c r="D17737" t="s">
        <v>2</v>
      </c>
    </row>
    <row r="17738" spans="1:4" x14ac:dyDescent="0.2">
      <c r="A17738" s="263" t="s">
        <v>20077</v>
      </c>
      <c r="B17738" s="263" t="s">
        <v>32493</v>
      </c>
      <c r="C17738" s="263" t="s">
        <v>12</v>
      </c>
      <c r="D17738" t="s">
        <v>2</v>
      </c>
    </row>
    <row r="17739" spans="1:4" x14ac:dyDescent="0.2">
      <c r="A17739" s="263" t="s">
        <v>4701</v>
      </c>
      <c r="B17739" s="263" t="s">
        <v>32494</v>
      </c>
      <c r="C17739" s="263" t="s">
        <v>12</v>
      </c>
      <c r="D17739" t="s">
        <v>2</v>
      </c>
    </row>
    <row r="17740" spans="1:4" x14ac:dyDescent="0.2">
      <c r="A17740" s="263" t="s">
        <v>20078</v>
      </c>
      <c r="B17740" s="263" t="s">
        <v>32494</v>
      </c>
      <c r="C17740" s="263" t="s">
        <v>12</v>
      </c>
      <c r="D17740" t="s">
        <v>2</v>
      </c>
    </row>
    <row r="17741" spans="1:4" x14ac:dyDescent="0.2">
      <c r="A17741" s="263" t="s">
        <v>4702</v>
      </c>
      <c r="B17741" s="263" t="s">
        <v>32495</v>
      </c>
      <c r="C17741" s="263" t="s">
        <v>12</v>
      </c>
      <c r="D17741" t="s">
        <v>2</v>
      </c>
    </row>
    <row r="17742" spans="1:4" x14ac:dyDescent="0.2">
      <c r="A17742" s="263" t="s">
        <v>20079</v>
      </c>
      <c r="B17742" s="263" t="s">
        <v>32495</v>
      </c>
      <c r="C17742" s="263" t="s">
        <v>12</v>
      </c>
      <c r="D17742" t="s">
        <v>2</v>
      </c>
    </row>
    <row r="17743" spans="1:4" x14ac:dyDescent="0.2">
      <c r="A17743" s="263" t="s">
        <v>4703</v>
      </c>
      <c r="B17743" s="263" t="s">
        <v>32496</v>
      </c>
      <c r="C17743" s="263" t="s">
        <v>12</v>
      </c>
      <c r="D17743" t="s">
        <v>2</v>
      </c>
    </row>
    <row r="17744" spans="1:4" x14ac:dyDescent="0.2">
      <c r="A17744" s="263" t="s">
        <v>20080</v>
      </c>
      <c r="B17744" s="263" t="s">
        <v>32496</v>
      </c>
      <c r="C17744" s="263" t="s">
        <v>12</v>
      </c>
      <c r="D17744" t="s">
        <v>2</v>
      </c>
    </row>
    <row r="17745" spans="1:4" x14ac:dyDescent="0.2">
      <c r="A17745" s="263" t="s">
        <v>4704</v>
      </c>
      <c r="B17745" s="263" t="s">
        <v>32497</v>
      </c>
      <c r="C17745" s="263" t="s">
        <v>20</v>
      </c>
      <c r="D17745" t="s">
        <v>0</v>
      </c>
    </row>
    <row r="17746" spans="1:4" x14ac:dyDescent="0.2">
      <c r="A17746" s="263" t="s">
        <v>20081</v>
      </c>
      <c r="B17746" s="263" t="s">
        <v>32497</v>
      </c>
      <c r="C17746" s="263" t="s">
        <v>20</v>
      </c>
      <c r="D17746" t="s">
        <v>0</v>
      </c>
    </row>
    <row r="17747" spans="1:4" x14ac:dyDescent="0.2">
      <c r="A17747" s="263" t="s">
        <v>4705</v>
      </c>
      <c r="B17747" s="263" t="s">
        <v>32498</v>
      </c>
      <c r="C17747" s="263" t="s">
        <v>20</v>
      </c>
      <c r="D17747" t="s">
        <v>0</v>
      </c>
    </row>
    <row r="17748" spans="1:4" x14ac:dyDescent="0.2">
      <c r="A17748" s="263" t="s">
        <v>20082</v>
      </c>
      <c r="B17748" s="263" t="s">
        <v>32498</v>
      </c>
      <c r="C17748" s="263" t="s">
        <v>20</v>
      </c>
      <c r="D17748" t="s">
        <v>0</v>
      </c>
    </row>
    <row r="17749" spans="1:4" x14ac:dyDescent="0.2">
      <c r="A17749" s="263" t="s">
        <v>4706</v>
      </c>
      <c r="B17749" s="263" t="s">
        <v>32499</v>
      </c>
      <c r="C17749" s="263" t="s">
        <v>20</v>
      </c>
      <c r="D17749" t="s">
        <v>0</v>
      </c>
    </row>
    <row r="17750" spans="1:4" x14ac:dyDescent="0.2">
      <c r="A17750" s="263" t="s">
        <v>20083</v>
      </c>
      <c r="B17750" s="263" t="s">
        <v>32499</v>
      </c>
      <c r="C17750" s="263" t="s">
        <v>20</v>
      </c>
      <c r="D17750" t="s">
        <v>0</v>
      </c>
    </row>
    <row r="17751" spans="1:4" x14ac:dyDescent="0.2">
      <c r="A17751" s="263" t="s">
        <v>4707</v>
      </c>
      <c r="B17751" s="263" t="s">
        <v>32500</v>
      </c>
      <c r="C17751" s="263" t="s">
        <v>20</v>
      </c>
      <c r="D17751" t="s">
        <v>0</v>
      </c>
    </row>
    <row r="17752" spans="1:4" x14ac:dyDescent="0.2">
      <c r="A17752" s="263" t="s">
        <v>20084</v>
      </c>
      <c r="B17752" s="263" t="s">
        <v>32500</v>
      </c>
      <c r="C17752" s="263" t="s">
        <v>20</v>
      </c>
      <c r="D17752" t="s">
        <v>0</v>
      </c>
    </row>
    <row r="17753" spans="1:4" x14ac:dyDescent="0.2">
      <c r="A17753" s="263" t="s">
        <v>4708</v>
      </c>
      <c r="B17753" s="263" t="s">
        <v>32501</v>
      </c>
      <c r="C17753" s="263" t="s">
        <v>20</v>
      </c>
      <c r="D17753" t="s">
        <v>0</v>
      </c>
    </row>
    <row r="17754" spans="1:4" x14ac:dyDescent="0.2">
      <c r="A17754" s="263" t="s">
        <v>20085</v>
      </c>
      <c r="B17754" s="263" t="s">
        <v>32501</v>
      </c>
      <c r="C17754" s="263" t="s">
        <v>20</v>
      </c>
      <c r="D17754" t="s">
        <v>0</v>
      </c>
    </row>
    <row r="17755" spans="1:4" x14ac:dyDescent="0.2">
      <c r="A17755" s="263" t="s">
        <v>4709</v>
      </c>
      <c r="B17755" s="263" t="s">
        <v>32502</v>
      </c>
      <c r="C17755" s="263" t="s">
        <v>20</v>
      </c>
      <c r="D17755" t="s">
        <v>0</v>
      </c>
    </row>
    <row r="17756" spans="1:4" x14ac:dyDescent="0.2">
      <c r="A17756" s="263" t="s">
        <v>20086</v>
      </c>
      <c r="B17756" s="263" t="s">
        <v>32502</v>
      </c>
      <c r="C17756" s="263" t="s">
        <v>20</v>
      </c>
      <c r="D17756" t="s">
        <v>0</v>
      </c>
    </row>
    <row r="17757" spans="1:4" x14ac:dyDescent="0.2">
      <c r="A17757" s="263" t="s">
        <v>4710</v>
      </c>
      <c r="B17757" s="263" t="s">
        <v>32503</v>
      </c>
      <c r="C17757" s="263" t="s">
        <v>20</v>
      </c>
      <c r="D17757" t="s">
        <v>0</v>
      </c>
    </row>
    <row r="17758" spans="1:4" x14ac:dyDescent="0.2">
      <c r="A17758" s="263" t="s">
        <v>20087</v>
      </c>
      <c r="B17758" s="263" t="s">
        <v>32503</v>
      </c>
      <c r="C17758" s="263" t="s">
        <v>20</v>
      </c>
      <c r="D17758" t="s">
        <v>0</v>
      </c>
    </row>
    <row r="17759" spans="1:4" x14ac:dyDescent="0.2">
      <c r="A17759" s="263" t="s">
        <v>4711</v>
      </c>
      <c r="B17759" s="263" t="s">
        <v>32504</v>
      </c>
      <c r="C17759" s="263" t="s">
        <v>20</v>
      </c>
      <c r="D17759" t="s">
        <v>0</v>
      </c>
    </row>
    <row r="17760" spans="1:4" x14ac:dyDescent="0.2">
      <c r="A17760" s="263" t="s">
        <v>20088</v>
      </c>
      <c r="B17760" s="263" t="s">
        <v>32504</v>
      </c>
      <c r="C17760" s="263" t="s">
        <v>20</v>
      </c>
      <c r="D17760" t="s">
        <v>0</v>
      </c>
    </row>
    <row r="17761" spans="1:4" x14ac:dyDescent="0.2">
      <c r="A17761" s="263" t="s">
        <v>4712</v>
      </c>
      <c r="B17761" s="263" t="s">
        <v>32505</v>
      </c>
      <c r="C17761" s="263" t="s">
        <v>20</v>
      </c>
      <c r="D17761" t="s">
        <v>0</v>
      </c>
    </row>
    <row r="17762" spans="1:4" x14ac:dyDescent="0.2">
      <c r="A17762" s="263" t="s">
        <v>20089</v>
      </c>
      <c r="B17762" s="263" t="s">
        <v>32505</v>
      </c>
      <c r="C17762" s="263" t="s">
        <v>20</v>
      </c>
      <c r="D17762" t="s">
        <v>0</v>
      </c>
    </row>
    <row r="17763" spans="1:4" x14ac:dyDescent="0.2">
      <c r="A17763" s="263" t="s">
        <v>4713</v>
      </c>
      <c r="B17763" s="263" t="s">
        <v>32506</v>
      </c>
      <c r="C17763" s="263" t="s">
        <v>23822</v>
      </c>
      <c r="D17763" t="s">
        <v>35040</v>
      </c>
    </row>
    <row r="17764" spans="1:4" x14ac:dyDescent="0.2">
      <c r="A17764" s="263" t="s">
        <v>20090</v>
      </c>
      <c r="B17764" s="263" t="s">
        <v>32506</v>
      </c>
      <c r="C17764" s="263" t="s">
        <v>23822</v>
      </c>
      <c r="D17764" t="s">
        <v>35040</v>
      </c>
    </row>
    <row r="17765" spans="1:4" x14ac:dyDescent="0.2">
      <c r="A17765" s="263" t="s">
        <v>4714</v>
      </c>
      <c r="B17765" s="263" t="s">
        <v>32507</v>
      </c>
      <c r="C17765" s="263" t="s">
        <v>23822</v>
      </c>
      <c r="D17765" t="s">
        <v>35040</v>
      </c>
    </row>
    <row r="17766" spans="1:4" x14ac:dyDescent="0.2">
      <c r="A17766" s="263" t="s">
        <v>20091</v>
      </c>
      <c r="B17766" s="263" t="s">
        <v>32507</v>
      </c>
      <c r="C17766" s="263" t="s">
        <v>23822</v>
      </c>
      <c r="D17766" t="s">
        <v>35040</v>
      </c>
    </row>
    <row r="17767" spans="1:4" x14ac:dyDescent="0.2">
      <c r="A17767" s="263" t="s">
        <v>4715</v>
      </c>
      <c r="B17767" s="263" t="s">
        <v>32508</v>
      </c>
      <c r="C17767" s="263" t="s">
        <v>23822</v>
      </c>
      <c r="D17767" t="s">
        <v>35040</v>
      </c>
    </row>
    <row r="17768" spans="1:4" x14ac:dyDescent="0.2">
      <c r="A17768" s="263" t="s">
        <v>20092</v>
      </c>
      <c r="B17768" s="263" t="s">
        <v>32508</v>
      </c>
      <c r="C17768" s="263" t="s">
        <v>23822</v>
      </c>
      <c r="D17768" t="s">
        <v>35040</v>
      </c>
    </row>
    <row r="17769" spans="1:4" x14ac:dyDescent="0.2">
      <c r="A17769" s="263" t="s">
        <v>4716</v>
      </c>
      <c r="B17769" s="263" t="s">
        <v>32509</v>
      </c>
      <c r="C17769" s="263" t="s">
        <v>23822</v>
      </c>
      <c r="D17769" t="s">
        <v>35040</v>
      </c>
    </row>
    <row r="17770" spans="1:4" x14ac:dyDescent="0.2">
      <c r="A17770" s="263" t="s">
        <v>20093</v>
      </c>
      <c r="B17770" s="263" t="s">
        <v>32509</v>
      </c>
      <c r="C17770" s="263" t="s">
        <v>23822</v>
      </c>
      <c r="D17770" t="s">
        <v>35040</v>
      </c>
    </row>
    <row r="17771" spans="1:4" x14ac:dyDescent="0.2">
      <c r="A17771" s="263" t="s">
        <v>4717</v>
      </c>
      <c r="B17771" s="263" t="s">
        <v>32510</v>
      </c>
      <c r="C17771" s="263" t="s">
        <v>23822</v>
      </c>
      <c r="D17771" t="s">
        <v>35040</v>
      </c>
    </row>
    <row r="17772" spans="1:4" x14ac:dyDescent="0.2">
      <c r="A17772" s="263" t="s">
        <v>20094</v>
      </c>
      <c r="B17772" s="263" t="s">
        <v>32510</v>
      </c>
      <c r="C17772" s="263" t="s">
        <v>23822</v>
      </c>
      <c r="D17772" t="s">
        <v>35040</v>
      </c>
    </row>
    <row r="17773" spans="1:4" x14ac:dyDescent="0.2">
      <c r="A17773" s="263" t="s">
        <v>4718</v>
      </c>
      <c r="B17773" s="263" t="s">
        <v>32511</v>
      </c>
      <c r="C17773" s="263" t="s">
        <v>23822</v>
      </c>
      <c r="D17773" t="s">
        <v>35040</v>
      </c>
    </row>
    <row r="17774" spans="1:4" x14ac:dyDescent="0.2">
      <c r="A17774" s="263" t="s">
        <v>20095</v>
      </c>
      <c r="B17774" s="263" t="s">
        <v>32511</v>
      </c>
      <c r="C17774" s="263" t="s">
        <v>23822</v>
      </c>
      <c r="D17774" t="s">
        <v>35040</v>
      </c>
    </row>
    <row r="17775" spans="1:4" x14ac:dyDescent="0.2">
      <c r="A17775" s="263" t="s">
        <v>4719</v>
      </c>
      <c r="B17775" s="263" t="s">
        <v>32512</v>
      </c>
      <c r="C17775" s="263" t="s">
        <v>12</v>
      </c>
      <c r="D17775" t="s">
        <v>2</v>
      </c>
    </row>
    <row r="17776" spans="1:4" x14ac:dyDescent="0.2">
      <c r="A17776" s="263" t="s">
        <v>20096</v>
      </c>
      <c r="B17776" s="263" t="s">
        <v>32512</v>
      </c>
      <c r="C17776" s="263" t="s">
        <v>12</v>
      </c>
      <c r="D17776" t="s">
        <v>2</v>
      </c>
    </row>
    <row r="17777" spans="1:4" x14ac:dyDescent="0.2">
      <c r="A17777" s="263" t="s">
        <v>4720</v>
      </c>
      <c r="B17777" s="263" t="s">
        <v>32513</v>
      </c>
      <c r="C17777" s="263" t="s">
        <v>12</v>
      </c>
      <c r="D17777" t="s">
        <v>2</v>
      </c>
    </row>
    <row r="17778" spans="1:4" x14ac:dyDescent="0.2">
      <c r="A17778" s="263" t="s">
        <v>20097</v>
      </c>
      <c r="B17778" s="263" t="s">
        <v>32513</v>
      </c>
      <c r="C17778" s="263" t="s">
        <v>12</v>
      </c>
      <c r="D17778" t="s">
        <v>2</v>
      </c>
    </row>
    <row r="17779" spans="1:4" x14ac:dyDescent="0.2">
      <c r="A17779" s="263" t="s">
        <v>4721</v>
      </c>
      <c r="B17779" s="263" t="s">
        <v>32514</v>
      </c>
      <c r="C17779" s="263" t="s">
        <v>12</v>
      </c>
      <c r="D17779" t="s">
        <v>2</v>
      </c>
    </row>
    <row r="17780" spans="1:4" x14ac:dyDescent="0.2">
      <c r="A17780" s="263" t="s">
        <v>20098</v>
      </c>
      <c r="B17780" s="263" t="s">
        <v>32514</v>
      </c>
      <c r="C17780" s="263" t="s">
        <v>12</v>
      </c>
      <c r="D17780" t="s">
        <v>2</v>
      </c>
    </row>
    <row r="17781" spans="1:4" x14ac:dyDescent="0.2">
      <c r="A17781" s="263" t="s">
        <v>4722</v>
      </c>
      <c r="B17781" s="263" t="s">
        <v>32515</v>
      </c>
      <c r="C17781" s="263" t="s">
        <v>12</v>
      </c>
      <c r="D17781" t="s">
        <v>2</v>
      </c>
    </row>
    <row r="17782" spans="1:4" x14ac:dyDescent="0.2">
      <c r="A17782" s="263" t="s">
        <v>20099</v>
      </c>
      <c r="B17782" s="263" t="s">
        <v>32515</v>
      </c>
      <c r="C17782" s="263" t="s">
        <v>12</v>
      </c>
      <c r="D17782" t="s">
        <v>2</v>
      </c>
    </row>
    <row r="17783" spans="1:4" x14ac:dyDescent="0.2">
      <c r="A17783" s="263" t="s">
        <v>4723</v>
      </c>
      <c r="B17783" s="263" t="s">
        <v>32516</v>
      </c>
      <c r="C17783" s="263" t="s">
        <v>12</v>
      </c>
      <c r="D17783" t="s">
        <v>2</v>
      </c>
    </row>
    <row r="17784" spans="1:4" x14ac:dyDescent="0.2">
      <c r="A17784" s="263" t="s">
        <v>20100</v>
      </c>
      <c r="B17784" s="263" t="s">
        <v>32516</v>
      </c>
      <c r="C17784" s="263" t="s">
        <v>12</v>
      </c>
      <c r="D17784" t="s">
        <v>2</v>
      </c>
    </row>
    <row r="17785" spans="1:4" x14ac:dyDescent="0.2">
      <c r="A17785" s="263" t="s">
        <v>4724</v>
      </c>
      <c r="B17785" s="263" t="s">
        <v>32517</v>
      </c>
      <c r="C17785" s="263" t="s">
        <v>12</v>
      </c>
      <c r="D17785" t="s">
        <v>2</v>
      </c>
    </row>
    <row r="17786" spans="1:4" x14ac:dyDescent="0.2">
      <c r="A17786" s="263" t="s">
        <v>20101</v>
      </c>
      <c r="B17786" s="263" t="s">
        <v>32517</v>
      </c>
      <c r="C17786" s="263" t="s">
        <v>12</v>
      </c>
      <c r="D17786" t="s">
        <v>2</v>
      </c>
    </row>
    <row r="17787" spans="1:4" x14ac:dyDescent="0.2">
      <c r="A17787" s="263" t="s">
        <v>4725</v>
      </c>
      <c r="B17787" s="263" t="s">
        <v>32518</v>
      </c>
      <c r="C17787" s="263" t="s">
        <v>12</v>
      </c>
      <c r="D17787" t="s">
        <v>2</v>
      </c>
    </row>
    <row r="17788" spans="1:4" x14ac:dyDescent="0.2">
      <c r="A17788" s="263" t="s">
        <v>20102</v>
      </c>
      <c r="B17788" s="263" t="s">
        <v>32518</v>
      </c>
      <c r="C17788" s="263" t="s">
        <v>12</v>
      </c>
      <c r="D17788" t="s">
        <v>2</v>
      </c>
    </row>
    <row r="17789" spans="1:4" x14ac:dyDescent="0.2">
      <c r="A17789" s="263" t="s">
        <v>4726</v>
      </c>
      <c r="B17789" s="263" t="s">
        <v>32519</v>
      </c>
      <c r="C17789" s="263" t="s">
        <v>12</v>
      </c>
      <c r="D17789" t="s">
        <v>2</v>
      </c>
    </row>
    <row r="17790" spans="1:4" x14ac:dyDescent="0.2">
      <c r="A17790" s="263" t="s">
        <v>20103</v>
      </c>
      <c r="B17790" s="263" t="s">
        <v>32519</v>
      </c>
      <c r="C17790" s="263" t="s">
        <v>12</v>
      </c>
      <c r="D17790" t="s">
        <v>2</v>
      </c>
    </row>
    <row r="17791" spans="1:4" x14ac:dyDescent="0.2">
      <c r="A17791" s="263" t="s">
        <v>4727</v>
      </c>
      <c r="B17791" s="263" t="s">
        <v>32520</v>
      </c>
      <c r="C17791" s="263" t="s">
        <v>12</v>
      </c>
      <c r="D17791" t="s">
        <v>2</v>
      </c>
    </row>
    <row r="17792" spans="1:4" x14ac:dyDescent="0.2">
      <c r="A17792" s="263" t="s">
        <v>20104</v>
      </c>
      <c r="B17792" s="263" t="s">
        <v>32520</v>
      </c>
      <c r="C17792" s="263" t="s">
        <v>12</v>
      </c>
      <c r="D17792" t="s">
        <v>2</v>
      </c>
    </row>
    <row r="17793" spans="1:4" x14ac:dyDescent="0.2">
      <c r="A17793" s="263" t="s">
        <v>4728</v>
      </c>
      <c r="B17793" s="263" t="s">
        <v>32521</v>
      </c>
      <c r="C17793" s="263" t="s">
        <v>12</v>
      </c>
      <c r="D17793" t="s">
        <v>2</v>
      </c>
    </row>
    <row r="17794" spans="1:4" x14ac:dyDescent="0.2">
      <c r="A17794" s="263" t="s">
        <v>20105</v>
      </c>
      <c r="B17794" s="263" t="s">
        <v>32521</v>
      </c>
      <c r="C17794" s="263" t="s">
        <v>12</v>
      </c>
      <c r="D17794" t="s">
        <v>2</v>
      </c>
    </row>
    <row r="17795" spans="1:4" x14ac:dyDescent="0.2">
      <c r="A17795" s="263" t="s">
        <v>4729</v>
      </c>
      <c r="B17795" s="263" t="s">
        <v>32522</v>
      </c>
      <c r="C17795" s="263" t="s">
        <v>12</v>
      </c>
      <c r="D17795" t="s">
        <v>2</v>
      </c>
    </row>
    <row r="17796" spans="1:4" x14ac:dyDescent="0.2">
      <c r="A17796" s="263" t="s">
        <v>20106</v>
      </c>
      <c r="B17796" s="263" t="s">
        <v>32522</v>
      </c>
      <c r="C17796" s="263" t="s">
        <v>12</v>
      </c>
      <c r="D17796" t="s">
        <v>2</v>
      </c>
    </row>
    <row r="17797" spans="1:4" x14ac:dyDescent="0.2">
      <c r="A17797" s="263" t="s">
        <v>4730</v>
      </c>
      <c r="B17797" s="263" t="s">
        <v>32523</v>
      </c>
      <c r="C17797" s="263" t="s">
        <v>12</v>
      </c>
      <c r="D17797" t="s">
        <v>2</v>
      </c>
    </row>
    <row r="17798" spans="1:4" x14ac:dyDescent="0.2">
      <c r="A17798" s="263" t="s">
        <v>20107</v>
      </c>
      <c r="B17798" s="263" t="s">
        <v>32523</v>
      </c>
      <c r="C17798" s="263" t="s">
        <v>12</v>
      </c>
      <c r="D17798" t="s">
        <v>2</v>
      </c>
    </row>
    <row r="17799" spans="1:4" x14ac:dyDescent="0.2">
      <c r="A17799" s="263" t="s">
        <v>4731</v>
      </c>
      <c r="B17799" s="263" t="s">
        <v>32524</v>
      </c>
      <c r="C17799" s="263" t="s">
        <v>12</v>
      </c>
      <c r="D17799" t="s">
        <v>2</v>
      </c>
    </row>
    <row r="17800" spans="1:4" x14ac:dyDescent="0.2">
      <c r="A17800" s="263" t="s">
        <v>20108</v>
      </c>
      <c r="B17800" s="263" t="s">
        <v>32524</v>
      </c>
      <c r="C17800" s="263" t="s">
        <v>12</v>
      </c>
      <c r="D17800" t="s">
        <v>2</v>
      </c>
    </row>
    <row r="17801" spans="1:4" x14ac:dyDescent="0.2">
      <c r="A17801" s="263" t="s">
        <v>4732</v>
      </c>
      <c r="B17801" s="263" t="s">
        <v>32525</v>
      </c>
      <c r="C17801" s="263" t="s">
        <v>12</v>
      </c>
      <c r="D17801" t="s">
        <v>2</v>
      </c>
    </row>
    <row r="17802" spans="1:4" x14ac:dyDescent="0.2">
      <c r="A17802" s="263" t="s">
        <v>20109</v>
      </c>
      <c r="B17802" s="263" t="s">
        <v>32525</v>
      </c>
      <c r="C17802" s="263" t="s">
        <v>12</v>
      </c>
      <c r="D17802" t="s">
        <v>2</v>
      </c>
    </row>
    <row r="17803" spans="1:4" x14ac:dyDescent="0.2">
      <c r="A17803" s="263" t="s">
        <v>4733</v>
      </c>
      <c r="B17803" s="263" t="s">
        <v>32526</v>
      </c>
      <c r="C17803" s="263" t="s">
        <v>12</v>
      </c>
      <c r="D17803" t="s">
        <v>2</v>
      </c>
    </row>
    <row r="17804" spans="1:4" x14ac:dyDescent="0.2">
      <c r="A17804" s="263" t="s">
        <v>20110</v>
      </c>
      <c r="B17804" s="263" t="s">
        <v>32526</v>
      </c>
      <c r="C17804" s="263" t="s">
        <v>12</v>
      </c>
      <c r="D17804" t="s">
        <v>2</v>
      </c>
    </row>
    <row r="17805" spans="1:4" x14ac:dyDescent="0.2">
      <c r="A17805" s="263" t="s">
        <v>4734</v>
      </c>
      <c r="B17805" s="263" t="s">
        <v>32527</v>
      </c>
      <c r="C17805" s="263" t="s">
        <v>12</v>
      </c>
      <c r="D17805" t="s">
        <v>2</v>
      </c>
    </row>
    <row r="17806" spans="1:4" x14ac:dyDescent="0.2">
      <c r="A17806" s="263" t="s">
        <v>20111</v>
      </c>
      <c r="B17806" s="263" t="s">
        <v>32527</v>
      </c>
      <c r="C17806" s="263" t="s">
        <v>12</v>
      </c>
      <c r="D17806" t="s">
        <v>2</v>
      </c>
    </row>
    <row r="17807" spans="1:4" x14ac:dyDescent="0.2">
      <c r="A17807" s="263" t="s">
        <v>4735</v>
      </c>
      <c r="B17807" s="263" t="s">
        <v>32528</v>
      </c>
      <c r="C17807" s="263" t="s">
        <v>12</v>
      </c>
      <c r="D17807" t="s">
        <v>2</v>
      </c>
    </row>
    <row r="17808" spans="1:4" x14ac:dyDescent="0.2">
      <c r="A17808" s="263" t="s">
        <v>20112</v>
      </c>
      <c r="B17808" s="263" t="s">
        <v>32528</v>
      </c>
      <c r="C17808" s="263" t="s">
        <v>12</v>
      </c>
      <c r="D17808" t="s">
        <v>2</v>
      </c>
    </row>
    <row r="17809" spans="1:4" x14ac:dyDescent="0.2">
      <c r="A17809" s="263" t="s">
        <v>4736</v>
      </c>
      <c r="B17809" s="263" t="s">
        <v>32529</v>
      </c>
      <c r="C17809" s="263" t="s">
        <v>12</v>
      </c>
      <c r="D17809" t="s">
        <v>2</v>
      </c>
    </row>
    <row r="17810" spans="1:4" x14ac:dyDescent="0.2">
      <c r="A17810" s="263" t="s">
        <v>20113</v>
      </c>
      <c r="B17810" s="263" t="s">
        <v>32529</v>
      </c>
      <c r="C17810" s="263" t="s">
        <v>12</v>
      </c>
      <c r="D17810" t="s">
        <v>2</v>
      </c>
    </row>
    <row r="17811" spans="1:4" x14ac:dyDescent="0.2">
      <c r="A17811" s="263" t="s">
        <v>4737</v>
      </c>
      <c r="B17811" s="263" t="s">
        <v>32530</v>
      </c>
      <c r="C17811" s="263" t="s">
        <v>12</v>
      </c>
      <c r="D17811" t="s">
        <v>2</v>
      </c>
    </row>
    <row r="17812" spans="1:4" x14ac:dyDescent="0.2">
      <c r="A17812" s="263" t="s">
        <v>20114</v>
      </c>
      <c r="B17812" s="263" t="s">
        <v>32530</v>
      </c>
      <c r="C17812" s="263" t="s">
        <v>12</v>
      </c>
      <c r="D17812" t="s">
        <v>2</v>
      </c>
    </row>
    <row r="17813" spans="1:4" x14ac:dyDescent="0.2">
      <c r="A17813" s="263" t="s">
        <v>4738</v>
      </c>
      <c r="B17813" s="263" t="s">
        <v>32531</v>
      </c>
      <c r="C17813" s="263" t="s">
        <v>12</v>
      </c>
      <c r="D17813" t="s">
        <v>2</v>
      </c>
    </row>
    <row r="17814" spans="1:4" x14ac:dyDescent="0.2">
      <c r="A17814" s="263" t="s">
        <v>20115</v>
      </c>
      <c r="B17814" s="263" t="s">
        <v>32531</v>
      </c>
      <c r="C17814" s="263" t="s">
        <v>12</v>
      </c>
      <c r="D17814" t="s">
        <v>2</v>
      </c>
    </row>
    <row r="17815" spans="1:4" x14ac:dyDescent="0.2">
      <c r="A17815" s="263" t="s">
        <v>4739</v>
      </c>
      <c r="B17815" s="263" t="s">
        <v>32532</v>
      </c>
      <c r="C17815" s="263" t="s">
        <v>12</v>
      </c>
      <c r="D17815" t="s">
        <v>2</v>
      </c>
    </row>
    <row r="17816" spans="1:4" x14ac:dyDescent="0.2">
      <c r="A17816" s="263" t="s">
        <v>20116</v>
      </c>
      <c r="B17816" s="263" t="s">
        <v>32532</v>
      </c>
      <c r="C17816" s="263" t="s">
        <v>12</v>
      </c>
      <c r="D17816" t="s">
        <v>2</v>
      </c>
    </row>
    <row r="17817" spans="1:4" x14ac:dyDescent="0.2">
      <c r="A17817" s="263" t="s">
        <v>4740</v>
      </c>
      <c r="B17817" s="263" t="s">
        <v>32533</v>
      </c>
      <c r="C17817" s="263" t="s">
        <v>12</v>
      </c>
      <c r="D17817" t="s">
        <v>2</v>
      </c>
    </row>
    <row r="17818" spans="1:4" x14ac:dyDescent="0.2">
      <c r="A17818" s="263" t="s">
        <v>20117</v>
      </c>
      <c r="B17818" s="263" t="s">
        <v>32533</v>
      </c>
      <c r="C17818" s="263" t="s">
        <v>12</v>
      </c>
      <c r="D17818" t="s">
        <v>2</v>
      </c>
    </row>
    <row r="17819" spans="1:4" x14ac:dyDescent="0.2">
      <c r="A17819" s="263" t="s">
        <v>4741</v>
      </c>
      <c r="B17819" s="263" t="s">
        <v>32534</v>
      </c>
      <c r="C17819" s="263" t="s">
        <v>12</v>
      </c>
      <c r="D17819" t="s">
        <v>2</v>
      </c>
    </row>
    <row r="17820" spans="1:4" x14ac:dyDescent="0.2">
      <c r="A17820" s="263" t="s">
        <v>20118</v>
      </c>
      <c r="B17820" s="263" t="s">
        <v>32534</v>
      </c>
      <c r="C17820" s="263" t="s">
        <v>12</v>
      </c>
      <c r="D17820" t="s">
        <v>2</v>
      </c>
    </row>
    <row r="17821" spans="1:4" x14ac:dyDescent="0.2">
      <c r="A17821" s="263" t="s">
        <v>4742</v>
      </c>
      <c r="B17821" s="263" t="s">
        <v>32535</v>
      </c>
      <c r="C17821" s="263" t="s">
        <v>12</v>
      </c>
      <c r="D17821" t="s">
        <v>2</v>
      </c>
    </row>
    <row r="17822" spans="1:4" x14ac:dyDescent="0.2">
      <c r="A17822" s="263" t="s">
        <v>20119</v>
      </c>
      <c r="B17822" s="263" t="s">
        <v>32535</v>
      </c>
      <c r="C17822" s="263" t="s">
        <v>12</v>
      </c>
      <c r="D17822" t="s">
        <v>2</v>
      </c>
    </row>
    <row r="17823" spans="1:4" x14ac:dyDescent="0.2">
      <c r="A17823" s="263" t="s">
        <v>4743</v>
      </c>
      <c r="B17823" s="263" t="s">
        <v>32536</v>
      </c>
      <c r="C17823" s="263" t="s">
        <v>12</v>
      </c>
      <c r="D17823" t="s">
        <v>2</v>
      </c>
    </row>
    <row r="17824" spans="1:4" x14ac:dyDescent="0.2">
      <c r="A17824" s="263" t="s">
        <v>20120</v>
      </c>
      <c r="B17824" s="263" t="s">
        <v>32536</v>
      </c>
      <c r="C17824" s="263" t="s">
        <v>12</v>
      </c>
      <c r="D17824" t="s">
        <v>2</v>
      </c>
    </row>
    <row r="17825" spans="1:4" x14ac:dyDescent="0.2">
      <c r="A17825" s="263" t="s">
        <v>4744</v>
      </c>
      <c r="B17825" s="263" t="s">
        <v>32537</v>
      </c>
      <c r="C17825" s="263" t="s">
        <v>12</v>
      </c>
      <c r="D17825" t="s">
        <v>2</v>
      </c>
    </row>
    <row r="17826" spans="1:4" x14ac:dyDescent="0.2">
      <c r="A17826" s="263" t="s">
        <v>20121</v>
      </c>
      <c r="B17826" s="263" t="s">
        <v>32537</v>
      </c>
      <c r="C17826" s="263" t="s">
        <v>12</v>
      </c>
      <c r="D17826" t="s">
        <v>2</v>
      </c>
    </row>
    <row r="17827" spans="1:4" x14ac:dyDescent="0.2">
      <c r="A17827" s="263" t="s">
        <v>4745</v>
      </c>
      <c r="B17827" s="263" t="s">
        <v>32538</v>
      </c>
      <c r="C17827" s="263" t="s">
        <v>12</v>
      </c>
      <c r="D17827" t="s">
        <v>2</v>
      </c>
    </row>
    <row r="17828" spans="1:4" x14ac:dyDescent="0.2">
      <c r="A17828" s="263" t="s">
        <v>20122</v>
      </c>
      <c r="B17828" s="263" t="s">
        <v>32538</v>
      </c>
      <c r="C17828" s="263" t="s">
        <v>12</v>
      </c>
      <c r="D17828" t="s">
        <v>2</v>
      </c>
    </row>
    <row r="17829" spans="1:4" x14ac:dyDescent="0.2">
      <c r="A17829" s="263" t="s">
        <v>4746</v>
      </c>
      <c r="B17829" s="263" t="s">
        <v>32539</v>
      </c>
      <c r="C17829" s="263" t="s">
        <v>12</v>
      </c>
      <c r="D17829" t="s">
        <v>2</v>
      </c>
    </row>
    <row r="17830" spans="1:4" x14ac:dyDescent="0.2">
      <c r="A17830" s="263" t="s">
        <v>20123</v>
      </c>
      <c r="B17830" s="263" t="s">
        <v>32539</v>
      </c>
      <c r="C17830" s="263" t="s">
        <v>12</v>
      </c>
      <c r="D17830" t="s">
        <v>2</v>
      </c>
    </row>
    <row r="17831" spans="1:4" x14ac:dyDescent="0.2">
      <c r="A17831" s="263" t="s">
        <v>4747</v>
      </c>
      <c r="B17831" s="263" t="s">
        <v>32540</v>
      </c>
      <c r="C17831" s="263" t="s">
        <v>12</v>
      </c>
      <c r="D17831" t="s">
        <v>2</v>
      </c>
    </row>
    <row r="17832" spans="1:4" x14ac:dyDescent="0.2">
      <c r="A17832" s="263" t="s">
        <v>20124</v>
      </c>
      <c r="B17832" s="263" t="s">
        <v>32540</v>
      </c>
      <c r="C17832" s="263" t="s">
        <v>12</v>
      </c>
      <c r="D17832" t="s">
        <v>2</v>
      </c>
    </row>
    <row r="17833" spans="1:4" x14ac:dyDescent="0.2">
      <c r="A17833" s="263" t="s">
        <v>4748</v>
      </c>
      <c r="B17833" s="263" t="s">
        <v>32541</v>
      </c>
      <c r="C17833" s="263" t="s">
        <v>12</v>
      </c>
      <c r="D17833" t="s">
        <v>2</v>
      </c>
    </row>
    <row r="17834" spans="1:4" x14ac:dyDescent="0.2">
      <c r="A17834" s="263" t="s">
        <v>20125</v>
      </c>
      <c r="B17834" s="263" t="s">
        <v>32541</v>
      </c>
      <c r="C17834" s="263" t="s">
        <v>12</v>
      </c>
      <c r="D17834" t="s">
        <v>2</v>
      </c>
    </row>
    <row r="17835" spans="1:4" x14ac:dyDescent="0.2">
      <c r="A17835" s="263" t="s">
        <v>4749</v>
      </c>
      <c r="B17835" s="263" t="s">
        <v>32542</v>
      </c>
      <c r="C17835" s="263" t="s">
        <v>12</v>
      </c>
      <c r="D17835" t="s">
        <v>2</v>
      </c>
    </row>
    <row r="17836" spans="1:4" x14ac:dyDescent="0.2">
      <c r="A17836" s="263" t="s">
        <v>20126</v>
      </c>
      <c r="B17836" s="263" t="s">
        <v>32542</v>
      </c>
      <c r="C17836" s="263" t="s">
        <v>12</v>
      </c>
      <c r="D17836" t="s">
        <v>2</v>
      </c>
    </row>
    <row r="17837" spans="1:4" x14ac:dyDescent="0.2">
      <c r="A17837" s="263" t="s">
        <v>4750</v>
      </c>
      <c r="B17837" s="263" t="s">
        <v>32543</v>
      </c>
      <c r="C17837" s="263" t="s">
        <v>12</v>
      </c>
      <c r="D17837" t="s">
        <v>2</v>
      </c>
    </row>
    <row r="17838" spans="1:4" x14ac:dyDescent="0.2">
      <c r="A17838" s="263" t="s">
        <v>20127</v>
      </c>
      <c r="B17838" s="263" t="s">
        <v>32543</v>
      </c>
      <c r="C17838" s="263" t="s">
        <v>12</v>
      </c>
      <c r="D17838" t="s">
        <v>2</v>
      </c>
    </row>
    <row r="17839" spans="1:4" x14ac:dyDescent="0.2">
      <c r="A17839" s="263" t="s">
        <v>4751</v>
      </c>
      <c r="B17839" s="263" t="s">
        <v>32544</v>
      </c>
      <c r="C17839" s="263" t="s">
        <v>12</v>
      </c>
      <c r="D17839" t="s">
        <v>2</v>
      </c>
    </row>
    <row r="17840" spans="1:4" x14ac:dyDescent="0.2">
      <c r="A17840" s="263" t="s">
        <v>20128</v>
      </c>
      <c r="B17840" s="263" t="s">
        <v>32544</v>
      </c>
      <c r="C17840" s="263" t="s">
        <v>12</v>
      </c>
      <c r="D17840" t="s">
        <v>2</v>
      </c>
    </row>
    <row r="17841" spans="1:4" x14ac:dyDescent="0.2">
      <c r="A17841" s="263" t="s">
        <v>4752</v>
      </c>
      <c r="B17841" s="263" t="s">
        <v>32545</v>
      </c>
      <c r="C17841" s="263" t="s">
        <v>12</v>
      </c>
      <c r="D17841" t="s">
        <v>2</v>
      </c>
    </row>
    <row r="17842" spans="1:4" x14ac:dyDescent="0.2">
      <c r="A17842" s="263" t="s">
        <v>20129</v>
      </c>
      <c r="B17842" s="263" t="s">
        <v>32545</v>
      </c>
      <c r="C17842" s="263" t="s">
        <v>12</v>
      </c>
      <c r="D17842" t="s">
        <v>2</v>
      </c>
    </row>
    <row r="17843" spans="1:4" x14ac:dyDescent="0.2">
      <c r="A17843" s="263" t="s">
        <v>4753</v>
      </c>
      <c r="B17843" s="263" t="s">
        <v>32546</v>
      </c>
      <c r="C17843" s="263" t="s">
        <v>12</v>
      </c>
      <c r="D17843" t="s">
        <v>2</v>
      </c>
    </row>
    <row r="17844" spans="1:4" x14ac:dyDescent="0.2">
      <c r="A17844" s="263" t="s">
        <v>20130</v>
      </c>
      <c r="B17844" s="263" t="s">
        <v>32546</v>
      </c>
      <c r="C17844" s="263" t="s">
        <v>12</v>
      </c>
      <c r="D17844" t="s">
        <v>2</v>
      </c>
    </row>
    <row r="17845" spans="1:4" x14ac:dyDescent="0.2">
      <c r="A17845" s="263" t="s">
        <v>4754</v>
      </c>
      <c r="B17845" s="263" t="s">
        <v>32547</v>
      </c>
      <c r="C17845" s="263" t="s">
        <v>12</v>
      </c>
      <c r="D17845" t="s">
        <v>2</v>
      </c>
    </row>
    <row r="17846" spans="1:4" x14ac:dyDescent="0.2">
      <c r="A17846" s="263" t="s">
        <v>20131</v>
      </c>
      <c r="B17846" s="263" t="s">
        <v>32547</v>
      </c>
      <c r="C17846" s="263" t="s">
        <v>12</v>
      </c>
      <c r="D17846" t="s">
        <v>2</v>
      </c>
    </row>
    <row r="17847" spans="1:4" x14ac:dyDescent="0.2">
      <c r="A17847" s="263" t="s">
        <v>4755</v>
      </c>
      <c r="B17847" s="263" t="s">
        <v>32548</v>
      </c>
      <c r="C17847" s="263" t="s">
        <v>12</v>
      </c>
      <c r="D17847" t="s">
        <v>2</v>
      </c>
    </row>
    <row r="17848" spans="1:4" x14ac:dyDescent="0.2">
      <c r="A17848" s="263" t="s">
        <v>20132</v>
      </c>
      <c r="B17848" s="263" t="s">
        <v>32548</v>
      </c>
      <c r="C17848" s="263" t="s">
        <v>12</v>
      </c>
      <c r="D17848" t="s">
        <v>2</v>
      </c>
    </row>
    <row r="17849" spans="1:4" x14ac:dyDescent="0.2">
      <c r="A17849" s="263" t="s">
        <v>4756</v>
      </c>
      <c r="B17849" s="263" t="s">
        <v>32549</v>
      </c>
      <c r="C17849" s="263" t="s">
        <v>12</v>
      </c>
      <c r="D17849" t="s">
        <v>2</v>
      </c>
    </row>
    <row r="17850" spans="1:4" x14ac:dyDescent="0.2">
      <c r="A17850" s="263" t="s">
        <v>20133</v>
      </c>
      <c r="B17850" s="263" t="s">
        <v>32549</v>
      </c>
      <c r="C17850" s="263" t="s">
        <v>12</v>
      </c>
      <c r="D17850" t="s">
        <v>2</v>
      </c>
    </row>
    <row r="17851" spans="1:4" x14ac:dyDescent="0.2">
      <c r="A17851" s="263" t="s">
        <v>4757</v>
      </c>
      <c r="B17851" s="263" t="s">
        <v>32550</v>
      </c>
      <c r="C17851" s="263" t="s">
        <v>12</v>
      </c>
      <c r="D17851" t="s">
        <v>2</v>
      </c>
    </row>
    <row r="17852" spans="1:4" x14ac:dyDescent="0.2">
      <c r="A17852" s="263" t="s">
        <v>20134</v>
      </c>
      <c r="B17852" s="263" t="s">
        <v>32550</v>
      </c>
      <c r="C17852" s="263" t="s">
        <v>12</v>
      </c>
      <c r="D17852" t="s">
        <v>2</v>
      </c>
    </row>
    <row r="17853" spans="1:4" x14ac:dyDescent="0.2">
      <c r="A17853" s="263" t="s">
        <v>4758</v>
      </c>
      <c r="B17853" s="263" t="s">
        <v>32551</v>
      </c>
      <c r="C17853" s="263" t="s">
        <v>12</v>
      </c>
      <c r="D17853" t="s">
        <v>2</v>
      </c>
    </row>
    <row r="17854" spans="1:4" x14ac:dyDescent="0.2">
      <c r="A17854" s="263" t="s">
        <v>20135</v>
      </c>
      <c r="B17854" s="263" t="s">
        <v>32551</v>
      </c>
      <c r="C17854" s="263" t="s">
        <v>12</v>
      </c>
      <c r="D17854" t="s">
        <v>2</v>
      </c>
    </row>
    <row r="17855" spans="1:4" x14ac:dyDescent="0.2">
      <c r="A17855" s="263" t="s">
        <v>4759</v>
      </c>
      <c r="B17855" s="263" t="s">
        <v>32552</v>
      </c>
      <c r="C17855" s="263" t="s">
        <v>12</v>
      </c>
      <c r="D17855" t="s">
        <v>2</v>
      </c>
    </row>
    <row r="17856" spans="1:4" x14ac:dyDescent="0.2">
      <c r="A17856" s="263" t="s">
        <v>20136</v>
      </c>
      <c r="B17856" s="263" t="s">
        <v>32552</v>
      </c>
      <c r="C17856" s="263" t="s">
        <v>12</v>
      </c>
      <c r="D17856" t="s">
        <v>2</v>
      </c>
    </row>
    <row r="17857" spans="1:4" x14ac:dyDescent="0.2">
      <c r="A17857" s="263" t="s">
        <v>4760</v>
      </c>
      <c r="B17857" s="263" t="s">
        <v>32553</v>
      </c>
      <c r="C17857" s="263" t="s">
        <v>12</v>
      </c>
      <c r="D17857" t="s">
        <v>2</v>
      </c>
    </row>
    <row r="17858" spans="1:4" x14ac:dyDescent="0.2">
      <c r="A17858" s="263" t="s">
        <v>20137</v>
      </c>
      <c r="B17858" s="263" t="s">
        <v>32553</v>
      </c>
      <c r="C17858" s="263" t="s">
        <v>12</v>
      </c>
      <c r="D17858" t="s">
        <v>2</v>
      </c>
    </row>
    <row r="17859" spans="1:4" x14ac:dyDescent="0.2">
      <c r="A17859" s="263" t="s">
        <v>4761</v>
      </c>
      <c r="B17859" s="263" t="s">
        <v>32554</v>
      </c>
      <c r="C17859" s="263" t="s">
        <v>12</v>
      </c>
      <c r="D17859" t="s">
        <v>2</v>
      </c>
    </row>
    <row r="17860" spans="1:4" x14ac:dyDescent="0.2">
      <c r="A17860" s="263" t="s">
        <v>20138</v>
      </c>
      <c r="B17860" s="263" t="s">
        <v>32554</v>
      </c>
      <c r="C17860" s="263" t="s">
        <v>12</v>
      </c>
      <c r="D17860" t="s">
        <v>2</v>
      </c>
    </row>
    <row r="17861" spans="1:4" x14ac:dyDescent="0.2">
      <c r="A17861" s="263" t="s">
        <v>4762</v>
      </c>
      <c r="B17861" s="263" t="s">
        <v>32555</v>
      </c>
      <c r="C17861" s="263" t="s">
        <v>12</v>
      </c>
      <c r="D17861" t="s">
        <v>2</v>
      </c>
    </row>
    <row r="17862" spans="1:4" x14ac:dyDescent="0.2">
      <c r="A17862" s="263" t="s">
        <v>20139</v>
      </c>
      <c r="B17862" s="263" t="s">
        <v>32555</v>
      </c>
      <c r="C17862" s="263" t="s">
        <v>12</v>
      </c>
      <c r="D17862" t="s">
        <v>2</v>
      </c>
    </row>
    <row r="17863" spans="1:4" x14ac:dyDescent="0.2">
      <c r="A17863" s="263" t="s">
        <v>4763</v>
      </c>
      <c r="B17863" s="263" t="s">
        <v>32556</v>
      </c>
      <c r="C17863" s="263" t="s">
        <v>12</v>
      </c>
      <c r="D17863" t="s">
        <v>2</v>
      </c>
    </row>
    <row r="17864" spans="1:4" x14ac:dyDescent="0.2">
      <c r="A17864" s="263" t="s">
        <v>20140</v>
      </c>
      <c r="B17864" s="263" t="s">
        <v>32556</v>
      </c>
      <c r="C17864" s="263" t="s">
        <v>12</v>
      </c>
      <c r="D17864" t="s">
        <v>2</v>
      </c>
    </row>
    <row r="17865" spans="1:4" x14ac:dyDescent="0.2">
      <c r="A17865" s="263" t="s">
        <v>4764</v>
      </c>
      <c r="B17865" s="263" t="s">
        <v>32557</v>
      </c>
      <c r="C17865" s="263" t="s">
        <v>12</v>
      </c>
      <c r="D17865" t="s">
        <v>2</v>
      </c>
    </row>
    <row r="17866" spans="1:4" x14ac:dyDescent="0.2">
      <c r="A17866" s="263" t="s">
        <v>20141</v>
      </c>
      <c r="B17866" s="263" t="s">
        <v>32557</v>
      </c>
      <c r="C17866" s="263" t="s">
        <v>12</v>
      </c>
      <c r="D17866" t="s">
        <v>2</v>
      </c>
    </row>
    <row r="17867" spans="1:4" x14ac:dyDescent="0.2">
      <c r="A17867" s="263" t="s">
        <v>4765</v>
      </c>
      <c r="B17867" s="263" t="s">
        <v>32558</v>
      </c>
      <c r="C17867" s="263" t="s">
        <v>12</v>
      </c>
      <c r="D17867" t="s">
        <v>2</v>
      </c>
    </row>
    <row r="17868" spans="1:4" x14ac:dyDescent="0.2">
      <c r="A17868" s="263" t="s">
        <v>20142</v>
      </c>
      <c r="B17868" s="263" t="s">
        <v>32558</v>
      </c>
      <c r="C17868" s="263" t="s">
        <v>12</v>
      </c>
      <c r="D17868" t="s">
        <v>2</v>
      </c>
    </row>
    <row r="17869" spans="1:4" x14ac:dyDescent="0.2">
      <c r="A17869" s="263" t="s">
        <v>4766</v>
      </c>
      <c r="B17869" s="263" t="s">
        <v>32559</v>
      </c>
      <c r="C17869" s="263" t="s">
        <v>12</v>
      </c>
      <c r="D17869" t="s">
        <v>2</v>
      </c>
    </row>
    <row r="17870" spans="1:4" x14ac:dyDescent="0.2">
      <c r="A17870" s="263" t="s">
        <v>20143</v>
      </c>
      <c r="B17870" s="263" t="s">
        <v>32559</v>
      </c>
      <c r="C17870" s="263" t="s">
        <v>12</v>
      </c>
      <c r="D17870" t="s">
        <v>2</v>
      </c>
    </row>
    <row r="17871" spans="1:4" x14ac:dyDescent="0.2">
      <c r="A17871" s="263" t="s">
        <v>4767</v>
      </c>
      <c r="B17871" s="263" t="s">
        <v>32560</v>
      </c>
      <c r="C17871" s="263" t="s">
        <v>12</v>
      </c>
      <c r="D17871" t="s">
        <v>2</v>
      </c>
    </row>
    <row r="17872" spans="1:4" x14ac:dyDescent="0.2">
      <c r="A17872" s="263" t="s">
        <v>20144</v>
      </c>
      <c r="B17872" s="263" t="s">
        <v>32560</v>
      </c>
      <c r="C17872" s="263" t="s">
        <v>12</v>
      </c>
      <c r="D17872" t="s">
        <v>2</v>
      </c>
    </row>
    <row r="17873" spans="1:4" x14ac:dyDescent="0.2">
      <c r="A17873" s="263" t="s">
        <v>4768</v>
      </c>
      <c r="B17873" s="263" t="s">
        <v>32561</v>
      </c>
      <c r="C17873" s="263" t="s">
        <v>12</v>
      </c>
      <c r="D17873" t="s">
        <v>2</v>
      </c>
    </row>
    <row r="17874" spans="1:4" x14ac:dyDescent="0.2">
      <c r="A17874" s="263" t="s">
        <v>20145</v>
      </c>
      <c r="B17874" s="263" t="s">
        <v>32561</v>
      </c>
      <c r="C17874" s="263" t="s">
        <v>12</v>
      </c>
      <c r="D17874" t="s">
        <v>2</v>
      </c>
    </row>
    <row r="17875" spans="1:4" x14ac:dyDescent="0.2">
      <c r="A17875" s="263" t="s">
        <v>4769</v>
      </c>
      <c r="B17875" s="263" t="s">
        <v>32562</v>
      </c>
      <c r="C17875" s="263" t="s">
        <v>12</v>
      </c>
      <c r="D17875" t="s">
        <v>2</v>
      </c>
    </row>
    <row r="17876" spans="1:4" x14ac:dyDescent="0.2">
      <c r="A17876" s="263" t="s">
        <v>20146</v>
      </c>
      <c r="B17876" s="263" t="s">
        <v>32562</v>
      </c>
      <c r="C17876" s="263" t="s">
        <v>12</v>
      </c>
      <c r="D17876" t="s">
        <v>2</v>
      </c>
    </row>
    <row r="17877" spans="1:4" x14ac:dyDescent="0.2">
      <c r="A17877" s="263" t="s">
        <v>4770</v>
      </c>
      <c r="B17877" s="263" t="s">
        <v>32563</v>
      </c>
      <c r="C17877" s="263" t="s">
        <v>12</v>
      </c>
      <c r="D17877" t="s">
        <v>2</v>
      </c>
    </row>
    <row r="17878" spans="1:4" x14ac:dyDescent="0.2">
      <c r="A17878" s="263" t="s">
        <v>20147</v>
      </c>
      <c r="B17878" s="263" t="s">
        <v>32563</v>
      </c>
      <c r="C17878" s="263" t="s">
        <v>12</v>
      </c>
      <c r="D17878" t="s">
        <v>2</v>
      </c>
    </row>
    <row r="17879" spans="1:4" x14ac:dyDescent="0.2">
      <c r="A17879" s="263" t="s">
        <v>4771</v>
      </c>
      <c r="B17879" s="263" t="s">
        <v>32564</v>
      </c>
      <c r="C17879" s="263" t="s">
        <v>12</v>
      </c>
      <c r="D17879" t="s">
        <v>2</v>
      </c>
    </row>
    <row r="17880" spans="1:4" x14ac:dyDescent="0.2">
      <c r="A17880" s="263" t="s">
        <v>20148</v>
      </c>
      <c r="B17880" s="263" t="s">
        <v>32564</v>
      </c>
      <c r="C17880" s="263" t="s">
        <v>12</v>
      </c>
      <c r="D17880" t="s">
        <v>2</v>
      </c>
    </row>
    <row r="17881" spans="1:4" x14ac:dyDescent="0.2">
      <c r="A17881" s="263" t="s">
        <v>4772</v>
      </c>
      <c r="B17881" s="263" t="s">
        <v>32565</v>
      </c>
      <c r="C17881" s="263" t="s">
        <v>12</v>
      </c>
      <c r="D17881" t="s">
        <v>2</v>
      </c>
    </row>
    <row r="17882" spans="1:4" x14ac:dyDescent="0.2">
      <c r="A17882" s="263" t="s">
        <v>20149</v>
      </c>
      <c r="B17882" s="263" t="s">
        <v>32565</v>
      </c>
      <c r="C17882" s="263" t="s">
        <v>12</v>
      </c>
      <c r="D17882" t="s">
        <v>2</v>
      </c>
    </row>
    <row r="17883" spans="1:4" x14ac:dyDescent="0.2">
      <c r="A17883" s="263" t="s">
        <v>4773</v>
      </c>
      <c r="B17883" s="263" t="s">
        <v>32566</v>
      </c>
      <c r="C17883" s="263" t="s">
        <v>12</v>
      </c>
      <c r="D17883" t="s">
        <v>2</v>
      </c>
    </row>
    <row r="17884" spans="1:4" x14ac:dyDescent="0.2">
      <c r="A17884" s="263" t="s">
        <v>20150</v>
      </c>
      <c r="B17884" s="263" t="s">
        <v>32566</v>
      </c>
      <c r="C17884" s="263" t="s">
        <v>12</v>
      </c>
      <c r="D17884" t="s">
        <v>2</v>
      </c>
    </row>
    <row r="17885" spans="1:4" x14ac:dyDescent="0.2">
      <c r="A17885" s="263" t="s">
        <v>4774</v>
      </c>
      <c r="B17885" s="263" t="s">
        <v>32567</v>
      </c>
      <c r="C17885" s="263" t="s">
        <v>12</v>
      </c>
      <c r="D17885" t="s">
        <v>2</v>
      </c>
    </row>
    <row r="17886" spans="1:4" x14ac:dyDescent="0.2">
      <c r="A17886" s="263" t="s">
        <v>20151</v>
      </c>
      <c r="B17886" s="263" t="s">
        <v>32567</v>
      </c>
      <c r="C17886" s="263" t="s">
        <v>12</v>
      </c>
      <c r="D17886" t="s">
        <v>2</v>
      </c>
    </row>
    <row r="17887" spans="1:4" x14ac:dyDescent="0.2">
      <c r="A17887" s="263" t="s">
        <v>4775</v>
      </c>
      <c r="B17887" s="263" t="s">
        <v>32568</v>
      </c>
      <c r="C17887" s="263" t="s">
        <v>12</v>
      </c>
      <c r="D17887" t="s">
        <v>2</v>
      </c>
    </row>
    <row r="17888" spans="1:4" x14ac:dyDescent="0.2">
      <c r="A17888" s="263" t="s">
        <v>20152</v>
      </c>
      <c r="B17888" s="263" t="s">
        <v>32568</v>
      </c>
      <c r="C17888" s="263" t="s">
        <v>12</v>
      </c>
      <c r="D17888" t="s">
        <v>2</v>
      </c>
    </row>
    <row r="17889" spans="1:4" x14ac:dyDescent="0.2">
      <c r="A17889" s="263" t="s">
        <v>4776</v>
      </c>
      <c r="B17889" s="263" t="s">
        <v>32569</v>
      </c>
      <c r="C17889" s="263" t="s">
        <v>12</v>
      </c>
      <c r="D17889" t="s">
        <v>2</v>
      </c>
    </row>
    <row r="17890" spans="1:4" x14ac:dyDescent="0.2">
      <c r="A17890" s="263" t="s">
        <v>20153</v>
      </c>
      <c r="B17890" s="263" t="s">
        <v>32569</v>
      </c>
      <c r="C17890" s="263" t="s">
        <v>12</v>
      </c>
      <c r="D17890" t="s">
        <v>2</v>
      </c>
    </row>
    <row r="17891" spans="1:4" x14ac:dyDescent="0.2">
      <c r="A17891" s="263" t="s">
        <v>4777</v>
      </c>
      <c r="B17891" s="263" t="s">
        <v>32570</v>
      </c>
      <c r="C17891" s="263" t="s">
        <v>12</v>
      </c>
      <c r="D17891" t="s">
        <v>2</v>
      </c>
    </row>
    <row r="17892" spans="1:4" x14ac:dyDescent="0.2">
      <c r="A17892" s="263" t="s">
        <v>20154</v>
      </c>
      <c r="B17892" s="263" t="s">
        <v>32570</v>
      </c>
      <c r="C17892" s="263" t="s">
        <v>12</v>
      </c>
      <c r="D17892" t="s">
        <v>2</v>
      </c>
    </row>
    <row r="17893" spans="1:4" x14ac:dyDescent="0.2">
      <c r="A17893" s="263" t="s">
        <v>4778</v>
      </c>
      <c r="B17893" s="263" t="s">
        <v>32571</v>
      </c>
      <c r="C17893" s="263" t="s">
        <v>12</v>
      </c>
      <c r="D17893" t="s">
        <v>2</v>
      </c>
    </row>
    <row r="17894" spans="1:4" x14ac:dyDescent="0.2">
      <c r="A17894" s="263" t="s">
        <v>20155</v>
      </c>
      <c r="B17894" s="263" t="s">
        <v>32571</v>
      </c>
      <c r="C17894" s="263" t="s">
        <v>12</v>
      </c>
      <c r="D17894" t="s">
        <v>2</v>
      </c>
    </row>
    <row r="17895" spans="1:4" x14ac:dyDescent="0.2">
      <c r="A17895" s="263" t="s">
        <v>4779</v>
      </c>
      <c r="B17895" s="263" t="s">
        <v>32572</v>
      </c>
      <c r="C17895" s="263" t="s">
        <v>12</v>
      </c>
      <c r="D17895" t="s">
        <v>2</v>
      </c>
    </row>
    <row r="17896" spans="1:4" x14ac:dyDescent="0.2">
      <c r="A17896" s="263" t="s">
        <v>20156</v>
      </c>
      <c r="B17896" s="263" t="s">
        <v>32572</v>
      </c>
      <c r="C17896" s="263" t="s">
        <v>12</v>
      </c>
      <c r="D17896" t="s">
        <v>2</v>
      </c>
    </row>
    <row r="17897" spans="1:4" x14ac:dyDescent="0.2">
      <c r="A17897" s="263" t="s">
        <v>4780</v>
      </c>
      <c r="B17897" s="263" t="s">
        <v>32573</v>
      </c>
      <c r="C17897" s="263" t="s">
        <v>12</v>
      </c>
      <c r="D17897" t="s">
        <v>2</v>
      </c>
    </row>
    <row r="17898" spans="1:4" x14ac:dyDescent="0.2">
      <c r="A17898" s="263" t="s">
        <v>20157</v>
      </c>
      <c r="B17898" s="263" t="s">
        <v>32573</v>
      </c>
      <c r="C17898" s="263" t="s">
        <v>12</v>
      </c>
      <c r="D17898" t="s">
        <v>2</v>
      </c>
    </row>
    <row r="17899" spans="1:4" x14ac:dyDescent="0.2">
      <c r="A17899" s="263" t="s">
        <v>4781</v>
      </c>
      <c r="B17899" s="263" t="s">
        <v>32574</v>
      </c>
      <c r="C17899" s="263" t="s">
        <v>12</v>
      </c>
      <c r="D17899" t="s">
        <v>2</v>
      </c>
    </row>
    <row r="17900" spans="1:4" x14ac:dyDescent="0.2">
      <c r="A17900" s="263" t="s">
        <v>20158</v>
      </c>
      <c r="B17900" s="263" t="s">
        <v>32574</v>
      </c>
      <c r="C17900" s="263" t="s">
        <v>12</v>
      </c>
      <c r="D17900" t="s">
        <v>2</v>
      </c>
    </row>
    <row r="17901" spans="1:4" x14ac:dyDescent="0.2">
      <c r="A17901" s="263" t="s">
        <v>4782</v>
      </c>
      <c r="B17901" s="263" t="s">
        <v>32575</v>
      </c>
      <c r="C17901" s="263" t="s">
        <v>12</v>
      </c>
      <c r="D17901" t="s">
        <v>2</v>
      </c>
    </row>
    <row r="17902" spans="1:4" x14ac:dyDescent="0.2">
      <c r="A17902" s="263" t="s">
        <v>20159</v>
      </c>
      <c r="B17902" s="263" t="s">
        <v>32575</v>
      </c>
      <c r="C17902" s="263" t="s">
        <v>12</v>
      </c>
      <c r="D17902" t="s">
        <v>2</v>
      </c>
    </row>
    <row r="17903" spans="1:4" x14ac:dyDescent="0.2">
      <c r="A17903" s="263" t="s">
        <v>4783</v>
      </c>
      <c r="B17903" s="263" t="s">
        <v>32576</v>
      </c>
      <c r="C17903" s="263" t="s">
        <v>12</v>
      </c>
      <c r="D17903" t="s">
        <v>2</v>
      </c>
    </row>
    <row r="17904" spans="1:4" x14ac:dyDescent="0.2">
      <c r="A17904" s="263" t="s">
        <v>20160</v>
      </c>
      <c r="B17904" s="263" t="s">
        <v>32576</v>
      </c>
      <c r="C17904" s="263" t="s">
        <v>12</v>
      </c>
      <c r="D17904" t="s">
        <v>2</v>
      </c>
    </row>
    <row r="17905" spans="1:4" x14ac:dyDescent="0.2">
      <c r="A17905" s="263" t="s">
        <v>4784</v>
      </c>
      <c r="B17905" s="263" t="s">
        <v>32577</v>
      </c>
      <c r="C17905" s="263" t="s">
        <v>12</v>
      </c>
      <c r="D17905" t="s">
        <v>2</v>
      </c>
    </row>
    <row r="17906" spans="1:4" x14ac:dyDescent="0.2">
      <c r="A17906" s="263" t="s">
        <v>20161</v>
      </c>
      <c r="B17906" s="263" t="s">
        <v>32577</v>
      </c>
      <c r="C17906" s="263" t="s">
        <v>12</v>
      </c>
      <c r="D17906" t="s">
        <v>2</v>
      </c>
    </row>
    <row r="17907" spans="1:4" x14ac:dyDescent="0.2">
      <c r="A17907" s="263" t="s">
        <v>4785</v>
      </c>
      <c r="B17907" s="263" t="s">
        <v>32578</v>
      </c>
      <c r="C17907" s="263" t="s">
        <v>12</v>
      </c>
      <c r="D17907" t="s">
        <v>2</v>
      </c>
    </row>
    <row r="17908" spans="1:4" x14ac:dyDescent="0.2">
      <c r="A17908" s="263" t="s">
        <v>20162</v>
      </c>
      <c r="B17908" s="263" t="s">
        <v>32578</v>
      </c>
      <c r="C17908" s="263" t="s">
        <v>12</v>
      </c>
      <c r="D17908" t="s">
        <v>2</v>
      </c>
    </row>
    <row r="17909" spans="1:4" x14ac:dyDescent="0.2">
      <c r="A17909" s="263" t="s">
        <v>4786</v>
      </c>
      <c r="B17909" s="263" t="s">
        <v>32579</v>
      </c>
      <c r="C17909" s="263" t="s">
        <v>12</v>
      </c>
      <c r="D17909" t="s">
        <v>2</v>
      </c>
    </row>
    <row r="17910" spans="1:4" x14ac:dyDescent="0.2">
      <c r="A17910" s="263" t="s">
        <v>20163</v>
      </c>
      <c r="B17910" s="263" t="s">
        <v>32579</v>
      </c>
      <c r="C17910" s="263" t="s">
        <v>12</v>
      </c>
      <c r="D17910" t="s">
        <v>2</v>
      </c>
    </row>
    <row r="17911" spans="1:4" x14ac:dyDescent="0.2">
      <c r="A17911" s="263" t="s">
        <v>4787</v>
      </c>
      <c r="B17911" s="263" t="s">
        <v>32580</v>
      </c>
      <c r="C17911" s="263" t="s">
        <v>12</v>
      </c>
      <c r="D17911" t="s">
        <v>2</v>
      </c>
    </row>
    <row r="17912" spans="1:4" x14ac:dyDescent="0.2">
      <c r="A17912" s="263" t="s">
        <v>20164</v>
      </c>
      <c r="B17912" s="263" t="s">
        <v>32580</v>
      </c>
      <c r="C17912" s="263" t="s">
        <v>12</v>
      </c>
      <c r="D17912" t="s">
        <v>2</v>
      </c>
    </row>
    <row r="17913" spans="1:4" x14ac:dyDescent="0.2">
      <c r="A17913" s="263" t="s">
        <v>4788</v>
      </c>
      <c r="B17913" s="263" t="s">
        <v>32581</v>
      </c>
      <c r="C17913" s="263" t="s">
        <v>12</v>
      </c>
      <c r="D17913" t="s">
        <v>2</v>
      </c>
    </row>
    <row r="17914" spans="1:4" x14ac:dyDescent="0.2">
      <c r="A17914" s="263" t="s">
        <v>20165</v>
      </c>
      <c r="B17914" s="263" t="s">
        <v>32581</v>
      </c>
      <c r="C17914" s="263" t="s">
        <v>12</v>
      </c>
      <c r="D17914" t="s">
        <v>2</v>
      </c>
    </row>
    <row r="17915" spans="1:4" x14ac:dyDescent="0.2">
      <c r="A17915" s="263" t="s">
        <v>4789</v>
      </c>
      <c r="B17915" s="263" t="s">
        <v>32582</v>
      </c>
      <c r="C17915" s="263" t="s">
        <v>12</v>
      </c>
      <c r="D17915" t="s">
        <v>2</v>
      </c>
    </row>
    <row r="17916" spans="1:4" x14ac:dyDescent="0.2">
      <c r="A17916" s="263" t="s">
        <v>20166</v>
      </c>
      <c r="B17916" s="263" t="s">
        <v>32582</v>
      </c>
      <c r="C17916" s="263" t="s">
        <v>12</v>
      </c>
      <c r="D17916" t="s">
        <v>2</v>
      </c>
    </row>
    <row r="17917" spans="1:4" x14ac:dyDescent="0.2">
      <c r="A17917" s="263" t="s">
        <v>4790</v>
      </c>
      <c r="B17917" s="263" t="s">
        <v>32583</v>
      </c>
      <c r="C17917" s="263" t="s">
        <v>12</v>
      </c>
      <c r="D17917" t="s">
        <v>2</v>
      </c>
    </row>
    <row r="17918" spans="1:4" x14ac:dyDescent="0.2">
      <c r="A17918" s="263" t="s">
        <v>20167</v>
      </c>
      <c r="B17918" s="263" t="s">
        <v>32583</v>
      </c>
      <c r="C17918" s="263" t="s">
        <v>12</v>
      </c>
      <c r="D17918" t="s">
        <v>2</v>
      </c>
    </row>
    <row r="17919" spans="1:4" x14ac:dyDescent="0.2">
      <c r="A17919" s="263" t="s">
        <v>4791</v>
      </c>
      <c r="B17919" s="263" t="s">
        <v>32584</v>
      </c>
      <c r="C17919" s="263" t="s">
        <v>12</v>
      </c>
      <c r="D17919" t="s">
        <v>2</v>
      </c>
    </row>
    <row r="17920" spans="1:4" x14ac:dyDescent="0.2">
      <c r="A17920" s="263" t="s">
        <v>20168</v>
      </c>
      <c r="B17920" s="263" t="s">
        <v>32584</v>
      </c>
      <c r="C17920" s="263" t="s">
        <v>12</v>
      </c>
      <c r="D17920" t="s">
        <v>2</v>
      </c>
    </row>
    <row r="17921" spans="1:4" x14ac:dyDescent="0.2">
      <c r="A17921" s="263" t="s">
        <v>4792</v>
      </c>
      <c r="B17921" s="263" t="s">
        <v>32585</v>
      </c>
      <c r="C17921" s="263" t="s">
        <v>12</v>
      </c>
      <c r="D17921" t="s">
        <v>2</v>
      </c>
    </row>
    <row r="17922" spans="1:4" x14ac:dyDescent="0.2">
      <c r="A17922" s="263" t="s">
        <v>20169</v>
      </c>
      <c r="B17922" s="263" t="s">
        <v>32585</v>
      </c>
      <c r="C17922" s="263" t="s">
        <v>12</v>
      </c>
      <c r="D17922" t="s">
        <v>2</v>
      </c>
    </row>
    <row r="17923" spans="1:4" x14ac:dyDescent="0.2">
      <c r="A17923" s="263" t="s">
        <v>4793</v>
      </c>
      <c r="B17923" s="263" t="s">
        <v>32586</v>
      </c>
      <c r="C17923" s="263" t="s">
        <v>12</v>
      </c>
      <c r="D17923" t="s">
        <v>2</v>
      </c>
    </row>
    <row r="17924" spans="1:4" x14ac:dyDescent="0.2">
      <c r="A17924" s="263" t="s">
        <v>20170</v>
      </c>
      <c r="B17924" s="263" t="s">
        <v>32586</v>
      </c>
      <c r="C17924" s="263" t="s">
        <v>12</v>
      </c>
      <c r="D17924" t="s">
        <v>2</v>
      </c>
    </row>
    <row r="17925" spans="1:4" x14ac:dyDescent="0.2">
      <c r="A17925" s="263" t="s">
        <v>4794</v>
      </c>
      <c r="B17925" s="263" t="s">
        <v>32587</v>
      </c>
      <c r="C17925" s="263" t="s">
        <v>12</v>
      </c>
      <c r="D17925" t="s">
        <v>2</v>
      </c>
    </row>
    <row r="17926" spans="1:4" x14ac:dyDescent="0.2">
      <c r="A17926" s="263" t="s">
        <v>20171</v>
      </c>
      <c r="B17926" s="263" t="s">
        <v>32587</v>
      </c>
      <c r="C17926" s="263" t="s">
        <v>12</v>
      </c>
      <c r="D17926" t="s">
        <v>2</v>
      </c>
    </row>
    <row r="17927" spans="1:4" x14ac:dyDescent="0.2">
      <c r="A17927" s="263" t="s">
        <v>4795</v>
      </c>
      <c r="B17927" s="263" t="s">
        <v>32588</v>
      </c>
      <c r="C17927" s="263" t="s">
        <v>12</v>
      </c>
      <c r="D17927" t="s">
        <v>2</v>
      </c>
    </row>
    <row r="17928" spans="1:4" x14ac:dyDescent="0.2">
      <c r="A17928" s="263" t="s">
        <v>20172</v>
      </c>
      <c r="B17928" s="263" t="s">
        <v>32588</v>
      </c>
      <c r="C17928" s="263" t="s">
        <v>12</v>
      </c>
      <c r="D17928" t="s">
        <v>2</v>
      </c>
    </row>
    <row r="17929" spans="1:4" x14ac:dyDescent="0.2">
      <c r="A17929" s="263" t="s">
        <v>4796</v>
      </c>
      <c r="B17929" s="263" t="s">
        <v>32589</v>
      </c>
      <c r="C17929" s="263" t="s">
        <v>12</v>
      </c>
      <c r="D17929" t="s">
        <v>2</v>
      </c>
    </row>
    <row r="17930" spans="1:4" x14ac:dyDescent="0.2">
      <c r="A17930" s="263" t="s">
        <v>20173</v>
      </c>
      <c r="B17930" s="263" t="s">
        <v>32589</v>
      </c>
      <c r="C17930" s="263" t="s">
        <v>12</v>
      </c>
      <c r="D17930" t="s">
        <v>2</v>
      </c>
    </row>
    <row r="17931" spans="1:4" x14ac:dyDescent="0.2">
      <c r="A17931" s="263" t="s">
        <v>4797</v>
      </c>
      <c r="B17931" s="263" t="s">
        <v>32590</v>
      </c>
      <c r="C17931" s="263" t="s">
        <v>12</v>
      </c>
      <c r="D17931" t="s">
        <v>2</v>
      </c>
    </row>
    <row r="17932" spans="1:4" x14ac:dyDescent="0.2">
      <c r="A17932" s="263" t="s">
        <v>20174</v>
      </c>
      <c r="B17932" s="263" t="s">
        <v>32590</v>
      </c>
      <c r="C17932" s="263" t="s">
        <v>12</v>
      </c>
      <c r="D17932" t="s">
        <v>2</v>
      </c>
    </row>
    <row r="17933" spans="1:4" x14ac:dyDescent="0.2">
      <c r="A17933" s="263" t="s">
        <v>4798</v>
      </c>
      <c r="B17933" s="263" t="s">
        <v>32591</v>
      </c>
      <c r="C17933" s="263" t="s">
        <v>12</v>
      </c>
      <c r="D17933" t="s">
        <v>2</v>
      </c>
    </row>
    <row r="17934" spans="1:4" x14ac:dyDescent="0.2">
      <c r="A17934" s="263" t="s">
        <v>20175</v>
      </c>
      <c r="B17934" s="263" t="s">
        <v>32591</v>
      </c>
      <c r="C17934" s="263" t="s">
        <v>12</v>
      </c>
      <c r="D17934" t="s">
        <v>2</v>
      </c>
    </row>
    <row r="17935" spans="1:4" x14ac:dyDescent="0.2">
      <c r="A17935" s="263" t="s">
        <v>4799</v>
      </c>
      <c r="B17935" s="263" t="s">
        <v>32592</v>
      </c>
      <c r="C17935" s="263" t="s">
        <v>12</v>
      </c>
      <c r="D17935" t="s">
        <v>2</v>
      </c>
    </row>
    <row r="17936" spans="1:4" x14ac:dyDescent="0.2">
      <c r="A17936" s="263" t="s">
        <v>20176</v>
      </c>
      <c r="B17936" s="263" t="s">
        <v>32592</v>
      </c>
      <c r="C17936" s="263" t="s">
        <v>12</v>
      </c>
      <c r="D17936" t="s">
        <v>2</v>
      </c>
    </row>
    <row r="17937" spans="1:4" x14ac:dyDescent="0.2">
      <c r="A17937" s="263" t="s">
        <v>4800</v>
      </c>
      <c r="B17937" s="263" t="s">
        <v>32593</v>
      </c>
      <c r="C17937" s="263" t="s">
        <v>12</v>
      </c>
      <c r="D17937" t="s">
        <v>2</v>
      </c>
    </row>
    <row r="17938" spans="1:4" x14ac:dyDescent="0.2">
      <c r="A17938" s="263" t="s">
        <v>20177</v>
      </c>
      <c r="B17938" s="263" t="s">
        <v>32593</v>
      </c>
      <c r="C17938" s="263" t="s">
        <v>12</v>
      </c>
      <c r="D17938" t="s">
        <v>2</v>
      </c>
    </row>
    <row r="17939" spans="1:4" x14ac:dyDescent="0.2">
      <c r="A17939" s="263" t="s">
        <v>4801</v>
      </c>
      <c r="B17939" s="263" t="s">
        <v>32594</v>
      </c>
      <c r="C17939" s="263" t="s">
        <v>12</v>
      </c>
      <c r="D17939" t="s">
        <v>2</v>
      </c>
    </row>
    <row r="17940" spans="1:4" x14ac:dyDescent="0.2">
      <c r="A17940" s="263" t="s">
        <v>20178</v>
      </c>
      <c r="B17940" s="263" t="s">
        <v>32594</v>
      </c>
      <c r="C17940" s="263" t="s">
        <v>12</v>
      </c>
      <c r="D17940" t="s">
        <v>2</v>
      </c>
    </row>
    <row r="17941" spans="1:4" x14ac:dyDescent="0.2">
      <c r="A17941" s="263" t="s">
        <v>4802</v>
      </c>
      <c r="B17941" s="263" t="s">
        <v>32595</v>
      </c>
      <c r="C17941" s="263" t="s">
        <v>12</v>
      </c>
      <c r="D17941" t="s">
        <v>2</v>
      </c>
    </row>
    <row r="17942" spans="1:4" x14ac:dyDescent="0.2">
      <c r="A17942" s="263" t="s">
        <v>20179</v>
      </c>
      <c r="B17942" s="263" t="s">
        <v>32595</v>
      </c>
      <c r="C17942" s="263" t="s">
        <v>12</v>
      </c>
      <c r="D17942" t="s">
        <v>2</v>
      </c>
    </row>
    <row r="17943" spans="1:4" x14ac:dyDescent="0.2">
      <c r="A17943" s="263" t="s">
        <v>4803</v>
      </c>
      <c r="B17943" s="263" t="s">
        <v>32596</v>
      </c>
      <c r="C17943" s="263" t="s">
        <v>12</v>
      </c>
      <c r="D17943" t="s">
        <v>2</v>
      </c>
    </row>
    <row r="17944" spans="1:4" x14ac:dyDescent="0.2">
      <c r="A17944" s="263" t="s">
        <v>20180</v>
      </c>
      <c r="B17944" s="263" t="s">
        <v>32596</v>
      </c>
      <c r="C17944" s="263" t="s">
        <v>12</v>
      </c>
      <c r="D17944" t="s">
        <v>2</v>
      </c>
    </row>
    <row r="17945" spans="1:4" x14ac:dyDescent="0.2">
      <c r="A17945" s="263" t="s">
        <v>4804</v>
      </c>
      <c r="B17945" s="263" t="s">
        <v>32597</v>
      </c>
      <c r="C17945" s="263" t="s">
        <v>12</v>
      </c>
      <c r="D17945" t="s">
        <v>2</v>
      </c>
    </row>
    <row r="17946" spans="1:4" x14ac:dyDescent="0.2">
      <c r="A17946" s="263" t="s">
        <v>20181</v>
      </c>
      <c r="B17946" s="263" t="s">
        <v>32597</v>
      </c>
      <c r="C17946" s="263" t="s">
        <v>12</v>
      </c>
      <c r="D17946" t="s">
        <v>2</v>
      </c>
    </row>
    <row r="17947" spans="1:4" x14ac:dyDescent="0.2">
      <c r="A17947" s="263" t="s">
        <v>4805</v>
      </c>
      <c r="B17947" s="263" t="s">
        <v>32598</v>
      </c>
      <c r="C17947" s="263" t="s">
        <v>12</v>
      </c>
      <c r="D17947" t="s">
        <v>2</v>
      </c>
    </row>
    <row r="17948" spans="1:4" x14ac:dyDescent="0.2">
      <c r="A17948" s="263" t="s">
        <v>20182</v>
      </c>
      <c r="B17948" s="263" t="s">
        <v>32598</v>
      </c>
      <c r="C17948" s="263" t="s">
        <v>12</v>
      </c>
      <c r="D17948" t="s">
        <v>2</v>
      </c>
    </row>
    <row r="17949" spans="1:4" x14ac:dyDescent="0.2">
      <c r="A17949" s="263" t="s">
        <v>4806</v>
      </c>
      <c r="B17949" s="263" t="s">
        <v>32599</v>
      </c>
      <c r="C17949" s="263" t="s">
        <v>12</v>
      </c>
      <c r="D17949" t="s">
        <v>2</v>
      </c>
    </row>
    <row r="17950" spans="1:4" x14ac:dyDescent="0.2">
      <c r="A17950" s="263" t="s">
        <v>20183</v>
      </c>
      <c r="B17950" s="263" t="s">
        <v>32599</v>
      </c>
      <c r="C17950" s="263" t="s">
        <v>12</v>
      </c>
      <c r="D17950" t="s">
        <v>2</v>
      </c>
    </row>
    <row r="17951" spans="1:4" x14ac:dyDescent="0.2">
      <c r="A17951" s="263" t="s">
        <v>4807</v>
      </c>
      <c r="B17951" s="263" t="s">
        <v>32600</v>
      </c>
      <c r="C17951" s="263" t="s">
        <v>12</v>
      </c>
      <c r="D17951" t="s">
        <v>2</v>
      </c>
    </row>
    <row r="17952" spans="1:4" x14ac:dyDescent="0.2">
      <c r="A17952" s="263" t="s">
        <v>20184</v>
      </c>
      <c r="B17952" s="263" t="s">
        <v>32600</v>
      </c>
      <c r="C17952" s="263" t="s">
        <v>12</v>
      </c>
      <c r="D17952" t="s">
        <v>2</v>
      </c>
    </row>
    <row r="17953" spans="1:4" x14ac:dyDescent="0.2">
      <c r="A17953" s="263" t="s">
        <v>4808</v>
      </c>
      <c r="B17953" s="263" t="s">
        <v>32601</v>
      </c>
      <c r="C17953" s="263" t="s">
        <v>12</v>
      </c>
      <c r="D17953" t="s">
        <v>2</v>
      </c>
    </row>
    <row r="17954" spans="1:4" x14ac:dyDescent="0.2">
      <c r="A17954" s="263" t="s">
        <v>20185</v>
      </c>
      <c r="B17954" s="263" t="s">
        <v>32601</v>
      </c>
      <c r="C17954" s="263" t="s">
        <v>12</v>
      </c>
      <c r="D17954" t="s">
        <v>2</v>
      </c>
    </row>
    <row r="17955" spans="1:4" x14ac:dyDescent="0.2">
      <c r="A17955" s="263" t="s">
        <v>4809</v>
      </c>
      <c r="B17955" s="263" t="s">
        <v>32602</v>
      </c>
      <c r="C17955" s="263" t="s">
        <v>12</v>
      </c>
      <c r="D17955" t="s">
        <v>2</v>
      </c>
    </row>
    <row r="17956" spans="1:4" x14ac:dyDescent="0.2">
      <c r="A17956" s="263" t="s">
        <v>20186</v>
      </c>
      <c r="B17956" s="263" t="s">
        <v>32602</v>
      </c>
      <c r="C17956" s="263" t="s">
        <v>12</v>
      </c>
      <c r="D17956" t="s">
        <v>2</v>
      </c>
    </row>
    <row r="17957" spans="1:4" x14ac:dyDescent="0.2">
      <c r="A17957" s="263" t="s">
        <v>4810</v>
      </c>
      <c r="B17957" s="263" t="s">
        <v>32603</v>
      </c>
      <c r="C17957" s="263" t="s">
        <v>12</v>
      </c>
      <c r="D17957" t="s">
        <v>2</v>
      </c>
    </row>
    <row r="17958" spans="1:4" x14ac:dyDescent="0.2">
      <c r="A17958" s="263" t="s">
        <v>20187</v>
      </c>
      <c r="B17958" s="263" t="s">
        <v>32603</v>
      </c>
      <c r="C17958" s="263" t="s">
        <v>12</v>
      </c>
      <c r="D17958" t="s">
        <v>2</v>
      </c>
    </row>
    <row r="17959" spans="1:4" x14ac:dyDescent="0.2">
      <c r="A17959" s="263" t="s">
        <v>4811</v>
      </c>
      <c r="B17959" s="263" t="s">
        <v>32604</v>
      </c>
      <c r="C17959" s="263" t="s">
        <v>12</v>
      </c>
      <c r="D17959" t="s">
        <v>2</v>
      </c>
    </row>
    <row r="17960" spans="1:4" x14ac:dyDescent="0.2">
      <c r="A17960" s="263" t="s">
        <v>20188</v>
      </c>
      <c r="B17960" s="263" t="s">
        <v>32604</v>
      </c>
      <c r="C17960" s="263" t="s">
        <v>12</v>
      </c>
      <c r="D17960" t="s">
        <v>2</v>
      </c>
    </row>
    <row r="17961" spans="1:4" x14ac:dyDescent="0.2">
      <c r="A17961" s="263" t="s">
        <v>4812</v>
      </c>
      <c r="B17961" s="263" t="s">
        <v>32605</v>
      </c>
      <c r="C17961" s="263" t="s">
        <v>12</v>
      </c>
      <c r="D17961" t="s">
        <v>2</v>
      </c>
    </row>
    <row r="17962" spans="1:4" x14ac:dyDescent="0.2">
      <c r="A17962" s="263" t="s">
        <v>20189</v>
      </c>
      <c r="B17962" s="263" t="s">
        <v>32605</v>
      </c>
      <c r="C17962" s="263" t="s">
        <v>12</v>
      </c>
      <c r="D17962" t="s">
        <v>2</v>
      </c>
    </row>
    <row r="17963" spans="1:4" x14ac:dyDescent="0.2">
      <c r="A17963" s="263" t="s">
        <v>4813</v>
      </c>
      <c r="B17963" s="263" t="s">
        <v>32606</v>
      </c>
      <c r="C17963" s="263" t="s">
        <v>12</v>
      </c>
      <c r="D17963" t="s">
        <v>2</v>
      </c>
    </row>
    <row r="17964" spans="1:4" x14ac:dyDescent="0.2">
      <c r="A17964" s="263" t="s">
        <v>20190</v>
      </c>
      <c r="B17964" s="263" t="s">
        <v>32606</v>
      </c>
      <c r="C17964" s="263" t="s">
        <v>12</v>
      </c>
      <c r="D17964" t="s">
        <v>2</v>
      </c>
    </row>
    <row r="17965" spans="1:4" x14ac:dyDescent="0.2">
      <c r="A17965" s="263" t="s">
        <v>4814</v>
      </c>
      <c r="B17965" s="263" t="s">
        <v>32607</v>
      </c>
      <c r="C17965" s="263" t="s">
        <v>12</v>
      </c>
      <c r="D17965" t="s">
        <v>2</v>
      </c>
    </row>
    <row r="17966" spans="1:4" x14ac:dyDescent="0.2">
      <c r="A17966" s="263" t="s">
        <v>20191</v>
      </c>
      <c r="B17966" s="263" t="s">
        <v>32607</v>
      </c>
      <c r="C17966" s="263" t="s">
        <v>12</v>
      </c>
      <c r="D17966" t="s">
        <v>2</v>
      </c>
    </row>
    <row r="17967" spans="1:4" x14ac:dyDescent="0.2">
      <c r="A17967" s="263" t="s">
        <v>4815</v>
      </c>
      <c r="B17967" s="263" t="s">
        <v>32608</v>
      </c>
      <c r="C17967" s="263" t="s">
        <v>12</v>
      </c>
      <c r="D17967" t="s">
        <v>2</v>
      </c>
    </row>
    <row r="17968" spans="1:4" x14ac:dyDescent="0.2">
      <c r="A17968" s="263" t="s">
        <v>20192</v>
      </c>
      <c r="B17968" s="263" t="s">
        <v>32608</v>
      </c>
      <c r="C17968" s="263" t="s">
        <v>12</v>
      </c>
      <c r="D17968" t="s">
        <v>2</v>
      </c>
    </row>
    <row r="17969" spans="1:4" x14ac:dyDescent="0.2">
      <c r="A17969" s="263" t="s">
        <v>4816</v>
      </c>
      <c r="B17969" s="263" t="s">
        <v>32609</v>
      </c>
      <c r="C17969" s="263" t="s">
        <v>12</v>
      </c>
      <c r="D17969" t="s">
        <v>2</v>
      </c>
    </row>
    <row r="17970" spans="1:4" x14ac:dyDescent="0.2">
      <c r="A17970" s="263" t="s">
        <v>20193</v>
      </c>
      <c r="B17970" s="263" t="s">
        <v>32609</v>
      </c>
      <c r="C17970" s="263" t="s">
        <v>12</v>
      </c>
      <c r="D17970" t="s">
        <v>2</v>
      </c>
    </row>
    <row r="17971" spans="1:4" x14ac:dyDescent="0.2">
      <c r="A17971" s="263" t="s">
        <v>4817</v>
      </c>
      <c r="B17971" s="263" t="s">
        <v>32610</v>
      </c>
      <c r="C17971" s="263" t="s">
        <v>12</v>
      </c>
      <c r="D17971" t="s">
        <v>2</v>
      </c>
    </row>
    <row r="17972" spans="1:4" x14ac:dyDescent="0.2">
      <c r="A17972" s="263" t="s">
        <v>20194</v>
      </c>
      <c r="B17972" s="263" t="s">
        <v>32610</v>
      </c>
      <c r="C17972" s="263" t="s">
        <v>12</v>
      </c>
      <c r="D17972" t="s">
        <v>2</v>
      </c>
    </row>
    <row r="17973" spans="1:4" x14ac:dyDescent="0.2">
      <c r="A17973" s="263" t="s">
        <v>4818</v>
      </c>
      <c r="B17973" s="263" t="s">
        <v>32611</v>
      </c>
      <c r="C17973" s="263" t="s">
        <v>12</v>
      </c>
      <c r="D17973" t="s">
        <v>2</v>
      </c>
    </row>
    <row r="17974" spans="1:4" x14ac:dyDescent="0.2">
      <c r="A17974" s="263" t="s">
        <v>20195</v>
      </c>
      <c r="B17974" s="263" t="s">
        <v>32611</v>
      </c>
      <c r="C17974" s="263" t="s">
        <v>12</v>
      </c>
      <c r="D17974" t="s">
        <v>2</v>
      </c>
    </row>
    <row r="17975" spans="1:4" x14ac:dyDescent="0.2">
      <c r="A17975" s="263" t="s">
        <v>4819</v>
      </c>
      <c r="B17975" s="263" t="s">
        <v>32612</v>
      </c>
      <c r="C17975" s="263" t="s">
        <v>12</v>
      </c>
      <c r="D17975" t="s">
        <v>2</v>
      </c>
    </row>
    <row r="17976" spans="1:4" x14ac:dyDescent="0.2">
      <c r="A17976" s="263" t="s">
        <v>20196</v>
      </c>
      <c r="B17976" s="263" t="s">
        <v>32612</v>
      </c>
      <c r="C17976" s="263" t="s">
        <v>12</v>
      </c>
      <c r="D17976" t="s">
        <v>2</v>
      </c>
    </row>
    <row r="17977" spans="1:4" x14ac:dyDescent="0.2">
      <c r="A17977" s="263" t="s">
        <v>4820</v>
      </c>
      <c r="B17977" s="263" t="s">
        <v>32613</v>
      </c>
      <c r="C17977" s="263" t="s">
        <v>12</v>
      </c>
      <c r="D17977" t="s">
        <v>2</v>
      </c>
    </row>
    <row r="17978" spans="1:4" x14ac:dyDescent="0.2">
      <c r="A17978" s="263" t="s">
        <v>20197</v>
      </c>
      <c r="B17978" s="263" t="s">
        <v>32613</v>
      </c>
      <c r="C17978" s="263" t="s">
        <v>12</v>
      </c>
      <c r="D17978" t="s">
        <v>2</v>
      </c>
    </row>
    <row r="17979" spans="1:4" x14ac:dyDescent="0.2">
      <c r="A17979" s="263" t="s">
        <v>4821</v>
      </c>
      <c r="B17979" s="263" t="s">
        <v>24066</v>
      </c>
      <c r="C17979" s="263" t="s">
        <v>12</v>
      </c>
      <c r="D17979" t="s">
        <v>2</v>
      </c>
    </row>
    <row r="17980" spans="1:4" x14ac:dyDescent="0.2">
      <c r="A17980" s="263" t="s">
        <v>20198</v>
      </c>
      <c r="B17980" s="263" t="s">
        <v>24066</v>
      </c>
      <c r="C17980" s="263" t="s">
        <v>12</v>
      </c>
      <c r="D17980" t="s">
        <v>2</v>
      </c>
    </row>
    <row r="17981" spans="1:4" x14ac:dyDescent="0.2">
      <c r="A17981" s="263" t="s">
        <v>4822</v>
      </c>
      <c r="B17981" s="263" t="s">
        <v>24067</v>
      </c>
      <c r="C17981" s="263" t="s">
        <v>12</v>
      </c>
      <c r="D17981" t="s">
        <v>2</v>
      </c>
    </row>
    <row r="17982" spans="1:4" x14ac:dyDescent="0.2">
      <c r="A17982" s="263" t="s">
        <v>20199</v>
      </c>
      <c r="B17982" s="263" t="s">
        <v>24067</v>
      </c>
      <c r="C17982" s="263" t="s">
        <v>12</v>
      </c>
      <c r="D17982" t="s">
        <v>2</v>
      </c>
    </row>
    <row r="17983" spans="1:4" x14ac:dyDescent="0.2">
      <c r="A17983" s="263" t="s">
        <v>4823</v>
      </c>
      <c r="B17983" s="263" t="s">
        <v>32614</v>
      </c>
      <c r="C17983" s="263" t="s">
        <v>12</v>
      </c>
      <c r="D17983" t="s">
        <v>2</v>
      </c>
    </row>
    <row r="17984" spans="1:4" x14ac:dyDescent="0.2">
      <c r="A17984" s="263" t="s">
        <v>20200</v>
      </c>
      <c r="B17984" s="263" t="s">
        <v>32614</v>
      </c>
      <c r="C17984" s="263" t="s">
        <v>12</v>
      </c>
      <c r="D17984" t="s">
        <v>2</v>
      </c>
    </row>
    <row r="17985" spans="1:4" x14ac:dyDescent="0.2">
      <c r="A17985" s="263" t="s">
        <v>4824</v>
      </c>
      <c r="B17985" s="263" t="s">
        <v>32615</v>
      </c>
      <c r="C17985" s="263" t="s">
        <v>12</v>
      </c>
      <c r="D17985" t="s">
        <v>2</v>
      </c>
    </row>
    <row r="17986" spans="1:4" x14ac:dyDescent="0.2">
      <c r="A17986" s="263" t="s">
        <v>20201</v>
      </c>
      <c r="B17986" s="263" t="s">
        <v>32615</v>
      </c>
      <c r="C17986" s="263" t="s">
        <v>12</v>
      </c>
      <c r="D17986" t="s">
        <v>2</v>
      </c>
    </row>
    <row r="17987" spans="1:4" x14ac:dyDescent="0.2">
      <c r="A17987" s="263" t="s">
        <v>4825</v>
      </c>
      <c r="B17987" s="263" t="s">
        <v>32616</v>
      </c>
      <c r="C17987" s="263" t="s">
        <v>12</v>
      </c>
      <c r="D17987" t="s">
        <v>2</v>
      </c>
    </row>
    <row r="17988" spans="1:4" x14ac:dyDescent="0.2">
      <c r="A17988" s="263" t="s">
        <v>20202</v>
      </c>
      <c r="B17988" s="263" t="s">
        <v>32616</v>
      </c>
      <c r="C17988" s="263" t="s">
        <v>12</v>
      </c>
      <c r="D17988" t="s">
        <v>2</v>
      </c>
    </row>
    <row r="17989" spans="1:4" x14ac:dyDescent="0.2">
      <c r="A17989" s="263" t="s">
        <v>10462</v>
      </c>
      <c r="B17989" s="263" t="s">
        <v>32617</v>
      </c>
      <c r="C17989" s="263" t="s">
        <v>12</v>
      </c>
      <c r="D17989" t="s">
        <v>2</v>
      </c>
    </row>
    <row r="17990" spans="1:4" x14ac:dyDescent="0.2">
      <c r="A17990" s="263" t="s">
        <v>20203</v>
      </c>
      <c r="B17990" s="263" t="s">
        <v>32617</v>
      </c>
      <c r="C17990" s="263" t="s">
        <v>12</v>
      </c>
      <c r="D17990" t="s">
        <v>2</v>
      </c>
    </row>
    <row r="17991" spans="1:4" x14ac:dyDescent="0.2">
      <c r="A17991" s="263" t="s">
        <v>10463</v>
      </c>
      <c r="B17991" s="263" t="s">
        <v>32618</v>
      </c>
      <c r="C17991" s="263" t="s">
        <v>12</v>
      </c>
      <c r="D17991" t="s">
        <v>2</v>
      </c>
    </row>
    <row r="17992" spans="1:4" x14ac:dyDescent="0.2">
      <c r="A17992" s="263" t="s">
        <v>20204</v>
      </c>
      <c r="B17992" s="263" t="s">
        <v>32618</v>
      </c>
      <c r="C17992" s="263" t="s">
        <v>12</v>
      </c>
      <c r="D17992" t="s">
        <v>2</v>
      </c>
    </row>
    <row r="17993" spans="1:4" x14ac:dyDescent="0.2">
      <c r="A17993" s="263" t="s">
        <v>4826</v>
      </c>
      <c r="B17993" s="263" t="s">
        <v>32619</v>
      </c>
      <c r="C17993" s="263" t="s">
        <v>12</v>
      </c>
      <c r="D17993" t="s">
        <v>2</v>
      </c>
    </row>
    <row r="17994" spans="1:4" x14ac:dyDescent="0.2">
      <c r="A17994" s="263" t="s">
        <v>20205</v>
      </c>
      <c r="B17994" s="263" t="s">
        <v>32619</v>
      </c>
      <c r="C17994" s="263" t="s">
        <v>12</v>
      </c>
      <c r="D17994" t="s">
        <v>2</v>
      </c>
    </row>
    <row r="17995" spans="1:4" x14ac:dyDescent="0.2">
      <c r="A17995" s="263" t="s">
        <v>4827</v>
      </c>
      <c r="B17995" s="263" t="s">
        <v>32620</v>
      </c>
      <c r="C17995" s="263" t="s">
        <v>12</v>
      </c>
      <c r="D17995" t="s">
        <v>2</v>
      </c>
    </row>
    <row r="17996" spans="1:4" x14ac:dyDescent="0.2">
      <c r="A17996" s="263" t="s">
        <v>20206</v>
      </c>
      <c r="B17996" s="263" t="s">
        <v>32620</v>
      </c>
      <c r="C17996" s="263" t="s">
        <v>12</v>
      </c>
      <c r="D17996" t="s">
        <v>2</v>
      </c>
    </row>
    <row r="17997" spans="1:4" x14ac:dyDescent="0.2">
      <c r="A17997" s="263" t="s">
        <v>4828</v>
      </c>
      <c r="B17997" s="263" t="s">
        <v>32621</v>
      </c>
      <c r="C17997" s="263" t="s">
        <v>12</v>
      </c>
      <c r="D17997" t="s">
        <v>2</v>
      </c>
    </row>
    <row r="17998" spans="1:4" x14ac:dyDescent="0.2">
      <c r="A17998" s="263" t="s">
        <v>20207</v>
      </c>
      <c r="B17998" s="263" t="s">
        <v>32621</v>
      </c>
      <c r="C17998" s="263" t="s">
        <v>12</v>
      </c>
      <c r="D17998" t="s">
        <v>2</v>
      </c>
    </row>
    <row r="17999" spans="1:4" x14ac:dyDescent="0.2">
      <c r="A17999" s="263" t="s">
        <v>4829</v>
      </c>
      <c r="B17999" s="263" t="s">
        <v>32622</v>
      </c>
      <c r="C17999" s="263" t="s">
        <v>23567</v>
      </c>
      <c r="D17999" t="s">
        <v>34973</v>
      </c>
    </row>
    <row r="18000" spans="1:4" x14ac:dyDescent="0.2">
      <c r="A18000" s="263" t="s">
        <v>20208</v>
      </c>
      <c r="B18000" s="263" t="s">
        <v>32622</v>
      </c>
      <c r="C18000" s="263" t="s">
        <v>23567</v>
      </c>
      <c r="D18000" t="s">
        <v>34973</v>
      </c>
    </row>
    <row r="18001" spans="1:4" x14ac:dyDescent="0.2">
      <c r="A18001" s="263" t="s">
        <v>4830</v>
      </c>
      <c r="B18001" s="263" t="s">
        <v>32623</v>
      </c>
      <c r="C18001" s="263" t="s">
        <v>23567</v>
      </c>
      <c r="D18001" t="s">
        <v>34973</v>
      </c>
    </row>
    <row r="18002" spans="1:4" x14ac:dyDescent="0.2">
      <c r="A18002" s="263" t="s">
        <v>20209</v>
      </c>
      <c r="B18002" s="263" t="s">
        <v>32623</v>
      </c>
      <c r="C18002" s="263" t="s">
        <v>23567</v>
      </c>
      <c r="D18002" t="s">
        <v>34973</v>
      </c>
    </row>
    <row r="18003" spans="1:4" x14ac:dyDescent="0.2">
      <c r="A18003" s="263" t="s">
        <v>4831</v>
      </c>
      <c r="B18003" s="263" t="s">
        <v>32624</v>
      </c>
      <c r="C18003" s="263" t="s">
        <v>23567</v>
      </c>
      <c r="D18003" t="s">
        <v>34973</v>
      </c>
    </row>
    <row r="18004" spans="1:4" x14ac:dyDescent="0.2">
      <c r="A18004" s="263" t="s">
        <v>20210</v>
      </c>
      <c r="B18004" s="263" t="s">
        <v>32624</v>
      </c>
      <c r="C18004" s="263" t="s">
        <v>23567</v>
      </c>
      <c r="D18004" t="s">
        <v>34973</v>
      </c>
    </row>
    <row r="18005" spans="1:4" x14ac:dyDescent="0.2">
      <c r="A18005" s="263" t="s">
        <v>4832</v>
      </c>
      <c r="B18005" s="263" t="s">
        <v>32625</v>
      </c>
      <c r="C18005" s="263" t="s">
        <v>23567</v>
      </c>
      <c r="D18005" t="s">
        <v>34973</v>
      </c>
    </row>
    <row r="18006" spans="1:4" x14ac:dyDescent="0.2">
      <c r="A18006" s="263" t="s">
        <v>20211</v>
      </c>
      <c r="B18006" s="263" t="s">
        <v>32625</v>
      </c>
      <c r="C18006" s="263" t="s">
        <v>23567</v>
      </c>
      <c r="D18006" t="s">
        <v>34973</v>
      </c>
    </row>
    <row r="18007" spans="1:4" x14ac:dyDescent="0.2">
      <c r="A18007" s="263" t="s">
        <v>4833</v>
      </c>
      <c r="B18007" s="263" t="s">
        <v>32626</v>
      </c>
      <c r="C18007" s="263" t="s">
        <v>23567</v>
      </c>
      <c r="D18007" t="s">
        <v>34973</v>
      </c>
    </row>
    <row r="18008" spans="1:4" x14ac:dyDescent="0.2">
      <c r="A18008" s="263" t="s">
        <v>20212</v>
      </c>
      <c r="B18008" s="263" t="s">
        <v>32626</v>
      </c>
      <c r="C18008" s="263" t="s">
        <v>23567</v>
      </c>
      <c r="D18008" t="s">
        <v>34973</v>
      </c>
    </row>
    <row r="18009" spans="1:4" x14ac:dyDescent="0.2">
      <c r="A18009" s="263" t="s">
        <v>4834</v>
      </c>
      <c r="B18009" s="263" t="s">
        <v>32627</v>
      </c>
      <c r="C18009" s="263" t="s">
        <v>23567</v>
      </c>
      <c r="D18009" t="s">
        <v>34973</v>
      </c>
    </row>
    <row r="18010" spans="1:4" x14ac:dyDescent="0.2">
      <c r="A18010" s="263" t="s">
        <v>20213</v>
      </c>
      <c r="B18010" s="263" t="s">
        <v>32627</v>
      </c>
      <c r="C18010" s="263" t="s">
        <v>23567</v>
      </c>
      <c r="D18010" t="s">
        <v>34973</v>
      </c>
    </row>
    <row r="18011" spans="1:4" x14ac:dyDescent="0.2">
      <c r="A18011" s="263" t="s">
        <v>4835</v>
      </c>
      <c r="B18011" s="263" t="s">
        <v>32628</v>
      </c>
      <c r="C18011" s="263" t="s">
        <v>12</v>
      </c>
      <c r="D18011" t="s">
        <v>2</v>
      </c>
    </row>
    <row r="18012" spans="1:4" x14ac:dyDescent="0.2">
      <c r="A18012" s="263" t="s">
        <v>20214</v>
      </c>
      <c r="B18012" s="263" t="s">
        <v>32628</v>
      </c>
      <c r="C18012" s="263" t="s">
        <v>12</v>
      </c>
      <c r="D18012" t="s">
        <v>2</v>
      </c>
    </row>
    <row r="18013" spans="1:4" x14ac:dyDescent="0.2">
      <c r="A18013" s="263" t="s">
        <v>4836</v>
      </c>
      <c r="B18013" s="263" t="s">
        <v>32629</v>
      </c>
      <c r="C18013" s="263" t="s">
        <v>12</v>
      </c>
      <c r="D18013" t="s">
        <v>2</v>
      </c>
    </row>
    <row r="18014" spans="1:4" x14ac:dyDescent="0.2">
      <c r="A18014" s="263" t="s">
        <v>20215</v>
      </c>
      <c r="B18014" s="263" t="s">
        <v>32629</v>
      </c>
      <c r="C18014" s="263" t="s">
        <v>12</v>
      </c>
      <c r="D18014" t="s">
        <v>2</v>
      </c>
    </row>
    <row r="18015" spans="1:4" x14ac:dyDescent="0.2">
      <c r="A18015" s="263" t="s">
        <v>4837</v>
      </c>
      <c r="B18015" s="263" t="s">
        <v>32630</v>
      </c>
      <c r="C18015" s="263" t="s">
        <v>12</v>
      </c>
      <c r="D18015" t="s">
        <v>2</v>
      </c>
    </row>
    <row r="18016" spans="1:4" x14ac:dyDescent="0.2">
      <c r="A18016" s="263" t="s">
        <v>20216</v>
      </c>
      <c r="B18016" s="263" t="s">
        <v>32630</v>
      </c>
      <c r="C18016" s="263" t="s">
        <v>12</v>
      </c>
      <c r="D18016" t="s">
        <v>2</v>
      </c>
    </row>
    <row r="18017" spans="1:4" x14ac:dyDescent="0.2">
      <c r="A18017" s="263" t="s">
        <v>4838</v>
      </c>
      <c r="B18017" s="263" t="s">
        <v>32631</v>
      </c>
      <c r="C18017" s="263" t="s">
        <v>12</v>
      </c>
      <c r="D18017" t="s">
        <v>2</v>
      </c>
    </row>
    <row r="18018" spans="1:4" x14ac:dyDescent="0.2">
      <c r="A18018" s="263" t="s">
        <v>20217</v>
      </c>
      <c r="B18018" s="263" t="s">
        <v>32631</v>
      </c>
      <c r="C18018" s="263" t="s">
        <v>12</v>
      </c>
      <c r="D18018" t="s">
        <v>2</v>
      </c>
    </row>
    <row r="18019" spans="1:4" x14ac:dyDescent="0.2">
      <c r="A18019" s="263" t="s">
        <v>4839</v>
      </c>
      <c r="B18019" s="263" t="s">
        <v>32632</v>
      </c>
      <c r="C18019" s="263" t="s">
        <v>12</v>
      </c>
      <c r="D18019" t="s">
        <v>2</v>
      </c>
    </row>
    <row r="18020" spans="1:4" x14ac:dyDescent="0.2">
      <c r="A18020" s="263" t="s">
        <v>20218</v>
      </c>
      <c r="B18020" s="263" t="s">
        <v>32632</v>
      </c>
      <c r="C18020" s="263" t="s">
        <v>12</v>
      </c>
      <c r="D18020" t="s">
        <v>2</v>
      </c>
    </row>
    <row r="18021" spans="1:4" x14ac:dyDescent="0.2">
      <c r="A18021" s="263" t="s">
        <v>4840</v>
      </c>
      <c r="B18021" s="263" t="s">
        <v>32633</v>
      </c>
      <c r="C18021" s="263" t="s">
        <v>12</v>
      </c>
      <c r="D18021" t="s">
        <v>2</v>
      </c>
    </row>
    <row r="18022" spans="1:4" x14ac:dyDescent="0.2">
      <c r="A18022" s="263" t="s">
        <v>20219</v>
      </c>
      <c r="B18022" s="263" t="s">
        <v>32633</v>
      </c>
      <c r="C18022" s="263" t="s">
        <v>12</v>
      </c>
      <c r="D18022" t="s">
        <v>2</v>
      </c>
    </row>
    <row r="18023" spans="1:4" x14ac:dyDescent="0.2">
      <c r="A18023" s="263" t="s">
        <v>4841</v>
      </c>
      <c r="B18023" s="263" t="s">
        <v>32634</v>
      </c>
      <c r="C18023" s="263" t="s">
        <v>12</v>
      </c>
      <c r="D18023" t="s">
        <v>2</v>
      </c>
    </row>
    <row r="18024" spans="1:4" x14ac:dyDescent="0.2">
      <c r="A18024" s="263" t="s">
        <v>20220</v>
      </c>
      <c r="B18024" s="263" t="s">
        <v>32634</v>
      </c>
      <c r="C18024" s="263" t="s">
        <v>12</v>
      </c>
      <c r="D18024" t="s">
        <v>2</v>
      </c>
    </row>
    <row r="18025" spans="1:4" x14ac:dyDescent="0.2">
      <c r="A18025" s="263" t="s">
        <v>4842</v>
      </c>
      <c r="B18025" s="263" t="s">
        <v>32635</v>
      </c>
      <c r="C18025" s="263" t="s">
        <v>12</v>
      </c>
      <c r="D18025" t="s">
        <v>2</v>
      </c>
    </row>
    <row r="18026" spans="1:4" x14ac:dyDescent="0.2">
      <c r="A18026" s="263" t="s">
        <v>20221</v>
      </c>
      <c r="B18026" s="263" t="s">
        <v>32635</v>
      </c>
      <c r="C18026" s="263" t="s">
        <v>12</v>
      </c>
      <c r="D18026" t="s">
        <v>2</v>
      </c>
    </row>
    <row r="18027" spans="1:4" x14ac:dyDescent="0.2">
      <c r="A18027" s="263" t="s">
        <v>4843</v>
      </c>
      <c r="B18027" s="263" t="s">
        <v>32636</v>
      </c>
      <c r="C18027" s="263" t="s">
        <v>12</v>
      </c>
      <c r="D18027" t="s">
        <v>2</v>
      </c>
    </row>
    <row r="18028" spans="1:4" x14ac:dyDescent="0.2">
      <c r="A18028" s="263" t="s">
        <v>20222</v>
      </c>
      <c r="B18028" s="263" t="s">
        <v>32636</v>
      </c>
      <c r="C18028" s="263" t="s">
        <v>12</v>
      </c>
      <c r="D18028" t="s">
        <v>2</v>
      </c>
    </row>
    <row r="18029" spans="1:4" x14ac:dyDescent="0.2">
      <c r="A18029" s="263" t="s">
        <v>4844</v>
      </c>
      <c r="B18029" s="263" t="s">
        <v>32637</v>
      </c>
      <c r="C18029" s="263" t="s">
        <v>12</v>
      </c>
      <c r="D18029" t="s">
        <v>2</v>
      </c>
    </row>
    <row r="18030" spans="1:4" x14ac:dyDescent="0.2">
      <c r="A18030" s="263" t="s">
        <v>20223</v>
      </c>
      <c r="B18030" s="263" t="s">
        <v>32637</v>
      </c>
      <c r="C18030" s="263" t="s">
        <v>12</v>
      </c>
      <c r="D18030" t="s">
        <v>2</v>
      </c>
    </row>
    <row r="18031" spans="1:4" x14ac:dyDescent="0.2">
      <c r="A18031" s="263" t="s">
        <v>4845</v>
      </c>
      <c r="B18031" s="263" t="s">
        <v>32638</v>
      </c>
      <c r="C18031" s="263" t="s">
        <v>12</v>
      </c>
      <c r="D18031" t="s">
        <v>2</v>
      </c>
    </row>
    <row r="18032" spans="1:4" x14ac:dyDescent="0.2">
      <c r="A18032" s="263" t="s">
        <v>20224</v>
      </c>
      <c r="B18032" s="263" t="s">
        <v>32638</v>
      </c>
      <c r="C18032" s="263" t="s">
        <v>12</v>
      </c>
      <c r="D18032" t="s">
        <v>2</v>
      </c>
    </row>
    <row r="18033" spans="1:4" x14ac:dyDescent="0.2">
      <c r="A18033" s="263" t="s">
        <v>4846</v>
      </c>
      <c r="B18033" s="263" t="s">
        <v>32639</v>
      </c>
      <c r="C18033" s="263" t="s">
        <v>12</v>
      </c>
      <c r="D18033" t="s">
        <v>2</v>
      </c>
    </row>
    <row r="18034" spans="1:4" x14ac:dyDescent="0.2">
      <c r="A18034" s="263" t="s">
        <v>20225</v>
      </c>
      <c r="B18034" s="263" t="s">
        <v>32639</v>
      </c>
      <c r="C18034" s="263" t="s">
        <v>12</v>
      </c>
      <c r="D18034" t="s">
        <v>2</v>
      </c>
    </row>
    <row r="18035" spans="1:4" x14ac:dyDescent="0.2">
      <c r="A18035" s="263" t="s">
        <v>4847</v>
      </c>
      <c r="B18035" s="263" t="s">
        <v>32640</v>
      </c>
      <c r="C18035" s="263" t="s">
        <v>12</v>
      </c>
      <c r="D18035" t="s">
        <v>2</v>
      </c>
    </row>
    <row r="18036" spans="1:4" x14ac:dyDescent="0.2">
      <c r="A18036" s="263" t="s">
        <v>20226</v>
      </c>
      <c r="B18036" s="263" t="s">
        <v>32640</v>
      </c>
      <c r="C18036" s="263" t="s">
        <v>12</v>
      </c>
      <c r="D18036" t="s">
        <v>2</v>
      </c>
    </row>
    <row r="18037" spans="1:4" x14ac:dyDescent="0.2">
      <c r="A18037" s="263" t="s">
        <v>4848</v>
      </c>
      <c r="B18037" s="263" t="s">
        <v>32641</v>
      </c>
      <c r="C18037" s="263" t="s">
        <v>12</v>
      </c>
      <c r="D18037" t="s">
        <v>2</v>
      </c>
    </row>
    <row r="18038" spans="1:4" x14ac:dyDescent="0.2">
      <c r="A18038" s="263" t="s">
        <v>20227</v>
      </c>
      <c r="B18038" s="263" t="s">
        <v>32641</v>
      </c>
      <c r="C18038" s="263" t="s">
        <v>12</v>
      </c>
      <c r="D18038" t="s">
        <v>2</v>
      </c>
    </row>
    <row r="18039" spans="1:4" x14ac:dyDescent="0.2">
      <c r="A18039" s="263" t="s">
        <v>4849</v>
      </c>
      <c r="B18039" s="263" t="s">
        <v>32642</v>
      </c>
      <c r="C18039" s="263" t="s">
        <v>12</v>
      </c>
      <c r="D18039" t="s">
        <v>2</v>
      </c>
    </row>
    <row r="18040" spans="1:4" x14ac:dyDescent="0.2">
      <c r="A18040" s="263" t="s">
        <v>20228</v>
      </c>
      <c r="B18040" s="263" t="s">
        <v>32642</v>
      </c>
      <c r="C18040" s="263" t="s">
        <v>12</v>
      </c>
      <c r="D18040" t="s">
        <v>2</v>
      </c>
    </row>
    <row r="18041" spans="1:4" x14ac:dyDescent="0.2">
      <c r="A18041" s="263" t="s">
        <v>4850</v>
      </c>
      <c r="B18041" s="263" t="s">
        <v>32643</v>
      </c>
      <c r="C18041" s="263" t="s">
        <v>12</v>
      </c>
      <c r="D18041" t="s">
        <v>2</v>
      </c>
    </row>
    <row r="18042" spans="1:4" x14ac:dyDescent="0.2">
      <c r="A18042" s="263" t="s">
        <v>20229</v>
      </c>
      <c r="B18042" s="263" t="s">
        <v>32643</v>
      </c>
      <c r="C18042" s="263" t="s">
        <v>12</v>
      </c>
      <c r="D18042" t="s">
        <v>2</v>
      </c>
    </row>
    <row r="18043" spans="1:4" x14ac:dyDescent="0.2">
      <c r="A18043" s="263" t="s">
        <v>4851</v>
      </c>
      <c r="B18043" s="263" t="s">
        <v>32644</v>
      </c>
      <c r="C18043" s="263" t="s">
        <v>12</v>
      </c>
      <c r="D18043" t="s">
        <v>2</v>
      </c>
    </row>
    <row r="18044" spans="1:4" x14ac:dyDescent="0.2">
      <c r="A18044" s="263" t="s">
        <v>20230</v>
      </c>
      <c r="B18044" s="263" t="s">
        <v>32644</v>
      </c>
      <c r="C18044" s="263" t="s">
        <v>12</v>
      </c>
      <c r="D18044" t="s">
        <v>2</v>
      </c>
    </row>
    <row r="18045" spans="1:4" x14ac:dyDescent="0.2">
      <c r="A18045" s="263" t="s">
        <v>4852</v>
      </c>
      <c r="B18045" s="263" t="s">
        <v>32645</v>
      </c>
      <c r="C18045" s="263" t="s">
        <v>12</v>
      </c>
      <c r="D18045" t="s">
        <v>2</v>
      </c>
    </row>
    <row r="18046" spans="1:4" x14ac:dyDescent="0.2">
      <c r="A18046" s="263" t="s">
        <v>20231</v>
      </c>
      <c r="B18046" s="263" t="s">
        <v>32645</v>
      </c>
      <c r="C18046" s="263" t="s">
        <v>12</v>
      </c>
      <c r="D18046" t="s">
        <v>2</v>
      </c>
    </row>
    <row r="18047" spans="1:4" x14ac:dyDescent="0.2">
      <c r="A18047" s="263" t="s">
        <v>4853</v>
      </c>
      <c r="B18047" s="263" t="s">
        <v>32646</v>
      </c>
      <c r="C18047" s="263" t="s">
        <v>12</v>
      </c>
      <c r="D18047" t="s">
        <v>2</v>
      </c>
    </row>
    <row r="18048" spans="1:4" x14ac:dyDescent="0.2">
      <c r="A18048" s="263" t="s">
        <v>20232</v>
      </c>
      <c r="B18048" s="263" t="s">
        <v>32646</v>
      </c>
      <c r="C18048" s="263" t="s">
        <v>12</v>
      </c>
      <c r="D18048" t="s">
        <v>2</v>
      </c>
    </row>
    <row r="18049" spans="1:4" x14ac:dyDescent="0.2">
      <c r="A18049" s="263" t="s">
        <v>4854</v>
      </c>
      <c r="B18049" s="263" t="s">
        <v>32647</v>
      </c>
      <c r="C18049" s="263" t="s">
        <v>12</v>
      </c>
      <c r="D18049" t="s">
        <v>2</v>
      </c>
    </row>
    <row r="18050" spans="1:4" x14ac:dyDescent="0.2">
      <c r="A18050" s="263" t="s">
        <v>20233</v>
      </c>
      <c r="B18050" s="263" t="s">
        <v>32647</v>
      </c>
      <c r="C18050" s="263" t="s">
        <v>12</v>
      </c>
      <c r="D18050" t="s">
        <v>2</v>
      </c>
    </row>
    <row r="18051" spans="1:4" x14ac:dyDescent="0.2">
      <c r="A18051" s="263" t="s">
        <v>4855</v>
      </c>
      <c r="B18051" s="263" t="s">
        <v>32648</v>
      </c>
      <c r="C18051" s="263" t="s">
        <v>23567</v>
      </c>
      <c r="D18051" t="s">
        <v>34973</v>
      </c>
    </row>
    <row r="18052" spans="1:4" x14ac:dyDescent="0.2">
      <c r="A18052" s="263" t="s">
        <v>20234</v>
      </c>
      <c r="B18052" s="263" t="s">
        <v>32648</v>
      </c>
      <c r="C18052" s="263" t="s">
        <v>23567</v>
      </c>
      <c r="D18052" t="s">
        <v>34973</v>
      </c>
    </row>
    <row r="18053" spans="1:4" x14ac:dyDescent="0.2">
      <c r="A18053" s="263" t="s">
        <v>4856</v>
      </c>
      <c r="B18053" s="263" t="s">
        <v>32649</v>
      </c>
      <c r="C18053" s="263" t="s">
        <v>23567</v>
      </c>
      <c r="D18053" t="s">
        <v>34973</v>
      </c>
    </row>
    <row r="18054" spans="1:4" x14ac:dyDescent="0.2">
      <c r="A18054" s="263" t="s">
        <v>20235</v>
      </c>
      <c r="B18054" s="263" t="s">
        <v>32649</v>
      </c>
      <c r="C18054" s="263" t="s">
        <v>23567</v>
      </c>
      <c r="D18054" t="s">
        <v>34973</v>
      </c>
    </row>
    <row r="18055" spans="1:4" x14ac:dyDescent="0.2">
      <c r="A18055" s="263" t="s">
        <v>4857</v>
      </c>
      <c r="B18055" s="263" t="s">
        <v>32650</v>
      </c>
      <c r="C18055" s="263" t="s">
        <v>20</v>
      </c>
      <c r="D18055" t="s">
        <v>0</v>
      </c>
    </row>
    <row r="18056" spans="1:4" x14ac:dyDescent="0.2">
      <c r="A18056" s="263" t="s">
        <v>20236</v>
      </c>
      <c r="B18056" s="263" t="s">
        <v>32650</v>
      </c>
      <c r="C18056" s="263" t="s">
        <v>20</v>
      </c>
      <c r="D18056" t="s">
        <v>0</v>
      </c>
    </row>
    <row r="18057" spans="1:4" x14ac:dyDescent="0.2">
      <c r="A18057" s="263" t="s">
        <v>4858</v>
      </c>
      <c r="B18057" s="263" t="s">
        <v>32651</v>
      </c>
      <c r="C18057" s="263" t="s">
        <v>20</v>
      </c>
      <c r="D18057" t="s">
        <v>0</v>
      </c>
    </row>
    <row r="18058" spans="1:4" x14ac:dyDescent="0.2">
      <c r="A18058" s="263" t="s">
        <v>20237</v>
      </c>
      <c r="B18058" s="263" t="s">
        <v>32651</v>
      </c>
      <c r="C18058" s="263" t="s">
        <v>20</v>
      </c>
      <c r="D18058" t="s">
        <v>0</v>
      </c>
    </row>
    <row r="18059" spans="1:4" x14ac:dyDescent="0.2">
      <c r="A18059" s="263" t="s">
        <v>4859</v>
      </c>
      <c r="B18059" s="263" t="s">
        <v>32652</v>
      </c>
      <c r="C18059" s="263" t="s">
        <v>20</v>
      </c>
      <c r="D18059" t="s">
        <v>0</v>
      </c>
    </row>
    <row r="18060" spans="1:4" x14ac:dyDescent="0.2">
      <c r="A18060" s="263" t="s">
        <v>20238</v>
      </c>
      <c r="B18060" s="263" t="s">
        <v>32652</v>
      </c>
      <c r="C18060" s="263" t="s">
        <v>20</v>
      </c>
      <c r="D18060" t="s">
        <v>0</v>
      </c>
    </row>
    <row r="18061" spans="1:4" x14ac:dyDescent="0.2">
      <c r="A18061" s="263" t="s">
        <v>4860</v>
      </c>
      <c r="B18061" s="263" t="s">
        <v>32653</v>
      </c>
      <c r="C18061" s="263" t="s">
        <v>20</v>
      </c>
      <c r="D18061" t="s">
        <v>0</v>
      </c>
    </row>
    <row r="18062" spans="1:4" x14ac:dyDescent="0.2">
      <c r="A18062" s="263" t="s">
        <v>20239</v>
      </c>
      <c r="B18062" s="263" t="s">
        <v>32653</v>
      </c>
      <c r="C18062" s="263" t="s">
        <v>20</v>
      </c>
      <c r="D18062" t="s">
        <v>0</v>
      </c>
    </row>
    <row r="18063" spans="1:4" x14ac:dyDescent="0.2">
      <c r="A18063" s="263" t="s">
        <v>4861</v>
      </c>
      <c r="B18063" s="263" t="s">
        <v>32654</v>
      </c>
      <c r="C18063" s="263" t="s">
        <v>20</v>
      </c>
      <c r="D18063" t="s">
        <v>0</v>
      </c>
    </row>
    <row r="18064" spans="1:4" x14ac:dyDescent="0.2">
      <c r="A18064" s="263" t="s">
        <v>20240</v>
      </c>
      <c r="B18064" s="263" t="s">
        <v>32654</v>
      </c>
      <c r="C18064" s="263" t="s">
        <v>20</v>
      </c>
      <c r="D18064" t="s">
        <v>0</v>
      </c>
    </row>
    <row r="18065" spans="1:4" x14ac:dyDescent="0.2">
      <c r="A18065" s="263" t="s">
        <v>4862</v>
      </c>
      <c r="B18065" s="263" t="s">
        <v>32655</v>
      </c>
      <c r="C18065" s="263" t="s">
        <v>20</v>
      </c>
      <c r="D18065" t="s">
        <v>0</v>
      </c>
    </row>
    <row r="18066" spans="1:4" x14ac:dyDescent="0.2">
      <c r="A18066" s="263" t="s">
        <v>20241</v>
      </c>
      <c r="B18066" s="263" t="s">
        <v>32655</v>
      </c>
      <c r="C18066" s="263" t="s">
        <v>20</v>
      </c>
      <c r="D18066" t="s">
        <v>0</v>
      </c>
    </row>
    <row r="18067" spans="1:4" x14ac:dyDescent="0.2">
      <c r="A18067" s="263" t="s">
        <v>4863</v>
      </c>
      <c r="B18067" s="263" t="s">
        <v>32656</v>
      </c>
      <c r="C18067" s="263" t="s">
        <v>20</v>
      </c>
      <c r="D18067" t="s">
        <v>0</v>
      </c>
    </row>
    <row r="18068" spans="1:4" x14ac:dyDescent="0.2">
      <c r="A18068" s="263" t="s">
        <v>20242</v>
      </c>
      <c r="B18068" s="263" t="s">
        <v>32656</v>
      </c>
      <c r="C18068" s="263" t="s">
        <v>20</v>
      </c>
      <c r="D18068" t="s">
        <v>0</v>
      </c>
    </row>
    <row r="18069" spans="1:4" x14ac:dyDescent="0.2">
      <c r="A18069" s="263" t="s">
        <v>4864</v>
      </c>
      <c r="B18069" s="263" t="s">
        <v>32657</v>
      </c>
      <c r="C18069" s="263" t="s">
        <v>20</v>
      </c>
      <c r="D18069" t="s">
        <v>0</v>
      </c>
    </row>
    <row r="18070" spans="1:4" x14ac:dyDescent="0.2">
      <c r="A18070" s="263" t="s">
        <v>20243</v>
      </c>
      <c r="B18070" s="263" t="s">
        <v>32657</v>
      </c>
      <c r="C18070" s="263" t="s">
        <v>20</v>
      </c>
      <c r="D18070" t="s">
        <v>0</v>
      </c>
    </row>
    <row r="18071" spans="1:4" x14ac:dyDescent="0.2">
      <c r="A18071" s="263" t="s">
        <v>10464</v>
      </c>
      <c r="B18071" s="263" t="s">
        <v>32658</v>
      </c>
      <c r="C18071" s="263" t="s">
        <v>20</v>
      </c>
      <c r="D18071" t="s">
        <v>0</v>
      </c>
    </row>
    <row r="18072" spans="1:4" x14ac:dyDescent="0.2">
      <c r="A18072" s="263" t="s">
        <v>20244</v>
      </c>
      <c r="B18072" s="263" t="s">
        <v>32658</v>
      </c>
      <c r="C18072" s="263" t="s">
        <v>20</v>
      </c>
      <c r="D18072" t="s">
        <v>0</v>
      </c>
    </row>
    <row r="18073" spans="1:4" x14ac:dyDescent="0.2">
      <c r="A18073" s="263" t="s">
        <v>10465</v>
      </c>
      <c r="B18073" s="263" t="s">
        <v>32659</v>
      </c>
      <c r="C18073" s="263" t="s">
        <v>20</v>
      </c>
      <c r="D18073" t="s">
        <v>0</v>
      </c>
    </row>
    <row r="18074" spans="1:4" x14ac:dyDescent="0.2">
      <c r="A18074" s="263" t="s">
        <v>20245</v>
      </c>
      <c r="B18074" s="263" t="s">
        <v>32659</v>
      </c>
      <c r="C18074" s="263" t="s">
        <v>20</v>
      </c>
      <c r="D18074" t="s">
        <v>0</v>
      </c>
    </row>
    <row r="18075" spans="1:4" x14ac:dyDescent="0.2">
      <c r="A18075" s="263" t="s">
        <v>4865</v>
      </c>
      <c r="B18075" s="263" t="s">
        <v>32660</v>
      </c>
      <c r="C18075" s="263" t="s">
        <v>20</v>
      </c>
      <c r="D18075" t="s">
        <v>0</v>
      </c>
    </row>
    <row r="18076" spans="1:4" x14ac:dyDescent="0.2">
      <c r="A18076" s="263" t="s">
        <v>20246</v>
      </c>
      <c r="B18076" s="263" t="s">
        <v>32660</v>
      </c>
      <c r="C18076" s="263" t="s">
        <v>20</v>
      </c>
      <c r="D18076" t="s">
        <v>0</v>
      </c>
    </row>
    <row r="18077" spans="1:4" x14ac:dyDescent="0.2">
      <c r="A18077" s="263" t="s">
        <v>4866</v>
      </c>
      <c r="B18077" s="263" t="s">
        <v>32661</v>
      </c>
      <c r="C18077" s="263" t="s">
        <v>20</v>
      </c>
      <c r="D18077" t="s">
        <v>0</v>
      </c>
    </row>
    <row r="18078" spans="1:4" x14ac:dyDescent="0.2">
      <c r="A18078" s="263" t="s">
        <v>20247</v>
      </c>
      <c r="B18078" s="263" t="s">
        <v>32661</v>
      </c>
      <c r="C18078" s="263" t="s">
        <v>20</v>
      </c>
      <c r="D18078" t="s">
        <v>0</v>
      </c>
    </row>
    <row r="18079" spans="1:4" x14ac:dyDescent="0.2">
      <c r="A18079" s="263" t="s">
        <v>4867</v>
      </c>
      <c r="B18079" s="263" t="s">
        <v>24068</v>
      </c>
      <c r="C18079" s="263" t="s">
        <v>20</v>
      </c>
      <c r="D18079" t="s">
        <v>0</v>
      </c>
    </row>
    <row r="18080" spans="1:4" x14ac:dyDescent="0.2">
      <c r="A18080" s="263" t="s">
        <v>20248</v>
      </c>
      <c r="B18080" s="263" t="s">
        <v>24068</v>
      </c>
      <c r="C18080" s="263" t="s">
        <v>20</v>
      </c>
      <c r="D18080" t="s">
        <v>0</v>
      </c>
    </row>
    <row r="18081" spans="1:4" x14ac:dyDescent="0.2">
      <c r="A18081" s="263" t="s">
        <v>4868</v>
      </c>
      <c r="B18081" s="263" t="s">
        <v>32662</v>
      </c>
      <c r="C18081" s="263" t="s">
        <v>20</v>
      </c>
      <c r="D18081" t="s">
        <v>0</v>
      </c>
    </row>
    <row r="18082" spans="1:4" x14ac:dyDescent="0.2">
      <c r="A18082" s="263" t="s">
        <v>20249</v>
      </c>
      <c r="B18082" s="263" t="s">
        <v>32662</v>
      </c>
      <c r="C18082" s="263" t="s">
        <v>20</v>
      </c>
      <c r="D18082" t="s">
        <v>0</v>
      </c>
    </row>
    <row r="18083" spans="1:4" x14ac:dyDescent="0.2">
      <c r="A18083" s="263" t="s">
        <v>4869</v>
      </c>
      <c r="B18083" s="263" t="s">
        <v>24069</v>
      </c>
      <c r="C18083" s="263" t="s">
        <v>20</v>
      </c>
      <c r="D18083" t="s">
        <v>0</v>
      </c>
    </row>
    <row r="18084" spans="1:4" x14ac:dyDescent="0.2">
      <c r="A18084" s="263" t="s">
        <v>20250</v>
      </c>
      <c r="B18084" s="263" t="s">
        <v>24069</v>
      </c>
      <c r="C18084" s="263" t="s">
        <v>20</v>
      </c>
      <c r="D18084" t="s">
        <v>0</v>
      </c>
    </row>
    <row r="18085" spans="1:4" x14ac:dyDescent="0.2">
      <c r="A18085" s="263" t="s">
        <v>4870</v>
      </c>
      <c r="B18085" s="263" t="s">
        <v>32663</v>
      </c>
      <c r="C18085" s="263" t="s">
        <v>20</v>
      </c>
      <c r="D18085" t="s">
        <v>0</v>
      </c>
    </row>
    <row r="18086" spans="1:4" x14ac:dyDescent="0.2">
      <c r="A18086" s="263" t="s">
        <v>20251</v>
      </c>
      <c r="B18086" s="263" t="s">
        <v>32663</v>
      </c>
      <c r="C18086" s="263" t="s">
        <v>20</v>
      </c>
      <c r="D18086" t="s">
        <v>0</v>
      </c>
    </row>
    <row r="18087" spans="1:4" x14ac:dyDescent="0.2">
      <c r="A18087" s="263" t="s">
        <v>4871</v>
      </c>
      <c r="B18087" s="263" t="s">
        <v>32664</v>
      </c>
      <c r="C18087" s="263" t="s">
        <v>23567</v>
      </c>
      <c r="D18087" t="s">
        <v>34973</v>
      </c>
    </row>
    <row r="18088" spans="1:4" x14ac:dyDescent="0.2">
      <c r="A18088" s="263" t="s">
        <v>20252</v>
      </c>
      <c r="B18088" s="263" t="s">
        <v>32664</v>
      </c>
      <c r="C18088" s="263" t="s">
        <v>23567</v>
      </c>
      <c r="D18088" t="s">
        <v>34973</v>
      </c>
    </row>
    <row r="18089" spans="1:4" x14ac:dyDescent="0.2">
      <c r="A18089" s="263" t="s">
        <v>4872</v>
      </c>
      <c r="B18089" s="263" t="s">
        <v>32665</v>
      </c>
      <c r="C18089" s="263" t="s">
        <v>23567</v>
      </c>
      <c r="D18089" t="s">
        <v>34973</v>
      </c>
    </row>
    <row r="18090" spans="1:4" x14ac:dyDescent="0.2">
      <c r="A18090" s="263" t="s">
        <v>20253</v>
      </c>
      <c r="B18090" s="263" t="s">
        <v>32665</v>
      </c>
      <c r="C18090" s="263" t="s">
        <v>23567</v>
      </c>
      <c r="D18090" t="s">
        <v>34973</v>
      </c>
    </row>
    <row r="18091" spans="1:4" x14ac:dyDescent="0.2">
      <c r="A18091" s="263" t="s">
        <v>4875</v>
      </c>
      <c r="B18091" s="263" t="s">
        <v>32666</v>
      </c>
      <c r="C18091" s="263" t="s">
        <v>23567</v>
      </c>
      <c r="D18091" t="s">
        <v>34973</v>
      </c>
    </row>
    <row r="18092" spans="1:4" x14ac:dyDescent="0.2">
      <c r="A18092" s="263" t="s">
        <v>20254</v>
      </c>
      <c r="B18092" s="263" t="s">
        <v>32666</v>
      </c>
      <c r="C18092" s="263" t="s">
        <v>23567</v>
      </c>
      <c r="D18092" t="s">
        <v>34973</v>
      </c>
    </row>
    <row r="18093" spans="1:4" x14ac:dyDescent="0.2">
      <c r="A18093" s="263" t="s">
        <v>4873</v>
      </c>
      <c r="B18093" s="263" t="s">
        <v>32667</v>
      </c>
      <c r="C18093" s="263" t="s">
        <v>20</v>
      </c>
      <c r="D18093" t="s">
        <v>0</v>
      </c>
    </row>
    <row r="18094" spans="1:4" x14ac:dyDescent="0.2">
      <c r="A18094" s="263" t="s">
        <v>20255</v>
      </c>
      <c r="B18094" s="263" t="s">
        <v>32667</v>
      </c>
      <c r="C18094" s="263" t="s">
        <v>20</v>
      </c>
      <c r="D18094" t="s">
        <v>0</v>
      </c>
    </row>
    <row r="18095" spans="1:4" x14ac:dyDescent="0.2">
      <c r="A18095" s="263" t="s">
        <v>4874</v>
      </c>
      <c r="B18095" s="263" t="s">
        <v>32668</v>
      </c>
      <c r="C18095" s="263" t="s">
        <v>20</v>
      </c>
      <c r="D18095" t="s">
        <v>0</v>
      </c>
    </row>
    <row r="18096" spans="1:4" x14ac:dyDescent="0.2">
      <c r="A18096" s="263" t="s">
        <v>20256</v>
      </c>
      <c r="B18096" s="263" t="s">
        <v>32668</v>
      </c>
      <c r="C18096" s="263" t="s">
        <v>20</v>
      </c>
      <c r="D18096" t="s">
        <v>0</v>
      </c>
    </row>
    <row r="18097" spans="1:4" x14ac:dyDescent="0.2">
      <c r="A18097" s="263" t="s">
        <v>4876</v>
      </c>
      <c r="B18097" s="263" t="s">
        <v>32669</v>
      </c>
      <c r="C18097" s="263" t="s">
        <v>20</v>
      </c>
      <c r="D18097" t="s">
        <v>0</v>
      </c>
    </row>
    <row r="18098" spans="1:4" x14ac:dyDescent="0.2">
      <c r="A18098" s="263" t="s">
        <v>20257</v>
      </c>
      <c r="B18098" s="263" t="s">
        <v>32669</v>
      </c>
      <c r="C18098" s="263" t="s">
        <v>20</v>
      </c>
      <c r="D18098" t="s">
        <v>0</v>
      </c>
    </row>
    <row r="18099" spans="1:4" x14ac:dyDescent="0.2">
      <c r="A18099" s="263" t="s">
        <v>10466</v>
      </c>
      <c r="B18099" s="263" t="s">
        <v>32670</v>
      </c>
      <c r="C18099" s="263" t="s">
        <v>23567</v>
      </c>
      <c r="D18099" t="s">
        <v>34973</v>
      </c>
    </row>
    <row r="18100" spans="1:4" x14ac:dyDescent="0.2">
      <c r="A18100" s="263" t="s">
        <v>20258</v>
      </c>
      <c r="B18100" s="263" t="s">
        <v>32670</v>
      </c>
      <c r="C18100" s="263" t="s">
        <v>23567</v>
      </c>
      <c r="D18100" t="s">
        <v>34973</v>
      </c>
    </row>
    <row r="18101" spans="1:4" x14ac:dyDescent="0.2">
      <c r="A18101" s="263" t="s">
        <v>10467</v>
      </c>
      <c r="B18101" s="263" t="s">
        <v>32671</v>
      </c>
      <c r="C18101" s="263" t="s">
        <v>23567</v>
      </c>
      <c r="D18101" t="s">
        <v>34973</v>
      </c>
    </row>
    <row r="18102" spans="1:4" x14ac:dyDescent="0.2">
      <c r="A18102" s="263" t="s">
        <v>20259</v>
      </c>
      <c r="B18102" s="263" t="s">
        <v>32671</v>
      </c>
      <c r="C18102" s="263" t="s">
        <v>23567</v>
      </c>
      <c r="D18102" t="s">
        <v>34973</v>
      </c>
    </row>
    <row r="18103" spans="1:4" x14ac:dyDescent="0.2">
      <c r="A18103" s="263" t="s">
        <v>10468</v>
      </c>
      <c r="B18103" s="263" t="s">
        <v>32672</v>
      </c>
      <c r="C18103" s="263" t="s">
        <v>20</v>
      </c>
      <c r="D18103" t="s">
        <v>0</v>
      </c>
    </row>
    <row r="18104" spans="1:4" x14ac:dyDescent="0.2">
      <c r="A18104" s="263" t="s">
        <v>20260</v>
      </c>
      <c r="B18104" s="263" t="s">
        <v>32672</v>
      </c>
      <c r="C18104" s="263" t="s">
        <v>20</v>
      </c>
      <c r="D18104" t="s">
        <v>0</v>
      </c>
    </row>
    <row r="18105" spans="1:4" x14ac:dyDescent="0.2">
      <c r="A18105" s="263" t="s">
        <v>4877</v>
      </c>
      <c r="B18105" s="263" t="s">
        <v>32673</v>
      </c>
      <c r="C18105" s="263" t="s">
        <v>23567</v>
      </c>
      <c r="D18105" t="s">
        <v>34973</v>
      </c>
    </row>
    <row r="18106" spans="1:4" x14ac:dyDescent="0.2">
      <c r="A18106" s="263" t="s">
        <v>20261</v>
      </c>
      <c r="B18106" s="263" t="s">
        <v>32673</v>
      </c>
      <c r="C18106" s="263" t="s">
        <v>23567</v>
      </c>
      <c r="D18106" t="s">
        <v>34973</v>
      </c>
    </row>
    <row r="18107" spans="1:4" x14ac:dyDescent="0.2">
      <c r="A18107" s="263" t="s">
        <v>4878</v>
      </c>
      <c r="B18107" s="263" t="s">
        <v>32674</v>
      </c>
      <c r="C18107" s="263" t="s">
        <v>23567</v>
      </c>
      <c r="D18107" t="s">
        <v>34973</v>
      </c>
    </row>
    <row r="18108" spans="1:4" x14ac:dyDescent="0.2">
      <c r="A18108" s="263" t="s">
        <v>20262</v>
      </c>
      <c r="B18108" s="263" t="s">
        <v>32674</v>
      </c>
      <c r="C18108" s="263" t="s">
        <v>23567</v>
      </c>
      <c r="D18108" t="s">
        <v>34973</v>
      </c>
    </row>
    <row r="18109" spans="1:4" x14ac:dyDescent="0.2">
      <c r="A18109" s="263" t="s">
        <v>4879</v>
      </c>
      <c r="B18109" s="263" t="s">
        <v>32675</v>
      </c>
      <c r="C18109" s="263" t="s">
        <v>23567</v>
      </c>
      <c r="D18109" t="s">
        <v>34973</v>
      </c>
    </row>
    <row r="18110" spans="1:4" x14ac:dyDescent="0.2">
      <c r="A18110" s="263" t="s">
        <v>20263</v>
      </c>
      <c r="B18110" s="263" t="s">
        <v>32675</v>
      </c>
      <c r="C18110" s="263" t="s">
        <v>23567</v>
      </c>
      <c r="D18110" t="s">
        <v>34973</v>
      </c>
    </row>
    <row r="18111" spans="1:4" x14ac:dyDescent="0.2">
      <c r="A18111" s="263" t="s">
        <v>4880</v>
      </c>
      <c r="B18111" s="263" t="s">
        <v>32676</v>
      </c>
      <c r="C18111" s="263" t="s">
        <v>23567</v>
      </c>
      <c r="D18111" t="s">
        <v>34973</v>
      </c>
    </row>
    <row r="18112" spans="1:4" x14ac:dyDescent="0.2">
      <c r="A18112" s="263" t="s">
        <v>20264</v>
      </c>
      <c r="B18112" s="263" t="s">
        <v>32676</v>
      </c>
      <c r="C18112" s="263" t="s">
        <v>23567</v>
      </c>
      <c r="D18112" t="s">
        <v>34973</v>
      </c>
    </row>
    <row r="18113" spans="1:4" x14ac:dyDescent="0.2">
      <c r="A18113" s="263" t="s">
        <v>4881</v>
      </c>
      <c r="B18113" s="263" t="s">
        <v>32677</v>
      </c>
      <c r="C18113" s="263" t="s">
        <v>20</v>
      </c>
      <c r="D18113" t="s">
        <v>0</v>
      </c>
    </row>
    <row r="18114" spans="1:4" x14ac:dyDescent="0.2">
      <c r="A18114" s="263" t="s">
        <v>20265</v>
      </c>
      <c r="B18114" s="263" t="s">
        <v>32677</v>
      </c>
      <c r="C18114" s="263" t="s">
        <v>20</v>
      </c>
      <c r="D18114" t="s">
        <v>0</v>
      </c>
    </row>
    <row r="18115" spans="1:4" x14ac:dyDescent="0.2">
      <c r="A18115" s="263" t="s">
        <v>4882</v>
      </c>
      <c r="B18115" s="263" t="s">
        <v>32678</v>
      </c>
      <c r="C18115" s="263" t="s">
        <v>20</v>
      </c>
      <c r="D18115" t="s">
        <v>0</v>
      </c>
    </row>
    <row r="18116" spans="1:4" x14ac:dyDescent="0.2">
      <c r="A18116" s="263" t="s">
        <v>20266</v>
      </c>
      <c r="B18116" s="263" t="s">
        <v>32678</v>
      </c>
      <c r="C18116" s="263" t="s">
        <v>20</v>
      </c>
      <c r="D18116" t="s">
        <v>0</v>
      </c>
    </row>
    <row r="18117" spans="1:4" x14ac:dyDescent="0.2">
      <c r="A18117" s="263" t="s">
        <v>4883</v>
      </c>
      <c r="B18117" s="263" t="s">
        <v>32679</v>
      </c>
      <c r="C18117" s="263" t="s">
        <v>20</v>
      </c>
      <c r="D18117" t="s">
        <v>0</v>
      </c>
    </row>
    <row r="18118" spans="1:4" x14ac:dyDescent="0.2">
      <c r="A18118" s="263" t="s">
        <v>20267</v>
      </c>
      <c r="B18118" s="263" t="s">
        <v>32679</v>
      </c>
      <c r="C18118" s="263" t="s">
        <v>20</v>
      </c>
      <c r="D18118" t="s">
        <v>0</v>
      </c>
    </row>
    <row r="18119" spans="1:4" x14ac:dyDescent="0.2">
      <c r="A18119" s="263" t="s">
        <v>4884</v>
      </c>
      <c r="B18119" s="263" t="s">
        <v>32680</v>
      </c>
      <c r="C18119" s="263" t="s">
        <v>20</v>
      </c>
      <c r="D18119" t="s">
        <v>0</v>
      </c>
    </row>
    <row r="18120" spans="1:4" x14ac:dyDescent="0.2">
      <c r="A18120" s="263" t="s">
        <v>20268</v>
      </c>
      <c r="B18120" s="263" t="s">
        <v>32680</v>
      </c>
      <c r="C18120" s="263" t="s">
        <v>20</v>
      </c>
      <c r="D18120" t="s">
        <v>0</v>
      </c>
    </row>
    <row r="18121" spans="1:4" x14ac:dyDescent="0.2">
      <c r="A18121" s="263" t="s">
        <v>10469</v>
      </c>
      <c r="B18121" s="263" t="s">
        <v>32681</v>
      </c>
      <c r="C18121" s="263" t="s">
        <v>20</v>
      </c>
      <c r="D18121" t="s">
        <v>0</v>
      </c>
    </row>
    <row r="18122" spans="1:4" x14ac:dyDescent="0.2">
      <c r="A18122" s="263" t="s">
        <v>20269</v>
      </c>
      <c r="B18122" s="263" t="s">
        <v>32681</v>
      </c>
      <c r="C18122" s="263" t="s">
        <v>20</v>
      </c>
      <c r="D18122" t="s">
        <v>0</v>
      </c>
    </row>
    <row r="18123" spans="1:4" x14ac:dyDescent="0.2">
      <c r="A18123" s="263" t="s">
        <v>4885</v>
      </c>
      <c r="B18123" s="263" t="s">
        <v>32682</v>
      </c>
      <c r="C18123" s="263" t="s">
        <v>20</v>
      </c>
      <c r="D18123" t="s">
        <v>0</v>
      </c>
    </row>
    <row r="18124" spans="1:4" x14ac:dyDescent="0.2">
      <c r="A18124" s="263" t="s">
        <v>20270</v>
      </c>
      <c r="B18124" s="263" t="s">
        <v>32682</v>
      </c>
      <c r="C18124" s="263" t="s">
        <v>20</v>
      </c>
      <c r="D18124" t="s">
        <v>0</v>
      </c>
    </row>
    <row r="18125" spans="1:4" x14ac:dyDescent="0.2">
      <c r="A18125" s="263" t="s">
        <v>4886</v>
      </c>
      <c r="B18125" s="263" t="s">
        <v>32683</v>
      </c>
      <c r="C18125" s="263" t="s">
        <v>20</v>
      </c>
      <c r="D18125" t="s">
        <v>0</v>
      </c>
    </row>
    <row r="18126" spans="1:4" x14ac:dyDescent="0.2">
      <c r="A18126" s="263" t="s">
        <v>20271</v>
      </c>
      <c r="B18126" s="263" t="s">
        <v>32683</v>
      </c>
      <c r="C18126" s="263" t="s">
        <v>20</v>
      </c>
      <c r="D18126" t="s">
        <v>0</v>
      </c>
    </row>
    <row r="18127" spans="1:4" x14ac:dyDescent="0.2">
      <c r="A18127" s="263" t="s">
        <v>10470</v>
      </c>
      <c r="B18127" s="263" t="s">
        <v>32684</v>
      </c>
      <c r="C18127" s="263" t="s">
        <v>20</v>
      </c>
      <c r="D18127" t="s">
        <v>0</v>
      </c>
    </row>
    <row r="18128" spans="1:4" x14ac:dyDescent="0.2">
      <c r="A18128" s="263" t="s">
        <v>20272</v>
      </c>
      <c r="B18128" s="263" t="s">
        <v>32684</v>
      </c>
      <c r="C18128" s="263" t="s">
        <v>20</v>
      </c>
      <c r="D18128" t="s">
        <v>0</v>
      </c>
    </row>
    <row r="18129" spans="1:4" x14ac:dyDescent="0.2">
      <c r="A18129" s="263" t="s">
        <v>4887</v>
      </c>
      <c r="B18129" s="263" t="s">
        <v>32685</v>
      </c>
      <c r="C18129" s="263" t="s">
        <v>23567</v>
      </c>
      <c r="D18129" t="s">
        <v>34973</v>
      </c>
    </row>
    <row r="18130" spans="1:4" x14ac:dyDescent="0.2">
      <c r="A18130" s="263" t="s">
        <v>20273</v>
      </c>
      <c r="B18130" s="263" t="s">
        <v>32685</v>
      </c>
      <c r="C18130" s="263" t="s">
        <v>23567</v>
      </c>
      <c r="D18130" t="s">
        <v>34973</v>
      </c>
    </row>
    <row r="18131" spans="1:4" x14ac:dyDescent="0.2">
      <c r="A18131" s="263" t="s">
        <v>4888</v>
      </c>
      <c r="B18131" s="263" t="s">
        <v>32686</v>
      </c>
      <c r="C18131" s="263" t="s">
        <v>23567</v>
      </c>
      <c r="D18131" t="s">
        <v>34973</v>
      </c>
    </row>
    <row r="18132" spans="1:4" x14ac:dyDescent="0.2">
      <c r="A18132" s="263" t="s">
        <v>20274</v>
      </c>
      <c r="B18132" s="263" t="s">
        <v>32686</v>
      </c>
      <c r="C18132" s="263" t="s">
        <v>23567</v>
      </c>
      <c r="D18132" t="s">
        <v>34973</v>
      </c>
    </row>
    <row r="18133" spans="1:4" x14ac:dyDescent="0.2">
      <c r="A18133" s="263" t="s">
        <v>4889</v>
      </c>
      <c r="B18133" s="263" t="s">
        <v>32687</v>
      </c>
      <c r="C18133" s="263" t="s">
        <v>20</v>
      </c>
      <c r="D18133" t="s">
        <v>0</v>
      </c>
    </row>
    <row r="18134" spans="1:4" x14ac:dyDescent="0.2">
      <c r="A18134" s="263" t="s">
        <v>20275</v>
      </c>
      <c r="B18134" s="263" t="s">
        <v>32687</v>
      </c>
      <c r="C18134" s="263" t="s">
        <v>20</v>
      </c>
      <c r="D18134" t="s">
        <v>0</v>
      </c>
    </row>
    <row r="18135" spans="1:4" x14ac:dyDescent="0.2">
      <c r="A18135" s="263" t="s">
        <v>4890</v>
      </c>
      <c r="B18135" s="263" t="s">
        <v>32688</v>
      </c>
      <c r="C18135" s="263" t="s">
        <v>23567</v>
      </c>
      <c r="D18135" t="s">
        <v>34973</v>
      </c>
    </row>
    <row r="18136" spans="1:4" x14ac:dyDescent="0.2">
      <c r="A18136" s="263" t="s">
        <v>20276</v>
      </c>
      <c r="B18136" s="263" t="s">
        <v>32688</v>
      </c>
      <c r="C18136" s="263" t="s">
        <v>23567</v>
      </c>
      <c r="D18136" t="s">
        <v>34973</v>
      </c>
    </row>
    <row r="18137" spans="1:4" x14ac:dyDescent="0.2">
      <c r="A18137" s="263" t="s">
        <v>4891</v>
      </c>
      <c r="B18137" s="263" t="s">
        <v>32689</v>
      </c>
      <c r="C18137" s="263" t="s">
        <v>23567</v>
      </c>
      <c r="D18137" t="s">
        <v>34973</v>
      </c>
    </row>
    <row r="18138" spans="1:4" x14ac:dyDescent="0.2">
      <c r="A18138" s="263" t="s">
        <v>20277</v>
      </c>
      <c r="B18138" s="263" t="s">
        <v>32689</v>
      </c>
      <c r="C18138" s="263" t="s">
        <v>23567</v>
      </c>
      <c r="D18138" t="s">
        <v>34973</v>
      </c>
    </row>
    <row r="18139" spans="1:4" x14ac:dyDescent="0.2">
      <c r="A18139" s="263" t="s">
        <v>4892</v>
      </c>
      <c r="B18139" s="263" t="s">
        <v>32690</v>
      </c>
      <c r="C18139" s="263" t="s">
        <v>20</v>
      </c>
      <c r="D18139" t="s">
        <v>0</v>
      </c>
    </row>
    <row r="18140" spans="1:4" x14ac:dyDescent="0.2">
      <c r="A18140" s="263" t="s">
        <v>20278</v>
      </c>
      <c r="B18140" s="263" t="s">
        <v>32690</v>
      </c>
      <c r="C18140" s="263" t="s">
        <v>20</v>
      </c>
      <c r="D18140" t="s">
        <v>0</v>
      </c>
    </row>
    <row r="18141" spans="1:4" x14ac:dyDescent="0.2">
      <c r="A18141" s="263" t="s">
        <v>10471</v>
      </c>
      <c r="B18141" s="263" t="s">
        <v>32691</v>
      </c>
      <c r="C18141" s="263" t="s">
        <v>20</v>
      </c>
      <c r="D18141" t="s">
        <v>0</v>
      </c>
    </row>
    <row r="18142" spans="1:4" x14ac:dyDescent="0.2">
      <c r="A18142" s="263" t="s">
        <v>20279</v>
      </c>
      <c r="B18142" s="263" t="s">
        <v>32691</v>
      </c>
      <c r="C18142" s="263" t="s">
        <v>20</v>
      </c>
      <c r="D18142" t="s">
        <v>0</v>
      </c>
    </row>
    <row r="18143" spans="1:4" x14ac:dyDescent="0.2">
      <c r="A18143" s="263" t="s">
        <v>4893</v>
      </c>
      <c r="B18143" s="263" t="s">
        <v>32692</v>
      </c>
      <c r="C18143" s="263" t="s">
        <v>20</v>
      </c>
      <c r="D18143" t="s">
        <v>0</v>
      </c>
    </row>
    <row r="18144" spans="1:4" x14ac:dyDescent="0.2">
      <c r="A18144" s="263" t="s">
        <v>20280</v>
      </c>
      <c r="B18144" s="263" t="s">
        <v>32692</v>
      </c>
      <c r="C18144" s="263" t="s">
        <v>20</v>
      </c>
      <c r="D18144" t="s">
        <v>0</v>
      </c>
    </row>
    <row r="18145" spans="1:4" x14ac:dyDescent="0.2">
      <c r="A18145" s="263" t="s">
        <v>10472</v>
      </c>
      <c r="B18145" s="263" t="s">
        <v>32693</v>
      </c>
      <c r="C18145" s="263" t="s">
        <v>20</v>
      </c>
      <c r="D18145" t="s">
        <v>0</v>
      </c>
    </row>
    <row r="18146" spans="1:4" x14ac:dyDescent="0.2">
      <c r="A18146" s="263" t="s">
        <v>20281</v>
      </c>
      <c r="B18146" s="263" t="s">
        <v>32693</v>
      </c>
      <c r="C18146" s="263" t="s">
        <v>20</v>
      </c>
      <c r="D18146" t="s">
        <v>0</v>
      </c>
    </row>
    <row r="18147" spans="1:4" x14ac:dyDescent="0.2">
      <c r="A18147" s="263" t="s">
        <v>4894</v>
      </c>
      <c r="B18147" s="263" t="s">
        <v>32694</v>
      </c>
      <c r="C18147" s="263" t="s">
        <v>20</v>
      </c>
      <c r="D18147" t="s">
        <v>0</v>
      </c>
    </row>
    <row r="18148" spans="1:4" x14ac:dyDescent="0.2">
      <c r="A18148" s="263" t="s">
        <v>20282</v>
      </c>
      <c r="B18148" s="263" t="s">
        <v>32694</v>
      </c>
      <c r="C18148" s="263" t="s">
        <v>20</v>
      </c>
      <c r="D18148" t="s">
        <v>0</v>
      </c>
    </row>
    <row r="18149" spans="1:4" x14ac:dyDescent="0.2">
      <c r="A18149" s="263" t="s">
        <v>4895</v>
      </c>
      <c r="B18149" s="263" t="s">
        <v>24070</v>
      </c>
      <c r="C18149" s="263" t="s">
        <v>20</v>
      </c>
      <c r="D18149" t="s">
        <v>0</v>
      </c>
    </row>
    <row r="18150" spans="1:4" x14ac:dyDescent="0.2">
      <c r="A18150" s="263" t="s">
        <v>20283</v>
      </c>
      <c r="B18150" s="263" t="s">
        <v>24070</v>
      </c>
      <c r="C18150" s="263" t="s">
        <v>20</v>
      </c>
      <c r="D18150" t="s">
        <v>0</v>
      </c>
    </row>
    <row r="18151" spans="1:4" x14ac:dyDescent="0.2">
      <c r="A18151" s="263" t="s">
        <v>10473</v>
      </c>
      <c r="B18151" s="263" t="s">
        <v>24071</v>
      </c>
      <c r="C18151" s="263" t="s">
        <v>20</v>
      </c>
      <c r="D18151" t="s">
        <v>0</v>
      </c>
    </row>
    <row r="18152" spans="1:4" x14ac:dyDescent="0.2">
      <c r="A18152" s="263" t="s">
        <v>20284</v>
      </c>
      <c r="B18152" s="263" t="s">
        <v>24071</v>
      </c>
      <c r="C18152" s="263" t="s">
        <v>20</v>
      </c>
      <c r="D18152" t="s">
        <v>0</v>
      </c>
    </row>
    <row r="18153" spans="1:4" x14ac:dyDescent="0.2">
      <c r="A18153" s="263" t="s">
        <v>10474</v>
      </c>
      <c r="B18153" s="263" t="s">
        <v>32695</v>
      </c>
      <c r="C18153" s="263" t="s">
        <v>23567</v>
      </c>
      <c r="D18153" t="s">
        <v>34973</v>
      </c>
    </row>
    <row r="18154" spans="1:4" x14ac:dyDescent="0.2">
      <c r="A18154" s="263" t="s">
        <v>20285</v>
      </c>
      <c r="B18154" s="263" t="s">
        <v>32695</v>
      </c>
      <c r="C18154" s="263" t="s">
        <v>23567</v>
      </c>
      <c r="D18154" t="s">
        <v>34973</v>
      </c>
    </row>
    <row r="18155" spans="1:4" x14ac:dyDescent="0.2">
      <c r="A18155" s="263" t="s">
        <v>10475</v>
      </c>
      <c r="B18155" s="263" t="s">
        <v>32696</v>
      </c>
      <c r="C18155" s="263" t="s">
        <v>23567</v>
      </c>
      <c r="D18155" t="s">
        <v>34973</v>
      </c>
    </row>
    <row r="18156" spans="1:4" x14ac:dyDescent="0.2">
      <c r="A18156" s="263" t="s">
        <v>20286</v>
      </c>
      <c r="B18156" s="263" t="s">
        <v>32696</v>
      </c>
      <c r="C18156" s="263" t="s">
        <v>23567</v>
      </c>
      <c r="D18156" t="s">
        <v>34973</v>
      </c>
    </row>
    <row r="18157" spans="1:4" x14ac:dyDescent="0.2">
      <c r="A18157" s="263" t="s">
        <v>10476</v>
      </c>
      <c r="B18157" s="263" t="s">
        <v>32697</v>
      </c>
      <c r="C18157" s="263" t="s">
        <v>20</v>
      </c>
      <c r="D18157" t="s">
        <v>0</v>
      </c>
    </row>
    <row r="18158" spans="1:4" x14ac:dyDescent="0.2">
      <c r="A18158" s="263" t="s">
        <v>20287</v>
      </c>
      <c r="B18158" s="263" t="s">
        <v>32697</v>
      </c>
      <c r="C18158" s="263" t="s">
        <v>20</v>
      </c>
      <c r="D18158" t="s">
        <v>0</v>
      </c>
    </row>
    <row r="18159" spans="1:4" x14ac:dyDescent="0.2">
      <c r="A18159" s="263" t="s">
        <v>10477</v>
      </c>
      <c r="B18159" s="263" t="s">
        <v>32698</v>
      </c>
      <c r="C18159" s="263" t="s">
        <v>20</v>
      </c>
      <c r="D18159" t="s">
        <v>0</v>
      </c>
    </row>
    <row r="18160" spans="1:4" x14ac:dyDescent="0.2">
      <c r="A18160" s="263" t="s">
        <v>20288</v>
      </c>
      <c r="B18160" s="263" t="s">
        <v>32698</v>
      </c>
      <c r="C18160" s="263" t="s">
        <v>20</v>
      </c>
      <c r="D18160" t="s">
        <v>0</v>
      </c>
    </row>
    <row r="18161" spans="1:4" x14ac:dyDescent="0.2">
      <c r="A18161" s="263" t="s">
        <v>10478</v>
      </c>
      <c r="B18161" s="263" t="s">
        <v>32699</v>
      </c>
      <c r="C18161" s="263" t="s">
        <v>20</v>
      </c>
      <c r="D18161" t="s">
        <v>0</v>
      </c>
    </row>
    <row r="18162" spans="1:4" x14ac:dyDescent="0.2">
      <c r="A18162" s="263" t="s">
        <v>20289</v>
      </c>
      <c r="B18162" s="263" t="s">
        <v>32699</v>
      </c>
      <c r="C18162" s="263" t="s">
        <v>20</v>
      </c>
      <c r="D18162" t="s">
        <v>0</v>
      </c>
    </row>
    <row r="18163" spans="1:4" x14ac:dyDescent="0.2">
      <c r="A18163" s="263" t="s">
        <v>10479</v>
      </c>
      <c r="B18163" s="263" t="s">
        <v>32700</v>
      </c>
      <c r="C18163" s="263" t="s">
        <v>20</v>
      </c>
      <c r="D18163" t="s">
        <v>0</v>
      </c>
    </row>
    <row r="18164" spans="1:4" x14ac:dyDescent="0.2">
      <c r="A18164" s="263" t="s">
        <v>20290</v>
      </c>
      <c r="B18164" s="263" t="s">
        <v>32700</v>
      </c>
      <c r="C18164" s="263" t="s">
        <v>20</v>
      </c>
      <c r="D18164" t="s">
        <v>0</v>
      </c>
    </row>
    <row r="18165" spans="1:4" x14ac:dyDescent="0.2">
      <c r="A18165" s="263" t="s">
        <v>10480</v>
      </c>
      <c r="B18165" s="263" t="s">
        <v>32701</v>
      </c>
      <c r="C18165" s="263" t="s">
        <v>20</v>
      </c>
      <c r="D18165" t="s">
        <v>0</v>
      </c>
    </row>
    <row r="18166" spans="1:4" x14ac:dyDescent="0.2">
      <c r="A18166" s="263" t="s">
        <v>20291</v>
      </c>
      <c r="B18166" s="263" t="s">
        <v>32701</v>
      </c>
      <c r="C18166" s="263" t="s">
        <v>20</v>
      </c>
      <c r="D18166" t="s">
        <v>0</v>
      </c>
    </row>
    <row r="18167" spans="1:4" x14ac:dyDescent="0.2">
      <c r="A18167" s="263" t="s">
        <v>10481</v>
      </c>
      <c r="B18167" s="263" t="s">
        <v>32702</v>
      </c>
      <c r="C18167" s="263" t="s">
        <v>20</v>
      </c>
      <c r="D18167" t="s">
        <v>0</v>
      </c>
    </row>
    <row r="18168" spans="1:4" x14ac:dyDescent="0.2">
      <c r="A18168" s="263" t="s">
        <v>20292</v>
      </c>
      <c r="B18168" s="263" t="s">
        <v>32702</v>
      </c>
      <c r="C18168" s="263" t="s">
        <v>20</v>
      </c>
      <c r="D18168" t="s">
        <v>0</v>
      </c>
    </row>
    <row r="18169" spans="1:4" x14ac:dyDescent="0.2">
      <c r="A18169" s="263" t="s">
        <v>10482</v>
      </c>
      <c r="B18169" s="263" t="s">
        <v>32703</v>
      </c>
      <c r="C18169" s="263" t="s">
        <v>23567</v>
      </c>
      <c r="D18169" t="s">
        <v>34973</v>
      </c>
    </row>
    <row r="18170" spans="1:4" x14ac:dyDescent="0.2">
      <c r="A18170" s="263" t="s">
        <v>20293</v>
      </c>
      <c r="B18170" s="263" t="s">
        <v>32703</v>
      </c>
      <c r="C18170" s="263" t="s">
        <v>23567</v>
      </c>
      <c r="D18170" t="s">
        <v>34973</v>
      </c>
    </row>
    <row r="18171" spans="1:4" x14ac:dyDescent="0.2">
      <c r="A18171" s="263" t="s">
        <v>10483</v>
      </c>
      <c r="B18171" s="263" t="s">
        <v>32704</v>
      </c>
      <c r="C18171" s="263" t="s">
        <v>23567</v>
      </c>
      <c r="D18171" t="s">
        <v>34973</v>
      </c>
    </row>
    <row r="18172" spans="1:4" x14ac:dyDescent="0.2">
      <c r="A18172" s="263" t="s">
        <v>20294</v>
      </c>
      <c r="B18172" s="263" t="s">
        <v>32704</v>
      </c>
      <c r="C18172" s="263" t="s">
        <v>23567</v>
      </c>
      <c r="D18172" t="s">
        <v>34973</v>
      </c>
    </row>
    <row r="18173" spans="1:4" x14ac:dyDescent="0.2">
      <c r="A18173" s="263" t="s">
        <v>4896</v>
      </c>
      <c r="B18173" s="263" t="s">
        <v>32705</v>
      </c>
      <c r="C18173" s="263" t="s">
        <v>23567</v>
      </c>
      <c r="D18173" t="s">
        <v>34973</v>
      </c>
    </row>
    <row r="18174" spans="1:4" x14ac:dyDescent="0.2">
      <c r="A18174" s="263" t="s">
        <v>20295</v>
      </c>
      <c r="B18174" s="263" t="s">
        <v>32705</v>
      </c>
      <c r="C18174" s="263" t="s">
        <v>23567</v>
      </c>
      <c r="D18174" t="s">
        <v>34973</v>
      </c>
    </row>
    <row r="18175" spans="1:4" x14ac:dyDescent="0.2">
      <c r="A18175" s="263" t="s">
        <v>4897</v>
      </c>
      <c r="B18175" s="263" t="s">
        <v>32706</v>
      </c>
      <c r="C18175" s="263" t="s">
        <v>23567</v>
      </c>
      <c r="D18175" t="s">
        <v>34973</v>
      </c>
    </row>
    <row r="18176" spans="1:4" x14ac:dyDescent="0.2">
      <c r="A18176" s="263" t="s">
        <v>20296</v>
      </c>
      <c r="B18176" s="263" t="s">
        <v>32706</v>
      </c>
      <c r="C18176" s="263" t="s">
        <v>23567</v>
      </c>
      <c r="D18176" t="s">
        <v>34973</v>
      </c>
    </row>
    <row r="18177" spans="1:4" x14ac:dyDescent="0.2">
      <c r="A18177" s="263" t="s">
        <v>4898</v>
      </c>
      <c r="B18177" s="263" t="s">
        <v>32707</v>
      </c>
      <c r="C18177" s="263" t="s">
        <v>23567</v>
      </c>
      <c r="D18177" t="s">
        <v>34973</v>
      </c>
    </row>
    <row r="18178" spans="1:4" x14ac:dyDescent="0.2">
      <c r="A18178" s="263" t="s">
        <v>20297</v>
      </c>
      <c r="B18178" s="263" t="s">
        <v>32707</v>
      </c>
      <c r="C18178" s="263" t="s">
        <v>23567</v>
      </c>
      <c r="D18178" t="s">
        <v>34973</v>
      </c>
    </row>
    <row r="18179" spans="1:4" x14ac:dyDescent="0.2">
      <c r="A18179" s="263" t="s">
        <v>4899</v>
      </c>
      <c r="B18179" s="263" t="s">
        <v>32708</v>
      </c>
      <c r="C18179" s="263" t="s">
        <v>23567</v>
      </c>
      <c r="D18179" t="s">
        <v>34973</v>
      </c>
    </row>
    <row r="18180" spans="1:4" x14ac:dyDescent="0.2">
      <c r="A18180" s="263" t="s">
        <v>20298</v>
      </c>
      <c r="B18180" s="263" t="s">
        <v>32708</v>
      </c>
      <c r="C18180" s="263" t="s">
        <v>23567</v>
      </c>
      <c r="D18180" t="s">
        <v>34973</v>
      </c>
    </row>
    <row r="18181" spans="1:4" x14ac:dyDescent="0.2">
      <c r="A18181" s="263" t="s">
        <v>4900</v>
      </c>
      <c r="B18181" s="263" t="s">
        <v>32709</v>
      </c>
      <c r="C18181" s="263" t="s">
        <v>23567</v>
      </c>
      <c r="D18181" t="s">
        <v>34973</v>
      </c>
    </row>
    <row r="18182" spans="1:4" x14ac:dyDescent="0.2">
      <c r="A18182" s="263" t="s">
        <v>20299</v>
      </c>
      <c r="B18182" s="263" t="s">
        <v>32709</v>
      </c>
      <c r="C18182" s="263" t="s">
        <v>23567</v>
      </c>
      <c r="D18182" t="s">
        <v>34973</v>
      </c>
    </row>
    <row r="18183" spans="1:4" x14ac:dyDescent="0.2">
      <c r="A18183" s="263" t="s">
        <v>4901</v>
      </c>
      <c r="B18183" s="263" t="s">
        <v>32710</v>
      </c>
      <c r="C18183" s="263" t="s">
        <v>23567</v>
      </c>
      <c r="D18183" t="s">
        <v>34973</v>
      </c>
    </row>
    <row r="18184" spans="1:4" x14ac:dyDescent="0.2">
      <c r="A18184" s="263" t="s">
        <v>20300</v>
      </c>
      <c r="B18184" s="263" t="s">
        <v>32710</v>
      </c>
      <c r="C18184" s="263" t="s">
        <v>23567</v>
      </c>
      <c r="D18184" t="s">
        <v>34973</v>
      </c>
    </row>
    <row r="18185" spans="1:4" x14ac:dyDescent="0.2">
      <c r="A18185" s="263" t="s">
        <v>4902</v>
      </c>
      <c r="B18185" s="263" t="s">
        <v>32711</v>
      </c>
      <c r="C18185" s="263" t="s">
        <v>23567</v>
      </c>
      <c r="D18185" t="s">
        <v>34973</v>
      </c>
    </row>
    <row r="18186" spans="1:4" x14ac:dyDescent="0.2">
      <c r="A18186" s="263" t="s">
        <v>20301</v>
      </c>
      <c r="B18186" s="263" t="s">
        <v>32711</v>
      </c>
      <c r="C18186" s="263" t="s">
        <v>23567</v>
      </c>
      <c r="D18186" t="s">
        <v>34973</v>
      </c>
    </row>
    <row r="18187" spans="1:4" x14ac:dyDescent="0.2">
      <c r="A18187" s="263" t="s">
        <v>4903</v>
      </c>
      <c r="B18187" s="263" t="s">
        <v>32712</v>
      </c>
      <c r="C18187" s="263" t="s">
        <v>23567</v>
      </c>
      <c r="D18187" t="s">
        <v>34973</v>
      </c>
    </row>
    <row r="18188" spans="1:4" x14ac:dyDescent="0.2">
      <c r="A18188" s="263" t="s">
        <v>20302</v>
      </c>
      <c r="B18188" s="263" t="s">
        <v>32712</v>
      </c>
      <c r="C18188" s="263" t="s">
        <v>23567</v>
      </c>
      <c r="D18188" t="s">
        <v>34973</v>
      </c>
    </row>
    <row r="18189" spans="1:4" x14ac:dyDescent="0.2">
      <c r="A18189" s="263" t="s">
        <v>4904</v>
      </c>
      <c r="B18189" s="263" t="s">
        <v>32713</v>
      </c>
      <c r="C18189" s="263" t="s">
        <v>23567</v>
      </c>
      <c r="D18189" t="s">
        <v>34973</v>
      </c>
    </row>
    <row r="18190" spans="1:4" x14ac:dyDescent="0.2">
      <c r="A18190" s="263" t="s">
        <v>20303</v>
      </c>
      <c r="B18190" s="263" t="s">
        <v>32713</v>
      </c>
      <c r="C18190" s="263" t="s">
        <v>23567</v>
      </c>
      <c r="D18190" t="s">
        <v>34973</v>
      </c>
    </row>
    <row r="18191" spans="1:4" x14ac:dyDescent="0.2">
      <c r="A18191" s="263" t="s">
        <v>10484</v>
      </c>
      <c r="B18191" s="263" t="s">
        <v>32714</v>
      </c>
      <c r="C18191" s="263" t="s">
        <v>23567</v>
      </c>
      <c r="D18191" t="s">
        <v>34973</v>
      </c>
    </row>
    <row r="18192" spans="1:4" x14ac:dyDescent="0.2">
      <c r="A18192" s="263" t="s">
        <v>20304</v>
      </c>
      <c r="B18192" s="263" t="s">
        <v>32714</v>
      </c>
      <c r="C18192" s="263" t="s">
        <v>23567</v>
      </c>
      <c r="D18192" t="s">
        <v>34973</v>
      </c>
    </row>
    <row r="18193" spans="1:4" x14ac:dyDescent="0.2">
      <c r="A18193" s="263" t="s">
        <v>10485</v>
      </c>
      <c r="B18193" s="263" t="s">
        <v>32715</v>
      </c>
      <c r="C18193" s="263" t="s">
        <v>20</v>
      </c>
      <c r="D18193" t="s">
        <v>0</v>
      </c>
    </row>
    <row r="18194" spans="1:4" x14ac:dyDescent="0.2">
      <c r="A18194" s="263" t="s">
        <v>20305</v>
      </c>
      <c r="B18194" s="263" t="s">
        <v>32715</v>
      </c>
      <c r="C18194" s="263" t="s">
        <v>20</v>
      </c>
      <c r="D18194" t="s">
        <v>0</v>
      </c>
    </row>
    <row r="18195" spans="1:4" x14ac:dyDescent="0.2">
      <c r="A18195" s="263" t="s">
        <v>4905</v>
      </c>
      <c r="B18195" s="263" t="s">
        <v>32716</v>
      </c>
      <c r="C18195" s="263" t="s">
        <v>20</v>
      </c>
      <c r="D18195" t="s">
        <v>0</v>
      </c>
    </row>
    <row r="18196" spans="1:4" x14ac:dyDescent="0.2">
      <c r="A18196" s="263" t="s">
        <v>20306</v>
      </c>
      <c r="B18196" s="263" t="s">
        <v>32716</v>
      </c>
      <c r="C18196" s="263" t="s">
        <v>20</v>
      </c>
      <c r="D18196" t="s">
        <v>0</v>
      </c>
    </row>
    <row r="18197" spans="1:4" x14ac:dyDescent="0.2">
      <c r="A18197" s="263" t="s">
        <v>10486</v>
      </c>
      <c r="B18197" s="263" t="s">
        <v>32717</v>
      </c>
      <c r="C18197" s="263" t="s">
        <v>20</v>
      </c>
      <c r="D18197" t="s">
        <v>0</v>
      </c>
    </row>
    <row r="18198" spans="1:4" x14ac:dyDescent="0.2">
      <c r="A18198" s="263" t="s">
        <v>20307</v>
      </c>
      <c r="B18198" s="263" t="s">
        <v>32717</v>
      </c>
      <c r="C18198" s="263" t="s">
        <v>20</v>
      </c>
      <c r="D18198" t="s">
        <v>0</v>
      </c>
    </row>
    <row r="18199" spans="1:4" x14ac:dyDescent="0.2">
      <c r="A18199" s="263" t="s">
        <v>10487</v>
      </c>
      <c r="B18199" s="263" t="s">
        <v>32718</v>
      </c>
      <c r="C18199" s="263" t="s">
        <v>20</v>
      </c>
      <c r="D18199" t="s">
        <v>0</v>
      </c>
    </row>
    <row r="18200" spans="1:4" x14ac:dyDescent="0.2">
      <c r="A18200" s="263" t="s">
        <v>20308</v>
      </c>
      <c r="B18200" s="263" t="s">
        <v>32718</v>
      </c>
      <c r="C18200" s="263" t="s">
        <v>20</v>
      </c>
      <c r="D18200" t="s">
        <v>0</v>
      </c>
    </row>
    <row r="18201" spans="1:4" x14ac:dyDescent="0.2">
      <c r="A18201" s="263" t="s">
        <v>10488</v>
      </c>
      <c r="B18201" s="263" t="s">
        <v>32719</v>
      </c>
      <c r="C18201" s="263" t="s">
        <v>20</v>
      </c>
      <c r="D18201" t="s">
        <v>0</v>
      </c>
    </row>
    <row r="18202" spans="1:4" x14ac:dyDescent="0.2">
      <c r="A18202" s="263" t="s">
        <v>20309</v>
      </c>
      <c r="B18202" s="263" t="s">
        <v>32719</v>
      </c>
      <c r="C18202" s="263" t="s">
        <v>20</v>
      </c>
      <c r="D18202" t="s">
        <v>0</v>
      </c>
    </row>
    <row r="18203" spans="1:4" x14ac:dyDescent="0.2">
      <c r="A18203" s="263" t="s">
        <v>10489</v>
      </c>
      <c r="B18203" s="263" t="s">
        <v>32720</v>
      </c>
      <c r="C18203" s="263" t="s">
        <v>23567</v>
      </c>
      <c r="D18203" t="s">
        <v>34973</v>
      </c>
    </row>
    <row r="18204" spans="1:4" x14ac:dyDescent="0.2">
      <c r="A18204" s="263" t="s">
        <v>20310</v>
      </c>
      <c r="B18204" s="263" t="s">
        <v>32720</v>
      </c>
      <c r="C18204" s="263" t="s">
        <v>23567</v>
      </c>
      <c r="D18204" t="s">
        <v>34973</v>
      </c>
    </row>
    <row r="18205" spans="1:4" x14ac:dyDescent="0.2">
      <c r="A18205" s="263" t="s">
        <v>10490</v>
      </c>
      <c r="B18205" s="263" t="s">
        <v>32721</v>
      </c>
      <c r="C18205" s="263" t="s">
        <v>20</v>
      </c>
      <c r="D18205" t="s">
        <v>0</v>
      </c>
    </row>
    <row r="18206" spans="1:4" x14ac:dyDescent="0.2">
      <c r="A18206" s="263" t="s">
        <v>20311</v>
      </c>
      <c r="B18206" s="263" t="s">
        <v>32721</v>
      </c>
      <c r="C18206" s="263" t="s">
        <v>20</v>
      </c>
      <c r="D18206" t="s">
        <v>0</v>
      </c>
    </row>
    <row r="18207" spans="1:4" x14ac:dyDescent="0.2">
      <c r="A18207" s="263" t="s">
        <v>4906</v>
      </c>
      <c r="B18207" s="263" t="s">
        <v>32722</v>
      </c>
      <c r="C18207" s="263" t="s">
        <v>20</v>
      </c>
      <c r="D18207" t="s">
        <v>0</v>
      </c>
    </row>
    <row r="18208" spans="1:4" x14ac:dyDescent="0.2">
      <c r="A18208" s="263" t="s">
        <v>20312</v>
      </c>
      <c r="B18208" s="263" t="s">
        <v>32722</v>
      </c>
      <c r="C18208" s="263" t="s">
        <v>20</v>
      </c>
      <c r="D18208" t="s">
        <v>0</v>
      </c>
    </row>
    <row r="18209" spans="1:4" x14ac:dyDescent="0.2">
      <c r="A18209" s="263" t="s">
        <v>4907</v>
      </c>
      <c r="B18209" s="263" t="s">
        <v>32723</v>
      </c>
      <c r="C18209" s="263" t="s">
        <v>20</v>
      </c>
      <c r="D18209" t="s">
        <v>0</v>
      </c>
    </row>
    <row r="18210" spans="1:4" x14ac:dyDescent="0.2">
      <c r="A18210" s="263" t="s">
        <v>20313</v>
      </c>
      <c r="B18210" s="263" t="s">
        <v>32723</v>
      </c>
      <c r="C18210" s="263" t="s">
        <v>20</v>
      </c>
      <c r="D18210" t="s">
        <v>0</v>
      </c>
    </row>
    <row r="18211" spans="1:4" x14ac:dyDescent="0.2">
      <c r="A18211" s="263" t="s">
        <v>10491</v>
      </c>
      <c r="B18211" s="263" t="s">
        <v>32724</v>
      </c>
      <c r="C18211" s="263" t="s">
        <v>20</v>
      </c>
      <c r="D18211" t="s">
        <v>0</v>
      </c>
    </row>
    <row r="18212" spans="1:4" x14ac:dyDescent="0.2">
      <c r="A18212" s="263" t="s">
        <v>20314</v>
      </c>
      <c r="B18212" s="263" t="s">
        <v>32724</v>
      </c>
      <c r="C18212" s="263" t="s">
        <v>20</v>
      </c>
      <c r="D18212" t="s">
        <v>0</v>
      </c>
    </row>
    <row r="18213" spans="1:4" x14ac:dyDescent="0.2">
      <c r="A18213" s="263" t="s">
        <v>10492</v>
      </c>
      <c r="B18213" s="263" t="s">
        <v>32725</v>
      </c>
      <c r="C18213" s="263" t="s">
        <v>23567</v>
      </c>
      <c r="D18213" t="s">
        <v>34973</v>
      </c>
    </row>
    <row r="18214" spans="1:4" x14ac:dyDescent="0.2">
      <c r="A18214" s="263" t="s">
        <v>20315</v>
      </c>
      <c r="B18214" s="263" t="s">
        <v>32725</v>
      </c>
      <c r="C18214" s="263" t="s">
        <v>23567</v>
      </c>
      <c r="D18214" t="s">
        <v>34973</v>
      </c>
    </row>
    <row r="18215" spans="1:4" x14ac:dyDescent="0.2">
      <c r="A18215" s="263" t="s">
        <v>10493</v>
      </c>
      <c r="B18215" s="263" t="s">
        <v>32726</v>
      </c>
      <c r="C18215" s="263" t="s">
        <v>23567</v>
      </c>
      <c r="D18215" t="s">
        <v>34973</v>
      </c>
    </row>
    <row r="18216" spans="1:4" x14ac:dyDescent="0.2">
      <c r="A18216" s="263" t="s">
        <v>20316</v>
      </c>
      <c r="B18216" s="263" t="s">
        <v>32726</v>
      </c>
      <c r="C18216" s="263" t="s">
        <v>23567</v>
      </c>
      <c r="D18216" t="s">
        <v>34973</v>
      </c>
    </row>
    <row r="18217" spans="1:4" x14ac:dyDescent="0.2">
      <c r="A18217" s="263" t="s">
        <v>10494</v>
      </c>
      <c r="B18217" s="263" t="s">
        <v>32727</v>
      </c>
      <c r="C18217" s="263" t="s">
        <v>23567</v>
      </c>
      <c r="D18217" t="s">
        <v>34973</v>
      </c>
    </row>
    <row r="18218" spans="1:4" x14ac:dyDescent="0.2">
      <c r="A18218" s="263" t="s">
        <v>20317</v>
      </c>
      <c r="B18218" s="263" t="s">
        <v>32727</v>
      </c>
      <c r="C18218" s="263" t="s">
        <v>23567</v>
      </c>
      <c r="D18218" t="s">
        <v>34973</v>
      </c>
    </row>
    <row r="18219" spans="1:4" x14ac:dyDescent="0.2">
      <c r="A18219" s="263" t="s">
        <v>10495</v>
      </c>
      <c r="B18219" s="263" t="s">
        <v>32728</v>
      </c>
      <c r="C18219" s="263" t="s">
        <v>23567</v>
      </c>
      <c r="D18219" t="s">
        <v>34973</v>
      </c>
    </row>
    <row r="18220" spans="1:4" x14ac:dyDescent="0.2">
      <c r="A18220" s="263" t="s">
        <v>20318</v>
      </c>
      <c r="B18220" s="263" t="s">
        <v>32728</v>
      </c>
      <c r="C18220" s="263" t="s">
        <v>23567</v>
      </c>
      <c r="D18220" t="s">
        <v>34973</v>
      </c>
    </row>
    <row r="18221" spans="1:4" x14ac:dyDescent="0.2">
      <c r="A18221" s="263" t="s">
        <v>10496</v>
      </c>
      <c r="B18221" s="263" t="s">
        <v>32729</v>
      </c>
      <c r="C18221" s="263" t="s">
        <v>12</v>
      </c>
      <c r="D18221" t="s">
        <v>2</v>
      </c>
    </row>
    <row r="18222" spans="1:4" x14ac:dyDescent="0.2">
      <c r="A18222" s="263" t="s">
        <v>20319</v>
      </c>
      <c r="B18222" s="263" t="s">
        <v>32729</v>
      </c>
      <c r="C18222" s="263" t="s">
        <v>12</v>
      </c>
      <c r="D18222" t="s">
        <v>2</v>
      </c>
    </row>
    <row r="18223" spans="1:4" x14ac:dyDescent="0.2">
      <c r="A18223" s="263" t="s">
        <v>10497</v>
      </c>
      <c r="B18223" s="263" t="s">
        <v>32730</v>
      </c>
      <c r="C18223" s="263" t="s">
        <v>23567</v>
      </c>
      <c r="D18223" t="s">
        <v>34973</v>
      </c>
    </row>
    <row r="18224" spans="1:4" x14ac:dyDescent="0.2">
      <c r="A18224" s="263" t="s">
        <v>20320</v>
      </c>
      <c r="B18224" s="263" t="s">
        <v>32730</v>
      </c>
      <c r="C18224" s="263" t="s">
        <v>23567</v>
      </c>
      <c r="D18224" t="s">
        <v>34973</v>
      </c>
    </row>
    <row r="18225" spans="1:4" x14ac:dyDescent="0.2">
      <c r="A18225" s="263" t="s">
        <v>10498</v>
      </c>
      <c r="B18225" s="263" t="s">
        <v>32731</v>
      </c>
      <c r="C18225" s="263" t="s">
        <v>23567</v>
      </c>
      <c r="D18225" t="s">
        <v>34973</v>
      </c>
    </row>
    <row r="18226" spans="1:4" x14ac:dyDescent="0.2">
      <c r="A18226" s="263" t="s">
        <v>20321</v>
      </c>
      <c r="B18226" s="263" t="s">
        <v>32731</v>
      </c>
      <c r="C18226" s="263" t="s">
        <v>23567</v>
      </c>
      <c r="D18226" t="s">
        <v>34973</v>
      </c>
    </row>
    <row r="18227" spans="1:4" x14ac:dyDescent="0.2">
      <c r="A18227" s="263" t="s">
        <v>10499</v>
      </c>
      <c r="B18227" s="263" t="s">
        <v>32732</v>
      </c>
      <c r="C18227" s="263" t="s">
        <v>23567</v>
      </c>
      <c r="D18227" t="s">
        <v>34973</v>
      </c>
    </row>
    <row r="18228" spans="1:4" x14ac:dyDescent="0.2">
      <c r="A18228" s="263" t="s">
        <v>20322</v>
      </c>
      <c r="B18228" s="263" t="s">
        <v>32732</v>
      </c>
      <c r="C18228" s="263" t="s">
        <v>23567</v>
      </c>
      <c r="D18228" t="s">
        <v>34973</v>
      </c>
    </row>
    <row r="18229" spans="1:4" x14ac:dyDescent="0.2">
      <c r="A18229" s="263" t="s">
        <v>10500</v>
      </c>
      <c r="B18229" s="263" t="s">
        <v>32733</v>
      </c>
      <c r="C18229" s="263" t="s">
        <v>23567</v>
      </c>
      <c r="D18229" t="s">
        <v>34973</v>
      </c>
    </row>
    <row r="18230" spans="1:4" x14ac:dyDescent="0.2">
      <c r="A18230" s="263" t="s">
        <v>20323</v>
      </c>
      <c r="B18230" s="263" t="s">
        <v>32733</v>
      </c>
      <c r="C18230" s="263" t="s">
        <v>23567</v>
      </c>
      <c r="D18230" t="s">
        <v>34973</v>
      </c>
    </row>
    <row r="18231" spans="1:4" x14ac:dyDescent="0.2">
      <c r="A18231" s="263" t="s">
        <v>4908</v>
      </c>
      <c r="B18231" s="263" t="s">
        <v>32734</v>
      </c>
      <c r="C18231" s="263" t="s">
        <v>23567</v>
      </c>
      <c r="D18231" t="s">
        <v>34973</v>
      </c>
    </row>
    <row r="18232" spans="1:4" x14ac:dyDescent="0.2">
      <c r="A18232" s="263" t="s">
        <v>20324</v>
      </c>
      <c r="B18232" s="263" t="s">
        <v>32734</v>
      </c>
      <c r="C18232" s="263" t="s">
        <v>23567</v>
      </c>
      <c r="D18232" t="s">
        <v>34973</v>
      </c>
    </row>
    <row r="18233" spans="1:4" x14ac:dyDescent="0.2">
      <c r="A18233" s="263" t="s">
        <v>4909</v>
      </c>
      <c r="B18233" s="263" t="s">
        <v>32735</v>
      </c>
      <c r="C18233" s="263" t="s">
        <v>23567</v>
      </c>
      <c r="D18233" t="s">
        <v>34973</v>
      </c>
    </row>
    <row r="18234" spans="1:4" x14ac:dyDescent="0.2">
      <c r="A18234" s="263" t="s">
        <v>20325</v>
      </c>
      <c r="B18234" s="263" t="s">
        <v>32735</v>
      </c>
      <c r="C18234" s="263" t="s">
        <v>23567</v>
      </c>
      <c r="D18234" t="s">
        <v>34973</v>
      </c>
    </row>
    <row r="18235" spans="1:4" x14ac:dyDescent="0.2">
      <c r="A18235" s="263" t="s">
        <v>4910</v>
      </c>
      <c r="B18235" s="263" t="s">
        <v>32736</v>
      </c>
      <c r="C18235" s="263" t="s">
        <v>23567</v>
      </c>
      <c r="D18235" t="s">
        <v>34973</v>
      </c>
    </row>
    <row r="18236" spans="1:4" x14ac:dyDescent="0.2">
      <c r="A18236" s="263" t="s">
        <v>20326</v>
      </c>
      <c r="B18236" s="263" t="s">
        <v>32736</v>
      </c>
      <c r="C18236" s="263" t="s">
        <v>23567</v>
      </c>
      <c r="D18236" t="s">
        <v>34973</v>
      </c>
    </row>
    <row r="18237" spans="1:4" x14ac:dyDescent="0.2">
      <c r="A18237" s="263" t="s">
        <v>4911</v>
      </c>
      <c r="B18237" s="263" t="s">
        <v>32737</v>
      </c>
      <c r="C18237" s="263" t="s">
        <v>23567</v>
      </c>
      <c r="D18237" t="s">
        <v>34973</v>
      </c>
    </row>
    <row r="18238" spans="1:4" x14ac:dyDescent="0.2">
      <c r="A18238" s="263" t="s">
        <v>20327</v>
      </c>
      <c r="B18238" s="263" t="s">
        <v>32737</v>
      </c>
      <c r="C18238" s="263" t="s">
        <v>23567</v>
      </c>
      <c r="D18238" t="s">
        <v>34973</v>
      </c>
    </row>
    <row r="18239" spans="1:4" x14ac:dyDescent="0.2">
      <c r="A18239" s="263" t="s">
        <v>4912</v>
      </c>
      <c r="B18239" s="263" t="s">
        <v>32738</v>
      </c>
      <c r="C18239" s="263" t="s">
        <v>23567</v>
      </c>
      <c r="D18239" t="s">
        <v>34973</v>
      </c>
    </row>
    <row r="18240" spans="1:4" x14ac:dyDescent="0.2">
      <c r="A18240" s="263" t="s">
        <v>20328</v>
      </c>
      <c r="B18240" s="263" t="s">
        <v>32738</v>
      </c>
      <c r="C18240" s="263" t="s">
        <v>23567</v>
      </c>
      <c r="D18240" t="s">
        <v>34973</v>
      </c>
    </row>
    <row r="18241" spans="1:4" x14ac:dyDescent="0.2">
      <c r="A18241" s="263" t="s">
        <v>10501</v>
      </c>
      <c r="B18241" s="263" t="s">
        <v>32739</v>
      </c>
      <c r="C18241" s="263" t="s">
        <v>23567</v>
      </c>
      <c r="D18241" t="s">
        <v>34973</v>
      </c>
    </row>
    <row r="18242" spans="1:4" x14ac:dyDescent="0.2">
      <c r="A18242" s="263" t="s">
        <v>20329</v>
      </c>
      <c r="B18242" s="263" t="s">
        <v>32739</v>
      </c>
      <c r="C18242" s="263" t="s">
        <v>23567</v>
      </c>
      <c r="D18242" t="s">
        <v>34973</v>
      </c>
    </row>
    <row r="18243" spans="1:4" x14ac:dyDescent="0.2">
      <c r="A18243" s="263" t="s">
        <v>10502</v>
      </c>
      <c r="B18243" s="263" t="s">
        <v>32740</v>
      </c>
      <c r="C18243" s="263" t="s">
        <v>23567</v>
      </c>
      <c r="D18243" t="s">
        <v>34973</v>
      </c>
    </row>
    <row r="18244" spans="1:4" x14ac:dyDescent="0.2">
      <c r="A18244" s="263" t="s">
        <v>20330</v>
      </c>
      <c r="B18244" s="263" t="s">
        <v>32740</v>
      </c>
      <c r="C18244" s="263" t="s">
        <v>23567</v>
      </c>
      <c r="D18244" t="s">
        <v>34973</v>
      </c>
    </row>
    <row r="18245" spans="1:4" x14ac:dyDescent="0.2">
      <c r="A18245" s="263" t="s">
        <v>10503</v>
      </c>
      <c r="B18245" s="263" t="s">
        <v>32741</v>
      </c>
      <c r="C18245" s="263" t="s">
        <v>23567</v>
      </c>
      <c r="D18245" t="s">
        <v>34973</v>
      </c>
    </row>
    <row r="18246" spans="1:4" x14ac:dyDescent="0.2">
      <c r="A18246" s="263" t="s">
        <v>20331</v>
      </c>
      <c r="B18246" s="263" t="s">
        <v>32741</v>
      </c>
      <c r="C18246" s="263" t="s">
        <v>23567</v>
      </c>
      <c r="D18246" t="s">
        <v>34973</v>
      </c>
    </row>
    <row r="18247" spans="1:4" x14ac:dyDescent="0.2">
      <c r="A18247" s="263" t="s">
        <v>10504</v>
      </c>
      <c r="B18247" s="263" t="s">
        <v>32742</v>
      </c>
      <c r="C18247" s="263" t="s">
        <v>23567</v>
      </c>
      <c r="D18247" t="s">
        <v>34973</v>
      </c>
    </row>
    <row r="18248" spans="1:4" x14ac:dyDescent="0.2">
      <c r="A18248" s="263" t="s">
        <v>20332</v>
      </c>
      <c r="B18248" s="263" t="s">
        <v>32742</v>
      </c>
      <c r="C18248" s="263" t="s">
        <v>23567</v>
      </c>
      <c r="D18248" t="s">
        <v>34973</v>
      </c>
    </row>
    <row r="18249" spans="1:4" x14ac:dyDescent="0.2">
      <c r="A18249" s="263" t="s">
        <v>10505</v>
      </c>
      <c r="B18249" s="263" t="s">
        <v>35134</v>
      </c>
      <c r="C18249" s="263" t="s">
        <v>23567</v>
      </c>
      <c r="D18249" t="s">
        <v>34973</v>
      </c>
    </row>
    <row r="18250" spans="1:4" x14ac:dyDescent="0.2">
      <c r="A18250" s="263" t="s">
        <v>20333</v>
      </c>
      <c r="B18250" s="263" t="s">
        <v>35134</v>
      </c>
      <c r="C18250" s="263" t="s">
        <v>23567</v>
      </c>
      <c r="D18250" t="s">
        <v>34973</v>
      </c>
    </row>
    <row r="18251" spans="1:4" x14ac:dyDescent="0.2">
      <c r="A18251" s="263" t="s">
        <v>10506</v>
      </c>
      <c r="B18251" s="263" t="s">
        <v>35135</v>
      </c>
      <c r="C18251" s="263" t="s">
        <v>23567</v>
      </c>
      <c r="D18251" t="s">
        <v>34973</v>
      </c>
    </row>
    <row r="18252" spans="1:4" x14ac:dyDescent="0.2">
      <c r="A18252" s="263" t="s">
        <v>20334</v>
      </c>
      <c r="B18252" s="263" t="s">
        <v>35135</v>
      </c>
      <c r="C18252" s="263" t="s">
        <v>23567</v>
      </c>
      <c r="D18252" t="s">
        <v>34973</v>
      </c>
    </row>
    <row r="18253" spans="1:4" x14ac:dyDescent="0.2">
      <c r="A18253" s="263" t="s">
        <v>10507</v>
      </c>
      <c r="B18253" s="263" t="s">
        <v>32743</v>
      </c>
      <c r="C18253" s="263" t="s">
        <v>23567</v>
      </c>
      <c r="D18253" t="s">
        <v>34973</v>
      </c>
    </row>
    <row r="18254" spans="1:4" x14ac:dyDescent="0.2">
      <c r="A18254" s="263" t="s">
        <v>20335</v>
      </c>
      <c r="B18254" s="263" t="s">
        <v>32743</v>
      </c>
      <c r="C18254" s="263" t="s">
        <v>23567</v>
      </c>
      <c r="D18254" t="s">
        <v>34973</v>
      </c>
    </row>
    <row r="18255" spans="1:4" x14ac:dyDescent="0.2">
      <c r="A18255" s="263" t="s">
        <v>10508</v>
      </c>
      <c r="B18255" s="263" t="s">
        <v>32744</v>
      </c>
      <c r="C18255" s="263" t="s">
        <v>23567</v>
      </c>
      <c r="D18255" t="s">
        <v>34973</v>
      </c>
    </row>
    <row r="18256" spans="1:4" x14ac:dyDescent="0.2">
      <c r="A18256" s="263" t="s">
        <v>20336</v>
      </c>
      <c r="B18256" s="263" t="s">
        <v>32744</v>
      </c>
      <c r="C18256" s="263" t="s">
        <v>23567</v>
      </c>
      <c r="D18256" t="s">
        <v>34973</v>
      </c>
    </row>
    <row r="18257" spans="1:4" x14ac:dyDescent="0.2">
      <c r="A18257" s="263" t="s">
        <v>4913</v>
      </c>
      <c r="B18257" s="263" t="s">
        <v>32745</v>
      </c>
      <c r="C18257" s="263" t="s">
        <v>23567</v>
      </c>
      <c r="D18257" t="s">
        <v>34973</v>
      </c>
    </row>
    <row r="18258" spans="1:4" x14ac:dyDescent="0.2">
      <c r="A18258" s="263" t="s">
        <v>20337</v>
      </c>
      <c r="B18258" s="263" t="s">
        <v>32745</v>
      </c>
      <c r="C18258" s="263" t="s">
        <v>23567</v>
      </c>
      <c r="D18258" t="s">
        <v>34973</v>
      </c>
    </row>
    <row r="18259" spans="1:4" x14ac:dyDescent="0.2">
      <c r="A18259" s="263" t="s">
        <v>10509</v>
      </c>
      <c r="B18259" s="263" t="s">
        <v>32746</v>
      </c>
      <c r="C18259" s="263" t="s">
        <v>23567</v>
      </c>
      <c r="D18259" t="s">
        <v>34973</v>
      </c>
    </row>
    <row r="18260" spans="1:4" x14ac:dyDescent="0.2">
      <c r="A18260" s="263" t="s">
        <v>20338</v>
      </c>
      <c r="B18260" s="263" t="s">
        <v>32746</v>
      </c>
      <c r="C18260" s="263" t="s">
        <v>23567</v>
      </c>
      <c r="D18260" t="s">
        <v>34973</v>
      </c>
    </row>
    <row r="18261" spans="1:4" x14ac:dyDescent="0.2">
      <c r="A18261" s="263" t="s">
        <v>10510</v>
      </c>
      <c r="B18261" s="263" t="s">
        <v>32747</v>
      </c>
      <c r="C18261" s="263" t="s">
        <v>23567</v>
      </c>
      <c r="D18261" t="s">
        <v>34973</v>
      </c>
    </row>
    <row r="18262" spans="1:4" x14ac:dyDescent="0.2">
      <c r="A18262" s="263" t="s">
        <v>20339</v>
      </c>
      <c r="B18262" s="263" t="s">
        <v>32747</v>
      </c>
      <c r="C18262" s="263" t="s">
        <v>23567</v>
      </c>
      <c r="D18262" t="s">
        <v>34973</v>
      </c>
    </row>
    <row r="18263" spans="1:4" x14ac:dyDescent="0.2">
      <c r="A18263" s="263" t="s">
        <v>10511</v>
      </c>
      <c r="B18263" s="263" t="s">
        <v>32748</v>
      </c>
      <c r="C18263" s="263" t="s">
        <v>23567</v>
      </c>
      <c r="D18263" t="s">
        <v>34973</v>
      </c>
    </row>
    <row r="18264" spans="1:4" x14ac:dyDescent="0.2">
      <c r="A18264" s="263" t="s">
        <v>20340</v>
      </c>
      <c r="B18264" s="263" t="s">
        <v>32748</v>
      </c>
      <c r="C18264" s="263" t="s">
        <v>23567</v>
      </c>
      <c r="D18264" t="s">
        <v>34973</v>
      </c>
    </row>
    <row r="18265" spans="1:4" x14ac:dyDescent="0.2">
      <c r="A18265" s="263" t="s">
        <v>10512</v>
      </c>
      <c r="B18265" s="263" t="s">
        <v>32749</v>
      </c>
      <c r="C18265" s="263" t="s">
        <v>23567</v>
      </c>
      <c r="D18265" t="s">
        <v>34973</v>
      </c>
    </row>
    <row r="18266" spans="1:4" x14ac:dyDescent="0.2">
      <c r="A18266" s="263" t="s">
        <v>20341</v>
      </c>
      <c r="B18266" s="263" t="s">
        <v>32749</v>
      </c>
      <c r="C18266" s="263" t="s">
        <v>23567</v>
      </c>
      <c r="D18266" t="s">
        <v>34973</v>
      </c>
    </row>
    <row r="18267" spans="1:4" x14ac:dyDescent="0.2">
      <c r="A18267" s="263" t="s">
        <v>10513</v>
      </c>
      <c r="B18267" s="263" t="s">
        <v>32750</v>
      </c>
      <c r="C18267" s="263" t="s">
        <v>23567</v>
      </c>
      <c r="D18267" t="s">
        <v>34973</v>
      </c>
    </row>
    <row r="18268" spans="1:4" x14ac:dyDescent="0.2">
      <c r="A18268" s="263" t="s">
        <v>20342</v>
      </c>
      <c r="B18268" s="263" t="s">
        <v>32750</v>
      </c>
      <c r="C18268" s="263" t="s">
        <v>23567</v>
      </c>
      <c r="D18268" t="s">
        <v>34973</v>
      </c>
    </row>
    <row r="18269" spans="1:4" x14ac:dyDescent="0.2">
      <c r="A18269" s="263" t="s">
        <v>10514</v>
      </c>
      <c r="B18269" s="263" t="s">
        <v>32751</v>
      </c>
      <c r="C18269" s="263" t="s">
        <v>23567</v>
      </c>
      <c r="D18269" t="s">
        <v>34973</v>
      </c>
    </row>
    <row r="18270" spans="1:4" x14ac:dyDescent="0.2">
      <c r="A18270" s="263" t="s">
        <v>20343</v>
      </c>
      <c r="B18270" s="263" t="s">
        <v>32751</v>
      </c>
      <c r="C18270" s="263" t="s">
        <v>23567</v>
      </c>
      <c r="D18270" t="s">
        <v>34973</v>
      </c>
    </row>
    <row r="18271" spans="1:4" x14ac:dyDescent="0.2">
      <c r="A18271" s="263" t="s">
        <v>10515</v>
      </c>
      <c r="B18271" s="263" t="s">
        <v>32752</v>
      </c>
      <c r="C18271" s="263" t="s">
        <v>23567</v>
      </c>
      <c r="D18271" t="s">
        <v>34973</v>
      </c>
    </row>
    <row r="18272" spans="1:4" x14ac:dyDescent="0.2">
      <c r="A18272" s="263" t="s">
        <v>20344</v>
      </c>
      <c r="B18272" s="263" t="s">
        <v>32752</v>
      </c>
      <c r="C18272" s="263" t="s">
        <v>23567</v>
      </c>
      <c r="D18272" t="s">
        <v>34973</v>
      </c>
    </row>
    <row r="18273" spans="1:4" x14ac:dyDescent="0.2">
      <c r="A18273" s="263" t="s">
        <v>4914</v>
      </c>
      <c r="B18273" s="263" t="s">
        <v>32753</v>
      </c>
      <c r="C18273" s="263" t="s">
        <v>23567</v>
      </c>
      <c r="D18273" t="s">
        <v>34973</v>
      </c>
    </row>
    <row r="18274" spans="1:4" x14ac:dyDescent="0.2">
      <c r="A18274" s="263" t="s">
        <v>20345</v>
      </c>
      <c r="B18274" s="263" t="s">
        <v>32753</v>
      </c>
      <c r="C18274" s="263" t="s">
        <v>23567</v>
      </c>
      <c r="D18274" t="s">
        <v>34973</v>
      </c>
    </row>
    <row r="18275" spans="1:4" x14ac:dyDescent="0.2">
      <c r="A18275" s="263" t="s">
        <v>10516</v>
      </c>
      <c r="B18275" s="263" t="s">
        <v>32754</v>
      </c>
      <c r="C18275" s="263" t="s">
        <v>23567</v>
      </c>
      <c r="D18275" t="s">
        <v>34973</v>
      </c>
    </row>
    <row r="18276" spans="1:4" x14ac:dyDescent="0.2">
      <c r="A18276" s="263" t="s">
        <v>20346</v>
      </c>
      <c r="B18276" s="263" t="s">
        <v>32754</v>
      </c>
      <c r="C18276" s="263" t="s">
        <v>23567</v>
      </c>
      <c r="D18276" t="s">
        <v>34973</v>
      </c>
    </row>
    <row r="18277" spans="1:4" x14ac:dyDescent="0.2">
      <c r="A18277" s="263" t="s">
        <v>10517</v>
      </c>
      <c r="B18277" s="263" t="s">
        <v>32755</v>
      </c>
      <c r="C18277" s="263" t="s">
        <v>23567</v>
      </c>
      <c r="D18277" t="s">
        <v>34973</v>
      </c>
    </row>
    <row r="18278" spans="1:4" x14ac:dyDescent="0.2">
      <c r="A18278" s="263" t="s">
        <v>20347</v>
      </c>
      <c r="B18278" s="263" t="s">
        <v>32755</v>
      </c>
      <c r="C18278" s="263" t="s">
        <v>23567</v>
      </c>
      <c r="D18278" t="s">
        <v>34973</v>
      </c>
    </row>
    <row r="18279" spans="1:4" x14ac:dyDescent="0.2">
      <c r="A18279" s="263" t="s">
        <v>10518</v>
      </c>
      <c r="B18279" s="263" t="s">
        <v>32756</v>
      </c>
      <c r="C18279" s="263" t="s">
        <v>23567</v>
      </c>
      <c r="D18279" t="s">
        <v>34973</v>
      </c>
    </row>
    <row r="18280" spans="1:4" x14ac:dyDescent="0.2">
      <c r="A18280" s="263" t="s">
        <v>20348</v>
      </c>
      <c r="B18280" s="263" t="s">
        <v>32756</v>
      </c>
      <c r="C18280" s="263" t="s">
        <v>23567</v>
      </c>
      <c r="D18280" t="s">
        <v>34973</v>
      </c>
    </row>
    <row r="18281" spans="1:4" x14ac:dyDescent="0.2">
      <c r="A18281" s="263" t="s">
        <v>4915</v>
      </c>
      <c r="B18281" s="263" t="s">
        <v>32757</v>
      </c>
      <c r="C18281" s="263" t="s">
        <v>23567</v>
      </c>
      <c r="D18281" t="s">
        <v>34973</v>
      </c>
    </row>
    <row r="18282" spans="1:4" x14ac:dyDescent="0.2">
      <c r="A18282" s="263" t="s">
        <v>20349</v>
      </c>
      <c r="B18282" s="263" t="s">
        <v>32757</v>
      </c>
      <c r="C18282" s="263" t="s">
        <v>23567</v>
      </c>
      <c r="D18282" t="s">
        <v>34973</v>
      </c>
    </row>
    <row r="18283" spans="1:4" x14ac:dyDescent="0.2">
      <c r="A18283" s="263" t="s">
        <v>10519</v>
      </c>
      <c r="B18283" s="263" t="s">
        <v>32758</v>
      </c>
      <c r="C18283" s="263" t="s">
        <v>23567</v>
      </c>
      <c r="D18283" t="s">
        <v>34973</v>
      </c>
    </row>
    <row r="18284" spans="1:4" x14ac:dyDescent="0.2">
      <c r="A18284" s="263" t="s">
        <v>20350</v>
      </c>
      <c r="B18284" s="263" t="s">
        <v>32758</v>
      </c>
      <c r="C18284" s="263" t="s">
        <v>23567</v>
      </c>
      <c r="D18284" t="s">
        <v>34973</v>
      </c>
    </row>
    <row r="18285" spans="1:4" x14ac:dyDescent="0.2">
      <c r="A18285" s="263" t="s">
        <v>10520</v>
      </c>
      <c r="B18285" s="263" t="s">
        <v>32759</v>
      </c>
      <c r="C18285" s="263" t="s">
        <v>23567</v>
      </c>
      <c r="D18285" t="s">
        <v>34973</v>
      </c>
    </row>
    <row r="18286" spans="1:4" x14ac:dyDescent="0.2">
      <c r="A18286" s="263" t="s">
        <v>20351</v>
      </c>
      <c r="B18286" s="263" t="s">
        <v>32759</v>
      </c>
      <c r="C18286" s="263" t="s">
        <v>23567</v>
      </c>
      <c r="D18286" t="s">
        <v>34973</v>
      </c>
    </row>
    <row r="18287" spans="1:4" x14ac:dyDescent="0.2">
      <c r="A18287" s="263" t="s">
        <v>10521</v>
      </c>
      <c r="B18287" s="263" t="s">
        <v>32760</v>
      </c>
      <c r="C18287" s="263" t="s">
        <v>23567</v>
      </c>
      <c r="D18287" t="s">
        <v>34973</v>
      </c>
    </row>
    <row r="18288" spans="1:4" x14ac:dyDescent="0.2">
      <c r="A18288" s="263" t="s">
        <v>20352</v>
      </c>
      <c r="B18288" s="263" t="s">
        <v>32760</v>
      </c>
      <c r="C18288" s="263" t="s">
        <v>23567</v>
      </c>
      <c r="D18288" t="s">
        <v>34973</v>
      </c>
    </row>
    <row r="18289" spans="1:4" x14ac:dyDescent="0.2">
      <c r="A18289" s="263" t="s">
        <v>4916</v>
      </c>
      <c r="B18289" s="263" t="s">
        <v>32761</v>
      </c>
      <c r="C18289" s="263" t="s">
        <v>23567</v>
      </c>
      <c r="D18289" t="s">
        <v>34973</v>
      </c>
    </row>
    <row r="18290" spans="1:4" x14ac:dyDescent="0.2">
      <c r="A18290" s="263" t="s">
        <v>20353</v>
      </c>
      <c r="B18290" s="263" t="s">
        <v>32761</v>
      </c>
      <c r="C18290" s="263" t="s">
        <v>23567</v>
      </c>
      <c r="D18290" t="s">
        <v>34973</v>
      </c>
    </row>
    <row r="18291" spans="1:4" x14ac:dyDescent="0.2">
      <c r="A18291" s="263" t="s">
        <v>4917</v>
      </c>
      <c r="B18291" s="263" t="s">
        <v>32762</v>
      </c>
      <c r="C18291" s="263" t="s">
        <v>23567</v>
      </c>
      <c r="D18291" t="s">
        <v>34973</v>
      </c>
    </row>
    <row r="18292" spans="1:4" x14ac:dyDescent="0.2">
      <c r="A18292" s="263" t="s">
        <v>20354</v>
      </c>
      <c r="B18292" s="263" t="s">
        <v>32762</v>
      </c>
      <c r="C18292" s="263" t="s">
        <v>23567</v>
      </c>
      <c r="D18292" t="s">
        <v>34973</v>
      </c>
    </row>
    <row r="18293" spans="1:4" x14ac:dyDescent="0.2">
      <c r="A18293" s="263" t="s">
        <v>4918</v>
      </c>
      <c r="B18293" s="263" t="s">
        <v>32763</v>
      </c>
      <c r="C18293" s="263" t="s">
        <v>23567</v>
      </c>
      <c r="D18293" t="s">
        <v>34973</v>
      </c>
    </row>
    <row r="18294" spans="1:4" x14ac:dyDescent="0.2">
      <c r="A18294" s="263" t="s">
        <v>20355</v>
      </c>
      <c r="B18294" s="263" t="s">
        <v>32763</v>
      </c>
      <c r="C18294" s="263" t="s">
        <v>23567</v>
      </c>
      <c r="D18294" t="s">
        <v>34973</v>
      </c>
    </row>
    <row r="18295" spans="1:4" x14ac:dyDescent="0.2">
      <c r="A18295" s="263" t="s">
        <v>10522</v>
      </c>
      <c r="B18295" s="263" t="s">
        <v>32764</v>
      </c>
      <c r="C18295" s="263" t="s">
        <v>23567</v>
      </c>
      <c r="D18295" t="s">
        <v>34973</v>
      </c>
    </row>
    <row r="18296" spans="1:4" x14ac:dyDescent="0.2">
      <c r="A18296" s="263" t="s">
        <v>20356</v>
      </c>
      <c r="B18296" s="263" t="s">
        <v>32764</v>
      </c>
      <c r="C18296" s="263" t="s">
        <v>23567</v>
      </c>
      <c r="D18296" t="s">
        <v>34973</v>
      </c>
    </row>
    <row r="18297" spans="1:4" x14ac:dyDescent="0.2">
      <c r="A18297" s="263" t="s">
        <v>10523</v>
      </c>
      <c r="B18297" s="263" t="s">
        <v>32765</v>
      </c>
      <c r="C18297" s="263" t="s">
        <v>23567</v>
      </c>
      <c r="D18297" t="s">
        <v>34973</v>
      </c>
    </row>
    <row r="18298" spans="1:4" x14ac:dyDescent="0.2">
      <c r="A18298" s="263" t="s">
        <v>20357</v>
      </c>
      <c r="B18298" s="263" t="s">
        <v>32765</v>
      </c>
      <c r="C18298" s="263" t="s">
        <v>23567</v>
      </c>
      <c r="D18298" t="s">
        <v>34973</v>
      </c>
    </row>
    <row r="18299" spans="1:4" x14ac:dyDescent="0.2">
      <c r="A18299" s="263" t="s">
        <v>10524</v>
      </c>
      <c r="B18299" s="263" t="s">
        <v>32766</v>
      </c>
      <c r="C18299" s="263" t="s">
        <v>23567</v>
      </c>
      <c r="D18299" t="s">
        <v>34973</v>
      </c>
    </row>
    <row r="18300" spans="1:4" x14ac:dyDescent="0.2">
      <c r="A18300" s="263" t="s">
        <v>20358</v>
      </c>
      <c r="B18300" s="263" t="s">
        <v>32766</v>
      </c>
      <c r="C18300" s="263" t="s">
        <v>23567</v>
      </c>
      <c r="D18300" t="s">
        <v>34973</v>
      </c>
    </row>
    <row r="18301" spans="1:4" x14ac:dyDescent="0.2">
      <c r="A18301" s="263" t="s">
        <v>10525</v>
      </c>
      <c r="B18301" s="263" t="s">
        <v>32767</v>
      </c>
      <c r="C18301" s="263" t="s">
        <v>23567</v>
      </c>
      <c r="D18301" t="s">
        <v>34973</v>
      </c>
    </row>
    <row r="18302" spans="1:4" x14ac:dyDescent="0.2">
      <c r="A18302" s="263" t="s">
        <v>20359</v>
      </c>
      <c r="B18302" s="263" t="s">
        <v>32767</v>
      </c>
      <c r="C18302" s="263" t="s">
        <v>23567</v>
      </c>
      <c r="D18302" t="s">
        <v>34973</v>
      </c>
    </row>
    <row r="18303" spans="1:4" x14ac:dyDescent="0.2">
      <c r="A18303" s="263" t="s">
        <v>10526</v>
      </c>
      <c r="B18303" s="263" t="s">
        <v>32768</v>
      </c>
      <c r="C18303" s="263" t="s">
        <v>23567</v>
      </c>
      <c r="D18303" t="s">
        <v>34973</v>
      </c>
    </row>
    <row r="18304" spans="1:4" x14ac:dyDescent="0.2">
      <c r="A18304" s="263" t="s">
        <v>20360</v>
      </c>
      <c r="B18304" s="263" t="s">
        <v>32768</v>
      </c>
      <c r="C18304" s="263" t="s">
        <v>23567</v>
      </c>
      <c r="D18304" t="s">
        <v>34973</v>
      </c>
    </row>
    <row r="18305" spans="1:4" x14ac:dyDescent="0.2">
      <c r="A18305" s="263" t="s">
        <v>10527</v>
      </c>
      <c r="B18305" s="263" t="s">
        <v>32769</v>
      </c>
      <c r="C18305" s="263" t="s">
        <v>23567</v>
      </c>
      <c r="D18305" t="s">
        <v>34973</v>
      </c>
    </row>
    <row r="18306" spans="1:4" x14ac:dyDescent="0.2">
      <c r="A18306" s="263" t="s">
        <v>20361</v>
      </c>
      <c r="B18306" s="263" t="s">
        <v>32769</v>
      </c>
      <c r="C18306" s="263" t="s">
        <v>23567</v>
      </c>
      <c r="D18306" t="s">
        <v>34973</v>
      </c>
    </row>
    <row r="18307" spans="1:4" x14ac:dyDescent="0.2">
      <c r="A18307" s="263" t="s">
        <v>4919</v>
      </c>
      <c r="B18307" s="263" t="s">
        <v>32770</v>
      </c>
      <c r="C18307" s="263" t="s">
        <v>23567</v>
      </c>
      <c r="D18307" t="s">
        <v>34973</v>
      </c>
    </row>
    <row r="18308" spans="1:4" x14ac:dyDescent="0.2">
      <c r="A18308" s="263" t="s">
        <v>20362</v>
      </c>
      <c r="B18308" s="263" t="s">
        <v>32770</v>
      </c>
      <c r="C18308" s="263" t="s">
        <v>23567</v>
      </c>
      <c r="D18308" t="s">
        <v>34973</v>
      </c>
    </row>
    <row r="18309" spans="1:4" x14ac:dyDescent="0.2">
      <c r="A18309" s="263" t="s">
        <v>4920</v>
      </c>
      <c r="B18309" s="263" t="s">
        <v>32771</v>
      </c>
      <c r="C18309" s="263" t="s">
        <v>23567</v>
      </c>
      <c r="D18309" t="s">
        <v>34973</v>
      </c>
    </row>
    <row r="18310" spans="1:4" x14ac:dyDescent="0.2">
      <c r="A18310" s="263" t="s">
        <v>20363</v>
      </c>
      <c r="B18310" s="263" t="s">
        <v>32771</v>
      </c>
      <c r="C18310" s="263" t="s">
        <v>23567</v>
      </c>
      <c r="D18310" t="s">
        <v>34973</v>
      </c>
    </row>
    <row r="18311" spans="1:4" x14ac:dyDescent="0.2">
      <c r="A18311" s="263" t="s">
        <v>10528</v>
      </c>
      <c r="B18311" s="263" t="s">
        <v>32772</v>
      </c>
      <c r="C18311" s="263" t="s">
        <v>23567</v>
      </c>
      <c r="D18311" t="s">
        <v>34973</v>
      </c>
    </row>
    <row r="18312" spans="1:4" x14ac:dyDescent="0.2">
      <c r="A18312" s="263" t="s">
        <v>20364</v>
      </c>
      <c r="B18312" s="263" t="s">
        <v>32772</v>
      </c>
      <c r="C18312" s="263" t="s">
        <v>23567</v>
      </c>
      <c r="D18312" t="s">
        <v>34973</v>
      </c>
    </row>
    <row r="18313" spans="1:4" x14ac:dyDescent="0.2">
      <c r="A18313" s="263" t="s">
        <v>10529</v>
      </c>
      <c r="B18313" s="263" t="s">
        <v>32773</v>
      </c>
      <c r="C18313" s="263" t="s">
        <v>23567</v>
      </c>
      <c r="D18313" t="s">
        <v>34973</v>
      </c>
    </row>
    <row r="18314" spans="1:4" x14ac:dyDescent="0.2">
      <c r="A18314" s="263" t="s">
        <v>20365</v>
      </c>
      <c r="B18314" s="263" t="s">
        <v>32773</v>
      </c>
      <c r="C18314" s="263" t="s">
        <v>23567</v>
      </c>
      <c r="D18314" t="s">
        <v>34973</v>
      </c>
    </row>
    <row r="18315" spans="1:4" x14ac:dyDescent="0.2">
      <c r="A18315" s="263" t="s">
        <v>23429</v>
      </c>
      <c r="B18315" s="263" t="s">
        <v>32774</v>
      </c>
      <c r="C18315" s="263" t="s">
        <v>23567</v>
      </c>
      <c r="D18315" t="s">
        <v>34973</v>
      </c>
    </row>
    <row r="18316" spans="1:4" x14ac:dyDescent="0.2">
      <c r="A18316" s="263" t="s">
        <v>23430</v>
      </c>
      <c r="B18316" s="263" t="s">
        <v>32774</v>
      </c>
      <c r="C18316" s="263" t="s">
        <v>23567</v>
      </c>
      <c r="D18316" t="s">
        <v>34973</v>
      </c>
    </row>
    <row r="18317" spans="1:4" x14ac:dyDescent="0.2">
      <c r="A18317" s="263" t="s">
        <v>4921</v>
      </c>
      <c r="B18317" s="263" t="s">
        <v>32775</v>
      </c>
      <c r="C18317" s="263" t="s">
        <v>23567</v>
      </c>
      <c r="D18317" t="s">
        <v>34973</v>
      </c>
    </row>
    <row r="18318" spans="1:4" x14ac:dyDescent="0.2">
      <c r="A18318" s="263" t="s">
        <v>20366</v>
      </c>
      <c r="B18318" s="263" t="s">
        <v>32775</v>
      </c>
      <c r="C18318" s="263" t="s">
        <v>23567</v>
      </c>
      <c r="D18318" t="s">
        <v>34973</v>
      </c>
    </row>
    <row r="18319" spans="1:4" x14ac:dyDescent="0.2">
      <c r="A18319" s="263" t="s">
        <v>4922</v>
      </c>
      <c r="B18319" s="263" t="s">
        <v>32776</v>
      </c>
      <c r="C18319" s="263" t="s">
        <v>23567</v>
      </c>
      <c r="D18319" t="s">
        <v>34973</v>
      </c>
    </row>
    <row r="18320" spans="1:4" x14ac:dyDescent="0.2">
      <c r="A18320" s="263" t="s">
        <v>20367</v>
      </c>
      <c r="B18320" s="263" t="s">
        <v>32776</v>
      </c>
      <c r="C18320" s="263" t="s">
        <v>23567</v>
      </c>
      <c r="D18320" t="s">
        <v>34973</v>
      </c>
    </row>
    <row r="18321" spans="1:4" x14ac:dyDescent="0.2">
      <c r="A18321" s="263" t="s">
        <v>4923</v>
      </c>
      <c r="B18321" s="263" t="s">
        <v>32777</v>
      </c>
      <c r="C18321" s="263" t="s">
        <v>23567</v>
      </c>
      <c r="D18321" t="s">
        <v>34973</v>
      </c>
    </row>
    <row r="18322" spans="1:4" x14ac:dyDescent="0.2">
      <c r="A18322" s="263" t="s">
        <v>20368</v>
      </c>
      <c r="B18322" s="263" t="s">
        <v>32777</v>
      </c>
      <c r="C18322" s="263" t="s">
        <v>23567</v>
      </c>
      <c r="D18322" t="s">
        <v>34973</v>
      </c>
    </row>
    <row r="18323" spans="1:4" x14ac:dyDescent="0.2">
      <c r="A18323" s="263" t="s">
        <v>10530</v>
      </c>
      <c r="B18323" s="263" t="s">
        <v>32778</v>
      </c>
      <c r="C18323" s="263" t="s">
        <v>23567</v>
      </c>
      <c r="D18323" t="s">
        <v>34973</v>
      </c>
    </row>
    <row r="18324" spans="1:4" x14ac:dyDescent="0.2">
      <c r="A18324" s="263" t="s">
        <v>20369</v>
      </c>
      <c r="B18324" s="263" t="s">
        <v>32778</v>
      </c>
      <c r="C18324" s="263" t="s">
        <v>23567</v>
      </c>
      <c r="D18324" t="s">
        <v>34973</v>
      </c>
    </row>
    <row r="18325" spans="1:4" x14ac:dyDescent="0.2">
      <c r="A18325" s="263" t="s">
        <v>10531</v>
      </c>
      <c r="B18325" s="263" t="s">
        <v>32779</v>
      </c>
      <c r="C18325" s="263" t="s">
        <v>23567</v>
      </c>
      <c r="D18325" t="s">
        <v>34973</v>
      </c>
    </row>
    <row r="18326" spans="1:4" x14ac:dyDescent="0.2">
      <c r="A18326" s="263" t="s">
        <v>20370</v>
      </c>
      <c r="B18326" s="263" t="s">
        <v>32779</v>
      </c>
      <c r="C18326" s="263" t="s">
        <v>23567</v>
      </c>
      <c r="D18326" t="s">
        <v>34973</v>
      </c>
    </row>
    <row r="18327" spans="1:4" x14ac:dyDescent="0.2">
      <c r="A18327" s="263" t="s">
        <v>10532</v>
      </c>
      <c r="B18327" s="263" t="s">
        <v>32780</v>
      </c>
      <c r="C18327" s="263" t="s">
        <v>23567</v>
      </c>
      <c r="D18327" t="s">
        <v>34973</v>
      </c>
    </row>
    <row r="18328" spans="1:4" x14ac:dyDescent="0.2">
      <c r="A18328" s="263" t="s">
        <v>20371</v>
      </c>
      <c r="B18328" s="263" t="s">
        <v>32780</v>
      </c>
      <c r="C18328" s="263" t="s">
        <v>23567</v>
      </c>
      <c r="D18328" t="s">
        <v>34973</v>
      </c>
    </row>
    <row r="18329" spans="1:4" x14ac:dyDescent="0.2">
      <c r="A18329" s="263" t="s">
        <v>10533</v>
      </c>
      <c r="B18329" s="263" t="s">
        <v>32781</v>
      </c>
      <c r="C18329" s="263" t="s">
        <v>23567</v>
      </c>
      <c r="D18329" t="s">
        <v>34973</v>
      </c>
    </row>
    <row r="18330" spans="1:4" x14ac:dyDescent="0.2">
      <c r="A18330" s="263" t="s">
        <v>20372</v>
      </c>
      <c r="B18330" s="263" t="s">
        <v>32781</v>
      </c>
      <c r="C18330" s="263" t="s">
        <v>23567</v>
      </c>
      <c r="D18330" t="s">
        <v>34973</v>
      </c>
    </row>
    <row r="18331" spans="1:4" x14ac:dyDescent="0.2">
      <c r="A18331" s="263" t="s">
        <v>4924</v>
      </c>
      <c r="B18331" s="263" t="s">
        <v>32782</v>
      </c>
      <c r="C18331" s="263" t="s">
        <v>23567</v>
      </c>
      <c r="D18331" t="s">
        <v>34973</v>
      </c>
    </row>
    <row r="18332" spans="1:4" x14ac:dyDescent="0.2">
      <c r="A18332" s="263" t="s">
        <v>20373</v>
      </c>
      <c r="B18332" s="263" t="s">
        <v>32782</v>
      </c>
      <c r="C18332" s="263" t="s">
        <v>23567</v>
      </c>
      <c r="D18332" t="s">
        <v>34973</v>
      </c>
    </row>
    <row r="18333" spans="1:4" x14ac:dyDescent="0.2">
      <c r="A18333" s="263" t="s">
        <v>4925</v>
      </c>
      <c r="B18333" s="263" t="s">
        <v>32783</v>
      </c>
      <c r="C18333" s="263" t="s">
        <v>23567</v>
      </c>
      <c r="D18333" t="s">
        <v>34973</v>
      </c>
    </row>
    <row r="18334" spans="1:4" x14ac:dyDescent="0.2">
      <c r="A18334" s="263" t="s">
        <v>20374</v>
      </c>
      <c r="B18334" s="263" t="s">
        <v>32783</v>
      </c>
      <c r="C18334" s="263" t="s">
        <v>23567</v>
      </c>
      <c r="D18334" t="s">
        <v>34973</v>
      </c>
    </row>
    <row r="18335" spans="1:4" x14ac:dyDescent="0.2">
      <c r="A18335" s="263" t="s">
        <v>10534</v>
      </c>
      <c r="B18335" s="263" t="s">
        <v>32784</v>
      </c>
      <c r="C18335" s="263" t="s">
        <v>23567</v>
      </c>
      <c r="D18335" t="s">
        <v>34973</v>
      </c>
    </row>
    <row r="18336" spans="1:4" x14ac:dyDescent="0.2">
      <c r="A18336" s="263" t="s">
        <v>20375</v>
      </c>
      <c r="B18336" s="263" t="s">
        <v>32784</v>
      </c>
      <c r="C18336" s="263" t="s">
        <v>23567</v>
      </c>
      <c r="D18336" t="s">
        <v>34973</v>
      </c>
    </row>
    <row r="18337" spans="1:4" x14ac:dyDescent="0.2">
      <c r="A18337" s="263" t="s">
        <v>10535</v>
      </c>
      <c r="B18337" s="263" t="s">
        <v>32785</v>
      </c>
      <c r="C18337" s="263" t="s">
        <v>23567</v>
      </c>
      <c r="D18337" t="s">
        <v>34973</v>
      </c>
    </row>
    <row r="18338" spans="1:4" x14ac:dyDescent="0.2">
      <c r="A18338" s="263" t="s">
        <v>20376</v>
      </c>
      <c r="B18338" s="263" t="s">
        <v>32785</v>
      </c>
      <c r="C18338" s="263" t="s">
        <v>23567</v>
      </c>
      <c r="D18338" t="s">
        <v>34973</v>
      </c>
    </row>
    <row r="18339" spans="1:4" x14ac:dyDescent="0.2">
      <c r="A18339" s="263" t="s">
        <v>10536</v>
      </c>
      <c r="B18339" s="263" t="s">
        <v>32786</v>
      </c>
      <c r="C18339" s="263" t="s">
        <v>23567</v>
      </c>
      <c r="D18339" t="s">
        <v>34973</v>
      </c>
    </row>
    <row r="18340" spans="1:4" x14ac:dyDescent="0.2">
      <c r="A18340" s="263" t="s">
        <v>20377</v>
      </c>
      <c r="B18340" s="263" t="s">
        <v>32786</v>
      </c>
      <c r="C18340" s="263" t="s">
        <v>23567</v>
      </c>
      <c r="D18340" t="s">
        <v>34973</v>
      </c>
    </row>
    <row r="18341" spans="1:4" x14ac:dyDescent="0.2">
      <c r="A18341" s="263" t="s">
        <v>4926</v>
      </c>
      <c r="B18341" s="263" t="s">
        <v>32787</v>
      </c>
      <c r="C18341" s="263" t="s">
        <v>23567</v>
      </c>
      <c r="D18341" t="s">
        <v>34973</v>
      </c>
    </row>
    <row r="18342" spans="1:4" x14ac:dyDescent="0.2">
      <c r="A18342" s="263" t="s">
        <v>20378</v>
      </c>
      <c r="B18342" s="263" t="s">
        <v>32787</v>
      </c>
      <c r="C18342" s="263" t="s">
        <v>23567</v>
      </c>
      <c r="D18342" t="s">
        <v>34973</v>
      </c>
    </row>
    <row r="18343" spans="1:4" x14ac:dyDescent="0.2">
      <c r="A18343" s="263" t="s">
        <v>10537</v>
      </c>
      <c r="B18343" s="263" t="s">
        <v>32788</v>
      </c>
      <c r="C18343" s="263" t="s">
        <v>23567</v>
      </c>
      <c r="D18343" t="s">
        <v>34973</v>
      </c>
    </row>
    <row r="18344" spans="1:4" x14ac:dyDescent="0.2">
      <c r="A18344" s="263" t="s">
        <v>20379</v>
      </c>
      <c r="B18344" s="263" t="s">
        <v>32788</v>
      </c>
      <c r="C18344" s="263" t="s">
        <v>23567</v>
      </c>
      <c r="D18344" t="s">
        <v>34973</v>
      </c>
    </row>
    <row r="18345" spans="1:4" x14ac:dyDescent="0.2">
      <c r="A18345" s="263" t="s">
        <v>10538</v>
      </c>
      <c r="B18345" s="263" t="s">
        <v>32789</v>
      </c>
      <c r="C18345" s="263" t="s">
        <v>23567</v>
      </c>
      <c r="D18345" t="s">
        <v>34973</v>
      </c>
    </row>
    <row r="18346" spans="1:4" x14ac:dyDescent="0.2">
      <c r="A18346" s="263" t="s">
        <v>20380</v>
      </c>
      <c r="B18346" s="263" t="s">
        <v>32789</v>
      </c>
      <c r="C18346" s="263" t="s">
        <v>23567</v>
      </c>
      <c r="D18346" t="s">
        <v>34973</v>
      </c>
    </row>
    <row r="18347" spans="1:4" x14ac:dyDescent="0.2">
      <c r="A18347" s="263" t="s">
        <v>4927</v>
      </c>
      <c r="B18347" s="263" t="s">
        <v>32790</v>
      </c>
      <c r="C18347" s="263" t="s">
        <v>23567</v>
      </c>
      <c r="D18347" t="s">
        <v>34973</v>
      </c>
    </row>
    <row r="18348" spans="1:4" x14ac:dyDescent="0.2">
      <c r="A18348" s="263" t="s">
        <v>20381</v>
      </c>
      <c r="B18348" s="263" t="s">
        <v>32790</v>
      </c>
      <c r="C18348" s="263" t="s">
        <v>23567</v>
      </c>
      <c r="D18348" t="s">
        <v>34973</v>
      </c>
    </row>
    <row r="18349" spans="1:4" x14ac:dyDescent="0.2">
      <c r="A18349" s="263" t="s">
        <v>4928</v>
      </c>
      <c r="B18349" s="263" t="s">
        <v>32791</v>
      </c>
      <c r="C18349" s="263" t="s">
        <v>23567</v>
      </c>
      <c r="D18349" t="s">
        <v>34973</v>
      </c>
    </row>
    <row r="18350" spans="1:4" x14ac:dyDescent="0.2">
      <c r="A18350" s="263" t="s">
        <v>20382</v>
      </c>
      <c r="B18350" s="263" t="s">
        <v>32791</v>
      </c>
      <c r="C18350" s="263" t="s">
        <v>23567</v>
      </c>
      <c r="D18350" t="s">
        <v>34973</v>
      </c>
    </row>
    <row r="18351" spans="1:4" x14ac:dyDescent="0.2">
      <c r="A18351" s="263" t="s">
        <v>4929</v>
      </c>
      <c r="B18351" s="263" t="s">
        <v>32792</v>
      </c>
      <c r="C18351" s="263" t="s">
        <v>23567</v>
      </c>
      <c r="D18351" t="s">
        <v>34973</v>
      </c>
    </row>
    <row r="18352" spans="1:4" x14ac:dyDescent="0.2">
      <c r="A18352" s="263" t="s">
        <v>20383</v>
      </c>
      <c r="B18352" s="263" t="s">
        <v>32792</v>
      </c>
      <c r="C18352" s="263" t="s">
        <v>23567</v>
      </c>
      <c r="D18352" t="s">
        <v>34973</v>
      </c>
    </row>
    <row r="18353" spans="1:4" x14ac:dyDescent="0.2">
      <c r="A18353" s="263" t="s">
        <v>4930</v>
      </c>
      <c r="B18353" s="263" t="s">
        <v>32793</v>
      </c>
      <c r="C18353" s="263" t="s">
        <v>23567</v>
      </c>
      <c r="D18353" t="s">
        <v>34973</v>
      </c>
    </row>
    <row r="18354" spans="1:4" x14ac:dyDescent="0.2">
      <c r="A18354" s="263" t="s">
        <v>20384</v>
      </c>
      <c r="B18354" s="263" t="s">
        <v>32793</v>
      </c>
      <c r="C18354" s="263" t="s">
        <v>23567</v>
      </c>
      <c r="D18354" t="s">
        <v>34973</v>
      </c>
    </row>
    <row r="18355" spans="1:4" x14ac:dyDescent="0.2">
      <c r="A18355" s="263" t="s">
        <v>10539</v>
      </c>
      <c r="B18355" s="263" t="s">
        <v>32794</v>
      </c>
      <c r="C18355" s="263" t="s">
        <v>23567</v>
      </c>
      <c r="D18355" t="s">
        <v>34973</v>
      </c>
    </row>
    <row r="18356" spans="1:4" x14ac:dyDescent="0.2">
      <c r="A18356" s="263" t="s">
        <v>20385</v>
      </c>
      <c r="B18356" s="263" t="s">
        <v>32794</v>
      </c>
      <c r="C18356" s="263" t="s">
        <v>23567</v>
      </c>
      <c r="D18356" t="s">
        <v>34973</v>
      </c>
    </row>
    <row r="18357" spans="1:4" x14ac:dyDescent="0.2">
      <c r="A18357" s="263" t="s">
        <v>10540</v>
      </c>
      <c r="B18357" s="263" t="s">
        <v>32795</v>
      </c>
      <c r="C18357" s="263" t="s">
        <v>20</v>
      </c>
      <c r="D18357" t="s">
        <v>0</v>
      </c>
    </row>
    <row r="18358" spans="1:4" x14ac:dyDescent="0.2">
      <c r="A18358" s="263" t="s">
        <v>20386</v>
      </c>
      <c r="B18358" s="263" t="s">
        <v>32795</v>
      </c>
      <c r="C18358" s="263" t="s">
        <v>20</v>
      </c>
      <c r="D18358" t="s">
        <v>0</v>
      </c>
    </row>
    <row r="18359" spans="1:4" x14ac:dyDescent="0.2">
      <c r="A18359" s="263" t="s">
        <v>10541</v>
      </c>
      <c r="B18359" s="263" t="s">
        <v>32796</v>
      </c>
      <c r="C18359" s="263" t="s">
        <v>23567</v>
      </c>
      <c r="D18359" t="s">
        <v>34973</v>
      </c>
    </row>
    <row r="18360" spans="1:4" x14ac:dyDescent="0.2">
      <c r="A18360" s="263" t="s">
        <v>20387</v>
      </c>
      <c r="B18360" s="263" t="s">
        <v>32796</v>
      </c>
      <c r="C18360" s="263" t="s">
        <v>23567</v>
      </c>
      <c r="D18360" t="s">
        <v>34973</v>
      </c>
    </row>
    <row r="18361" spans="1:4" x14ac:dyDescent="0.2">
      <c r="A18361" s="263" t="s">
        <v>10542</v>
      </c>
      <c r="B18361" s="263" t="s">
        <v>32797</v>
      </c>
      <c r="C18361" s="263" t="s">
        <v>23567</v>
      </c>
      <c r="D18361" t="s">
        <v>34973</v>
      </c>
    </row>
    <row r="18362" spans="1:4" x14ac:dyDescent="0.2">
      <c r="A18362" s="263" t="s">
        <v>20388</v>
      </c>
      <c r="B18362" s="263" t="s">
        <v>32797</v>
      </c>
      <c r="C18362" s="263" t="s">
        <v>23567</v>
      </c>
      <c r="D18362" t="s">
        <v>34973</v>
      </c>
    </row>
    <row r="18363" spans="1:4" x14ac:dyDescent="0.2">
      <c r="A18363" s="263" t="s">
        <v>10543</v>
      </c>
      <c r="B18363" s="263" t="s">
        <v>32798</v>
      </c>
      <c r="C18363" s="263" t="s">
        <v>23567</v>
      </c>
      <c r="D18363" t="s">
        <v>34973</v>
      </c>
    </row>
    <row r="18364" spans="1:4" x14ac:dyDescent="0.2">
      <c r="A18364" s="263" t="s">
        <v>20389</v>
      </c>
      <c r="B18364" s="263" t="s">
        <v>32798</v>
      </c>
      <c r="C18364" s="263" t="s">
        <v>23567</v>
      </c>
      <c r="D18364" t="s">
        <v>34973</v>
      </c>
    </row>
    <row r="18365" spans="1:4" x14ac:dyDescent="0.2">
      <c r="A18365" s="263" t="s">
        <v>10544</v>
      </c>
      <c r="B18365" s="263" t="s">
        <v>32799</v>
      </c>
      <c r="C18365" s="263" t="s">
        <v>23567</v>
      </c>
      <c r="D18365" t="s">
        <v>34973</v>
      </c>
    </row>
    <row r="18366" spans="1:4" x14ac:dyDescent="0.2">
      <c r="A18366" s="263" t="s">
        <v>20390</v>
      </c>
      <c r="B18366" s="263" t="s">
        <v>32799</v>
      </c>
      <c r="C18366" s="263" t="s">
        <v>23567</v>
      </c>
      <c r="D18366" t="s">
        <v>34973</v>
      </c>
    </row>
    <row r="18367" spans="1:4" x14ac:dyDescent="0.2">
      <c r="A18367" s="263" t="s">
        <v>10545</v>
      </c>
      <c r="B18367" s="263" t="s">
        <v>32800</v>
      </c>
      <c r="C18367" s="263" t="s">
        <v>23567</v>
      </c>
      <c r="D18367" t="s">
        <v>34973</v>
      </c>
    </row>
    <row r="18368" spans="1:4" x14ac:dyDescent="0.2">
      <c r="A18368" s="263" t="s">
        <v>20391</v>
      </c>
      <c r="B18368" s="263" t="s">
        <v>32800</v>
      </c>
      <c r="C18368" s="263" t="s">
        <v>23567</v>
      </c>
      <c r="D18368" t="s">
        <v>34973</v>
      </c>
    </row>
    <row r="18369" spans="1:4" x14ac:dyDescent="0.2">
      <c r="A18369" s="263" t="s">
        <v>10546</v>
      </c>
      <c r="B18369" s="263" t="s">
        <v>32801</v>
      </c>
      <c r="C18369" s="263" t="s">
        <v>23567</v>
      </c>
      <c r="D18369" t="s">
        <v>34973</v>
      </c>
    </row>
    <row r="18370" spans="1:4" x14ac:dyDescent="0.2">
      <c r="A18370" s="263" t="s">
        <v>20392</v>
      </c>
      <c r="B18370" s="263" t="s">
        <v>32801</v>
      </c>
      <c r="C18370" s="263" t="s">
        <v>23567</v>
      </c>
      <c r="D18370" t="s">
        <v>34973</v>
      </c>
    </row>
    <row r="18371" spans="1:4" x14ac:dyDescent="0.2">
      <c r="A18371" s="263" t="s">
        <v>10547</v>
      </c>
      <c r="B18371" s="263" t="s">
        <v>32802</v>
      </c>
      <c r="C18371" s="263" t="s">
        <v>23567</v>
      </c>
      <c r="D18371" t="s">
        <v>34973</v>
      </c>
    </row>
    <row r="18372" spans="1:4" x14ac:dyDescent="0.2">
      <c r="A18372" s="263" t="s">
        <v>20393</v>
      </c>
      <c r="B18372" s="263" t="s">
        <v>32802</v>
      </c>
      <c r="C18372" s="263" t="s">
        <v>23567</v>
      </c>
      <c r="D18372" t="s">
        <v>34973</v>
      </c>
    </row>
    <row r="18373" spans="1:4" x14ac:dyDescent="0.2">
      <c r="A18373" s="263" t="s">
        <v>10548</v>
      </c>
      <c r="B18373" s="263" t="s">
        <v>32803</v>
      </c>
      <c r="C18373" s="263" t="s">
        <v>23567</v>
      </c>
      <c r="D18373" t="s">
        <v>34973</v>
      </c>
    </row>
    <row r="18374" spans="1:4" x14ac:dyDescent="0.2">
      <c r="A18374" s="263" t="s">
        <v>20394</v>
      </c>
      <c r="B18374" s="263" t="s">
        <v>32803</v>
      </c>
      <c r="C18374" s="263" t="s">
        <v>23567</v>
      </c>
      <c r="D18374" t="s">
        <v>34973</v>
      </c>
    </row>
    <row r="18375" spans="1:4" x14ac:dyDescent="0.2">
      <c r="A18375" s="263" t="s">
        <v>10549</v>
      </c>
      <c r="B18375" s="263" t="s">
        <v>32804</v>
      </c>
      <c r="C18375" s="263" t="s">
        <v>23567</v>
      </c>
      <c r="D18375" t="s">
        <v>34973</v>
      </c>
    </row>
    <row r="18376" spans="1:4" x14ac:dyDescent="0.2">
      <c r="A18376" s="263" t="s">
        <v>20395</v>
      </c>
      <c r="B18376" s="263" t="s">
        <v>32804</v>
      </c>
      <c r="C18376" s="263" t="s">
        <v>23567</v>
      </c>
      <c r="D18376" t="s">
        <v>34973</v>
      </c>
    </row>
    <row r="18377" spans="1:4" x14ac:dyDescent="0.2">
      <c r="A18377" s="263" t="s">
        <v>10550</v>
      </c>
      <c r="B18377" s="263" t="s">
        <v>32805</v>
      </c>
      <c r="C18377" s="263" t="s">
        <v>23567</v>
      </c>
      <c r="D18377" t="s">
        <v>34973</v>
      </c>
    </row>
    <row r="18378" spans="1:4" x14ac:dyDescent="0.2">
      <c r="A18378" s="263" t="s">
        <v>20396</v>
      </c>
      <c r="B18378" s="263" t="s">
        <v>32805</v>
      </c>
      <c r="C18378" s="263" t="s">
        <v>23567</v>
      </c>
      <c r="D18378" t="s">
        <v>34973</v>
      </c>
    </row>
    <row r="18379" spans="1:4" x14ac:dyDescent="0.2">
      <c r="A18379" s="263" t="s">
        <v>10551</v>
      </c>
      <c r="B18379" s="263" t="s">
        <v>32806</v>
      </c>
      <c r="C18379" s="263" t="s">
        <v>23567</v>
      </c>
      <c r="D18379" t="s">
        <v>34973</v>
      </c>
    </row>
    <row r="18380" spans="1:4" x14ac:dyDescent="0.2">
      <c r="A18380" s="263" t="s">
        <v>20397</v>
      </c>
      <c r="B18380" s="263" t="s">
        <v>32806</v>
      </c>
      <c r="C18380" s="263" t="s">
        <v>23567</v>
      </c>
      <c r="D18380" t="s">
        <v>34973</v>
      </c>
    </row>
    <row r="18381" spans="1:4" x14ac:dyDescent="0.2">
      <c r="A18381" s="263" t="s">
        <v>10552</v>
      </c>
      <c r="B18381" s="263" t="s">
        <v>32807</v>
      </c>
      <c r="C18381" s="263" t="s">
        <v>23567</v>
      </c>
      <c r="D18381" t="s">
        <v>34973</v>
      </c>
    </row>
    <row r="18382" spans="1:4" x14ac:dyDescent="0.2">
      <c r="A18382" s="263" t="s">
        <v>20398</v>
      </c>
      <c r="B18382" s="263" t="s">
        <v>32807</v>
      </c>
      <c r="C18382" s="263" t="s">
        <v>23567</v>
      </c>
      <c r="D18382" t="s">
        <v>34973</v>
      </c>
    </row>
    <row r="18383" spans="1:4" x14ac:dyDescent="0.2">
      <c r="A18383" s="263" t="s">
        <v>10553</v>
      </c>
      <c r="B18383" s="263" t="s">
        <v>32808</v>
      </c>
      <c r="C18383" s="263" t="s">
        <v>23567</v>
      </c>
      <c r="D18383" t="s">
        <v>34973</v>
      </c>
    </row>
    <row r="18384" spans="1:4" x14ac:dyDescent="0.2">
      <c r="A18384" s="263" t="s">
        <v>20399</v>
      </c>
      <c r="B18384" s="263" t="s">
        <v>32808</v>
      </c>
      <c r="C18384" s="263" t="s">
        <v>23567</v>
      </c>
      <c r="D18384" t="s">
        <v>34973</v>
      </c>
    </row>
    <row r="18385" spans="1:4" x14ac:dyDescent="0.2">
      <c r="A18385" s="263" t="s">
        <v>10554</v>
      </c>
      <c r="B18385" s="263" t="s">
        <v>32809</v>
      </c>
      <c r="C18385" s="263" t="s">
        <v>23567</v>
      </c>
      <c r="D18385" t="s">
        <v>34973</v>
      </c>
    </row>
    <row r="18386" spans="1:4" x14ac:dyDescent="0.2">
      <c r="A18386" s="263" t="s">
        <v>20400</v>
      </c>
      <c r="B18386" s="263" t="s">
        <v>32809</v>
      </c>
      <c r="C18386" s="263" t="s">
        <v>23567</v>
      </c>
      <c r="D18386" t="s">
        <v>34973</v>
      </c>
    </row>
    <row r="18387" spans="1:4" x14ac:dyDescent="0.2">
      <c r="A18387" s="263" t="s">
        <v>10555</v>
      </c>
      <c r="B18387" s="263" t="s">
        <v>32810</v>
      </c>
      <c r="C18387" s="263" t="s">
        <v>23567</v>
      </c>
      <c r="D18387" t="s">
        <v>34973</v>
      </c>
    </row>
    <row r="18388" spans="1:4" x14ac:dyDescent="0.2">
      <c r="A18388" s="263" t="s">
        <v>20401</v>
      </c>
      <c r="B18388" s="263" t="s">
        <v>32810</v>
      </c>
      <c r="C18388" s="263" t="s">
        <v>23567</v>
      </c>
      <c r="D18388" t="s">
        <v>34973</v>
      </c>
    </row>
    <row r="18389" spans="1:4" x14ac:dyDescent="0.2">
      <c r="A18389" s="263" t="s">
        <v>10556</v>
      </c>
      <c r="B18389" s="263" t="s">
        <v>32811</v>
      </c>
      <c r="C18389" s="263" t="s">
        <v>23567</v>
      </c>
      <c r="D18389" t="s">
        <v>34973</v>
      </c>
    </row>
    <row r="18390" spans="1:4" x14ac:dyDescent="0.2">
      <c r="A18390" s="263" t="s">
        <v>20402</v>
      </c>
      <c r="B18390" s="263" t="s">
        <v>32811</v>
      </c>
      <c r="C18390" s="263" t="s">
        <v>23567</v>
      </c>
      <c r="D18390" t="s">
        <v>34973</v>
      </c>
    </row>
    <row r="18391" spans="1:4" x14ac:dyDescent="0.2">
      <c r="A18391" s="263" t="s">
        <v>10557</v>
      </c>
      <c r="B18391" s="263" t="s">
        <v>32812</v>
      </c>
      <c r="C18391" s="263" t="s">
        <v>23567</v>
      </c>
      <c r="D18391" t="s">
        <v>34973</v>
      </c>
    </row>
    <row r="18392" spans="1:4" x14ac:dyDescent="0.2">
      <c r="A18392" s="263" t="s">
        <v>20403</v>
      </c>
      <c r="B18392" s="263" t="s">
        <v>32812</v>
      </c>
      <c r="C18392" s="263" t="s">
        <v>23567</v>
      </c>
      <c r="D18392" t="s">
        <v>34973</v>
      </c>
    </row>
    <row r="18393" spans="1:4" x14ac:dyDescent="0.2">
      <c r="A18393" s="263" t="s">
        <v>10558</v>
      </c>
      <c r="B18393" s="263" t="s">
        <v>32813</v>
      </c>
      <c r="C18393" s="263" t="s">
        <v>23567</v>
      </c>
      <c r="D18393" t="s">
        <v>34973</v>
      </c>
    </row>
    <row r="18394" spans="1:4" x14ac:dyDescent="0.2">
      <c r="A18394" s="263" t="s">
        <v>20404</v>
      </c>
      <c r="B18394" s="263" t="s">
        <v>32813</v>
      </c>
      <c r="C18394" s="263" t="s">
        <v>23567</v>
      </c>
      <c r="D18394" t="s">
        <v>34973</v>
      </c>
    </row>
    <row r="18395" spans="1:4" x14ac:dyDescent="0.2">
      <c r="A18395" s="263" t="s">
        <v>4931</v>
      </c>
      <c r="B18395" s="263" t="s">
        <v>32814</v>
      </c>
      <c r="C18395" s="263" t="s">
        <v>23567</v>
      </c>
      <c r="D18395" t="s">
        <v>34973</v>
      </c>
    </row>
    <row r="18396" spans="1:4" x14ac:dyDescent="0.2">
      <c r="A18396" s="263" t="s">
        <v>20405</v>
      </c>
      <c r="B18396" s="263" t="s">
        <v>32814</v>
      </c>
      <c r="C18396" s="263" t="s">
        <v>23567</v>
      </c>
      <c r="D18396" t="s">
        <v>34973</v>
      </c>
    </row>
    <row r="18397" spans="1:4" x14ac:dyDescent="0.2">
      <c r="A18397" s="263" t="s">
        <v>4932</v>
      </c>
      <c r="B18397" s="263" t="s">
        <v>32815</v>
      </c>
      <c r="C18397" s="263" t="s">
        <v>23567</v>
      </c>
      <c r="D18397" t="s">
        <v>34973</v>
      </c>
    </row>
    <row r="18398" spans="1:4" x14ac:dyDescent="0.2">
      <c r="A18398" s="263" t="s">
        <v>20406</v>
      </c>
      <c r="B18398" s="263" t="s">
        <v>32815</v>
      </c>
      <c r="C18398" s="263" t="s">
        <v>23567</v>
      </c>
      <c r="D18398" t="s">
        <v>34973</v>
      </c>
    </row>
    <row r="18399" spans="1:4" x14ac:dyDescent="0.2">
      <c r="A18399" s="263" t="s">
        <v>4933</v>
      </c>
      <c r="B18399" s="263" t="s">
        <v>32816</v>
      </c>
      <c r="C18399" s="263" t="s">
        <v>23567</v>
      </c>
      <c r="D18399" t="s">
        <v>34973</v>
      </c>
    </row>
    <row r="18400" spans="1:4" x14ac:dyDescent="0.2">
      <c r="A18400" s="263" t="s">
        <v>20407</v>
      </c>
      <c r="B18400" s="263" t="s">
        <v>32816</v>
      </c>
      <c r="C18400" s="263" t="s">
        <v>23567</v>
      </c>
      <c r="D18400" t="s">
        <v>34973</v>
      </c>
    </row>
    <row r="18401" spans="1:4" x14ac:dyDescent="0.2">
      <c r="A18401" s="263" t="s">
        <v>4934</v>
      </c>
      <c r="B18401" s="263" t="s">
        <v>32817</v>
      </c>
      <c r="C18401" s="263" t="s">
        <v>23567</v>
      </c>
      <c r="D18401" t="s">
        <v>34973</v>
      </c>
    </row>
    <row r="18402" spans="1:4" x14ac:dyDescent="0.2">
      <c r="A18402" s="263" t="s">
        <v>20408</v>
      </c>
      <c r="B18402" s="263" t="s">
        <v>32817</v>
      </c>
      <c r="C18402" s="263" t="s">
        <v>23567</v>
      </c>
      <c r="D18402" t="s">
        <v>34973</v>
      </c>
    </row>
    <row r="18403" spans="1:4" x14ac:dyDescent="0.2">
      <c r="A18403" s="263" t="s">
        <v>4935</v>
      </c>
      <c r="B18403" s="263" t="s">
        <v>32818</v>
      </c>
      <c r="C18403" s="263" t="s">
        <v>23567</v>
      </c>
      <c r="D18403" t="s">
        <v>34973</v>
      </c>
    </row>
    <row r="18404" spans="1:4" x14ac:dyDescent="0.2">
      <c r="A18404" s="263" t="s">
        <v>20409</v>
      </c>
      <c r="B18404" s="263" t="s">
        <v>32818</v>
      </c>
      <c r="C18404" s="263" t="s">
        <v>23567</v>
      </c>
      <c r="D18404" t="s">
        <v>34973</v>
      </c>
    </row>
    <row r="18405" spans="1:4" x14ac:dyDescent="0.2">
      <c r="A18405" s="263" t="s">
        <v>4936</v>
      </c>
      <c r="B18405" s="263" t="s">
        <v>32819</v>
      </c>
      <c r="C18405" s="263" t="s">
        <v>23567</v>
      </c>
      <c r="D18405" t="s">
        <v>34973</v>
      </c>
    </row>
    <row r="18406" spans="1:4" x14ac:dyDescent="0.2">
      <c r="A18406" s="263" t="s">
        <v>20410</v>
      </c>
      <c r="B18406" s="263" t="s">
        <v>32819</v>
      </c>
      <c r="C18406" s="263" t="s">
        <v>23567</v>
      </c>
      <c r="D18406" t="s">
        <v>34973</v>
      </c>
    </row>
    <row r="18407" spans="1:4" x14ac:dyDescent="0.2">
      <c r="A18407" s="263" t="s">
        <v>4937</v>
      </c>
      <c r="B18407" s="263" t="s">
        <v>32820</v>
      </c>
      <c r="C18407" s="263" t="s">
        <v>23567</v>
      </c>
      <c r="D18407" t="s">
        <v>34973</v>
      </c>
    </row>
    <row r="18408" spans="1:4" x14ac:dyDescent="0.2">
      <c r="A18408" s="263" t="s">
        <v>20411</v>
      </c>
      <c r="B18408" s="263" t="s">
        <v>32820</v>
      </c>
      <c r="C18408" s="263" t="s">
        <v>23567</v>
      </c>
      <c r="D18408" t="s">
        <v>34973</v>
      </c>
    </row>
    <row r="18409" spans="1:4" x14ac:dyDescent="0.2">
      <c r="A18409" s="263" t="s">
        <v>4938</v>
      </c>
      <c r="B18409" s="263" t="s">
        <v>32821</v>
      </c>
      <c r="C18409" s="263" t="s">
        <v>23567</v>
      </c>
      <c r="D18409" t="s">
        <v>34973</v>
      </c>
    </row>
    <row r="18410" spans="1:4" x14ac:dyDescent="0.2">
      <c r="A18410" s="263" t="s">
        <v>20412</v>
      </c>
      <c r="B18410" s="263" t="s">
        <v>32821</v>
      </c>
      <c r="C18410" s="263" t="s">
        <v>23567</v>
      </c>
      <c r="D18410" t="s">
        <v>34973</v>
      </c>
    </row>
    <row r="18411" spans="1:4" x14ac:dyDescent="0.2">
      <c r="A18411" s="263" t="s">
        <v>4939</v>
      </c>
      <c r="B18411" s="263" t="s">
        <v>32822</v>
      </c>
      <c r="C18411" s="263" t="s">
        <v>23567</v>
      </c>
      <c r="D18411" t="s">
        <v>34973</v>
      </c>
    </row>
    <row r="18412" spans="1:4" x14ac:dyDescent="0.2">
      <c r="A18412" s="263" t="s">
        <v>20413</v>
      </c>
      <c r="B18412" s="263" t="s">
        <v>32822</v>
      </c>
      <c r="C18412" s="263" t="s">
        <v>23567</v>
      </c>
      <c r="D18412" t="s">
        <v>34973</v>
      </c>
    </row>
    <row r="18413" spans="1:4" x14ac:dyDescent="0.2">
      <c r="A18413" s="263" t="s">
        <v>4940</v>
      </c>
      <c r="B18413" s="263" t="s">
        <v>32823</v>
      </c>
      <c r="C18413" s="263" t="s">
        <v>23567</v>
      </c>
      <c r="D18413" t="s">
        <v>34973</v>
      </c>
    </row>
    <row r="18414" spans="1:4" x14ac:dyDescent="0.2">
      <c r="A18414" s="263" t="s">
        <v>20414</v>
      </c>
      <c r="B18414" s="263" t="s">
        <v>32823</v>
      </c>
      <c r="C18414" s="263" t="s">
        <v>23567</v>
      </c>
      <c r="D18414" t="s">
        <v>34973</v>
      </c>
    </row>
    <row r="18415" spans="1:4" x14ac:dyDescent="0.2">
      <c r="A18415" s="263" t="s">
        <v>4941</v>
      </c>
      <c r="B18415" s="263" t="s">
        <v>32824</v>
      </c>
      <c r="C18415" s="263" t="s">
        <v>23567</v>
      </c>
      <c r="D18415" t="s">
        <v>34973</v>
      </c>
    </row>
    <row r="18416" spans="1:4" x14ac:dyDescent="0.2">
      <c r="A18416" s="263" t="s">
        <v>20415</v>
      </c>
      <c r="B18416" s="263" t="s">
        <v>32824</v>
      </c>
      <c r="C18416" s="263" t="s">
        <v>23567</v>
      </c>
      <c r="D18416" t="s">
        <v>34973</v>
      </c>
    </row>
    <row r="18417" spans="1:4" x14ac:dyDescent="0.2">
      <c r="A18417" s="263" t="s">
        <v>23232</v>
      </c>
      <c r="B18417" s="263" t="s">
        <v>32825</v>
      </c>
      <c r="C18417" s="263" t="s">
        <v>23567</v>
      </c>
      <c r="D18417" t="s">
        <v>34973</v>
      </c>
    </row>
    <row r="18418" spans="1:4" x14ac:dyDescent="0.2">
      <c r="A18418" s="263" t="s">
        <v>23233</v>
      </c>
      <c r="B18418" s="263" t="s">
        <v>32825</v>
      </c>
      <c r="C18418" s="263" t="s">
        <v>23567</v>
      </c>
      <c r="D18418" t="s">
        <v>34973</v>
      </c>
    </row>
    <row r="18419" spans="1:4" x14ac:dyDescent="0.2">
      <c r="A18419" s="263" t="s">
        <v>10559</v>
      </c>
      <c r="B18419" s="263" t="s">
        <v>24072</v>
      </c>
      <c r="C18419" s="263" t="s">
        <v>890</v>
      </c>
      <c r="D18419" t="s">
        <v>24352</v>
      </c>
    </row>
    <row r="18420" spans="1:4" x14ac:dyDescent="0.2">
      <c r="A18420" s="263" t="s">
        <v>20416</v>
      </c>
      <c r="B18420" s="263" t="s">
        <v>24072</v>
      </c>
      <c r="C18420" s="263" t="s">
        <v>890</v>
      </c>
      <c r="D18420" t="s">
        <v>24352</v>
      </c>
    </row>
    <row r="18421" spans="1:4" x14ac:dyDescent="0.2">
      <c r="A18421" s="263" t="s">
        <v>10560</v>
      </c>
      <c r="B18421" s="263" t="s">
        <v>24073</v>
      </c>
      <c r="C18421" s="263" t="s">
        <v>890</v>
      </c>
      <c r="D18421" t="s">
        <v>24352</v>
      </c>
    </row>
    <row r="18422" spans="1:4" x14ac:dyDescent="0.2">
      <c r="A18422" s="263" t="s">
        <v>20417</v>
      </c>
      <c r="B18422" s="263" t="s">
        <v>24073</v>
      </c>
      <c r="C18422" s="263" t="s">
        <v>890</v>
      </c>
      <c r="D18422" t="s">
        <v>24352</v>
      </c>
    </row>
    <row r="18423" spans="1:4" x14ac:dyDescent="0.2">
      <c r="A18423" s="263" t="s">
        <v>4942</v>
      </c>
      <c r="B18423" s="263" t="s">
        <v>32826</v>
      </c>
      <c r="C18423" s="263" t="s">
        <v>23567</v>
      </c>
      <c r="D18423" t="s">
        <v>34973</v>
      </c>
    </row>
    <row r="18424" spans="1:4" x14ac:dyDescent="0.2">
      <c r="A18424" s="263" t="s">
        <v>20418</v>
      </c>
      <c r="B18424" s="263" t="s">
        <v>32826</v>
      </c>
      <c r="C18424" s="263" t="s">
        <v>23567</v>
      </c>
      <c r="D18424" t="s">
        <v>34973</v>
      </c>
    </row>
    <row r="18425" spans="1:4" x14ac:dyDescent="0.2">
      <c r="A18425" s="263" t="s">
        <v>4943</v>
      </c>
      <c r="B18425" s="263" t="s">
        <v>32827</v>
      </c>
      <c r="C18425" s="263" t="s">
        <v>23567</v>
      </c>
      <c r="D18425" t="s">
        <v>34973</v>
      </c>
    </row>
    <row r="18426" spans="1:4" x14ac:dyDescent="0.2">
      <c r="A18426" s="263" t="s">
        <v>20419</v>
      </c>
      <c r="B18426" s="263" t="s">
        <v>32827</v>
      </c>
      <c r="C18426" s="263" t="s">
        <v>23567</v>
      </c>
      <c r="D18426" t="s">
        <v>34973</v>
      </c>
    </row>
    <row r="18427" spans="1:4" x14ac:dyDescent="0.2">
      <c r="A18427" s="263" t="s">
        <v>4944</v>
      </c>
      <c r="B18427" s="263" t="s">
        <v>32828</v>
      </c>
      <c r="C18427" s="263" t="s">
        <v>23567</v>
      </c>
      <c r="D18427" t="s">
        <v>34973</v>
      </c>
    </row>
    <row r="18428" spans="1:4" x14ac:dyDescent="0.2">
      <c r="A18428" s="263" t="s">
        <v>20420</v>
      </c>
      <c r="B18428" s="263" t="s">
        <v>32828</v>
      </c>
      <c r="C18428" s="263" t="s">
        <v>23567</v>
      </c>
      <c r="D18428" t="s">
        <v>34973</v>
      </c>
    </row>
    <row r="18429" spans="1:4" x14ac:dyDescent="0.2">
      <c r="A18429" s="263" t="s">
        <v>4945</v>
      </c>
      <c r="B18429" s="263" t="s">
        <v>32829</v>
      </c>
      <c r="C18429" s="263" t="s">
        <v>23567</v>
      </c>
      <c r="D18429" t="s">
        <v>34973</v>
      </c>
    </row>
    <row r="18430" spans="1:4" x14ac:dyDescent="0.2">
      <c r="A18430" s="263" t="s">
        <v>20421</v>
      </c>
      <c r="B18430" s="263" t="s">
        <v>32829</v>
      </c>
      <c r="C18430" s="263" t="s">
        <v>23567</v>
      </c>
      <c r="D18430" t="s">
        <v>34973</v>
      </c>
    </row>
    <row r="18431" spans="1:4" x14ac:dyDescent="0.2">
      <c r="A18431" s="263" t="s">
        <v>4946</v>
      </c>
      <c r="B18431" s="263" t="s">
        <v>32830</v>
      </c>
      <c r="C18431" s="263" t="s">
        <v>23567</v>
      </c>
      <c r="D18431" t="s">
        <v>34973</v>
      </c>
    </row>
    <row r="18432" spans="1:4" x14ac:dyDescent="0.2">
      <c r="A18432" s="263" t="s">
        <v>20422</v>
      </c>
      <c r="B18432" s="263" t="s">
        <v>32830</v>
      </c>
      <c r="C18432" s="263" t="s">
        <v>23567</v>
      </c>
      <c r="D18432" t="s">
        <v>34973</v>
      </c>
    </row>
    <row r="18433" spans="1:4" x14ac:dyDescent="0.2">
      <c r="A18433" s="263" t="s">
        <v>4947</v>
      </c>
      <c r="B18433" s="263" t="s">
        <v>32831</v>
      </c>
      <c r="C18433" s="263" t="s">
        <v>23567</v>
      </c>
      <c r="D18433" t="s">
        <v>34973</v>
      </c>
    </row>
    <row r="18434" spans="1:4" x14ac:dyDescent="0.2">
      <c r="A18434" s="263" t="s">
        <v>20423</v>
      </c>
      <c r="B18434" s="263" t="s">
        <v>32831</v>
      </c>
      <c r="C18434" s="263" t="s">
        <v>23567</v>
      </c>
      <c r="D18434" t="s">
        <v>34973</v>
      </c>
    </row>
    <row r="18435" spans="1:4" x14ac:dyDescent="0.2">
      <c r="A18435" s="263" t="s">
        <v>4948</v>
      </c>
      <c r="B18435" s="263" t="s">
        <v>32832</v>
      </c>
      <c r="C18435" s="263" t="s">
        <v>23567</v>
      </c>
      <c r="D18435" t="s">
        <v>34973</v>
      </c>
    </row>
    <row r="18436" spans="1:4" x14ac:dyDescent="0.2">
      <c r="A18436" s="263" t="s">
        <v>20424</v>
      </c>
      <c r="B18436" s="263" t="s">
        <v>32832</v>
      </c>
      <c r="C18436" s="263" t="s">
        <v>23567</v>
      </c>
      <c r="D18436" t="s">
        <v>34973</v>
      </c>
    </row>
    <row r="18437" spans="1:4" x14ac:dyDescent="0.2">
      <c r="A18437" s="263" t="s">
        <v>10561</v>
      </c>
      <c r="B18437" s="263" t="s">
        <v>32833</v>
      </c>
      <c r="C18437" s="263" t="s">
        <v>23567</v>
      </c>
      <c r="D18437" t="s">
        <v>34973</v>
      </c>
    </row>
    <row r="18438" spans="1:4" x14ac:dyDescent="0.2">
      <c r="A18438" s="263" t="s">
        <v>20425</v>
      </c>
      <c r="B18438" s="263" t="s">
        <v>32833</v>
      </c>
      <c r="C18438" s="263" t="s">
        <v>23567</v>
      </c>
      <c r="D18438" t="s">
        <v>34973</v>
      </c>
    </row>
    <row r="18439" spans="1:4" x14ac:dyDescent="0.2">
      <c r="A18439" s="263" t="s">
        <v>4949</v>
      </c>
      <c r="B18439" s="263" t="s">
        <v>32834</v>
      </c>
      <c r="C18439" s="263" t="s">
        <v>23567</v>
      </c>
      <c r="D18439" t="s">
        <v>34973</v>
      </c>
    </row>
    <row r="18440" spans="1:4" x14ac:dyDescent="0.2">
      <c r="A18440" s="263" t="s">
        <v>20426</v>
      </c>
      <c r="B18440" s="263" t="s">
        <v>32834</v>
      </c>
      <c r="C18440" s="263" t="s">
        <v>23567</v>
      </c>
      <c r="D18440" t="s">
        <v>34973</v>
      </c>
    </row>
    <row r="18441" spans="1:4" x14ac:dyDescent="0.2">
      <c r="A18441" s="263" t="s">
        <v>4950</v>
      </c>
      <c r="B18441" s="263" t="s">
        <v>32835</v>
      </c>
      <c r="C18441" s="263" t="s">
        <v>23567</v>
      </c>
      <c r="D18441" t="s">
        <v>34973</v>
      </c>
    </row>
    <row r="18442" spans="1:4" x14ac:dyDescent="0.2">
      <c r="A18442" s="263" t="s">
        <v>20427</v>
      </c>
      <c r="B18442" s="263" t="s">
        <v>32835</v>
      </c>
      <c r="C18442" s="263" t="s">
        <v>23567</v>
      </c>
      <c r="D18442" t="s">
        <v>34973</v>
      </c>
    </row>
    <row r="18443" spans="1:4" x14ac:dyDescent="0.2">
      <c r="A18443" s="263" t="s">
        <v>4951</v>
      </c>
      <c r="B18443" s="263" t="s">
        <v>32836</v>
      </c>
      <c r="C18443" s="263" t="s">
        <v>23567</v>
      </c>
      <c r="D18443" t="s">
        <v>34973</v>
      </c>
    </row>
    <row r="18444" spans="1:4" x14ac:dyDescent="0.2">
      <c r="A18444" s="263" t="s">
        <v>20428</v>
      </c>
      <c r="B18444" s="263" t="s">
        <v>32836</v>
      </c>
      <c r="C18444" s="263" t="s">
        <v>23567</v>
      </c>
      <c r="D18444" t="s">
        <v>34973</v>
      </c>
    </row>
    <row r="18445" spans="1:4" x14ac:dyDescent="0.2">
      <c r="A18445" s="263" t="s">
        <v>10562</v>
      </c>
      <c r="B18445" s="263" t="s">
        <v>32837</v>
      </c>
      <c r="C18445" s="263" t="s">
        <v>23567</v>
      </c>
      <c r="D18445" t="s">
        <v>34973</v>
      </c>
    </row>
    <row r="18446" spans="1:4" x14ac:dyDescent="0.2">
      <c r="A18446" s="263" t="s">
        <v>20429</v>
      </c>
      <c r="B18446" s="263" t="s">
        <v>32837</v>
      </c>
      <c r="C18446" s="263" t="s">
        <v>23567</v>
      </c>
      <c r="D18446" t="s">
        <v>34973</v>
      </c>
    </row>
    <row r="18447" spans="1:4" x14ac:dyDescent="0.2">
      <c r="A18447" s="263" t="s">
        <v>4952</v>
      </c>
      <c r="B18447" s="263" t="s">
        <v>32838</v>
      </c>
      <c r="C18447" s="263" t="s">
        <v>23567</v>
      </c>
      <c r="D18447" t="s">
        <v>34973</v>
      </c>
    </row>
    <row r="18448" spans="1:4" x14ac:dyDescent="0.2">
      <c r="A18448" s="263" t="s">
        <v>20430</v>
      </c>
      <c r="B18448" s="263" t="s">
        <v>32838</v>
      </c>
      <c r="C18448" s="263" t="s">
        <v>23567</v>
      </c>
      <c r="D18448" t="s">
        <v>34973</v>
      </c>
    </row>
    <row r="18449" spans="1:4" x14ac:dyDescent="0.2">
      <c r="A18449" s="263" t="s">
        <v>4953</v>
      </c>
      <c r="B18449" s="263" t="s">
        <v>32839</v>
      </c>
      <c r="C18449" s="263" t="s">
        <v>23567</v>
      </c>
      <c r="D18449" t="s">
        <v>34973</v>
      </c>
    </row>
    <row r="18450" spans="1:4" x14ac:dyDescent="0.2">
      <c r="A18450" s="263" t="s">
        <v>20431</v>
      </c>
      <c r="B18450" s="263" t="s">
        <v>32839</v>
      </c>
      <c r="C18450" s="263" t="s">
        <v>23567</v>
      </c>
      <c r="D18450" t="s">
        <v>34973</v>
      </c>
    </row>
    <row r="18451" spans="1:4" x14ac:dyDescent="0.2">
      <c r="A18451" s="263" t="s">
        <v>4954</v>
      </c>
      <c r="B18451" s="263" t="s">
        <v>32840</v>
      </c>
      <c r="C18451" s="263" t="s">
        <v>23567</v>
      </c>
      <c r="D18451" t="s">
        <v>34973</v>
      </c>
    </row>
    <row r="18452" spans="1:4" x14ac:dyDescent="0.2">
      <c r="A18452" s="263" t="s">
        <v>20432</v>
      </c>
      <c r="B18452" s="263" t="s">
        <v>32840</v>
      </c>
      <c r="C18452" s="263" t="s">
        <v>23567</v>
      </c>
      <c r="D18452" t="s">
        <v>34973</v>
      </c>
    </row>
    <row r="18453" spans="1:4" x14ac:dyDescent="0.2">
      <c r="A18453" s="263" t="s">
        <v>4955</v>
      </c>
      <c r="B18453" s="263" t="s">
        <v>32841</v>
      </c>
      <c r="C18453" s="263" t="s">
        <v>23567</v>
      </c>
      <c r="D18453" t="s">
        <v>34973</v>
      </c>
    </row>
    <row r="18454" spans="1:4" x14ac:dyDescent="0.2">
      <c r="A18454" s="263" t="s">
        <v>20433</v>
      </c>
      <c r="B18454" s="263" t="s">
        <v>32841</v>
      </c>
      <c r="C18454" s="263" t="s">
        <v>23567</v>
      </c>
      <c r="D18454" t="s">
        <v>34973</v>
      </c>
    </row>
    <row r="18455" spans="1:4" x14ac:dyDescent="0.2">
      <c r="A18455" s="263" t="s">
        <v>4956</v>
      </c>
      <c r="B18455" s="263" t="s">
        <v>32842</v>
      </c>
      <c r="C18455" s="263" t="s">
        <v>23567</v>
      </c>
      <c r="D18455" t="s">
        <v>34973</v>
      </c>
    </row>
    <row r="18456" spans="1:4" x14ac:dyDescent="0.2">
      <c r="A18456" s="263" t="s">
        <v>20434</v>
      </c>
      <c r="B18456" s="263" t="s">
        <v>32842</v>
      </c>
      <c r="C18456" s="263" t="s">
        <v>23567</v>
      </c>
      <c r="D18456" t="s">
        <v>34973</v>
      </c>
    </row>
    <row r="18457" spans="1:4" x14ac:dyDescent="0.2">
      <c r="A18457" s="263" t="s">
        <v>4957</v>
      </c>
      <c r="B18457" s="263" t="s">
        <v>32843</v>
      </c>
      <c r="C18457" s="263" t="s">
        <v>23567</v>
      </c>
      <c r="D18457" t="s">
        <v>34973</v>
      </c>
    </row>
    <row r="18458" spans="1:4" x14ac:dyDescent="0.2">
      <c r="A18458" s="263" t="s">
        <v>20435</v>
      </c>
      <c r="B18458" s="263" t="s">
        <v>32843</v>
      </c>
      <c r="C18458" s="263" t="s">
        <v>23567</v>
      </c>
      <c r="D18458" t="s">
        <v>34973</v>
      </c>
    </row>
    <row r="18459" spans="1:4" x14ac:dyDescent="0.2">
      <c r="A18459" s="263" t="s">
        <v>4958</v>
      </c>
      <c r="B18459" s="263" t="s">
        <v>32844</v>
      </c>
      <c r="C18459" s="263" t="s">
        <v>23567</v>
      </c>
      <c r="D18459" t="s">
        <v>34973</v>
      </c>
    </row>
    <row r="18460" spans="1:4" x14ac:dyDescent="0.2">
      <c r="A18460" s="263" t="s">
        <v>20436</v>
      </c>
      <c r="B18460" s="263" t="s">
        <v>32844</v>
      </c>
      <c r="C18460" s="263" t="s">
        <v>23567</v>
      </c>
      <c r="D18460" t="s">
        <v>34973</v>
      </c>
    </row>
    <row r="18461" spans="1:4" x14ac:dyDescent="0.2">
      <c r="A18461" s="263" t="s">
        <v>4959</v>
      </c>
      <c r="B18461" s="263" t="s">
        <v>32845</v>
      </c>
      <c r="C18461" s="263" t="s">
        <v>23567</v>
      </c>
      <c r="D18461" t="s">
        <v>34973</v>
      </c>
    </row>
    <row r="18462" spans="1:4" x14ac:dyDescent="0.2">
      <c r="A18462" s="263" t="s">
        <v>20437</v>
      </c>
      <c r="B18462" s="263" t="s">
        <v>32845</v>
      </c>
      <c r="C18462" s="263" t="s">
        <v>23567</v>
      </c>
      <c r="D18462" t="s">
        <v>34973</v>
      </c>
    </row>
    <row r="18463" spans="1:4" x14ac:dyDescent="0.2">
      <c r="A18463" s="263" t="s">
        <v>4960</v>
      </c>
      <c r="B18463" s="263" t="s">
        <v>32846</v>
      </c>
      <c r="C18463" s="263" t="s">
        <v>23567</v>
      </c>
      <c r="D18463" t="s">
        <v>34973</v>
      </c>
    </row>
    <row r="18464" spans="1:4" x14ac:dyDescent="0.2">
      <c r="A18464" s="263" t="s">
        <v>20438</v>
      </c>
      <c r="B18464" s="263" t="s">
        <v>32846</v>
      </c>
      <c r="C18464" s="263" t="s">
        <v>23567</v>
      </c>
      <c r="D18464" t="s">
        <v>34973</v>
      </c>
    </row>
    <row r="18465" spans="1:4" x14ac:dyDescent="0.2">
      <c r="A18465" s="263" t="s">
        <v>4961</v>
      </c>
      <c r="B18465" s="263" t="s">
        <v>32847</v>
      </c>
      <c r="C18465" s="263" t="s">
        <v>23567</v>
      </c>
      <c r="D18465" t="s">
        <v>34973</v>
      </c>
    </row>
    <row r="18466" spans="1:4" x14ac:dyDescent="0.2">
      <c r="A18466" s="263" t="s">
        <v>20439</v>
      </c>
      <c r="B18466" s="263" t="s">
        <v>32847</v>
      </c>
      <c r="C18466" s="263" t="s">
        <v>23567</v>
      </c>
      <c r="D18466" t="s">
        <v>34973</v>
      </c>
    </row>
    <row r="18467" spans="1:4" x14ac:dyDescent="0.2">
      <c r="A18467" s="263" t="s">
        <v>4962</v>
      </c>
      <c r="B18467" s="263" t="s">
        <v>32848</v>
      </c>
      <c r="C18467" s="263" t="s">
        <v>23567</v>
      </c>
      <c r="D18467" t="s">
        <v>34973</v>
      </c>
    </row>
    <row r="18468" spans="1:4" x14ac:dyDescent="0.2">
      <c r="A18468" s="263" t="s">
        <v>20440</v>
      </c>
      <c r="B18468" s="263" t="s">
        <v>32848</v>
      </c>
      <c r="C18468" s="263" t="s">
        <v>23567</v>
      </c>
      <c r="D18468" t="s">
        <v>34973</v>
      </c>
    </row>
    <row r="18469" spans="1:4" x14ac:dyDescent="0.2">
      <c r="A18469" s="263" t="s">
        <v>4963</v>
      </c>
      <c r="B18469" s="263" t="s">
        <v>32849</v>
      </c>
      <c r="C18469" s="263" t="s">
        <v>23567</v>
      </c>
      <c r="D18469" t="s">
        <v>34973</v>
      </c>
    </row>
    <row r="18470" spans="1:4" x14ac:dyDescent="0.2">
      <c r="A18470" s="263" t="s">
        <v>20441</v>
      </c>
      <c r="B18470" s="263" t="s">
        <v>32849</v>
      </c>
      <c r="C18470" s="263" t="s">
        <v>23567</v>
      </c>
      <c r="D18470" t="s">
        <v>34973</v>
      </c>
    </row>
    <row r="18471" spans="1:4" x14ac:dyDescent="0.2">
      <c r="A18471" s="263" t="s">
        <v>4964</v>
      </c>
      <c r="B18471" s="263" t="s">
        <v>32850</v>
      </c>
      <c r="C18471" s="263" t="s">
        <v>20</v>
      </c>
      <c r="D18471" t="s">
        <v>0</v>
      </c>
    </row>
    <row r="18472" spans="1:4" x14ac:dyDescent="0.2">
      <c r="A18472" s="263" t="s">
        <v>20442</v>
      </c>
      <c r="B18472" s="263" t="s">
        <v>32850</v>
      </c>
      <c r="C18472" s="263" t="s">
        <v>20</v>
      </c>
      <c r="D18472" t="s">
        <v>0</v>
      </c>
    </row>
    <row r="18473" spans="1:4" x14ac:dyDescent="0.2">
      <c r="A18473" s="263" t="s">
        <v>4965</v>
      </c>
      <c r="B18473" s="263" t="s">
        <v>32851</v>
      </c>
      <c r="C18473" s="263" t="s">
        <v>20</v>
      </c>
      <c r="D18473" t="s">
        <v>0</v>
      </c>
    </row>
    <row r="18474" spans="1:4" x14ac:dyDescent="0.2">
      <c r="A18474" s="263" t="s">
        <v>20443</v>
      </c>
      <c r="B18474" s="263" t="s">
        <v>32851</v>
      </c>
      <c r="C18474" s="263" t="s">
        <v>20</v>
      </c>
      <c r="D18474" t="s">
        <v>0</v>
      </c>
    </row>
    <row r="18475" spans="1:4" x14ac:dyDescent="0.2">
      <c r="A18475" s="263" t="s">
        <v>4966</v>
      </c>
      <c r="B18475" s="263" t="s">
        <v>32852</v>
      </c>
      <c r="C18475" s="263" t="s">
        <v>20</v>
      </c>
      <c r="D18475" t="s">
        <v>0</v>
      </c>
    </row>
    <row r="18476" spans="1:4" x14ac:dyDescent="0.2">
      <c r="A18476" s="263" t="s">
        <v>20444</v>
      </c>
      <c r="B18476" s="263" t="s">
        <v>32852</v>
      </c>
      <c r="C18476" s="263" t="s">
        <v>20</v>
      </c>
      <c r="D18476" t="s">
        <v>0</v>
      </c>
    </row>
    <row r="18477" spans="1:4" x14ac:dyDescent="0.2">
      <c r="A18477" s="263" t="s">
        <v>4967</v>
      </c>
      <c r="B18477" s="263" t="s">
        <v>32853</v>
      </c>
      <c r="C18477" s="263" t="s">
        <v>20</v>
      </c>
      <c r="D18477" t="s">
        <v>0</v>
      </c>
    </row>
    <row r="18478" spans="1:4" x14ac:dyDescent="0.2">
      <c r="A18478" s="263" t="s">
        <v>20445</v>
      </c>
      <c r="B18478" s="263" t="s">
        <v>32853</v>
      </c>
      <c r="C18478" s="263" t="s">
        <v>20</v>
      </c>
      <c r="D18478" t="s">
        <v>0</v>
      </c>
    </row>
    <row r="18479" spans="1:4" x14ac:dyDescent="0.2">
      <c r="A18479" s="263" t="s">
        <v>4968</v>
      </c>
      <c r="B18479" s="263" t="s">
        <v>32854</v>
      </c>
      <c r="C18479" s="263" t="s">
        <v>20</v>
      </c>
      <c r="D18479" t="s">
        <v>0</v>
      </c>
    </row>
    <row r="18480" spans="1:4" x14ac:dyDescent="0.2">
      <c r="A18480" s="263" t="s">
        <v>20446</v>
      </c>
      <c r="B18480" s="263" t="s">
        <v>32854</v>
      </c>
      <c r="C18480" s="263" t="s">
        <v>20</v>
      </c>
      <c r="D18480" t="s">
        <v>0</v>
      </c>
    </row>
    <row r="18481" spans="1:4" x14ac:dyDescent="0.2">
      <c r="A18481" s="263" t="s">
        <v>10563</v>
      </c>
      <c r="B18481" s="263" t="s">
        <v>32855</v>
      </c>
      <c r="C18481" s="263" t="s">
        <v>23567</v>
      </c>
      <c r="D18481" t="s">
        <v>34973</v>
      </c>
    </row>
    <row r="18482" spans="1:4" x14ac:dyDescent="0.2">
      <c r="A18482" s="263" t="s">
        <v>20447</v>
      </c>
      <c r="B18482" s="263" t="s">
        <v>32855</v>
      </c>
      <c r="C18482" s="263" t="s">
        <v>23567</v>
      </c>
      <c r="D18482" t="s">
        <v>34973</v>
      </c>
    </row>
    <row r="18483" spans="1:4" x14ac:dyDescent="0.2">
      <c r="A18483" s="263" t="s">
        <v>4969</v>
      </c>
      <c r="B18483" s="263" t="s">
        <v>32856</v>
      </c>
      <c r="C18483" s="263" t="s">
        <v>23567</v>
      </c>
      <c r="D18483" t="s">
        <v>34973</v>
      </c>
    </row>
    <row r="18484" spans="1:4" x14ac:dyDescent="0.2">
      <c r="A18484" s="263" t="s">
        <v>20448</v>
      </c>
      <c r="B18484" s="263" t="s">
        <v>32856</v>
      </c>
      <c r="C18484" s="263" t="s">
        <v>23567</v>
      </c>
      <c r="D18484" t="s">
        <v>34973</v>
      </c>
    </row>
    <row r="18485" spans="1:4" x14ac:dyDescent="0.2">
      <c r="A18485" s="263" t="s">
        <v>4970</v>
      </c>
      <c r="B18485" s="263" t="s">
        <v>32857</v>
      </c>
      <c r="C18485" s="263" t="s">
        <v>23567</v>
      </c>
      <c r="D18485" t="s">
        <v>34973</v>
      </c>
    </row>
    <row r="18486" spans="1:4" x14ac:dyDescent="0.2">
      <c r="A18486" s="263" t="s">
        <v>20449</v>
      </c>
      <c r="B18486" s="263" t="s">
        <v>32857</v>
      </c>
      <c r="C18486" s="263" t="s">
        <v>23567</v>
      </c>
      <c r="D18486" t="s">
        <v>34973</v>
      </c>
    </row>
    <row r="18487" spans="1:4" x14ac:dyDescent="0.2">
      <c r="A18487" s="263" t="s">
        <v>4971</v>
      </c>
      <c r="B18487" s="263" t="s">
        <v>32858</v>
      </c>
      <c r="C18487" s="263" t="s">
        <v>23567</v>
      </c>
      <c r="D18487" t="s">
        <v>34973</v>
      </c>
    </row>
    <row r="18488" spans="1:4" x14ac:dyDescent="0.2">
      <c r="A18488" s="263" t="s">
        <v>20450</v>
      </c>
      <c r="B18488" s="263" t="s">
        <v>32858</v>
      </c>
      <c r="C18488" s="263" t="s">
        <v>23567</v>
      </c>
      <c r="D18488" t="s">
        <v>34973</v>
      </c>
    </row>
    <row r="18489" spans="1:4" x14ac:dyDescent="0.2">
      <c r="A18489" s="263" t="s">
        <v>4972</v>
      </c>
      <c r="B18489" s="263" t="s">
        <v>32859</v>
      </c>
      <c r="C18489" s="263" t="s">
        <v>23567</v>
      </c>
      <c r="D18489" t="s">
        <v>34973</v>
      </c>
    </row>
    <row r="18490" spans="1:4" x14ac:dyDescent="0.2">
      <c r="A18490" s="263" t="s">
        <v>20451</v>
      </c>
      <c r="B18490" s="263" t="s">
        <v>32859</v>
      </c>
      <c r="C18490" s="263" t="s">
        <v>23567</v>
      </c>
      <c r="D18490" t="s">
        <v>34973</v>
      </c>
    </row>
    <row r="18491" spans="1:4" x14ac:dyDescent="0.2">
      <c r="A18491" s="263" t="s">
        <v>4973</v>
      </c>
      <c r="B18491" s="263" t="s">
        <v>32860</v>
      </c>
      <c r="C18491" s="263" t="s">
        <v>23567</v>
      </c>
      <c r="D18491" t="s">
        <v>34973</v>
      </c>
    </row>
    <row r="18492" spans="1:4" x14ac:dyDescent="0.2">
      <c r="A18492" s="263" t="s">
        <v>20452</v>
      </c>
      <c r="B18492" s="263" t="s">
        <v>32860</v>
      </c>
      <c r="C18492" s="263" t="s">
        <v>23567</v>
      </c>
      <c r="D18492" t="s">
        <v>34973</v>
      </c>
    </row>
    <row r="18493" spans="1:4" x14ac:dyDescent="0.2">
      <c r="A18493" s="263" t="s">
        <v>4974</v>
      </c>
      <c r="B18493" s="263" t="s">
        <v>32861</v>
      </c>
      <c r="C18493" s="263" t="s">
        <v>23567</v>
      </c>
      <c r="D18493" t="s">
        <v>34973</v>
      </c>
    </row>
    <row r="18494" spans="1:4" x14ac:dyDescent="0.2">
      <c r="A18494" s="263" t="s">
        <v>20453</v>
      </c>
      <c r="B18494" s="263" t="s">
        <v>32861</v>
      </c>
      <c r="C18494" s="263" t="s">
        <v>23567</v>
      </c>
      <c r="D18494" t="s">
        <v>34973</v>
      </c>
    </row>
    <row r="18495" spans="1:4" x14ac:dyDescent="0.2">
      <c r="A18495" s="263" t="s">
        <v>4975</v>
      </c>
      <c r="B18495" s="263" t="s">
        <v>32862</v>
      </c>
      <c r="C18495" s="263" t="s">
        <v>23567</v>
      </c>
      <c r="D18495" t="s">
        <v>34973</v>
      </c>
    </row>
    <row r="18496" spans="1:4" x14ac:dyDescent="0.2">
      <c r="A18496" s="263" t="s">
        <v>20454</v>
      </c>
      <c r="B18496" s="263" t="s">
        <v>32862</v>
      </c>
      <c r="C18496" s="263" t="s">
        <v>23567</v>
      </c>
      <c r="D18496" t="s">
        <v>34973</v>
      </c>
    </row>
    <row r="18497" spans="1:4" x14ac:dyDescent="0.2">
      <c r="A18497" s="263" t="s">
        <v>4976</v>
      </c>
      <c r="B18497" s="263" t="s">
        <v>32863</v>
      </c>
      <c r="C18497" s="263" t="s">
        <v>23567</v>
      </c>
      <c r="D18497" t="s">
        <v>34973</v>
      </c>
    </row>
    <row r="18498" spans="1:4" x14ac:dyDescent="0.2">
      <c r="A18498" s="263" t="s">
        <v>20455</v>
      </c>
      <c r="B18498" s="263" t="s">
        <v>32863</v>
      </c>
      <c r="C18498" s="263" t="s">
        <v>23567</v>
      </c>
      <c r="D18498" t="s">
        <v>34973</v>
      </c>
    </row>
    <row r="18499" spans="1:4" x14ac:dyDescent="0.2">
      <c r="A18499" s="263" t="s">
        <v>10564</v>
      </c>
      <c r="B18499" s="263" t="s">
        <v>32864</v>
      </c>
      <c r="C18499" s="263" t="s">
        <v>23567</v>
      </c>
      <c r="D18499" t="s">
        <v>34973</v>
      </c>
    </row>
    <row r="18500" spans="1:4" x14ac:dyDescent="0.2">
      <c r="A18500" s="263" t="s">
        <v>20456</v>
      </c>
      <c r="B18500" s="263" t="s">
        <v>32864</v>
      </c>
      <c r="C18500" s="263" t="s">
        <v>23567</v>
      </c>
      <c r="D18500" t="s">
        <v>34973</v>
      </c>
    </row>
    <row r="18501" spans="1:4" x14ac:dyDescent="0.2">
      <c r="A18501" s="263" t="s">
        <v>23234</v>
      </c>
      <c r="B18501" s="263" t="s">
        <v>32865</v>
      </c>
      <c r="C18501" s="263" t="s">
        <v>23567</v>
      </c>
      <c r="D18501" t="s">
        <v>34973</v>
      </c>
    </row>
    <row r="18502" spans="1:4" x14ac:dyDescent="0.2">
      <c r="A18502" s="263" t="s">
        <v>23235</v>
      </c>
      <c r="B18502" s="263" t="s">
        <v>32865</v>
      </c>
      <c r="C18502" s="263" t="s">
        <v>23567</v>
      </c>
      <c r="D18502" t="s">
        <v>34973</v>
      </c>
    </row>
    <row r="18503" spans="1:4" x14ac:dyDescent="0.2">
      <c r="A18503" s="263" t="s">
        <v>4977</v>
      </c>
      <c r="B18503" s="263" t="s">
        <v>32866</v>
      </c>
      <c r="C18503" s="263" t="s">
        <v>23567</v>
      </c>
      <c r="D18503" t="s">
        <v>34973</v>
      </c>
    </row>
    <row r="18504" spans="1:4" x14ac:dyDescent="0.2">
      <c r="A18504" s="263" t="s">
        <v>20457</v>
      </c>
      <c r="B18504" s="263" t="s">
        <v>32866</v>
      </c>
      <c r="C18504" s="263" t="s">
        <v>23567</v>
      </c>
      <c r="D18504" t="s">
        <v>34973</v>
      </c>
    </row>
    <row r="18505" spans="1:4" x14ac:dyDescent="0.2">
      <c r="A18505" s="263" t="s">
        <v>10565</v>
      </c>
      <c r="B18505" s="263" t="s">
        <v>32867</v>
      </c>
      <c r="C18505" s="263" t="s">
        <v>23567</v>
      </c>
      <c r="D18505" t="s">
        <v>34973</v>
      </c>
    </row>
    <row r="18506" spans="1:4" x14ac:dyDescent="0.2">
      <c r="A18506" s="263" t="s">
        <v>20458</v>
      </c>
      <c r="B18506" s="263" t="s">
        <v>32867</v>
      </c>
      <c r="C18506" s="263" t="s">
        <v>23567</v>
      </c>
      <c r="D18506" t="s">
        <v>34973</v>
      </c>
    </row>
    <row r="18507" spans="1:4" x14ac:dyDescent="0.2">
      <c r="A18507" s="263" t="s">
        <v>4978</v>
      </c>
      <c r="B18507" s="263" t="s">
        <v>32868</v>
      </c>
      <c r="C18507" s="263" t="s">
        <v>23567</v>
      </c>
      <c r="D18507" t="s">
        <v>34973</v>
      </c>
    </row>
    <row r="18508" spans="1:4" x14ac:dyDescent="0.2">
      <c r="A18508" s="263" t="s">
        <v>20459</v>
      </c>
      <c r="B18508" s="263" t="s">
        <v>32868</v>
      </c>
      <c r="C18508" s="263" t="s">
        <v>23567</v>
      </c>
      <c r="D18508" t="s">
        <v>34973</v>
      </c>
    </row>
    <row r="18509" spans="1:4" x14ac:dyDescent="0.2">
      <c r="A18509" s="263" t="s">
        <v>4979</v>
      </c>
      <c r="B18509" s="263" t="s">
        <v>32869</v>
      </c>
      <c r="C18509" s="263" t="s">
        <v>23567</v>
      </c>
      <c r="D18509" t="s">
        <v>34973</v>
      </c>
    </row>
    <row r="18510" spans="1:4" x14ac:dyDescent="0.2">
      <c r="A18510" s="263" t="s">
        <v>20460</v>
      </c>
      <c r="B18510" s="263" t="s">
        <v>32869</v>
      </c>
      <c r="C18510" s="263" t="s">
        <v>23567</v>
      </c>
      <c r="D18510" t="s">
        <v>34973</v>
      </c>
    </row>
    <row r="18511" spans="1:4" x14ac:dyDescent="0.2">
      <c r="A18511" s="263" t="s">
        <v>4980</v>
      </c>
      <c r="B18511" s="263" t="s">
        <v>32870</v>
      </c>
      <c r="C18511" s="263" t="s">
        <v>23567</v>
      </c>
      <c r="D18511" t="s">
        <v>34973</v>
      </c>
    </row>
    <row r="18512" spans="1:4" x14ac:dyDescent="0.2">
      <c r="A18512" s="263" t="s">
        <v>20461</v>
      </c>
      <c r="B18512" s="263" t="s">
        <v>32870</v>
      </c>
      <c r="C18512" s="263" t="s">
        <v>23567</v>
      </c>
      <c r="D18512" t="s">
        <v>34973</v>
      </c>
    </row>
    <row r="18513" spans="1:4" x14ac:dyDescent="0.2">
      <c r="A18513" s="263" t="s">
        <v>4981</v>
      </c>
      <c r="B18513" s="263" t="s">
        <v>32871</v>
      </c>
      <c r="C18513" s="263" t="s">
        <v>23567</v>
      </c>
      <c r="D18513" t="s">
        <v>34973</v>
      </c>
    </row>
    <row r="18514" spans="1:4" x14ac:dyDescent="0.2">
      <c r="A18514" s="263" t="s">
        <v>20462</v>
      </c>
      <c r="B18514" s="263" t="s">
        <v>32871</v>
      </c>
      <c r="C18514" s="263" t="s">
        <v>23567</v>
      </c>
      <c r="D18514" t="s">
        <v>34973</v>
      </c>
    </row>
    <row r="18515" spans="1:4" x14ac:dyDescent="0.2">
      <c r="A18515" s="263" t="s">
        <v>4982</v>
      </c>
      <c r="B18515" s="263" t="s">
        <v>32872</v>
      </c>
      <c r="C18515" s="263" t="s">
        <v>23567</v>
      </c>
      <c r="D18515" t="s">
        <v>34973</v>
      </c>
    </row>
    <row r="18516" spans="1:4" x14ac:dyDescent="0.2">
      <c r="A18516" s="263" t="s">
        <v>20463</v>
      </c>
      <c r="B18516" s="263" t="s">
        <v>32872</v>
      </c>
      <c r="C18516" s="263" t="s">
        <v>23567</v>
      </c>
      <c r="D18516" t="s">
        <v>34973</v>
      </c>
    </row>
    <row r="18517" spans="1:4" x14ac:dyDescent="0.2">
      <c r="A18517" s="263" t="s">
        <v>4983</v>
      </c>
      <c r="B18517" s="263" t="s">
        <v>32873</v>
      </c>
      <c r="C18517" s="263" t="s">
        <v>23567</v>
      </c>
      <c r="D18517" t="s">
        <v>34973</v>
      </c>
    </row>
    <row r="18518" spans="1:4" x14ac:dyDescent="0.2">
      <c r="A18518" s="263" t="s">
        <v>20464</v>
      </c>
      <c r="B18518" s="263" t="s">
        <v>32873</v>
      </c>
      <c r="C18518" s="263" t="s">
        <v>23567</v>
      </c>
      <c r="D18518" t="s">
        <v>34973</v>
      </c>
    </row>
    <row r="18519" spans="1:4" x14ac:dyDescent="0.2">
      <c r="A18519" s="263" t="s">
        <v>4984</v>
      </c>
      <c r="B18519" s="263" t="s">
        <v>32874</v>
      </c>
      <c r="C18519" s="263" t="s">
        <v>23567</v>
      </c>
      <c r="D18519" t="s">
        <v>34973</v>
      </c>
    </row>
    <row r="18520" spans="1:4" x14ac:dyDescent="0.2">
      <c r="A18520" s="263" t="s">
        <v>20465</v>
      </c>
      <c r="B18520" s="263" t="s">
        <v>32874</v>
      </c>
      <c r="C18520" s="263" t="s">
        <v>23567</v>
      </c>
      <c r="D18520" t="s">
        <v>34973</v>
      </c>
    </row>
    <row r="18521" spans="1:4" x14ac:dyDescent="0.2">
      <c r="A18521" s="263" t="s">
        <v>4985</v>
      </c>
      <c r="B18521" s="263" t="s">
        <v>32875</v>
      </c>
      <c r="C18521" s="263" t="s">
        <v>23567</v>
      </c>
      <c r="D18521" t="s">
        <v>34973</v>
      </c>
    </row>
    <row r="18522" spans="1:4" x14ac:dyDescent="0.2">
      <c r="A18522" s="263" t="s">
        <v>20466</v>
      </c>
      <c r="B18522" s="263" t="s">
        <v>32875</v>
      </c>
      <c r="C18522" s="263" t="s">
        <v>23567</v>
      </c>
      <c r="D18522" t="s">
        <v>34973</v>
      </c>
    </row>
    <row r="18523" spans="1:4" x14ac:dyDescent="0.2">
      <c r="A18523" s="263" t="s">
        <v>4986</v>
      </c>
      <c r="B18523" s="263" t="s">
        <v>32876</v>
      </c>
      <c r="C18523" s="263" t="s">
        <v>23567</v>
      </c>
      <c r="D18523" t="s">
        <v>34973</v>
      </c>
    </row>
    <row r="18524" spans="1:4" x14ac:dyDescent="0.2">
      <c r="A18524" s="263" t="s">
        <v>20467</v>
      </c>
      <c r="B18524" s="263" t="s">
        <v>32876</v>
      </c>
      <c r="C18524" s="263" t="s">
        <v>23567</v>
      </c>
      <c r="D18524" t="s">
        <v>34973</v>
      </c>
    </row>
    <row r="18525" spans="1:4" x14ac:dyDescent="0.2">
      <c r="A18525" s="263" t="s">
        <v>4987</v>
      </c>
      <c r="B18525" s="263" t="s">
        <v>32877</v>
      </c>
      <c r="C18525" s="263" t="s">
        <v>23567</v>
      </c>
      <c r="D18525" t="s">
        <v>34973</v>
      </c>
    </row>
    <row r="18526" spans="1:4" x14ac:dyDescent="0.2">
      <c r="A18526" s="263" t="s">
        <v>20468</v>
      </c>
      <c r="B18526" s="263" t="s">
        <v>32877</v>
      </c>
      <c r="C18526" s="263" t="s">
        <v>23567</v>
      </c>
      <c r="D18526" t="s">
        <v>34973</v>
      </c>
    </row>
    <row r="18527" spans="1:4" x14ac:dyDescent="0.2">
      <c r="A18527" s="263" t="s">
        <v>4988</v>
      </c>
      <c r="B18527" s="263" t="s">
        <v>32878</v>
      </c>
      <c r="C18527" s="263" t="s">
        <v>23567</v>
      </c>
      <c r="D18527" t="s">
        <v>34973</v>
      </c>
    </row>
    <row r="18528" spans="1:4" x14ac:dyDescent="0.2">
      <c r="A18528" s="263" t="s">
        <v>20469</v>
      </c>
      <c r="B18528" s="263" t="s">
        <v>32878</v>
      </c>
      <c r="C18528" s="263" t="s">
        <v>23567</v>
      </c>
      <c r="D18528" t="s">
        <v>34973</v>
      </c>
    </row>
    <row r="18529" spans="1:4" x14ac:dyDescent="0.2">
      <c r="A18529" s="263" t="s">
        <v>4989</v>
      </c>
      <c r="B18529" s="263" t="s">
        <v>32879</v>
      </c>
      <c r="C18529" s="263" t="s">
        <v>23567</v>
      </c>
      <c r="D18529" t="s">
        <v>34973</v>
      </c>
    </row>
    <row r="18530" spans="1:4" x14ac:dyDescent="0.2">
      <c r="A18530" s="263" t="s">
        <v>20470</v>
      </c>
      <c r="B18530" s="263" t="s">
        <v>32879</v>
      </c>
      <c r="C18530" s="263" t="s">
        <v>23567</v>
      </c>
      <c r="D18530" t="s">
        <v>34973</v>
      </c>
    </row>
    <row r="18531" spans="1:4" x14ac:dyDescent="0.2">
      <c r="A18531" s="263" t="s">
        <v>4990</v>
      </c>
      <c r="B18531" s="263" t="s">
        <v>32880</v>
      </c>
      <c r="C18531" s="263" t="s">
        <v>23567</v>
      </c>
      <c r="D18531" t="s">
        <v>34973</v>
      </c>
    </row>
    <row r="18532" spans="1:4" x14ac:dyDescent="0.2">
      <c r="A18532" s="263" t="s">
        <v>20471</v>
      </c>
      <c r="B18532" s="263" t="s">
        <v>32880</v>
      </c>
      <c r="C18532" s="263" t="s">
        <v>23567</v>
      </c>
      <c r="D18532" t="s">
        <v>34973</v>
      </c>
    </row>
    <row r="18533" spans="1:4" x14ac:dyDescent="0.2">
      <c r="A18533" s="263" t="s">
        <v>4991</v>
      </c>
      <c r="B18533" s="263" t="s">
        <v>32881</v>
      </c>
      <c r="C18533" s="263" t="s">
        <v>23567</v>
      </c>
      <c r="D18533" t="s">
        <v>34973</v>
      </c>
    </row>
    <row r="18534" spans="1:4" x14ac:dyDescent="0.2">
      <c r="A18534" s="263" t="s">
        <v>20472</v>
      </c>
      <c r="B18534" s="263" t="s">
        <v>32881</v>
      </c>
      <c r="C18534" s="263" t="s">
        <v>23567</v>
      </c>
      <c r="D18534" t="s">
        <v>34973</v>
      </c>
    </row>
    <row r="18535" spans="1:4" x14ac:dyDescent="0.2">
      <c r="A18535" s="263" t="s">
        <v>4992</v>
      </c>
      <c r="B18535" s="263" t="s">
        <v>32882</v>
      </c>
      <c r="C18535" s="263" t="s">
        <v>23567</v>
      </c>
      <c r="D18535" t="s">
        <v>34973</v>
      </c>
    </row>
    <row r="18536" spans="1:4" x14ac:dyDescent="0.2">
      <c r="A18536" s="263" t="s">
        <v>20473</v>
      </c>
      <c r="B18536" s="263" t="s">
        <v>32882</v>
      </c>
      <c r="C18536" s="263" t="s">
        <v>23567</v>
      </c>
      <c r="D18536" t="s">
        <v>34973</v>
      </c>
    </row>
    <row r="18537" spans="1:4" x14ac:dyDescent="0.2">
      <c r="A18537" s="263" t="s">
        <v>4993</v>
      </c>
      <c r="B18537" s="263" t="s">
        <v>32883</v>
      </c>
      <c r="C18537" s="263" t="s">
        <v>23567</v>
      </c>
      <c r="D18537" t="s">
        <v>34973</v>
      </c>
    </row>
    <row r="18538" spans="1:4" x14ac:dyDescent="0.2">
      <c r="A18538" s="263" t="s">
        <v>20474</v>
      </c>
      <c r="B18538" s="263" t="s">
        <v>32883</v>
      </c>
      <c r="C18538" s="263" t="s">
        <v>23567</v>
      </c>
      <c r="D18538" t="s">
        <v>34973</v>
      </c>
    </row>
    <row r="18539" spans="1:4" x14ac:dyDescent="0.2">
      <c r="A18539" s="263" t="s">
        <v>4994</v>
      </c>
      <c r="B18539" s="263" t="s">
        <v>32884</v>
      </c>
      <c r="C18539" s="263" t="s">
        <v>23567</v>
      </c>
      <c r="D18539" t="s">
        <v>34973</v>
      </c>
    </row>
    <row r="18540" spans="1:4" x14ac:dyDescent="0.2">
      <c r="A18540" s="263" t="s">
        <v>20475</v>
      </c>
      <c r="B18540" s="263" t="s">
        <v>32884</v>
      </c>
      <c r="C18540" s="263" t="s">
        <v>23567</v>
      </c>
      <c r="D18540" t="s">
        <v>34973</v>
      </c>
    </row>
    <row r="18541" spans="1:4" x14ac:dyDescent="0.2">
      <c r="A18541" s="263" t="s">
        <v>10566</v>
      </c>
      <c r="B18541" s="263" t="s">
        <v>32885</v>
      </c>
      <c r="C18541" s="263" t="s">
        <v>23567</v>
      </c>
      <c r="D18541" t="s">
        <v>34973</v>
      </c>
    </row>
    <row r="18542" spans="1:4" x14ac:dyDescent="0.2">
      <c r="A18542" s="263" t="s">
        <v>20476</v>
      </c>
      <c r="B18542" s="263" t="s">
        <v>32885</v>
      </c>
      <c r="C18542" s="263" t="s">
        <v>23567</v>
      </c>
      <c r="D18542" t="s">
        <v>34973</v>
      </c>
    </row>
    <row r="18543" spans="1:4" x14ac:dyDescent="0.2">
      <c r="A18543" s="263" t="s">
        <v>10567</v>
      </c>
      <c r="B18543" s="263" t="s">
        <v>32886</v>
      </c>
      <c r="C18543" s="263" t="s">
        <v>23567</v>
      </c>
      <c r="D18543" t="s">
        <v>34973</v>
      </c>
    </row>
    <row r="18544" spans="1:4" x14ac:dyDescent="0.2">
      <c r="A18544" s="263" t="s">
        <v>20477</v>
      </c>
      <c r="B18544" s="263" t="s">
        <v>32886</v>
      </c>
      <c r="C18544" s="263" t="s">
        <v>23567</v>
      </c>
      <c r="D18544" t="s">
        <v>34973</v>
      </c>
    </row>
    <row r="18545" spans="1:4" x14ac:dyDescent="0.2">
      <c r="A18545" s="263" t="s">
        <v>10568</v>
      </c>
      <c r="B18545" s="263" t="s">
        <v>32887</v>
      </c>
      <c r="C18545" s="263" t="s">
        <v>23567</v>
      </c>
      <c r="D18545" t="s">
        <v>34973</v>
      </c>
    </row>
    <row r="18546" spans="1:4" x14ac:dyDescent="0.2">
      <c r="A18546" s="263" t="s">
        <v>20478</v>
      </c>
      <c r="B18546" s="263" t="s">
        <v>32887</v>
      </c>
      <c r="C18546" s="263" t="s">
        <v>23567</v>
      </c>
      <c r="D18546" t="s">
        <v>34973</v>
      </c>
    </row>
    <row r="18547" spans="1:4" x14ac:dyDescent="0.2">
      <c r="A18547" s="263" t="s">
        <v>10569</v>
      </c>
      <c r="B18547" s="263" t="s">
        <v>32888</v>
      </c>
      <c r="C18547" s="263" t="s">
        <v>23567</v>
      </c>
      <c r="D18547" t="s">
        <v>34973</v>
      </c>
    </row>
    <row r="18548" spans="1:4" x14ac:dyDescent="0.2">
      <c r="A18548" s="263" t="s">
        <v>20479</v>
      </c>
      <c r="B18548" s="263" t="s">
        <v>32888</v>
      </c>
      <c r="C18548" s="263" t="s">
        <v>23567</v>
      </c>
      <c r="D18548" t="s">
        <v>34973</v>
      </c>
    </row>
    <row r="18549" spans="1:4" x14ac:dyDescent="0.2">
      <c r="A18549" s="263" t="s">
        <v>10570</v>
      </c>
      <c r="B18549" s="263" t="s">
        <v>32889</v>
      </c>
      <c r="C18549" s="263" t="s">
        <v>23567</v>
      </c>
      <c r="D18549" t="s">
        <v>34973</v>
      </c>
    </row>
    <row r="18550" spans="1:4" x14ac:dyDescent="0.2">
      <c r="A18550" s="263" t="s">
        <v>20480</v>
      </c>
      <c r="B18550" s="263" t="s">
        <v>32889</v>
      </c>
      <c r="C18550" s="263" t="s">
        <v>23567</v>
      </c>
      <c r="D18550" t="s">
        <v>34973</v>
      </c>
    </row>
    <row r="18551" spans="1:4" x14ac:dyDescent="0.2">
      <c r="A18551" s="263" t="s">
        <v>10571</v>
      </c>
      <c r="B18551" s="263" t="s">
        <v>32890</v>
      </c>
      <c r="C18551" s="263" t="s">
        <v>23567</v>
      </c>
      <c r="D18551" t="s">
        <v>34973</v>
      </c>
    </row>
    <row r="18552" spans="1:4" x14ac:dyDescent="0.2">
      <c r="A18552" s="263" t="s">
        <v>20481</v>
      </c>
      <c r="B18552" s="263" t="s">
        <v>32890</v>
      </c>
      <c r="C18552" s="263" t="s">
        <v>23567</v>
      </c>
      <c r="D18552" t="s">
        <v>34973</v>
      </c>
    </row>
    <row r="18553" spans="1:4" x14ac:dyDescent="0.2">
      <c r="A18553" s="263" t="s">
        <v>10572</v>
      </c>
      <c r="B18553" s="263" t="s">
        <v>32891</v>
      </c>
      <c r="C18553" s="263" t="s">
        <v>23567</v>
      </c>
      <c r="D18553" t="s">
        <v>34973</v>
      </c>
    </row>
    <row r="18554" spans="1:4" x14ac:dyDescent="0.2">
      <c r="A18554" s="263" t="s">
        <v>20482</v>
      </c>
      <c r="B18554" s="263" t="s">
        <v>32891</v>
      </c>
      <c r="C18554" s="263" t="s">
        <v>23567</v>
      </c>
      <c r="D18554" t="s">
        <v>34973</v>
      </c>
    </row>
    <row r="18555" spans="1:4" x14ac:dyDescent="0.2">
      <c r="A18555" s="263" t="s">
        <v>10573</v>
      </c>
      <c r="B18555" s="263" t="s">
        <v>32892</v>
      </c>
      <c r="C18555" s="263" t="s">
        <v>23567</v>
      </c>
      <c r="D18555" t="s">
        <v>34973</v>
      </c>
    </row>
    <row r="18556" spans="1:4" x14ac:dyDescent="0.2">
      <c r="A18556" s="263" t="s">
        <v>20483</v>
      </c>
      <c r="B18556" s="263" t="s">
        <v>32892</v>
      </c>
      <c r="C18556" s="263" t="s">
        <v>23567</v>
      </c>
      <c r="D18556" t="s">
        <v>34973</v>
      </c>
    </row>
    <row r="18557" spans="1:4" x14ac:dyDescent="0.2">
      <c r="A18557" s="263" t="s">
        <v>10574</v>
      </c>
      <c r="B18557" s="263" t="s">
        <v>32893</v>
      </c>
      <c r="C18557" s="263" t="s">
        <v>23567</v>
      </c>
      <c r="D18557" t="s">
        <v>34973</v>
      </c>
    </row>
    <row r="18558" spans="1:4" x14ac:dyDescent="0.2">
      <c r="A18558" s="263" t="s">
        <v>20484</v>
      </c>
      <c r="B18558" s="263" t="s">
        <v>32893</v>
      </c>
      <c r="C18558" s="263" t="s">
        <v>23567</v>
      </c>
      <c r="D18558" t="s">
        <v>34973</v>
      </c>
    </row>
    <row r="18559" spans="1:4" x14ac:dyDescent="0.2">
      <c r="A18559" s="263" t="s">
        <v>23236</v>
      </c>
      <c r="B18559" s="263" t="s">
        <v>32894</v>
      </c>
      <c r="C18559" s="263" t="s">
        <v>23567</v>
      </c>
      <c r="D18559" t="s">
        <v>34973</v>
      </c>
    </row>
    <row r="18560" spans="1:4" x14ac:dyDescent="0.2">
      <c r="A18560" s="263" t="s">
        <v>23237</v>
      </c>
      <c r="B18560" s="263" t="s">
        <v>32894</v>
      </c>
      <c r="C18560" s="263" t="s">
        <v>23567</v>
      </c>
      <c r="D18560" t="s">
        <v>34973</v>
      </c>
    </row>
    <row r="18561" spans="1:4" x14ac:dyDescent="0.2">
      <c r="A18561" s="263" t="s">
        <v>4995</v>
      </c>
      <c r="B18561" s="263" t="s">
        <v>32895</v>
      </c>
      <c r="C18561" s="263" t="s">
        <v>23567</v>
      </c>
      <c r="D18561" t="s">
        <v>34973</v>
      </c>
    </row>
    <row r="18562" spans="1:4" x14ac:dyDescent="0.2">
      <c r="A18562" s="263" t="s">
        <v>20485</v>
      </c>
      <c r="B18562" s="263" t="s">
        <v>32895</v>
      </c>
      <c r="C18562" s="263" t="s">
        <v>23567</v>
      </c>
      <c r="D18562" t="s">
        <v>34973</v>
      </c>
    </row>
    <row r="18563" spans="1:4" x14ac:dyDescent="0.2">
      <c r="A18563" s="263" t="s">
        <v>4996</v>
      </c>
      <c r="B18563" s="263" t="s">
        <v>32896</v>
      </c>
      <c r="C18563" s="263" t="s">
        <v>23567</v>
      </c>
      <c r="D18563" t="s">
        <v>34973</v>
      </c>
    </row>
    <row r="18564" spans="1:4" x14ac:dyDescent="0.2">
      <c r="A18564" s="263" t="s">
        <v>20486</v>
      </c>
      <c r="B18564" s="263" t="s">
        <v>32896</v>
      </c>
      <c r="C18564" s="263" t="s">
        <v>23567</v>
      </c>
      <c r="D18564" t="s">
        <v>34973</v>
      </c>
    </row>
    <row r="18565" spans="1:4" x14ac:dyDescent="0.2">
      <c r="A18565" s="263" t="s">
        <v>4997</v>
      </c>
      <c r="B18565" s="263" t="s">
        <v>32897</v>
      </c>
      <c r="C18565" s="263" t="s">
        <v>23567</v>
      </c>
      <c r="D18565" t="s">
        <v>34973</v>
      </c>
    </row>
    <row r="18566" spans="1:4" x14ac:dyDescent="0.2">
      <c r="A18566" s="263" t="s">
        <v>20487</v>
      </c>
      <c r="B18566" s="263" t="s">
        <v>32897</v>
      </c>
      <c r="C18566" s="263" t="s">
        <v>23567</v>
      </c>
      <c r="D18566" t="s">
        <v>34973</v>
      </c>
    </row>
    <row r="18567" spans="1:4" x14ac:dyDescent="0.2">
      <c r="A18567" s="263" t="s">
        <v>4998</v>
      </c>
      <c r="B18567" s="263" t="s">
        <v>32898</v>
      </c>
      <c r="C18567" s="263" t="s">
        <v>23567</v>
      </c>
      <c r="D18567" t="s">
        <v>34973</v>
      </c>
    </row>
    <row r="18568" spans="1:4" x14ac:dyDescent="0.2">
      <c r="A18568" s="263" t="s">
        <v>20488</v>
      </c>
      <c r="B18568" s="263" t="s">
        <v>32898</v>
      </c>
      <c r="C18568" s="263" t="s">
        <v>23567</v>
      </c>
      <c r="D18568" t="s">
        <v>34973</v>
      </c>
    </row>
    <row r="18569" spans="1:4" x14ac:dyDescent="0.2">
      <c r="A18569" s="263" t="s">
        <v>4999</v>
      </c>
      <c r="B18569" s="263" t="s">
        <v>32899</v>
      </c>
      <c r="C18569" s="263" t="s">
        <v>23567</v>
      </c>
      <c r="D18569" t="s">
        <v>34973</v>
      </c>
    </row>
    <row r="18570" spans="1:4" x14ac:dyDescent="0.2">
      <c r="A18570" s="263" t="s">
        <v>20489</v>
      </c>
      <c r="B18570" s="263" t="s">
        <v>32899</v>
      </c>
      <c r="C18570" s="263" t="s">
        <v>23567</v>
      </c>
      <c r="D18570" t="s">
        <v>34973</v>
      </c>
    </row>
    <row r="18571" spans="1:4" x14ac:dyDescent="0.2">
      <c r="A18571" s="263" t="s">
        <v>5000</v>
      </c>
      <c r="B18571" s="263" t="s">
        <v>32900</v>
      </c>
      <c r="C18571" s="263" t="s">
        <v>20</v>
      </c>
      <c r="D18571" t="s">
        <v>0</v>
      </c>
    </row>
    <row r="18572" spans="1:4" x14ac:dyDescent="0.2">
      <c r="A18572" s="263" t="s">
        <v>20490</v>
      </c>
      <c r="B18572" s="263" t="s">
        <v>32900</v>
      </c>
      <c r="C18572" s="263" t="s">
        <v>20</v>
      </c>
      <c r="D18572" t="s">
        <v>0</v>
      </c>
    </row>
    <row r="18573" spans="1:4" x14ac:dyDescent="0.2">
      <c r="A18573" s="263" t="s">
        <v>5001</v>
      </c>
      <c r="B18573" s="263" t="s">
        <v>32901</v>
      </c>
      <c r="C18573" s="263" t="s">
        <v>20</v>
      </c>
      <c r="D18573" t="s">
        <v>0</v>
      </c>
    </row>
    <row r="18574" spans="1:4" x14ac:dyDescent="0.2">
      <c r="A18574" s="263" t="s">
        <v>20491</v>
      </c>
      <c r="B18574" s="263" t="s">
        <v>32901</v>
      </c>
      <c r="C18574" s="263" t="s">
        <v>20</v>
      </c>
      <c r="D18574" t="s">
        <v>0</v>
      </c>
    </row>
    <row r="18575" spans="1:4" x14ac:dyDescent="0.2">
      <c r="A18575" s="263" t="s">
        <v>5002</v>
      </c>
      <c r="B18575" s="263" t="s">
        <v>32902</v>
      </c>
      <c r="C18575" s="263" t="s">
        <v>23567</v>
      </c>
      <c r="D18575" t="s">
        <v>34973</v>
      </c>
    </row>
    <row r="18576" spans="1:4" x14ac:dyDescent="0.2">
      <c r="A18576" s="263" t="s">
        <v>20492</v>
      </c>
      <c r="B18576" s="263" t="s">
        <v>32902</v>
      </c>
      <c r="C18576" s="263" t="s">
        <v>23567</v>
      </c>
      <c r="D18576" t="s">
        <v>34973</v>
      </c>
    </row>
    <row r="18577" spans="1:4" x14ac:dyDescent="0.2">
      <c r="A18577" s="263" t="s">
        <v>5003</v>
      </c>
      <c r="B18577" s="263" t="s">
        <v>32903</v>
      </c>
      <c r="C18577" s="263" t="s">
        <v>23567</v>
      </c>
      <c r="D18577" t="s">
        <v>34973</v>
      </c>
    </row>
    <row r="18578" spans="1:4" x14ac:dyDescent="0.2">
      <c r="A18578" s="263" t="s">
        <v>20493</v>
      </c>
      <c r="B18578" s="263" t="s">
        <v>32903</v>
      </c>
      <c r="C18578" s="263" t="s">
        <v>23567</v>
      </c>
      <c r="D18578" t="s">
        <v>34973</v>
      </c>
    </row>
    <row r="18579" spans="1:4" x14ac:dyDescent="0.2">
      <c r="A18579" s="263" t="s">
        <v>10575</v>
      </c>
      <c r="B18579" s="263" t="s">
        <v>32904</v>
      </c>
      <c r="C18579" s="263" t="s">
        <v>23567</v>
      </c>
      <c r="D18579" t="s">
        <v>34973</v>
      </c>
    </row>
    <row r="18580" spans="1:4" x14ac:dyDescent="0.2">
      <c r="A18580" s="263" t="s">
        <v>20494</v>
      </c>
      <c r="B18580" s="263" t="s">
        <v>32904</v>
      </c>
      <c r="C18580" s="263" t="s">
        <v>23567</v>
      </c>
      <c r="D18580" t="s">
        <v>34973</v>
      </c>
    </row>
    <row r="18581" spans="1:4" x14ac:dyDescent="0.2">
      <c r="A18581" s="263" t="s">
        <v>5004</v>
      </c>
      <c r="B18581" s="263" t="s">
        <v>32905</v>
      </c>
      <c r="C18581" s="263" t="s">
        <v>23567</v>
      </c>
      <c r="D18581" t="s">
        <v>34973</v>
      </c>
    </row>
    <row r="18582" spans="1:4" x14ac:dyDescent="0.2">
      <c r="A18582" s="263" t="s">
        <v>20495</v>
      </c>
      <c r="B18582" s="263" t="s">
        <v>32905</v>
      </c>
      <c r="C18582" s="263" t="s">
        <v>23567</v>
      </c>
      <c r="D18582" t="s">
        <v>34973</v>
      </c>
    </row>
    <row r="18583" spans="1:4" x14ac:dyDescent="0.2">
      <c r="A18583" s="263" t="s">
        <v>10576</v>
      </c>
      <c r="B18583" s="263" t="s">
        <v>32906</v>
      </c>
      <c r="C18583" s="263" t="s">
        <v>23567</v>
      </c>
      <c r="D18583" t="s">
        <v>34973</v>
      </c>
    </row>
    <row r="18584" spans="1:4" x14ac:dyDescent="0.2">
      <c r="A18584" s="263" t="s">
        <v>20496</v>
      </c>
      <c r="B18584" s="263" t="s">
        <v>32906</v>
      </c>
      <c r="C18584" s="263" t="s">
        <v>23567</v>
      </c>
      <c r="D18584" t="s">
        <v>34973</v>
      </c>
    </row>
    <row r="18585" spans="1:4" x14ac:dyDescent="0.2">
      <c r="A18585" s="263" t="s">
        <v>10577</v>
      </c>
      <c r="B18585" s="263" t="s">
        <v>32907</v>
      </c>
      <c r="C18585" s="263" t="s">
        <v>23567</v>
      </c>
      <c r="D18585" t="s">
        <v>34973</v>
      </c>
    </row>
    <row r="18586" spans="1:4" x14ac:dyDescent="0.2">
      <c r="A18586" s="263" t="s">
        <v>20497</v>
      </c>
      <c r="B18586" s="263" t="s">
        <v>32907</v>
      </c>
      <c r="C18586" s="263" t="s">
        <v>23567</v>
      </c>
      <c r="D18586" t="s">
        <v>34973</v>
      </c>
    </row>
    <row r="18587" spans="1:4" x14ac:dyDescent="0.2">
      <c r="A18587" s="263" t="s">
        <v>10578</v>
      </c>
      <c r="B18587" s="263" t="s">
        <v>32908</v>
      </c>
      <c r="C18587" s="263" t="s">
        <v>23567</v>
      </c>
      <c r="D18587" t="s">
        <v>34973</v>
      </c>
    </row>
    <row r="18588" spans="1:4" x14ac:dyDescent="0.2">
      <c r="A18588" s="263" t="s">
        <v>20498</v>
      </c>
      <c r="B18588" s="263" t="s">
        <v>32908</v>
      </c>
      <c r="C18588" s="263" t="s">
        <v>23567</v>
      </c>
      <c r="D18588" t="s">
        <v>34973</v>
      </c>
    </row>
    <row r="18589" spans="1:4" x14ac:dyDescent="0.2">
      <c r="A18589" s="263" t="s">
        <v>10579</v>
      </c>
      <c r="B18589" s="263" t="s">
        <v>32909</v>
      </c>
      <c r="C18589" s="263" t="s">
        <v>23567</v>
      </c>
      <c r="D18589" t="s">
        <v>34973</v>
      </c>
    </row>
    <row r="18590" spans="1:4" x14ac:dyDescent="0.2">
      <c r="A18590" s="263" t="s">
        <v>20499</v>
      </c>
      <c r="B18590" s="263" t="s">
        <v>32909</v>
      </c>
      <c r="C18590" s="263" t="s">
        <v>23567</v>
      </c>
      <c r="D18590" t="s">
        <v>34973</v>
      </c>
    </row>
    <row r="18591" spans="1:4" x14ac:dyDescent="0.2">
      <c r="A18591" s="263" t="s">
        <v>10580</v>
      </c>
      <c r="B18591" s="263" t="s">
        <v>32910</v>
      </c>
      <c r="C18591" s="263" t="s">
        <v>23567</v>
      </c>
      <c r="D18591" t="s">
        <v>34973</v>
      </c>
    </row>
    <row r="18592" spans="1:4" x14ac:dyDescent="0.2">
      <c r="A18592" s="263" t="s">
        <v>20500</v>
      </c>
      <c r="B18592" s="263" t="s">
        <v>32910</v>
      </c>
      <c r="C18592" s="263" t="s">
        <v>23567</v>
      </c>
      <c r="D18592" t="s">
        <v>34973</v>
      </c>
    </row>
    <row r="18593" spans="1:4" x14ac:dyDescent="0.2">
      <c r="A18593" s="263" t="s">
        <v>5005</v>
      </c>
      <c r="B18593" s="263" t="s">
        <v>32911</v>
      </c>
      <c r="C18593" s="263" t="s">
        <v>23567</v>
      </c>
      <c r="D18593" t="s">
        <v>34973</v>
      </c>
    </row>
    <row r="18594" spans="1:4" x14ac:dyDescent="0.2">
      <c r="A18594" s="263" t="s">
        <v>20501</v>
      </c>
      <c r="B18594" s="263" t="s">
        <v>32911</v>
      </c>
      <c r="C18594" s="263" t="s">
        <v>23567</v>
      </c>
      <c r="D18594" t="s">
        <v>34973</v>
      </c>
    </row>
    <row r="18595" spans="1:4" x14ac:dyDescent="0.2">
      <c r="A18595" s="263" t="s">
        <v>5006</v>
      </c>
      <c r="B18595" s="263" t="s">
        <v>32912</v>
      </c>
      <c r="C18595" s="263" t="s">
        <v>23567</v>
      </c>
      <c r="D18595" t="s">
        <v>34973</v>
      </c>
    </row>
    <row r="18596" spans="1:4" x14ac:dyDescent="0.2">
      <c r="A18596" s="263" t="s">
        <v>20502</v>
      </c>
      <c r="B18596" s="263" t="s">
        <v>32912</v>
      </c>
      <c r="C18596" s="263" t="s">
        <v>23567</v>
      </c>
      <c r="D18596" t="s">
        <v>34973</v>
      </c>
    </row>
    <row r="18597" spans="1:4" x14ac:dyDescent="0.2">
      <c r="A18597" s="263" t="s">
        <v>5007</v>
      </c>
      <c r="B18597" s="263" t="s">
        <v>32913</v>
      </c>
      <c r="C18597" s="263" t="s">
        <v>23567</v>
      </c>
      <c r="D18597" t="s">
        <v>34973</v>
      </c>
    </row>
    <row r="18598" spans="1:4" x14ac:dyDescent="0.2">
      <c r="A18598" s="263" t="s">
        <v>20503</v>
      </c>
      <c r="B18598" s="263" t="s">
        <v>32913</v>
      </c>
      <c r="C18598" s="263" t="s">
        <v>23567</v>
      </c>
      <c r="D18598" t="s">
        <v>34973</v>
      </c>
    </row>
    <row r="18599" spans="1:4" x14ac:dyDescent="0.2">
      <c r="A18599" s="263" t="s">
        <v>5008</v>
      </c>
      <c r="B18599" s="263" t="s">
        <v>24074</v>
      </c>
      <c r="C18599" s="263" t="s">
        <v>23567</v>
      </c>
      <c r="D18599" t="s">
        <v>34973</v>
      </c>
    </row>
    <row r="18600" spans="1:4" x14ac:dyDescent="0.2">
      <c r="A18600" s="263" t="s">
        <v>20504</v>
      </c>
      <c r="B18600" s="263" t="s">
        <v>24074</v>
      </c>
      <c r="C18600" s="263" t="s">
        <v>23567</v>
      </c>
      <c r="D18600" t="s">
        <v>34973</v>
      </c>
    </row>
    <row r="18601" spans="1:4" x14ac:dyDescent="0.2">
      <c r="A18601" s="263" t="s">
        <v>5009</v>
      </c>
      <c r="B18601" s="263" t="s">
        <v>24075</v>
      </c>
      <c r="C18601" s="263" t="s">
        <v>23567</v>
      </c>
      <c r="D18601" t="s">
        <v>34973</v>
      </c>
    </row>
    <row r="18602" spans="1:4" x14ac:dyDescent="0.2">
      <c r="A18602" s="263" t="s">
        <v>20505</v>
      </c>
      <c r="B18602" s="263" t="s">
        <v>24075</v>
      </c>
      <c r="C18602" s="263" t="s">
        <v>23567</v>
      </c>
      <c r="D18602" t="s">
        <v>34973</v>
      </c>
    </row>
    <row r="18603" spans="1:4" x14ac:dyDescent="0.2">
      <c r="A18603" s="263" t="s">
        <v>5010</v>
      </c>
      <c r="B18603" s="263" t="s">
        <v>24076</v>
      </c>
      <c r="C18603" s="263" t="s">
        <v>23567</v>
      </c>
      <c r="D18603" t="s">
        <v>34973</v>
      </c>
    </row>
    <row r="18604" spans="1:4" x14ac:dyDescent="0.2">
      <c r="A18604" s="263" t="s">
        <v>20506</v>
      </c>
      <c r="B18604" s="263" t="s">
        <v>24076</v>
      </c>
      <c r="C18604" s="263" t="s">
        <v>23567</v>
      </c>
      <c r="D18604" t="s">
        <v>34973</v>
      </c>
    </row>
    <row r="18605" spans="1:4" x14ac:dyDescent="0.2">
      <c r="A18605" s="263" t="s">
        <v>5011</v>
      </c>
      <c r="B18605" s="263" t="s">
        <v>32914</v>
      </c>
      <c r="C18605" s="263" t="s">
        <v>23567</v>
      </c>
      <c r="D18605" t="s">
        <v>34973</v>
      </c>
    </row>
    <row r="18606" spans="1:4" x14ac:dyDescent="0.2">
      <c r="A18606" s="263" t="s">
        <v>20507</v>
      </c>
      <c r="B18606" s="263" t="s">
        <v>32914</v>
      </c>
      <c r="C18606" s="263" t="s">
        <v>23567</v>
      </c>
      <c r="D18606" t="s">
        <v>34973</v>
      </c>
    </row>
    <row r="18607" spans="1:4" x14ac:dyDescent="0.2">
      <c r="A18607" s="263" t="s">
        <v>5012</v>
      </c>
      <c r="B18607" s="263" t="s">
        <v>24077</v>
      </c>
      <c r="C18607" s="263" t="s">
        <v>20</v>
      </c>
      <c r="D18607" t="s">
        <v>0</v>
      </c>
    </row>
    <row r="18608" spans="1:4" x14ac:dyDescent="0.2">
      <c r="A18608" s="263" t="s">
        <v>20508</v>
      </c>
      <c r="B18608" s="263" t="s">
        <v>24077</v>
      </c>
      <c r="C18608" s="263" t="s">
        <v>20</v>
      </c>
      <c r="D18608" t="s">
        <v>0</v>
      </c>
    </row>
    <row r="18609" spans="1:4" x14ac:dyDescent="0.2">
      <c r="A18609" s="263" t="s">
        <v>5013</v>
      </c>
      <c r="B18609" s="263" t="s">
        <v>32915</v>
      </c>
      <c r="C18609" s="263" t="s">
        <v>23567</v>
      </c>
      <c r="D18609" t="s">
        <v>34973</v>
      </c>
    </row>
    <row r="18610" spans="1:4" x14ac:dyDescent="0.2">
      <c r="A18610" s="263" t="s">
        <v>20509</v>
      </c>
      <c r="B18610" s="263" t="s">
        <v>32915</v>
      </c>
      <c r="C18610" s="263" t="s">
        <v>23567</v>
      </c>
      <c r="D18610" t="s">
        <v>34973</v>
      </c>
    </row>
    <row r="18611" spans="1:4" x14ac:dyDescent="0.2">
      <c r="A18611" s="263" t="s">
        <v>5014</v>
      </c>
      <c r="B18611" s="263" t="s">
        <v>32916</v>
      </c>
      <c r="C18611" s="263" t="s">
        <v>23567</v>
      </c>
      <c r="D18611" t="s">
        <v>34973</v>
      </c>
    </row>
    <row r="18612" spans="1:4" x14ac:dyDescent="0.2">
      <c r="A18612" s="263" t="s">
        <v>20510</v>
      </c>
      <c r="B18612" s="263" t="s">
        <v>32916</v>
      </c>
      <c r="C18612" s="263" t="s">
        <v>23567</v>
      </c>
      <c r="D18612" t="s">
        <v>34973</v>
      </c>
    </row>
    <row r="18613" spans="1:4" x14ac:dyDescent="0.2">
      <c r="A18613" s="263" t="s">
        <v>5015</v>
      </c>
      <c r="B18613" s="263" t="s">
        <v>32917</v>
      </c>
      <c r="C18613" s="263" t="s">
        <v>23567</v>
      </c>
      <c r="D18613" t="s">
        <v>34973</v>
      </c>
    </row>
    <row r="18614" spans="1:4" x14ac:dyDescent="0.2">
      <c r="A18614" s="263" t="s">
        <v>20511</v>
      </c>
      <c r="B18614" s="263" t="s">
        <v>32917</v>
      </c>
      <c r="C18614" s="263" t="s">
        <v>23567</v>
      </c>
      <c r="D18614" t="s">
        <v>34973</v>
      </c>
    </row>
    <row r="18615" spans="1:4" x14ac:dyDescent="0.2">
      <c r="A18615" s="263" t="s">
        <v>5016</v>
      </c>
      <c r="B18615" s="263" t="s">
        <v>32918</v>
      </c>
      <c r="C18615" s="263" t="s">
        <v>23567</v>
      </c>
      <c r="D18615" t="s">
        <v>34973</v>
      </c>
    </row>
    <row r="18616" spans="1:4" x14ac:dyDescent="0.2">
      <c r="A18616" s="263" t="s">
        <v>20512</v>
      </c>
      <c r="B18616" s="263" t="s">
        <v>32918</v>
      </c>
      <c r="C18616" s="263" t="s">
        <v>23567</v>
      </c>
      <c r="D18616" t="s">
        <v>34973</v>
      </c>
    </row>
    <row r="18617" spans="1:4" x14ac:dyDescent="0.2">
      <c r="A18617" s="263" t="s">
        <v>10581</v>
      </c>
      <c r="B18617" s="263" t="s">
        <v>32919</v>
      </c>
      <c r="C18617" s="263" t="s">
        <v>12</v>
      </c>
      <c r="D18617" t="s">
        <v>2</v>
      </c>
    </row>
    <row r="18618" spans="1:4" x14ac:dyDescent="0.2">
      <c r="A18618" s="263" t="s">
        <v>20513</v>
      </c>
      <c r="B18618" s="263" t="s">
        <v>32919</v>
      </c>
      <c r="C18618" s="263" t="s">
        <v>12</v>
      </c>
      <c r="D18618" t="s">
        <v>2</v>
      </c>
    </row>
    <row r="18619" spans="1:4" x14ac:dyDescent="0.2">
      <c r="A18619" s="263" t="s">
        <v>5017</v>
      </c>
      <c r="B18619" s="263" t="s">
        <v>32920</v>
      </c>
      <c r="C18619" s="263" t="s">
        <v>12</v>
      </c>
      <c r="D18619" t="s">
        <v>2</v>
      </c>
    </row>
    <row r="18620" spans="1:4" x14ac:dyDescent="0.2">
      <c r="A18620" s="263" t="s">
        <v>20514</v>
      </c>
      <c r="B18620" s="263" t="s">
        <v>32920</v>
      </c>
      <c r="C18620" s="263" t="s">
        <v>12</v>
      </c>
      <c r="D18620" t="s">
        <v>2</v>
      </c>
    </row>
    <row r="18621" spans="1:4" x14ac:dyDescent="0.2">
      <c r="A18621" s="263" t="s">
        <v>5018</v>
      </c>
      <c r="B18621" s="263" t="s">
        <v>32921</v>
      </c>
      <c r="C18621" s="263" t="s">
        <v>12</v>
      </c>
      <c r="D18621" t="s">
        <v>2</v>
      </c>
    </row>
    <row r="18622" spans="1:4" x14ac:dyDescent="0.2">
      <c r="A18622" s="263" t="s">
        <v>20515</v>
      </c>
      <c r="B18622" s="263" t="s">
        <v>32921</v>
      </c>
      <c r="C18622" s="263" t="s">
        <v>12</v>
      </c>
      <c r="D18622" t="s">
        <v>2</v>
      </c>
    </row>
    <row r="18623" spans="1:4" x14ac:dyDescent="0.2">
      <c r="A18623" s="263" t="s">
        <v>10582</v>
      </c>
      <c r="B18623" s="263" t="s">
        <v>32922</v>
      </c>
      <c r="C18623" s="263" t="s">
        <v>12</v>
      </c>
      <c r="D18623" t="s">
        <v>2</v>
      </c>
    </row>
    <row r="18624" spans="1:4" x14ac:dyDescent="0.2">
      <c r="A18624" s="263" t="s">
        <v>20516</v>
      </c>
      <c r="B18624" s="263" t="s">
        <v>32922</v>
      </c>
      <c r="C18624" s="263" t="s">
        <v>12</v>
      </c>
      <c r="D18624" t="s">
        <v>2</v>
      </c>
    </row>
    <row r="18625" spans="1:4" x14ac:dyDescent="0.2">
      <c r="A18625" s="263" t="s">
        <v>10583</v>
      </c>
      <c r="B18625" s="263" t="s">
        <v>32923</v>
      </c>
      <c r="C18625" s="263" t="s">
        <v>12</v>
      </c>
      <c r="D18625" t="s">
        <v>2</v>
      </c>
    </row>
    <row r="18626" spans="1:4" x14ac:dyDescent="0.2">
      <c r="A18626" s="263" t="s">
        <v>20517</v>
      </c>
      <c r="B18626" s="263" t="s">
        <v>32923</v>
      </c>
      <c r="C18626" s="263" t="s">
        <v>12</v>
      </c>
      <c r="D18626" t="s">
        <v>2</v>
      </c>
    </row>
    <row r="18627" spans="1:4" x14ac:dyDescent="0.2">
      <c r="A18627" s="263" t="s">
        <v>5019</v>
      </c>
      <c r="B18627" s="263" t="s">
        <v>32924</v>
      </c>
      <c r="C18627" s="263" t="s">
        <v>12</v>
      </c>
      <c r="D18627" t="s">
        <v>2</v>
      </c>
    </row>
    <row r="18628" spans="1:4" x14ac:dyDescent="0.2">
      <c r="A18628" s="263" t="s">
        <v>20518</v>
      </c>
      <c r="B18628" s="263" t="s">
        <v>32924</v>
      </c>
      <c r="C18628" s="263" t="s">
        <v>12</v>
      </c>
      <c r="D18628" t="s">
        <v>2</v>
      </c>
    </row>
    <row r="18629" spans="1:4" x14ac:dyDescent="0.2">
      <c r="A18629" s="263" t="s">
        <v>5020</v>
      </c>
      <c r="B18629" s="263" t="s">
        <v>32925</v>
      </c>
      <c r="C18629" s="263" t="s">
        <v>12</v>
      </c>
      <c r="D18629" t="s">
        <v>2</v>
      </c>
    </row>
    <row r="18630" spans="1:4" x14ac:dyDescent="0.2">
      <c r="A18630" s="263" t="s">
        <v>20519</v>
      </c>
      <c r="B18630" s="263" t="s">
        <v>32925</v>
      </c>
      <c r="C18630" s="263" t="s">
        <v>12</v>
      </c>
      <c r="D18630" t="s">
        <v>2</v>
      </c>
    </row>
    <row r="18631" spans="1:4" x14ac:dyDescent="0.2">
      <c r="A18631" s="263" t="s">
        <v>5021</v>
      </c>
      <c r="B18631" s="263" t="s">
        <v>32926</v>
      </c>
      <c r="C18631" s="263" t="s">
        <v>12</v>
      </c>
      <c r="D18631" t="s">
        <v>2</v>
      </c>
    </row>
    <row r="18632" spans="1:4" x14ac:dyDescent="0.2">
      <c r="A18632" s="263" t="s">
        <v>20520</v>
      </c>
      <c r="B18632" s="263" t="s">
        <v>32926</v>
      </c>
      <c r="C18632" s="263" t="s">
        <v>12</v>
      </c>
      <c r="D18632" t="s">
        <v>2</v>
      </c>
    </row>
    <row r="18633" spans="1:4" x14ac:dyDescent="0.2">
      <c r="A18633" s="263" t="s">
        <v>5022</v>
      </c>
      <c r="B18633" s="263" t="s">
        <v>32927</v>
      </c>
      <c r="C18633" s="263" t="s">
        <v>12</v>
      </c>
      <c r="D18633" t="s">
        <v>2</v>
      </c>
    </row>
    <row r="18634" spans="1:4" x14ac:dyDescent="0.2">
      <c r="A18634" s="263" t="s">
        <v>20521</v>
      </c>
      <c r="B18634" s="263" t="s">
        <v>32927</v>
      </c>
      <c r="C18634" s="263" t="s">
        <v>12</v>
      </c>
      <c r="D18634" t="s">
        <v>2</v>
      </c>
    </row>
    <row r="18635" spans="1:4" x14ac:dyDescent="0.2">
      <c r="A18635" s="263" t="s">
        <v>5023</v>
      </c>
      <c r="B18635" s="263" t="s">
        <v>32928</v>
      </c>
      <c r="C18635" s="263" t="s">
        <v>12</v>
      </c>
      <c r="D18635" t="s">
        <v>2</v>
      </c>
    </row>
    <row r="18636" spans="1:4" x14ac:dyDescent="0.2">
      <c r="A18636" s="263" t="s">
        <v>20522</v>
      </c>
      <c r="B18636" s="263" t="s">
        <v>32928</v>
      </c>
      <c r="C18636" s="263" t="s">
        <v>12</v>
      </c>
      <c r="D18636" t="s">
        <v>2</v>
      </c>
    </row>
    <row r="18637" spans="1:4" x14ac:dyDescent="0.2">
      <c r="A18637" s="263" t="s">
        <v>5024</v>
      </c>
      <c r="B18637" s="263" t="s">
        <v>32929</v>
      </c>
      <c r="C18637" s="263" t="s">
        <v>12</v>
      </c>
      <c r="D18637" t="s">
        <v>2</v>
      </c>
    </row>
    <row r="18638" spans="1:4" x14ac:dyDescent="0.2">
      <c r="A18638" s="263" t="s">
        <v>20523</v>
      </c>
      <c r="B18638" s="263" t="s">
        <v>32929</v>
      </c>
      <c r="C18638" s="263" t="s">
        <v>12</v>
      </c>
      <c r="D18638" t="s">
        <v>2</v>
      </c>
    </row>
    <row r="18639" spans="1:4" x14ac:dyDescent="0.2">
      <c r="A18639" s="263" t="s">
        <v>5025</v>
      </c>
      <c r="B18639" s="263" t="s">
        <v>32930</v>
      </c>
      <c r="C18639" s="263" t="s">
        <v>12</v>
      </c>
      <c r="D18639" t="s">
        <v>2</v>
      </c>
    </row>
    <row r="18640" spans="1:4" x14ac:dyDescent="0.2">
      <c r="A18640" s="263" t="s">
        <v>20524</v>
      </c>
      <c r="B18640" s="263" t="s">
        <v>32930</v>
      </c>
      <c r="C18640" s="263" t="s">
        <v>12</v>
      </c>
      <c r="D18640" t="s">
        <v>2</v>
      </c>
    </row>
    <row r="18641" spans="1:4" x14ac:dyDescent="0.2">
      <c r="A18641" s="263" t="s">
        <v>10584</v>
      </c>
      <c r="B18641" s="263" t="s">
        <v>32931</v>
      </c>
      <c r="C18641" s="263" t="s">
        <v>12</v>
      </c>
      <c r="D18641" t="s">
        <v>2</v>
      </c>
    </row>
    <row r="18642" spans="1:4" x14ac:dyDescent="0.2">
      <c r="A18642" s="263" t="s">
        <v>20525</v>
      </c>
      <c r="B18642" s="263" t="s">
        <v>32931</v>
      </c>
      <c r="C18642" s="263" t="s">
        <v>12</v>
      </c>
      <c r="D18642" t="s">
        <v>2</v>
      </c>
    </row>
    <row r="18643" spans="1:4" x14ac:dyDescent="0.2">
      <c r="A18643" s="263" t="s">
        <v>10585</v>
      </c>
      <c r="B18643" s="263" t="s">
        <v>32932</v>
      </c>
      <c r="C18643" s="263" t="s">
        <v>12</v>
      </c>
      <c r="D18643" t="s">
        <v>2</v>
      </c>
    </row>
    <row r="18644" spans="1:4" x14ac:dyDescent="0.2">
      <c r="A18644" s="263" t="s">
        <v>20526</v>
      </c>
      <c r="B18644" s="263" t="s">
        <v>32932</v>
      </c>
      <c r="C18644" s="263" t="s">
        <v>12</v>
      </c>
      <c r="D18644" t="s">
        <v>2</v>
      </c>
    </row>
    <row r="18645" spans="1:4" x14ac:dyDescent="0.2">
      <c r="A18645" s="263" t="s">
        <v>5026</v>
      </c>
      <c r="B18645" s="263" t="s">
        <v>32933</v>
      </c>
      <c r="C18645" s="263" t="s">
        <v>12</v>
      </c>
      <c r="D18645" t="s">
        <v>2</v>
      </c>
    </row>
    <row r="18646" spans="1:4" x14ac:dyDescent="0.2">
      <c r="A18646" s="263" t="s">
        <v>20527</v>
      </c>
      <c r="B18646" s="263" t="s">
        <v>32933</v>
      </c>
      <c r="C18646" s="263" t="s">
        <v>12</v>
      </c>
      <c r="D18646" t="s">
        <v>2</v>
      </c>
    </row>
    <row r="18647" spans="1:4" x14ac:dyDescent="0.2">
      <c r="A18647" s="263" t="s">
        <v>5027</v>
      </c>
      <c r="B18647" s="263" t="s">
        <v>32934</v>
      </c>
      <c r="C18647" s="263" t="s">
        <v>12</v>
      </c>
      <c r="D18647" t="s">
        <v>2</v>
      </c>
    </row>
    <row r="18648" spans="1:4" x14ac:dyDescent="0.2">
      <c r="A18648" s="263" t="s">
        <v>20528</v>
      </c>
      <c r="B18648" s="263" t="s">
        <v>32934</v>
      </c>
      <c r="C18648" s="263" t="s">
        <v>12</v>
      </c>
      <c r="D18648" t="s">
        <v>2</v>
      </c>
    </row>
    <row r="18649" spans="1:4" x14ac:dyDescent="0.2">
      <c r="A18649" s="263" t="s">
        <v>5028</v>
      </c>
      <c r="B18649" s="263" t="s">
        <v>32935</v>
      </c>
      <c r="C18649" s="263" t="s">
        <v>12</v>
      </c>
      <c r="D18649" t="s">
        <v>2</v>
      </c>
    </row>
    <row r="18650" spans="1:4" x14ac:dyDescent="0.2">
      <c r="A18650" s="263" t="s">
        <v>20529</v>
      </c>
      <c r="B18650" s="263" t="s">
        <v>32935</v>
      </c>
      <c r="C18650" s="263" t="s">
        <v>12</v>
      </c>
      <c r="D18650" t="s">
        <v>2</v>
      </c>
    </row>
    <row r="18651" spans="1:4" x14ac:dyDescent="0.2">
      <c r="A18651" s="263" t="s">
        <v>5029</v>
      </c>
      <c r="B18651" s="263" t="s">
        <v>32936</v>
      </c>
      <c r="C18651" s="263" t="s">
        <v>12</v>
      </c>
      <c r="D18651" t="s">
        <v>2</v>
      </c>
    </row>
    <row r="18652" spans="1:4" x14ac:dyDescent="0.2">
      <c r="A18652" s="263" t="s">
        <v>20530</v>
      </c>
      <c r="B18652" s="263" t="s">
        <v>32936</v>
      </c>
      <c r="C18652" s="263" t="s">
        <v>12</v>
      </c>
      <c r="D18652" t="s">
        <v>2</v>
      </c>
    </row>
    <row r="18653" spans="1:4" x14ac:dyDescent="0.2">
      <c r="A18653" s="263" t="s">
        <v>5030</v>
      </c>
      <c r="B18653" s="263" t="s">
        <v>32937</v>
      </c>
      <c r="C18653" s="263" t="s">
        <v>12</v>
      </c>
      <c r="D18653" t="s">
        <v>2</v>
      </c>
    </row>
    <row r="18654" spans="1:4" x14ac:dyDescent="0.2">
      <c r="A18654" s="263" t="s">
        <v>20531</v>
      </c>
      <c r="B18654" s="263" t="s">
        <v>32937</v>
      </c>
      <c r="C18654" s="263" t="s">
        <v>12</v>
      </c>
      <c r="D18654" t="s">
        <v>2</v>
      </c>
    </row>
    <row r="18655" spans="1:4" x14ac:dyDescent="0.2">
      <c r="A18655" s="263" t="s">
        <v>10586</v>
      </c>
      <c r="B18655" s="263" t="s">
        <v>32938</v>
      </c>
      <c r="C18655" s="263" t="s">
        <v>12</v>
      </c>
      <c r="D18655" t="s">
        <v>2</v>
      </c>
    </row>
    <row r="18656" spans="1:4" x14ac:dyDescent="0.2">
      <c r="A18656" s="263" t="s">
        <v>20532</v>
      </c>
      <c r="B18656" s="263" t="s">
        <v>32938</v>
      </c>
      <c r="C18656" s="263" t="s">
        <v>12</v>
      </c>
      <c r="D18656" t="s">
        <v>2</v>
      </c>
    </row>
    <row r="18657" spans="1:4" x14ac:dyDescent="0.2">
      <c r="A18657" s="263" t="s">
        <v>5031</v>
      </c>
      <c r="B18657" s="263" t="s">
        <v>32939</v>
      </c>
      <c r="C18657" s="263" t="s">
        <v>12</v>
      </c>
      <c r="D18657" t="s">
        <v>2</v>
      </c>
    </row>
    <row r="18658" spans="1:4" x14ac:dyDescent="0.2">
      <c r="A18658" s="263" t="s">
        <v>20533</v>
      </c>
      <c r="B18658" s="263" t="s">
        <v>32939</v>
      </c>
      <c r="C18658" s="263" t="s">
        <v>12</v>
      </c>
      <c r="D18658" t="s">
        <v>2</v>
      </c>
    </row>
    <row r="18659" spans="1:4" x14ac:dyDescent="0.2">
      <c r="A18659" s="263" t="s">
        <v>5032</v>
      </c>
      <c r="B18659" s="263" t="s">
        <v>32940</v>
      </c>
      <c r="C18659" s="263" t="s">
        <v>12</v>
      </c>
      <c r="D18659" t="s">
        <v>2</v>
      </c>
    </row>
    <row r="18660" spans="1:4" x14ac:dyDescent="0.2">
      <c r="A18660" s="263" t="s">
        <v>20534</v>
      </c>
      <c r="B18660" s="263" t="s">
        <v>32940</v>
      </c>
      <c r="C18660" s="263" t="s">
        <v>12</v>
      </c>
      <c r="D18660" t="s">
        <v>2</v>
      </c>
    </row>
    <row r="18661" spans="1:4" x14ac:dyDescent="0.2">
      <c r="A18661" s="263" t="s">
        <v>10587</v>
      </c>
      <c r="B18661" s="263" t="s">
        <v>32941</v>
      </c>
      <c r="C18661" s="263" t="s">
        <v>12</v>
      </c>
      <c r="D18661" t="s">
        <v>2</v>
      </c>
    </row>
    <row r="18662" spans="1:4" x14ac:dyDescent="0.2">
      <c r="A18662" s="263" t="s">
        <v>20535</v>
      </c>
      <c r="B18662" s="263" t="s">
        <v>32941</v>
      </c>
      <c r="C18662" s="263" t="s">
        <v>12</v>
      </c>
      <c r="D18662" t="s">
        <v>2</v>
      </c>
    </row>
    <row r="18663" spans="1:4" x14ac:dyDescent="0.2">
      <c r="A18663" s="263" t="s">
        <v>5033</v>
      </c>
      <c r="B18663" s="263" t="s">
        <v>32942</v>
      </c>
      <c r="C18663" s="263" t="s">
        <v>12</v>
      </c>
      <c r="D18663" t="s">
        <v>2</v>
      </c>
    </row>
    <row r="18664" spans="1:4" x14ac:dyDescent="0.2">
      <c r="A18664" s="263" t="s">
        <v>20536</v>
      </c>
      <c r="B18664" s="263" t="s">
        <v>32942</v>
      </c>
      <c r="C18664" s="263" t="s">
        <v>12</v>
      </c>
      <c r="D18664" t="s">
        <v>2</v>
      </c>
    </row>
    <row r="18665" spans="1:4" x14ac:dyDescent="0.2">
      <c r="A18665" s="263" t="s">
        <v>5034</v>
      </c>
      <c r="B18665" s="263" t="s">
        <v>32943</v>
      </c>
      <c r="C18665" s="263" t="s">
        <v>12</v>
      </c>
      <c r="D18665" t="s">
        <v>2</v>
      </c>
    </row>
    <row r="18666" spans="1:4" x14ac:dyDescent="0.2">
      <c r="A18666" s="263" t="s">
        <v>20537</v>
      </c>
      <c r="B18666" s="263" t="s">
        <v>32943</v>
      </c>
      <c r="C18666" s="263" t="s">
        <v>12</v>
      </c>
      <c r="D18666" t="s">
        <v>2</v>
      </c>
    </row>
    <row r="18667" spans="1:4" x14ac:dyDescent="0.2">
      <c r="A18667" s="263" t="s">
        <v>10588</v>
      </c>
      <c r="B18667" s="263" t="s">
        <v>32944</v>
      </c>
      <c r="C18667" s="263" t="s">
        <v>12</v>
      </c>
      <c r="D18667" t="s">
        <v>2</v>
      </c>
    </row>
    <row r="18668" spans="1:4" x14ac:dyDescent="0.2">
      <c r="A18668" s="263" t="s">
        <v>20538</v>
      </c>
      <c r="B18668" s="263" t="s">
        <v>32944</v>
      </c>
      <c r="C18668" s="263" t="s">
        <v>12</v>
      </c>
      <c r="D18668" t="s">
        <v>2</v>
      </c>
    </row>
    <row r="18669" spans="1:4" x14ac:dyDescent="0.2">
      <c r="A18669" s="263" t="s">
        <v>10589</v>
      </c>
      <c r="B18669" s="263" t="s">
        <v>32945</v>
      </c>
      <c r="C18669" s="263" t="s">
        <v>12</v>
      </c>
      <c r="D18669" t="s">
        <v>2</v>
      </c>
    </row>
    <row r="18670" spans="1:4" x14ac:dyDescent="0.2">
      <c r="A18670" s="263" t="s">
        <v>20539</v>
      </c>
      <c r="B18670" s="263" t="s">
        <v>32945</v>
      </c>
      <c r="C18670" s="263" t="s">
        <v>12</v>
      </c>
      <c r="D18670" t="s">
        <v>2</v>
      </c>
    </row>
    <row r="18671" spans="1:4" x14ac:dyDescent="0.2">
      <c r="A18671" s="263" t="s">
        <v>10590</v>
      </c>
      <c r="B18671" s="263" t="s">
        <v>32946</v>
      </c>
      <c r="C18671" s="263" t="s">
        <v>12</v>
      </c>
      <c r="D18671" t="s">
        <v>2</v>
      </c>
    </row>
    <row r="18672" spans="1:4" x14ac:dyDescent="0.2">
      <c r="A18672" s="263" t="s">
        <v>20540</v>
      </c>
      <c r="B18672" s="263" t="s">
        <v>32946</v>
      </c>
      <c r="C18672" s="263" t="s">
        <v>12</v>
      </c>
      <c r="D18672" t="s">
        <v>2</v>
      </c>
    </row>
    <row r="18673" spans="1:4" x14ac:dyDescent="0.2">
      <c r="A18673" s="263" t="s">
        <v>5035</v>
      </c>
      <c r="B18673" s="263" t="s">
        <v>32947</v>
      </c>
      <c r="C18673" s="263" t="s">
        <v>12</v>
      </c>
      <c r="D18673" t="s">
        <v>2</v>
      </c>
    </row>
    <row r="18674" spans="1:4" x14ac:dyDescent="0.2">
      <c r="A18674" s="263" t="s">
        <v>20541</v>
      </c>
      <c r="B18674" s="263" t="s">
        <v>32947</v>
      </c>
      <c r="C18674" s="263" t="s">
        <v>12</v>
      </c>
      <c r="D18674" t="s">
        <v>2</v>
      </c>
    </row>
    <row r="18675" spans="1:4" x14ac:dyDescent="0.2">
      <c r="A18675" s="263" t="s">
        <v>5036</v>
      </c>
      <c r="B18675" s="263" t="s">
        <v>32948</v>
      </c>
      <c r="C18675" s="263" t="s">
        <v>12</v>
      </c>
      <c r="D18675" t="s">
        <v>2</v>
      </c>
    </row>
    <row r="18676" spans="1:4" x14ac:dyDescent="0.2">
      <c r="A18676" s="263" t="s">
        <v>20542</v>
      </c>
      <c r="B18676" s="263" t="s">
        <v>32948</v>
      </c>
      <c r="C18676" s="263" t="s">
        <v>12</v>
      </c>
      <c r="D18676" t="s">
        <v>2</v>
      </c>
    </row>
    <row r="18677" spans="1:4" x14ac:dyDescent="0.2">
      <c r="A18677" s="263" t="s">
        <v>10591</v>
      </c>
      <c r="B18677" s="263" t="s">
        <v>32949</v>
      </c>
      <c r="C18677" s="263" t="s">
        <v>12</v>
      </c>
      <c r="D18677" t="s">
        <v>2</v>
      </c>
    </row>
    <row r="18678" spans="1:4" x14ac:dyDescent="0.2">
      <c r="A18678" s="263" t="s">
        <v>20543</v>
      </c>
      <c r="B18678" s="263" t="s">
        <v>32949</v>
      </c>
      <c r="C18678" s="263" t="s">
        <v>12</v>
      </c>
      <c r="D18678" t="s">
        <v>2</v>
      </c>
    </row>
    <row r="18679" spans="1:4" x14ac:dyDescent="0.2">
      <c r="A18679" s="263" t="s">
        <v>10592</v>
      </c>
      <c r="B18679" s="263" t="s">
        <v>32950</v>
      </c>
      <c r="C18679" s="263" t="s">
        <v>12</v>
      </c>
      <c r="D18679" t="s">
        <v>2</v>
      </c>
    </row>
    <row r="18680" spans="1:4" x14ac:dyDescent="0.2">
      <c r="A18680" s="263" t="s">
        <v>20544</v>
      </c>
      <c r="B18680" s="263" t="s">
        <v>32950</v>
      </c>
      <c r="C18680" s="263" t="s">
        <v>12</v>
      </c>
      <c r="D18680" t="s">
        <v>2</v>
      </c>
    </row>
    <row r="18681" spans="1:4" x14ac:dyDescent="0.2">
      <c r="A18681" s="263" t="s">
        <v>10593</v>
      </c>
      <c r="B18681" s="263" t="s">
        <v>32951</v>
      </c>
      <c r="C18681" s="263" t="s">
        <v>12</v>
      </c>
      <c r="D18681" t="s">
        <v>2</v>
      </c>
    </row>
    <row r="18682" spans="1:4" x14ac:dyDescent="0.2">
      <c r="A18682" s="263" t="s">
        <v>20545</v>
      </c>
      <c r="B18682" s="263" t="s">
        <v>32951</v>
      </c>
      <c r="C18682" s="263" t="s">
        <v>12</v>
      </c>
      <c r="D18682" t="s">
        <v>2</v>
      </c>
    </row>
    <row r="18683" spans="1:4" x14ac:dyDescent="0.2">
      <c r="A18683" s="263" t="s">
        <v>5037</v>
      </c>
      <c r="B18683" s="263" t="s">
        <v>32952</v>
      </c>
      <c r="C18683" s="263" t="s">
        <v>12</v>
      </c>
      <c r="D18683" t="s">
        <v>2</v>
      </c>
    </row>
    <row r="18684" spans="1:4" x14ac:dyDescent="0.2">
      <c r="A18684" s="263" t="s">
        <v>20546</v>
      </c>
      <c r="B18684" s="263" t="s">
        <v>32952</v>
      </c>
      <c r="C18684" s="263" t="s">
        <v>12</v>
      </c>
      <c r="D18684" t="s">
        <v>2</v>
      </c>
    </row>
    <row r="18685" spans="1:4" x14ac:dyDescent="0.2">
      <c r="A18685" s="263" t="s">
        <v>5038</v>
      </c>
      <c r="B18685" s="263" t="s">
        <v>32953</v>
      </c>
      <c r="C18685" s="263" t="s">
        <v>12</v>
      </c>
      <c r="D18685" t="s">
        <v>2</v>
      </c>
    </row>
    <row r="18686" spans="1:4" x14ac:dyDescent="0.2">
      <c r="A18686" s="263" t="s">
        <v>20547</v>
      </c>
      <c r="B18686" s="263" t="s">
        <v>32953</v>
      </c>
      <c r="C18686" s="263" t="s">
        <v>12</v>
      </c>
      <c r="D18686" t="s">
        <v>2</v>
      </c>
    </row>
    <row r="18687" spans="1:4" x14ac:dyDescent="0.2">
      <c r="A18687" s="263" t="s">
        <v>5039</v>
      </c>
      <c r="B18687" s="263" t="s">
        <v>32954</v>
      </c>
      <c r="C18687" s="263" t="s">
        <v>12</v>
      </c>
      <c r="D18687" t="s">
        <v>2</v>
      </c>
    </row>
    <row r="18688" spans="1:4" x14ac:dyDescent="0.2">
      <c r="A18688" s="263" t="s">
        <v>20548</v>
      </c>
      <c r="B18688" s="263" t="s">
        <v>32954</v>
      </c>
      <c r="C18688" s="263" t="s">
        <v>12</v>
      </c>
      <c r="D18688" t="s">
        <v>2</v>
      </c>
    </row>
    <row r="18689" spans="1:4" x14ac:dyDescent="0.2">
      <c r="A18689" s="263" t="s">
        <v>10594</v>
      </c>
      <c r="B18689" s="263" t="s">
        <v>32955</v>
      </c>
      <c r="C18689" s="263" t="s">
        <v>12</v>
      </c>
      <c r="D18689" t="s">
        <v>2</v>
      </c>
    </row>
    <row r="18690" spans="1:4" x14ac:dyDescent="0.2">
      <c r="A18690" s="263" t="s">
        <v>20549</v>
      </c>
      <c r="B18690" s="263" t="s">
        <v>32955</v>
      </c>
      <c r="C18690" s="263" t="s">
        <v>12</v>
      </c>
      <c r="D18690" t="s">
        <v>2</v>
      </c>
    </row>
    <row r="18691" spans="1:4" x14ac:dyDescent="0.2">
      <c r="A18691" s="263" t="s">
        <v>5040</v>
      </c>
      <c r="B18691" s="263" t="s">
        <v>32956</v>
      </c>
      <c r="C18691" s="263" t="s">
        <v>12</v>
      </c>
      <c r="D18691" t="s">
        <v>2</v>
      </c>
    </row>
    <row r="18692" spans="1:4" x14ac:dyDescent="0.2">
      <c r="A18692" s="263" t="s">
        <v>20550</v>
      </c>
      <c r="B18692" s="263" t="s">
        <v>32956</v>
      </c>
      <c r="C18692" s="263" t="s">
        <v>12</v>
      </c>
      <c r="D18692" t="s">
        <v>2</v>
      </c>
    </row>
    <row r="18693" spans="1:4" x14ac:dyDescent="0.2">
      <c r="A18693" s="263" t="s">
        <v>5041</v>
      </c>
      <c r="B18693" s="263" t="s">
        <v>32957</v>
      </c>
      <c r="C18693" s="263" t="s">
        <v>12</v>
      </c>
      <c r="D18693" t="s">
        <v>2</v>
      </c>
    </row>
    <row r="18694" spans="1:4" x14ac:dyDescent="0.2">
      <c r="A18694" s="263" t="s">
        <v>20551</v>
      </c>
      <c r="B18694" s="263" t="s">
        <v>32957</v>
      </c>
      <c r="C18694" s="263" t="s">
        <v>12</v>
      </c>
      <c r="D18694" t="s">
        <v>2</v>
      </c>
    </row>
    <row r="18695" spans="1:4" x14ac:dyDescent="0.2">
      <c r="A18695" s="263" t="s">
        <v>5042</v>
      </c>
      <c r="B18695" s="263" t="s">
        <v>32958</v>
      </c>
      <c r="C18695" s="263" t="s">
        <v>12</v>
      </c>
      <c r="D18695" t="s">
        <v>2</v>
      </c>
    </row>
    <row r="18696" spans="1:4" x14ac:dyDescent="0.2">
      <c r="A18696" s="263" t="s">
        <v>20552</v>
      </c>
      <c r="B18696" s="263" t="s">
        <v>32958</v>
      </c>
      <c r="C18696" s="263" t="s">
        <v>12</v>
      </c>
      <c r="D18696" t="s">
        <v>2</v>
      </c>
    </row>
    <row r="18697" spans="1:4" x14ac:dyDescent="0.2">
      <c r="A18697" s="263" t="s">
        <v>5043</v>
      </c>
      <c r="B18697" s="263" t="s">
        <v>32959</v>
      </c>
      <c r="C18697" s="263" t="s">
        <v>12</v>
      </c>
      <c r="D18697" t="s">
        <v>2</v>
      </c>
    </row>
    <row r="18698" spans="1:4" x14ac:dyDescent="0.2">
      <c r="A18698" s="263" t="s">
        <v>20553</v>
      </c>
      <c r="B18698" s="263" t="s">
        <v>32959</v>
      </c>
      <c r="C18698" s="263" t="s">
        <v>12</v>
      </c>
      <c r="D18698" t="s">
        <v>2</v>
      </c>
    </row>
    <row r="18699" spans="1:4" x14ac:dyDescent="0.2">
      <c r="A18699" s="263" t="s">
        <v>5044</v>
      </c>
      <c r="B18699" s="263" t="s">
        <v>32960</v>
      </c>
      <c r="C18699" s="263" t="s">
        <v>12</v>
      </c>
      <c r="D18699" t="s">
        <v>2</v>
      </c>
    </row>
    <row r="18700" spans="1:4" x14ac:dyDescent="0.2">
      <c r="A18700" s="263" t="s">
        <v>20554</v>
      </c>
      <c r="B18700" s="263" t="s">
        <v>32960</v>
      </c>
      <c r="C18700" s="263" t="s">
        <v>12</v>
      </c>
      <c r="D18700" t="s">
        <v>2</v>
      </c>
    </row>
    <row r="18701" spans="1:4" x14ac:dyDescent="0.2">
      <c r="A18701" s="263" t="s">
        <v>5045</v>
      </c>
      <c r="B18701" s="263" t="s">
        <v>32961</v>
      </c>
      <c r="C18701" s="263" t="s">
        <v>12</v>
      </c>
      <c r="D18701" t="s">
        <v>2</v>
      </c>
    </row>
    <row r="18702" spans="1:4" x14ac:dyDescent="0.2">
      <c r="A18702" s="263" t="s">
        <v>20555</v>
      </c>
      <c r="B18702" s="263" t="s">
        <v>32961</v>
      </c>
      <c r="C18702" s="263" t="s">
        <v>12</v>
      </c>
      <c r="D18702" t="s">
        <v>2</v>
      </c>
    </row>
    <row r="18703" spans="1:4" x14ac:dyDescent="0.2">
      <c r="A18703" s="263" t="s">
        <v>5046</v>
      </c>
      <c r="B18703" s="263" t="s">
        <v>32962</v>
      </c>
      <c r="C18703" s="263" t="s">
        <v>12</v>
      </c>
      <c r="D18703" t="s">
        <v>2</v>
      </c>
    </row>
    <row r="18704" spans="1:4" x14ac:dyDescent="0.2">
      <c r="A18704" s="263" t="s">
        <v>20556</v>
      </c>
      <c r="B18704" s="263" t="s">
        <v>32962</v>
      </c>
      <c r="C18704" s="263" t="s">
        <v>12</v>
      </c>
      <c r="D18704" t="s">
        <v>2</v>
      </c>
    </row>
    <row r="18705" spans="1:4" x14ac:dyDescent="0.2">
      <c r="A18705" s="263" t="s">
        <v>5047</v>
      </c>
      <c r="B18705" s="263" t="s">
        <v>32963</v>
      </c>
      <c r="C18705" s="263" t="s">
        <v>12</v>
      </c>
      <c r="D18705" t="s">
        <v>2</v>
      </c>
    </row>
    <row r="18706" spans="1:4" x14ac:dyDescent="0.2">
      <c r="A18706" s="263" t="s">
        <v>20557</v>
      </c>
      <c r="B18706" s="263" t="s">
        <v>32963</v>
      </c>
      <c r="C18706" s="263" t="s">
        <v>12</v>
      </c>
      <c r="D18706" t="s">
        <v>2</v>
      </c>
    </row>
    <row r="18707" spans="1:4" x14ac:dyDescent="0.2">
      <c r="A18707" s="263" t="s">
        <v>5048</v>
      </c>
      <c r="B18707" s="263" t="s">
        <v>32964</v>
      </c>
      <c r="C18707" s="263" t="s">
        <v>12</v>
      </c>
      <c r="D18707" t="s">
        <v>2</v>
      </c>
    </row>
    <row r="18708" spans="1:4" x14ac:dyDescent="0.2">
      <c r="A18708" s="263" t="s">
        <v>20558</v>
      </c>
      <c r="B18708" s="263" t="s">
        <v>32964</v>
      </c>
      <c r="C18708" s="263" t="s">
        <v>12</v>
      </c>
      <c r="D18708" t="s">
        <v>2</v>
      </c>
    </row>
    <row r="18709" spans="1:4" x14ac:dyDescent="0.2">
      <c r="A18709" s="263" t="s">
        <v>5049</v>
      </c>
      <c r="B18709" s="263" t="s">
        <v>32965</v>
      </c>
      <c r="C18709" s="263" t="s">
        <v>12</v>
      </c>
      <c r="D18709" t="s">
        <v>2</v>
      </c>
    </row>
    <row r="18710" spans="1:4" x14ac:dyDescent="0.2">
      <c r="A18710" s="263" t="s">
        <v>20559</v>
      </c>
      <c r="B18710" s="263" t="s">
        <v>32965</v>
      </c>
      <c r="C18710" s="263" t="s">
        <v>12</v>
      </c>
      <c r="D18710" t="s">
        <v>2</v>
      </c>
    </row>
    <row r="18711" spans="1:4" x14ac:dyDescent="0.2">
      <c r="A18711" s="263" t="s">
        <v>5050</v>
      </c>
      <c r="B18711" s="263" t="s">
        <v>32966</v>
      </c>
      <c r="C18711" s="263" t="s">
        <v>12</v>
      </c>
      <c r="D18711" t="s">
        <v>2</v>
      </c>
    </row>
    <row r="18712" spans="1:4" x14ac:dyDescent="0.2">
      <c r="A18712" s="263" t="s">
        <v>20560</v>
      </c>
      <c r="B18712" s="263" t="s">
        <v>32966</v>
      </c>
      <c r="C18712" s="263" t="s">
        <v>12</v>
      </c>
      <c r="D18712" t="s">
        <v>2</v>
      </c>
    </row>
    <row r="18713" spans="1:4" x14ac:dyDescent="0.2">
      <c r="A18713" s="263" t="s">
        <v>5051</v>
      </c>
      <c r="B18713" s="263" t="s">
        <v>32967</v>
      </c>
      <c r="C18713" s="263" t="s">
        <v>12</v>
      </c>
      <c r="D18713" t="s">
        <v>2</v>
      </c>
    </row>
    <row r="18714" spans="1:4" x14ac:dyDescent="0.2">
      <c r="A18714" s="263" t="s">
        <v>20561</v>
      </c>
      <c r="B18714" s="263" t="s">
        <v>32967</v>
      </c>
      <c r="C18714" s="263" t="s">
        <v>12</v>
      </c>
      <c r="D18714" t="s">
        <v>2</v>
      </c>
    </row>
    <row r="18715" spans="1:4" x14ac:dyDescent="0.2">
      <c r="A18715" s="263" t="s">
        <v>5052</v>
      </c>
      <c r="B18715" s="263" t="s">
        <v>32968</v>
      </c>
      <c r="C18715" s="263" t="s">
        <v>12</v>
      </c>
      <c r="D18715" t="s">
        <v>2</v>
      </c>
    </row>
    <row r="18716" spans="1:4" x14ac:dyDescent="0.2">
      <c r="A18716" s="263" t="s">
        <v>20562</v>
      </c>
      <c r="B18716" s="263" t="s">
        <v>32968</v>
      </c>
      <c r="C18716" s="263" t="s">
        <v>12</v>
      </c>
      <c r="D18716" t="s">
        <v>2</v>
      </c>
    </row>
    <row r="18717" spans="1:4" x14ac:dyDescent="0.2">
      <c r="A18717" s="263" t="s">
        <v>5053</v>
      </c>
      <c r="B18717" s="263" t="s">
        <v>32969</v>
      </c>
      <c r="C18717" s="263" t="s">
        <v>12</v>
      </c>
      <c r="D18717" t="s">
        <v>2</v>
      </c>
    </row>
    <row r="18718" spans="1:4" x14ac:dyDescent="0.2">
      <c r="A18718" s="263" t="s">
        <v>20563</v>
      </c>
      <c r="B18718" s="263" t="s">
        <v>32969</v>
      </c>
      <c r="C18718" s="263" t="s">
        <v>12</v>
      </c>
      <c r="D18718" t="s">
        <v>2</v>
      </c>
    </row>
    <row r="18719" spans="1:4" x14ac:dyDescent="0.2">
      <c r="A18719" s="263" t="s">
        <v>5054</v>
      </c>
      <c r="B18719" s="263" t="s">
        <v>32970</v>
      </c>
      <c r="C18719" s="263" t="s">
        <v>12</v>
      </c>
      <c r="D18719" t="s">
        <v>2</v>
      </c>
    </row>
    <row r="18720" spans="1:4" x14ac:dyDescent="0.2">
      <c r="A18720" s="263" t="s">
        <v>20564</v>
      </c>
      <c r="B18720" s="263" t="s">
        <v>32970</v>
      </c>
      <c r="C18720" s="263" t="s">
        <v>12</v>
      </c>
      <c r="D18720" t="s">
        <v>2</v>
      </c>
    </row>
    <row r="18721" spans="1:4" x14ac:dyDescent="0.2">
      <c r="A18721" s="263" t="s">
        <v>10595</v>
      </c>
      <c r="B18721" s="263" t="s">
        <v>32971</v>
      </c>
      <c r="C18721" s="263" t="s">
        <v>12</v>
      </c>
      <c r="D18721" t="s">
        <v>2</v>
      </c>
    </row>
    <row r="18722" spans="1:4" x14ac:dyDescent="0.2">
      <c r="A18722" s="263" t="s">
        <v>20565</v>
      </c>
      <c r="B18722" s="263" t="s">
        <v>32971</v>
      </c>
      <c r="C18722" s="263" t="s">
        <v>12</v>
      </c>
      <c r="D18722" t="s">
        <v>2</v>
      </c>
    </row>
    <row r="18723" spans="1:4" x14ac:dyDescent="0.2">
      <c r="A18723" s="263" t="s">
        <v>5055</v>
      </c>
      <c r="B18723" s="263" t="s">
        <v>32972</v>
      </c>
      <c r="C18723" s="263" t="s">
        <v>12</v>
      </c>
      <c r="D18723" t="s">
        <v>2</v>
      </c>
    </row>
    <row r="18724" spans="1:4" x14ac:dyDescent="0.2">
      <c r="A18724" s="263" t="s">
        <v>20566</v>
      </c>
      <c r="B18724" s="263" t="s">
        <v>32972</v>
      </c>
      <c r="C18724" s="263" t="s">
        <v>12</v>
      </c>
      <c r="D18724" t="s">
        <v>2</v>
      </c>
    </row>
    <row r="18725" spans="1:4" x14ac:dyDescent="0.2">
      <c r="A18725" s="263" t="s">
        <v>5056</v>
      </c>
      <c r="B18725" s="263" t="s">
        <v>32973</v>
      </c>
      <c r="C18725" s="263" t="s">
        <v>12</v>
      </c>
      <c r="D18725" t="s">
        <v>2</v>
      </c>
    </row>
    <row r="18726" spans="1:4" x14ac:dyDescent="0.2">
      <c r="A18726" s="263" t="s">
        <v>20567</v>
      </c>
      <c r="B18726" s="263" t="s">
        <v>32973</v>
      </c>
      <c r="C18726" s="263" t="s">
        <v>12</v>
      </c>
      <c r="D18726" t="s">
        <v>2</v>
      </c>
    </row>
    <row r="18727" spans="1:4" x14ac:dyDescent="0.2">
      <c r="A18727" s="263" t="s">
        <v>5057</v>
      </c>
      <c r="B18727" s="263" t="s">
        <v>32974</v>
      </c>
      <c r="C18727" s="263" t="s">
        <v>12</v>
      </c>
      <c r="D18727" t="s">
        <v>2</v>
      </c>
    </row>
    <row r="18728" spans="1:4" x14ac:dyDescent="0.2">
      <c r="A18728" s="263" t="s">
        <v>20568</v>
      </c>
      <c r="B18728" s="263" t="s">
        <v>32974</v>
      </c>
      <c r="C18728" s="263" t="s">
        <v>12</v>
      </c>
      <c r="D18728" t="s">
        <v>2</v>
      </c>
    </row>
    <row r="18729" spans="1:4" x14ac:dyDescent="0.2">
      <c r="A18729" s="263" t="s">
        <v>5058</v>
      </c>
      <c r="B18729" s="263" t="s">
        <v>32975</v>
      </c>
      <c r="C18729" s="263" t="s">
        <v>12</v>
      </c>
      <c r="D18729" t="s">
        <v>2</v>
      </c>
    </row>
    <row r="18730" spans="1:4" x14ac:dyDescent="0.2">
      <c r="A18730" s="263" t="s">
        <v>20569</v>
      </c>
      <c r="B18730" s="263" t="s">
        <v>32975</v>
      </c>
      <c r="C18730" s="263" t="s">
        <v>12</v>
      </c>
      <c r="D18730" t="s">
        <v>2</v>
      </c>
    </row>
    <row r="18731" spans="1:4" x14ac:dyDescent="0.2">
      <c r="A18731" s="263" t="s">
        <v>5059</v>
      </c>
      <c r="B18731" s="263" t="s">
        <v>24078</v>
      </c>
      <c r="C18731" s="263" t="s">
        <v>12</v>
      </c>
      <c r="D18731" t="s">
        <v>2</v>
      </c>
    </row>
    <row r="18732" spans="1:4" x14ac:dyDescent="0.2">
      <c r="A18732" s="263" t="s">
        <v>20570</v>
      </c>
      <c r="B18732" s="263" t="s">
        <v>24078</v>
      </c>
      <c r="C18732" s="263" t="s">
        <v>12</v>
      </c>
      <c r="D18732" t="s">
        <v>2</v>
      </c>
    </row>
    <row r="18733" spans="1:4" x14ac:dyDescent="0.2">
      <c r="A18733" s="263" t="s">
        <v>5060</v>
      </c>
      <c r="B18733" s="263" t="s">
        <v>32976</v>
      </c>
      <c r="C18733" s="263" t="s">
        <v>12</v>
      </c>
      <c r="D18733" t="s">
        <v>2</v>
      </c>
    </row>
    <row r="18734" spans="1:4" x14ac:dyDescent="0.2">
      <c r="A18734" s="263" t="s">
        <v>20571</v>
      </c>
      <c r="B18734" s="263" t="s">
        <v>32976</v>
      </c>
      <c r="C18734" s="263" t="s">
        <v>12</v>
      </c>
      <c r="D18734" t="s">
        <v>2</v>
      </c>
    </row>
    <row r="18735" spans="1:4" x14ac:dyDescent="0.2">
      <c r="A18735" s="263" t="s">
        <v>5061</v>
      </c>
      <c r="B18735" s="263" t="s">
        <v>24079</v>
      </c>
      <c r="C18735" s="263" t="s">
        <v>12</v>
      </c>
      <c r="D18735" t="s">
        <v>2</v>
      </c>
    </row>
    <row r="18736" spans="1:4" x14ac:dyDescent="0.2">
      <c r="A18736" s="263" t="s">
        <v>20572</v>
      </c>
      <c r="B18736" s="263" t="s">
        <v>24079</v>
      </c>
      <c r="C18736" s="263" t="s">
        <v>12</v>
      </c>
      <c r="D18736" t="s">
        <v>2</v>
      </c>
    </row>
    <row r="18737" spans="1:4" x14ac:dyDescent="0.2">
      <c r="A18737" s="263" t="s">
        <v>5062</v>
      </c>
      <c r="B18737" s="263" t="s">
        <v>24080</v>
      </c>
      <c r="C18737" s="263" t="s">
        <v>12</v>
      </c>
      <c r="D18737" t="s">
        <v>2</v>
      </c>
    </row>
    <row r="18738" spans="1:4" x14ac:dyDescent="0.2">
      <c r="A18738" s="263" t="s">
        <v>20573</v>
      </c>
      <c r="B18738" s="263" t="s">
        <v>24080</v>
      </c>
      <c r="C18738" s="263" t="s">
        <v>12</v>
      </c>
      <c r="D18738" t="s">
        <v>2</v>
      </c>
    </row>
    <row r="18739" spans="1:4" x14ac:dyDescent="0.2">
      <c r="A18739" s="263" t="s">
        <v>5063</v>
      </c>
      <c r="B18739" s="263" t="s">
        <v>24081</v>
      </c>
      <c r="C18739" s="263" t="s">
        <v>12</v>
      </c>
      <c r="D18739" t="s">
        <v>2</v>
      </c>
    </row>
    <row r="18740" spans="1:4" x14ac:dyDescent="0.2">
      <c r="A18740" s="263" t="s">
        <v>20574</v>
      </c>
      <c r="B18740" s="263" t="s">
        <v>24081</v>
      </c>
      <c r="C18740" s="263" t="s">
        <v>12</v>
      </c>
      <c r="D18740" t="s">
        <v>2</v>
      </c>
    </row>
    <row r="18741" spans="1:4" x14ac:dyDescent="0.2">
      <c r="A18741" s="263" t="s">
        <v>5064</v>
      </c>
      <c r="B18741" s="263" t="s">
        <v>24082</v>
      </c>
      <c r="C18741" s="263" t="s">
        <v>12</v>
      </c>
      <c r="D18741" t="s">
        <v>2</v>
      </c>
    </row>
    <row r="18742" spans="1:4" x14ac:dyDescent="0.2">
      <c r="A18742" s="263" t="s">
        <v>20575</v>
      </c>
      <c r="B18742" s="263" t="s">
        <v>24082</v>
      </c>
      <c r="C18742" s="263" t="s">
        <v>12</v>
      </c>
      <c r="D18742" t="s">
        <v>2</v>
      </c>
    </row>
    <row r="18743" spans="1:4" x14ac:dyDescent="0.2">
      <c r="A18743" s="263" t="s">
        <v>5065</v>
      </c>
      <c r="B18743" s="263" t="s">
        <v>32977</v>
      </c>
      <c r="C18743" s="263" t="s">
        <v>12</v>
      </c>
      <c r="D18743" t="s">
        <v>2</v>
      </c>
    </row>
    <row r="18744" spans="1:4" x14ac:dyDescent="0.2">
      <c r="A18744" s="263" t="s">
        <v>20576</v>
      </c>
      <c r="B18744" s="263" t="s">
        <v>32977</v>
      </c>
      <c r="C18744" s="263" t="s">
        <v>12</v>
      </c>
      <c r="D18744" t="s">
        <v>2</v>
      </c>
    </row>
    <row r="18745" spans="1:4" x14ac:dyDescent="0.2">
      <c r="A18745" s="263" t="s">
        <v>5114</v>
      </c>
      <c r="B18745" s="263" t="s">
        <v>32978</v>
      </c>
      <c r="C18745" s="263" t="s">
        <v>12</v>
      </c>
      <c r="D18745" t="s">
        <v>2</v>
      </c>
    </row>
    <row r="18746" spans="1:4" x14ac:dyDescent="0.2">
      <c r="A18746" s="263" t="s">
        <v>20577</v>
      </c>
      <c r="B18746" s="263" t="s">
        <v>32978</v>
      </c>
      <c r="C18746" s="263" t="s">
        <v>12</v>
      </c>
      <c r="D18746" t="s">
        <v>2</v>
      </c>
    </row>
    <row r="18747" spans="1:4" x14ac:dyDescent="0.2">
      <c r="A18747" s="263" t="s">
        <v>5115</v>
      </c>
      <c r="B18747" s="263" t="s">
        <v>32979</v>
      </c>
      <c r="C18747" s="263" t="s">
        <v>12</v>
      </c>
      <c r="D18747" t="s">
        <v>2</v>
      </c>
    </row>
    <row r="18748" spans="1:4" x14ac:dyDescent="0.2">
      <c r="A18748" s="263" t="s">
        <v>20578</v>
      </c>
      <c r="B18748" s="263" t="s">
        <v>32979</v>
      </c>
      <c r="C18748" s="263" t="s">
        <v>12</v>
      </c>
      <c r="D18748" t="s">
        <v>2</v>
      </c>
    </row>
    <row r="18749" spans="1:4" x14ac:dyDescent="0.2">
      <c r="A18749" s="263" t="s">
        <v>5116</v>
      </c>
      <c r="B18749" s="263" t="s">
        <v>32980</v>
      </c>
      <c r="C18749" s="263" t="s">
        <v>12</v>
      </c>
      <c r="D18749" t="s">
        <v>2</v>
      </c>
    </row>
    <row r="18750" spans="1:4" x14ac:dyDescent="0.2">
      <c r="A18750" s="263" t="s">
        <v>20579</v>
      </c>
      <c r="B18750" s="263" t="s">
        <v>32980</v>
      </c>
      <c r="C18750" s="263" t="s">
        <v>12</v>
      </c>
      <c r="D18750" t="s">
        <v>2</v>
      </c>
    </row>
    <row r="18751" spans="1:4" x14ac:dyDescent="0.2">
      <c r="A18751" s="263" t="s">
        <v>5117</v>
      </c>
      <c r="B18751" s="263" t="s">
        <v>32981</v>
      </c>
      <c r="C18751" s="263" t="s">
        <v>12</v>
      </c>
      <c r="D18751" t="s">
        <v>2</v>
      </c>
    </row>
    <row r="18752" spans="1:4" x14ac:dyDescent="0.2">
      <c r="A18752" s="263" t="s">
        <v>20580</v>
      </c>
      <c r="B18752" s="263" t="s">
        <v>32981</v>
      </c>
      <c r="C18752" s="263" t="s">
        <v>12</v>
      </c>
      <c r="D18752" t="s">
        <v>2</v>
      </c>
    </row>
    <row r="18753" spans="1:4" x14ac:dyDescent="0.2">
      <c r="A18753" s="263" t="s">
        <v>5118</v>
      </c>
      <c r="B18753" s="263" t="s">
        <v>32982</v>
      </c>
      <c r="C18753" s="263" t="s">
        <v>12</v>
      </c>
      <c r="D18753" t="s">
        <v>2</v>
      </c>
    </row>
    <row r="18754" spans="1:4" x14ac:dyDescent="0.2">
      <c r="A18754" s="263" t="s">
        <v>20581</v>
      </c>
      <c r="B18754" s="263" t="s">
        <v>32982</v>
      </c>
      <c r="C18754" s="263" t="s">
        <v>12</v>
      </c>
      <c r="D18754" t="s">
        <v>2</v>
      </c>
    </row>
    <row r="18755" spans="1:4" x14ac:dyDescent="0.2">
      <c r="A18755" s="263" t="s">
        <v>23238</v>
      </c>
      <c r="B18755" s="263" t="s">
        <v>32983</v>
      </c>
      <c r="C18755" s="263" t="s">
        <v>12</v>
      </c>
      <c r="D18755" t="s">
        <v>2</v>
      </c>
    </row>
    <row r="18756" spans="1:4" x14ac:dyDescent="0.2">
      <c r="A18756" s="263" t="s">
        <v>23239</v>
      </c>
      <c r="B18756" s="263" t="s">
        <v>32983</v>
      </c>
      <c r="C18756" s="263" t="s">
        <v>12</v>
      </c>
      <c r="D18756" t="s">
        <v>2</v>
      </c>
    </row>
    <row r="18757" spans="1:4" x14ac:dyDescent="0.2">
      <c r="A18757" s="263" t="s">
        <v>5066</v>
      </c>
      <c r="B18757" s="263" t="s">
        <v>24083</v>
      </c>
      <c r="C18757" s="263" t="s">
        <v>12</v>
      </c>
      <c r="D18757" t="s">
        <v>2</v>
      </c>
    </row>
    <row r="18758" spans="1:4" x14ac:dyDescent="0.2">
      <c r="A18758" s="263" t="s">
        <v>20582</v>
      </c>
      <c r="B18758" s="263" t="s">
        <v>24083</v>
      </c>
      <c r="C18758" s="263" t="s">
        <v>12</v>
      </c>
      <c r="D18758" t="s">
        <v>2</v>
      </c>
    </row>
    <row r="18759" spans="1:4" x14ac:dyDescent="0.2">
      <c r="A18759" s="263" t="s">
        <v>5067</v>
      </c>
      <c r="B18759" s="263" t="s">
        <v>24084</v>
      </c>
      <c r="C18759" s="263" t="s">
        <v>12</v>
      </c>
      <c r="D18759" t="s">
        <v>2</v>
      </c>
    </row>
    <row r="18760" spans="1:4" x14ac:dyDescent="0.2">
      <c r="A18760" s="263" t="s">
        <v>20583</v>
      </c>
      <c r="B18760" s="263" t="s">
        <v>24084</v>
      </c>
      <c r="C18760" s="263" t="s">
        <v>12</v>
      </c>
      <c r="D18760" t="s">
        <v>2</v>
      </c>
    </row>
    <row r="18761" spans="1:4" x14ac:dyDescent="0.2">
      <c r="A18761" s="263" t="s">
        <v>5068</v>
      </c>
      <c r="B18761" s="263" t="s">
        <v>32984</v>
      </c>
      <c r="C18761" s="263" t="s">
        <v>12</v>
      </c>
      <c r="D18761" t="s">
        <v>2</v>
      </c>
    </row>
    <row r="18762" spans="1:4" x14ac:dyDescent="0.2">
      <c r="A18762" s="263" t="s">
        <v>20584</v>
      </c>
      <c r="B18762" s="263" t="s">
        <v>32984</v>
      </c>
      <c r="C18762" s="263" t="s">
        <v>12</v>
      </c>
      <c r="D18762" t="s">
        <v>2</v>
      </c>
    </row>
    <row r="18763" spans="1:4" x14ac:dyDescent="0.2">
      <c r="A18763" s="263" t="s">
        <v>5069</v>
      </c>
      <c r="B18763" s="263" t="s">
        <v>32985</v>
      </c>
      <c r="C18763" s="263" t="s">
        <v>12</v>
      </c>
      <c r="D18763" t="s">
        <v>2</v>
      </c>
    </row>
    <row r="18764" spans="1:4" x14ac:dyDescent="0.2">
      <c r="A18764" s="263" t="s">
        <v>20585</v>
      </c>
      <c r="B18764" s="263" t="s">
        <v>32985</v>
      </c>
      <c r="C18764" s="263" t="s">
        <v>12</v>
      </c>
      <c r="D18764" t="s">
        <v>2</v>
      </c>
    </row>
    <row r="18765" spans="1:4" x14ac:dyDescent="0.2">
      <c r="A18765" s="263" t="s">
        <v>5070</v>
      </c>
      <c r="B18765" s="263" t="s">
        <v>32986</v>
      </c>
      <c r="C18765" s="263" t="s">
        <v>12</v>
      </c>
      <c r="D18765" t="s">
        <v>2</v>
      </c>
    </row>
    <row r="18766" spans="1:4" x14ac:dyDescent="0.2">
      <c r="A18766" s="263" t="s">
        <v>20586</v>
      </c>
      <c r="B18766" s="263" t="s">
        <v>32986</v>
      </c>
      <c r="C18766" s="263" t="s">
        <v>12</v>
      </c>
      <c r="D18766" t="s">
        <v>2</v>
      </c>
    </row>
    <row r="18767" spans="1:4" x14ac:dyDescent="0.2">
      <c r="A18767" s="263" t="s">
        <v>5071</v>
      </c>
      <c r="B18767" s="263" t="s">
        <v>32987</v>
      </c>
      <c r="C18767" s="263" t="s">
        <v>12</v>
      </c>
      <c r="D18767" t="s">
        <v>2</v>
      </c>
    </row>
    <row r="18768" spans="1:4" x14ac:dyDescent="0.2">
      <c r="A18768" s="263" t="s">
        <v>20587</v>
      </c>
      <c r="B18768" s="263" t="s">
        <v>32987</v>
      </c>
      <c r="C18768" s="263" t="s">
        <v>12</v>
      </c>
      <c r="D18768" t="s">
        <v>2</v>
      </c>
    </row>
    <row r="18769" spans="1:4" x14ac:dyDescent="0.2">
      <c r="A18769" s="263" t="s">
        <v>5072</v>
      </c>
      <c r="B18769" s="263" t="s">
        <v>32988</v>
      </c>
      <c r="C18769" s="263" t="s">
        <v>12</v>
      </c>
      <c r="D18769" t="s">
        <v>2</v>
      </c>
    </row>
    <row r="18770" spans="1:4" x14ac:dyDescent="0.2">
      <c r="A18770" s="263" t="s">
        <v>20588</v>
      </c>
      <c r="B18770" s="263" t="s">
        <v>32988</v>
      </c>
      <c r="C18770" s="263" t="s">
        <v>12</v>
      </c>
      <c r="D18770" t="s">
        <v>2</v>
      </c>
    </row>
    <row r="18771" spans="1:4" x14ac:dyDescent="0.2">
      <c r="A18771" s="263" t="s">
        <v>5073</v>
      </c>
      <c r="B18771" s="263" t="s">
        <v>32989</v>
      </c>
      <c r="C18771" s="263" t="s">
        <v>12</v>
      </c>
      <c r="D18771" t="s">
        <v>2</v>
      </c>
    </row>
    <row r="18772" spans="1:4" x14ac:dyDescent="0.2">
      <c r="A18772" s="263" t="s">
        <v>20589</v>
      </c>
      <c r="B18772" s="263" t="s">
        <v>32989</v>
      </c>
      <c r="C18772" s="263" t="s">
        <v>12</v>
      </c>
      <c r="D18772" t="s">
        <v>2</v>
      </c>
    </row>
    <row r="18773" spans="1:4" x14ac:dyDescent="0.2">
      <c r="A18773" s="263" t="s">
        <v>5074</v>
      </c>
      <c r="B18773" s="263" t="s">
        <v>32990</v>
      </c>
      <c r="C18773" s="263" t="s">
        <v>12</v>
      </c>
      <c r="D18773" t="s">
        <v>2</v>
      </c>
    </row>
    <row r="18774" spans="1:4" x14ac:dyDescent="0.2">
      <c r="A18774" s="263" t="s">
        <v>20590</v>
      </c>
      <c r="B18774" s="263" t="s">
        <v>32990</v>
      </c>
      <c r="C18774" s="263" t="s">
        <v>12</v>
      </c>
      <c r="D18774" t="s">
        <v>2</v>
      </c>
    </row>
    <row r="18775" spans="1:4" x14ac:dyDescent="0.2">
      <c r="A18775" s="263" t="s">
        <v>5075</v>
      </c>
      <c r="B18775" s="263" t="s">
        <v>32991</v>
      </c>
      <c r="C18775" s="263" t="s">
        <v>12</v>
      </c>
      <c r="D18775" t="s">
        <v>2</v>
      </c>
    </row>
    <row r="18776" spans="1:4" x14ac:dyDescent="0.2">
      <c r="A18776" s="263" t="s">
        <v>20591</v>
      </c>
      <c r="B18776" s="263" t="s">
        <v>32991</v>
      </c>
      <c r="C18776" s="263" t="s">
        <v>12</v>
      </c>
      <c r="D18776" t="s">
        <v>2</v>
      </c>
    </row>
    <row r="18777" spans="1:4" x14ac:dyDescent="0.2">
      <c r="A18777" s="263" t="s">
        <v>5076</v>
      </c>
      <c r="B18777" s="263" t="s">
        <v>32992</v>
      </c>
      <c r="C18777" s="263" t="s">
        <v>12</v>
      </c>
      <c r="D18777" t="s">
        <v>2</v>
      </c>
    </row>
    <row r="18778" spans="1:4" x14ac:dyDescent="0.2">
      <c r="A18778" s="263" t="s">
        <v>20592</v>
      </c>
      <c r="B18778" s="263" t="s">
        <v>32992</v>
      </c>
      <c r="C18778" s="263" t="s">
        <v>12</v>
      </c>
      <c r="D18778" t="s">
        <v>2</v>
      </c>
    </row>
    <row r="18779" spans="1:4" x14ac:dyDescent="0.2">
      <c r="A18779" s="263" t="s">
        <v>5077</v>
      </c>
      <c r="B18779" s="263" t="s">
        <v>32993</v>
      </c>
      <c r="C18779" s="263" t="s">
        <v>12</v>
      </c>
      <c r="D18779" t="s">
        <v>2</v>
      </c>
    </row>
    <row r="18780" spans="1:4" x14ac:dyDescent="0.2">
      <c r="A18780" s="263" t="s">
        <v>20593</v>
      </c>
      <c r="B18780" s="263" t="s">
        <v>32993</v>
      </c>
      <c r="C18780" s="263" t="s">
        <v>12</v>
      </c>
      <c r="D18780" t="s">
        <v>2</v>
      </c>
    </row>
    <row r="18781" spans="1:4" x14ac:dyDescent="0.2">
      <c r="A18781" s="263" t="s">
        <v>5078</v>
      </c>
      <c r="B18781" s="263" t="s">
        <v>32994</v>
      </c>
      <c r="C18781" s="263" t="s">
        <v>12</v>
      </c>
      <c r="D18781" t="s">
        <v>2</v>
      </c>
    </row>
    <row r="18782" spans="1:4" x14ac:dyDescent="0.2">
      <c r="A18782" s="263" t="s">
        <v>20594</v>
      </c>
      <c r="B18782" s="263" t="s">
        <v>32994</v>
      </c>
      <c r="C18782" s="263" t="s">
        <v>12</v>
      </c>
      <c r="D18782" t="s">
        <v>2</v>
      </c>
    </row>
    <row r="18783" spans="1:4" x14ac:dyDescent="0.2">
      <c r="A18783" s="263" t="s">
        <v>5079</v>
      </c>
      <c r="B18783" s="263" t="s">
        <v>32995</v>
      </c>
      <c r="C18783" s="263" t="s">
        <v>12</v>
      </c>
      <c r="D18783" t="s">
        <v>2</v>
      </c>
    </row>
    <row r="18784" spans="1:4" x14ac:dyDescent="0.2">
      <c r="A18784" s="263" t="s">
        <v>20595</v>
      </c>
      <c r="B18784" s="263" t="s">
        <v>32995</v>
      </c>
      <c r="C18784" s="263" t="s">
        <v>12</v>
      </c>
      <c r="D18784" t="s">
        <v>2</v>
      </c>
    </row>
    <row r="18785" spans="1:4" x14ac:dyDescent="0.2">
      <c r="A18785" s="263" t="s">
        <v>10596</v>
      </c>
      <c r="B18785" s="263" t="s">
        <v>32996</v>
      </c>
      <c r="C18785" s="263" t="s">
        <v>12</v>
      </c>
      <c r="D18785" t="s">
        <v>2</v>
      </c>
    </row>
    <row r="18786" spans="1:4" x14ac:dyDescent="0.2">
      <c r="A18786" s="263" t="s">
        <v>20596</v>
      </c>
      <c r="B18786" s="263" t="s">
        <v>32996</v>
      </c>
      <c r="C18786" s="263" t="s">
        <v>12</v>
      </c>
      <c r="D18786" t="s">
        <v>2</v>
      </c>
    </row>
    <row r="18787" spans="1:4" x14ac:dyDescent="0.2">
      <c r="A18787" s="263" t="s">
        <v>10597</v>
      </c>
      <c r="B18787" s="263" t="s">
        <v>32997</v>
      </c>
      <c r="C18787" s="263" t="s">
        <v>12</v>
      </c>
      <c r="D18787" t="s">
        <v>2</v>
      </c>
    </row>
    <row r="18788" spans="1:4" x14ac:dyDescent="0.2">
      <c r="A18788" s="263" t="s">
        <v>20597</v>
      </c>
      <c r="B18788" s="263" t="s">
        <v>32997</v>
      </c>
      <c r="C18788" s="263" t="s">
        <v>12</v>
      </c>
      <c r="D18788" t="s">
        <v>2</v>
      </c>
    </row>
    <row r="18789" spans="1:4" x14ac:dyDescent="0.2">
      <c r="A18789" s="263" t="s">
        <v>10598</v>
      </c>
      <c r="B18789" s="263" t="s">
        <v>32998</v>
      </c>
      <c r="C18789" s="263" t="s">
        <v>12</v>
      </c>
      <c r="D18789" t="s">
        <v>2</v>
      </c>
    </row>
    <row r="18790" spans="1:4" x14ac:dyDescent="0.2">
      <c r="A18790" s="263" t="s">
        <v>20598</v>
      </c>
      <c r="B18790" s="263" t="s">
        <v>32998</v>
      </c>
      <c r="C18790" s="263" t="s">
        <v>12</v>
      </c>
      <c r="D18790" t="s">
        <v>2</v>
      </c>
    </row>
    <row r="18791" spans="1:4" x14ac:dyDescent="0.2">
      <c r="A18791" s="263" t="s">
        <v>10599</v>
      </c>
      <c r="B18791" s="263" t="s">
        <v>24085</v>
      </c>
      <c r="C18791" s="263" t="s">
        <v>12</v>
      </c>
      <c r="D18791" t="s">
        <v>2</v>
      </c>
    </row>
    <row r="18792" spans="1:4" x14ac:dyDescent="0.2">
      <c r="A18792" s="263" t="s">
        <v>20599</v>
      </c>
      <c r="B18792" s="263" t="s">
        <v>24085</v>
      </c>
      <c r="C18792" s="263" t="s">
        <v>12</v>
      </c>
      <c r="D18792" t="s">
        <v>2</v>
      </c>
    </row>
    <row r="18793" spans="1:4" x14ac:dyDescent="0.2">
      <c r="A18793" s="263" t="s">
        <v>10600</v>
      </c>
      <c r="B18793" s="263" t="s">
        <v>24086</v>
      </c>
      <c r="C18793" s="263" t="s">
        <v>12</v>
      </c>
      <c r="D18793" t="s">
        <v>2</v>
      </c>
    </row>
    <row r="18794" spans="1:4" x14ac:dyDescent="0.2">
      <c r="A18794" s="263" t="s">
        <v>20600</v>
      </c>
      <c r="B18794" s="263" t="s">
        <v>24086</v>
      </c>
      <c r="C18794" s="263" t="s">
        <v>12</v>
      </c>
      <c r="D18794" t="s">
        <v>2</v>
      </c>
    </row>
    <row r="18795" spans="1:4" x14ac:dyDescent="0.2">
      <c r="A18795" s="263" t="s">
        <v>23240</v>
      </c>
      <c r="B18795" s="263" t="s">
        <v>32999</v>
      </c>
      <c r="C18795" s="263" t="s">
        <v>12</v>
      </c>
      <c r="D18795" t="s">
        <v>2</v>
      </c>
    </row>
    <row r="18796" spans="1:4" x14ac:dyDescent="0.2">
      <c r="A18796" s="263" t="s">
        <v>23241</v>
      </c>
      <c r="B18796" s="263" t="s">
        <v>32999</v>
      </c>
      <c r="C18796" s="263" t="s">
        <v>12</v>
      </c>
      <c r="D18796" t="s">
        <v>2</v>
      </c>
    </row>
    <row r="18797" spans="1:4" x14ac:dyDescent="0.2">
      <c r="A18797" s="263" t="s">
        <v>5080</v>
      </c>
      <c r="B18797" s="263" t="s">
        <v>33000</v>
      </c>
      <c r="C18797" s="263" t="s">
        <v>12</v>
      </c>
      <c r="D18797" t="s">
        <v>2</v>
      </c>
    </row>
    <row r="18798" spans="1:4" x14ac:dyDescent="0.2">
      <c r="A18798" s="263" t="s">
        <v>20601</v>
      </c>
      <c r="B18798" s="263" t="s">
        <v>33000</v>
      </c>
      <c r="C18798" s="263" t="s">
        <v>12</v>
      </c>
      <c r="D18798" t="s">
        <v>2</v>
      </c>
    </row>
    <row r="18799" spans="1:4" x14ac:dyDescent="0.2">
      <c r="A18799" s="263" t="s">
        <v>5081</v>
      </c>
      <c r="B18799" s="263" t="s">
        <v>33001</v>
      </c>
      <c r="C18799" s="263" t="s">
        <v>12</v>
      </c>
      <c r="D18799" t="s">
        <v>2</v>
      </c>
    </row>
    <row r="18800" spans="1:4" x14ac:dyDescent="0.2">
      <c r="A18800" s="263" t="s">
        <v>20602</v>
      </c>
      <c r="B18800" s="263" t="s">
        <v>33001</v>
      </c>
      <c r="C18800" s="263" t="s">
        <v>12</v>
      </c>
      <c r="D18800" t="s">
        <v>2</v>
      </c>
    </row>
    <row r="18801" spans="1:4" x14ac:dyDescent="0.2">
      <c r="A18801" s="263" t="s">
        <v>5082</v>
      </c>
      <c r="B18801" s="263" t="s">
        <v>33002</v>
      </c>
      <c r="C18801" s="263" t="s">
        <v>12</v>
      </c>
      <c r="D18801" t="s">
        <v>2</v>
      </c>
    </row>
    <row r="18802" spans="1:4" x14ac:dyDescent="0.2">
      <c r="A18802" s="263" t="s">
        <v>20603</v>
      </c>
      <c r="B18802" s="263" t="s">
        <v>33002</v>
      </c>
      <c r="C18802" s="263" t="s">
        <v>12</v>
      </c>
      <c r="D18802" t="s">
        <v>2</v>
      </c>
    </row>
    <row r="18803" spans="1:4" x14ac:dyDescent="0.2">
      <c r="A18803" s="263" t="s">
        <v>5083</v>
      </c>
      <c r="B18803" s="263" t="s">
        <v>33003</v>
      </c>
      <c r="C18803" s="263" t="s">
        <v>12</v>
      </c>
      <c r="D18803" t="s">
        <v>2</v>
      </c>
    </row>
    <row r="18804" spans="1:4" x14ac:dyDescent="0.2">
      <c r="A18804" s="263" t="s">
        <v>20604</v>
      </c>
      <c r="B18804" s="263" t="s">
        <v>33003</v>
      </c>
      <c r="C18804" s="263" t="s">
        <v>12</v>
      </c>
      <c r="D18804" t="s">
        <v>2</v>
      </c>
    </row>
    <row r="18805" spans="1:4" x14ac:dyDescent="0.2">
      <c r="A18805" s="263" t="s">
        <v>5084</v>
      </c>
      <c r="B18805" s="263" t="s">
        <v>33004</v>
      </c>
      <c r="C18805" s="263" t="s">
        <v>12</v>
      </c>
      <c r="D18805" t="s">
        <v>2</v>
      </c>
    </row>
    <row r="18806" spans="1:4" x14ac:dyDescent="0.2">
      <c r="A18806" s="263" t="s">
        <v>20605</v>
      </c>
      <c r="B18806" s="263" t="s">
        <v>33004</v>
      </c>
      <c r="C18806" s="263" t="s">
        <v>12</v>
      </c>
      <c r="D18806" t="s">
        <v>2</v>
      </c>
    </row>
    <row r="18807" spans="1:4" x14ac:dyDescent="0.2">
      <c r="A18807" s="263" t="s">
        <v>5085</v>
      </c>
      <c r="B18807" s="263" t="s">
        <v>33005</v>
      </c>
      <c r="C18807" s="263" t="s">
        <v>12</v>
      </c>
      <c r="D18807" t="s">
        <v>2</v>
      </c>
    </row>
    <row r="18808" spans="1:4" x14ac:dyDescent="0.2">
      <c r="A18808" s="263" t="s">
        <v>20606</v>
      </c>
      <c r="B18808" s="263" t="s">
        <v>33005</v>
      </c>
      <c r="C18808" s="263" t="s">
        <v>12</v>
      </c>
      <c r="D18808" t="s">
        <v>2</v>
      </c>
    </row>
    <row r="18809" spans="1:4" x14ac:dyDescent="0.2">
      <c r="A18809" s="263" t="s">
        <v>5086</v>
      </c>
      <c r="B18809" s="263" t="s">
        <v>33006</v>
      </c>
      <c r="C18809" s="263" t="s">
        <v>12</v>
      </c>
      <c r="D18809" t="s">
        <v>2</v>
      </c>
    </row>
    <row r="18810" spans="1:4" x14ac:dyDescent="0.2">
      <c r="A18810" s="263" t="s">
        <v>20607</v>
      </c>
      <c r="B18810" s="263" t="s">
        <v>33006</v>
      </c>
      <c r="C18810" s="263" t="s">
        <v>12</v>
      </c>
      <c r="D18810" t="s">
        <v>2</v>
      </c>
    </row>
    <row r="18811" spans="1:4" x14ac:dyDescent="0.2">
      <c r="A18811" s="263" t="s">
        <v>5087</v>
      </c>
      <c r="B18811" s="263" t="s">
        <v>33007</v>
      </c>
      <c r="C18811" s="263" t="s">
        <v>12</v>
      </c>
      <c r="D18811" t="s">
        <v>2</v>
      </c>
    </row>
    <row r="18812" spans="1:4" x14ac:dyDescent="0.2">
      <c r="A18812" s="263" t="s">
        <v>20608</v>
      </c>
      <c r="B18812" s="263" t="s">
        <v>33007</v>
      </c>
      <c r="C18812" s="263" t="s">
        <v>12</v>
      </c>
      <c r="D18812" t="s">
        <v>2</v>
      </c>
    </row>
    <row r="18813" spans="1:4" x14ac:dyDescent="0.2">
      <c r="A18813" s="263" t="s">
        <v>5088</v>
      </c>
      <c r="B18813" s="263" t="s">
        <v>33008</v>
      </c>
      <c r="C18813" s="263" t="s">
        <v>12</v>
      </c>
      <c r="D18813" t="s">
        <v>2</v>
      </c>
    </row>
    <row r="18814" spans="1:4" x14ac:dyDescent="0.2">
      <c r="A18814" s="263" t="s">
        <v>20609</v>
      </c>
      <c r="B18814" s="263" t="s">
        <v>33008</v>
      </c>
      <c r="C18814" s="263" t="s">
        <v>12</v>
      </c>
      <c r="D18814" t="s">
        <v>2</v>
      </c>
    </row>
    <row r="18815" spans="1:4" x14ac:dyDescent="0.2">
      <c r="A18815" s="263" t="s">
        <v>5089</v>
      </c>
      <c r="B18815" s="263" t="s">
        <v>33009</v>
      </c>
      <c r="C18815" s="263" t="s">
        <v>12</v>
      </c>
      <c r="D18815" t="s">
        <v>2</v>
      </c>
    </row>
    <row r="18816" spans="1:4" x14ac:dyDescent="0.2">
      <c r="A18816" s="263" t="s">
        <v>20610</v>
      </c>
      <c r="B18816" s="263" t="s">
        <v>33009</v>
      </c>
      <c r="C18816" s="263" t="s">
        <v>12</v>
      </c>
      <c r="D18816" t="s">
        <v>2</v>
      </c>
    </row>
    <row r="18817" spans="1:4" x14ac:dyDescent="0.2">
      <c r="A18817" s="263" t="s">
        <v>5090</v>
      </c>
      <c r="B18817" s="263" t="s">
        <v>33010</v>
      </c>
      <c r="C18817" s="263" t="s">
        <v>12</v>
      </c>
      <c r="D18817" t="s">
        <v>2</v>
      </c>
    </row>
    <row r="18818" spans="1:4" x14ac:dyDescent="0.2">
      <c r="A18818" s="263" t="s">
        <v>20611</v>
      </c>
      <c r="B18818" s="263" t="s">
        <v>33010</v>
      </c>
      <c r="C18818" s="263" t="s">
        <v>12</v>
      </c>
      <c r="D18818" t="s">
        <v>2</v>
      </c>
    </row>
    <row r="18819" spans="1:4" x14ac:dyDescent="0.2">
      <c r="A18819" s="263" t="s">
        <v>5091</v>
      </c>
      <c r="B18819" s="263" t="s">
        <v>33011</v>
      </c>
      <c r="C18819" s="263" t="s">
        <v>12</v>
      </c>
      <c r="D18819" t="s">
        <v>2</v>
      </c>
    </row>
    <row r="18820" spans="1:4" x14ac:dyDescent="0.2">
      <c r="A18820" s="263" t="s">
        <v>20612</v>
      </c>
      <c r="B18820" s="263" t="s">
        <v>33011</v>
      </c>
      <c r="C18820" s="263" t="s">
        <v>12</v>
      </c>
      <c r="D18820" t="s">
        <v>2</v>
      </c>
    </row>
    <row r="18821" spans="1:4" x14ac:dyDescent="0.2">
      <c r="A18821" s="263" t="s">
        <v>5092</v>
      </c>
      <c r="B18821" s="263" t="s">
        <v>33012</v>
      </c>
      <c r="C18821" s="263" t="s">
        <v>12</v>
      </c>
      <c r="D18821" t="s">
        <v>2</v>
      </c>
    </row>
    <row r="18822" spans="1:4" x14ac:dyDescent="0.2">
      <c r="A18822" s="263" t="s">
        <v>20613</v>
      </c>
      <c r="B18822" s="263" t="s">
        <v>33012</v>
      </c>
      <c r="C18822" s="263" t="s">
        <v>12</v>
      </c>
      <c r="D18822" t="s">
        <v>2</v>
      </c>
    </row>
    <row r="18823" spans="1:4" x14ac:dyDescent="0.2">
      <c r="A18823" s="263" t="s">
        <v>5093</v>
      </c>
      <c r="B18823" s="263" t="s">
        <v>24087</v>
      </c>
      <c r="C18823" s="263" t="s">
        <v>12</v>
      </c>
      <c r="D18823" t="s">
        <v>2</v>
      </c>
    </row>
    <row r="18824" spans="1:4" x14ac:dyDescent="0.2">
      <c r="A18824" s="263" t="s">
        <v>20614</v>
      </c>
      <c r="B18824" s="263" t="s">
        <v>24087</v>
      </c>
      <c r="C18824" s="263" t="s">
        <v>12</v>
      </c>
      <c r="D18824" t="s">
        <v>2</v>
      </c>
    </row>
    <row r="18825" spans="1:4" x14ac:dyDescent="0.2">
      <c r="A18825" s="263" t="s">
        <v>5094</v>
      </c>
      <c r="B18825" s="263" t="s">
        <v>24088</v>
      </c>
      <c r="C18825" s="263" t="s">
        <v>12</v>
      </c>
      <c r="D18825" t="s">
        <v>2</v>
      </c>
    </row>
    <row r="18826" spans="1:4" x14ac:dyDescent="0.2">
      <c r="A18826" s="263" t="s">
        <v>20615</v>
      </c>
      <c r="B18826" s="263" t="s">
        <v>24088</v>
      </c>
      <c r="C18826" s="263" t="s">
        <v>12</v>
      </c>
      <c r="D18826" t="s">
        <v>2</v>
      </c>
    </row>
    <row r="18827" spans="1:4" x14ac:dyDescent="0.2">
      <c r="A18827" s="263" t="s">
        <v>5095</v>
      </c>
      <c r="B18827" s="263" t="s">
        <v>24089</v>
      </c>
      <c r="C18827" s="263" t="s">
        <v>12</v>
      </c>
      <c r="D18827" t="s">
        <v>2</v>
      </c>
    </row>
    <row r="18828" spans="1:4" x14ac:dyDescent="0.2">
      <c r="A18828" s="263" t="s">
        <v>20616</v>
      </c>
      <c r="B18828" s="263" t="s">
        <v>24089</v>
      </c>
      <c r="C18828" s="263" t="s">
        <v>12</v>
      </c>
      <c r="D18828" t="s">
        <v>2</v>
      </c>
    </row>
    <row r="18829" spans="1:4" x14ac:dyDescent="0.2">
      <c r="A18829" s="263" t="s">
        <v>5096</v>
      </c>
      <c r="B18829" s="263" t="s">
        <v>24090</v>
      </c>
      <c r="C18829" s="263" t="s">
        <v>12</v>
      </c>
      <c r="D18829" t="s">
        <v>2</v>
      </c>
    </row>
    <row r="18830" spans="1:4" x14ac:dyDescent="0.2">
      <c r="A18830" s="263" t="s">
        <v>20617</v>
      </c>
      <c r="B18830" s="263" t="s">
        <v>24090</v>
      </c>
      <c r="C18830" s="263" t="s">
        <v>12</v>
      </c>
      <c r="D18830" t="s">
        <v>2</v>
      </c>
    </row>
    <row r="18831" spans="1:4" x14ac:dyDescent="0.2">
      <c r="A18831" s="263" t="s">
        <v>5097</v>
      </c>
      <c r="B18831" s="263" t="s">
        <v>24091</v>
      </c>
      <c r="C18831" s="263" t="s">
        <v>12</v>
      </c>
      <c r="D18831" t="s">
        <v>2</v>
      </c>
    </row>
    <row r="18832" spans="1:4" x14ac:dyDescent="0.2">
      <c r="A18832" s="263" t="s">
        <v>20618</v>
      </c>
      <c r="B18832" s="263" t="s">
        <v>24091</v>
      </c>
      <c r="C18832" s="263" t="s">
        <v>12</v>
      </c>
      <c r="D18832" t="s">
        <v>2</v>
      </c>
    </row>
    <row r="18833" spans="1:4" x14ac:dyDescent="0.2">
      <c r="A18833" s="263" t="s">
        <v>5098</v>
      </c>
      <c r="B18833" s="263" t="s">
        <v>24092</v>
      </c>
      <c r="C18833" s="263" t="s">
        <v>12</v>
      </c>
      <c r="D18833" t="s">
        <v>2</v>
      </c>
    </row>
    <row r="18834" spans="1:4" x14ac:dyDescent="0.2">
      <c r="A18834" s="263" t="s">
        <v>20619</v>
      </c>
      <c r="B18834" s="263" t="s">
        <v>24092</v>
      </c>
      <c r="C18834" s="263" t="s">
        <v>12</v>
      </c>
      <c r="D18834" t="s">
        <v>2</v>
      </c>
    </row>
    <row r="18835" spans="1:4" x14ac:dyDescent="0.2">
      <c r="A18835" s="263" t="s">
        <v>5099</v>
      </c>
      <c r="B18835" s="263" t="s">
        <v>24093</v>
      </c>
      <c r="C18835" s="263" t="s">
        <v>12</v>
      </c>
      <c r="D18835" t="s">
        <v>2</v>
      </c>
    </row>
    <row r="18836" spans="1:4" x14ac:dyDescent="0.2">
      <c r="A18836" s="263" t="s">
        <v>20620</v>
      </c>
      <c r="B18836" s="263" t="s">
        <v>24093</v>
      </c>
      <c r="C18836" s="263" t="s">
        <v>12</v>
      </c>
      <c r="D18836" t="s">
        <v>2</v>
      </c>
    </row>
    <row r="18837" spans="1:4" x14ac:dyDescent="0.2">
      <c r="A18837" s="263" t="s">
        <v>5100</v>
      </c>
      <c r="B18837" s="263" t="s">
        <v>33013</v>
      </c>
      <c r="C18837" s="263" t="s">
        <v>12</v>
      </c>
      <c r="D18837" t="s">
        <v>2</v>
      </c>
    </row>
    <row r="18838" spans="1:4" x14ac:dyDescent="0.2">
      <c r="A18838" s="263" t="s">
        <v>20621</v>
      </c>
      <c r="B18838" s="263" t="s">
        <v>33013</v>
      </c>
      <c r="C18838" s="263" t="s">
        <v>12</v>
      </c>
      <c r="D18838" t="s">
        <v>2</v>
      </c>
    </row>
    <row r="18839" spans="1:4" x14ac:dyDescent="0.2">
      <c r="A18839" s="263" t="s">
        <v>5101</v>
      </c>
      <c r="B18839" s="263" t="s">
        <v>24094</v>
      </c>
      <c r="C18839" s="263" t="s">
        <v>12</v>
      </c>
      <c r="D18839" t="s">
        <v>2</v>
      </c>
    </row>
    <row r="18840" spans="1:4" x14ac:dyDescent="0.2">
      <c r="A18840" s="263" t="s">
        <v>20622</v>
      </c>
      <c r="B18840" s="263" t="s">
        <v>24094</v>
      </c>
      <c r="C18840" s="263" t="s">
        <v>12</v>
      </c>
      <c r="D18840" t="s">
        <v>2</v>
      </c>
    </row>
    <row r="18841" spans="1:4" x14ac:dyDescent="0.2">
      <c r="A18841" s="263" t="s">
        <v>5102</v>
      </c>
      <c r="B18841" s="263" t="s">
        <v>33014</v>
      </c>
      <c r="C18841" s="263" t="s">
        <v>12</v>
      </c>
      <c r="D18841" t="s">
        <v>2</v>
      </c>
    </row>
    <row r="18842" spans="1:4" x14ac:dyDescent="0.2">
      <c r="A18842" s="263" t="s">
        <v>20623</v>
      </c>
      <c r="B18842" s="263" t="s">
        <v>33014</v>
      </c>
      <c r="C18842" s="263" t="s">
        <v>12</v>
      </c>
      <c r="D18842" t="s">
        <v>2</v>
      </c>
    </row>
    <row r="18843" spans="1:4" x14ac:dyDescent="0.2">
      <c r="A18843" s="263" t="s">
        <v>5103</v>
      </c>
      <c r="B18843" s="263" t="s">
        <v>33015</v>
      </c>
      <c r="C18843" s="263" t="s">
        <v>12</v>
      </c>
      <c r="D18843" t="s">
        <v>2</v>
      </c>
    </row>
    <row r="18844" spans="1:4" x14ac:dyDescent="0.2">
      <c r="A18844" s="263" t="s">
        <v>20624</v>
      </c>
      <c r="B18844" s="263" t="s">
        <v>33015</v>
      </c>
      <c r="C18844" s="263" t="s">
        <v>12</v>
      </c>
      <c r="D18844" t="s">
        <v>2</v>
      </c>
    </row>
    <row r="18845" spans="1:4" x14ac:dyDescent="0.2">
      <c r="A18845" s="263" t="s">
        <v>5104</v>
      </c>
      <c r="B18845" s="263" t="s">
        <v>24095</v>
      </c>
      <c r="C18845" s="263" t="s">
        <v>12</v>
      </c>
      <c r="D18845" t="s">
        <v>2</v>
      </c>
    </row>
    <row r="18846" spans="1:4" x14ac:dyDescent="0.2">
      <c r="A18846" s="263" t="s">
        <v>20625</v>
      </c>
      <c r="B18846" s="263" t="s">
        <v>24095</v>
      </c>
      <c r="C18846" s="263" t="s">
        <v>12</v>
      </c>
      <c r="D18846" t="s">
        <v>2</v>
      </c>
    </row>
    <row r="18847" spans="1:4" x14ac:dyDescent="0.2">
      <c r="A18847" s="263" t="s">
        <v>5105</v>
      </c>
      <c r="B18847" s="263" t="s">
        <v>24096</v>
      </c>
      <c r="C18847" s="263" t="s">
        <v>12</v>
      </c>
      <c r="D18847" t="s">
        <v>2</v>
      </c>
    </row>
    <row r="18848" spans="1:4" x14ac:dyDescent="0.2">
      <c r="A18848" s="263" t="s">
        <v>20626</v>
      </c>
      <c r="B18848" s="263" t="s">
        <v>24096</v>
      </c>
      <c r="C18848" s="263" t="s">
        <v>12</v>
      </c>
      <c r="D18848" t="s">
        <v>2</v>
      </c>
    </row>
    <row r="18849" spans="1:4" x14ac:dyDescent="0.2">
      <c r="A18849" s="263" t="s">
        <v>5106</v>
      </c>
      <c r="B18849" s="263" t="s">
        <v>33016</v>
      </c>
      <c r="C18849" s="263" t="s">
        <v>12</v>
      </c>
      <c r="D18849" t="s">
        <v>2</v>
      </c>
    </row>
    <row r="18850" spans="1:4" x14ac:dyDescent="0.2">
      <c r="A18850" s="263" t="s">
        <v>20627</v>
      </c>
      <c r="B18850" s="263" t="s">
        <v>33016</v>
      </c>
      <c r="C18850" s="263" t="s">
        <v>12</v>
      </c>
      <c r="D18850" t="s">
        <v>2</v>
      </c>
    </row>
    <row r="18851" spans="1:4" x14ac:dyDescent="0.2">
      <c r="A18851" s="263" t="s">
        <v>5107</v>
      </c>
      <c r="B18851" s="263" t="s">
        <v>33017</v>
      </c>
      <c r="C18851" s="263" t="s">
        <v>12</v>
      </c>
      <c r="D18851" t="s">
        <v>2</v>
      </c>
    </row>
    <row r="18852" spans="1:4" x14ac:dyDescent="0.2">
      <c r="A18852" s="263" t="s">
        <v>20628</v>
      </c>
      <c r="B18852" s="263" t="s">
        <v>33017</v>
      </c>
      <c r="C18852" s="263" t="s">
        <v>12</v>
      </c>
      <c r="D18852" t="s">
        <v>2</v>
      </c>
    </row>
    <row r="18853" spans="1:4" x14ac:dyDescent="0.2">
      <c r="A18853" s="263" t="s">
        <v>5108</v>
      </c>
      <c r="B18853" s="263" t="s">
        <v>24097</v>
      </c>
      <c r="C18853" s="263" t="s">
        <v>12</v>
      </c>
      <c r="D18853" t="s">
        <v>2</v>
      </c>
    </row>
    <row r="18854" spans="1:4" x14ac:dyDescent="0.2">
      <c r="A18854" s="263" t="s">
        <v>20629</v>
      </c>
      <c r="B18854" s="263" t="s">
        <v>24097</v>
      </c>
      <c r="C18854" s="263" t="s">
        <v>12</v>
      </c>
      <c r="D18854" t="s">
        <v>2</v>
      </c>
    </row>
    <row r="18855" spans="1:4" x14ac:dyDescent="0.2">
      <c r="A18855" s="263" t="s">
        <v>5109</v>
      </c>
      <c r="B18855" s="263" t="s">
        <v>33018</v>
      </c>
      <c r="C18855" s="263" t="s">
        <v>12</v>
      </c>
      <c r="D18855" t="s">
        <v>2</v>
      </c>
    </row>
    <row r="18856" spans="1:4" x14ac:dyDescent="0.2">
      <c r="A18856" s="263" t="s">
        <v>20630</v>
      </c>
      <c r="B18856" s="263" t="s">
        <v>33018</v>
      </c>
      <c r="C18856" s="263" t="s">
        <v>12</v>
      </c>
      <c r="D18856" t="s">
        <v>2</v>
      </c>
    </row>
    <row r="18857" spans="1:4" x14ac:dyDescent="0.2">
      <c r="A18857" s="263" t="s">
        <v>5110</v>
      </c>
      <c r="B18857" s="263" t="s">
        <v>33019</v>
      </c>
      <c r="C18857" s="263" t="s">
        <v>12</v>
      </c>
      <c r="D18857" t="s">
        <v>2</v>
      </c>
    </row>
    <row r="18858" spans="1:4" x14ac:dyDescent="0.2">
      <c r="A18858" s="263" t="s">
        <v>20631</v>
      </c>
      <c r="B18858" s="263" t="s">
        <v>33019</v>
      </c>
      <c r="C18858" s="263" t="s">
        <v>12</v>
      </c>
      <c r="D18858" t="s">
        <v>2</v>
      </c>
    </row>
    <row r="18859" spans="1:4" x14ac:dyDescent="0.2">
      <c r="A18859" s="263" t="s">
        <v>5111</v>
      </c>
      <c r="B18859" s="263" t="s">
        <v>33020</v>
      </c>
      <c r="C18859" s="263" t="s">
        <v>12</v>
      </c>
      <c r="D18859" t="s">
        <v>2</v>
      </c>
    </row>
    <row r="18860" spans="1:4" x14ac:dyDescent="0.2">
      <c r="A18860" s="263" t="s">
        <v>20632</v>
      </c>
      <c r="B18860" s="263" t="s">
        <v>33020</v>
      </c>
      <c r="C18860" s="263" t="s">
        <v>12</v>
      </c>
      <c r="D18860" t="s">
        <v>2</v>
      </c>
    </row>
    <row r="18861" spans="1:4" x14ac:dyDescent="0.2">
      <c r="A18861" s="263" t="s">
        <v>5112</v>
      </c>
      <c r="B18861" s="263" t="s">
        <v>33021</v>
      </c>
      <c r="C18861" s="263" t="s">
        <v>12</v>
      </c>
      <c r="D18861" t="s">
        <v>2</v>
      </c>
    </row>
    <row r="18862" spans="1:4" x14ac:dyDescent="0.2">
      <c r="A18862" s="263" t="s">
        <v>20633</v>
      </c>
      <c r="B18862" s="263" t="s">
        <v>33021</v>
      </c>
      <c r="C18862" s="263" t="s">
        <v>12</v>
      </c>
      <c r="D18862" t="s">
        <v>2</v>
      </c>
    </row>
    <row r="18863" spans="1:4" x14ac:dyDescent="0.2">
      <c r="A18863" s="263" t="s">
        <v>5113</v>
      </c>
      <c r="B18863" s="263" t="s">
        <v>33022</v>
      </c>
      <c r="C18863" s="263" t="s">
        <v>12</v>
      </c>
      <c r="D18863" t="s">
        <v>2</v>
      </c>
    </row>
    <row r="18864" spans="1:4" x14ac:dyDescent="0.2">
      <c r="A18864" s="263" t="s">
        <v>20634</v>
      </c>
      <c r="B18864" s="263" t="s">
        <v>33022</v>
      </c>
      <c r="C18864" s="263" t="s">
        <v>12</v>
      </c>
      <c r="D18864" t="s">
        <v>2</v>
      </c>
    </row>
    <row r="18865" spans="1:4" x14ac:dyDescent="0.2">
      <c r="A18865" s="263" t="s">
        <v>10601</v>
      </c>
      <c r="B18865" s="263" t="s">
        <v>33023</v>
      </c>
      <c r="C18865" s="263" t="s">
        <v>12</v>
      </c>
      <c r="D18865" t="s">
        <v>2</v>
      </c>
    </row>
    <row r="18866" spans="1:4" x14ac:dyDescent="0.2">
      <c r="A18866" s="263" t="s">
        <v>20635</v>
      </c>
      <c r="B18866" s="263" t="s">
        <v>33023</v>
      </c>
      <c r="C18866" s="263" t="s">
        <v>12</v>
      </c>
      <c r="D18866" t="s">
        <v>2</v>
      </c>
    </row>
    <row r="18867" spans="1:4" x14ac:dyDescent="0.2">
      <c r="A18867" s="263" t="s">
        <v>35136</v>
      </c>
      <c r="B18867" s="263" t="s">
        <v>35137</v>
      </c>
      <c r="C18867" s="263" t="s">
        <v>12</v>
      </c>
      <c r="D18867" t="s">
        <v>2</v>
      </c>
    </row>
    <row r="18868" spans="1:4" x14ac:dyDescent="0.2">
      <c r="A18868" s="263" t="s">
        <v>35138</v>
      </c>
      <c r="B18868" s="263" t="s">
        <v>35137</v>
      </c>
      <c r="C18868" s="263" t="s">
        <v>12</v>
      </c>
      <c r="D18868" t="s">
        <v>2</v>
      </c>
    </row>
    <row r="18869" spans="1:4" x14ac:dyDescent="0.2">
      <c r="A18869" s="263" t="s">
        <v>23242</v>
      </c>
      <c r="B18869" s="263" t="s">
        <v>33024</v>
      </c>
      <c r="C18869" s="263" t="s">
        <v>12</v>
      </c>
      <c r="D18869" t="s">
        <v>2</v>
      </c>
    </row>
    <row r="18870" spans="1:4" x14ac:dyDescent="0.2">
      <c r="A18870" s="263" t="s">
        <v>23243</v>
      </c>
      <c r="B18870" s="263" t="s">
        <v>33024</v>
      </c>
      <c r="C18870" s="263" t="s">
        <v>12</v>
      </c>
      <c r="D18870" t="s">
        <v>2</v>
      </c>
    </row>
    <row r="18871" spans="1:4" x14ac:dyDescent="0.2">
      <c r="A18871" s="263" t="s">
        <v>10602</v>
      </c>
      <c r="B18871" s="263" t="s">
        <v>33025</v>
      </c>
      <c r="C18871" s="263" t="s">
        <v>12</v>
      </c>
      <c r="D18871" t="s">
        <v>2</v>
      </c>
    </row>
    <row r="18872" spans="1:4" x14ac:dyDescent="0.2">
      <c r="A18872" s="263" t="s">
        <v>20636</v>
      </c>
      <c r="B18872" s="263" t="s">
        <v>33025</v>
      </c>
      <c r="C18872" s="263" t="s">
        <v>12</v>
      </c>
      <c r="D18872" t="s">
        <v>2</v>
      </c>
    </row>
    <row r="18873" spans="1:4" x14ac:dyDescent="0.2">
      <c r="A18873" s="263" t="s">
        <v>10603</v>
      </c>
      <c r="B18873" s="263" t="s">
        <v>33026</v>
      </c>
      <c r="C18873" s="263" t="s">
        <v>12</v>
      </c>
      <c r="D18873" t="s">
        <v>2</v>
      </c>
    </row>
    <row r="18874" spans="1:4" x14ac:dyDescent="0.2">
      <c r="A18874" s="263" t="s">
        <v>20637</v>
      </c>
      <c r="B18874" s="263" t="s">
        <v>33026</v>
      </c>
      <c r="C18874" s="263" t="s">
        <v>12</v>
      </c>
      <c r="D18874" t="s">
        <v>2</v>
      </c>
    </row>
    <row r="18875" spans="1:4" x14ac:dyDescent="0.2">
      <c r="A18875" s="263" t="s">
        <v>10604</v>
      </c>
      <c r="B18875" s="263" t="s">
        <v>33027</v>
      </c>
      <c r="C18875" s="263" t="s">
        <v>12</v>
      </c>
      <c r="D18875" t="s">
        <v>2</v>
      </c>
    </row>
    <row r="18876" spans="1:4" x14ac:dyDescent="0.2">
      <c r="A18876" s="263" t="s">
        <v>20638</v>
      </c>
      <c r="B18876" s="263" t="s">
        <v>33027</v>
      </c>
      <c r="C18876" s="263" t="s">
        <v>12</v>
      </c>
      <c r="D18876" t="s">
        <v>2</v>
      </c>
    </row>
    <row r="18877" spans="1:4" x14ac:dyDescent="0.2">
      <c r="A18877" s="263" t="s">
        <v>10605</v>
      </c>
      <c r="B18877" s="263" t="s">
        <v>33028</v>
      </c>
      <c r="C18877" s="263" t="s">
        <v>12</v>
      </c>
      <c r="D18877" t="s">
        <v>2</v>
      </c>
    </row>
    <row r="18878" spans="1:4" x14ac:dyDescent="0.2">
      <c r="A18878" s="263" t="s">
        <v>20639</v>
      </c>
      <c r="B18878" s="263" t="s">
        <v>33028</v>
      </c>
      <c r="C18878" s="263" t="s">
        <v>12</v>
      </c>
      <c r="D18878" t="s">
        <v>2</v>
      </c>
    </row>
    <row r="18879" spans="1:4" x14ac:dyDescent="0.2">
      <c r="A18879" s="263" t="s">
        <v>10606</v>
      </c>
      <c r="B18879" s="263" t="s">
        <v>33029</v>
      </c>
      <c r="C18879" s="263" t="s">
        <v>12</v>
      </c>
      <c r="D18879" t="s">
        <v>2</v>
      </c>
    </row>
    <row r="18880" spans="1:4" x14ac:dyDescent="0.2">
      <c r="A18880" s="263" t="s">
        <v>20640</v>
      </c>
      <c r="B18880" s="263" t="s">
        <v>33029</v>
      </c>
      <c r="C18880" s="263" t="s">
        <v>12</v>
      </c>
      <c r="D18880" t="s">
        <v>2</v>
      </c>
    </row>
    <row r="18881" spans="1:4" x14ac:dyDescent="0.2">
      <c r="A18881" s="263" t="s">
        <v>10607</v>
      </c>
      <c r="B18881" s="263" t="s">
        <v>33030</v>
      </c>
      <c r="C18881" s="263" t="s">
        <v>12</v>
      </c>
      <c r="D18881" t="s">
        <v>2</v>
      </c>
    </row>
    <row r="18882" spans="1:4" x14ac:dyDescent="0.2">
      <c r="A18882" s="263" t="s">
        <v>20641</v>
      </c>
      <c r="B18882" s="263" t="s">
        <v>33030</v>
      </c>
      <c r="C18882" s="263" t="s">
        <v>12</v>
      </c>
      <c r="D18882" t="s">
        <v>2</v>
      </c>
    </row>
    <row r="18883" spans="1:4" x14ac:dyDescent="0.2">
      <c r="A18883" s="263" t="s">
        <v>10608</v>
      </c>
      <c r="B18883" s="263" t="s">
        <v>33031</v>
      </c>
      <c r="C18883" s="263" t="s">
        <v>12</v>
      </c>
      <c r="D18883" t="s">
        <v>2</v>
      </c>
    </row>
    <row r="18884" spans="1:4" x14ac:dyDescent="0.2">
      <c r="A18884" s="263" t="s">
        <v>20642</v>
      </c>
      <c r="B18884" s="263" t="s">
        <v>33031</v>
      </c>
      <c r="C18884" s="263" t="s">
        <v>12</v>
      </c>
      <c r="D18884" t="s">
        <v>2</v>
      </c>
    </row>
    <row r="18885" spans="1:4" x14ac:dyDescent="0.2">
      <c r="A18885" s="263" t="s">
        <v>10609</v>
      </c>
      <c r="B18885" s="263" t="s">
        <v>33032</v>
      </c>
      <c r="C18885" s="263" t="s">
        <v>12</v>
      </c>
      <c r="D18885" t="s">
        <v>2</v>
      </c>
    </row>
    <row r="18886" spans="1:4" x14ac:dyDescent="0.2">
      <c r="A18886" s="263" t="s">
        <v>20643</v>
      </c>
      <c r="B18886" s="263" t="s">
        <v>33032</v>
      </c>
      <c r="C18886" s="263" t="s">
        <v>12</v>
      </c>
      <c r="D18886" t="s">
        <v>2</v>
      </c>
    </row>
    <row r="18887" spans="1:4" x14ac:dyDescent="0.2">
      <c r="A18887" s="263" t="s">
        <v>10610</v>
      </c>
      <c r="B18887" s="263" t="s">
        <v>33033</v>
      </c>
      <c r="C18887" s="263" t="s">
        <v>12</v>
      </c>
      <c r="D18887" t="s">
        <v>2</v>
      </c>
    </row>
    <row r="18888" spans="1:4" x14ac:dyDescent="0.2">
      <c r="A18888" s="263" t="s">
        <v>20644</v>
      </c>
      <c r="B18888" s="263" t="s">
        <v>33033</v>
      </c>
      <c r="C18888" s="263" t="s">
        <v>12</v>
      </c>
      <c r="D18888" t="s">
        <v>2</v>
      </c>
    </row>
    <row r="18889" spans="1:4" x14ac:dyDescent="0.2">
      <c r="A18889" s="263" t="s">
        <v>10611</v>
      </c>
      <c r="B18889" s="263" t="s">
        <v>33034</v>
      </c>
      <c r="C18889" s="263" t="s">
        <v>12</v>
      </c>
      <c r="D18889" t="s">
        <v>2</v>
      </c>
    </row>
    <row r="18890" spans="1:4" x14ac:dyDescent="0.2">
      <c r="A18890" s="263" t="s">
        <v>20645</v>
      </c>
      <c r="B18890" s="263" t="s">
        <v>33034</v>
      </c>
      <c r="C18890" s="263" t="s">
        <v>12</v>
      </c>
      <c r="D18890" t="s">
        <v>2</v>
      </c>
    </row>
    <row r="18891" spans="1:4" x14ac:dyDescent="0.2">
      <c r="A18891" s="263" t="s">
        <v>10612</v>
      </c>
      <c r="B18891" s="263" t="s">
        <v>33035</v>
      </c>
      <c r="C18891" s="263" t="s">
        <v>12</v>
      </c>
      <c r="D18891" t="s">
        <v>2</v>
      </c>
    </row>
    <row r="18892" spans="1:4" x14ac:dyDescent="0.2">
      <c r="A18892" s="263" t="s">
        <v>20646</v>
      </c>
      <c r="B18892" s="263" t="s">
        <v>33035</v>
      </c>
      <c r="C18892" s="263" t="s">
        <v>12</v>
      </c>
      <c r="D18892" t="s">
        <v>2</v>
      </c>
    </row>
    <row r="18893" spans="1:4" x14ac:dyDescent="0.2">
      <c r="A18893" s="263" t="s">
        <v>10613</v>
      </c>
      <c r="B18893" s="263" t="s">
        <v>33036</v>
      </c>
      <c r="C18893" s="263" t="s">
        <v>12</v>
      </c>
      <c r="D18893" t="s">
        <v>2</v>
      </c>
    </row>
    <row r="18894" spans="1:4" x14ac:dyDescent="0.2">
      <c r="A18894" s="263" t="s">
        <v>20647</v>
      </c>
      <c r="B18894" s="263" t="s">
        <v>33036</v>
      </c>
      <c r="C18894" s="263" t="s">
        <v>12</v>
      </c>
      <c r="D18894" t="s">
        <v>2</v>
      </c>
    </row>
    <row r="18895" spans="1:4" x14ac:dyDescent="0.2">
      <c r="A18895" s="263" t="s">
        <v>10614</v>
      </c>
      <c r="B18895" s="263" t="s">
        <v>33037</v>
      </c>
      <c r="C18895" s="263" t="s">
        <v>12</v>
      </c>
      <c r="D18895" t="s">
        <v>2</v>
      </c>
    </row>
    <row r="18896" spans="1:4" x14ac:dyDescent="0.2">
      <c r="A18896" s="263" t="s">
        <v>20648</v>
      </c>
      <c r="B18896" s="263" t="s">
        <v>33037</v>
      </c>
      <c r="C18896" s="263" t="s">
        <v>12</v>
      </c>
      <c r="D18896" t="s">
        <v>2</v>
      </c>
    </row>
    <row r="18897" spans="1:4" x14ac:dyDescent="0.2">
      <c r="A18897" s="263" t="s">
        <v>10615</v>
      </c>
      <c r="B18897" s="263" t="s">
        <v>33038</v>
      </c>
      <c r="C18897" s="263" t="s">
        <v>12</v>
      </c>
      <c r="D18897" t="s">
        <v>2</v>
      </c>
    </row>
    <row r="18898" spans="1:4" x14ac:dyDescent="0.2">
      <c r="A18898" s="263" t="s">
        <v>20649</v>
      </c>
      <c r="B18898" s="263" t="s">
        <v>33038</v>
      </c>
      <c r="C18898" s="263" t="s">
        <v>12</v>
      </c>
      <c r="D18898" t="s">
        <v>2</v>
      </c>
    </row>
    <row r="18899" spans="1:4" x14ac:dyDescent="0.2">
      <c r="A18899" s="263" t="s">
        <v>5119</v>
      </c>
      <c r="B18899" s="263" t="s">
        <v>33039</v>
      </c>
      <c r="C18899" s="263" t="s">
        <v>12</v>
      </c>
      <c r="D18899" t="s">
        <v>2</v>
      </c>
    </row>
    <row r="18900" spans="1:4" x14ac:dyDescent="0.2">
      <c r="A18900" s="263" t="s">
        <v>20650</v>
      </c>
      <c r="B18900" s="263" t="s">
        <v>33039</v>
      </c>
      <c r="C18900" s="263" t="s">
        <v>12</v>
      </c>
      <c r="D18900" t="s">
        <v>2</v>
      </c>
    </row>
    <row r="18901" spans="1:4" x14ac:dyDescent="0.2">
      <c r="A18901" s="263" t="s">
        <v>10616</v>
      </c>
      <c r="B18901" s="263" t="s">
        <v>33040</v>
      </c>
      <c r="C18901" s="263" t="s">
        <v>12</v>
      </c>
      <c r="D18901" t="s">
        <v>2</v>
      </c>
    </row>
    <row r="18902" spans="1:4" x14ac:dyDescent="0.2">
      <c r="A18902" s="263" t="s">
        <v>20651</v>
      </c>
      <c r="B18902" s="263" t="s">
        <v>33040</v>
      </c>
      <c r="C18902" s="263" t="s">
        <v>12</v>
      </c>
      <c r="D18902" t="s">
        <v>2</v>
      </c>
    </row>
    <row r="18903" spans="1:4" x14ac:dyDescent="0.2">
      <c r="A18903" s="263" t="s">
        <v>10617</v>
      </c>
      <c r="B18903" s="263" t="s">
        <v>33041</v>
      </c>
      <c r="C18903" s="263" t="s">
        <v>12</v>
      </c>
      <c r="D18903" t="s">
        <v>2</v>
      </c>
    </row>
    <row r="18904" spans="1:4" x14ac:dyDescent="0.2">
      <c r="A18904" s="263" t="s">
        <v>20652</v>
      </c>
      <c r="B18904" s="263" t="s">
        <v>33041</v>
      </c>
      <c r="C18904" s="263" t="s">
        <v>12</v>
      </c>
      <c r="D18904" t="s">
        <v>2</v>
      </c>
    </row>
    <row r="18905" spans="1:4" x14ac:dyDescent="0.2">
      <c r="A18905" s="263" t="s">
        <v>10618</v>
      </c>
      <c r="B18905" s="263" t="s">
        <v>33042</v>
      </c>
      <c r="C18905" s="263" t="s">
        <v>12</v>
      </c>
      <c r="D18905" t="s">
        <v>2</v>
      </c>
    </row>
    <row r="18906" spans="1:4" x14ac:dyDescent="0.2">
      <c r="A18906" s="263" t="s">
        <v>20653</v>
      </c>
      <c r="B18906" s="263" t="s">
        <v>33042</v>
      </c>
      <c r="C18906" s="263" t="s">
        <v>12</v>
      </c>
      <c r="D18906" t="s">
        <v>2</v>
      </c>
    </row>
    <row r="18907" spans="1:4" x14ac:dyDescent="0.2">
      <c r="A18907" s="263" t="s">
        <v>5120</v>
      </c>
      <c r="B18907" s="263" t="s">
        <v>33043</v>
      </c>
      <c r="C18907" s="263" t="s">
        <v>12</v>
      </c>
      <c r="D18907" t="s">
        <v>2</v>
      </c>
    </row>
    <row r="18908" spans="1:4" x14ac:dyDescent="0.2">
      <c r="A18908" s="263" t="s">
        <v>20654</v>
      </c>
      <c r="B18908" s="263" t="s">
        <v>33043</v>
      </c>
      <c r="C18908" s="263" t="s">
        <v>12</v>
      </c>
      <c r="D18908" t="s">
        <v>2</v>
      </c>
    </row>
    <row r="18909" spans="1:4" x14ac:dyDescent="0.2">
      <c r="A18909" s="263" t="s">
        <v>5121</v>
      </c>
      <c r="B18909" s="263" t="s">
        <v>33044</v>
      </c>
      <c r="C18909" s="263" t="s">
        <v>12</v>
      </c>
      <c r="D18909" t="s">
        <v>2</v>
      </c>
    </row>
    <row r="18910" spans="1:4" x14ac:dyDescent="0.2">
      <c r="A18910" s="263" t="s">
        <v>20655</v>
      </c>
      <c r="B18910" s="263" t="s">
        <v>33044</v>
      </c>
      <c r="C18910" s="263" t="s">
        <v>12</v>
      </c>
      <c r="D18910" t="s">
        <v>2</v>
      </c>
    </row>
    <row r="18911" spans="1:4" x14ac:dyDescent="0.2">
      <c r="A18911" s="263" t="s">
        <v>5122</v>
      </c>
      <c r="B18911" s="263" t="s">
        <v>33045</v>
      </c>
      <c r="C18911" s="263" t="s">
        <v>12</v>
      </c>
      <c r="D18911" t="s">
        <v>2</v>
      </c>
    </row>
    <row r="18912" spans="1:4" x14ac:dyDescent="0.2">
      <c r="A18912" s="263" t="s">
        <v>20656</v>
      </c>
      <c r="B18912" s="263" t="s">
        <v>33045</v>
      </c>
      <c r="C18912" s="263" t="s">
        <v>12</v>
      </c>
      <c r="D18912" t="s">
        <v>2</v>
      </c>
    </row>
    <row r="18913" spans="1:4" x14ac:dyDescent="0.2">
      <c r="A18913" s="263" t="s">
        <v>5123</v>
      </c>
      <c r="B18913" s="263" t="s">
        <v>33046</v>
      </c>
      <c r="C18913" s="263" t="s">
        <v>12</v>
      </c>
      <c r="D18913" t="s">
        <v>2</v>
      </c>
    </row>
    <row r="18914" spans="1:4" x14ac:dyDescent="0.2">
      <c r="A18914" s="263" t="s">
        <v>20657</v>
      </c>
      <c r="B18914" s="263" t="s">
        <v>33046</v>
      </c>
      <c r="C18914" s="263" t="s">
        <v>12</v>
      </c>
      <c r="D18914" t="s">
        <v>2</v>
      </c>
    </row>
    <row r="18915" spans="1:4" x14ac:dyDescent="0.2">
      <c r="A18915" s="263" t="s">
        <v>5124</v>
      </c>
      <c r="B18915" s="263" t="s">
        <v>33047</v>
      </c>
      <c r="C18915" s="263" t="s">
        <v>12</v>
      </c>
      <c r="D18915" t="s">
        <v>2</v>
      </c>
    </row>
    <row r="18916" spans="1:4" x14ac:dyDescent="0.2">
      <c r="A18916" s="263" t="s">
        <v>20658</v>
      </c>
      <c r="B18916" s="263" t="s">
        <v>33047</v>
      </c>
      <c r="C18916" s="263" t="s">
        <v>12</v>
      </c>
      <c r="D18916" t="s">
        <v>2</v>
      </c>
    </row>
    <row r="18917" spans="1:4" x14ac:dyDescent="0.2">
      <c r="A18917" s="263" t="s">
        <v>5125</v>
      </c>
      <c r="B18917" s="263" t="s">
        <v>24098</v>
      </c>
      <c r="C18917" s="263" t="s">
        <v>12</v>
      </c>
      <c r="D18917" t="s">
        <v>2</v>
      </c>
    </row>
    <row r="18918" spans="1:4" x14ac:dyDescent="0.2">
      <c r="A18918" s="263" t="s">
        <v>20659</v>
      </c>
      <c r="B18918" s="263" t="s">
        <v>24098</v>
      </c>
      <c r="C18918" s="263" t="s">
        <v>12</v>
      </c>
      <c r="D18918" t="s">
        <v>2</v>
      </c>
    </row>
    <row r="18919" spans="1:4" x14ac:dyDescent="0.2">
      <c r="A18919" s="263" t="s">
        <v>5126</v>
      </c>
      <c r="B18919" s="263" t="s">
        <v>24099</v>
      </c>
      <c r="C18919" s="263" t="s">
        <v>12</v>
      </c>
      <c r="D18919" t="s">
        <v>2</v>
      </c>
    </row>
    <row r="18920" spans="1:4" x14ac:dyDescent="0.2">
      <c r="A18920" s="263" t="s">
        <v>20660</v>
      </c>
      <c r="B18920" s="263" t="s">
        <v>24099</v>
      </c>
      <c r="C18920" s="263" t="s">
        <v>12</v>
      </c>
      <c r="D18920" t="s">
        <v>2</v>
      </c>
    </row>
    <row r="18921" spans="1:4" x14ac:dyDescent="0.2">
      <c r="A18921" s="263" t="s">
        <v>5127</v>
      </c>
      <c r="B18921" s="263" t="s">
        <v>33048</v>
      </c>
      <c r="C18921" s="263" t="s">
        <v>12</v>
      </c>
      <c r="D18921" t="s">
        <v>2</v>
      </c>
    </row>
    <row r="18922" spans="1:4" x14ac:dyDescent="0.2">
      <c r="A18922" s="263" t="s">
        <v>20661</v>
      </c>
      <c r="B18922" s="263" t="s">
        <v>33048</v>
      </c>
      <c r="C18922" s="263" t="s">
        <v>12</v>
      </c>
      <c r="D18922" t="s">
        <v>2</v>
      </c>
    </row>
    <row r="18923" spans="1:4" x14ac:dyDescent="0.2">
      <c r="A18923" s="263" t="s">
        <v>5128</v>
      </c>
      <c r="B18923" s="263" t="s">
        <v>33049</v>
      </c>
      <c r="C18923" s="263" t="s">
        <v>12</v>
      </c>
      <c r="D18923" t="s">
        <v>2</v>
      </c>
    </row>
    <row r="18924" spans="1:4" x14ac:dyDescent="0.2">
      <c r="A18924" s="263" t="s">
        <v>20662</v>
      </c>
      <c r="B18924" s="263" t="s">
        <v>33049</v>
      </c>
      <c r="C18924" s="263" t="s">
        <v>12</v>
      </c>
      <c r="D18924" t="s">
        <v>2</v>
      </c>
    </row>
    <row r="18925" spans="1:4" x14ac:dyDescent="0.2">
      <c r="A18925" s="263" t="s">
        <v>5129</v>
      </c>
      <c r="B18925" s="263" t="s">
        <v>33050</v>
      </c>
      <c r="C18925" s="263" t="s">
        <v>12</v>
      </c>
      <c r="D18925" t="s">
        <v>2</v>
      </c>
    </row>
    <row r="18926" spans="1:4" x14ac:dyDescent="0.2">
      <c r="A18926" s="263" t="s">
        <v>20663</v>
      </c>
      <c r="B18926" s="263" t="s">
        <v>33050</v>
      </c>
      <c r="C18926" s="263" t="s">
        <v>12</v>
      </c>
      <c r="D18926" t="s">
        <v>2</v>
      </c>
    </row>
    <row r="18927" spans="1:4" x14ac:dyDescent="0.2">
      <c r="A18927" s="263" t="s">
        <v>5130</v>
      </c>
      <c r="B18927" s="263" t="s">
        <v>33051</v>
      </c>
      <c r="C18927" s="263" t="s">
        <v>12</v>
      </c>
      <c r="D18927" t="s">
        <v>2</v>
      </c>
    </row>
    <row r="18928" spans="1:4" x14ac:dyDescent="0.2">
      <c r="A18928" s="263" t="s">
        <v>20664</v>
      </c>
      <c r="B18928" s="263" t="s">
        <v>33051</v>
      </c>
      <c r="C18928" s="263" t="s">
        <v>12</v>
      </c>
      <c r="D18928" t="s">
        <v>2</v>
      </c>
    </row>
    <row r="18929" spans="1:4" x14ac:dyDescent="0.2">
      <c r="A18929" s="263" t="s">
        <v>10619</v>
      </c>
      <c r="B18929" s="263" t="s">
        <v>33052</v>
      </c>
      <c r="C18929" s="263" t="s">
        <v>12</v>
      </c>
      <c r="D18929" t="s">
        <v>2</v>
      </c>
    </row>
    <row r="18930" spans="1:4" x14ac:dyDescent="0.2">
      <c r="A18930" s="263" t="s">
        <v>20665</v>
      </c>
      <c r="B18930" s="263" t="s">
        <v>33052</v>
      </c>
      <c r="C18930" s="263" t="s">
        <v>12</v>
      </c>
      <c r="D18930" t="s">
        <v>2</v>
      </c>
    </row>
    <row r="18931" spans="1:4" x14ac:dyDescent="0.2">
      <c r="A18931" s="263" t="s">
        <v>10620</v>
      </c>
      <c r="B18931" s="263" t="s">
        <v>33053</v>
      </c>
      <c r="C18931" s="263" t="s">
        <v>12</v>
      </c>
      <c r="D18931" t="s">
        <v>2</v>
      </c>
    </row>
    <row r="18932" spans="1:4" x14ac:dyDescent="0.2">
      <c r="A18932" s="263" t="s">
        <v>20666</v>
      </c>
      <c r="B18932" s="263" t="s">
        <v>33053</v>
      </c>
      <c r="C18932" s="263" t="s">
        <v>12</v>
      </c>
      <c r="D18932" t="s">
        <v>2</v>
      </c>
    </row>
    <row r="18933" spans="1:4" x14ac:dyDescent="0.2">
      <c r="A18933" s="263" t="s">
        <v>10621</v>
      </c>
      <c r="B18933" s="263" t="s">
        <v>33054</v>
      </c>
      <c r="C18933" s="263" t="s">
        <v>12</v>
      </c>
      <c r="D18933" t="s">
        <v>2</v>
      </c>
    </row>
    <row r="18934" spans="1:4" x14ac:dyDescent="0.2">
      <c r="A18934" s="263" t="s">
        <v>20667</v>
      </c>
      <c r="B18934" s="263" t="s">
        <v>33054</v>
      </c>
      <c r="C18934" s="263" t="s">
        <v>12</v>
      </c>
      <c r="D18934" t="s">
        <v>2</v>
      </c>
    </row>
    <row r="18935" spans="1:4" x14ac:dyDescent="0.2">
      <c r="A18935" s="263" t="s">
        <v>10622</v>
      </c>
      <c r="B18935" s="263" t="s">
        <v>33055</v>
      </c>
      <c r="C18935" s="263" t="s">
        <v>12</v>
      </c>
      <c r="D18935" t="s">
        <v>2</v>
      </c>
    </row>
    <row r="18936" spans="1:4" x14ac:dyDescent="0.2">
      <c r="A18936" s="263" t="s">
        <v>20668</v>
      </c>
      <c r="B18936" s="263" t="s">
        <v>33055</v>
      </c>
      <c r="C18936" s="263" t="s">
        <v>12</v>
      </c>
      <c r="D18936" t="s">
        <v>2</v>
      </c>
    </row>
    <row r="18937" spans="1:4" x14ac:dyDescent="0.2">
      <c r="A18937" s="263" t="s">
        <v>10623</v>
      </c>
      <c r="B18937" s="263" t="s">
        <v>33056</v>
      </c>
      <c r="C18937" s="263" t="s">
        <v>12</v>
      </c>
      <c r="D18937" t="s">
        <v>2</v>
      </c>
    </row>
    <row r="18938" spans="1:4" x14ac:dyDescent="0.2">
      <c r="A18938" s="263" t="s">
        <v>20669</v>
      </c>
      <c r="B18938" s="263" t="s">
        <v>33056</v>
      </c>
      <c r="C18938" s="263" t="s">
        <v>12</v>
      </c>
      <c r="D18938" t="s">
        <v>2</v>
      </c>
    </row>
    <row r="18939" spans="1:4" x14ac:dyDescent="0.2">
      <c r="A18939" s="263" t="s">
        <v>10624</v>
      </c>
      <c r="B18939" s="263" t="s">
        <v>33057</v>
      </c>
      <c r="C18939" s="263" t="s">
        <v>12</v>
      </c>
      <c r="D18939" t="s">
        <v>2</v>
      </c>
    </row>
    <row r="18940" spans="1:4" x14ac:dyDescent="0.2">
      <c r="A18940" s="263" t="s">
        <v>20670</v>
      </c>
      <c r="B18940" s="263" t="s">
        <v>33057</v>
      </c>
      <c r="C18940" s="263" t="s">
        <v>12</v>
      </c>
      <c r="D18940" t="s">
        <v>2</v>
      </c>
    </row>
    <row r="18941" spans="1:4" x14ac:dyDescent="0.2">
      <c r="A18941" s="263" t="s">
        <v>10625</v>
      </c>
      <c r="B18941" s="263" t="s">
        <v>33058</v>
      </c>
      <c r="C18941" s="263" t="s">
        <v>12</v>
      </c>
      <c r="D18941" t="s">
        <v>2</v>
      </c>
    </row>
    <row r="18942" spans="1:4" x14ac:dyDescent="0.2">
      <c r="A18942" s="263" t="s">
        <v>20671</v>
      </c>
      <c r="B18942" s="263" t="s">
        <v>33058</v>
      </c>
      <c r="C18942" s="263" t="s">
        <v>12</v>
      </c>
      <c r="D18942" t="s">
        <v>2</v>
      </c>
    </row>
    <row r="18943" spans="1:4" x14ac:dyDescent="0.2">
      <c r="A18943" s="263" t="s">
        <v>10626</v>
      </c>
      <c r="B18943" s="263" t="s">
        <v>33059</v>
      </c>
      <c r="C18943" s="263" t="s">
        <v>12</v>
      </c>
      <c r="D18943" t="s">
        <v>2</v>
      </c>
    </row>
    <row r="18944" spans="1:4" x14ac:dyDescent="0.2">
      <c r="A18944" s="263" t="s">
        <v>20672</v>
      </c>
      <c r="B18944" s="263" t="s">
        <v>33059</v>
      </c>
      <c r="C18944" s="263" t="s">
        <v>12</v>
      </c>
      <c r="D18944" t="s">
        <v>2</v>
      </c>
    </row>
    <row r="18945" spans="1:4" x14ac:dyDescent="0.2">
      <c r="A18945" s="263" t="s">
        <v>5131</v>
      </c>
      <c r="B18945" s="263" t="s">
        <v>33060</v>
      </c>
      <c r="C18945" s="263" t="s">
        <v>12</v>
      </c>
      <c r="D18945" t="s">
        <v>2</v>
      </c>
    </row>
    <row r="18946" spans="1:4" x14ac:dyDescent="0.2">
      <c r="A18946" s="263" t="s">
        <v>20673</v>
      </c>
      <c r="B18946" s="263" t="s">
        <v>33060</v>
      </c>
      <c r="C18946" s="263" t="s">
        <v>12</v>
      </c>
      <c r="D18946" t="s">
        <v>2</v>
      </c>
    </row>
    <row r="18947" spans="1:4" x14ac:dyDescent="0.2">
      <c r="A18947" s="263" t="s">
        <v>5132</v>
      </c>
      <c r="B18947" s="263" t="s">
        <v>33061</v>
      </c>
      <c r="C18947" s="263" t="s">
        <v>12</v>
      </c>
      <c r="D18947" t="s">
        <v>2</v>
      </c>
    </row>
    <row r="18948" spans="1:4" x14ac:dyDescent="0.2">
      <c r="A18948" s="263" t="s">
        <v>20674</v>
      </c>
      <c r="B18948" s="263" t="s">
        <v>33061</v>
      </c>
      <c r="C18948" s="263" t="s">
        <v>12</v>
      </c>
      <c r="D18948" t="s">
        <v>2</v>
      </c>
    </row>
    <row r="18949" spans="1:4" x14ac:dyDescent="0.2">
      <c r="A18949" s="263" t="s">
        <v>5133</v>
      </c>
      <c r="B18949" s="263" t="s">
        <v>33062</v>
      </c>
      <c r="C18949" s="263" t="s">
        <v>12</v>
      </c>
      <c r="D18949" t="s">
        <v>2</v>
      </c>
    </row>
    <row r="18950" spans="1:4" x14ac:dyDescent="0.2">
      <c r="A18950" s="263" t="s">
        <v>20675</v>
      </c>
      <c r="B18950" s="263" t="s">
        <v>33062</v>
      </c>
      <c r="C18950" s="263" t="s">
        <v>12</v>
      </c>
      <c r="D18950" t="s">
        <v>2</v>
      </c>
    </row>
    <row r="18951" spans="1:4" x14ac:dyDescent="0.2">
      <c r="A18951" s="263" t="s">
        <v>5134</v>
      </c>
      <c r="B18951" s="263" t="s">
        <v>33063</v>
      </c>
      <c r="C18951" s="263" t="s">
        <v>12</v>
      </c>
      <c r="D18951" t="s">
        <v>2</v>
      </c>
    </row>
    <row r="18952" spans="1:4" x14ac:dyDescent="0.2">
      <c r="A18952" s="263" t="s">
        <v>20676</v>
      </c>
      <c r="B18952" s="263" t="s">
        <v>33063</v>
      </c>
      <c r="C18952" s="263" t="s">
        <v>12</v>
      </c>
      <c r="D18952" t="s">
        <v>2</v>
      </c>
    </row>
    <row r="18953" spans="1:4" x14ac:dyDescent="0.2">
      <c r="A18953" s="263" t="s">
        <v>10627</v>
      </c>
      <c r="B18953" s="263" t="s">
        <v>33064</v>
      </c>
      <c r="C18953" s="263" t="s">
        <v>12</v>
      </c>
      <c r="D18953" t="s">
        <v>2</v>
      </c>
    </row>
    <row r="18954" spans="1:4" x14ac:dyDescent="0.2">
      <c r="A18954" s="263" t="s">
        <v>20677</v>
      </c>
      <c r="B18954" s="263" t="s">
        <v>33064</v>
      </c>
      <c r="C18954" s="263" t="s">
        <v>12</v>
      </c>
      <c r="D18954" t="s">
        <v>2</v>
      </c>
    </row>
    <row r="18955" spans="1:4" x14ac:dyDescent="0.2">
      <c r="A18955" s="263" t="s">
        <v>5135</v>
      </c>
      <c r="B18955" s="263" t="s">
        <v>33065</v>
      </c>
      <c r="C18955" s="263" t="s">
        <v>12</v>
      </c>
      <c r="D18955" t="s">
        <v>2</v>
      </c>
    </row>
    <row r="18956" spans="1:4" x14ac:dyDescent="0.2">
      <c r="A18956" s="263" t="s">
        <v>20678</v>
      </c>
      <c r="B18956" s="263" t="s">
        <v>33065</v>
      </c>
      <c r="C18956" s="263" t="s">
        <v>12</v>
      </c>
      <c r="D18956" t="s">
        <v>2</v>
      </c>
    </row>
    <row r="18957" spans="1:4" x14ac:dyDescent="0.2">
      <c r="A18957" s="263" t="s">
        <v>5136</v>
      </c>
      <c r="B18957" s="263" t="s">
        <v>33066</v>
      </c>
      <c r="C18957" s="263" t="s">
        <v>12</v>
      </c>
      <c r="D18957" t="s">
        <v>2</v>
      </c>
    </row>
    <row r="18958" spans="1:4" x14ac:dyDescent="0.2">
      <c r="A18958" s="263" t="s">
        <v>20679</v>
      </c>
      <c r="B18958" s="263" t="s">
        <v>33066</v>
      </c>
      <c r="C18958" s="263" t="s">
        <v>12</v>
      </c>
      <c r="D18958" t="s">
        <v>2</v>
      </c>
    </row>
    <row r="18959" spans="1:4" x14ac:dyDescent="0.2">
      <c r="A18959" s="263" t="s">
        <v>5137</v>
      </c>
      <c r="B18959" s="263" t="s">
        <v>33067</v>
      </c>
      <c r="C18959" s="263" t="s">
        <v>12</v>
      </c>
      <c r="D18959" t="s">
        <v>2</v>
      </c>
    </row>
    <row r="18960" spans="1:4" x14ac:dyDescent="0.2">
      <c r="A18960" s="263" t="s">
        <v>20680</v>
      </c>
      <c r="B18960" s="263" t="s">
        <v>33067</v>
      </c>
      <c r="C18960" s="263" t="s">
        <v>12</v>
      </c>
      <c r="D18960" t="s">
        <v>2</v>
      </c>
    </row>
    <row r="18961" spans="1:4" x14ac:dyDescent="0.2">
      <c r="A18961" s="263" t="s">
        <v>5138</v>
      </c>
      <c r="B18961" s="263" t="s">
        <v>33068</v>
      </c>
      <c r="C18961" s="263" t="s">
        <v>12</v>
      </c>
      <c r="D18961" t="s">
        <v>2</v>
      </c>
    </row>
    <row r="18962" spans="1:4" x14ac:dyDescent="0.2">
      <c r="A18962" s="263" t="s">
        <v>20681</v>
      </c>
      <c r="B18962" s="263" t="s">
        <v>33068</v>
      </c>
      <c r="C18962" s="263" t="s">
        <v>12</v>
      </c>
      <c r="D18962" t="s">
        <v>2</v>
      </c>
    </row>
    <row r="18963" spans="1:4" x14ac:dyDescent="0.2">
      <c r="A18963" s="263" t="s">
        <v>5139</v>
      </c>
      <c r="B18963" s="263" t="s">
        <v>33069</v>
      </c>
      <c r="C18963" s="263" t="s">
        <v>20</v>
      </c>
      <c r="D18963" t="s">
        <v>0</v>
      </c>
    </row>
    <row r="18964" spans="1:4" x14ac:dyDescent="0.2">
      <c r="A18964" s="263" t="s">
        <v>20682</v>
      </c>
      <c r="B18964" s="263" t="s">
        <v>33069</v>
      </c>
      <c r="C18964" s="263" t="s">
        <v>20</v>
      </c>
      <c r="D18964" t="s">
        <v>0</v>
      </c>
    </row>
    <row r="18965" spans="1:4" x14ac:dyDescent="0.2">
      <c r="A18965" s="263" t="s">
        <v>5140</v>
      </c>
      <c r="B18965" s="263" t="s">
        <v>33070</v>
      </c>
      <c r="C18965" s="263" t="s">
        <v>20</v>
      </c>
      <c r="D18965" t="s">
        <v>0</v>
      </c>
    </row>
    <row r="18966" spans="1:4" x14ac:dyDescent="0.2">
      <c r="A18966" s="263" t="s">
        <v>20683</v>
      </c>
      <c r="B18966" s="263" t="s">
        <v>33070</v>
      </c>
      <c r="C18966" s="263" t="s">
        <v>20</v>
      </c>
      <c r="D18966" t="s">
        <v>0</v>
      </c>
    </row>
    <row r="18967" spans="1:4" x14ac:dyDescent="0.2">
      <c r="A18967" s="263" t="s">
        <v>5141</v>
      </c>
      <c r="B18967" s="263" t="s">
        <v>33071</v>
      </c>
      <c r="C18967" s="263" t="s">
        <v>20</v>
      </c>
      <c r="D18967" t="s">
        <v>0</v>
      </c>
    </row>
    <row r="18968" spans="1:4" x14ac:dyDescent="0.2">
      <c r="A18968" s="263" t="s">
        <v>20684</v>
      </c>
      <c r="B18968" s="263" t="s">
        <v>33071</v>
      </c>
      <c r="C18968" s="263" t="s">
        <v>20</v>
      </c>
      <c r="D18968" t="s">
        <v>0</v>
      </c>
    </row>
    <row r="18969" spans="1:4" x14ac:dyDescent="0.2">
      <c r="A18969" s="263" t="s">
        <v>10628</v>
      </c>
      <c r="B18969" s="263" t="s">
        <v>35139</v>
      </c>
      <c r="C18969" s="263" t="s">
        <v>12</v>
      </c>
      <c r="D18969" t="s">
        <v>2</v>
      </c>
    </row>
    <row r="18970" spans="1:4" x14ac:dyDescent="0.2">
      <c r="A18970" s="263" t="s">
        <v>20685</v>
      </c>
      <c r="B18970" s="263" t="s">
        <v>35139</v>
      </c>
      <c r="C18970" s="263" t="s">
        <v>12</v>
      </c>
      <c r="D18970" t="s">
        <v>2</v>
      </c>
    </row>
    <row r="18971" spans="1:4" x14ac:dyDescent="0.2">
      <c r="A18971" s="263" t="s">
        <v>5142</v>
      </c>
      <c r="B18971" s="263" t="s">
        <v>33072</v>
      </c>
      <c r="C18971" s="263" t="s">
        <v>20</v>
      </c>
      <c r="D18971" t="s">
        <v>0</v>
      </c>
    </row>
    <row r="18972" spans="1:4" x14ac:dyDescent="0.2">
      <c r="A18972" s="263" t="s">
        <v>20686</v>
      </c>
      <c r="B18972" s="263" t="s">
        <v>33072</v>
      </c>
      <c r="C18972" s="263" t="s">
        <v>20</v>
      </c>
      <c r="D18972" t="s">
        <v>0</v>
      </c>
    </row>
    <row r="18973" spans="1:4" x14ac:dyDescent="0.2">
      <c r="A18973" s="263" t="s">
        <v>10629</v>
      </c>
      <c r="B18973" s="263" t="s">
        <v>33073</v>
      </c>
      <c r="C18973" s="263" t="s">
        <v>12</v>
      </c>
      <c r="D18973" t="s">
        <v>2</v>
      </c>
    </row>
    <row r="18974" spans="1:4" x14ac:dyDescent="0.2">
      <c r="A18974" s="263" t="s">
        <v>20687</v>
      </c>
      <c r="B18974" s="263" t="s">
        <v>33073</v>
      </c>
      <c r="C18974" s="263" t="s">
        <v>12</v>
      </c>
      <c r="D18974" t="s">
        <v>2</v>
      </c>
    </row>
    <row r="18975" spans="1:4" x14ac:dyDescent="0.2">
      <c r="A18975" s="263" t="s">
        <v>10630</v>
      </c>
      <c r="B18975" s="263" t="s">
        <v>33074</v>
      </c>
      <c r="C18975" s="263" t="s">
        <v>12</v>
      </c>
      <c r="D18975" t="s">
        <v>2</v>
      </c>
    </row>
    <row r="18976" spans="1:4" x14ac:dyDescent="0.2">
      <c r="A18976" s="263" t="s">
        <v>20688</v>
      </c>
      <c r="B18976" s="263" t="s">
        <v>33074</v>
      </c>
      <c r="C18976" s="263" t="s">
        <v>12</v>
      </c>
      <c r="D18976" t="s">
        <v>2</v>
      </c>
    </row>
    <row r="18977" spans="1:4" x14ac:dyDescent="0.2">
      <c r="A18977" s="263" t="s">
        <v>10631</v>
      </c>
      <c r="B18977" s="263" t="s">
        <v>33075</v>
      </c>
      <c r="C18977" s="263" t="s">
        <v>12</v>
      </c>
      <c r="D18977" t="s">
        <v>2</v>
      </c>
    </row>
    <row r="18978" spans="1:4" x14ac:dyDescent="0.2">
      <c r="A18978" s="263" t="s">
        <v>20689</v>
      </c>
      <c r="B18978" s="263" t="s">
        <v>33075</v>
      </c>
      <c r="C18978" s="263" t="s">
        <v>12</v>
      </c>
      <c r="D18978" t="s">
        <v>2</v>
      </c>
    </row>
    <row r="18979" spans="1:4" x14ac:dyDescent="0.2">
      <c r="A18979" s="263" t="s">
        <v>10632</v>
      </c>
      <c r="B18979" s="263" t="s">
        <v>33076</v>
      </c>
      <c r="C18979" s="263" t="s">
        <v>12</v>
      </c>
      <c r="D18979" t="s">
        <v>2</v>
      </c>
    </row>
    <row r="18980" spans="1:4" x14ac:dyDescent="0.2">
      <c r="A18980" s="263" t="s">
        <v>20690</v>
      </c>
      <c r="B18980" s="263" t="s">
        <v>33076</v>
      </c>
      <c r="C18980" s="263" t="s">
        <v>12</v>
      </c>
      <c r="D18980" t="s">
        <v>2</v>
      </c>
    </row>
    <row r="18981" spans="1:4" x14ac:dyDescent="0.2">
      <c r="A18981" s="263" t="s">
        <v>10633</v>
      </c>
      <c r="B18981" s="263" t="s">
        <v>33077</v>
      </c>
      <c r="C18981" s="263" t="s">
        <v>12</v>
      </c>
      <c r="D18981" t="s">
        <v>2</v>
      </c>
    </row>
    <row r="18982" spans="1:4" x14ac:dyDescent="0.2">
      <c r="A18982" s="263" t="s">
        <v>20691</v>
      </c>
      <c r="B18982" s="263" t="s">
        <v>33077</v>
      </c>
      <c r="C18982" s="263" t="s">
        <v>12</v>
      </c>
      <c r="D18982" t="s">
        <v>2</v>
      </c>
    </row>
    <row r="18983" spans="1:4" x14ac:dyDescent="0.2">
      <c r="A18983" s="263" t="s">
        <v>23244</v>
      </c>
      <c r="B18983" s="263" t="s">
        <v>33078</v>
      </c>
      <c r="C18983" s="263" t="s">
        <v>12</v>
      </c>
      <c r="D18983" t="s">
        <v>2</v>
      </c>
    </row>
    <row r="18984" spans="1:4" x14ac:dyDescent="0.2">
      <c r="A18984" s="263" t="s">
        <v>23245</v>
      </c>
      <c r="B18984" s="263" t="s">
        <v>33078</v>
      </c>
      <c r="C18984" s="263" t="s">
        <v>12</v>
      </c>
      <c r="D18984" t="s">
        <v>2</v>
      </c>
    </row>
    <row r="18985" spans="1:4" x14ac:dyDescent="0.2">
      <c r="A18985" s="263" t="s">
        <v>23246</v>
      </c>
      <c r="B18985" s="263" t="s">
        <v>33079</v>
      </c>
      <c r="C18985" s="263" t="s">
        <v>12</v>
      </c>
      <c r="D18985" t="s">
        <v>2</v>
      </c>
    </row>
    <row r="18986" spans="1:4" x14ac:dyDescent="0.2">
      <c r="A18986" s="263" t="s">
        <v>23247</v>
      </c>
      <c r="B18986" s="263" t="s">
        <v>33079</v>
      </c>
      <c r="C18986" s="263" t="s">
        <v>12</v>
      </c>
      <c r="D18986" t="s">
        <v>2</v>
      </c>
    </row>
    <row r="18987" spans="1:4" x14ac:dyDescent="0.2">
      <c r="A18987" s="263" t="s">
        <v>10634</v>
      </c>
      <c r="B18987" s="263" t="s">
        <v>33080</v>
      </c>
      <c r="C18987" s="263" t="s">
        <v>12</v>
      </c>
      <c r="D18987" t="s">
        <v>2</v>
      </c>
    </row>
    <row r="18988" spans="1:4" x14ac:dyDescent="0.2">
      <c r="A18988" s="263" t="s">
        <v>20692</v>
      </c>
      <c r="B18988" s="263" t="s">
        <v>33080</v>
      </c>
      <c r="C18988" s="263" t="s">
        <v>12</v>
      </c>
      <c r="D18988" t="s">
        <v>2</v>
      </c>
    </row>
    <row r="18989" spans="1:4" x14ac:dyDescent="0.2">
      <c r="A18989" s="263" t="s">
        <v>10635</v>
      </c>
      <c r="B18989" s="263" t="s">
        <v>33081</v>
      </c>
      <c r="C18989" s="263" t="s">
        <v>12</v>
      </c>
      <c r="D18989" t="s">
        <v>2</v>
      </c>
    </row>
    <row r="18990" spans="1:4" x14ac:dyDescent="0.2">
      <c r="A18990" s="263" t="s">
        <v>20693</v>
      </c>
      <c r="B18990" s="263" t="s">
        <v>33081</v>
      </c>
      <c r="C18990" s="263" t="s">
        <v>12</v>
      </c>
      <c r="D18990" t="s">
        <v>2</v>
      </c>
    </row>
    <row r="18991" spans="1:4" x14ac:dyDescent="0.2">
      <c r="A18991" s="263" t="s">
        <v>10636</v>
      </c>
      <c r="B18991" s="263" t="s">
        <v>33082</v>
      </c>
      <c r="C18991" s="263" t="s">
        <v>12</v>
      </c>
      <c r="D18991" t="s">
        <v>2</v>
      </c>
    </row>
    <row r="18992" spans="1:4" x14ac:dyDescent="0.2">
      <c r="A18992" s="263" t="s">
        <v>20694</v>
      </c>
      <c r="B18992" s="263" t="s">
        <v>33082</v>
      </c>
      <c r="C18992" s="263" t="s">
        <v>12</v>
      </c>
      <c r="D18992" t="s">
        <v>2</v>
      </c>
    </row>
    <row r="18993" spans="1:4" x14ac:dyDescent="0.2">
      <c r="A18993" s="263" t="s">
        <v>23248</v>
      </c>
      <c r="B18993" s="263" t="s">
        <v>33083</v>
      </c>
      <c r="C18993" s="263" t="s">
        <v>12</v>
      </c>
      <c r="D18993" t="s">
        <v>2</v>
      </c>
    </row>
    <row r="18994" spans="1:4" x14ac:dyDescent="0.2">
      <c r="A18994" s="263" t="s">
        <v>23249</v>
      </c>
      <c r="B18994" s="263" t="s">
        <v>33083</v>
      </c>
      <c r="C18994" s="263" t="s">
        <v>12</v>
      </c>
      <c r="D18994" t="s">
        <v>2</v>
      </c>
    </row>
    <row r="18995" spans="1:4" x14ac:dyDescent="0.2">
      <c r="A18995" s="263" t="s">
        <v>10637</v>
      </c>
      <c r="B18995" s="263" t="s">
        <v>33084</v>
      </c>
      <c r="C18995" s="263" t="s">
        <v>12</v>
      </c>
      <c r="D18995" t="s">
        <v>2</v>
      </c>
    </row>
    <row r="18996" spans="1:4" x14ac:dyDescent="0.2">
      <c r="A18996" s="263" t="s">
        <v>20695</v>
      </c>
      <c r="B18996" s="263" t="s">
        <v>33084</v>
      </c>
      <c r="C18996" s="263" t="s">
        <v>12</v>
      </c>
      <c r="D18996" t="s">
        <v>2</v>
      </c>
    </row>
    <row r="18997" spans="1:4" x14ac:dyDescent="0.2">
      <c r="A18997" s="263" t="s">
        <v>23250</v>
      </c>
      <c r="B18997" s="263" t="s">
        <v>33085</v>
      </c>
      <c r="C18997" s="263" t="s">
        <v>12</v>
      </c>
      <c r="D18997" t="s">
        <v>2</v>
      </c>
    </row>
    <row r="18998" spans="1:4" x14ac:dyDescent="0.2">
      <c r="A18998" s="263" t="s">
        <v>23251</v>
      </c>
      <c r="B18998" s="263" t="s">
        <v>33085</v>
      </c>
      <c r="C18998" s="263" t="s">
        <v>12</v>
      </c>
      <c r="D18998" t="s">
        <v>2</v>
      </c>
    </row>
    <row r="18999" spans="1:4" x14ac:dyDescent="0.2">
      <c r="A18999" s="263" t="s">
        <v>23252</v>
      </c>
      <c r="B18999" s="263" t="s">
        <v>33086</v>
      </c>
      <c r="C18999" s="263" t="s">
        <v>12</v>
      </c>
      <c r="D18999" t="s">
        <v>2</v>
      </c>
    </row>
    <row r="19000" spans="1:4" x14ac:dyDescent="0.2">
      <c r="A19000" s="263" t="s">
        <v>23253</v>
      </c>
      <c r="B19000" s="263" t="s">
        <v>33086</v>
      </c>
      <c r="C19000" s="263" t="s">
        <v>12</v>
      </c>
      <c r="D19000" t="s">
        <v>2</v>
      </c>
    </row>
    <row r="19001" spans="1:4" x14ac:dyDescent="0.2">
      <c r="A19001" s="263" t="s">
        <v>5143</v>
      </c>
      <c r="B19001" s="263" t="s">
        <v>33087</v>
      </c>
      <c r="C19001" s="263" t="s">
        <v>12</v>
      </c>
      <c r="D19001" t="s">
        <v>2</v>
      </c>
    </row>
    <row r="19002" spans="1:4" x14ac:dyDescent="0.2">
      <c r="A19002" s="263" t="s">
        <v>20696</v>
      </c>
      <c r="B19002" s="263" t="s">
        <v>33087</v>
      </c>
      <c r="C19002" s="263" t="s">
        <v>12</v>
      </c>
      <c r="D19002" t="s">
        <v>2</v>
      </c>
    </row>
    <row r="19003" spans="1:4" x14ac:dyDescent="0.2">
      <c r="A19003" s="263" t="s">
        <v>5144</v>
      </c>
      <c r="B19003" s="263" t="s">
        <v>33088</v>
      </c>
      <c r="C19003" s="263" t="s">
        <v>12</v>
      </c>
      <c r="D19003" t="s">
        <v>2</v>
      </c>
    </row>
    <row r="19004" spans="1:4" x14ac:dyDescent="0.2">
      <c r="A19004" s="263" t="s">
        <v>20697</v>
      </c>
      <c r="B19004" s="263" t="s">
        <v>33088</v>
      </c>
      <c r="C19004" s="263" t="s">
        <v>12</v>
      </c>
      <c r="D19004" t="s">
        <v>2</v>
      </c>
    </row>
    <row r="19005" spans="1:4" x14ac:dyDescent="0.2">
      <c r="A19005" s="263" t="s">
        <v>5145</v>
      </c>
      <c r="B19005" s="263" t="s">
        <v>33089</v>
      </c>
      <c r="C19005" s="263" t="s">
        <v>12</v>
      </c>
      <c r="D19005" t="s">
        <v>2</v>
      </c>
    </row>
    <row r="19006" spans="1:4" x14ac:dyDescent="0.2">
      <c r="A19006" s="263" t="s">
        <v>20698</v>
      </c>
      <c r="B19006" s="263" t="s">
        <v>33089</v>
      </c>
      <c r="C19006" s="263" t="s">
        <v>12</v>
      </c>
      <c r="D19006" t="s">
        <v>2</v>
      </c>
    </row>
    <row r="19007" spans="1:4" x14ac:dyDescent="0.2">
      <c r="A19007" s="263" t="s">
        <v>10638</v>
      </c>
      <c r="B19007" s="263" t="s">
        <v>33090</v>
      </c>
      <c r="C19007" s="263" t="s">
        <v>12</v>
      </c>
      <c r="D19007" t="s">
        <v>2</v>
      </c>
    </row>
    <row r="19008" spans="1:4" x14ac:dyDescent="0.2">
      <c r="A19008" s="263" t="s">
        <v>20699</v>
      </c>
      <c r="B19008" s="263" t="s">
        <v>33090</v>
      </c>
      <c r="C19008" s="263" t="s">
        <v>12</v>
      </c>
      <c r="D19008" t="s">
        <v>2</v>
      </c>
    </row>
    <row r="19009" spans="1:4" x14ac:dyDescent="0.2">
      <c r="A19009" s="263" t="s">
        <v>10639</v>
      </c>
      <c r="B19009" s="263" t="s">
        <v>33091</v>
      </c>
      <c r="C19009" s="263" t="s">
        <v>12</v>
      </c>
      <c r="D19009" t="s">
        <v>2</v>
      </c>
    </row>
    <row r="19010" spans="1:4" x14ac:dyDescent="0.2">
      <c r="A19010" s="263" t="s">
        <v>20700</v>
      </c>
      <c r="B19010" s="263" t="s">
        <v>33091</v>
      </c>
      <c r="C19010" s="263" t="s">
        <v>12</v>
      </c>
      <c r="D19010" t="s">
        <v>2</v>
      </c>
    </row>
    <row r="19011" spans="1:4" x14ac:dyDescent="0.2">
      <c r="A19011" s="263" t="s">
        <v>10640</v>
      </c>
      <c r="B19011" s="263" t="s">
        <v>33092</v>
      </c>
      <c r="C19011" s="263" t="s">
        <v>12</v>
      </c>
      <c r="D19011" t="s">
        <v>2</v>
      </c>
    </row>
    <row r="19012" spans="1:4" x14ac:dyDescent="0.2">
      <c r="A19012" s="263" t="s">
        <v>20701</v>
      </c>
      <c r="B19012" s="263" t="s">
        <v>33092</v>
      </c>
      <c r="C19012" s="263" t="s">
        <v>12</v>
      </c>
      <c r="D19012" t="s">
        <v>2</v>
      </c>
    </row>
    <row r="19013" spans="1:4" x14ac:dyDescent="0.2">
      <c r="A19013" s="263" t="s">
        <v>10641</v>
      </c>
      <c r="B19013" s="263" t="s">
        <v>33093</v>
      </c>
      <c r="C19013" s="263" t="s">
        <v>12</v>
      </c>
      <c r="D19013" t="s">
        <v>2</v>
      </c>
    </row>
    <row r="19014" spans="1:4" x14ac:dyDescent="0.2">
      <c r="A19014" s="263" t="s">
        <v>20702</v>
      </c>
      <c r="B19014" s="263" t="s">
        <v>33093</v>
      </c>
      <c r="C19014" s="263" t="s">
        <v>12</v>
      </c>
      <c r="D19014" t="s">
        <v>2</v>
      </c>
    </row>
    <row r="19015" spans="1:4" x14ac:dyDescent="0.2">
      <c r="A19015" s="263" t="s">
        <v>10642</v>
      </c>
      <c r="B19015" s="263" t="s">
        <v>33094</v>
      </c>
      <c r="C19015" s="263" t="s">
        <v>12</v>
      </c>
      <c r="D19015" t="s">
        <v>2</v>
      </c>
    </row>
    <row r="19016" spans="1:4" x14ac:dyDescent="0.2">
      <c r="A19016" s="263" t="s">
        <v>20703</v>
      </c>
      <c r="B19016" s="263" t="s">
        <v>33094</v>
      </c>
      <c r="C19016" s="263" t="s">
        <v>12</v>
      </c>
      <c r="D19016" t="s">
        <v>2</v>
      </c>
    </row>
    <row r="19017" spans="1:4" x14ac:dyDescent="0.2">
      <c r="A19017" s="263" t="s">
        <v>10643</v>
      </c>
      <c r="B19017" s="263" t="s">
        <v>33095</v>
      </c>
      <c r="C19017" s="263" t="s">
        <v>12</v>
      </c>
      <c r="D19017" t="s">
        <v>2</v>
      </c>
    </row>
    <row r="19018" spans="1:4" x14ac:dyDescent="0.2">
      <c r="A19018" s="263" t="s">
        <v>20704</v>
      </c>
      <c r="B19018" s="263" t="s">
        <v>33095</v>
      </c>
      <c r="C19018" s="263" t="s">
        <v>12</v>
      </c>
      <c r="D19018" t="s">
        <v>2</v>
      </c>
    </row>
    <row r="19019" spans="1:4" x14ac:dyDescent="0.2">
      <c r="A19019" s="263" t="s">
        <v>10644</v>
      </c>
      <c r="B19019" s="263" t="s">
        <v>33096</v>
      </c>
      <c r="C19019" s="263" t="s">
        <v>12</v>
      </c>
      <c r="D19019" t="s">
        <v>2</v>
      </c>
    </row>
    <row r="19020" spans="1:4" x14ac:dyDescent="0.2">
      <c r="A19020" s="263" t="s">
        <v>20705</v>
      </c>
      <c r="B19020" s="263" t="s">
        <v>33096</v>
      </c>
      <c r="C19020" s="263" t="s">
        <v>12</v>
      </c>
      <c r="D19020" t="s">
        <v>2</v>
      </c>
    </row>
    <row r="19021" spans="1:4" x14ac:dyDescent="0.2">
      <c r="A19021" s="263" t="s">
        <v>10645</v>
      </c>
      <c r="B19021" s="263" t="s">
        <v>33097</v>
      </c>
      <c r="C19021" s="263" t="s">
        <v>12</v>
      </c>
      <c r="D19021" t="s">
        <v>2</v>
      </c>
    </row>
    <row r="19022" spans="1:4" x14ac:dyDescent="0.2">
      <c r="A19022" s="263" t="s">
        <v>20706</v>
      </c>
      <c r="B19022" s="263" t="s">
        <v>33097</v>
      </c>
      <c r="C19022" s="263" t="s">
        <v>12</v>
      </c>
      <c r="D19022" t="s">
        <v>2</v>
      </c>
    </row>
    <row r="19023" spans="1:4" x14ac:dyDescent="0.2">
      <c r="A19023" s="263" t="s">
        <v>10646</v>
      </c>
      <c r="B19023" s="263" t="s">
        <v>33098</v>
      </c>
      <c r="C19023" s="263" t="s">
        <v>12</v>
      </c>
      <c r="D19023" t="s">
        <v>2</v>
      </c>
    </row>
    <row r="19024" spans="1:4" x14ac:dyDescent="0.2">
      <c r="A19024" s="263" t="s">
        <v>20707</v>
      </c>
      <c r="B19024" s="263" t="s">
        <v>33098</v>
      </c>
      <c r="C19024" s="263" t="s">
        <v>12</v>
      </c>
      <c r="D19024" t="s">
        <v>2</v>
      </c>
    </row>
    <row r="19025" spans="1:4" x14ac:dyDescent="0.2">
      <c r="A19025" s="263" t="s">
        <v>10647</v>
      </c>
      <c r="B19025" s="263" t="s">
        <v>33099</v>
      </c>
      <c r="C19025" s="263" t="s">
        <v>20</v>
      </c>
      <c r="D19025" t="s">
        <v>0</v>
      </c>
    </row>
    <row r="19026" spans="1:4" x14ac:dyDescent="0.2">
      <c r="A19026" s="263" t="s">
        <v>20708</v>
      </c>
      <c r="B19026" s="263" t="s">
        <v>33099</v>
      </c>
      <c r="C19026" s="263" t="s">
        <v>20</v>
      </c>
      <c r="D19026" t="s">
        <v>0</v>
      </c>
    </row>
    <row r="19027" spans="1:4" x14ac:dyDescent="0.2">
      <c r="A19027" s="263" t="s">
        <v>10648</v>
      </c>
      <c r="B19027" s="263" t="s">
        <v>33100</v>
      </c>
      <c r="C19027" s="263" t="s">
        <v>12</v>
      </c>
      <c r="D19027" t="s">
        <v>2</v>
      </c>
    </row>
    <row r="19028" spans="1:4" x14ac:dyDescent="0.2">
      <c r="A19028" s="263" t="s">
        <v>20709</v>
      </c>
      <c r="B19028" s="263" t="s">
        <v>33100</v>
      </c>
      <c r="C19028" s="263" t="s">
        <v>12</v>
      </c>
      <c r="D19028" t="s">
        <v>2</v>
      </c>
    </row>
    <row r="19029" spans="1:4" x14ac:dyDescent="0.2">
      <c r="A19029" s="263" t="s">
        <v>10649</v>
      </c>
      <c r="B19029" s="263" t="s">
        <v>33101</v>
      </c>
      <c r="C19029" s="263" t="s">
        <v>12</v>
      </c>
      <c r="D19029" t="s">
        <v>2</v>
      </c>
    </row>
    <row r="19030" spans="1:4" x14ac:dyDescent="0.2">
      <c r="A19030" s="263" t="s">
        <v>20710</v>
      </c>
      <c r="B19030" s="263" t="s">
        <v>33101</v>
      </c>
      <c r="C19030" s="263" t="s">
        <v>12</v>
      </c>
      <c r="D19030" t="s">
        <v>2</v>
      </c>
    </row>
    <row r="19031" spans="1:4" x14ac:dyDescent="0.2">
      <c r="A19031" s="263" t="s">
        <v>10650</v>
      </c>
      <c r="B19031" s="263" t="s">
        <v>33102</v>
      </c>
      <c r="C19031" s="263" t="s">
        <v>12</v>
      </c>
      <c r="D19031" t="s">
        <v>2</v>
      </c>
    </row>
    <row r="19032" spans="1:4" x14ac:dyDescent="0.2">
      <c r="A19032" s="263" t="s">
        <v>20711</v>
      </c>
      <c r="B19032" s="263" t="s">
        <v>33102</v>
      </c>
      <c r="C19032" s="263" t="s">
        <v>12</v>
      </c>
      <c r="D19032" t="s">
        <v>2</v>
      </c>
    </row>
    <row r="19033" spans="1:4" x14ac:dyDescent="0.2">
      <c r="A19033" s="263" t="s">
        <v>10651</v>
      </c>
      <c r="B19033" s="263" t="s">
        <v>33103</v>
      </c>
      <c r="C19033" s="263" t="s">
        <v>12</v>
      </c>
      <c r="D19033" t="s">
        <v>2</v>
      </c>
    </row>
    <row r="19034" spans="1:4" x14ac:dyDescent="0.2">
      <c r="A19034" s="263" t="s">
        <v>20712</v>
      </c>
      <c r="B19034" s="263" t="s">
        <v>33103</v>
      </c>
      <c r="C19034" s="263" t="s">
        <v>12</v>
      </c>
      <c r="D19034" t="s">
        <v>2</v>
      </c>
    </row>
    <row r="19035" spans="1:4" x14ac:dyDescent="0.2">
      <c r="A19035" s="263" t="s">
        <v>10652</v>
      </c>
      <c r="B19035" s="263" t="s">
        <v>33104</v>
      </c>
      <c r="C19035" s="263" t="s">
        <v>23567</v>
      </c>
      <c r="D19035" t="s">
        <v>34973</v>
      </c>
    </row>
    <row r="19036" spans="1:4" x14ac:dyDescent="0.2">
      <c r="A19036" s="263" t="s">
        <v>20713</v>
      </c>
      <c r="B19036" s="263" t="s">
        <v>33104</v>
      </c>
      <c r="C19036" s="263" t="s">
        <v>23567</v>
      </c>
      <c r="D19036" t="s">
        <v>34973</v>
      </c>
    </row>
    <row r="19037" spans="1:4" x14ac:dyDescent="0.2">
      <c r="A19037" s="263" t="s">
        <v>10653</v>
      </c>
      <c r="B19037" s="263" t="s">
        <v>33105</v>
      </c>
      <c r="C19037" s="263" t="s">
        <v>23567</v>
      </c>
      <c r="D19037" t="s">
        <v>34973</v>
      </c>
    </row>
    <row r="19038" spans="1:4" x14ac:dyDescent="0.2">
      <c r="A19038" s="263" t="s">
        <v>20714</v>
      </c>
      <c r="B19038" s="263" t="s">
        <v>33105</v>
      </c>
      <c r="C19038" s="263" t="s">
        <v>23567</v>
      </c>
      <c r="D19038" t="s">
        <v>34973</v>
      </c>
    </row>
    <row r="19039" spans="1:4" x14ac:dyDescent="0.2">
      <c r="A19039" s="263" t="s">
        <v>10654</v>
      </c>
      <c r="B19039" s="263" t="s">
        <v>33106</v>
      </c>
      <c r="C19039" s="263" t="s">
        <v>12</v>
      </c>
      <c r="D19039" t="s">
        <v>2</v>
      </c>
    </row>
    <row r="19040" spans="1:4" x14ac:dyDescent="0.2">
      <c r="A19040" s="263" t="s">
        <v>20715</v>
      </c>
      <c r="B19040" s="263" t="s">
        <v>33106</v>
      </c>
      <c r="C19040" s="263" t="s">
        <v>12</v>
      </c>
      <c r="D19040" t="s">
        <v>2</v>
      </c>
    </row>
    <row r="19041" spans="1:4" x14ac:dyDescent="0.2">
      <c r="A19041" s="263" t="s">
        <v>10655</v>
      </c>
      <c r="B19041" s="263" t="s">
        <v>33107</v>
      </c>
      <c r="C19041" s="263" t="s">
        <v>12</v>
      </c>
      <c r="D19041" t="s">
        <v>2</v>
      </c>
    </row>
    <row r="19042" spans="1:4" x14ac:dyDescent="0.2">
      <c r="A19042" s="263" t="s">
        <v>20716</v>
      </c>
      <c r="B19042" s="263" t="s">
        <v>33107</v>
      </c>
      <c r="C19042" s="263" t="s">
        <v>12</v>
      </c>
      <c r="D19042" t="s">
        <v>2</v>
      </c>
    </row>
    <row r="19043" spans="1:4" x14ac:dyDescent="0.2">
      <c r="A19043" s="263" t="s">
        <v>10656</v>
      </c>
      <c r="B19043" s="263" t="s">
        <v>24100</v>
      </c>
      <c r="C19043" s="263" t="s">
        <v>12</v>
      </c>
      <c r="D19043" t="s">
        <v>2</v>
      </c>
    </row>
    <row r="19044" spans="1:4" x14ac:dyDescent="0.2">
      <c r="A19044" s="263" t="s">
        <v>20717</v>
      </c>
      <c r="B19044" s="263" t="s">
        <v>24100</v>
      </c>
      <c r="C19044" s="263" t="s">
        <v>12</v>
      </c>
      <c r="D19044" t="s">
        <v>2</v>
      </c>
    </row>
    <row r="19045" spans="1:4" x14ac:dyDescent="0.2">
      <c r="A19045" s="263" t="s">
        <v>10657</v>
      </c>
      <c r="B19045" s="263" t="s">
        <v>24101</v>
      </c>
      <c r="C19045" s="263" t="s">
        <v>12</v>
      </c>
      <c r="D19045" t="s">
        <v>2</v>
      </c>
    </row>
    <row r="19046" spans="1:4" x14ac:dyDescent="0.2">
      <c r="A19046" s="263" t="s">
        <v>20718</v>
      </c>
      <c r="B19046" s="263" t="s">
        <v>24101</v>
      </c>
      <c r="C19046" s="263" t="s">
        <v>12</v>
      </c>
      <c r="D19046" t="s">
        <v>2</v>
      </c>
    </row>
    <row r="19047" spans="1:4" x14ac:dyDescent="0.2">
      <c r="A19047" s="263" t="s">
        <v>10658</v>
      </c>
      <c r="B19047" s="263" t="s">
        <v>33108</v>
      </c>
      <c r="C19047" s="263" t="s">
        <v>12</v>
      </c>
      <c r="D19047" t="s">
        <v>2</v>
      </c>
    </row>
    <row r="19048" spans="1:4" x14ac:dyDescent="0.2">
      <c r="A19048" s="263" t="s">
        <v>20719</v>
      </c>
      <c r="B19048" s="263" t="s">
        <v>33108</v>
      </c>
      <c r="C19048" s="263" t="s">
        <v>12</v>
      </c>
      <c r="D19048" t="s">
        <v>2</v>
      </c>
    </row>
    <row r="19049" spans="1:4" x14ac:dyDescent="0.2">
      <c r="A19049" s="263" t="s">
        <v>5146</v>
      </c>
      <c r="B19049" s="263" t="s">
        <v>24102</v>
      </c>
      <c r="C19049" s="263" t="s">
        <v>12</v>
      </c>
      <c r="D19049" t="s">
        <v>2</v>
      </c>
    </row>
    <row r="19050" spans="1:4" x14ac:dyDescent="0.2">
      <c r="A19050" s="263" t="s">
        <v>20720</v>
      </c>
      <c r="B19050" s="263" t="s">
        <v>24102</v>
      </c>
      <c r="C19050" s="263" t="s">
        <v>12</v>
      </c>
      <c r="D19050" t="s">
        <v>2</v>
      </c>
    </row>
    <row r="19051" spans="1:4" x14ac:dyDescent="0.2">
      <c r="A19051" s="263" t="s">
        <v>5147</v>
      </c>
      <c r="B19051" s="263" t="s">
        <v>33109</v>
      </c>
      <c r="C19051" s="263" t="s">
        <v>12</v>
      </c>
      <c r="D19051" t="s">
        <v>2</v>
      </c>
    </row>
    <row r="19052" spans="1:4" x14ac:dyDescent="0.2">
      <c r="A19052" s="263" t="s">
        <v>20721</v>
      </c>
      <c r="B19052" s="263" t="s">
        <v>33109</v>
      </c>
      <c r="C19052" s="263" t="s">
        <v>12</v>
      </c>
      <c r="D19052" t="s">
        <v>2</v>
      </c>
    </row>
    <row r="19053" spans="1:4" x14ac:dyDescent="0.2">
      <c r="A19053" s="263" t="s">
        <v>5148</v>
      </c>
      <c r="B19053" s="263" t="s">
        <v>35140</v>
      </c>
      <c r="C19053" s="263" t="s">
        <v>12</v>
      </c>
      <c r="D19053" t="s">
        <v>2</v>
      </c>
    </row>
    <row r="19054" spans="1:4" x14ac:dyDescent="0.2">
      <c r="A19054" s="263" t="s">
        <v>20722</v>
      </c>
      <c r="B19054" s="263" t="s">
        <v>35140</v>
      </c>
      <c r="C19054" s="263" t="s">
        <v>12</v>
      </c>
      <c r="D19054" t="s">
        <v>2</v>
      </c>
    </row>
    <row r="19055" spans="1:4" x14ac:dyDescent="0.2">
      <c r="A19055" s="263" t="s">
        <v>5149</v>
      </c>
      <c r="B19055" s="263" t="s">
        <v>35141</v>
      </c>
      <c r="C19055" s="263" t="s">
        <v>12</v>
      </c>
      <c r="D19055" t="s">
        <v>2</v>
      </c>
    </row>
    <row r="19056" spans="1:4" x14ac:dyDescent="0.2">
      <c r="A19056" s="263" t="s">
        <v>20723</v>
      </c>
      <c r="B19056" s="263" t="s">
        <v>35141</v>
      </c>
      <c r="C19056" s="263" t="s">
        <v>12</v>
      </c>
      <c r="D19056" t="s">
        <v>2</v>
      </c>
    </row>
    <row r="19057" spans="1:4" x14ac:dyDescent="0.2">
      <c r="A19057" s="263" t="s">
        <v>5150</v>
      </c>
      <c r="B19057" s="263" t="s">
        <v>35142</v>
      </c>
      <c r="C19057" s="263" t="s">
        <v>12</v>
      </c>
      <c r="D19057" t="s">
        <v>2</v>
      </c>
    </row>
    <row r="19058" spans="1:4" x14ac:dyDescent="0.2">
      <c r="A19058" s="263" t="s">
        <v>20724</v>
      </c>
      <c r="B19058" s="263" t="s">
        <v>35142</v>
      </c>
      <c r="C19058" s="263" t="s">
        <v>12</v>
      </c>
      <c r="D19058" t="s">
        <v>2</v>
      </c>
    </row>
    <row r="19059" spans="1:4" x14ac:dyDescent="0.2">
      <c r="A19059" s="263" t="s">
        <v>5151</v>
      </c>
      <c r="B19059" s="263" t="s">
        <v>35143</v>
      </c>
      <c r="C19059" s="263" t="s">
        <v>12</v>
      </c>
      <c r="D19059" t="s">
        <v>2</v>
      </c>
    </row>
    <row r="19060" spans="1:4" x14ac:dyDescent="0.2">
      <c r="A19060" s="263" t="s">
        <v>20725</v>
      </c>
      <c r="B19060" s="263" t="s">
        <v>35143</v>
      </c>
      <c r="C19060" s="263" t="s">
        <v>12</v>
      </c>
      <c r="D19060" t="s">
        <v>2</v>
      </c>
    </row>
    <row r="19061" spans="1:4" x14ac:dyDescent="0.2">
      <c r="A19061" s="263" t="s">
        <v>10659</v>
      </c>
      <c r="B19061" s="263" t="s">
        <v>35144</v>
      </c>
      <c r="C19061" s="263" t="s">
        <v>12</v>
      </c>
      <c r="D19061" t="s">
        <v>2</v>
      </c>
    </row>
    <row r="19062" spans="1:4" x14ac:dyDescent="0.2">
      <c r="A19062" s="263" t="s">
        <v>20726</v>
      </c>
      <c r="B19062" s="263" t="s">
        <v>35144</v>
      </c>
      <c r="C19062" s="263" t="s">
        <v>12</v>
      </c>
      <c r="D19062" t="s">
        <v>2</v>
      </c>
    </row>
    <row r="19063" spans="1:4" x14ac:dyDescent="0.2">
      <c r="A19063" s="263" t="s">
        <v>10660</v>
      </c>
      <c r="B19063" s="263" t="s">
        <v>35145</v>
      </c>
      <c r="C19063" s="263" t="s">
        <v>12</v>
      </c>
      <c r="D19063" t="s">
        <v>2</v>
      </c>
    </row>
    <row r="19064" spans="1:4" x14ac:dyDescent="0.2">
      <c r="A19064" s="263" t="s">
        <v>20727</v>
      </c>
      <c r="B19064" s="263" t="s">
        <v>35145</v>
      </c>
      <c r="C19064" s="263" t="s">
        <v>12</v>
      </c>
      <c r="D19064" t="s">
        <v>2</v>
      </c>
    </row>
    <row r="19065" spans="1:4" x14ac:dyDescent="0.2">
      <c r="A19065" s="263" t="s">
        <v>10661</v>
      </c>
      <c r="B19065" s="263" t="s">
        <v>35146</v>
      </c>
      <c r="C19065" s="263" t="s">
        <v>12</v>
      </c>
      <c r="D19065" t="s">
        <v>2</v>
      </c>
    </row>
    <row r="19066" spans="1:4" x14ac:dyDescent="0.2">
      <c r="A19066" s="263" t="s">
        <v>20728</v>
      </c>
      <c r="B19066" s="263" t="s">
        <v>35146</v>
      </c>
      <c r="C19066" s="263" t="s">
        <v>12</v>
      </c>
      <c r="D19066" t="s">
        <v>2</v>
      </c>
    </row>
    <row r="19067" spans="1:4" x14ac:dyDescent="0.2">
      <c r="A19067" s="263" t="s">
        <v>24103</v>
      </c>
      <c r="B19067" s="263" t="s">
        <v>35147</v>
      </c>
      <c r="C19067" s="263" t="s">
        <v>12</v>
      </c>
      <c r="D19067" t="s">
        <v>2</v>
      </c>
    </row>
    <row r="19068" spans="1:4" x14ac:dyDescent="0.2">
      <c r="A19068" s="263" t="s">
        <v>24104</v>
      </c>
      <c r="B19068" s="263" t="s">
        <v>35147</v>
      </c>
      <c r="C19068" s="263" t="s">
        <v>12</v>
      </c>
      <c r="D19068" t="s">
        <v>2</v>
      </c>
    </row>
    <row r="19069" spans="1:4" x14ac:dyDescent="0.2">
      <c r="A19069" s="263" t="s">
        <v>10662</v>
      </c>
      <c r="B19069" s="263" t="s">
        <v>35148</v>
      </c>
      <c r="C19069" s="263" t="s">
        <v>12</v>
      </c>
      <c r="D19069" t="s">
        <v>2</v>
      </c>
    </row>
    <row r="19070" spans="1:4" x14ac:dyDescent="0.2">
      <c r="A19070" s="263" t="s">
        <v>20729</v>
      </c>
      <c r="B19070" s="263" t="s">
        <v>35148</v>
      </c>
      <c r="C19070" s="263" t="s">
        <v>12</v>
      </c>
      <c r="D19070" t="s">
        <v>2</v>
      </c>
    </row>
    <row r="19071" spans="1:4" x14ac:dyDescent="0.2">
      <c r="A19071" s="263" t="s">
        <v>10663</v>
      </c>
      <c r="B19071" s="263" t="s">
        <v>35149</v>
      </c>
      <c r="C19071" s="263" t="s">
        <v>12</v>
      </c>
      <c r="D19071" t="s">
        <v>2</v>
      </c>
    </row>
    <row r="19072" spans="1:4" x14ac:dyDescent="0.2">
      <c r="A19072" s="263" t="s">
        <v>20730</v>
      </c>
      <c r="B19072" s="263" t="s">
        <v>35149</v>
      </c>
      <c r="C19072" s="263" t="s">
        <v>12</v>
      </c>
      <c r="D19072" t="s">
        <v>2</v>
      </c>
    </row>
    <row r="19073" spans="1:4" x14ac:dyDescent="0.2">
      <c r="A19073" s="263" t="s">
        <v>10664</v>
      </c>
      <c r="B19073" s="263" t="s">
        <v>35150</v>
      </c>
      <c r="C19073" s="263" t="s">
        <v>12</v>
      </c>
      <c r="D19073" t="s">
        <v>2</v>
      </c>
    </row>
    <row r="19074" spans="1:4" x14ac:dyDescent="0.2">
      <c r="A19074" s="263" t="s">
        <v>20731</v>
      </c>
      <c r="B19074" s="263" t="s">
        <v>35150</v>
      </c>
      <c r="C19074" s="263" t="s">
        <v>12</v>
      </c>
      <c r="D19074" t="s">
        <v>2</v>
      </c>
    </row>
    <row r="19075" spans="1:4" x14ac:dyDescent="0.2">
      <c r="A19075" s="263" t="s">
        <v>10665</v>
      </c>
      <c r="B19075" s="263" t="s">
        <v>35151</v>
      </c>
      <c r="C19075" s="263" t="s">
        <v>12</v>
      </c>
      <c r="D19075" t="s">
        <v>2</v>
      </c>
    </row>
    <row r="19076" spans="1:4" x14ac:dyDescent="0.2">
      <c r="A19076" s="263" t="s">
        <v>20732</v>
      </c>
      <c r="B19076" s="263" t="s">
        <v>35151</v>
      </c>
      <c r="C19076" s="263" t="s">
        <v>12</v>
      </c>
      <c r="D19076" t="s">
        <v>2</v>
      </c>
    </row>
    <row r="19077" spans="1:4" x14ac:dyDescent="0.2">
      <c r="A19077" s="263" t="s">
        <v>10666</v>
      </c>
      <c r="B19077" s="263" t="s">
        <v>35152</v>
      </c>
      <c r="C19077" s="263" t="s">
        <v>12</v>
      </c>
      <c r="D19077" t="s">
        <v>2</v>
      </c>
    </row>
    <row r="19078" spans="1:4" x14ac:dyDescent="0.2">
      <c r="A19078" s="263" t="s">
        <v>20733</v>
      </c>
      <c r="B19078" s="263" t="s">
        <v>35152</v>
      </c>
      <c r="C19078" s="263" t="s">
        <v>12</v>
      </c>
      <c r="D19078" t="s">
        <v>2</v>
      </c>
    </row>
    <row r="19079" spans="1:4" x14ac:dyDescent="0.2">
      <c r="A19079" s="263" t="s">
        <v>5152</v>
      </c>
      <c r="B19079" s="263" t="s">
        <v>33110</v>
      </c>
      <c r="C19079" s="263" t="s">
        <v>20</v>
      </c>
      <c r="D19079" t="s">
        <v>0</v>
      </c>
    </row>
    <row r="19080" spans="1:4" x14ac:dyDescent="0.2">
      <c r="A19080" s="263" t="s">
        <v>20734</v>
      </c>
      <c r="B19080" s="263" t="s">
        <v>33110</v>
      </c>
      <c r="C19080" s="263" t="s">
        <v>20</v>
      </c>
      <c r="D19080" t="s">
        <v>0</v>
      </c>
    </row>
    <row r="19081" spans="1:4" x14ac:dyDescent="0.2">
      <c r="A19081" s="263" t="s">
        <v>5153</v>
      </c>
      <c r="B19081" s="263" t="s">
        <v>33111</v>
      </c>
      <c r="C19081" s="263" t="s">
        <v>20</v>
      </c>
      <c r="D19081" t="s">
        <v>0</v>
      </c>
    </row>
    <row r="19082" spans="1:4" x14ac:dyDescent="0.2">
      <c r="A19082" s="263" t="s">
        <v>20735</v>
      </c>
      <c r="B19082" s="263" t="s">
        <v>33111</v>
      </c>
      <c r="C19082" s="263" t="s">
        <v>20</v>
      </c>
      <c r="D19082" t="s">
        <v>0</v>
      </c>
    </row>
    <row r="19083" spans="1:4" x14ac:dyDescent="0.2">
      <c r="A19083" s="263" t="s">
        <v>5154</v>
      </c>
      <c r="B19083" s="263" t="s">
        <v>33112</v>
      </c>
      <c r="C19083" s="263" t="s">
        <v>5155</v>
      </c>
      <c r="D19083" t="s">
        <v>35153</v>
      </c>
    </row>
    <row r="19084" spans="1:4" x14ac:dyDescent="0.2">
      <c r="A19084" s="263" t="s">
        <v>20736</v>
      </c>
      <c r="B19084" s="263" t="s">
        <v>33112</v>
      </c>
      <c r="C19084" s="263" t="s">
        <v>5155</v>
      </c>
      <c r="D19084" t="s">
        <v>35153</v>
      </c>
    </row>
    <row r="19085" spans="1:4" x14ac:dyDescent="0.2">
      <c r="A19085" s="263" t="s">
        <v>5156</v>
      </c>
      <c r="B19085" s="263" t="s">
        <v>33113</v>
      </c>
      <c r="C19085" s="263" t="s">
        <v>20</v>
      </c>
      <c r="D19085" t="s">
        <v>0</v>
      </c>
    </row>
    <row r="19086" spans="1:4" x14ac:dyDescent="0.2">
      <c r="A19086" s="263" t="s">
        <v>20737</v>
      </c>
      <c r="B19086" s="263" t="s">
        <v>33113</v>
      </c>
      <c r="C19086" s="263" t="s">
        <v>20</v>
      </c>
      <c r="D19086" t="s">
        <v>0</v>
      </c>
    </row>
    <row r="19087" spans="1:4" x14ac:dyDescent="0.2">
      <c r="A19087" s="263" t="s">
        <v>5157</v>
      </c>
      <c r="B19087" s="263" t="s">
        <v>33114</v>
      </c>
      <c r="C19087" s="263" t="s">
        <v>20</v>
      </c>
      <c r="D19087" t="s">
        <v>0</v>
      </c>
    </row>
    <row r="19088" spans="1:4" x14ac:dyDescent="0.2">
      <c r="A19088" s="263" t="s">
        <v>20738</v>
      </c>
      <c r="B19088" s="263" t="s">
        <v>33114</v>
      </c>
      <c r="C19088" s="263" t="s">
        <v>20</v>
      </c>
      <c r="D19088" t="s">
        <v>0</v>
      </c>
    </row>
    <row r="19089" spans="1:4" x14ac:dyDescent="0.2">
      <c r="A19089" s="263" t="s">
        <v>5158</v>
      </c>
      <c r="B19089" s="263" t="s">
        <v>33115</v>
      </c>
      <c r="C19089" s="263" t="s">
        <v>12</v>
      </c>
      <c r="D19089" t="s">
        <v>2</v>
      </c>
    </row>
    <row r="19090" spans="1:4" x14ac:dyDescent="0.2">
      <c r="A19090" s="263" t="s">
        <v>20739</v>
      </c>
      <c r="B19090" s="263" t="s">
        <v>33115</v>
      </c>
      <c r="C19090" s="263" t="s">
        <v>12</v>
      </c>
      <c r="D19090" t="s">
        <v>2</v>
      </c>
    </row>
    <row r="19091" spans="1:4" x14ac:dyDescent="0.2">
      <c r="A19091" s="263" t="s">
        <v>5159</v>
      </c>
      <c r="B19091" s="263" t="s">
        <v>33116</v>
      </c>
      <c r="C19091" s="263" t="s">
        <v>12</v>
      </c>
      <c r="D19091" t="s">
        <v>2</v>
      </c>
    </row>
    <row r="19092" spans="1:4" x14ac:dyDescent="0.2">
      <c r="A19092" s="263" t="s">
        <v>20740</v>
      </c>
      <c r="B19092" s="263" t="s">
        <v>33116</v>
      </c>
      <c r="C19092" s="263" t="s">
        <v>12</v>
      </c>
      <c r="D19092" t="s">
        <v>2</v>
      </c>
    </row>
    <row r="19093" spans="1:4" x14ac:dyDescent="0.2">
      <c r="A19093" s="263" t="s">
        <v>5160</v>
      </c>
      <c r="B19093" s="263" t="s">
        <v>33117</v>
      </c>
      <c r="C19093" s="263" t="s">
        <v>12</v>
      </c>
      <c r="D19093" t="s">
        <v>2</v>
      </c>
    </row>
    <row r="19094" spans="1:4" x14ac:dyDescent="0.2">
      <c r="A19094" s="263" t="s">
        <v>20741</v>
      </c>
      <c r="B19094" s="263" t="s">
        <v>33117</v>
      </c>
      <c r="C19094" s="263" t="s">
        <v>12</v>
      </c>
      <c r="D19094" t="s">
        <v>2</v>
      </c>
    </row>
    <row r="19095" spans="1:4" x14ac:dyDescent="0.2">
      <c r="A19095" s="263" t="s">
        <v>5161</v>
      </c>
      <c r="B19095" s="263" t="s">
        <v>33118</v>
      </c>
      <c r="C19095" s="263" t="s">
        <v>20</v>
      </c>
      <c r="D19095" t="s">
        <v>0</v>
      </c>
    </row>
    <row r="19096" spans="1:4" x14ac:dyDescent="0.2">
      <c r="A19096" s="263" t="s">
        <v>20742</v>
      </c>
      <c r="B19096" s="263" t="s">
        <v>33118</v>
      </c>
      <c r="C19096" s="263" t="s">
        <v>20</v>
      </c>
      <c r="D19096" t="s">
        <v>0</v>
      </c>
    </row>
    <row r="19097" spans="1:4" x14ac:dyDescent="0.2">
      <c r="A19097" s="263" t="s">
        <v>5162</v>
      </c>
      <c r="B19097" s="263" t="s">
        <v>33119</v>
      </c>
      <c r="C19097" s="263" t="s">
        <v>23567</v>
      </c>
      <c r="D19097" t="s">
        <v>34973</v>
      </c>
    </row>
    <row r="19098" spans="1:4" x14ac:dyDescent="0.2">
      <c r="A19098" s="263" t="s">
        <v>20743</v>
      </c>
      <c r="B19098" s="263" t="s">
        <v>33119</v>
      </c>
      <c r="C19098" s="263" t="s">
        <v>23567</v>
      </c>
      <c r="D19098" t="s">
        <v>34973</v>
      </c>
    </row>
    <row r="19099" spans="1:4" x14ac:dyDescent="0.2">
      <c r="A19099" s="263" t="s">
        <v>5163</v>
      </c>
      <c r="B19099" s="263" t="s">
        <v>33120</v>
      </c>
      <c r="C19099" s="263" t="s">
        <v>23567</v>
      </c>
      <c r="D19099" t="s">
        <v>34973</v>
      </c>
    </row>
    <row r="19100" spans="1:4" x14ac:dyDescent="0.2">
      <c r="A19100" s="263" t="s">
        <v>20744</v>
      </c>
      <c r="B19100" s="263" t="s">
        <v>33120</v>
      </c>
      <c r="C19100" s="263" t="s">
        <v>23567</v>
      </c>
      <c r="D19100" t="s">
        <v>34973</v>
      </c>
    </row>
    <row r="19101" spans="1:4" x14ac:dyDescent="0.2">
      <c r="A19101" s="263" t="s">
        <v>5164</v>
      </c>
      <c r="B19101" s="263" t="s">
        <v>33121</v>
      </c>
      <c r="C19101" s="263" t="s">
        <v>23567</v>
      </c>
      <c r="D19101" t="s">
        <v>34973</v>
      </c>
    </row>
    <row r="19102" spans="1:4" x14ac:dyDescent="0.2">
      <c r="A19102" s="263" t="s">
        <v>20745</v>
      </c>
      <c r="B19102" s="263" t="s">
        <v>33121</v>
      </c>
      <c r="C19102" s="263" t="s">
        <v>23567</v>
      </c>
      <c r="D19102" t="s">
        <v>34973</v>
      </c>
    </row>
    <row r="19103" spans="1:4" x14ac:dyDescent="0.2">
      <c r="A19103" s="263" t="s">
        <v>5165</v>
      </c>
      <c r="B19103" s="263" t="s">
        <v>33122</v>
      </c>
      <c r="C19103" s="263" t="s">
        <v>23567</v>
      </c>
      <c r="D19103" t="s">
        <v>34973</v>
      </c>
    </row>
    <row r="19104" spans="1:4" x14ac:dyDescent="0.2">
      <c r="A19104" s="263" t="s">
        <v>20746</v>
      </c>
      <c r="B19104" s="263" t="s">
        <v>33122</v>
      </c>
      <c r="C19104" s="263" t="s">
        <v>23567</v>
      </c>
      <c r="D19104" t="s">
        <v>34973</v>
      </c>
    </row>
    <row r="19105" spans="1:4" x14ac:dyDescent="0.2">
      <c r="A19105" s="263" t="s">
        <v>5166</v>
      </c>
      <c r="B19105" s="263" t="s">
        <v>33123</v>
      </c>
      <c r="C19105" s="263" t="s">
        <v>12</v>
      </c>
      <c r="D19105" t="s">
        <v>2</v>
      </c>
    </row>
    <row r="19106" spans="1:4" x14ac:dyDescent="0.2">
      <c r="A19106" s="263" t="s">
        <v>20747</v>
      </c>
      <c r="B19106" s="263" t="s">
        <v>33123</v>
      </c>
      <c r="C19106" s="263" t="s">
        <v>12</v>
      </c>
      <c r="D19106" t="s">
        <v>2</v>
      </c>
    </row>
    <row r="19107" spans="1:4" x14ac:dyDescent="0.2">
      <c r="A19107" s="263" t="s">
        <v>10667</v>
      </c>
      <c r="B19107" s="263" t="s">
        <v>33124</v>
      </c>
      <c r="C19107" s="263" t="s">
        <v>12</v>
      </c>
      <c r="D19107" t="s">
        <v>2</v>
      </c>
    </row>
    <row r="19108" spans="1:4" x14ac:dyDescent="0.2">
      <c r="A19108" s="263" t="s">
        <v>20748</v>
      </c>
      <c r="B19108" s="263" t="s">
        <v>33124</v>
      </c>
      <c r="C19108" s="263" t="s">
        <v>12</v>
      </c>
      <c r="D19108" t="s">
        <v>2</v>
      </c>
    </row>
    <row r="19109" spans="1:4" x14ac:dyDescent="0.2">
      <c r="A19109" s="263" t="s">
        <v>5167</v>
      </c>
      <c r="B19109" s="263" t="s">
        <v>33125</v>
      </c>
      <c r="C19109" s="263" t="s">
        <v>12</v>
      </c>
      <c r="D19109" t="s">
        <v>2</v>
      </c>
    </row>
    <row r="19110" spans="1:4" x14ac:dyDescent="0.2">
      <c r="A19110" s="263" t="s">
        <v>20749</v>
      </c>
      <c r="B19110" s="263" t="s">
        <v>33125</v>
      </c>
      <c r="C19110" s="263" t="s">
        <v>12</v>
      </c>
      <c r="D19110" t="s">
        <v>2</v>
      </c>
    </row>
    <row r="19111" spans="1:4" x14ac:dyDescent="0.2">
      <c r="A19111" s="263" t="s">
        <v>5168</v>
      </c>
      <c r="B19111" s="263" t="s">
        <v>33126</v>
      </c>
      <c r="C19111" s="263" t="s">
        <v>12</v>
      </c>
      <c r="D19111" t="s">
        <v>2</v>
      </c>
    </row>
    <row r="19112" spans="1:4" x14ac:dyDescent="0.2">
      <c r="A19112" s="263" t="s">
        <v>20750</v>
      </c>
      <c r="B19112" s="263" t="s">
        <v>33126</v>
      </c>
      <c r="C19112" s="263" t="s">
        <v>12</v>
      </c>
      <c r="D19112" t="s">
        <v>2</v>
      </c>
    </row>
    <row r="19113" spans="1:4" x14ac:dyDescent="0.2">
      <c r="A19113" s="263" t="s">
        <v>24105</v>
      </c>
      <c r="B19113" s="263" t="s">
        <v>33127</v>
      </c>
      <c r="C19113" s="263" t="s">
        <v>12</v>
      </c>
      <c r="D19113" t="s">
        <v>2</v>
      </c>
    </row>
    <row r="19114" spans="1:4" x14ac:dyDescent="0.2">
      <c r="A19114" s="263" t="s">
        <v>24106</v>
      </c>
      <c r="B19114" s="263" t="s">
        <v>33127</v>
      </c>
      <c r="C19114" s="263" t="s">
        <v>12</v>
      </c>
      <c r="D19114" t="s">
        <v>2</v>
      </c>
    </row>
    <row r="19115" spans="1:4" x14ac:dyDescent="0.2">
      <c r="A19115" s="263" t="s">
        <v>10668</v>
      </c>
      <c r="B19115" s="263" t="s">
        <v>33128</v>
      </c>
      <c r="C19115" s="263" t="s">
        <v>12</v>
      </c>
      <c r="D19115" t="s">
        <v>2</v>
      </c>
    </row>
    <row r="19116" spans="1:4" x14ac:dyDescent="0.2">
      <c r="A19116" s="263" t="s">
        <v>20751</v>
      </c>
      <c r="B19116" s="263" t="s">
        <v>33128</v>
      </c>
      <c r="C19116" s="263" t="s">
        <v>12</v>
      </c>
      <c r="D19116" t="s">
        <v>2</v>
      </c>
    </row>
    <row r="19117" spans="1:4" x14ac:dyDescent="0.2">
      <c r="A19117" s="263" t="s">
        <v>10669</v>
      </c>
      <c r="B19117" s="263" t="s">
        <v>33129</v>
      </c>
      <c r="C19117" s="263" t="s">
        <v>12</v>
      </c>
      <c r="D19117" t="s">
        <v>2</v>
      </c>
    </row>
    <row r="19118" spans="1:4" x14ac:dyDescent="0.2">
      <c r="A19118" s="263" t="s">
        <v>20752</v>
      </c>
      <c r="B19118" s="263" t="s">
        <v>33129</v>
      </c>
      <c r="C19118" s="263" t="s">
        <v>12</v>
      </c>
      <c r="D19118" t="s">
        <v>2</v>
      </c>
    </row>
    <row r="19119" spans="1:4" x14ac:dyDescent="0.2">
      <c r="A19119" s="263" t="s">
        <v>10670</v>
      </c>
      <c r="B19119" s="263" t="s">
        <v>33130</v>
      </c>
      <c r="C19119" s="263" t="s">
        <v>12</v>
      </c>
      <c r="D19119" t="s">
        <v>2</v>
      </c>
    </row>
    <row r="19120" spans="1:4" x14ac:dyDescent="0.2">
      <c r="A19120" s="263" t="s">
        <v>20753</v>
      </c>
      <c r="B19120" s="263" t="s">
        <v>33130</v>
      </c>
      <c r="C19120" s="263" t="s">
        <v>12</v>
      </c>
      <c r="D19120" t="s">
        <v>2</v>
      </c>
    </row>
    <row r="19121" spans="1:4" x14ac:dyDescent="0.2">
      <c r="A19121" s="263" t="s">
        <v>10671</v>
      </c>
      <c r="B19121" s="263" t="s">
        <v>33131</v>
      </c>
      <c r="C19121" s="263" t="s">
        <v>12</v>
      </c>
      <c r="D19121" t="s">
        <v>2</v>
      </c>
    </row>
    <row r="19122" spans="1:4" x14ac:dyDescent="0.2">
      <c r="A19122" s="263" t="s">
        <v>20754</v>
      </c>
      <c r="B19122" s="263" t="s">
        <v>33131</v>
      </c>
      <c r="C19122" s="263" t="s">
        <v>12</v>
      </c>
      <c r="D19122" t="s">
        <v>2</v>
      </c>
    </row>
    <row r="19123" spans="1:4" x14ac:dyDescent="0.2">
      <c r="A19123" s="263" t="s">
        <v>10672</v>
      </c>
      <c r="B19123" s="263" t="s">
        <v>33132</v>
      </c>
      <c r="C19123" s="263" t="s">
        <v>12</v>
      </c>
      <c r="D19123" t="s">
        <v>2</v>
      </c>
    </row>
    <row r="19124" spans="1:4" x14ac:dyDescent="0.2">
      <c r="A19124" s="263" t="s">
        <v>20755</v>
      </c>
      <c r="B19124" s="263" t="s">
        <v>33132</v>
      </c>
      <c r="C19124" s="263" t="s">
        <v>12</v>
      </c>
      <c r="D19124" t="s">
        <v>2</v>
      </c>
    </row>
    <row r="19125" spans="1:4" x14ac:dyDescent="0.2">
      <c r="A19125" s="263" t="s">
        <v>10673</v>
      </c>
      <c r="B19125" s="263" t="s">
        <v>33133</v>
      </c>
      <c r="C19125" s="263" t="s">
        <v>12</v>
      </c>
      <c r="D19125" t="s">
        <v>2</v>
      </c>
    </row>
    <row r="19126" spans="1:4" x14ac:dyDescent="0.2">
      <c r="A19126" s="263" t="s">
        <v>20756</v>
      </c>
      <c r="B19126" s="263" t="s">
        <v>33133</v>
      </c>
      <c r="C19126" s="263" t="s">
        <v>12</v>
      </c>
      <c r="D19126" t="s">
        <v>2</v>
      </c>
    </row>
    <row r="19127" spans="1:4" x14ac:dyDescent="0.2">
      <c r="A19127" s="263" t="s">
        <v>10674</v>
      </c>
      <c r="B19127" s="263" t="s">
        <v>33134</v>
      </c>
      <c r="C19127" s="263" t="s">
        <v>12</v>
      </c>
      <c r="D19127" t="s">
        <v>2</v>
      </c>
    </row>
    <row r="19128" spans="1:4" x14ac:dyDescent="0.2">
      <c r="A19128" s="263" t="s">
        <v>20757</v>
      </c>
      <c r="B19128" s="263" t="s">
        <v>33134</v>
      </c>
      <c r="C19128" s="263" t="s">
        <v>12</v>
      </c>
      <c r="D19128" t="s">
        <v>2</v>
      </c>
    </row>
    <row r="19129" spans="1:4" x14ac:dyDescent="0.2">
      <c r="A19129" s="263" t="s">
        <v>10675</v>
      </c>
      <c r="B19129" s="263" t="s">
        <v>33135</v>
      </c>
      <c r="C19129" s="263" t="s">
        <v>12</v>
      </c>
      <c r="D19129" t="s">
        <v>2</v>
      </c>
    </row>
    <row r="19130" spans="1:4" x14ac:dyDescent="0.2">
      <c r="A19130" s="263" t="s">
        <v>20758</v>
      </c>
      <c r="B19130" s="263" t="s">
        <v>33135</v>
      </c>
      <c r="C19130" s="263" t="s">
        <v>12</v>
      </c>
      <c r="D19130" t="s">
        <v>2</v>
      </c>
    </row>
    <row r="19131" spans="1:4" x14ac:dyDescent="0.2">
      <c r="A19131" s="263" t="s">
        <v>10676</v>
      </c>
      <c r="B19131" s="263" t="s">
        <v>33136</v>
      </c>
      <c r="C19131" s="263" t="s">
        <v>12</v>
      </c>
      <c r="D19131" t="s">
        <v>2</v>
      </c>
    </row>
    <row r="19132" spans="1:4" x14ac:dyDescent="0.2">
      <c r="A19132" s="263" t="s">
        <v>20759</v>
      </c>
      <c r="B19132" s="263" t="s">
        <v>33136</v>
      </c>
      <c r="C19132" s="263" t="s">
        <v>12</v>
      </c>
      <c r="D19132" t="s">
        <v>2</v>
      </c>
    </row>
    <row r="19133" spans="1:4" x14ac:dyDescent="0.2">
      <c r="A19133" s="263" t="s">
        <v>10677</v>
      </c>
      <c r="B19133" s="263" t="s">
        <v>33137</v>
      </c>
      <c r="C19133" s="263" t="s">
        <v>12</v>
      </c>
      <c r="D19133" t="s">
        <v>2</v>
      </c>
    </row>
    <row r="19134" spans="1:4" x14ac:dyDescent="0.2">
      <c r="A19134" s="263" t="s">
        <v>20760</v>
      </c>
      <c r="B19134" s="263" t="s">
        <v>33137</v>
      </c>
      <c r="C19134" s="263" t="s">
        <v>12</v>
      </c>
      <c r="D19134" t="s">
        <v>2</v>
      </c>
    </row>
    <row r="19135" spans="1:4" x14ac:dyDescent="0.2">
      <c r="A19135" s="263" t="s">
        <v>10678</v>
      </c>
      <c r="B19135" s="263" t="s">
        <v>33138</v>
      </c>
      <c r="C19135" s="263" t="s">
        <v>12</v>
      </c>
      <c r="D19135" t="s">
        <v>2</v>
      </c>
    </row>
    <row r="19136" spans="1:4" x14ac:dyDescent="0.2">
      <c r="A19136" s="263" t="s">
        <v>20761</v>
      </c>
      <c r="B19136" s="263" t="s">
        <v>33138</v>
      </c>
      <c r="C19136" s="263" t="s">
        <v>12</v>
      </c>
      <c r="D19136" t="s">
        <v>2</v>
      </c>
    </row>
    <row r="19137" spans="1:4" x14ac:dyDescent="0.2">
      <c r="A19137" s="263" t="s">
        <v>10679</v>
      </c>
      <c r="B19137" s="263" t="s">
        <v>33139</v>
      </c>
      <c r="C19137" s="263" t="s">
        <v>12</v>
      </c>
      <c r="D19137" t="s">
        <v>2</v>
      </c>
    </row>
    <row r="19138" spans="1:4" x14ac:dyDescent="0.2">
      <c r="A19138" s="263" t="s">
        <v>20762</v>
      </c>
      <c r="B19138" s="263" t="s">
        <v>33139</v>
      </c>
      <c r="C19138" s="263" t="s">
        <v>12</v>
      </c>
      <c r="D19138" t="s">
        <v>2</v>
      </c>
    </row>
    <row r="19139" spans="1:4" x14ac:dyDescent="0.2">
      <c r="A19139" s="263" t="s">
        <v>5169</v>
      </c>
      <c r="B19139" s="263" t="s">
        <v>33140</v>
      </c>
      <c r="C19139" s="263" t="s">
        <v>12</v>
      </c>
      <c r="D19139" t="s">
        <v>2</v>
      </c>
    </row>
    <row r="19140" spans="1:4" x14ac:dyDescent="0.2">
      <c r="A19140" s="263" t="s">
        <v>20763</v>
      </c>
      <c r="B19140" s="263" t="s">
        <v>33140</v>
      </c>
      <c r="C19140" s="263" t="s">
        <v>12</v>
      </c>
      <c r="D19140" t="s">
        <v>2</v>
      </c>
    </row>
    <row r="19141" spans="1:4" x14ac:dyDescent="0.2">
      <c r="A19141" s="263" t="s">
        <v>5170</v>
      </c>
      <c r="B19141" s="263" t="s">
        <v>33141</v>
      </c>
      <c r="C19141" s="263" t="s">
        <v>12</v>
      </c>
      <c r="D19141" t="s">
        <v>2</v>
      </c>
    </row>
    <row r="19142" spans="1:4" x14ac:dyDescent="0.2">
      <c r="A19142" s="263" t="s">
        <v>20764</v>
      </c>
      <c r="B19142" s="263" t="s">
        <v>33141</v>
      </c>
      <c r="C19142" s="263" t="s">
        <v>12</v>
      </c>
      <c r="D19142" t="s">
        <v>2</v>
      </c>
    </row>
    <row r="19143" spans="1:4" x14ac:dyDescent="0.2">
      <c r="A19143" s="263" t="s">
        <v>5171</v>
      </c>
      <c r="B19143" s="263" t="s">
        <v>33142</v>
      </c>
      <c r="C19143" s="263" t="s">
        <v>12</v>
      </c>
      <c r="D19143" t="s">
        <v>2</v>
      </c>
    </row>
    <row r="19144" spans="1:4" x14ac:dyDescent="0.2">
      <c r="A19144" s="263" t="s">
        <v>20765</v>
      </c>
      <c r="B19144" s="263" t="s">
        <v>33142</v>
      </c>
      <c r="C19144" s="263" t="s">
        <v>12</v>
      </c>
      <c r="D19144" t="s">
        <v>2</v>
      </c>
    </row>
    <row r="19145" spans="1:4" x14ac:dyDescent="0.2">
      <c r="A19145" s="263" t="s">
        <v>5172</v>
      </c>
      <c r="B19145" s="263" t="s">
        <v>33143</v>
      </c>
      <c r="C19145" s="263" t="s">
        <v>12</v>
      </c>
      <c r="D19145" t="s">
        <v>2</v>
      </c>
    </row>
    <row r="19146" spans="1:4" x14ac:dyDescent="0.2">
      <c r="A19146" s="263" t="s">
        <v>20766</v>
      </c>
      <c r="B19146" s="263" t="s">
        <v>33143</v>
      </c>
      <c r="C19146" s="263" t="s">
        <v>12</v>
      </c>
      <c r="D19146" t="s">
        <v>2</v>
      </c>
    </row>
    <row r="19147" spans="1:4" x14ac:dyDescent="0.2">
      <c r="A19147" s="263" t="s">
        <v>5173</v>
      </c>
      <c r="B19147" s="263" t="s">
        <v>33144</v>
      </c>
      <c r="C19147" s="263" t="s">
        <v>12</v>
      </c>
      <c r="D19147" t="s">
        <v>2</v>
      </c>
    </row>
    <row r="19148" spans="1:4" x14ac:dyDescent="0.2">
      <c r="A19148" s="263" t="s">
        <v>20767</v>
      </c>
      <c r="B19148" s="263" t="s">
        <v>33144</v>
      </c>
      <c r="C19148" s="263" t="s">
        <v>12</v>
      </c>
      <c r="D19148" t="s">
        <v>2</v>
      </c>
    </row>
    <row r="19149" spans="1:4" x14ac:dyDescent="0.2">
      <c r="A19149" s="263" t="s">
        <v>10680</v>
      </c>
      <c r="B19149" s="263" t="s">
        <v>33145</v>
      </c>
      <c r="C19149" s="263" t="s">
        <v>12</v>
      </c>
      <c r="D19149" t="s">
        <v>2</v>
      </c>
    </row>
    <row r="19150" spans="1:4" x14ac:dyDescent="0.2">
      <c r="A19150" s="263" t="s">
        <v>20768</v>
      </c>
      <c r="B19150" s="263" t="s">
        <v>33145</v>
      </c>
      <c r="C19150" s="263" t="s">
        <v>12</v>
      </c>
      <c r="D19150" t="s">
        <v>2</v>
      </c>
    </row>
    <row r="19151" spans="1:4" x14ac:dyDescent="0.2">
      <c r="A19151" s="263" t="s">
        <v>10681</v>
      </c>
      <c r="B19151" s="263" t="s">
        <v>33146</v>
      </c>
      <c r="C19151" s="263" t="s">
        <v>12</v>
      </c>
      <c r="D19151" t="s">
        <v>2</v>
      </c>
    </row>
    <row r="19152" spans="1:4" x14ac:dyDescent="0.2">
      <c r="A19152" s="263" t="s">
        <v>20769</v>
      </c>
      <c r="B19152" s="263" t="s">
        <v>33146</v>
      </c>
      <c r="C19152" s="263" t="s">
        <v>12</v>
      </c>
      <c r="D19152" t="s">
        <v>2</v>
      </c>
    </row>
    <row r="19153" spans="1:4" x14ac:dyDescent="0.2">
      <c r="A19153" s="263" t="s">
        <v>10682</v>
      </c>
      <c r="B19153" s="263" t="s">
        <v>33147</v>
      </c>
      <c r="C19153" s="263" t="s">
        <v>12</v>
      </c>
      <c r="D19153" t="s">
        <v>2</v>
      </c>
    </row>
    <row r="19154" spans="1:4" x14ac:dyDescent="0.2">
      <c r="A19154" s="263" t="s">
        <v>20770</v>
      </c>
      <c r="B19154" s="263" t="s">
        <v>33147</v>
      </c>
      <c r="C19154" s="263" t="s">
        <v>12</v>
      </c>
      <c r="D19154" t="s">
        <v>2</v>
      </c>
    </row>
    <row r="19155" spans="1:4" x14ac:dyDescent="0.2">
      <c r="A19155" s="263" t="s">
        <v>10683</v>
      </c>
      <c r="B19155" s="263" t="s">
        <v>33148</v>
      </c>
      <c r="C19155" s="263" t="s">
        <v>12</v>
      </c>
      <c r="D19155" t="s">
        <v>2</v>
      </c>
    </row>
    <row r="19156" spans="1:4" x14ac:dyDescent="0.2">
      <c r="A19156" s="263" t="s">
        <v>20771</v>
      </c>
      <c r="B19156" s="263" t="s">
        <v>33148</v>
      </c>
      <c r="C19156" s="263" t="s">
        <v>12</v>
      </c>
      <c r="D19156" t="s">
        <v>2</v>
      </c>
    </row>
    <row r="19157" spans="1:4" x14ac:dyDescent="0.2">
      <c r="A19157" s="263" t="s">
        <v>10684</v>
      </c>
      <c r="B19157" s="263" t="s">
        <v>33149</v>
      </c>
      <c r="C19157" s="263" t="s">
        <v>12</v>
      </c>
      <c r="D19157" t="s">
        <v>2</v>
      </c>
    </row>
    <row r="19158" spans="1:4" x14ac:dyDescent="0.2">
      <c r="A19158" s="263" t="s">
        <v>20772</v>
      </c>
      <c r="B19158" s="263" t="s">
        <v>33149</v>
      </c>
      <c r="C19158" s="263" t="s">
        <v>12</v>
      </c>
      <c r="D19158" t="s">
        <v>2</v>
      </c>
    </row>
    <row r="19159" spans="1:4" x14ac:dyDescent="0.2">
      <c r="A19159" s="263" t="s">
        <v>10685</v>
      </c>
      <c r="B19159" s="263" t="s">
        <v>33150</v>
      </c>
      <c r="C19159" s="263" t="s">
        <v>12</v>
      </c>
      <c r="D19159" t="s">
        <v>2</v>
      </c>
    </row>
    <row r="19160" spans="1:4" x14ac:dyDescent="0.2">
      <c r="A19160" s="263" t="s">
        <v>20773</v>
      </c>
      <c r="B19160" s="263" t="s">
        <v>33150</v>
      </c>
      <c r="C19160" s="263" t="s">
        <v>12</v>
      </c>
      <c r="D19160" t="s">
        <v>2</v>
      </c>
    </row>
    <row r="19161" spans="1:4" x14ac:dyDescent="0.2">
      <c r="A19161" s="263" t="s">
        <v>10686</v>
      </c>
      <c r="B19161" s="263" t="s">
        <v>33151</v>
      </c>
      <c r="C19161" s="263" t="s">
        <v>12</v>
      </c>
      <c r="D19161" t="s">
        <v>2</v>
      </c>
    </row>
    <row r="19162" spans="1:4" x14ac:dyDescent="0.2">
      <c r="A19162" s="263" t="s">
        <v>20774</v>
      </c>
      <c r="B19162" s="263" t="s">
        <v>33151</v>
      </c>
      <c r="C19162" s="263" t="s">
        <v>12</v>
      </c>
      <c r="D19162" t="s">
        <v>2</v>
      </c>
    </row>
    <row r="19163" spans="1:4" x14ac:dyDescent="0.2">
      <c r="A19163" s="263" t="s">
        <v>10687</v>
      </c>
      <c r="B19163" s="263" t="s">
        <v>33152</v>
      </c>
      <c r="C19163" s="263" t="s">
        <v>12</v>
      </c>
      <c r="D19163" t="s">
        <v>2</v>
      </c>
    </row>
    <row r="19164" spans="1:4" x14ac:dyDescent="0.2">
      <c r="A19164" s="263" t="s">
        <v>20775</v>
      </c>
      <c r="B19164" s="263" t="s">
        <v>33152</v>
      </c>
      <c r="C19164" s="263" t="s">
        <v>12</v>
      </c>
      <c r="D19164" t="s">
        <v>2</v>
      </c>
    </row>
    <row r="19165" spans="1:4" x14ac:dyDescent="0.2">
      <c r="A19165" s="263" t="s">
        <v>5174</v>
      </c>
      <c r="B19165" s="263" t="s">
        <v>33153</v>
      </c>
      <c r="C19165" s="263" t="s">
        <v>12</v>
      </c>
      <c r="D19165" t="s">
        <v>2</v>
      </c>
    </row>
    <row r="19166" spans="1:4" x14ac:dyDescent="0.2">
      <c r="A19166" s="263" t="s">
        <v>20776</v>
      </c>
      <c r="B19166" s="263" t="s">
        <v>33153</v>
      </c>
      <c r="C19166" s="263" t="s">
        <v>12</v>
      </c>
      <c r="D19166" t="s">
        <v>2</v>
      </c>
    </row>
    <row r="19167" spans="1:4" x14ac:dyDescent="0.2">
      <c r="A19167" s="263" t="s">
        <v>5175</v>
      </c>
      <c r="B19167" s="263" t="s">
        <v>33154</v>
      </c>
      <c r="C19167" s="263" t="s">
        <v>12</v>
      </c>
      <c r="D19167" t="s">
        <v>2</v>
      </c>
    </row>
    <row r="19168" spans="1:4" x14ac:dyDescent="0.2">
      <c r="A19168" s="263" t="s">
        <v>20777</v>
      </c>
      <c r="B19168" s="263" t="s">
        <v>33154</v>
      </c>
      <c r="C19168" s="263" t="s">
        <v>12</v>
      </c>
      <c r="D19168" t="s">
        <v>2</v>
      </c>
    </row>
    <row r="19169" spans="1:4" x14ac:dyDescent="0.2">
      <c r="A19169" s="263" t="s">
        <v>10688</v>
      </c>
      <c r="B19169" s="263" t="s">
        <v>33155</v>
      </c>
      <c r="C19169" s="263" t="s">
        <v>12</v>
      </c>
      <c r="D19169" t="s">
        <v>2</v>
      </c>
    </row>
    <row r="19170" spans="1:4" x14ac:dyDescent="0.2">
      <c r="A19170" s="263" t="s">
        <v>20778</v>
      </c>
      <c r="B19170" s="263" t="s">
        <v>33155</v>
      </c>
      <c r="C19170" s="263" t="s">
        <v>12</v>
      </c>
      <c r="D19170" t="s">
        <v>2</v>
      </c>
    </row>
    <row r="19171" spans="1:4" x14ac:dyDescent="0.2">
      <c r="A19171" s="263" t="s">
        <v>5176</v>
      </c>
      <c r="B19171" s="263" t="s">
        <v>33156</v>
      </c>
      <c r="C19171" s="263" t="s">
        <v>12</v>
      </c>
      <c r="D19171" t="s">
        <v>2</v>
      </c>
    </row>
    <row r="19172" spans="1:4" x14ac:dyDescent="0.2">
      <c r="A19172" s="263" t="s">
        <v>20779</v>
      </c>
      <c r="B19172" s="263" t="s">
        <v>33156</v>
      </c>
      <c r="C19172" s="263" t="s">
        <v>12</v>
      </c>
      <c r="D19172" t="s">
        <v>2</v>
      </c>
    </row>
    <row r="19173" spans="1:4" x14ac:dyDescent="0.2">
      <c r="A19173" s="263" t="s">
        <v>10689</v>
      </c>
      <c r="B19173" s="263" t="s">
        <v>33157</v>
      </c>
      <c r="C19173" s="263" t="s">
        <v>12</v>
      </c>
      <c r="D19173" t="s">
        <v>2</v>
      </c>
    </row>
    <row r="19174" spans="1:4" x14ac:dyDescent="0.2">
      <c r="A19174" s="263" t="s">
        <v>20780</v>
      </c>
      <c r="B19174" s="263" t="s">
        <v>33157</v>
      </c>
      <c r="C19174" s="263" t="s">
        <v>12</v>
      </c>
      <c r="D19174" t="s">
        <v>2</v>
      </c>
    </row>
    <row r="19175" spans="1:4" x14ac:dyDescent="0.2">
      <c r="A19175" s="263" t="s">
        <v>5177</v>
      </c>
      <c r="B19175" s="263" t="s">
        <v>33158</v>
      </c>
      <c r="C19175" s="263" t="s">
        <v>12</v>
      </c>
      <c r="D19175" t="s">
        <v>2</v>
      </c>
    </row>
    <row r="19176" spans="1:4" x14ac:dyDescent="0.2">
      <c r="A19176" s="263" t="s">
        <v>20781</v>
      </c>
      <c r="B19176" s="263" t="s">
        <v>33158</v>
      </c>
      <c r="C19176" s="263" t="s">
        <v>12</v>
      </c>
      <c r="D19176" t="s">
        <v>2</v>
      </c>
    </row>
    <row r="19177" spans="1:4" x14ac:dyDescent="0.2">
      <c r="A19177" s="263" t="s">
        <v>5178</v>
      </c>
      <c r="B19177" s="263" t="s">
        <v>33159</v>
      </c>
      <c r="C19177" s="263" t="s">
        <v>12</v>
      </c>
      <c r="D19177" t="s">
        <v>2</v>
      </c>
    </row>
    <row r="19178" spans="1:4" x14ac:dyDescent="0.2">
      <c r="A19178" s="263" t="s">
        <v>20782</v>
      </c>
      <c r="B19178" s="263" t="s">
        <v>33159</v>
      </c>
      <c r="C19178" s="263" t="s">
        <v>12</v>
      </c>
      <c r="D19178" t="s">
        <v>2</v>
      </c>
    </row>
    <row r="19179" spans="1:4" x14ac:dyDescent="0.2">
      <c r="A19179" s="263" t="s">
        <v>5179</v>
      </c>
      <c r="B19179" s="263" t="s">
        <v>33160</v>
      </c>
      <c r="C19179" s="263" t="s">
        <v>12</v>
      </c>
      <c r="D19179" t="s">
        <v>2</v>
      </c>
    </row>
    <row r="19180" spans="1:4" x14ac:dyDescent="0.2">
      <c r="A19180" s="263" t="s">
        <v>20783</v>
      </c>
      <c r="B19180" s="263" t="s">
        <v>33160</v>
      </c>
      <c r="C19180" s="263" t="s">
        <v>12</v>
      </c>
      <c r="D19180" t="s">
        <v>2</v>
      </c>
    </row>
    <row r="19181" spans="1:4" x14ac:dyDescent="0.2">
      <c r="A19181" s="263" t="s">
        <v>5180</v>
      </c>
      <c r="B19181" s="263" t="s">
        <v>33161</v>
      </c>
      <c r="C19181" s="263" t="s">
        <v>12</v>
      </c>
      <c r="D19181" t="s">
        <v>2</v>
      </c>
    </row>
    <row r="19182" spans="1:4" x14ac:dyDescent="0.2">
      <c r="A19182" s="263" t="s">
        <v>20784</v>
      </c>
      <c r="B19182" s="263" t="s">
        <v>33161</v>
      </c>
      <c r="C19182" s="263" t="s">
        <v>12</v>
      </c>
      <c r="D19182" t="s">
        <v>2</v>
      </c>
    </row>
    <row r="19183" spans="1:4" x14ac:dyDescent="0.2">
      <c r="A19183" s="263" t="s">
        <v>5181</v>
      </c>
      <c r="B19183" s="263" t="s">
        <v>33162</v>
      </c>
      <c r="C19183" s="263" t="s">
        <v>12</v>
      </c>
      <c r="D19183" t="s">
        <v>2</v>
      </c>
    </row>
    <row r="19184" spans="1:4" x14ac:dyDescent="0.2">
      <c r="A19184" s="263" t="s">
        <v>20785</v>
      </c>
      <c r="B19184" s="263" t="s">
        <v>33162</v>
      </c>
      <c r="C19184" s="263" t="s">
        <v>12</v>
      </c>
      <c r="D19184" t="s">
        <v>2</v>
      </c>
    </row>
    <row r="19185" spans="1:4" x14ac:dyDescent="0.2">
      <c r="A19185" s="263" t="s">
        <v>5182</v>
      </c>
      <c r="B19185" s="263" t="s">
        <v>33163</v>
      </c>
      <c r="C19185" s="263" t="s">
        <v>12</v>
      </c>
      <c r="D19185" t="s">
        <v>2</v>
      </c>
    </row>
    <row r="19186" spans="1:4" x14ac:dyDescent="0.2">
      <c r="A19186" s="263" t="s">
        <v>20786</v>
      </c>
      <c r="B19186" s="263" t="s">
        <v>33163</v>
      </c>
      <c r="C19186" s="263" t="s">
        <v>12</v>
      </c>
      <c r="D19186" t="s">
        <v>2</v>
      </c>
    </row>
    <row r="19187" spans="1:4" x14ac:dyDescent="0.2">
      <c r="A19187" s="263" t="s">
        <v>5183</v>
      </c>
      <c r="B19187" s="263" t="s">
        <v>33164</v>
      </c>
      <c r="C19187" s="263" t="s">
        <v>12</v>
      </c>
      <c r="D19187" t="s">
        <v>2</v>
      </c>
    </row>
    <row r="19188" spans="1:4" x14ac:dyDescent="0.2">
      <c r="A19188" s="263" t="s">
        <v>20787</v>
      </c>
      <c r="B19188" s="263" t="s">
        <v>33164</v>
      </c>
      <c r="C19188" s="263" t="s">
        <v>12</v>
      </c>
      <c r="D19188" t="s">
        <v>2</v>
      </c>
    </row>
    <row r="19189" spans="1:4" x14ac:dyDescent="0.2">
      <c r="A19189" s="263" t="s">
        <v>5275</v>
      </c>
      <c r="B19189" s="263" t="s">
        <v>33165</v>
      </c>
      <c r="C19189" s="263" t="s">
        <v>12</v>
      </c>
      <c r="D19189" t="s">
        <v>2</v>
      </c>
    </row>
    <row r="19190" spans="1:4" x14ac:dyDescent="0.2">
      <c r="A19190" s="263" t="s">
        <v>20788</v>
      </c>
      <c r="B19190" s="263" t="s">
        <v>33165</v>
      </c>
      <c r="C19190" s="263" t="s">
        <v>12</v>
      </c>
      <c r="D19190" t="s">
        <v>2</v>
      </c>
    </row>
    <row r="19191" spans="1:4" x14ac:dyDescent="0.2">
      <c r="A19191" s="263" t="s">
        <v>5276</v>
      </c>
      <c r="B19191" s="263" t="s">
        <v>33166</v>
      </c>
      <c r="C19191" s="263" t="s">
        <v>12</v>
      </c>
      <c r="D19191" t="s">
        <v>2</v>
      </c>
    </row>
    <row r="19192" spans="1:4" x14ac:dyDescent="0.2">
      <c r="A19192" s="263" t="s">
        <v>20789</v>
      </c>
      <c r="B19192" s="263" t="s">
        <v>33166</v>
      </c>
      <c r="C19192" s="263" t="s">
        <v>12</v>
      </c>
      <c r="D19192" t="s">
        <v>2</v>
      </c>
    </row>
    <row r="19193" spans="1:4" x14ac:dyDescent="0.2">
      <c r="A19193" s="263" t="s">
        <v>10690</v>
      </c>
      <c r="B19193" s="263" t="s">
        <v>33167</v>
      </c>
      <c r="C19193" s="263" t="s">
        <v>12</v>
      </c>
      <c r="D19193" t="s">
        <v>2</v>
      </c>
    </row>
    <row r="19194" spans="1:4" x14ac:dyDescent="0.2">
      <c r="A19194" s="263" t="s">
        <v>20790</v>
      </c>
      <c r="B19194" s="263" t="s">
        <v>33167</v>
      </c>
      <c r="C19194" s="263" t="s">
        <v>12</v>
      </c>
      <c r="D19194" t="s">
        <v>2</v>
      </c>
    </row>
    <row r="19195" spans="1:4" x14ac:dyDescent="0.2">
      <c r="A19195" s="263" t="s">
        <v>10691</v>
      </c>
      <c r="B19195" s="263" t="s">
        <v>33168</v>
      </c>
      <c r="C19195" s="263" t="s">
        <v>12</v>
      </c>
      <c r="D19195" t="s">
        <v>2</v>
      </c>
    </row>
    <row r="19196" spans="1:4" x14ac:dyDescent="0.2">
      <c r="A19196" s="263" t="s">
        <v>20791</v>
      </c>
      <c r="B19196" s="263" t="s">
        <v>33168</v>
      </c>
      <c r="C19196" s="263" t="s">
        <v>12</v>
      </c>
      <c r="D19196" t="s">
        <v>2</v>
      </c>
    </row>
    <row r="19197" spans="1:4" x14ac:dyDescent="0.2">
      <c r="A19197" s="263" t="s">
        <v>5185</v>
      </c>
      <c r="B19197" s="263" t="s">
        <v>33169</v>
      </c>
      <c r="C19197" s="263" t="s">
        <v>12</v>
      </c>
      <c r="D19197" t="s">
        <v>2</v>
      </c>
    </row>
    <row r="19198" spans="1:4" x14ac:dyDescent="0.2">
      <c r="A19198" s="263" t="s">
        <v>20792</v>
      </c>
      <c r="B19198" s="263" t="s">
        <v>33169</v>
      </c>
      <c r="C19198" s="263" t="s">
        <v>12</v>
      </c>
      <c r="D19198" t="s">
        <v>2</v>
      </c>
    </row>
    <row r="19199" spans="1:4" x14ac:dyDescent="0.2">
      <c r="A19199" s="263" t="s">
        <v>10692</v>
      </c>
      <c r="B19199" s="263" t="s">
        <v>33170</v>
      </c>
      <c r="C19199" s="263" t="s">
        <v>12</v>
      </c>
      <c r="D19199" t="s">
        <v>2</v>
      </c>
    </row>
    <row r="19200" spans="1:4" x14ac:dyDescent="0.2">
      <c r="A19200" s="263" t="s">
        <v>20793</v>
      </c>
      <c r="B19200" s="263" t="s">
        <v>33170</v>
      </c>
      <c r="C19200" s="263" t="s">
        <v>12</v>
      </c>
      <c r="D19200" t="s">
        <v>2</v>
      </c>
    </row>
    <row r="19201" spans="1:4" x14ac:dyDescent="0.2">
      <c r="A19201" s="263" t="s">
        <v>10693</v>
      </c>
      <c r="B19201" s="263" t="s">
        <v>33171</v>
      </c>
      <c r="C19201" s="263" t="s">
        <v>12</v>
      </c>
      <c r="D19201" t="s">
        <v>2</v>
      </c>
    </row>
    <row r="19202" spans="1:4" x14ac:dyDescent="0.2">
      <c r="A19202" s="263" t="s">
        <v>20794</v>
      </c>
      <c r="B19202" s="263" t="s">
        <v>33171</v>
      </c>
      <c r="C19202" s="263" t="s">
        <v>12</v>
      </c>
      <c r="D19202" t="s">
        <v>2</v>
      </c>
    </row>
    <row r="19203" spans="1:4" x14ac:dyDescent="0.2">
      <c r="A19203" s="263" t="s">
        <v>5189</v>
      </c>
      <c r="B19203" s="263" t="s">
        <v>33172</v>
      </c>
      <c r="C19203" s="263" t="s">
        <v>12</v>
      </c>
      <c r="D19203" t="s">
        <v>2</v>
      </c>
    </row>
    <row r="19204" spans="1:4" x14ac:dyDescent="0.2">
      <c r="A19204" s="263" t="s">
        <v>20795</v>
      </c>
      <c r="B19204" s="263" t="s">
        <v>33172</v>
      </c>
      <c r="C19204" s="263" t="s">
        <v>12</v>
      </c>
      <c r="D19204" t="s">
        <v>2</v>
      </c>
    </row>
    <row r="19205" spans="1:4" x14ac:dyDescent="0.2">
      <c r="A19205" s="263" t="s">
        <v>10694</v>
      </c>
      <c r="B19205" s="263" t="s">
        <v>33173</v>
      </c>
      <c r="C19205" s="263" t="s">
        <v>12</v>
      </c>
      <c r="D19205" t="s">
        <v>2</v>
      </c>
    </row>
    <row r="19206" spans="1:4" x14ac:dyDescent="0.2">
      <c r="A19206" s="263" t="s">
        <v>20796</v>
      </c>
      <c r="B19206" s="263" t="s">
        <v>33173</v>
      </c>
      <c r="C19206" s="263" t="s">
        <v>12</v>
      </c>
      <c r="D19206" t="s">
        <v>2</v>
      </c>
    </row>
    <row r="19207" spans="1:4" x14ac:dyDescent="0.2">
      <c r="A19207" s="263" t="s">
        <v>10695</v>
      </c>
      <c r="B19207" s="263" t="s">
        <v>33174</v>
      </c>
      <c r="C19207" s="263" t="s">
        <v>12</v>
      </c>
      <c r="D19207" t="s">
        <v>2</v>
      </c>
    </row>
    <row r="19208" spans="1:4" x14ac:dyDescent="0.2">
      <c r="A19208" s="263" t="s">
        <v>20797</v>
      </c>
      <c r="B19208" s="263" t="s">
        <v>33174</v>
      </c>
      <c r="C19208" s="263" t="s">
        <v>12</v>
      </c>
      <c r="D19208" t="s">
        <v>2</v>
      </c>
    </row>
    <row r="19209" spans="1:4" x14ac:dyDescent="0.2">
      <c r="A19209" s="263" t="s">
        <v>5186</v>
      </c>
      <c r="B19209" s="263" t="s">
        <v>33175</v>
      </c>
      <c r="C19209" s="263" t="s">
        <v>12</v>
      </c>
      <c r="D19209" t="s">
        <v>2</v>
      </c>
    </row>
    <row r="19210" spans="1:4" x14ac:dyDescent="0.2">
      <c r="A19210" s="263" t="s">
        <v>20798</v>
      </c>
      <c r="B19210" s="263" t="s">
        <v>33175</v>
      </c>
      <c r="C19210" s="263" t="s">
        <v>12</v>
      </c>
      <c r="D19210" t="s">
        <v>2</v>
      </c>
    </row>
    <row r="19211" spans="1:4" x14ac:dyDescent="0.2">
      <c r="A19211" s="263" t="s">
        <v>10696</v>
      </c>
      <c r="B19211" s="263" t="s">
        <v>33176</v>
      </c>
      <c r="C19211" s="263" t="s">
        <v>12</v>
      </c>
      <c r="D19211" t="s">
        <v>2</v>
      </c>
    </row>
    <row r="19212" spans="1:4" x14ac:dyDescent="0.2">
      <c r="A19212" s="263" t="s">
        <v>20799</v>
      </c>
      <c r="B19212" s="263" t="s">
        <v>33176</v>
      </c>
      <c r="C19212" s="263" t="s">
        <v>12</v>
      </c>
      <c r="D19212" t="s">
        <v>2</v>
      </c>
    </row>
    <row r="19213" spans="1:4" x14ac:dyDescent="0.2">
      <c r="A19213" s="263" t="s">
        <v>10697</v>
      </c>
      <c r="B19213" s="263" t="s">
        <v>33177</v>
      </c>
      <c r="C19213" s="263" t="s">
        <v>12</v>
      </c>
      <c r="D19213" t="s">
        <v>2</v>
      </c>
    </row>
    <row r="19214" spans="1:4" x14ac:dyDescent="0.2">
      <c r="A19214" s="263" t="s">
        <v>20800</v>
      </c>
      <c r="B19214" s="263" t="s">
        <v>33177</v>
      </c>
      <c r="C19214" s="263" t="s">
        <v>12</v>
      </c>
      <c r="D19214" t="s">
        <v>2</v>
      </c>
    </row>
    <row r="19215" spans="1:4" x14ac:dyDescent="0.2">
      <c r="A19215" s="263" t="s">
        <v>5190</v>
      </c>
      <c r="B19215" s="263" t="s">
        <v>33178</v>
      </c>
      <c r="C19215" s="263" t="s">
        <v>12</v>
      </c>
      <c r="D19215" t="s">
        <v>2</v>
      </c>
    </row>
    <row r="19216" spans="1:4" x14ac:dyDescent="0.2">
      <c r="A19216" s="263" t="s">
        <v>20801</v>
      </c>
      <c r="B19216" s="263" t="s">
        <v>33178</v>
      </c>
      <c r="C19216" s="263" t="s">
        <v>12</v>
      </c>
      <c r="D19216" t="s">
        <v>2</v>
      </c>
    </row>
    <row r="19217" spans="1:4" x14ac:dyDescent="0.2">
      <c r="A19217" s="263" t="s">
        <v>10698</v>
      </c>
      <c r="B19217" s="263" t="s">
        <v>33179</v>
      </c>
      <c r="C19217" s="263" t="s">
        <v>12</v>
      </c>
      <c r="D19217" t="s">
        <v>2</v>
      </c>
    </row>
    <row r="19218" spans="1:4" x14ac:dyDescent="0.2">
      <c r="A19218" s="263" t="s">
        <v>20802</v>
      </c>
      <c r="B19218" s="263" t="s">
        <v>33179</v>
      </c>
      <c r="C19218" s="263" t="s">
        <v>12</v>
      </c>
      <c r="D19218" t="s">
        <v>2</v>
      </c>
    </row>
    <row r="19219" spans="1:4" x14ac:dyDescent="0.2">
      <c r="A19219" s="263" t="s">
        <v>10699</v>
      </c>
      <c r="B19219" s="263" t="s">
        <v>33180</v>
      </c>
      <c r="C19219" s="263" t="s">
        <v>12</v>
      </c>
      <c r="D19219" t="s">
        <v>2</v>
      </c>
    </row>
    <row r="19220" spans="1:4" x14ac:dyDescent="0.2">
      <c r="A19220" s="263" t="s">
        <v>20803</v>
      </c>
      <c r="B19220" s="263" t="s">
        <v>33180</v>
      </c>
      <c r="C19220" s="263" t="s">
        <v>12</v>
      </c>
      <c r="D19220" t="s">
        <v>2</v>
      </c>
    </row>
    <row r="19221" spans="1:4" x14ac:dyDescent="0.2">
      <c r="A19221" s="263" t="s">
        <v>5187</v>
      </c>
      <c r="B19221" s="263" t="s">
        <v>33181</v>
      </c>
      <c r="C19221" s="263" t="s">
        <v>12</v>
      </c>
      <c r="D19221" t="s">
        <v>2</v>
      </c>
    </row>
    <row r="19222" spans="1:4" x14ac:dyDescent="0.2">
      <c r="A19222" s="263" t="s">
        <v>20804</v>
      </c>
      <c r="B19222" s="263" t="s">
        <v>33181</v>
      </c>
      <c r="C19222" s="263" t="s">
        <v>12</v>
      </c>
      <c r="D19222" t="s">
        <v>2</v>
      </c>
    </row>
    <row r="19223" spans="1:4" x14ac:dyDescent="0.2">
      <c r="A19223" s="263" t="s">
        <v>10700</v>
      </c>
      <c r="B19223" s="263" t="s">
        <v>33182</v>
      </c>
      <c r="C19223" s="263" t="s">
        <v>12</v>
      </c>
      <c r="D19223" t="s">
        <v>2</v>
      </c>
    </row>
    <row r="19224" spans="1:4" x14ac:dyDescent="0.2">
      <c r="A19224" s="263" t="s">
        <v>20805</v>
      </c>
      <c r="B19224" s="263" t="s">
        <v>33182</v>
      </c>
      <c r="C19224" s="263" t="s">
        <v>12</v>
      </c>
      <c r="D19224" t="s">
        <v>2</v>
      </c>
    </row>
    <row r="19225" spans="1:4" x14ac:dyDescent="0.2">
      <c r="A19225" s="263" t="s">
        <v>10701</v>
      </c>
      <c r="B19225" s="263" t="s">
        <v>33183</v>
      </c>
      <c r="C19225" s="263" t="s">
        <v>12</v>
      </c>
      <c r="D19225" t="s">
        <v>2</v>
      </c>
    </row>
    <row r="19226" spans="1:4" x14ac:dyDescent="0.2">
      <c r="A19226" s="263" t="s">
        <v>20806</v>
      </c>
      <c r="B19226" s="263" t="s">
        <v>33183</v>
      </c>
      <c r="C19226" s="263" t="s">
        <v>12</v>
      </c>
      <c r="D19226" t="s">
        <v>2</v>
      </c>
    </row>
    <row r="19227" spans="1:4" x14ac:dyDescent="0.2">
      <c r="A19227" s="263" t="s">
        <v>5191</v>
      </c>
      <c r="B19227" s="263" t="s">
        <v>33184</v>
      </c>
      <c r="C19227" s="263" t="s">
        <v>12</v>
      </c>
      <c r="D19227" t="s">
        <v>2</v>
      </c>
    </row>
    <row r="19228" spans="1:4" x14ac:dyDescent="0.2">
      <c r="A19228" s="263" t="s">
        <v>20807</v>
      </c>
      <c r="B19228" s="263" t="s">
        <v>33184</v>
      </c>
      <c r="C19228" s="263" t="s">
        <v>12</v>
      </c>
      <c r="D19228" t="s">
        <v>2</v>
      </c>
    </row>
    <row r="19229" spans="1:4" x14ac:dyDescent="0.2">
      <c r="A19229" s="263" t="s">
        <v>10702</v>
      </c>
      <c r="B19229" s="263" t="s">
        <v>33185</v>
      </c>
      <c r="C19229" s="263" t="s">
        <v>12</v>
      </c>
      <c r="D19229" t="s">
        <v>2</v>
      </c>
    </row>
    <row r="19230" spans="1:4" x14ac:dyDescent="0.2">
      <c r="A19230" s="263" t="s">
        <v>20808</v>
      </c>
      <c r="B19230" s="263" t="s">
        <v>33185</v>
      </c>
      <c r="C19230" s="263" t="s">
        <v>12</v>
      </c>
      <c r="D19230" t="s">
        <v>2</v>
      </c>
    </row>
    <row r="19231" spans="1:4" x14ac:dyDescent="0.2">
      <c r="A19231" s="263" t="s">
        <v>10703</v>
      </c>
      <c r="B19231" s="263" t="s">
        <v>33186</v>
      </c>
      <c r="C19231" s="263" t="s">
        <v>12</v>
      </c>
      <c r="D19231" t="s">
        <v>2</v>
      </c>
    </row>
    <row r="19232" spans="1:4" x14ac:dyDescent="0.2">
      <c r="A19232" s="263" t="s">
        <v>20809</v>
      </c>
      <c r="B19232" s="263" t="s">
        <v>33186</v>
      </c>
      <c r="C19232" s="263" t="s">
        <v>12</v>
      </c>
      <c r="D19232" t="s">
        <v>2</v>
      </c>
    </row>
    <row r="19233" spans="1:4" x14ac:dyDescent="0.2">
      <c r="A19233" s="263" t="s">
        <v>5188</v>
      </c>
      <c r="B19233" s="263" t="s">
        <v>33187</v>
      </c>
      <c r="C19233" s="263" t="s">
        <v>12</v>
      </c>
      <c r="D19233" t="s">
        <v>2</v>
      </c>
    </row>
    <row r="19234" spans="1:4" x14ac:dyDescent="0.2">
      <c r="A19234" s="263" t="s">
        <v>20810</v>
      </c>
      <c r="B19234" s="263" t="s">
        <v>33187</v>
      </c>
      <c r="C19234" s="263" t="s">
        <v>12</v>
      </c>
      <c r="D19234" t="s">
        <v>2</v>
      </c>
    </row>
    <row r="19235" spans="1:4" x14ac:dyDescent="0.2">
      <c r="A19235" s="263" t="s">
        <v>10704</v>
      </c>
      <c r="B19235" s="263" t="s">
        <v>33188</v>
      </c>
      <c r="C19235" s="263" t="s">
        <v>12</v>
      </c>
      <c r="D19235" t="s">
        <v>2</v>
      </c>
    </row>
    <row r="19236" spans="1:4" x14ac:dyDescent="0.2">
      <c r="A19236" s="263" t="s">
        <v>20811</v>
      </c>
      <c r="B19236" s="263" t="s">
        <v>33188</v>
      </c>
      <c r="C19236" s="263" t="s">
        <v>12</v>
      </c>
      <c r="D19236" t="s">
        <v>2</v>
      </c>
    </row>
    <row r="19237" spans="1:4" x14ac:dyDescent="0.2">
      <c r="A19237" s="263" t="s">
        <v>10705</v>
      </c>
      <c r="B19237" s="263" t="s">
        <v>33189</v>
      </c>
      <c r="C19237" s="263" t="s">
        <v>12</v>
      </c>
      <c r="D19237" t="s">
        <v>2</v>
      </c>
    </row>
    <row r="19238" spans="1:4" x14ac:dyDescent="0.2">
      <c r="A19238" s="263" t="s">
        <v>20812</v>
      </c>
      <c r="B19238" s="263" t="s">
        <v>33189</v>
      </c>
      <c r="C19238" s="263" t="s">
        <v>12</v>
      </c>
      <c r="D19238" t="s">
        <v>2</v>
      </c>
    </row>
    <row r="19239" spans="1:4" x14ac:dyDescent="0.2">
      <c r="A19239" s="263" t="s">
        <v>5192</v>
      </c>
      <c r="B19239" s="263" t="s">
        <v>33190</v>
      </c>
      <c r="C19239" s="263" t="s">
        <v>12</v>
      </c>
      <c r="D19239" t="s">
        <v>2</v>
      </c>
    </row>
    <row r="19240" spans="1:4" x14ac:dyDescent="0.2">
      <c r="A19240" s="263" t="s">
        <v>20813</v>
      </c>
      <c r="B19240" s="263" t="s">
        <v>33190</v>
      </c>
      <c r="C19240" s="263" t="s">
        <v>12</v>
      </c>
      <c r="D19240" t="s">
        <v>2</v>
      </c>
    </row>
    <row r="19241" spans="1:4" x14ac:dyDescent="0.2">
      <c r="A19241" s="263" t="s">
        <v>10706</v>
      </c>
      <c r="B19241" s="263" t="s">
        <v>33191</v>
      </c>
      <c r="C19241" s="263" t="s">
        <v>12</v>
      </c>
      <c r="D19241" t="s">
        <v>2</v>
      </c>
    </row>
    <row r="19242" spans="1:4" x14ac:dyDescent="0.2">
      <c r="A19242" s="263" t="s">
        <v>20814</v>
      </c>
      <c r="B19242" s="263" t="s">
        <v>33191</v>
      </c>
      <c r="C19242" s="263" t="s">
        <v>12</v>
      </c>
      <c r="D19242" t="s">
        <v>2</v>
      </c>
    </row>
    <row r="19243" spans="1:4" x14ac:dyDescent="0.2">
      <c r="A19243" s="263" t="s">
        <v>10707</v>
      </c>
      <c r="B19243" s="263" t="s">
        <v>33192</v>
      </c>
      <c r="C19243" s="263" t="s">
        <v>12</v>
      </c>
      <c r="D19243" t="s">
        <v>2</v>
      </c>
    </row>
    <row r="19244" spans="1:4" x14ac:dyDescent="0.2">
      <c r="A19244" s="263" t="s">
        <v>20815</v>
      </c>
      <c r="B19244" s="263" t="s">
        <v>33192</v>
      </c>
      <c r="C19244" s="263" t="s">
        <v>12</v>
      </c>
      <c r="D19244" t="s">
        <v>2</v>
      </c>
    </row>
    <row r="19245" spans="1:4" x14ac:dyDescent="0.2">
      <c r="A19245" s="263" t="s">
        <v>10708</v>
      </c>
      <c r="B19245" s="263" t="s">
        <v>33193</v>
      </c>
      <c r="C19245" s="263" t="s">
        <v>12</v>
      </c>
      <c r="D19245" t="s">
        <v>2</v>
      </c>
    </row>
    <row r="19246" spans="1:4" x14ac:dyDescent="0.2">
      <c r="A19246" s="263" t="s">
        <v>20816</v>
      </c>
      <c r="B19246" s="263" t="s">
        <v>33193</v>
      </c>
      <c r="C19246" s="263" t="s">
        <v>12</v>
      </c>
      <c r="D19246" t="s">
        <v>2</v>
      </c>
    </row>
    <row r="19247" spans="1:4" x14ac:dyDescent="0.2">
      <c r="A19247" s="263" t="s">
        <v>10709</v>
      </c>
      <c r="B19247" s="263" t="s">
        <v>33194</v>
      </c>
      <c r="C19247" s="263" t="s">
        <v>12</v>
      </c>
      <c r="D19247" t="s">
        <v>2</v>
      </c>
    </row>
    <row r="19248" spans="1:4" x14ac:dyDescent="0.2">
      <c r="A19248" s="263" t="s">
        <v>20817</v>
      </c>
      <c r="B19248" s="263" t="s">
        <v>33194</v>
      </c>
      <c r="C19248" s="263" t="s">
        <v>12</v>
      </c>
      <c r="D19248" t="s">
        <v>2</v>
      </c>
    </row>
    <row r="19249" spans="1:4" x14ac:dyDescent="0.2">
      <c r="A19249" s="263" t="s">
        <v>10710</v>
      </c>
      <c r="B19249" s="263" t="s">
        <v>33195</v>
      </c>
      <c r="C19249" s="263" t="s">
        <v>12</v>
      </c>
      <c r="D19249" t="s">
        <v>2</v>
      </c>
    </row>
    <row r="19250" spans="1:4" x14ac:dyDescent="0.2">
      <c r="A19250" s="263" t="s">
        <v>20818</v>
      </c>
      <c r="B19250" s="263" t="s">
        <v>33195</v>
      </c>
      <c r="C19250" s="263" t="s">
        <v>12</v>
      </c>
      <c r="D19250" t="s">
        <v>2</v>
      </c>
    </row>
    <row r="19251" spans="1:4" x14ac:dyDescent="0.2">
      <c r="A19251" s="263" t="s">
        <v>10711</v>
      </c>
      <c r="B19251" s="263" t="s">
        <v>33196</v>
      </c>
      <c r="C19251" s="263" t="s">
        <v>12</v>
      </c>
      <c r="D19251" t="s">
        <v>2</v>
      </c>
    </row>
    <row r="19252" spans="1:4" x14ac:dyDescent="0.2">
      <c r="A19252" s="263" t="s">
        <v>20819</v>
      </c>
      <c r="B19252" s="263" t="s">
        <v>33196</v>
      </c>
      <c r="C19252" s="263" t="s">
        <v>12</v>
      </c>
      <c r="D19252" t="s">
        <v>2</v>
      </c>
    </row>
    <row r="19253" spans="1:4" x14ac:dyDescent="0.2">
      <c r="A19253" s="263" t="s">
        <v>10712</v>
      </c>
      <c r="B19253" s="263" t="s">
        <v>33197</v>
      </c>
      <c r="C19253" s="263" t="s">
        <v>12</v>
      </c>
      <c r="D19253" t="s">
        <v>2</v>
      </c>
    </row>
    <row r="19254" spans="1:4" x14ac:dyDescent="0.2">
      <c r="A19254" s="263" t="s">
        <v>20820</v>
      </c>
      <c r="B19254" s="263" t="s">
        <v>33197</v>
      </c>
      <c r="C19254" s="263" t="s">
        <v>12</v>
      </c>
      <c r="D19254" t="s">
        <v>2</v>
      </c>
    </row>
    <row r="19255" spans="1:4" x14ac:dyDescent="0.2">
      <c r="A19255" s="263" t="s">
        <v>10713</v>
      </c>
      <c r="B19255" s="263" t="s">
        <v>33198</v>
      </c>
      <c r="C19255" s="263" t="s">
        <v>12</v>
      </c>
      <c r="D19255" t="s">
        <v>2</v>
      </c>
    </row>
    <row r="19256" spans="1:4" x14ac:dyDescent="0.2">
      <c r="A19256" s="263" t="s">
        <v>20821</v>
      </c>
      <c r="B19256" s="263" t="s">
        <v>33198</v>
      </c>
      <c r="C19256" s="263" t="s">
        <v>12</v>
      </c>
      <c r="D19256" t="s">
        <v>2</v>
      </c>
    </row>
    <row r="19257" spans="1:4" x14ac:dyDescent="0.2">
      <c r="A19257" s="263" t="s">
        <v>10714</v>
      </c>
      <c r="B19257" s="263" t="s">
        <v>33199</v>
      </c>
      <c r="C19257" s="263" t="s">
        <v>12</v>
      </c>
      <c r="D19257" t="s">
        <v>2</v>
      </c>
    </row>
    <row r="19258" spans="1:4" x14ac:dyDescent="0.2">
      <c r="A19258" s="263" t="s">
        <v>20822</v>
      </c>
      <c r="B19258" s="263" t="s">
        <v>33199</v>
      </c>
      <c r="C19258" s="263" t="s">
        <v>12</v>
      </c>
      <c r="D19258" t="s">
        <v>2</v>
      </c>
    </row>
    <row r="19259" spans="1:4" x14ac:dyDescent="0.2">
      <c r="A19259" s="263" t="s">
        <v>10715</v>
      </c>
      <c r="B19259" s="263" t="s">
        <v>33200</v>
      </c>
      <c r="C19259" s="263" t="s">
        <v>12</v>
      </c>
      <c r="D19259" t="s">
        <v>2</v>
      </c>
    </row>
    <row r="19260" spans="1:4" x14ac:dyDescent="0.2">
      <c r="A19260" s="263" t="s">
        <v>20823</v>
      </c>
      <c r="B19260" s="263" t="s">
        <v>33200</v>
      </c>
      <c r="C19260" s="263" t="s">
        <v>12</v>
      </c>
      <c r="D19260" t="s">
        <v>2</v>
      </c>
    </row>
    <row r="19261" spans="1:4" x14ac:dyDescent="0.2">
      <c r="A19261" s="263" t="s">
        <v>10716</v>
      </c>
      <c r="B19261" s="263" t="s">
        <v>33201</v>
      </c>
      <c r="C19261" s="263" t="s">
        <v>12</v>
      </c>
      <c r="D19261" t="s">
        <v>2</v>
      </c>
    </row>
    <row r="19262" spans="1:4" x14ac:dyDescent="0.2">
      <c r="A19262" s="263" t="s">
        <v>20824</v>
      </c>
      <c r="B19262" s="263" t="s">
        <v>33201</v>
      </c>
      <c r="C19262" s="263" t="s">
        <v>12</v>
      </c>
      <c r="D19262" t="s">
        <v>2</v>
      </c>
    </row>
    <row r="19263" spans="1:4" x14ac:dyDescent="0.2">
      <c r="A19263" s="263" t="s">
        <v>10717</v>
      </c>
      <c r="B19263" s="263" t="s">
        <v>33202</v>
      </c>
      <c r="C19263" s="263" t="s">
        <v>12</v>
      </c>
      <c r="D19263" t="s">
        <v>2</v>
      </c>
    </row>
    <row r="19264" spans="1:4" x14ac:dyDescent="0.2">
      <c r="A19264" s="263" t="s">
        <v>20825</v>
      </c>
      <c r="B19264" s="263" t="s">
        <v>33202</v>
      </c>
      <c r="C19264" s="263" t="s">
        <v>12</v>
      </c>
      <c r="D19264" t="s">
        <v>2</v>
      </c>
    </row>
    <row r="19265" spans="1:4" x14ac:dyDescent="0.2">
      <c r="A19265" s="263" t="s">
        <v>10718</v>
      </c>
      <c r="B19265" s="263" t="s">
        <v>33203</v>
      </c>
      <c r="C19265" s="263" t="s">
        <v>12</v>
      </c>
      <c r="D19265" t="s">
        <v>2</v>
      </c>
    </row>
    <row r="19266" spans="1:4" x14ac:dyDescent="0.2">
      <c r="A19266" s="263" t="s">
        <v>20826</v>
      </c>
      <c r="B19266" s="263" t="s">
        <v>33203</v>
      </c>
      <c r="C19266" s="263" t="s">
        <v>12</v>
      </c>
      <c r="D19266" t="s">
        <v>2</v>
      </c>
    </row>
    <row r="19267" spans="1:4" x14ac:dyDescent="0.2">
      <c r="A19267" s="263" t="s">
        <v>10719</v>
      </c>
      <c r="B19267" s="263" t="s">
        <v>33204</v>
      </c>
      <c r="C19267" s="263" t="s">
        <v>12</v>
      </c>
      <c r="D19267" t="s">
        <v>2</v>
      </c>
    </row>
    <row r="19268" spans="1:4" x14ac:dyDescent="0.2">
      <c r="A19268" s="263" t="s">
        <v>20827</v>
      </c>
      <c r="B19268" s="263" t="s">
        <v>33204</v>
      </c>
      <c r="C19268" s="263" t="s">
        <v>12</v>
      </c>
      <c r="D19268" t="s">
        <v>2</v>
      </c>
    </row>
    <row r="19269" spans="1:4" x14ac:dyDescent="0.2">
      <c r="A19269" s="263" t="s">
        <v>10720</v>
      </c>
      <c r="B19269" s="263" t="s">
        <v>33205</v>
      </c>
      <c r="C19269" s="263" t="s">
        <v>12</v>
      </c>
      <c r="D19269" t="s">
        <v>2</v>
      </c>
    </row>
    <row r="19270" spans="1:4" x14ac:dyDescent="0.2">
      <c r="A19270" s="263" t="s">
        <v>20828</v>
      </c>
      <c r="B19270" s="263" t="s">
        <v>33205</v>
      </c>
      <c r="C19270" s="263" t="s">
        <v>12</v>
      </c>
      <c r="D19270" t="s">
        <v>2</v>
      </c>
    </row>
    <row r="19271" spans="1:4" x14ac:dyDescent="0.2">
      <c r="A19271" s="263" t="s">
        <v>10721</v>
      </c>
      <c r="B19271" s="263" t="s">
        <v>33206</v>
      </c>
      <c r="C19271" s="263" t="s">
        <v>12</v>
      </c>
      <c r="D19271" t="s">
        <v>2</v>
      </c>
    </row>
    <row r="19272" spans="1:4" x14ac:dyDescent="0.2">
      <c r="A19272" s="263" t="s">
        <v>20829</v>
      </c>
      <c r="B19272" s="263" t="s">
        <v>33206</v>
      </c>
      <c r="C19272" s="263" t="s">
        <v>12</v>
      </c>
      <c r="D19272" t="s">
        <v>2</v>
      </c>
    </row>
    <row r="19273" spans="1:4" x14ac:dyDescent="0.2">
      <c r="A19273" s="263" t="s">
        <v>10722</v>
      </c>
      <c r="B19273" s="263" t="s">
        <v>33207</v>
      </c>
      <c r="C19273" s="263" t="s">
        <v>12</v>
      </c>
      <c r="D19273" t="s">
        <v>2</v>
      </c>
    </row>
    <row r="19274" spans="1:4" x14ac:dyDescent="0.2">
      <c r="A19274" s="263" t="s">
        <v>20830</v>
      </c>
      <c r="B19274" s="263" t="s">
        <v>33207</v>
      </c>
      <c r="C19274" s="263" t="s">
        <v>12</v>
      </c>
      <c r="D19274" t="s">
        <v>2</v>
      </c>
    </row>
    <row r="19275" spans="1:4" x14ac:dyDescent="0.2">
      <c r="A19275" s="263" t="s">
        <v>5193</v>
      </c>
      <c r="B19275" s="263" t="s">
        <v>33208</v>
      </c>
      <c r="C19275" s="263" t="s">
        <v>12</v>
      </c>
      <c r="D19275" t="s">
        <v>2</v>
      </c>
    </row>
    <row r="19276" spans="1:4" x14ac:dyDescent="0.2">
      <c r="A19276" s="263" t="s">
        <v>20831</v>
      </c>
      <c r="B19276" s="263" t="s">
        <v>33208</v>
      </c>
      <c r="C19276" s="263" t="s">
        <v>12</v>
      </c>
      <c r="D19276" t="s">
        <v>2</v>
      </c>
    </row>
    <row r="19277" spans="1:4" x14ac:dyDescent="0.2">
      <c r="A19277" s="263" t="s">
        <v>10723</v>
      </c>
      <c r="B19277" s="263" t="s">
        <v>33209</v>
      </c>
      <c r="C19277" s="263" t="s">
        <v>12</v>
      </c>
      <c r="D19277" t="s">
        <v>2</v>
      </c>
    </row>
    <row r="19278" spans="1:4" x14ac:dyDescent="0.2">
      <c r="A19278" s="263" t="s">
        <v>20832</v>
      </c>
      <c r="B19278" s="263" t="s">
        <v>33209</v>
      </c>
      <c r="C19278" s="263" t="s">
        <v>12</v>
      </c>
      <c r="D19278" t="s">
        <v>2</v>
      </c>
    </row>
    <row r="19279" spans="1:4" x14ac:dyDescent="0.2">
      <c r="A19279" s="263" t="s">
        <v>5194</v>
      </c>
      <c r="B19279" s="263" t="s">
        <v>33210</v>
      </c>
      <c r="C19279" s="263" t="s">
        <v>12</v>
      </c>
      <c r="D19279" t="s">
        <v>2</v>
      </c>
    </row>
    <row r="19280" spans="1:4" x14ac:dyDescent="0.2">
      <c r="A19280" s="263" t="s">
        <v>20833</v>
      </c>
      <c r="B19280" s="263" t="s">
        <v>33210</v>
      </c>
      <c r="C19280" s="263" t="s">
        <v>12</v>
      </c>
      <c r="D19280" t="s">
        <v>2</v>
      </c>
    </row>
    <row r="19281" spans="1:4" x14ac:dyDescent="0.2">
      <c r="A19281" s="263" t="s">
        <v>5195</v>
      </c>
      <c r="B19281" s="263" t="s">
        <v>33211</v>
      </c>
      <c r="C19281" s="263" t="s">
        <v>12</v>
      </c>
      <c r="D19281" t="s">
        <v>2</v>
      </c>
    </row>
    <row r="19282" spans="1:4" x14ac:dyDescent="0.2">
      <c r="A19282" s="263" t="s">
        <v>20834</v>
      </c>
      <c r="B19282" s="263" t="s">
        <v>33211</v>
      </c>
      <c r="C19282" s="263" t="s">
        <v>12</v>
      </c>
      <c r="D19282" t="s">
        <v>2</v>
      </c>
    </row>
    <row r="19283" spans="1:4" x14ac:dyDescent="0.2">
      <c r="A19283" s="263" t="s">
        <v>5196</v>
      </c>
      <c r="B19283" s="263" t="s">
        <v>33212</v>
      </c>
      <c r="C19283" s="263" t="s">
        <v>12</v>
      </c>
      <c r="D19283" t="s">
        <v>2</v>
      </c>
    </row>
    <row r="19284" spans="1:4" x14ac:dyDescent="0.2">
      <c r="A19284" s="263" t="s">
        <v>20835</v>
      </c>
      <c r="B19284" s="263" t="s">
        <v>33212</v>
      </c>
      <c r="C19284" s="263" t="s">
        <v>12</v>
      </c>
      <c r="D19284" t="s">
        <v>2</v>
      </c>
    </row>
    <row r="19285" spans="1:4" x14ac:dyDescent="0.2">
      <c r="A19285" s="263" t="s">
        <v>24107</v>
      </c>
      <c r="B19285" s="263" t="s">
        <v>33213</v>
      </c>
      <c r="C19285" s="263" t="s">
        <v>12</v>
      </c>
      <c r="D19285" t="s">
        <v>2</v>
      </c>
    </row>
    <row r="19286" spans="1:4" x14ac:dyDescent="0.2">
      <c r="A19286" s="263" t="s">
        <v>24108</v>
      </c>
      <c r="B19286" s="263" t="s">
        <v>33213</v>
      </c>
      <c r="C19286" s="263" t="s">
        <v>12</v>
      </c>
      <c r="D19286" t="s">
        <v>2</v>
      </c>
    </row>
    <row r="19287" spans="1:4" x14ac:dyDescent="0.2">
      <c r="A19287" s="263" t="s">
        <v>24109</v>
      </c>
      <c r="B19287" s="263" t="s">
        <v>33214</v>
      </c>
      <c r="C19287" s="263" t="s">
        <v>12</v>
      </c>
      <c r="D19287" t="s">
        <v>2</v>
      </c>
    </row>
    <row r="19288" spans="1:4" x14ac:dyDescent="0.2">
      <c r="A19288" s="263" t="s">
        <v>24110</v>
      </c>
      <c r="B19288" s="263" t="s">
        <v>33214</v>
      </c>
      <c r="C19288" s="263" t="s">
        <v>12</v>
      </c>
      <c r="D19288" t="s">
        <v>2</v>
      </c>
    </row>
    <row r="19289" spans="1:4" x14ac:dyDescent="0.2">
      <c r="A19289" s="263" t="s">
        <v>24111</v>
      </c>
      <c r="B19289" s="263" t="s">
        <v>33215</v>
      </c>
      <c r="C19289" s="263" t="s">
        <v>12</v>
      </c>
      <c r="D19289" t="s">
        <v>2</v>
      </c>
    </row>
    <row r="19290" spans="1:4" x14ac:dyDescent="0.2">
      <c r="A19290" s="263" t="s">
        <v>24112</v>
      </c>
      <c r="B19290" s="263" t="s">
        <v>33215</v>
      </c>
      <c r="C19290" s="263" t="s">
        <v>12</v>
      </c>
      <c r="D19290" t="s">
        <v>2</v>
      </c>
    </row>
    <row r="19291" spans="1:4" x14ac:dyDescent="0.2">
      <c r="A19291" s="263" t="s">
        <v>24113</v>
      </c>
      <c r="B19291" s="263" t="s">
        <v>33216</v>
      </c>
      <c r="C19291" s="263" t="s">
        <v>12</v>
      </c>
      <c r="D19291" t="s">
        <v>2</v>
      </c>
    </row>
    <row r="19292" spans="1:4" x14ac:dyDescent="0.2">
      <c r="A19292" s="263" t="s">
        <v>24114</v>
      </c>
      <c r="B19292" s="263" t="s">
        <v>33216</v>
      </c>
      <c r="C19292" s="263" t="s">
        <v>12</v>
      </c>
      <c r="D19292" t="s">
        <v>2</v>
      </c>
    </row>
    <row r="19293" spans="1:4" x14ac:dyDescent="0.2">
      <c r="A19293" s="263" t="s">
        <v>24115</v>
      </c>
      <c r="B19293" s="263" t="s">
        <v>33217</v>
      </c>
      <c r="C19293" s="263" t="s">
        <v>12</v>
      </c>
      <c r="D19293" t="s">
        <v>2</v>
      </c>
    </row>
    <row r="19294" spans="1:4" x14ac:dyDescent="0.2">
      <c r="A19294" s="263" t="s">
        <v>24116</v>
      </c>
      <c r="B19294" s="263" t="s">
        <v>33217</v>
      </c>
      <c r="C19294" s="263" t="s">
        <v>12</v>
      </c>
      <c r="D19294" t="s">
        <v>2</v>
      </c>
    </row>
    <row r="19295" spans="1:4" x14ac:dyDescent="0.2">
      <c r="A19295" s="263" t="s">
        <v>24117</v>
      </c>
      <c r="B19295" s="263" t="s">
        <v>33218</v>
      </c>
      <c r="C19295" s="263" t="s">
        <v>12</v>
      </c>
      <c r="D19295" t="s">
        <v>2</v>
      </c>
    </row>
    <row r="19296" spans="1:4" x14ac:dyDescent="0.2">
      <c r="A19296" s="263" t="s">
        <v>24118</v>
      </c>
      <c r="B19296" s="263" t="s">
        <v>33218</v>
      </c>
      <c r="C19296" s="263" t="s">
        <v>12</v>
      </c>
      <c r="D19296" t="s">
        <v>2</v>
      </c>
    </row>
    <row r="19297" spans="1:4" x14ac:dyDescent="0.2">
      <c r="A19297" s="263" t="s">
        <v>24119</v>
      </c>
      <c r="B19297" s="263" t="s">
        <v>33219</v>
      </c>
      <c r="C19297" s="263" t="s">
        <v>12</v>
      </c>
      <c r="D19297" t="s">
        <v>2</v>
      </c>
    </row>
    <row r="19298" spans="1:4" x14ac:dyDescent="0.2">
      <c r="A19298" s="263" t="s">
        <v>24120</v>
      </c>
      <c r="B19298" s="263" t="s">
        <v>33219</v>
      </c>
      <c r="C19298" s="263" t="s">
        <v>12</v>
      </c>
      <c r="D19298" t="s">
        <v>2</v>
      </c>
    </row>
    <row r="19299" spans="1:4" x14ac:dyDescent="0.2">
      <c r="A19299" s="263" t="s">
        <v>24121</v>
      </c>
      <c r="B19299" s="263" t="s">
        <v>33220</v>
      </c>
      <c r="C19299" s="263" t="s">
        <v>12</v>
      </c>
      <c r="D19299" t="s">
        <v>2</v>
      </c>
    </row>
    <row r="19300" spans="1:4" x14ac:dyDescent="0.2">
      <c r="A19300" s="263" t="s">
        <v>24122</v>
      </c>
      <c r="B19300" s="263" t="s">
        <v>33220</v>
      </c>
      <c r="C19300" s="263" t="s">
        <v>12</v>
      </c>
      <c r="D19300" t="s">
        <v>2</v>
      </c>
    </row>
    <row r="19301" spans="1:4" x14ac:dyDescent="0.2">
      <c r="A19301" s="263" t="s">
        <v>24123</v>
      </c>
      <c r="B19301" s="263" t="s">
        <v>33221</v>
      </c>
      <c r="C19301" s="263" t="s">
        <v>12</v>
      </c>
      <c r="D19301" t="s">
        <v>2</v>
      </c>
    </row>
    <row r="19302" spans="1:4" x14ac:dyDescent="0.2">
      <c r="A19302" s="263" t="s">
        <v>24124</v>
      </c>
      <c r="B19302" s="263" t="s">
        <v>33221</v>
      </c>
      <c r="C19302" s="263" t="s">
        <v>12</v>
      </c>
      <c r="D19302" t="s">
        <v>2</v>
      </c>
    </row>
    <row r="19303" spans="1:4" x14ac:dyDescent="0.2">
      <c r="A19303" s="263" t="s">
        <v>24125</v>
      </c>
      <c r="B19303" s="263" t="s">
        <v>33222</v>
      </c>
      <c r="C19303" s="263" t="s">
        <v>12</v>
      </c>
      <c r="D19303" t="s">
        <v>2</v>
      </c>
    </row>
    <row r="19304" spans="1:4" x14ac:dyDescent="0.2">
      <c r="A19304" s="263" t="s">
        <v>24126</v>
      </c>
      <c r="B19304" s="263" t="s">
        <v>33222</v>
      </c>
      <c r="C19304" s="263" t="s">
        <v>12</v>
      </c>
      <c r="D19304" t="s">
        <v>2</v>
      </c>
    </row>
    <row r="19305" spans="1:4" x14ac:dyDescent="0.2">
      <c r="A19305" s="263" t="s">
        <v>24127</v>
      </c>
      <c r="B19305" s="263" t="s">
        <v>33223</v>
      </c>
      <c r="C19305" s="263" t="s">
        <v>12</v>
      </c>
      <c r="D19305" t="s">
        <v>2</v>
      </c>
    </row>
    <row r="19306" spans="1:4" x14ac:dyDescent="0.2">
      <c r="A19306" s="263" t="s">
        <v>24128</v>
      </c>
      <c r="B19306" s="263" t="s">
        <v>33223</v>
      </c>
      <c r="C19306" s="263" t="s">
        <v>12</v>
      </c>
      <c r="D19306" t="s">
        <v>2</v>
      </c>
    </row>
    <row r="19307" spans="1:4" x14ac:dyDescent="0.2">
      <c r="A19307" s="263" t="s">
        <v>24129</v>
      </c>
      <c r="B19307" s="263" t="s">
        <v>33224</v>
      </c>
      <c r="C19307" s="263" t="s">
        <v>12</v>
      </c>
      <c r="D19307" t="s">
        <v>2</v>
      </c>
    </row>
    <row r="19308" spans="1:4" x14ac:dyDescent="0.2">
      <c r="A19308" s="263" t="s">
        <v>24130</v>
      </c>
      <c r="B19308" s="263" t="s">
        <v>33224</v>
      </c>
      <c r="C19308" s="263" t="s">
        <v>12</v>
      </c>
      <c r="D19308" t="s">
        <v>2</v>
      </c>
    </row>
    <row r="19309" spans="1:4" x14ac:dyDescent="0.2">
      <c r="A19309" s="263" t="s">
        <v>24131</v>
      </c>
      <c r="B19309" s="263" t="s">
        <v>33225</v>
      </c>
      <c r="C19309" s="263" t="s">
        <v>12</v>
      </c>
      <c r="D19309" t="s">
        <v>2</v>
      </c>
    </row>
    <row r="19310" spans="1:4" x14ac:dyDescent="0.2">
      <c r="A19310" s="263" t="s">
        <v>24132</v>
      </c>
      <c r="B19310" s="263" t="s">
        <v>33225</v>
      </c>
      <c r="C19310" s="263" t="s">
        <v>12</v>
      </c>
      <c r="D19310" t="s">
        <v>2</v>
      </c>
    </row>
    <row r="19311" spans="1:4" x14ac:dyDescent="0.2">
      <c r="A19311" s="263" t="s">
        <v>24133</v>
      </c>
      <c r="B19311" s="263" t="s">
        <v>33226</v>
      </c>
      <c r="C19311" s="263" t="s">
        <v>12</v>
      </c>
      <c r="D19311" t="s">
        <v>2</v>
      </c>
    </row>
    <row r="19312" spans="1:4" x14ac:dyDescent="0.2">
      <c r="A19312" s="263" t="s">
        <v>24134</v>
      </c>
      <c r="B19312" s="263" t="s">
        <v>33226</v>
      </c>
      <c r="C19312" s="263" t="s">
        <v>12</v>
      </c>
      <c r="D19312" t="s">
        <v>2</v>
      </c>
    </row>
    <row r="19313" spans="1:4" x14ac:dyDescent="0.2">
      <c r="A19313" s="263" t="s">
        <v>24135</v>
      </c>
      <c r="B19313" s="263" t="s">
        <v>33227</v>
      </c>
      <c r="C19313" s="263" t="s">
        <v>12</v>
      </c>
      <c r="D19313" t="s">
        <v>2</v>
      </c>
    </row>
    <row r="19314" spans="1:4" x14ac:dyDescent="0.2">
      <c r="A19314" s="263" t="s">
        <v>24136</v>
      </c>
      <c r="B19314" s="263" t="s">
        <v>33227</v>
      </c>
      <c r="C19314" s="263" t="s">
        <v>12</v>
      </c>
      <c r="D19314" t="s">
        <v>2</v>
      </c>
    </row>
    <row r="19315" spans="1:4" x14ac:dyDescent="0.2">
      <c r="A19315" s="263" t="s">
        <v>24137</v>
      </c>
      <c r="B19315" s="263" t="s">
        <v>33228</v>
      </c>
      <c r="C19315" s="263" t="s">
        <v>12</v>
      </c>
      <c r="D19315" t="s">
        <v>2</v>
      </c>
    </row>
    <row r="19316" spans="1:4" x14ac:dyDescent="0.2">
      <c r="A19316" s="263" t="s">
        <v>24138</v>
      </c>
      <c r="B19316" s="263" t="s">
        <v>33228</v>
      </c>
      <c r="C19316" s="263" t="s">
        <v>12</v>
      </c>
      <c r="D19316" t="s">
        <v>2</v>
      </c>
    </row>
    <row r="19317" spans="1:4" x14ac:dyDescent="0.2">
      <c r="A19317" s="263" t="s">
        <v>24139</v>
      </c>
      <c r="B19317" s="263" t="s">
        <v>33229</v>
      </c>
      <c r="C19317" s="263" t="s">
        <v>12</v>
      </c>
      <c r="D19317" t="s">
        <v>2</v>
      </c>
    </row>
    <row r="19318" spans="1:4" x14ac:dyDescent="0.2">
      <c r="A19318" s="263" t="s">
        <v>24140</v>
      </c>
      <c r="B19318" s="263" t="s">
        <v>33229</v>
      </c>
      <c r="C19318" s="263" t="s">
        <v>12</v>
      </c>
      <c r="D19318" t="s">
        <v>2</v>
      </c>
    </row>
    <row r="19319" spans="1:4" x14ac:dyDescent="0.2">
      <c r="A19319" s="263" t="s">
        <v>24141</v>
      </c>
      <c r="B19319" s="263" t="s">
        <v>33230</v>
      </c>
      <c r="C19319" s="263" t="s">
        <v>12</v>
      </c>
      <c r="D19319" t="s">
        <v>2</v>
      </c>
    </row>
    <row r="19320" spans="1:4" x14ac:dyDescent="0.2">
      <c r="A19320" s="263" t="s">
        <v>24142</v>
      </c>
      <c r="B19320" s="263" t="s">
        <v>33230</v>
      </c>
      <c r="C19320" s="263" t="s">
        <v>12</v>
      </c>
      <c r="D19320" t="s">
        <v>2</v>
      </c>
    </row>
    <row r="19321" spans="1:4" x14ac:dyDescent="0.2">
      <c r="A19321" s="263" t="s">
        <v>24143</v>
      </c>
      <c r="B19321" s="263" t="s">
        <v>33231</v>
      </c>
      <c r="C19321" s="263" t="s">
        <v>12</v>
      </c>
      <c r="D19321" t="s">
        <v>2</v>
      </c>
    </row>
    <row r="19322" spans="1:4" x14ac:dyDescent="0.2">
      <c r="A19322" s="263" t="s">
        <v>24144</v>
      </c>
      <c r="B19322" s="263" t="s">
        <v>33231</v>
      </c>
      <c r="C19322" s="263" t="s">
        <v>12</v>
      </c>
      <c r="D19322" t="s">
        <v>2</v>
      </c>
    </row>
    <row r="19323" spans="1:4" x14ac:dyDescent="0.2">
      <c r="A19323" s="263" t="s">
        <v>24145</v>
      </c>
      <c r="B19323" s="263" t="s">
        <v>33232</v>
      </c>
      <c r="C19323" s="263" t="s">
        <v>12</v>
      </c>
      <c r="D19323" t="s">
        <v>2</v>
      </c>
    </row>
    <row r="19324" spans="1:4" x14ac:dyDescent="0.2">
      <c r="A19324" s="263" t="s">
        <v>24146</v>
      </c>
      <c r="B19324" s="263" t="s">
        <v>33232</v>
      </c>
      <c r="C19324" s="263" t="s">
        <v>12</v>
      </c>
      <c r="D19324" t="s">
        <v>2</v>
      </c>
    </row>
    <row r="19325" spans="1:4" x14ac:dyDescent="0.2">
      <c r="A19325" s="263" t="s">
        <v>5197</v>
      </c>
      <c r="B19325" s="263" t="s">
        <v>33233</v>
      </c>
      <c r="C19325" s="263" t="s">
        <v>12</v>
      </c>
      <c r="D19325" t="s">
        <v>2</v>
      </c>
    </row>
    <row r="19326" spans="1:4" x14ac:dyDescent="0.2">
      <c r="A19326" s="263" t="s">
        <v>20836</v>
      </c>
      <c r="B19326" s="263" t="s">
        <v>33233</v>
      </c>
      <c r="C19326" s="263" t="s">
        <v>12</v>
      </c>
      <c r="D19326" t="s">
        <v>2</v>
      </c>
    </row>
    <row r="19327" spans="1:4" x14ac:dyDescent="0.2">
      <c r="A19327" s="263" t="s">
        <v>5198</v>
      </c>
      <c r="B19327" s="263" t="s">
        <v>33234</v>
      </c>
      <c r="C19327" s="263" t="s">
        <v>12</v>
      </c>
      <c r="D19327" t="s">
        <v>2</v>
      </c>
    </row>
    <row r="19328" spans="1:4" x14ac:dyDescent="0.2">
      <c r="A19328" s="263" t="s">
        <v>20837</v>
      </c>
      <c r="B19328" s="263" t="s">
        <v>33234</v>
      </c>
      <c r="C19328" s="263" t="s">
        <v>12</v>
      </c>
      <c r="D19328" t="s">
        <v>2</v>
      </c>
    </row>
    <row r="19329" spans="1:4" x14ac:dyDescent="0.2">
      <c r="A19329" s="263" t="s">
        <v>5199</v>
      </c>
      <c r="B19329" s="263" t="s">
        <v>33235</v>
      </c>
      <c r="C19329" s="263" t="s">
        <v>12</v>
      </c>
      <c r="D19329" t="s">
        <v>2</v>
      </c>
    </row>
    <row r="19330" spans="1:4" x14ac:dyDescent="0.2">
      <c r="A19330" s="263" t="s">
        <v>20838</v>
      </c>
      <c r="B19330" s="263" t="s">
        <v>33235</v>
      </c>
      <c r="C19330" s="263" t="s">
        <v>12</v>
      </c>
      <c r="D19330" t="s">
        <v>2</v>
      </c>
    </row>
    <row r="19331" spans="1:4" x14ac:dyDescent="0.2">
      <c r="A19331" s="263" t="s">
        <v>5200</v>
      </c>
      <c r="B19331" s="263" t="s">
        <v>33236</v>
      </c>
      <c r="C19331" s="263" t="s">
        <v>12</v>
      </c>
      <c r="D19331" t="s">
        <v>2</v>
      </c>
    </row>
    <row r="19332" spans="1:4" x14ac:dyDescent="0.2">
      <c r="A19332" s="263" t="s">
        <v>20839</v>
      </c>
      <c r="B19332" s="263" t="s">
        <v>33236</v>
      </c>
      <c r="C19332" s="263" t="s">
        <v>12</v>
      </c>
      <c r="D19332" t="s">
        <v>2</v>
      </c>
    </row>
    <row r="19333" spans="1:4" x14ac:dyDescent="0.2">
      <c r="A19333" s="263" t="s">
        <v>5201</v>
      </c>
      <c r="B19333" s="263" t="s">
        <v>33237</v>
      </c>
      <c r="C19333" s="263" t="s">
        <v>12</v>
      </c>
      <c r="D19333" t="s">
        <v>2</v>
      </c>
    </row>
    <row r="19334" spans="1:4" x14ac:dyDescent="0.2">
      <c r="A19334" s="263" t="s">
        <v>20840</v>
      </c>
      <c r="B19334" s="263" t="s">
        <v>33237</v>
      </c>
      <c r="C19334" s="263" t="s">
        <v>12</v>
      </c>
      <c r="D19334" t="s">
        <v>2</v>
      </c>
    </row>
    <row r="19335" spans="1:4" x14ac:dyDescent="0.2">
      <c r="A19335" s="263" t="s">
        <v>5202</v>
      </c>
      <c r="B19335" s="263" t="s">
        <v>33238</v>
      </c>
      <c r="C19335" s="263" t="s">
        <v>12</v>
      </c>
      <c r="D19335" t="s">
        <v>2</v>
      </c>
    </row>
    <row r="19336" spans="1:4" x14ac:dyDescent="0.2">
      <c r="A19336" s="263" t="s">
        <v>20841</v>
      </c>
      <c r="B19336" s="263" t="s">
        <v>33238</v>
      </c>
      <c r="C19336" s="263" t="s">
        <v>12</v>
      </c>
      <c r="D19336" t="s">
        <v>2</v>
      </c>
    </row>
    <row r="19337" spans="1:4" x14ac:dyDescent="0.2">
      <c r="A19337" s="263" t="s">
        <v>5203</v>
      </c>
      <c r="B19337" s="263" t="s">
        <v>33239</v>
      </c>
      <c r="C19337" s="263" t="s">
        <v>12</v>
      </c>
      <c r="D19337" t="s">
        <v>2</v>
      </c>
    </row>
    <row r="19338" spans="1:4" x14ac:dyDescent="0.2">
      <c r="A19338" s="263" t="s">
        <v>20842</v>
      </c>
      <c r="B19338" s="263" t="s">
        <v>33239</v>
      </c>
      <c r="C19338" s="263" t="s">
        <v>12</v>
      </c>
      <c r="D19338" t="s">
        <v>2</v>
      </c>
    </row>
    <row r="19339" spans="1:4" x14ac:dyDescent="0.2">
      <c r="A19339" s="263" t="s">
        <v>5204</v>
      </c>
      <c r="B19339" s="263" t="s">
        <v>33240</v>
      </c>
      <c r="C19339" s="263" t="s">
        <v>12</v>
      </c>
      <c r="D19339" t="s">
        <v>2</v>
      </c>
    </row>
    <row r="19340" spans="1:4" x14ac:dyDescent="0.2">
      <c r="A19340" s="263" t="s">
        <v>20843</v>
      </c>
      <c r="B19340" s="263" t="s">
        <v>33240</v>
      </c>
      <c r="C19340" s="263" t="s">
        <v>12</v>
      </c>
      <c r="D19340" t="s">
        <v>2</v>
      </c>
    </row>
    <row r="19341" spans="1:4" x14ac:dyDescent="0.2">
      <c r="A19341" s="263" t="s">
        <v>5205</v>
      </c>
      <c r="B19341" s="263" t="s">
        <v>33241</v>
      </c>
      <c r="C19341" s="263" t="s">
        <v>12</v>
      </c>
      <c r="D19341" t="s">
        <v>2</v>
      </c>
    </row>
    <row r="19342" spans="1:4" x14ac:dyDescent="0.2">
      <c r="A19342" s="263" t="s">
        <v>20844</v>
      </c>
      <c r="B19342" s="263" t="s">
        <v>33241</v>
      </c>
      <c r="C19342" s="263" t="s">
        <v>12</v>
      </c>
      <c r="D19342" t="s">
        <v>2</v>
      </c>
    </row>
    <row r="19343" spans="1:4" x14ac:dyDescent="0.2">
      <c r="A19343" s="263" t="s">
        <v>5206</v>
      </c>
      <c r="B19343" s="263" t="s">
        <v>33242</v>
      </c>
      <c r="C19343" s="263" t="s">
        <v>12</v>
      </c>
      <c r="D19343" t="s">
        <v>2</v>
      </c>
    </row>
    <row r="19344" spans="1:4" x14ac:dyDescent="0.2">
      <c r="A19344" s="263" t="s">
        <v>20845</v>
      </c>
      <c r="B19344" s="263" t="s">
        <v>33242</v>
      </c>
      <c r="C19344" s="263" t="s">
        <v>12</v>
      </c>
      <c r="D19344" t="s">
        <v>2</v>
      </c>
    </row>
    <row r="19345" spans="1:4" x14ac:dyDescent="0.2">
      <c r="A19345" s="263" t="s">
        <v>10724</v>
      </c>
      <c r="B19345" s="263" t="s">
        <v>33243</v>
      </c>
      <c r="C19345" s="263" t="s">
        <v>12</v>
      </c>
      <c r="D19345" t="s">
        <v>2</v>
      </c>
    </row>
    <row r="19346" spans="1:4" x14ac:dyDescent="0.2">
      <c r="A19346" s="263" t="s">
        <v>20846</v>
      </c>
      <c r="B19346" s="263" t="s">
        <v>33243</v>
      </c>
      <c r="C19346" s="263" t="s">
        <v>12</v>
      </c>
      <c r="D19346" t="s">
        <v>2</v>
      </c>
    </row>
    <row r="19347" spans="1:4" x14ac:dyDescent="0.2">
      <c r="A19347" s="263" t="s">
        <v>10725</v>
      </c>
      <c r="B19347" s="263" t="s">
        <v>33244</v>
      </c>
      <c r="C19347" s="263" t="s">
        <v>12</v>
      </c>
      <c r="D19347" t="s">
        <v>2</v>
      </c>
    </row>
    <row r="19348" spans="1:4" x14ac:dyDescent="0.2">
      <c r="A19348" s="263" t="s">
        <v>20847</v>
      </c>
      <c r="B19348" s="263" t="s">
        <v>33244</v>
      </c>
      <c r="C19348" s="263" t="s">
        <v>12</v>
      </c>
      <c r="D19348" t="s">
        <v>2</v>
      </c>
    </row>
    <row r="19349" spans="1:4" x14ac:dyDescent="0.2">
      <c r="A19349" s="263" t="s">
        <v>10726</v>
      </c>
      <c r="B19349" s="263" t="s">
        <v>33245</v>
      </c>
      <c r="C19349" s="263" t="s">
        <v>12</v>
      </c>
      <c r="D19349" t="s">
        <v>2</v>
      </c>
    </row>
    <row r="19350" spans="1:4" x14ac:dyDescent="0.2">
      <c r="A19350" s="263" t="s">
        <v>20848</v>
      </c>
      <c r="B19350" s="263" t="s">
        <v>33245</v>
      </c>
      <c r="C19350" s="263" t="s">
        <v>12</v>
      </c>
      <c r="D19350" t="s">
        <v>2</v>
      </c>
    </row>
    <row r="19351" spans="1:4" x14ac:dyDescent="0.2">
      <c r="A19351" s="263" t="s">
        <v>10727</v>
      </c>
      <c r="B19351" s="263" t="s">
        <v>33246</v>
      </c>
      <c r="C19351" s="263" t="s">
        <v>12</v>
      </c>
      <c r="D19351" t="s">
        <v>2</v>
      </c>
    </row>
    <row r="19352" spans="1:4" x14ac:dyDescent="0.2">
      <c r="A19352" s="263" t="s">
        <v>20849</v>
      </c>
      <c r="B19352" s="263" t="s">
        <v>33246</v>
      </c>
      <c r="C19352" s="263" t="s">
        <v>12</v>
      </c>
      <c r="D19352" t="s">
        <v>2</v>
      </c>
    </row>
    <row r="19353" spans="1:4" x14ac:dyDescent="0.2">
      <c r="A19353" s="263" t="s">
        <v>10728</v>
      </c>
      <c r="B19353" s="263" t="s">
        <v>33247</v>
      </c>
      <c r="C19353" s="263" t="s">
        <v>12</v>
      </c>
      <c r="D19353" t="s">
        <v>2</v>
      </c>
    </row>
    <row r="19354" spans="1:4" x14ac:dyDescent="0.2">
      <c r="A19354" s="263" t="s">
        <v>20850</v>
      </c>
      <c r="B19354" s="263" t="s">
        <v>33247</v>
      </c>
      <c r="C19354" s="263" t="s">
        <v>12</v>
      </c>
      <c r="D19354" t="s">
        <v>2</v>
      </c>
    </row>
    <row r="19355" spans="1:4" x14ac:dyDescent="0.2">
      <c r="A19355" s="263" t="s">
        <v>10729</v>
      </c>
      <c r="B19355" s="263" t="s">
        <v>33248</v>
      </c>
      <c r="C19355" s="263" t="s">
        <v>12</v>
      </c>
      <c r="D19355" t="s">
        <v>2</v>
      </c>
    </row>
    <row r="19356" spans="1:4" x14ac:dyDescent="0.2">
      <c r="A19356" s="263" t="s">
        <v>20851</v>
      </c>
      <c r="B19356" s="263" t="s">
        <v>33248</v>
      </c>
      <c r="C19356" s="263" t="s">
        <v>12</v>
      </c>
      <c r="D19356" t="s">
        <v>2</v>
      </c>
    </row>
    <row r="19357" spans="1:4" x14ac:dyDescent="0.2">
      <c r="A19357" s="263" t="s">
        <v>10730</v>
      </c>
      <c r="B19357" s="263" t="s">
        <v>33249</v>
      </c>
      <c r="C19357" s="263" t="s">
        <v>12</v>
      </c>
      <c r="D19357" t="s">
        <v>2</v>
      </c>
    </row>
    <row r="19358" spans="1:4" x14ac:dyDescent="0.2">
      <c r="A19358" s="263" t="s">
        <v>20852</v>
      </c>
      <c r="B19358" s="263" t="s">
        <v>33249</v>
      </c>
      <c r="C19358" s="263" t="s">
        <v>12</v>
      </c>
      <c r="D19358" t="s">
        <v>2</v>
      </c>
    </row>
    <row r="19359" spans="1:4" x14ac:dyDescent="0.2">
      <c r="A19359" s="263" t="s">
        <v>10731</v>
      </c>
      <c r="B19359" s="263" t="s">
        <v>33250</v>
      </c>
      <c r="C19359" s="263" t="s">
        <v>12</v>
      </c>
      <c r="D19359" t="s">
        <v>2</v>
      </c>
    </row>
    <row r="19360" spans="1:4" x14ac:dyDescent="0.2">
      <c r="A19360" s="263" t="s">
        <v>20853</v>
      </c>
      <c r="B19360" s="263" t="s">
        <v>33250</v>
      </c>
      <c r="C19360" s="263" t="s">
        <v>12</v>
      </c>
      <c r="D19360" t="s">
        <v>2</v>
      </c>
    </row>
    <row r="19361" spans="1:4" x14ac:dyDescent="0.2">
      <c r="A19361" s="263" t="s">
        <v>10732</v>
      </c>
      <c r="B19361" s="263" t="s">
        <v>33251</v>
      </c>
      <c r="C19361" s="263" t="s">
        <v>12</v>
      </c>
      <c r="D19361" t="s">
        <v>2</v>
      </c>
    </row>
    <row r="19362" spans="1:4" x14ac:dyDescent="0.2">
      <c r="A19362" s="263" t="s">
        <v>20854</v>
      </c>
      <c r="B19362" s="263" t="s">
        <v>33251</v>
      </c>
      <c r="C19362" s="263" t="s">
        <v>12</v>
      </c>
      <c r="D19362" t="s">
        <v>2</v>
      </c>
    </row>
    <row r="19363" spans="1:4" x14ac:dyDescent="0.2">
      <c r="A19363" s="263" t="s">
        <v>10733</v>
      </c>
      <c r="B19363" s="263" t="s">
        <v>33252</v>
      </c>
      <c r="C19363" s="263" t="s">
        <v>12</v>
      </c>
      <c r="D19363" t="s">
        <v>2</v>
      </c>
    </row>
    <row r="19364" spans="1:4" x14ac:dyDescent="0.2">
      <c r="A19364" s="263" t="s">
        <v>20855</v>
      </c>
      <c r="B19364" s="263" t="s">
        <v>33252</v>
      </c>
      <c r="C19364" s="263" t="s">
        <v>12</v>
      </c>
      <c r="D19364" t="s">
        <v>2</v>
      </c>
    </row>
    <row r="19365" spans="1:4" x14ac:dyDescent="0.2">
      <c r="A19365" s="263" t="s">
        <v>10734</v>
      </c>
      <c r="B19365" s="263" t="s">
        <v>33253</v>
      </c>
      <c r="C19365" s="263" t="s">
        <v>12</v>
      </c>
      <c r="D19365" t="s">
        <v>2</v>
      </c>
    </row>
    <row r="19366" spans="1:4" x14ac:dyDescent="0.2">
      <c r="A19366" s="263" t="s">
        <v>20856</v>
      </c>
      <c r="B19366" s="263" t="s">
        <v>33253</v>
      </c>
      <c r="C19366" s="263" t="s">
        <v>12</v>
      </c>
      <c r="D19366" t="s">
        <v>2</v>
      </c>
    </row>
    <row r="19367" spans="1:4" x14ac:dyDescent="0.2">
      <c r="A19367" s="263" t="s">
        <v>10735</v>
      </c>
      <c r="B19367" s="263" t="s">
        <v>33254</v>
      </c>
      <c r="C19367" s="263" t="s">
        <v>12</v>
      </c>
      <c r="D19367" t="s">
        <v>2</v>
      </c>
    </row>
    <row r="19368" spans="1:4" x14ac:dyDescent="0.2">
      <c r="A19368" s="263" t="s">
        <v>20857</v>
      </c>
      <c r="B19368" s="263" t="s">
        <v>33254</v>
      </c>
      <c r="C19368" s="263" t="s">
        <v>12</v>
      </c>
      <c r="D19368" t="s">
        <v>2</v>
      </c>
    </row>
    <row r="19369" spans="1:4" x14ac:dyDescent="0.2">
      <c r="A19369" s="263" t="s">
        <v>10736</v>
      </c>
      <c r="B19369" s="263" t="s">
        <v>33255</v>
      </c>
      <c r="C19369" s="263" t="s">
        <v>12</v>
      </c>
      <c r="D19369" t="s">
        <v>2</v>
      </c>
    </row>
    <row r="19370" spans="1:4" x14ac:dyDescent="0.2">
      <c r="A19370" s="263" t="s">
        <v>20858</v>
      </c>
      <c r="B19370" s="263" t="s">
        <v>33255</v>
      </c>
      <c r="C19370" s="263" t="s">
        <v>12</v>
      </c>
      <c r="D19370" t="s">
        <v>2</v>
      </c>
    </row>
    <row r="19371" spans="1:4" x14ac:dyDescent="0.2">
      <c r="A19371" s="263" t="s">
        <v>10737</v>
      </c>
      <c r="B19371" s="263" t="s">
        <v>33256</v>
      </c>
      <c r="C19371" s="263" t="s">
        <v>12</v>
      </c>
      <c r="D19371" t="s">
        <v>2</v>
      </c>
    </row>
    <row r="19372" spans="1:4" x14ac:dyDescent="0.2">
      <c r="A19372" s="263" t="s">
        <v>20859</v>
      </c>
      <c r="B19372" s="263" t="s">
        <v>33256</v>
      </c>
      <c r="C19372" s="263" t="s">
        <v>12</v>
      </c>
      <c r="D19372" t="s">
        <v>2</v>
      </c>
    </row>
    <row r="19373" spans="1:4" x14ac:dyDescent="0.2">
      <c r="A19373" s="263" t="s">
        <v>10738</v>
      </c>
      <c r="B19373" s="263" t="s">
        <v>33257</v>
      </c>
      <c r="C19373" s="263" t="s">
        <v>12</v>
      </c>
      <c r="D19373" t="s">
        <v>2</v>
      </c>
    </row>
    <row r="19374" spans="1:4" x14ac:dyDescent="0.2">
      <c r="A19374" s="263" t="s">
        <v>20860</v>
      </c>
      <c r="B19374" s="263" t="s">
        <v>33257</v>
      </c>
      <c r="C19374" s="263" t="s">
        <v>12</v>
      </c>
      <c r="D19374" t="s">
        <v>2</v>
      </c>
    </row>
    <row r="19375" spans="1:4" x14ac:dyDescent="0.2">
      <c r="A19375" s="263" t="s">
        <v>10739</v>
      </c>
      <c r="B19375" s="263" t="s">
        <v>33258</v>
      </c>
      <c r="C19375" s="263" t="s">
        <v>12</v>
      </c>
      <c r="D19375" t="s">
        <v>2</v>
      </c>
    </row>
    <row r="19376" spans="1:4" x14ac:dyDescent="0.2">
      <c r="A19376" s="263" t="s">
        <v>20861</v>
      </c>
      <c r="B19376" s="263" t="s">
        <v>33258</v>
      </c>
      <c r="C19376" s="263" t="s">
        <v>12</v>
      </c>
      <c r="D19376" t="s">
        <v>2</v>
      </c>
    </row>
    <row r="19377" spans="1:4" x14ac:dyDescent="0.2">
      <c r="A19377" s="263" t="s">
        <v>10740</v>
      </c>
      <c r="B19377" s="263" t="s">
        <v>33259</v>
      </c>
      <c r="C19377" s="263" t="s">
        <v>12</v>
      </c>
      <c r="D19377" t="s">
        <v>2</v>
      </c>
    </row>
    <row r="19378" spans="1:4" x14ac:dyDescent="0.2">
      <c r="A19378" s="263" t="s">
        <v>20862</v>
      </c>
      <c r="B19378" s="263" t="s">
        <v>33259</v>
      </c>
      <c r="C19378" s="263" t="s">
        <v>12</v>
      </c>
      <c r="D19378" t="s">
        <v>2</v>
      </c>
    </row>
    <row r="19379" spans="1:4" x14ac:dyDescent="0.2">
      <c r="A19379" s="263" t="s">
        <v>10741</v>
      </c>
      <c r="B19379" s="263" t="s">
        <v>33260</v>
      </c>
      <c r="C19379" s="263" t="s">
        <v>12</v>
      </c>
      <c r="D19379" t="s">
        <v>2</v>
      </c>
    </row>
    <row r="19380" spans="1:4" x14ac:dyDescent="0.2">
      <c r="A19380" s="263" t="s">
        <v>20863</v>
      </c>
      <c r="B19380" s="263" t="s">
        <v>33260</v>
      </c>
      <c r="C19380" s="263" t="s">
        <v>12</v>
      </c>
      <c r="D19380" t="s">
        <v>2</v>
      </c>
    </row>
    <row r="19381" spans="1:4" x14ac:dyDescent="0.2">
      <c r="A19381" s="263" t="s">
        <v>10742</v>
      </c>
      <c r="B19381" s="263" t="s">
        <v>33261</v>
      </c>
      <c r="C19381" s="263" t="s">
        <v>12</v>
      </c>
      <c r="D19381" t="s">
        <v>2</v>
      </c>
    </row>
    <row r="19382" spans="1:4" x14ac:dyDescent="0.2">
      <c r="A19382" s="263" t="s">
        <v>20864</v>
      </c>
      <c r="B19382" s="263" t="s">
        <v>33261</v>
      </c>
      <c r="C19382" s="263" t="s">
        <v>12</v>
      </c>
      <c r="D19382" t="s">
        <v>2</v>
      </c>
    </row>
    <row r="19383" spans="1:4" x14ac:dyDescent="0.2">
      <c r="A19383" s="263" t="s">
        <v>10743</v>
      </c>
      <c r="B19383" s="263" t="s">
        <v>33262</v>
      </c>
      <c r="C19383" s="263" t="s">
        <v>12</v>
      </c>
      <c r="D19383" t="s">
        <v>2</v>
      </c>
    </row>
    <row r="19384" spans="1:4" x14ac:dyDescent="0.2">
      <c r="A19384" s="263" t="s">
        <v>20865</v>
      </c>
      <c r="B19384" s="263" t="s">
        <v>33262</v>
      </c>
      <c r="C19384" s="263" t="s">
        <v>12</v>
      </c>
      <c r="D19384" t="s">
        <v>2</v>
      </c>
    </row>
    <row r="19385" spans="1:4" x14ac:dyDescent="0.2">
      <c r="A19385" s="263" t="s">
        <v>10744</v>
      </c>
      <c r="B19385" s="263" t="s">
        <v>33263</v>
      </c>
      <c r="C19385" s="263" t="s">
        <v>12</v>
      </c>
      <c r="D19385" t="s">
        <v>2</v>
      </c>
    </row>
    <row r="19386" spans="1:4" x14ac:dyDescent="0.2">
      <c r="A19386" s="263" t="s">
        <v>20866</v>
      </c>
      <c r="B19386" s="263" t="s">
        <v>33263</v>
      </c>
      <c r="C19386" s="263" t="s">
        <v>12</v>
      </c>
      <c r="D19386" t="s">
        <v>2</v>
      </c>
    </row>
    <row r="19387" spans="1:4" x14ac:dyDescent="0.2">
      <c r="A19387" s="263" t="s">
        <v>10745</v>
      </c>
      <c r="B19387" s="263" t="s">
        <v>33264</v>
      </c>
      <c r="C19387" s="263" t="s">
        <v>12</v>
      </c>
      <c r="D19387" t="s">
        <v>2</v>
      </c>
    </row>
    <row r="19388" spans="1:4" x14ac:dyDescent="0.2">
      <c r="A19388" s="263" t="s">
        <v>20867</v>
      </c>
      <c r="B19388" s="263" t="s">
        <v>33264</v>
      </c>
      <c r="C19388" s="263" t="s">
        <v>12</v>
      </c>
      <c r="D19388" t="s">
        <v>2</v>
      </c>
    </row>
    <row r="19389" spans="1:4" x14ac:dyDescent="0.2">
      <c r="A19389" s="263" t="s">
        <v>10746</v>
      </c>
      <c r="B19389" s="263" t="s">
        <v>33265</v>
      </c>
      <c r="C19389" s="263" t="s">
        <v>12</v>
      </c>
      <c r="D19389" t="s">
        <v>2</v>
      </c>
    </row>
    <row r="19390" spans="1:4" x14ac:dyDescent="0.2">
      <c r="A19390" s="263" t="s">
        <v>20868</v>
      </c>
      <c r="B19390" s="263" t="s">
        <v>33265</v>
      </c>
      <c r="C19390" s="263" t="s">
        <v>12</v>
      </c>
      <c r="D19390" t="s">
        <v>2</v>
      </c>
    </row>
    <row r="19391" spans="1:4" x14ac:dyDescent="0.2">
      <c r="A19391" s="263" t="s">
        <v>10747</v>
      </c>
      <c r="B19391" s="263" t="s">
        <v>33266</v>
      </c>
      <c r="C19391" s="263" t="s">
        <v>12</v>
      </c>
      <c r="D19391" t="s">
        <v>2</v>
      </c>
    </row>
    <row r="19392" spans="1:4" x14ac:dyDescent="0.2">
      <c r="A19392" s="263" t="s">
        <v>20869</v>
      </c>
      <c r="B19392" s="263" t="s">
        <v>33266</v>
      </c>
      <c r="C19392" s="263" t="s">
        <v>12</v>
      </c>
      <c r="D19392" t="s">
        <v>2</v>
      </c>
    </row>
    <row r="19393" spans="1:4" x14ac:dyDescent="0.2">
      <c r="A19393" s="263" t="s">
        <v>10748</v>
      </c>
      <c r="B19393" s="263" t="s">
        <v>33267</v>
      </c>
      <c r="C19393" s="263" t="s">
        <v>12</v>
      </c>
      <c r="D19393" t="s">
        <v>2</v>
      </c>
    </row>
    <row r="19394" spans="1:4" x14ac:dyDescent="0.2">
      <c r="A19394" s="263" t="s">
        <v>20870</v>
      </c>
      <c r="B19394" s="263" t="s">
        <v>33267</v>
      </c>
      <c r="C19394" s="263" t="s">
        <v>12</v>
      </c>
      <c r="D19394" t="s">
        <v>2</v>
      </c>
    </row>
    <row r="19395" spans="1:4" x14ac:dyDescent="0.2">
      <c r="A19395" s="263" t="s">
        <v>10749</v>
      </c>
      <c r="B19395" s="263" t="s">
        <v>33268</v>
      </c>
      <c r="C19395" s="263" t="s">
        <v>12</v>
      </c>
      <c r="D19395" t="s">
        <v>2</v>
      </c>
    </row>
    <row r="19396" spans="1:4" x14ac:dyDescent="0.2">
      <c r="A19396" s="263" t="s">
        <v>20871</v>
      </c>
      <c r="B19396" s="263" t="s">
        <v>33268</v>
      </c>
      <c r="C19396" s="263" t="s">
        <v>12</v>
      </c>
      <c r="D19396" t="s">
        <v>2</v>
      </c>
    </row>
    <row r="19397" spans="1:4" x14ac:dyDescent="0.2">
      <c r="A19397" s="263" t="s">
        <v>10750</v>
      </c>
      <c r="B19397" s="263" t="s">
        <v>33269</v>
      </c>
      <c r="C19397" s="263" t="s">
        <v>12</v>
      </c>
      <c r="D19397" t="s">
        <v>2</v>
      </c>
    </row>
    <row r="19398" spans="1:4" x14ac:dyDescent="0.2">
      <c r="A19398" s="263" t="s">
        <v>20872</v>
      </c>
      <c r="B19398" s="263" t="s">
        <v>33269</v>
      </c>
      <c r="C19398" s="263" t="s">
        <v>12</v>
      </c>
      <c r="D19398" t="s">
        <v>2</v>
      </c>
    </row>
    <row r="19399" spans="1:4" x14ac:dyDescent="0.2">
      <c r="A19399" s="263" t="s">
        <v>10751</v>
      </c>
      <c r="B19399" s="263" t="s">
        <v>33270</v>
      </c>
      <c r="C19399" s="263" t="s">
        <v>12</v>
      </c>
      <c r="D19399" t="s">
        <v>2</v>
      </c>
    </row>
    <row r="19400" spans="1:4" x14ac:dyDescent="0.2">
      <c r="A19400" s="263" t="s">
        <v>20873</v>
      </c>
      <c r="B19400" s="263" t="s">
        <v>33270</v>
      </c>
      <c r="C19400" s="263" t="s">
        <v>12</v>
      </c>
      <c r="D19400" t="s">
        <v>2</v>
      </c>
    </row>
    <row r="19401" spans="1:4" x14ac:dyDescent="0.2">
      <c r="A19401" s="263" t="s">
        <v>10752</v>
      </c>
      <c r="B19401" s="263" t="s">
        <v>33271</v>
      </c>
      <c r="C19401" s="263" t="s">
        <v>12</v>
      </c>
      <c r="D19401" t="s">
        <v>2</v>
      </c>
    </row>
    <row r="19402" spans="1:4" x14ac:dyDescent="0.2">
      <c r="A19402" s="263" t="s">
        <v>20874</v>
      </c>
      <c r="B19402" s="263" t="s">
        <v>33271</v>
      </c>
      <c r="C19402" s="263" t="s">
        <v>12</v>
      </c>
      <c r="D19402" t="s">
        <v>2</v>
      </c>
    </row>
    <row r="19403" spans="1:4" x14ac:dyDescent="0.2">
      <c r="A19403" s="263" t="s">
        <v>10753</v>
      </c>
      <c r="B19403" s="263" t="s">
        <v>33272</v>
      </c>
      <c r="C19403" s="263" t="s">
        <v>12</v>
      </c>
      <c r="D19403" t="s">
        <v>2</v>
      </c>
    </row>
    <row r="19404" spans="1:4" x14ac:dyDescent="0.2">
      <c r="A19404" s="263" t="s">
        <v>20875</v>
      </c>
      <c r="B19404" s="263" t="s">
        <v>33272</v>
      </c>
      <c r="C19404" s="263" t="s">
        <v>12</v>
      </c>
      <c r="D19404" t="s">
        <v>2</v>
      </c>
    </row>
    <row r="19405" spans="1:4" x14ac:dyDescent="0.2">
      <c r="A19405" s="263" t="s">
        <v>10754</v>
      </c>
      <c r="B19405" s="263" t="s">
        <v>33273</v>
      </c>
      <c r="C19405" s="263" t="s">
        <v>12</v>
      </c>
      <c r="D19405" t="s">
        <v>2</v>
      </c>
    </row>
    <row r="19406" spans="1:4" x14ac:dyDescent="0.2">
      <c r="A19406" s="263" t="s">
        <v>20876</v>
      </c>
      <c r="B19406" s="263" t="s">
        <v>33273</v>
      </c>
      <c r="C19406" s="263" t="s">
        <v>12</v>
      </c>
      <c r="D19406" t="s">
        <v>2</v>
      </c>
    </row>
    <row r="19407" spans="1:4" x14ac:dyDescent="0.2">
      <c r="A19407" s="263" t="s">
        <v>10755</v>
      </c>
      <c r="B19407" s="263" t="s">
        <v>33274</v>
      </c>
      <c r="C19407" s="263" t="s">
        <v>12</v>
      </c>
      <c r="D19407" t="s">
        <v>2</v>
      </c>
    </row>
    <row r="19408" spans="1:4" x14ac:dyDescent="0.2">
      <c r="A19408" s="263" t="s">
        <v>20877</v>
      </c>
      <c r="B19408" s="263" t="s">
        <v>33274</v>
      </c>
      <c r="C19408" s="263" t="s">
        <v>12</v>
      </c>
      <c r="D19408" t="s">
        <v>2</v>
      </c>
    </row>
    <row r="19409" spans="1:4" x14ac:dyDescent="0.2">
      <c r="A19409" s="263" t="s">
        <v>10756</v>
      </c>
      <c r="B19409" s="263" t="s">
        <v>33275</v>
      </c>
      <c r="C19409" s="263" t="s">
        <v>12</v>
      </c>
      <c r="D19409" t="s">
        <v>2</v>
      </c>
    </row>
    <row r="19410" spans="1:4" x14ac:dyDescent="0.2">
      <c r="A19410" s="263" t="s">
        <v>20878</v>
      </c>
      <c r="B19410" s="263" t="s">
        <v>33275</v>
      </c>
      <c r="C19410" s="263" t="s">
        <v>12</v>
      </c>
      <c r="D19410" t="s">
        <v>2</v>
      </c>
    </row>
    <row r="19411" spans="1:4" x14ac:dyDescent="0.2">
      <c r="A19411" s="263" t="s">
        <v>10757</v>
      </c>
      <c r="B19411" s="263" t="s">
        <v>33276</v>
      </c>
      <c r="C19411" s="263" t="s">
        <v>12</v>
      </c>
      <c r="D19411" t="s">
        <v>2</v>
      </c>
    </row>
    <row r="19412" spans="1:4" x14ac:dyDescent="0.2">
      <c r="A19412" s="263" t="s">
        <v>20879</v>
      </c>
      <c r="B19412" s="263" t="s">
        <v>33276</v>
      </c>
      <c r="C19412" s="263" t="s">
        <v>12</v>
      </c>
      <c r="D19412" t="s">
        <v>2</v>
      </c>
    </row>
    <row r="19413" spans="1:4" x14ac:dyDescent="0.2">
      <c r="A19413" s="263" t="s">
        <v>10758</v>
      </c>
      <c r="B19413" s="263" t="s">
        <v>33277</v>
      </c>
      <c r="C19413" s="263" t="s">
        <v>12</v>
      </c>
      <c r="D19413" t="s">
        <v>2</v>
      </c>
    </row>
    <row r="19414" spans="1:4" x14ac:dyDescent="0.2">
      <c r="A19414" s="263" t="s">
        <v>20880</v>
      </c>
      <c r="B19414" s="263" t="s">
        <v>33277</v>
      </c>
      <c r="C19414" s="263" t="s">
        <v>12</v>
      </c>
      <c r="D19414" t="s">
        <v>2</v>
      </c>
    </row>
    <row r="19415" spans="1:4" x14ac:dyDescent="0.2">
      <c r="A19415" s="263" t="s">
        <v>10759</v>
      </c>
      <c r="B19415" s="263" t="s">
        <v>33278</v>
      </c>
      <c r="C19415" s="263" t="s">
        <v>12</v>
      </c>
      <c r="D19415" t="s">
        <v>2</v>
      </c>
    </row>
    <row r="19416" spans="1:4" x14ac:dyDescent="0.2">
      <c r="A19416" s="263" t="s">
        <v>20881</v>
      </c>
      <c r="B19416" s="263" t="s">
        <v>33278</v>
      </c>
      <c r="C19416" s="263" t="s">
        <v>12</v>
      </c>
      <c r="D19416" t="s">
        <v>2</v>
      </c>
    </row>
    <row r="19417" spans="1:4" x14ac:dyDescent="0.2">
      <c r="A19417" s="263" t="s">
        <v>10760</v>
      </c>
      <c r="B19417" s="263" t="s">
        <v>33279</v>
      </c>
      <c r="C19417" s="263" t="s">
        <v>12</v>
      </c>
      <c r="D19417" t="s">
        <v>2</v>
      </c>
    </row>
    <row r="19418" spans="1:4" x14ac:dyDescent="0.2">
      <c r="A19418" s="263" t="s">
        <v>20882</v>
      </c>
      <c r="B19418" s="263" t="s">
        <v>33279</v>
      </c>
      <c r="C19418" s="263" t="s">
        <v>12</v>
      </c>
      <c r="D19418" t="s">
        <v>2</v>
      </c>
    </row>
    <row r="19419" spans="1:4" x14ac:dyDescent="0.2">
      <c r="A19419" s="263" t="s">
        <v>10761</v>
      </c>
      <c r="B19419" s="263" t="s">
        <v>33280</v>
      </c>
      <c r="C19419" s="263" t="s">
        <v>12</v>
      </c>
      <c r="D19419" t="s">
        <v>2</v>
      </c>
    </row>
    <row r="19420" spans="1:4" x14ac:dyDescent="0.2">
      <c r="A19420" s="263" t="s">
        <v>20883</v>
      </c>
      <c r="B19420" s="263" t="s">
        <v>33280</v>
      </c>
      <c r="C19420" s="263" t="s">
        <v>12</v>
      </c>
      <c r="D19420" t="s">
        <v>2</v>
      </c>
    </row>
    <row r="19421" spans="1:4" x14ac:dyDescent="0.2">
      <c r="A19421" s="263" t="s">
        <v>10762</v>
      </c>
      <c r="B19421" s="263" t="s">
        <v>33281</v>
      </c>
      <c r="C19421" s="263" t="s">
        <v>12</v>
      </c>
      <c r="D19421" t="s">
        <v>2</v>
      </c>
    </row>
    <row r="19422" spans="1:4" x14ac:dyDescent="0.2">
      <c r="A19422" s="263" t="s">
        <v>20884</v>
      </c>
      <c r="B19422" s="263" t="s">
        <v>33281</v>
      </c>
      <c r="C19422" s="263" t="s">
        <v>12</v>
      </c>
      <c r="D19422" t="s">
        <v>2</v>
      </c>
    </row>
    <row r="19423" spans="1:4" x14ac:dyDescent="0.2">
      <c r="A19423" s="263" t="s">
        <v>10763</v>
      </c>
      <c r="B19423" s="263" t="s">
        <v>33282</v>
      </c>
      <c r="C19423" s="263" t="s">
        <v>12</v>
      </c>
      <c r="D19423" t="s">
        <v>2</v>
      </c>
    </row>
    <row r="19424" spans="1:4" x14ac:dyDescent="0.2">
      <c r="A19424" s="263" t="s">
        <v>20885</v>
      </c>
      <c r="B19424" s="263" t="s">
        <v>33282</v>
      </c>
      <c r="C19424" s="263" t="s">
        <v>12</v>
      </c>
      <c r="D19424" t="s">
        <v>2</v>
      </c>
    </row>
    <row r="19425" spans="1:4" x14ac:dyDescent="0.2">
      <c r="A19425" s="263" t="s">
        <v>10764</v>
      </c>
      <c r="B19425" s="263" t="s">
        <v>33283</v>
      </c>
      <c r="C19425" s="263" t="s">
        <v>12</v>
      </c>
      <c r="D19425" t="s">
        <v>2</v>
      </c>
    </row>
    <row r="19426" spans="1:4" x14ac:dyDescent="0.2">
      <c r="A19426" s="263" t="s">
        <v>20886</v>
      </c>
      <c r="B19426" s="263" t="s">
        <v>33283</v>
      </c>
      <c r="C19426" s="263" t="s">
        <v>12</v>
      </c>
      <c r="D19426" t="s">
        <v>2</v>
      </c>
    </row>
    <row r="19427" spans="1:4" x14ac:dyDescent="0.2">
      <c r="A19427" s="263" t="s">
        <v>10765</v>
      </c>
      <c r="B19427" s="263" t="s">
        <v>33284</v>
      </c>
      <c r="C19427" s="263" t="s">
        <v>12</v>
      </c>
      <c r="D19427" t="s">
        <v>2</v>
      </c>
    </row>
    <row r="19428" spans="1:4" x14ac:dyDescent="0.2">
      <c r="A19428" s="263" t="s">
        <v>20887</v>
      </c>
      <c r="B19428" s="263" t="s">
        <v>33284</v>
      </c>
      <c r="C19428" s="263" t="s">
        <v>12</v>
      </c>
      <c r="D19428" t="s">
        <v>2</v>
      </c>
    </row>
    <row r="19429" spans="1:4" x14ac:dyDescent="0.2">
      <c r="A19429" s="263" t="s">
        <v>10766</v>
      </c>
      <c r="B19429" s="263" t="s">
        <v>33285</v>
      </c>
      <c r="C19429" s="263" t="s">
        <v>12</v>
      </c>
      <c r="D19429" t="s">
        <v>2</v>
      </c>
    </row>
    <row r="19430" spans="1:4" x14ac:dyDescent="0.2">
      <c r="A19430" s="263" t="s">
        <v>20888</v>
      </c>
      <c r="B19430" s="263" t="s">
        <v>33285</v>
      </c>
      <c r="C19430" s="263" t="s">
        <v>12</v>
      </c>
      <c r="D19430" t="s">
        <v>2</v>
      </c>
    </row>
    <row r="19431" spans="1:4" x14ac:dyDescent="0.2">
      <c r="A19431" s="263" t="s">
        <v>10767</v>
      </c>
      <c r="B19431" s="263" t="s">
        <v>33286</v>
      </c>
      <c r="C19431" s="263" t="s">
        <v>12</v>
      </c>
      <c r="D19431" t="s">
        <v>2</v>
      </c>
    </row>
    <row r="19432" spans="1:4" x14ac:dyDescent="0.2">
      <c r="A19432" s="263" t="s">
        <v>20889</v>
      </c>
      <c r="B19432" s="263" t="s">
        <v>33286</v>
      </c>
      <c r="C19432" s="263" t="s">
        <v>12</v>
      </c>
      <c r="D19432" t="s">
        <v>2</v>
      </c>
    </row>
    <row r="19433" spans="1:4" x14ac:dyDescent="0.2">
      <c r="A19433" s="263" t="s">
        <v>10768</v>
      </c>
      <c r="B19433" s="263" t="s">
        <v>33287</v>
      </c>
      <c r="C19433" s="263" t="s">
        <v>12</v>
      </c>
      <c r="D19433" t="s">
        <v>2</v>
      </c>
    </row>
    <row r="19434" spans="1:4" x14ac:dyDescent="0.2">
      <c r="A19434" s="263" t="s">
        <v>20890</v>
      </c>
      <c r="B19434" s="263" t="s">
        <v>33287</v>
      </c>
      <c r="C19434" s="263" t="s">
        <v>12</v>
      </c>
      <c r="D19434" t="s">
        <v>2</v>
      </c>
    </row>
    <row r="19435" spans="1:4" x14ac:dyDescent="0.2">
      <c r="A19435" s="263" t="s">
        <v>10769</v>
      </c>
      <c r="B19435" s="263" t="s">
        <v>33288</v>
      </c>
      <c r="C19435" s="263" t="s">
        <v>12</v>
      </c>
      <c r="D19435" t="s">
        <v>2</v>
      </c>
    </row>
    <row r="19436" spans="1:4" x14ac:dyDescent="0.2">
      <c r="A19436" s="263" t="s">
        <v>20891</v>
      </c>
      <c r="B19436" s="263" t="s">
        <v>33288</v>
      </c>
      <c r="C19436" s="263" t="s">
        <v>12</v>
      </c>
      <c r="D19436" t="s">
        <v>2</v>
      </c>
    </row>
    <row r="19437" spans="1:4" x14ac:dyDescent="0.2">
      <c r="A19437" s="263" t="s">
        <v>10770</v>
      </c>
      <c r="B19437" s="263" t="s">
        <v>33289</v>
      </c>
      <c r="C19437" s="263" t="s">
        <v>12</v>
      </c>
      <c r="D19437" t="s">
        <v>2</v>
      </c>
    </row>
    <row r="19438" spans="1:4" x14ac:dyDescent="0.2">
      <c r="A19438" s="263" t="s">
        <v>20892</v>
      </c>
      <c r="B19438" s="263" t="s">
        <v>33289</v>
      </c>
      <c r="C19438" s="263" t="s">
        <v>12</v>
      </c>
      <c r="D19438" t="s">
        <v>2</v>
      </c>
    </row>
    <row r="19439" spans="1:4" x14ac:dyDescent="0.2">
      <c r="A19439" s="263" t="s">
        <v>10771</v>
      </c>
      <c r="B19439" s="263" t="s">
        <v>33290</v>
      </c>
      <c r="C19439" s="263" t="s">
        <v>12</v>
      </c>
      <c r="D19439" t="s">
        <v>2</v>
      </c>
    </row>
    <row r="19440" spans="1:4" x14ac:dyDescent="0.2">
      <c r="A19440" s="263" t="s">
        <v>20893</v>
      </c>
      <c r="B19440" s="263" t="s">
        <v>33290</v>
      </c>
      <c r="C19440" s="263" t="s">
        <v>12</v>
      </c>
      <c r="D19440" t="s">
        <v>2</v>
      </c>
    </row>
    <row r="19441" spans="1:4" x14ac:dyDescent="0.2">
      <c r="A19441" s="263" t="s">
        <v>10772</v>
      </c>
      <c r="B19441" s="263" t="s">
        <v>33291</v>
      </c>
      <c r="C19441" s="263" t="s">
        <v>12</v>
      </c>
      <c r="D19441" t="s">
        <v>2</v>
      </c>
    </row>
    <row r="19442" spans="1:4" x14ac:dyDescent="0.2">
      <c r="A19442" s="263" t="s">
        <v>20894</v>
      </c>
      <c r="B19442" s="263" t="s">
        <v>33291</v>
      </c>
      <c r="C19442" s="263" t="s">
        <v>12</v>
      </c>
      <c r="D19442" t="s">
        <v>2</v>
      </c>
    </row>
    <row r="19443" spans="1:4" x14ac:dyDescent="0.2">
      <c r="A19443" s="263" t="s">
        <v>10773</v>
      </c>
      <c r="B19443" s="263" t="s">
        <v>33292</v>
      </c>
      <c r="C19443" s="263" t="s">
        <v>12</v>
      </c>
      <c r="D19443" t="s">
        <v>2</v>
      </c>
    </row>
    <row r="19444" spans="1:4" x14ac:dyDescent="0.2">
      <c r="A19444" s="263" t="s">
        <v>20895</v>
      </c>
      <c r="B19444" s="263" t="s">
        <v>33292</v>
      </c>
      <c r="C19444" s="263" t="s">
        <v>12</v>
      </c>
      <c r="D19444" t="s">
        <v>2</v>
      </c>
    </row>
    <row r="19445" spans="1:4" x14ac:dyDescent="0.2">
      <c r="A19445" s="263" t="s">
        <v>10774</v>
      </c>
      <c r="B19445" s="263" t="s">
        <v>33293</v>
      </c>
      <c r="C19445" s="263" t="s">
        <v>12</v>
      </c>
      <c r="D19445" t="s">
        <v>2</v>
      </c>
    </row>
    <row r="19446" spans="1:4" x14ac:dyDescent="0.2">
      <c r="A19446" s="263" t="s">
        <v>20896</v>
      </c>
      <c r="B19446" s="263" t="s">
        <v>33293</v>
      </c>
      <c r="C19446" s="263" t="s">
        <v>12</v>
      </c>
      <c r="D19446" t="s">
        <v>2</v>
      </c>
    </row>
    <row r="19447" spans="1:4" x14ac:dyDescent="0.2">
      <c r="A19447" s="263" t="s">
        <v>10775</v>
      </c>
      <c r="B19447" s="263" t="s">
        <v>33294</v>
      </c>
      <c r="C19447" s="263" t="s">
        <v>12</v>
      </c>
      <c r="D19447" t="s">
        <v>2</v>
      </c>
    </row>
    <row r="19448" spans="1:4" x14ac:dyDescent="0.2">
      <c r="A19448" s="263" t="s">
        <v>20897</v>
      </c>
      <c r="B19448" s="263" t="s">
        <v>33294</v>
      </c>
      <c r="C19448" s="263" t="s">
        <v>12</v>
      </c>
      <c r="D19448" t="s">
        <v>2</v>
      </c>
    </row>
    <row r="19449" spans="1:4" x14ac:dyDescent="0.2">
      <c r="A19449" s="263" t="s">
        <v>10776</v>
      </c>
      <c r="B19449" s="263" t="s">
        <v>33295</v>
      </c>
      <c r="C19449" s="263" t="s">
        <v>12</v>
      </c>
      <c r="D19449" t="s">
        <v>2</v>
      </c>
    </row>
    <row r="19450" spans="1:4" x14ac:dyDescent="0.2">
      <c r="A19450" s="263" t="s">
        <v>20898</v>
      </c>
      <c r="B19450" s="263" t="s">
        <v>33295</v>
      </c>
      <c r="C19450" s="263" t="s">
        <v>12</v>
      </c>
      <c r="D19450" t="s">
        <v>2</v>
      </c>
    </row>
    <row r="19451" spans="1:4" x14ac:dyDescent="0.2">
      <c r="A19451" s="263" t="s">
        <v>10777</v>
      </c>
      <c r="B19451" s="263" t="s">
        <v>33296</v>
      </c>
      <c r="C19451" s="263" t="s">
        <v>12</v>
      </c>
      <c r="D19451" t="s">
        <v>2</v>
      </c>
    </row>
    <row r="19452" spans="1:4" x14ac:dyDescent="0.2">
      <c r="A19452" s="263" t="s">
        <v>20899</v>
      </c>
      <c r="B19452" s="263" t="s">
        <v>33296</v>
      </c>
      <c r="C19452" s="263" t="s">
        <v>12</v>
      </c>
      <c r="D19452" t="s">
        <v>2</v>
      </c>
    </row>
    <row r="19453" spans="1:4" x14ac:dyDescent="0.2">
      <c r="A19453" s="263" t="s">
        <v>10778</v>
      </c>
      <c r="B19453" s="263" t="s">
        <v>33297</v>
      </c>
      <c r="C19453" s="263" t="s">
        <v>12</v>
      </c>
      <c r="D19453" t="s">
        <v>2</v>
      </c>
    </row>
    <row r="19454" spans="1:4" x14ac:dyDescent="0.2">
      <c r="A19454" s="263" t="s">
        <v>20900</v>
      </c>
      <c r="B19454" s="263" t="s">
        <v>33297</v>
      </c>
      <c r="C19454" s="263" t="s">
        <v>12</v>
      </c>
      <c r="D19454" t="s">
        <v>2</v>
      </c>
    </row>
    <row r="19455" spans="1:4" x14ac:dyDescent="0.2">
      <c r="A19455" s="263" t="s">
        <v>10779</v>
      </c>
      <c r="B19455" s="263" t="s">
        <v>33298</v>
      </c>
      <c r="C19455" s="263" t="s">
        <v>12</v>
      </c>
      <c r="D19455" t="s">
        <v>2</v>
      </c>
    </row>
    <row r="19456" spans="1:4" x14ac:dyDescent="0.2">
      <c r="A19456" s="263" t="s">
        <v>20901</v>
      </c>
      <c r="B19456" s="263" t="s">
        <v>33298</v>
      </c>
      <c r="C19456" s="263" t="s">
        <v>12</v>
      </c>
      <c r="D19456" t="s">
        <v>2</v>
      </c>
    </row>
    <row r="19457" spans="1:4" x14ac:dyDescent="0.2">
      <c r="A19457" s="263" t="s">
        <v>10780</v>
      </c>
      <c r="B19457" s="263" t="s">
        <v>33299</v>
      </c>
      <c r="C19457" s="263" t="s">
        <v>12</v>
      </c>
      <c r="D19457" t="s">
        <v>2</v>
      </c>
    </row>
    <row r="19458" spans="1:4" x14ac:dyDescent="0.2">
      <c r="A19458" s="263" t="s">
        <v>20902</v>
      </c>
      <c r="B19458" s="263" t="s">
        <v>33299</v>
      </c>
      <c r="C19458" s="263" t="s">
        <v>12</v>
      </c>
      <c r="D19458" t="s">
        <v>2</v>
      </c>
    </row>
    <row r="19459" spans="1:4" x14ac:dyDescent="0.2">
      <c r="A19459" s="263" t="s">
        <v>5207</v>
      </c>
      <c r="B19459" s="263" t="s">
        <v>33300</v>
      </c>
      <c r="C19459" s="263" t="s">
        <v>12</v>
      </c>
      <c r="D19459" t="s">
        <v>2</v>
      </c>
    </row>
    <row r="19460" spans="1:4" x14ac:dyDescent="0.2">
      <c r="A19460" s="263" t="s">
        <v>20903</v>
      </c>
      <c r="B19460" s="263" t="s">
        <v>33300</v>
      </c>
      <c r="C19460" s="263" t="s">
        <v>12</v>
      </c>
      <c r="D19460" t="s">
        <v>2</v>
      </c>
    </row>
    <row r="19461" spans="1:4" x14ac:dyDescent="0.2">
      <c r="A19461" s="263" t="s">
        <v>5208</v>
      </c>
      <c r="B19461" s="263" t="s">
        <v>33301</v>
      </c>
      <c r="C19461" s="263" t="s">
        <v>12</v>
      </c>
      <c r="D19461" t="s">
        <v>2</v>
      </c>
    </row>
    <row r="19462" spans="1:4" x14ac:dyDescent="0.2">
      <c r="A19462" s="263" t="s">
        <v>20904</v>
      </c>
      <c r="B19462" s="263" t="s">
        <v>33301</v>
      </c>
      <c r="C19462" s="263" t="s">
        <v>12</v>
      </c>
      <c r="D19462" t="s">
        <v>2</v>
      </c>
    </row>
    <row r="19463" spans="1:4" x14ac:dyDescent="0.2">
      <c r="A19463" s="263" t="s">
        <v>5209</v>
      </c>
      <c r="B19463" s="263" t="s">
        <v>33302</v>
      </c>
      <c r="C19463" s="263" t="s">
        <v>12</v>
      </c>
      <c r="D19463" t="s">
        <v>2</v>
      </c>
    </row>
    <row r="19464" spans="1:4" x14ac:dyDescent="0.2">
      <c r="A19464" s="263" t="s">
        <v>20905</v>
      </c>
      <c r="B19464" s="263" t="s">
        <v>33302</v>
      </c>
      <c r="C19464" s="263" t="s">
        <v>12</v>
      </c>
      <c r="D19464" t="s">
        <v>2</v>
      </c>
    </row>
    <row r="19465" spans="1:4" x14ac:dyDescent="0.2">
      <c r="A19465" s="263" t="s">
        <v>5210</v>
      </c>
      <c r="B19465" s="263" t="s">
        <v>33303</v>
      </c>
      <c r="C19465" s="263" t="s">
        <v>12</v>
      </c>
      <c r="D19465" t="s">
        <v>2</v>
      </c>
    </row>
    <row r="19466" spans="1:4" x14ac:dyDescent="0.2">
      <c r="A19466" s="263" t="s">
        <v>20906</v>
      </c>
      <c r="B19466" s="263" t="s">
        <v>33303</v>
      </c>
      <c r="C19466" s="263" t="s">
        <v>12</v>
      </c>
      <c r="D19466" t="s">
        <v>2</v>
      </c>
    </row>
    <row r="19467" spans="1:4" x14ac:dyDescent="0.2">
      <c r="A19467" s="263" t="s">
        <v>5211</v>
      </c>
      <c r="B19467" s="263" t="s">
        <v>33304</v>
      </c>
      <c r="C19467" s="263" t="s">
        <v>12</v>
      </c>
      <c r="D19467" t="s">
        <v>2</v>
      </c>
    </row>
    <row r="19468" spans="1:4" x14ac:dyDescent="0.2">
      <c r="A19468" s="263" t="s">
        <v>20907</v>
      </c>
      <c r="B19468" s="263" t="s">
        <v>33304</v>
      </c>
      <c r="C19468" s="263" t="s">
        <v>12</v>
      </c>
      <c r="D19468" t="s">
        <v>2</v>
      </c>
    </row>
    <row r="19469" spans="1:4" x14ac:dyDescent="0.2">
      <c r="A19469" s="263" t="s">
        <v>5212</v>
      </c>
      <c r="B19469" s="263" t="s">
        <v>33305</v>
      </c>
      <c r="C19469" s="263" t="s">
        <v>12</v>
      </c>
      <c r="D19469" t="s">
        <v>2</v>
      </c>
    </row>
    <row r="19470" spans="1:4" x14ac:dyDescent="0.2">
      <c r="A19470" s="263" t="s">
        <v>20908</v>
      </c>
      <c r="B19470" s="263" t="s">
        <v>33305</v>
      </c>
      <c r="C19470" s="263" t="s">
        <v>12</v>
      </c>
      <c r="D19470" t="s">
        <v>2</v>
      </c>
    </row>
    <row r="19471" spans="1:4" x14ac:dyDescent="0.2">
      <c r="A19471" s="263" t="s">
        <v>5213</v>
      </c>
      <c r="B19471" s="263" t="s">
        <v>33306</v>
      </c>
      <c r="C19471" s="263" t="s">
        <v>12</v>
      </c>
      <c r="D19471" t="s">
        <v>2</v>
      </c>
    </row>
    <row r="19472" spans="1:4" x14ac:dyDescent="0.2">
      <c r="A19472" s="263" t="s">
        <v>20909</v>
      </c>
      <c r="B19472" s="263" t="s">
        <v>33306</v>
      </c>
      <c r="C19472" s="263" t="s">
        <v>12</v>
      </c>
      <c r="D19472" t="s">
        <v>2</v>
      </c>
    </row>
    <row r="19473" spans="1:4" x14ac:dyDescent="0.2">
      <c r="A19473" s="263" t="s">
        <v>5214</v>
      </c>
      <c r="B19473" s="263" t="s">
        <v>33307</v>
      </c>
      <c r="C19473" s="263" t="s">
        <v>12</v>
      </c>
      <c r="D19473" t="s">
        <v>2</v>
      </c>
    </row>
    <row r="19474" spans="1:4" x14ac:dyDescent="0.2">
      <c r="A19474" s="263" t="s">
        <v>20910</v>
      </c>
      <c r="B19474" s="263" t="s">
        <v>33307</v>
      </c>
      <c r="C19474" s="263" t="s">
        <v>12</v>
      </c>
      <c r="D19474" t="s">
        <v>2</v>
      </c>
    </row>
    <row r="19475" spans="1:4" x14ac:dyDescent="0.2">
      <c r="A19475" s="263" t="s">
        <v>10781</v>
      </c>
      <c r="B19475" s="263" t="s">
        <v>33308</v>
      </c>
      <c r="C19475" s="263" t="s">
        <v>12</v>
      </c>
      <c r="D19475" t="s">
        <v>2</v>
      </c>
    </row>
    <row r="19476" spans="1:4" x14ac:dyDescent="0.2">
      <c r="A19476" s="263" t="s">
        <v>20911</v>
      </c>
      <c r="B19476" s="263" t="s">
        <v>33308</v>
      </c>
      <c r="C19476" s="263" t="s">
        <v>12</v>
      </c>
      <c r="D19476" t="s">
        <v>2</v>
      </c>
    </row>
    <row r="19477" spans="1:4" x14ac:dyDescent="0.2">
      <c r="A19477" s="263" t="s">
        <v>5215</v>
      </c>
      <c r="B19477" s="263" t="s">
        <v>33309</v>
      </c>
      <c r="C19477" s="263" t="s">
        <v>12</v>
      </c>
      <c r="D19477" t="s">
        <v>2</v>
      </c>
    </row>
    <row r="19478" spans="1:4" x14ac:dyDescent="0.2">
      <c r="A19478" s="263" t="s">
        <v>20912</v>
      </c>
      <c r="B19478" s="263" t="s">
        <v>33309</v>
      </c>
      <c r="C19478" s="263" t="s">
        <v>12</v>
      </c>
      <c r="D19478" t="s">
        <v>2</v>
      </c>
    </row>
    <row r="19479" spans="1:4" x14ac:dyDescent="0.2">
      <c r="A19479" s="263" t="s">
        <v>5216</v>
      </c>
      <c r="B19479" s="263" t="s">
        <v>33310</v>
      </c>
      <c r="C19479" s="263" t="s">
        <v>12</v>
      </c>
      <c r="D19479" t="s">
        <v>2</v>
      </c>
    </row>
    <row r="19480" spans="1:4" x14ac:dyDescent="0.2">
      <c r="A19480" s="263" t="s">
        <v>20913</v>
      </c>
      <c r="B19480" s="263" t="s">
        <v>33310</v>
      </c>
      <c r="C19480" s="263" t="s">
        <v>12</v>
      </c>
      <c r="D19480" t="s">
        <v>2</v>
      </c>
    </row>
    <row r="19481" spans="1:4" x14ac:dyDescent="0.2">
      <c r="A19481" s="263" t="s">
        <v>5217</v>
      </c>
      <c r="B19481" s="263" t="s">
        <v>33311</v>
      </c>
      <c r="C19481" s="263" t="s">
        <v>12</v>
      </c>
      <c r="D19481" t="s">
        <v>2</v>
      </c>
    </row>
    <row r="19482" spans="1:4" x14ac:dyDescent="0.2">
      <c r="A19482" s="263" t="s">
        <v>20914</v>
      </c>
      <c r="B19482" s="263" t="s">
        <v>33311</v>
      </c>
      <c r="C19482" s="263" t="s">
        <v>12</v>
      </c>
      <c r="D19482" t="s">
        <v>2</v>
      </c>
    </row>
    <row r="19483" spans="1:4" x14ac:dyDescent="0.2">
      <c r="A19483" s="263" t="s">
        <v>5218</v>
      </c>
      <c r="B19483" s="263" t="s">
        <v>33312</v>
      </c>
      <c r="C19483" s="263" t="s">
        <v>12</v>
      </c>
      <c r="D19483" t="s">
        <v>2</v>
      </c>
    </row>
    <row r="19484" spans="1:4" x14ac:dyDescent="0.2">
      <c r="A19484" s="263" t="s">
        <v>20915</v>
      </c>
      <c r="B19484" s="263" t="s">
        <v>33312</v>
      </c>
      <c r="C19484" s="263" t="s">
        <v>12</v>
      </c>
      <c r="D19484" t="s">
        <v>2</v>
      </c>
    </row>
    <row r="19485" spans="1:4" x14ac:dyDescent="0.2">
      <c r="A19485" s="263" t="s">
        <v>5219</v>
      </c>
      <c r="B19485" s="263" t="s">
        <v>33313</v>
      </c>
      <c r="C19485" s="263" t="s">
        <v>12</v>
      </c>
      <c r="D19485" t="s">
        <v>2</v>
      </c>
    </row>
    <row r="19486" spans="1:4" x14ac:dyDescent="0.2">
      <c r="A19486" s="263" t="s">
        <v>20916</v>
      </c>
      <c r="B19486" s="263" t="s">
        <v>33313</v>
      </c>
      <c r="C19486" s="263" t="s">
        <v>12</v>
      </c>
      <c r="D19486" t="s">
        <v>2</v>
      </c>
    </row>
    <row r="19487" spans="1:4" x14ac:dyDescent="0.2">
      <c r="A19487" s="263" t="s">
        <v>10782</v>
      </c>
      <c r="B19487" s="263" t="s">
        <v>33314</v>
      </c>
      <c r="C19487" s="263" t="s">
        <v>12</v>
      </c>
      <c r="D19487" t="s">
        <v>2</v>
      </c>
    </row>
    <row r="19488" spans="1:4" x14ac:dyDescent="0.2">
      <c r="A19488" s="263" t="s">
        <v>20917</v>
      </c>
      <c r="B19488" s="263" t="s">
        <v>33314</v>
      </c>
      <c r="C19488" s="263" t="s">
        <v>12</v>
      </c>
      <c r="D19488" t="s">
        <v>2</v>
      </c>
    </row>
    <row r="19489" spans="1:4" x14ac:dyDescent="0.2">
      <c r="A19489" s="263" t="s">
        <v>5220</v>
      </c>
      <c r="B19489" s="263" t="s">
        <v>33315</v>
      </c>
      <c r="C19489" s="263" t="s">
        <v>12</v>
      </c>
      <c r="D19489" t="s">
        <v>2</v>
      </c>
    </row>
    <row r="19490" spans="1:4" x14ac:dyDescent="0.2">
      <c r="A19490" s="263" t="s">
        <v>20918</v>
      </c>
      <c r="B19490" s="263" t="s">
        <v>33315</v>
      </c>
      <c r="C19490" s="263" t="s">
        <v>12</v>
      </c>
      <c r="D19490" t="s">
        <v>2</v>
      </c>
    </row>
    <row r="19491" spans="1:4" x14ac:dyDescent="0.2">
      <c r="A19491" s="263" t="s">
        <v>5221</v>
      </c>
      <c r="B19491" s="263" t="s">
        <v>33316</v>
      </c>
      <c r="C19491" s="263" t="s">
        <v>12</v>
      </c>
      <c r="D19491" t="s">
        <v>2</v>
      </c>
    </row>
    <row r="19492" spans="1:4" x14ac:dyDescent="0.2">
      <c r="A19492" s="263" t="s">
        <v>20919</v>
      </c>
      <c r="B19492" s="263" t="s">
        <v>33316</v>
      </c>
      <c r="C19492" s="263" t="s">
        <v>12</v>
      </c>
      <c r="D19492" t="s">
        <v>2</v>
      </c>
    </row>
    <row r="19493" spans="1:4" x14ac:dyDescent="0.2">
      <c r="A19493" s="263" t="s">
        <v>5222</v>
      </c>
      <c r="B19493" s="263" t="s">
        <v>33317</v>
      </c>
      <c r="C19493" s="263" t="s">
        <v>12</v>
      </c>
      <c r="D19493" t="s">
        <v>2</v>
      </c>
    </row>
    <row r="19494" spans="1:4" x14ac:dyDescent="0.2">
      <c r="A19494" s="263" t="s">
        <v>20920</v>
      </c>
      <c r="B19494" s="263" t="s">
        <v>33317</v>
      </c>
      <c r="C19494" s="263" t="s">
        <v>12</v>
      </c>
      <c r="D19494" t="s">
        <v>2</v>
      </c>
    </row>
    <row r="19495" spans="1:4" x14ac:dyDescent="0.2">
      <c r="A19495" s="263" t="s">
        <v>5223</v>
      </c>
      <c r="B19495" s="263" t="s">
        <v>33318</v>
      </c>
      <c r="C19495" s="263" t="s">
        <v>12</v>
      </c>
      <c r="D19495" t="s">
        <v>2</v>
      </c>
    </row>
    <row r="19496" spans="1:4" x14ac:dyDescent="0.2">
      <c r="A19496" s="263" t="s">
        <v>20921</v>
      </c>
      <c r="B19496" s="263" t="s">
        <v>33318</v>
      </c>
      <c r="C19496" s="263" t="s">
        <v>12</v>
      </c>
      <c r="D19496" t="s">
        <v>2</v>
      </c>
    </row>
    <row r="19497" spans="1:4" x14ac:dyDescent="0.2">
      <c r="A19497" s="263" t="s">
        <v>5224</v>
      </c>
      <c r="B19497" s="263" t="s">
        <v>33319</v>
      </c>
      <c r="C19497" s="263" t="s">
        <v>12</v>
      </c>
      <c r="D19497" t="s">
        <v>2</v>
      </c>
    </row>
    <row r="19498" spans="1:4" x14ac:dyDescent="0.2">
      <c r="A19498" s="263" t="s">
        <v>20922</v>
      </c>
      <c r="B19498" s="263" t="s">
        <v>33319</v>
      </c>
      <c r="C19498" s="263" t="s">
        <v>12</v>
      </c>
      <c r="D19498" t="s">
        <v>2</v>
      </c>
    </row>
    <row r="19499" spans="1:4" x14ac:dyDescent="0.2">
      <c r="A19499" s="263" t="s">
        <v>5225</v>
      </c>
      <c r="B19499" s="263" t="s">
        <v>33320</v>
      </c>
      <c r="C19499" s="263" t="s">
        <v>12</v>
      </c>
      <c r="D19499" t="s">
        <v>2</v>
      </c>
    </row>
    <row r="19500" spans="1:4" x14ac:dyDescent="0.2">
      <c r="A19500" s="263" t="s">
        <v>20923</v>
      </c>
      <c r="B19500" s="263" t="s">
        <v>33320</v>
      </c>
      <c r="C19500" s="263" t="s">
        <v>12</v>
      </c>
      <c r="D19500" t="s">
        <v>2</v>
      </c>
    </row>
    <row r="19501" spans="1:4" x14ac:dyDescent="0.2">
      <c r="A19501" s="263" t="s">
        <v>5226</v>
      </c>
      <c r="B19501" s="263" t="s">
        <v>33321</v>
      </c>
      <c r="C19501" s="263" t="s">
        <v>12</v>
      </c>
      <c r="D19501" t="s">
        <v>2</v>
      </c>
    </row>
    <row r="19502" spans="1:4" x14ac:dyDescent="0.2">
      <c r="A19502" s="263" t="s">
        <v>20924</v>
      </c>
      <c r="B19502" s="263" t="s">
        <v>33321</v>
      </c>
      <c r="C19502" s="263" t="s">
        <v>12</v>
      </c>
      <c r="D19502" t="s">
        <v>2</v>
      </c>
    </row>
    <row r="19503" spans="1:4" x14ac:dyDescent="0.2">
      <c r="A19503" s="263" t="s">
        <v>5227</v>
      </c>
      <c r="B19503" s="263" t="s">
        <v>33322</v>
      </c>
      <c r="C19503" s="263" t="s">
        <v>12</v>
      </c>
      <c r="D19503" t="s">
        <v>2</v>
      </c>
    </row>
    <row r="19504" spans="1:4" x14ac:dyDescent="0.2">
      <c r="A19504" s="263" t="s">
        <v>20925</v>
      </c>
      <c r="B19504" s="263" t="s">
        <v>33322</v>
      </c>
      <c r="C19504" s="263" t="s">
        <v>12</v>
      </c>
      <c r="D19504" t="s">
        <v>2</v>
      </c>
    </row>
    <row r="19505" spans="1:4" x14ac:dyDescent="0.2">
      <c r="A19505" s="263" t="s">
        <v>5228</v>
      </c>
      <c r="B19505" s="263" t="s">
        <v>33323</v>
      </c>
      <c r="C19505" s="263" t="s">
        <v>12</v>
      </c>
      <c r="D19505" t="s">
        <v>2</v>
      </c>
    </row>
    <row r="19506" spans="1:4" x14ac:dyDescent="0.2">
      <c r="A19506" s="263" t="s">
        <v>20926</v>
      </c>
      <c r="B19506" s="263" t="s">
        <v>33323</v>
      </c>
      <c r="C19506" s="263" t="s">
        <v>12</v>
      </c>
      <c r="D19506" t="s">
        <v>2</v>
      </c>
    </row>
    <row r="19507" spans="1:4" x14ac:dyDescent="0.2">
      <c r="A19507" s="263" t="s">
        <v>5229</v>
      </c>
      <c r="B19507" s="263" t="s">
        <v>33324</v>
      </c>
      <c r="C19507" s="263" t="s">
        <v>12</v>
      </c>
      <c r="D19507" t="s">
        <v>2</v>
      </c>
    </row>
    <row r="19508" spans="1:4" x14ac:dyDescent="0.2">
      <c r="A19508" s="263" t="s">
        <v>20927</v>
      </c>
      <c r="B19508" s="263" t="s">
        <v>33324</v>
      </c>
      <c r="C19508" s="263" t="s">
        <v>12</v>
      </c>
      <c r="D19508" t="s">
        <v>2</v>
      </c>
    </row>
    <row r="19509" spans="1:4" x14ac:dyDescent="0.2">
      <c r="A19509" s="263" t="s">
        <v>5230</v>
      </c>
      <c r="B19509" s="263" t="s">
        <v>33325</v>
      </c>
      <c r="C19509" s="263" t="s">
        <v>12</v>
      </c>
      <c r="D19509" t="s">
        <v>2</v>
      </c>
    </row>
    <row r="19510" spans="1:4" x14ac:dyDescent="0.2">
      <c r="A19510" s="263" t="s">
        <v>20928</v>
      </c>
      <c r="B19510" s="263" t="s">
        <v>33325</v>
      </c>
      <c r="C19510" s="263" t="s">
        <v>12</v>
      </c>
      <c r="D19510" t="s">
        <v>2</v>
      </c>
    </row>
    <row r="19511" spans="1:4" x14ac:dyDescent="0.2">
      <c r="A19511" s="263" t="s">
        <v>5231</v>
      </c>
      <c r="B19511" s="263" t="s">
        <v>33326</v>
      </c>
      <c r="C19511" s="263" t="s">
        <v>12</v>
      </c>
      <c r="D19511" t="s">
        <v>2</v>
      </c>
    </row>
    <row r="19512" spans="1:4" x14ac:dyDescent="0.2">
      <c r="A19512" s="263" t="s">
        <v>20929</v>
      </c>
      <c r="B19512" s="263" t="s">
        <v>33326</v>
      </c>
      <c r="C19512" s="263" t="s">
        <v>12</v>
      </c>
      <c r="D19512" t="s">
        <v>2</v>
      </c>
    </row>
    <row r="19513" spans="1:4" x14ac:dyDescent="0.2">
      <c r="A19513" s="263" t="s">
        <v>5232</v>
      </c>
      <c r="B19513" s="263" t="s">
        <v>33327</v>
      </c>
      <c r="C19513" s="263" t="s">
        <v>12</v>
      </c>
      <c r="D19513" t="s">
        <v>2</v>
      </c>
    </row>
    <row r="19514" spans="1:4" x14ac:dyDescent="0.2">
      <c r="A19514" s="263" t="s">
        <v>20930</v>
      </c>
      <c r="B19514" s="263" t="s">
        <v>33327</v>
      </c>
      <c r="C19514" s="263" t="s">
        <v>12</v>
      </c>
      <c r="D19514" t="s">
        <v>2</v>
      </c>
    </row>
    <row r="19515" spans="1:4" x14ac:dyDescent="0.2">
      <c r="A19515" s="263" t="s">
        <v>5233</v>
      </c>
      <c r="B19515" s="263" t="s">
        <v>33328</v>
      </c>
      <c r="C19515" s="263" t="s">
        <v>12</v>
      </c>
      <c r="D19515" t="s">
        <v>2</v>
      </c>
    </row>
    <row r="19516" spans="1:4" x14ac:dyDescent="0.2">
      <c r="A19516" s="263" t="s">
        <v>20931</v>
      </c>
      <c r="B19516" s="263" t="s">
        <v>33328</v>
      </c>
      <c r="C19516" s="263" t="s">
        <v>12</v>
      </c>
      <c r="D19516" t="s">
        <v>2</v>
      </c>
    </row>
    <row r="19517" spans="1:4" x14ac:dyDescent="0.2">
      <c r="A19517" s="263" t="s">
        <v>5234</v>
      </c>
      <c r="B19517" s="263" t="s">
        <v>33329</v>
      </c>
      <c r="C19517" s="263" t="s">
        <v>12</v>
      </c>
      <c r="D19517" t="s">
        <v>2</v>
      </c>
    </row>
    <row r="19518" spans="1:4" x14ac:dyDescent="0.2">
      <c r="A19518" s="263" t="s">
        <v>20932</v>
      </c>
      <c r="B19518" s="263" t="s">
        <v>33329</v>
      </c>
      <c r="C19518" s="263" t="s">
        <v>12</v>
      </c>
      <c r="D19518" t="s">
        <v>2</v>
      </c>
    </row>
    <row r="19519" spans="1:4" x14ac:dyDescent="0.2">
      <c r="A19519" s="263" t="s">
        <v>5235</v>
      </c>
      <c r="B19519" s="263" t="s">
        <v>33330</v>
      </c>
      <c r="C19519" s="263" t="s">
        <v>12</v>
      </c>
      <c r="D19519" t="s">
        <v>2</v>
      </c>
    </row>
    <row r="19520" spans="1:4" x14ac:dyDescent="0.2">
      <c r="A19520" s="263" t="s">
        <v>20933</v>
      </c>
      <c r="B19520" s="263" t="s">
        <v>33330</v>
      </c>
      <c r="C19520" s="263" t="s">
        <v>12</v>
      </c>
      <c r="D19520" t="s">
        <v>2</v>
      </c>
    </row>
    <row r="19521" spans="1:4" x14ac:dyDescent="0.2">
      <c r="A19521" s="263" t="s">
        <v>10783</v>
      </c>
      <c r="B19521" s="263" t="s">
        <v>33331</v>
      </c>
      <c r="C19521" s="263" t="s">
        <v>10784</v>
      </c>
      <c r="D19521" t="s">
        <v>35154</v>
      </c>
    </row>
    <row r="19522" spans="1:4" x14ac:dyDescent="0.2">
      <c r="A19522" s="263" t="s">
        <v>20934</v>
      </c>
      <c r="B19522" s="263" t="s">
        <v>33331</v>
      </c>
      <c r="C19522" s="263" t="s">
        <v>10784</v>
      </c>
      <c r="D19522" t="s">
        <v>35154</v>
      </c>
    </row>
    <row r="19523" spans="1:4" x14ac:dyDescent="0.2">
      <c r="A19523" s="263" t="s">
        <v>10785</v>
      </c>
      <c r="B19523" s="263" t="s">
        <v>33332</v>
      </c>
      <c r="C19523" s="263" t="s">
        <v>10784</v>
      </c>
      <c r="D19523" t="s">
        <v>35154</v>
      </c>
    </row>
    <row r="19524" spans="1:4" x14ac:dyDescent="0.2">
      <c r="A19524" s="263" t="s">
        <v>20935</v>
      </c>
      <c r="B19524" s="263" t="s">
        <v>33332</v>
      </c>
      <c r="C19524" s="263" t="s">
        <v>10784</v>
      </c>
      <c r="D19524" t="s">
        <v>35154</v>
      </c>
    </row>
    <row r="19525" spans="1:4" x14ac:dyDescent="0.2">
      <c r="A19525" s="263" t="s">
        <v>10786</v>
      </c>
      <c r="B19525" s="263" t="s">
        <v>33333</v>
      </c>
      <c r="C19525" s="263" t="s">
        <v>10784</v>
      </c>
      <c r="D19525" t="s">
        <v>35154</v>
      </c>
    </row>
    <row r="19526" spans="1:4" x14ac:dyDescent="0.2">
      <c r="A19526" s="263" t="s">
        <v>20936</v>
      </c>
      <c r="B19526" s="263" t="s">
        <v>33333</v>
      </c>
      <c r="C19526" s="263" t="s">
        <v>10784</v>
      </c>
      <c r="D19526" t="s">
        <v>35154</v>
      </c>
    </row>
    <row r="19527" spans="1:4" x14ac:dyDescent="0.2">
      <c r="A19527" s="263" t="s">
        <v>10787</v>
      </c>
      <c r="B19527" s="263" t="s">
        <v>33334</v>
      </c>
      <c r="C19527" s="263" t="s">
        <v>10784</v>
      </c>
      <c r="D19527" t="s">
        <v>35154</v>
      </c>
    </row>
    <row r="19528" spans="1:4" x14ac:dyDescent="0.2">
      <c r="A19528" s="263" t="s">
        <v>20937</v>
      </c>
      <c r="B19528" s="263" t="s">
        <v>33334</v>
      </c>
      <c r="C19528" s="263" t="s">
        <v>10784</v>
      </c>
      <c r="D19528" t="s">
        <v>35154</v>
      </c>
    </row>
    <row r="19529" spans="1:4" x14ac:dyDescent="0.2">
      <c r="A19529" s="263" t="s">
        <v>10788</v>
      </c>
      <c r="B19529" s="263" t="s">
        <v>33335</v>
      </c>
      <c r="C19529" s="263" t="s">
        <v>10784</v>
      </c>
      <c r="D19529" t="s">
        <v>35154</v>
      </c>
    </row>
    <row r="19530" spans="1:4" x14ac:dyDescent="0.2">
      <c r="A19530" s="263" t="s">
        <v>20938</v>
      </c>
      <c r="B19530" s="263" t="s">
        <v>33335</v>
      </c>
      <c r="C19530" s="263" t="s">
        <v>10784</v>
      </c>
      <c r="D19530" t="s">
        <v>35154</v>
      </c>
    </row>
    <row r="19531" spans="1:4" x14ac:dyDescent="0.2">
      <c r="A19531" s="263" t="s">
        <v>10789</v>
      </c>
      <c r="B19531" s="263" t="s">
        <v>33336</v>
      </c>
      <c r="C19531" s="263" t="s">
        <v>10784</v>
      </c>
      <c r="D19531" t="s">
        <v>35154</v>
      </c>
    </row>
    <row r="19532" spans="1:4" x14ac:dyDescent="0.2">
      <c r="A19532" s="263" t="s">
        <v>20939</v>
      </c>
      <c r="B19532" s="263" t="s">
        <v>33336</v>
      </c>
      <c r="C19532" s="263" t="s">
        <v>10784</v>
      </c>
      <c r="D19532" t="s">
        <v>35154</v>
      </c>
    </row>
    <row r="19533" spans="1:4" x14ac:dyDescent="0.2">
      <c r="A19533" s="263" t="s">
        <v>10790</v>
      </c>
      <c r="B19533" s="263" t="s">
        <v>33337</v>
      </c>
      <c r="C19533" s="263" t="s">
        <v>10784</v>
      </c>
      <c r="D19533" t="s">
        <v>35154</v>
      </c>
    </row>
    <row r="19534" spans="1:4" x14ac:dyDescent="0.2">
      <c r="A19534" s="263" t="s">
        <v>20940</v>
      </c>
      <c r="B19534" s="263" t="s">
        <v>33337</v>
      </c>
      <c r="C19534" s="263" t="s">
        <v>10784</v>
      </c>
      <c r="D19534" t="s">
        <v>35154</v>
      </c>
    </row>
    <row r="19535" spans="1:4" x14ac:dyDescent="0.2">
      <c r="A19535" s="263" t="s">
        <v>10791</v>
      </c>
      <c r="B19535" s="263" t="s">
        <v>33338</v>
      </c>
      <c r="C19535" s="263" t="s">
        <v>10784</v>
      </c>
      <c r="D19535" t="s">
        <v>35154</v>
      </c>
    </row>
    <row r="19536" spans="1:4" x14ac:dyDescent="0.2">
      <c r="A19536" s="263" t="s">
        <v>20941</v>
      </c>
      <c r="B19536" s="263" t="s">
        <v>33338</v>
      </c>
      <c r="C19536" s="263" t="s">
        <v>10784</v>
      </c>
      <c r="D19536" t="s">
        <v>35154</v>
      </c>
    </row>
    <row r="19537" spans="1:4" x14ac:dyDescent="0.2">
      <c r="A19537" s="263" t="s">
        <v>10792</v>
      </c>
      <c r="B19537" s="263" t="s">
        <v>33339</v>
      </c>
      <c r="C19537" s="263" t="s">
        <v>10784</v>
      </c>
      <c r="D19537" t="s">
        <v>35154</v>
      </c>
    </row>
    <row r="19538" spans="1:4" x14ac:dyDescent="0.2">
      <c r="A19538" s="263" t="s">
        <v>20942</v>
      </c>
      <c r="B19538" s="263" t="s">
        <v>33339</v>
      </c>
      <c r="C19538" s="263" t="s">
        <v>10784</v>
      </c>
      <c r="D19538" t="s">
        <v>35154</v>
      </c>
    </row>
    <row r="19539" spans="1:4" x14ac:dyDescent="0.2">
      <c r="A19539" s="263" t="s">
        <v>10793</v>
      </c>
      <c r="B19539" s="263" t="s">
        <v>33340</v>
      </c>
      <c r="C19539" s="263" t="s">
        <v>10784</v>
      </c>
      <c r="D19539" t="s">
        <v>35154</v>
      </c>
    </row>
    <row r="19540" spans="1:4" x14ac:dyDescent="0.2">
      <c r="A19540" s="263" t="s">
        <v>20943</v>
      </c>
      <c r="B19540" s="263" t="s">
        <v>33340</v>
      </c>
      <c r="C19540" s="263" t="s">
        <v>10784</v>
      </c>
      <c r="D19540" t="s">
        <v>35154</v>
      </c>
    </row>
    <row r="19541" spans="1:4" x14ac:dyDescent="0.2">
      <c r="A19541" s="263" t="s">
        <v>10794</v>
      </c>
      <c r="B19541" s="263" t="s">
        <v>33341</v>
      </c>
      <c r="C19541" s="263" t="s">
        <v>10784</v>
      </c>
      <c r="D19541" t="s">
        <v>35154</v>
      </c>
    </row>
    <row r="19542" spans="1:4" x14ac:dyDescent="0.2">
      <c r="A19542" s="263" t="s">
        <v>20944</v>
      </c>
      <c r="B19542" s="263" t="s">
        <v>33341</v>
      </c>
      <c r="C19542" s="263" t="s">
        <v>10784</v>
      </c>
      <c r="D19542" t="s">
        <v>35154</v>
      </c>
    </row>
    <row r="19543" spans="1:4" x14ac:dyDescent="0.2">
      <c r="A19543" s="263" t="s">
        <v>10795</v>
      </c>
      <c r="B19543" s="263" t="s">
        <v>33342</v>
      </c>
      <c r="C19543" s="263" t="s">
        <v>10784</v>
      </c>
      <c r="D19543" t="s">
        <v>35154</v>
      </c>
    </row>
    <row r="19544" spans="1:4" x14ac:dyDescent="0.2">
      <c r="A19544" s="263" t="s">
        <v>20945</v>
      </c>
      <c r="B19544" s="263" t="s">
        <v>33342</v>
      </c>
      <c r="C19544" s="263" t="s">
        <v>10784</v>
      </c>
      <c r="D19544" t="s">
        <v>35154</v>
      </c>
    </row>
    <row r="19545" spans="1:4" x14ac:dyDescent="0.2">
      <c r="A19545" s="263" t="s">
        <v>10796</v>
      </c>
      <c r="B19545" s="263" t="s">
        <v>33343</v>
      </c>
      <c r="C19545" s="263" t="s">
        <v>10784</v>
      </c>
      <c r="D19545" t="s">
        <v>35154</v>
      </c>
    </row>
    <row r="19546" spans="1:4" x14ac:dyDescent="0.2">
      <c r="A19546" s="263" t="s">
        <v>20946</v>
      </c>
      <c r="B19546" s="263" t="s">
        <v>33343</v>
      </c>
      <c r="C19546" s="263" t="s">
        <v>10784</v>
      </c>
      <c r="D19546" t="s">
        <v>35154</v>
      </c>
    </row>
    <row r="19547" spans="1:4" x14ac:dyDescent="0.2">
      <c r="A19547" s="263" t="s">
        <v>10797</v>
      </c>
      <c r="B19547" s="263" t="s">
        <v>33344</v>
      </c>
      <c r="C19547" s="263" t="s">
        <v>10784</v>
      </c>
      <c r="D19547" t="s">
        <v>35154</v>
      </c>
    </row>
    <row r="19548" spans="1:4" x14ac:dyDescent="0.2">
      <c r="A19548" s="263" t="s">
        <v>20947</v>
      </c>
      <c r="B19548" s="263" t="s">
        <v>33344</v>
      </c>
      <c r="C19548" s="263" t="s">
        <v>10784</v>
      </c>
      <c r="D19548" t="s">
        <v>35154</v>
      </c>
    </row>
    <row r="19549" spans="1:4" x14ac:dyDescent="0.2">
      <c r="A19549" s="263" t="s">
        <v>10798</v>
      </c>
      <c r="B19549" s="263" t="s">
        <v>33345</v>
      </c>
      <c r="C19549" s="263" t="s">
        <v>10784</v>
      </c>
      <c r="D19549" t="s">
        <v>35154</v>
      </c>
    </row>
    <row r="19550" spans="1:4" x14ac:dyDescent="0.2">
      <c r="A19550" s="263" t="s">
        <v>20948</v>
      </c>
      <c r="B19550" s="263" t="s">
        <v>33345</v>
      </c>
      <c r="C19550" s="263" t="s">
        <v>10784</v>
      </c>
      <c r="D19550" t="s">
        <v>35154</v>
      </c>
    </row>
    <row r="19551" spans="1:4" x14ac:dyDescent="0.2">
      <c r="A19551" s="263" t="s">
        <v>10799</v>
      </c>
      <c r="B19551" s="263" t="s">
        <v>33346</v>
      </c>
      <c r="C19551" s="263" t="s">
        <v>10784</v>
      </c>
      <c r="D19551" t="s">
        <v>35154</v>
      </c>
    </row>
    <row r="19552" spans="1:4" x14ac:dyDescent="0.2">
      <c r="A19552" s="263" t="s">
        <v>20949</v>
      </c>
      <c r="B19552" s="263" t="s">
        <v>33346</v>
      </c>
      <c r="C19552" s="263" t="s">
        <v>10784</v>
      </c>
      <c r="D19552" t="s">
        <v>35154</v>
      </c>
    </row>
    <row r="19553" spans="1:4" x14ac:dyDescent="0.2">
      <c r="A19553" s="263" t="s">
        <v>10800</v>
      </c>
      <c r="B19553" s="263" t="s">
        <v>33347</v>
      </c>
      <c r="C19553" s="263" t="s">
        <v>10784</v>
      </c>
      <c r="D19553" t="s">
        <v>35154</v>
      </c>
    </row>
    <row r="19554" spans="1:4" x14ac:dyDescent="0.2">
      <c r="A19554" s="263" t="s">
        <v>20950</v>
      </c>
      <c r="B19554" s="263" t="s">
        <v>33347</v>
      </c>
      <c r="C19554" s="263" t="s">
        <v>10784</v>
      </c>
      <c r="D19554" t="s">
        <v>35154</v>
      </c>
    </row>
    <row r="19555" spans="1:4" x14ac:dyDescent="0.2">
      <c r="A19555" s="263" t="s">
        <v>10801</v>
      </c>
      <c r="B19555" s="263" t="s">
        <v>33348</v>
      </c>
      <c r="C19555" s="263" t="s">
        <v>10784</v>
      </c>
      <c r="D19555" t="s">
        <v>35154</v>
      </c>
    </row>
    <row r="19556" spans="1:4" x14ac:dyDescent="0.2">
      <c r="A19556" s="263" t="s">
        <v>20951</v>
      </c>
      <c r="B19556" s="263" t="s">
        <v>33348</v>
      </c>
      <c r="C19556" s="263" t="s">
        <v>10784</v>
      </c>
      <c r="D19556" t="s">
        <v>35154</v>
      </c>
    </row>
    <row r="19557" spans="1:4" x14ac:dyDescent="0.2">
      <c r="A19557" s="263" t="s">
        <v>10802</v>
      </c>
      <c r="B19557" s="263" t="s">
        <v>33349</v>
      </c>
      <c r="C19557" s="263" t="s">
        <v>10784</v>
      </c>
      <c r="D19557" t="s">
        <v>35154</v>
      </c>
    </row>
    <row r="19558" spans="1:4" x14ac:dyDescent="0.2">
      <c r="A19558" s="263" t="s">
        <v>20952</v>
      </c>
      <c r="B19558" s="263" t="s">
        <v>33349</v>
      </c>
      <c r="C19558" s="263" t="s">
        <v>10784</v>
      </c>
      <c r="D19558" t="s">
        <v>35154</v>
      </c>
    </row>
    <row r="19559" spans="1:4" x14ac:dyDescent="0.2">
      <c r="A19559" s="263" t="s">
        <v>10803</v>
      </c>
      <c r="B19559" s="263" t="s">
        <v>33350</v>
      </c>
      <c r="C19559" s="263" t="s">
        <v>10784</v>
      </c>
      <c r="D19559" t="s">
        <v>35154</v>
      </c>
    </row>
    <row r="19560" spans="1:4" x14ac:dyDescent="0.2">
      <c r="A19560" s="263" t="s">
        <v>20953</v>
      </c>
      <c r="B19560" s="263" t="s">
        <v>33350</v>
      </c>
      <c r="C19560" s="263" t="s">
        <v>10784</v>
      </c>
      <c r="D19560" t="s">
        <v>35154</v>
      </c>
    </row>
    <row r="19561" spans="1:4" x14ac:dyDescent="0.2">
      <c r="A19561" s="263" t="s">
        <v>10804</v>
      </c>
      <c r="B19561" s="263" t="s">
        <v>33351</v>
      </c>
      <c r="C19561" s="263" t="s">
        <v>10784</v>
      </c>
      <c r="D19561" t="s">
        <v>35154</v>
      </c>
    </row>
    <row r="19562" spans="1:4" x14ac:dyDescent="0.2">
      <c r="A19562" s="263" t="s">
        <v>20954</v>
      </c>
      <c r="B19562" s="263" t="s">
        <v>33351</v>
      </c>
      <c r="C19562" s="263" t="s">
        <v>10784</v>
      </c>
      <c r="D19562" t="s">
        <v>35154</v>
      </c>
    </row>
    <row r="19563" spans="1:4" x14ac:dyDescent="0.2">
      <c r="A19563" s="263" t="s">
        <v>10805</v>
      </c>
      <c r="B19563" s="263" t="s">
        <v>33352</v>
      </c>
      <c r="C19563" s="263" t="s">
        <v>10784</v>
      </c>
      <c r="D19563" t="s">
        <v>35154</v>
      </c>
    </row>
    <row r="19564" spans="1:4" x14ac:dyDescent="0.2">
      <c r="A19564" s="263" t="s">
        <v>20955</v>
      </c>
      <c r="B19564" s="263" t="s">
        <v>33352</v>
      </c>
      <c r="C19564" s="263" t="s">
        <v>10784</v>
      </c>
      <c r="D19564" t="s">
        <v>35154</v>
      </c>
    </row>
    <row r="19565" spans="1:4" x14ac:dyDescent="0.2">
      <c r="A19565" s="263" t="s">
        <v>10806</v>
      </c>
      <c r="B19565" s="263" t="s">
        <v>33353</v>
      </c>
      <c r="C19565" s="263" t="s">
        <v>10784</v>
      </c>
      <c r="D19565" t="s">
        <v>35154</v>
      </c>
    </row>
    <row r="19566" spans="1:4" x14ac:dyDescent="0.2">
      <c r="A19566" s="263" t="s">
        <v>20956</v>
      </c>
      <c r="B19566" s="263" t="s">
        <v>33353</v>
      </c>
      <c r="C19566" s="263" t="s">
        <v>10784</v>
      </c>
      <c r="D19566" t="s">
        <v>35154</v>
      </c>
    </row>
    <row r="19567" spans="1:4" x14ac:dyDescent="0.2">
      <c r="A19567" s="263" t="s">
        <v>10807</v>
      </c>
      <c r="B19567" s="263" t="s">
        <v>33354</v>
      </c>
      <c r="C19567" s="263" t="s">
        <v>10784</v>
      </c>
      <c r="D19567" t="s">
        <v>35154</v>
      </c>
    </row>
    <row r="19568" spans="1:4" x14ac:dyDescent="0.2">
      <c r="A19568" s="263" t="s">
        <v>20957</v>
      </c>
      <c r="B19568" s="263" t="s">
        <v>33354</v>
      </c>
      <c r="C19568" s="263" t="s">
        <v>10784</v>
      </c>
      <c r="D19568" t="s">
        <v>35154</v>
      </c>
    </row>
    <row r="19569" spans="1:4" x14ac:dyDescent="0.2">
      <c r="A19569" s="263" t="s">
        <v>10808</v>
      </c>
      <c r="B19569" s="263" t="s">
        <v>33355</v>
      </c>
      <c r="C19569" s="263" t="s">
        <v>10784</v>
      </c>
      <c r="D19569" t="s">
        <v>35154</v>
      </c>
    </row>
    <row r="19570" spans="1:4" x14ac:dyDescent="0.2">
      <c r="A19570" s="263" t="s">
        <v>20958</v>
      </c>
      <c r="B19570" s="263" t="s">
        <v>33355</v>
      </c>
      <c r="C19570" s="263" t="s">
        <v>10784</v>
      </c>
      <c r="D19570" t="s">
        <v>35154</v>
      </c>
    </row>
    <row r="19571" spans="1:4" x14ac:dyDescent="0.2">
      <c r="A19571" s="263" t="s">
        <v>10809</v>
      </c>
      <c r="B19571" s="263" t="s">
        <v>33356</v>
      </c>
      <c r="C19571" s="263" t="s">
        <v>10784</v>
      </c>
      <c r="D19571" t="s">
        <v>35154</v>
      </c>
    </row>
    <row r="19572" spans="1:4" x14ac:dyDescent="0.2">
      <c r="A19572" s="263" t="s">
        <v>20959</v>
      </c>
      <c r="B19572" s="263" t="s">
        <v>33356</v>
      </c>
      <c r="C19572" s="263" t="s">
        <v>10784</v>
      </c>
      <c r="D19572" t="s">
        <v>35154</v>
      </c>
    </row>
    <row r="19573" spans="1:4" x14ac:dyDescent="0.2">
      <c r="A19573" s="263" t="s">
        <v>10810</v>
      </c>
      <c r="B19573" s="263" t="s">
        <v>33357</v>
      </c>
      <c r="C19573" s="263" t="s">
        <v>10784</v>
      </c>
      <c r="D19573" t="s">
        <v>35154</v>
      </c>
    </row>
    <row r="19574" spans="1:4" x14ac:dyDescent="0.2">
      <c r="A19574" s="263" t="s">
        <v>20960</v>
      </c>
      <c r="B19574" s="263" t="s">
        <v>33357</v>
      </c>
      <c r="C19574" s="263" t="s">
        <v>10784</v>
      </c>
      <c r="D19574" t="s">
        <v>35154</v>
      </c>
    </row>
    <row r="19575" spans="1:4" x14ac:dyDescent="0.2">
      <c r="A19575" s="263" t="s">
        <v>10811</v>
      </c>
      <c r="B19575" s="263" t="s">
        <v>33358</v>
      </c>
      <c r="C19575" s="263" t="s">
        <v>10784</v>
      </c>
      <c r="D19575" t="s">
        <v>35154</v>
      </c>
    </row>
    <row r="19576" spans="1:4" x14ac:dyDescent="0.2">
      <c r="A19576" s="263" t="s">
        <v>20961</v>
      </c>
      <c r="B19576" s="263" t="s">
        <v>33358</v>
      </c>
      <c r="C19576" s="263" t="s">
        <v>10784</v>
      </c>
      <c r="D19576" t="s">
        <v>35154</v>
      </c>
    </row>
    <row r="19577" spans="1:4" x14ac:dyDescent="0.2">
      <c r="A19577" s="263" t="s">
        <v>5236</v>
      </c>
      <c r="B19577" s="263" t="s">
        <v>33359</v>
      </c>
      <c r="C19577" s="263" t="s">
        <v>12</v>
      </c>
      <c r="D19577" t="s">
        <v>2</v>
      </c>
    </row>
    <row r="19578" spans="1:4" x14ac:dyDescent="0.2">
      <c r="A19578" s="263" t="s">
        <v>20962</v>
      </c>
      <c r="B19578" s="263" t="s">
        <v>33359</v>
      </c>
      <c r="C19578" s="263" t="s">
        <v>12</v>
      </c>
      <c r="D19578" t="s">
        <v>2</v>
      </c>
    </row>
    <row r="19579" spans="1:4" x14ac:dyDescent="0.2">
      <c r="A19579" s="263" t="s">
        <v>5237</v>
      </c>
      <c r="B19579" s="263" t="s">
        <v>33360</v>
      </c>
      <c r="C19579" s="263" t="s">
        <v>12</v>
      </c>
      <c r="D19579" t="s">
        <v>2</v>
      </c>
    </row>
    <row r="19580" spans="1:4" x14ac:dyDescent="0.2">
      <c r="A19580" s="263" t="s">
        <v>20963</v>
      </c>
      <c r="B19580" s="263" t="s">
        <v>33360</v>
      </c>
      <c r="C19580" s="263" t="s">
        <v>12</v>
      </c>
      <c r="D19580" t="s">
        <v>2</v>
      </c>
    </row>
    <row r="19581" spans="1:4" x14ac:dyDescent="0.2">
      <c r="A19581" s="263" t="s">
        <v>5238</v>
      </c>
      <c r="B19581" s="263" t="s">
        <v>33361</v>
      </c>
      <c r="C19581" s="263" t="s">
        <v>12</v>
      </c>
      <c r="D19581" t="s">
        <v>2</v>
      </c>
    </row>
    <row r="19582" spans="1:4" x14ac:dyDescent="0.2">
      <c r="A19582" s="263" t="s">
        <v>20964</v>
      </c>
      <c r="B19582" s="263" t="s">
        <v>33361</v>
      </c>
      <c r="C19582" s="263" t="s">
        <v>12</v>
      </c>
      <c r="D19582" t="s">
        <v>2</v>
      </c>
    </row>
    <row r="19583" spans="1:4" x14ac:dyDescent="0.2">
      <c r="A19583" s="263" t="s">
        <v>5239</v>
      </c>
      <c r="B19583" s="263" t="s">
        <v>35155</v>
      </c>
      <c r="C19583" s="263" t="s">
        <v>12</v>
      </c>
      <c r="D19583" t="s">
        <v>2</v>
      </c>
    </row>
    <row r="19584" spans="1:4" x14ac:dyDescent="0.2">
      <c r="A19584" s="263" t="s">
        <v>20965</v>
      </c>
      <c r="B19584" s="263" t="s">
        <v>35155</v>
      </c>
      <c r="C19584" s="263" t="s">
        <v>12</v>
      </c>
      <c r="D19584" t="s">
        <v>2</v>
      </c>
    </row>
    <row r="19585" spans="1:4" x14ac:dyDescent="0.2">
      <c r="A19585" s="263" t="s">
        <v>5240</v>
      </c>
      <c r="B19585" s="263" t="s">
        <v>33362</v>
      </c>
      <c r="C19585" s="263" t="s">
        <v>12</v>
      </c>
      <c r="D19585" t="s">
        <v>2</v>
      </c>
    </row>
    <row r="19586" spans="1:4" x14ac:dyDescent="0.2">
      <c r="A19586" s="263" t="s">
        <v>20966</v>
      </c>
      <c r="B19586" s="263" t="s">
        <v>33362</v>
      </c>
      <c r="C19586" s="263" t="s">
        <v>12</v>
      </c>
      <c r="D19586" t="s">
        <v>2</v>
      </c>
    </row>
    <row r="19587" spans="1:4" x14ac:dyDescent="0.2">
      <c r="A19587" s="263" t="s">
        <v>5241</v>
      </c>
      <c r="B19587" s="263" t="s">
        <v>33363</v>
      </c>
      <c r="C19587" s="263" t="s">
        <v>12</v>
      </c>
      <c r="D19587" t="s">
        <v>2</v>
      </c>
    </row>
    <row r="19588" spans="1:4" x14ac:dyDescent="0.2">
      <c r="A19588" s="263" t="s">
        <v>20967</v>
      </c>
      <c r="B19588" s="263" t="s">
        <v>33363</v>
      </c>
      <c r="C19588" s="263" t="s">
        <v>12</v>
      </c>
      <c r="D19588" t="s">
        <v>2</v>
      </c>
    </row>
    <row r="19589" spans="1:4" x14ac:dyDescent="0.2">
      <c r="A19589" s="263" t="s">
        <v>10812</v>
      </c>
      <c r="B19589" s="263" t="s">
        <v>33364</v>
      </c>
      <c r="C19589" s="263" t="s">
        <v>12</v>
      </c>
      <c r="D19589" t="s">
        <v>2</v>
      </c>
    </row>
    <row r="19590" spans="1:4" x14ac:dyDescent="0.2">
      <c r="A19590" s="263" t="s">
        <v>20968</v>
      </c>
      <c r="B19590" s="263" t="s">
        <v>33364</v>
      </c>
      <c r="C19590" s="263" t="s">
        <v>12</v>
      </c>
      <c r="D19590" t="s">
        <v>2</v>
      </c>
    </row>
    <row r="19591" spans="1:4" x14ac:dyDescent="0.2">
      <c r="A19591" s="263" t="s">
        <v>5242</v>
      </c>
      <c r="B19591" s="263" t="s">
        <v>33365</v>
      </c>
      <c r="C19591" s="263" t="s">
        <v>12</v>
      </c>
      <c r="D19591" t="s">
        <v>2</v>
      </c>
    </row>
    <row r="19592" spans="1:4" x14ac:dyDescent="0.2">
      <c r="A19592" s="263" t="s">
        <v>20969</v>
      </c>
      <c r="B19592" s="263" t="s">
        <v>33365</v>
      </c>
      <c r="C19592" s="263" t="s">
        <v>12</v>
      </c>
      <c r="D19592" t="s">
        <v>2</v>
      </c>
    </row>
    <row r="19593" spans="1:4" x14ac:dyDescent="0.2">
      <c r="A19593" s="263" t="s">
        <v>5243</v>
      </c>
      <c r="B19593" s="263" t="s">
        <v>33366</v>
      </c>
      <c r="C19593" s="263" t="s">
        <v>12</v>
      </c>
      <c r="D19593" t="s">
        <v>2</v>
      </c>
    </row>
    <row r="19594" spans="1:4" x14ac:dyDescent="0.2">
      <c r="A19594" s="263" t="s">
        <v>20970</v>
      </c>
      <c r="B19594" s="263" t="s">
        <v>33366</v>
      </c>
      <c r="C19594" s="263" t="s">
        <v>12</v>
      </c>
      <c r="D19594" t="s">
        <v>2</v>
      </c>
    </row>
    <row r="19595" spans="1:4" x14ac:dyDescent="0.2">
      <c r="A19595" s="263" t="s">
        <v>5244</v>
      </c>
      <c r="B19595" s="263" t="s">
        <v>33367</v>
      </c>
      <c r="C19595" s="263" t="s">
        <v>12</v>
      </c>
      <c r="D19595" t="s">
        <v>2</v>
      </c>
    </row>
    <row r="19596" spans="1:4" x14ac:dyDescent="0.2">
      <c r="A19596" s="263" t="s">
        <v>20971</v>
      </c>
      <c r="B19596" s="263" t="s">
        <v>33367</v>
      </c>
      <c r="C19596" s="263" t="s">
        <v>12</v>
      </c>
      <c r="D19596" t="s">
        <v>2</v>
      </c>
    </row>
    <row r="19597" spans="1:4" x14ac:dyDescent="0.2">
      <c r="A19597" s="263" t="s">
        <v>5245</v>
      </c>
      <c r="B19597" s="263" t="s">
        <v>33368</v>
      </c>
      <c r="C19597" s="263" t="s">
        <v>12</v>
      </c>
      <c r="D19597" t="s">
        <v>2</v>
      </c>
    </row>
    <row r="19598" spans="1:4" x14ac:dyDescent="0.2">
      <c r="A19598" s="263" t="s">
        <v>20972</v>
      </c>
      <c r="B19598" s="263" t="s">
        <v>33368</v>
      </c>
      <c r="C19598" s="263" t="s">
        <v>12</v>
      </c>
      <c r="D19598" t="s">
        <v>2</v>
      </c>
    </row>
    <row r="19599" spans="1:4" x14ac:dyDescent="0.2">
      <c r="A19599" s="263" t="s">
        <v>5246</v>
      </c>
      <c r="B19599" s="263" t="s">
        <v>33369</v>
      </c>
      <c r="C19599" s="263" t="s">
        <v>12</v>
      </c>
      <c r="D19599" t="s">
        <v>2</v>
      </c>
    </row>
    <row r="19600" spans="1:4" x14ac:dyDescent="0.2">
      <c r="A19600" s="263" t="s">
        <v>20973</v>
      </c>
      <c r="B19600" s="263" t="s">
        <v>33369</v>
      </c>
      <c r="C19600" s="263" t="s">
        <v>12</v>
      </c>
      <c r="D19600" t="s">
        <v>2</v>
      </c>
    </row>
    <row r="19601" spans="1:4" x14ac:dyDescent="0.2">
      <c r="A19601" s="263" t="s">
        <v>5247</v>
      </c>
      <c r="B19601" s="263" t="s">
        <v>33370</v>
      </c>
      <c r="C19601" s="263" t="s">
        <v>12</v>
      </c>
      <c r="D19601" t="s">
        <v>2</v>
      </c>
    </row>
    <row r="19602" spans="1:4" x14ac:dyDescent="0.2">
      <c r="A19602" s="263" t="s">
        <v>20974</v>
      </c>
      <c r="B19602" s="263" t="s">
        <v>33370</v>
      </c>
      <c r="C19602" s="263" t="s">
        <v>12</v>
      </c>
      <c r="D19602" t="s">
        <v>2</v>
      </c>
    </row>
    <row r="19603" spans="1:4" x14ac:dyDescent="0.2">
      <c r="A19603" s="263" t="s">
        <v>24147</v>
      </c>
      <c r="B19603" s="263" t="s">
        <v>33371</v>
      </c>
      <c r="C19603" s="263" t="s">
        <v>12</v>
      </c>
      <c r="D19603" t="s">
        <v>2</v>
      </c>
    </row>
    <row r="19604" spans="1:4" x14ac:dyDescent="0.2">
      <c r="A19604" s="263" t="s">
        <v>24148</v>
      </c>
      <c r="B19604" s="263" t="s">
        <v>33371</v>
      </c>
      <c r="C19604" s="263" t="s">
        <v>12</v>
      </c>
      <c r="D19604" t="s">
        <v>2</v>
      </c>
    </row>
    <row r="19605" spans="1:4" x14ac:dyDescent="0.2">
      <c r="A19605" s="263" t="s">
        <v>24149</v>
      </c>
      <c r="B19605" s="263" t="s">
        <v>33372</v>
      </c>
      <c r="C19605" s="263" t="s">
        <v>12</v>
      </c>
      <c r="D19605" t="s">
        <v>2</v>
      </c>
    </row>
    <row r="19606" spans="1:4" x14ac:dyDescent="0.2">
      <c r="A19606" s="263" t="s">
        <v>24150</v>
      </c>
      <c r="B19606" s="263" t="s">
        <v>33372</v>
      </c>
      <c r="C19606" s="263" t="s">
        <v>12</v>
      </c>
      <c r="D19606" t="s">
        <v>2</v>
      </c>
    </row>
    <row r="19607" spans="1:4" x14ac:dyDescent="0.2">
      <c r="A19607" s="263" t="s">
        <v>10813</v>
      </c>
      <c r="B19607" s="263" t="s">
        <v>33373</v>
      </c>
      <c r="C19607" s="263" t="s">
        <v>12</v>
      </c>
      <c r="D19607" t="s">
        <v>2</v>
      </c>
    </row>
    <row r="19608" spans="1:4" x14ac:dyDescent="0.2">
      <c r="A19608" s="263" t="s">
        <v>20975</v>
      </c>
      <c r="B19608" s="263" t="s">
        <v>33373</v>
      </c>
      <c r="C19608" s="263" t="s">
        <v>12</v>
      </c>
      <c r="D19608" t="s">
        <v>2</v>
      </c>
    </row>
    <row r="19609" spans="1:4" x14ac:dyDescent="0.2">
      <c r="A19609" s="263" t="s">
        <v>10814</v>
      </c>
      <c r="B19609" s="263" t="s">
        <v>33374</v>
      </c>
      <c r="C19609" s="263" t="s">
        <v>12</v>
      </c>
      <c r="D19609" t="s">
        <v>2</v>
      </c>
    </row>
    <row r="19610" spans="1:4" x14ac:dyDescent="0.2">
      <c r="A19610" s="263" t="s">
        <v>20976</v>
      </c>
      <c r="B19610" s="263" t="s">
        <v>33374</v>
      </c>
      <c r="C19610" s="263" t="s">
        <v>12</v>
      </c>
      <c r="D19610" t="s">
        <v>2</v>
      </c>
    </row>
    <row r="19611" spans="1:4" x14ac:dyDescent="0.2">
      <c r="A19611" s="263" t="s">
        <v>10815</v>
      </c>
      <c r="B19611" s="263" t="s">
        <v>33375</v>
      </c>
      <c r="C19611" s="263" t="s">
        <v>12</v>
      </c>
      <c r="D19611" t="s">
        <v>2</v>
      </c>
    </row>
    <row r="19612" spans="1:4" x14ac:dyDescent="0.2">
      <c r="A19612" s="263" t="s">
        <v>20977</v>
      </c>
      <c r="B19612" s="263" t="s">
        <v>33375</v>
      </c>
      <c r="C19612" s="263" t="s">
        <v>12</v>
      </c>
      <c r="D19612" t="s">
        <v>2</v>
      </c>
    </row>
    <row r="19613" spans="1:4" x14ac:dyDescent="0.2">
      <c r="A19613" s="263" t="s">
        <v>10816</v>
      </c>
      <c r="B19613" s="263" t="s">
        <v>33376</v>
      </c>
      <c r="C19613" s="263" t="s">
        <v>12</v>
      </c>
      <c r="D19613" t="s">
        <v>2</v>
      </c>
    </row>
    <row r="19614" spans="1:4" x14ac:dyDescent="0.2">
      <c r="A19614" s="263" t="s">
        <v>20978</v>
      </c>
      <c r="B19614" s="263" t="s">
        <v>33376</v>
      </c>
      <c r="C19614" s="263" t="s">
        <v>12</v>
      </c>
      <c r="D19614" t="s">
        <v>2</v>
      </c>
    </row>
    <row r="19615" spans="1:4" x14ac:dyDescent="0.2">
      <c r="A19615" s="263" t="s">
        <v>10817</v>
      </c>
      <c r="B19615" s="263" t="s">
        <v>33377</v>
      </c>
      <c r="C19615" s="263" t="s">
        <v>12</v>
      </c>
      <c r="D19615" t="s">
        <v>2</v>
      </c>
    </row>
    <row r="19616" spans="1:4" x14ac:dyDescent="0.2">
      <c r="A19616" s="263" t="s">
        <v>20979</v>
      </c>
      <c r="B19616" s="263" t="s">
        <v>33377</v>
      </c>
      <c r="C19616" s="263" t="s">
        <v>12</v>
      </c>
      <c r="D19616" t="s">
        <v>2</v>
      </c>
    </row>
    <row r="19617" spans="1:4" x14ac:dyDescent="0.2">
      <c r="A19617" s="263" t="s">
        <v>10818</v>
      </c>
      <c r="B19617" s="263" t="s">
        <v>33378</v>
      </c>
      <c r="C19617" s="263" t="s">
        <v>12</v>
      </c>
      <c r="D19617" t="s">
        <v>2</v>
      </c>
    </row>
    <row r="19618" spans="1:4" x14ac:dyDescent="0.2">
      <c r="A19618" s="263" t="s">
        <v>20980</v>
      </c>
      <c r="B19618" s="263" t="s">
        <v>33378</v>
      </c>
      <c r="C19618" s="263" t="s">
        <v>12</v>
      </c>
      <c r="D19618" t="s">
        <v>2</v>
      </c>
    </row>
    <row r="19619" spans="1:4" x14ac:dyDescent="0.2">
      <c r="A19619" s="263" t="s">
        <v>10819</v>
      </c>
      <c r="B19619" s="263" t="s">
        <v>33379</v>
      </c>
      <c r="C19619" s="263" t="s">
        <v>12</v>
      </c>
      <c r="D19619" t="s">
        <v>2</v>
      </c>
    </row>
    <row r="19620" spans="1:4" x14ac:dyDescent="0.2">
      <c r="A19620" s="263" t="s">
        <v>20981</v>
      </c>
      <c r="B19620" s="263" t="s">
        <v>33379</v>
      </c>
      <c r="C19620" s="263" t="s">
        <v>12</v>
      </c>
      <c r="D19620" t="s">
        <v>2</v>
      </c>
    </row>
    <row r="19621" spans="1:4" x14ac:dyDescent="0.2">
      <c r="A19621" s="263" t="s">
        <v>10820</v>
      </c>
      <c r="B19621" s="263" t="s">
        <v>33380</v>
      </c>
      <c r="C19621" s="263" t="s">
        <v>12</v>
      </c>
      <c r="D19621" t="s">
        <v>2</v>
      </c>
    </row>
    <row r="19622" spans="1:4" x14ac:dyDescent="0.2">
      <c r="A19622" s="263" t="s">
        <v>20982</v>
      </c>
      <c r="B19622" s="263" t="s">
        <v>33380</v>
      </c>
      <c r="C19622" s="263" t="s">
        <v>12</v>
      </c>
      <c r="D19622" t="s">
        <v>2</v>
      </c>
    </row>
    <row r="19623" spans="1:4" x14ac:dyDescent="0.2">
      <c r="A19623" s="263" t="s">
        <v>10821</v>
      </c>
      <c r="B19623" s="263" t="s">
        <v>33381</v>
      </c>
      <c r="C19623" s="263" t="s">
        <v>12</v>
      </c>
      <c r="D19623" t="s">
        <v>2</v>
      </c>
    </row>
    <row r="19624" spans="1:4" x14ac:dyDescent="0.2">
      <c r="A19624" s="263" t="s">
        <v>20983</v>
      </c>
      <c r="B19624" s="263" t="s">
        <v>33381</v>
      </c>
      <c r="C19624" s="263" t="s">
        <v>12</v>
      </c>
      <c r="D19624" t="s">
        <v>2</v>
      </c>
    </row>
    <row r="19625" spans="1:4" x14ac:dyDescent="0.2">
      <c r="A19625" s="263" t="s">
        <v>10822</v>
      </c>
      <c r="B19625" s="263" t="s">
        <v>33382</v>
      </c>
      <c r="C19625" s="263" t="s">
        <v>12</v>
      </c>
      <c r="D19625" t="s">
        <v>2</v>
      </c>
    </row>
    <row r="19626" spans="1:4" x14ac:dyDescent="0.2">
      <c r="A19626" s="263" t="s">
        <v>20984</v>
      </c>
      <c r="B19626" s="263" t="s">
        <v>33382</v>
      </c>
      <c r="C19626" s="263" t="s">
        <v>12</v>
      </c>
      <c r="D19626" t="s">
        <v>2</v>
      </c>
    </row>
    <row r="19627" spans="1:4" x14ac:dyDescent="0.2">
      <c r="A19627" s="263" t="s">
        <v>10823</v>
      </c>
      <c r="B19627" s="263" t="s">
        <v>33383</v>
      </c>
      <c r="C19627" s="263" t="s">
        <v>12</v>
      </c>
      <c r="D19627" t="s">
        <v>2</v>
      </c>
    </row>
    <row r="19628" spans="1:4" x14ac:dyDescent="0.2">
      <c r="A19628" s="263" t="s">
        <v>20985</v>
      </c>
      <c r="B19628" s="263" t="s">
        <v>33383</v>
      </c>
      <c r="C19628" s="263" t="s">
        <v>12</v>
      </c>
      <c r="D19628" t="s">
        <v>2</v>
      </c>
    </row>
    <row r="19629" spans="1:4" x14ac:dyDescent="0.2">
      <c r="A19629" s="263" t="s">
        <v>10824</v>
      </c>
      <c r="B19629" s="263" t="s">
        <v>33384</v>
      </c>
      <c r="C19629" s="263" t="s">
        <v>12</v>
      </c>
      <c r="D19629" t="s">
        <v>2</v>
      </c>
    </row>
    <row r="19630" spans="1:4" x14ac:dyDescent="0.2">
      <c r="A19630" s="263" t="s">
        <v>20986</v>
      </c>
      <c r="B19630" s="263" t="s">
        <v>33384</v>
      </c>
      <c r="C19630" s="263" t="s">
        <v>12</v>
      </c>
      <c r="D19630" t="s">
        <v>2</v>
      </c>
    </row>
    <row r="19631" spans="1:4" x14ac:dyDescent="0.2">
      <c r="A19631" s="263" t="s">
        <v>10825</v>
      </c>
      <c r="B19631" s="263" t="s">
        <v>33385</v>
      </c>
      <c r="C19631" s="263" t="s">
        <v>12</v>
      </c>
      <c r="D19631" t="s">
        <v>2</v>
      </c>
    </row>
    <row r="19632" spans="1:4" x14ac:dyDescent="0.2">
      <c r="A19632" s="263" t="s">
        <v>20987</v>
      </c>
      <c r="B19632" s="263" t="s">
        <v>33385</v>
      </c>
      <c r="C19632" s="263" t="s">
        <v>12</v>
      </c>
      <c r="D19632" t="s">
        <v>2</v>
      </c>
    </row>
    <row r="19633" spans="1:4" x14ac:dyDescent="0.2">
      <c r="A19633" s="263" t="s">
        <v>10826</v>
      </c>
      <c r="B19633" s="263" t="s">
        <v>33386</v>
      </c>
      <c r="C19633" s="263" t="s">
        <v>12</v>
      </c>
      <c r="D19633" t="s">
        <v>2</v>
      </c>
    </row>
    <row r="19634" spans="1:4" x14ac:dyDescent="0.2">
      <c r="A19634" s="263" t="s">
        <v>20988</v>
      </c>
      <c r="B19634" s="263" t="s">
        <v>33386</v>
      </c>
      <c r="C19634" s="263" t="s">
        <v>12</v>
      </c>
      <c r="D19634" t="s">
        <v>2</v>
      </c>
    </row>
    <row r="19635" spans="1:4" x14ac:dyDescent="0.2">
      <c r="A19635" s="263" t="s">
        <v>10827</v>
      </c>
      <c r="B19635" s="263" t="s">
        <v>33387</v>
      </c>
      <c r="C19635" s="263" t="s">
        <v>12</v>
      </c>
      <c r="D19635" t="s">
        <v>2</v>
      </c>
    </row>
    <row r="19636" spans="1:4" x14ac:dyDescent="0.2">
      <c r="A19636" s="263" t="s">
        <v>20989</v>
      </c>
      <c r="B19636" s="263" t="s">
        <v>33387</v>
      </c>
      <c r="C19636" s="263" t="s">
        <v>12</v>
      </c>
      <c r="D19636" t="s">
        <v>2</v>
      </c>
    </row>
    <row r="19637" spans="1:4" x14ac:dyDescent="0.2">
      <c r="A19637" s="263" t="s">
        <v>10828</v>
      </c>
      <c r="B19637" s="263" t="s">
        <v>33388</v>
      </c>
      <c r="C19637" s="263" t="s">
        <v>12</v>
      </c>
      <c r="D19637" t="s">
        <v>2</v>
      </c>
    </row>
    <row r="19638" spans="1:4" x14ac:dyDescent="0.2">
      <c r="A19638" s="263" t="s">
        <v>20990</v>
      </c>
      <c r="B19638" s="263" t="s">
        <v>33388</v>
      </c>
      <c r="C19638" s="263" t="s">
        <v>12</v>
      </c>
      <c r="D19638" t="s">
        <v>2</v>
      </c>
    </row>
    <row r="19639" spans="1:4" x14ac:dyDescent="0.2">
      <c r="A19639" s="263" t="s">
        <v>10829</v>
      </c>
      <c r="B19639" s="263" t="s">
        <v>33389</v>
      </c>
      <c r="C19639" s="263" t="s">
        <v>12</v>
      </c>
      <c r="D19639" t="s">
        <v>2</v>
      </c>
    </row>
    <row r="19640" spans="1:4" x14ac:dyDescent="0.2">
      <c r="A19640" s="263" t="s">
        <v>20991</v>
      </c>
      <c r="B19640" s="263" t="s">
        <v>33389</v>
      </c>
      <c r="C19640" s="263" t="s">
        <v>12</v>
      </c>
      <c r="D19640" t="s">
        <v>2</v>
      </c>
    </row>
    <row r="19641" spans="1:4" x14ac:dyDescent="0.2">
      <c r="A19641" s="263" t="s">
        <v>10830</v>
      </c>
      <c r="B19641" s="263" t="s">
        <v>33390</v>
      </c>
      <c r="C19641" s="263" t="s">
        <v>12</v>
      </c>
      <c r="D19641" t="s">
        <v>2</v>
      </c>
    </row>
    <row r="19642" spans="1:4" x14ac:dyDescent="0.2">
      <c r="A19642" s="263" t="s">
        <v>20992</v>
      </c>
      <c r="B19642" s="263" t="s">
        <v>33390</v>
      </c>
      <c r="C19642" s="263" t="s">
        <v>12</v>
      </c>
      <c r="D19642" t="s">
        <v>2</v>
      </c>
    </row>
    <row r="19643" spans="1:4" x14ac:dyDescent="0.2">
      <c r="A19643" s="263" t="s">
        <v>10831</v>
      </c>
      <c r="B19643" s="263" t="s">
        <v>33391</v>
      </c>
      <c r="C19643" s="263" t="s">
        <v>12</v>
      </c>
      <c r="D19643" t="s">
        <v>2</v>
      </c>
    </row>
    <row r="19644" spans="1:4" x14ac:dyDescent="0.2">
      <c r="A19644" s="263" t="s">
        <v>20993</v>
      </c>
      <c r="B19644" s="263" t="s">
        <v>33391</v>
      </c>
      <c r="C19644" s="263" t="s">
        <v>12</v>
      </c>
      <c r="D19644" t="s">
        <v>2</v>
      </c>
    </row>
    <row r="19645" spans="1:4" x14ac:dyDescent="0.2">
      <c r="A19645" s="263" t="s">
        <v>10832</v>
      </c>
      <c r="B19645" s="263" t="s">
        <v>33392</v>
      </c>
      <c r="C19645" s="263" t="s">
        <v>12</v>
      </c>
      <c r="D19645" t="s">
        <v>2</v>
      </c>
    </row>
    <row r="19646" spans="1:4" x14ac:dyDescent="0.2">
      <c r="A19646" s="263" t="s">
        <v>20994</v>
      </c>
      <c r="B19646" s="263" t="s">
        <v>33392</v>
      </c>
      <c r="C19646" s="263" t="s">
        <v>12</v>
      </c>
      <c r="D19646" t="s">
        <v>2</v>
      </c>
    </row>
    <row r="19647" spans="1:4" x14ac:dyDescent="0.2">
      <c r="A19647" s="263" t="s">
        <v>10833</v>
      </c>
      <c r="B19647" s="263" t="s">
        <v>33393</v>
      </c>
      <c r="C19647" s="263" t="s">
        <v>12</v>
      </c>
      <c r="D19647" t="s">
        <v>2</v>
      </c>
    </row>
    <row r="19648" spans="1:4" x14ac:dyDescent="0.2">
      <c r="A19648" s="263" t="s">
        <v>20995</v>
      </c>
      <c r="B19648" s="263" t="s">
        <v>33393</v>
      </c>
      <c r="C19648" s="263" t="s">
        <v>12</v>
      </c>
      <c r="D19648" t="s">
        <v>2</v>
      </c>
    </row>
    <row r="19649" spans="1:4" x14ac:dyDescent="0.2">
      <c r="A19649" s="263" t="s">
        <v>5248</v>
      </c>
      <c r="B19649" s="263" t="s">
        <v>33394</v>
      </c>
      <c r="C19649" s="263" t="s">
        <v>12</v>
      </c>
      <c r="D19649" t="s">
        <v>2</v>
      </c>
    </row>
    <row r="19650" spans="1:4" x14ac:dyDescent="0.2">
      <c r="A19650" s="263" t="s">
        <v>20996</v>
      </c>
      <c r="B19650" s="263" t="s">
        <v>33394</v>
      </c>
      <c r="C19650" s="263" t="s">
        <v>12</v>
      </c>
      <c r="D19650" t="s">
        <v>2</v>
      </c>
    </row>
    <row r="19651" spans="1:4" x14ac:dyDescent="0.2">
      <c r="A19651" s="263" t="s">
        <v>5249</v>
      </c>
      <c r="B19651" s="263" t="s">
        <v>33395</v>
      </c>
      <c r="C19651" s="263" t="s">
        <v>12</v>
      </c>
      <c r="D19651" t="s">
        <v>2</v>
      </c>
    </row>
    <row r="19652" spans="1:4" x14ac:dyDescent="0.2">
      <c r="A19652" s="263" t="s">
        <v>20997</v>
      </c>
      <c r="B19652" s="263" t="s">
        <v>33395</v>
      </c>
      <c r="C19652" s="263" t="s">
        <v>12</v>
      </c>
      <c r="D19652" t="s">
        <v>2</v>
      </c>
    </row>
    <row r="19653" spans="1:4" x14ac:dyDescent="0.2">
      <c r="A19653" s="263" t="s">
        <v>10834</v>
      </c>
      <c r="B19653" s="263" t="s">
        <v>33396</v>
      </c>
      <c r="C19653" s="263" t="s">
        <v>12</v>
      </c>
      <c r="D19653" t="s">
        <v>2</v>
      </c>
    </row>
    <row r="19654" spans="1:4" x14ac:dyDescent="0.2">
      <c r="A19654" s="263" t="s">
        <v>20998</v>
      </c>
      <c r="B19654" s="263" t="s">
        <v>33396</v>
      </c>
      <c r="C19654" s="263" t="s">
        <v>12</v>
      </c>
      <c r="D19654" t="s">
        <v>2</v>
      </c>
    </row>
    <row r="19655" spans="1:4" x14ac:dyDescent="0.2">
      <c r="A19655" s="263" t="s">
        <v>10835</v>
      </c>
      <c r="B19655" s="263" t="s">
        <v>33397</v>
      </c>
      <c r="C19655" s="263" t="s">
        <v>12</v>
      </c>
      <c r="D19655" t="s">
        <v>2</v>
      </c>
    </row>
    <row r="19656" spans="1:4" x14ac:dyDescent="0.2">
      <c r="A19656" s="263" t="s">
        <v>20999</v>
      </c>
      <c r="B19656" s="263" t="s">
        <v>33397</v>
      </c>
      <c r="C19656" s="263" t="s">
        <v>12</v>
      </c>
      <c r="D19656" t="s">
        <v>2</v>
      </c>
    </row>
    <row r="19657" spans="1:4" x14ac:dyDescent="0.2">
      <c r="A19657" s="263" t="s">
        <v>10836</v>
      </c>
      <c r="B19657" s="263" t="s">
        <v>33398</v>
      </c>
      <c r="C19657" s="263" t="s">
        <v>12</v>
      </c>
      <c r="D19657" t="s">
        <v>2</v>
      </c>
    </row>
    <row r="19658" spans="1:4" x14ac:dyDescent="0.2">
      <c r="A19658" s="263" t="s">
        <v>21000</v>
      </c>
      <c r="B19658" s="263" t="s">
        <v>33398</v>
      </c>
      <c r="C19658" s="263" t="s">
        <v>12</v>
      </c>
      <c r="D19658" t="s">
        <v>2</v>
      </c>
    </row>
    <row r="19659" spans="1:4" x14ac:dyDescent="0.2">
      <c r="A19659" s="263" t="s">
        <v>10837</v>
      </c>
      <c r="B19659" s="263" t="s">
        <v>24151</v>
      </c>
      <c r="C19659" s="263" t="s">
        <v>12</v>
      </c>
      <c r="D19659" t="s">
        <v>2</v>
      </c>
    </row>
    <row r="19660" spans="1:4" x14ac:dyDescent="0.2">
      <c r="A19660" s="263" t="s">
        <v>21001</v>
      </c>
      <c r="B19660" s="263" t="s">
        <v>24151</v>
      </c>
      <c r="C19660" s="263" t="s">
        <v>12</v>
      </c>
      <c r="D19660" t="s">
        <v>2</v>
      </c>
    </row>
    <row r="19661" spans="1:4" x14ac:dyDescent="0.2">
      <c r="A19661" s="263" t="s">
        <v>10838</v>
      </c>
      <c r="B19661" s="263" t="s">
        <v>24152</v>
      </c>
      <c r="C19661" s="263" t="s">
        <v>12</v>
      </c>
      <c r="D19661" t="s">
        <v>2</v>
      </c>
    </row>
    <row r="19662" spans="1:4" x14ac:dyDescent="0.2">
      <c r="A19662" s="263" t="s">
        <v>21002</v>
      </c>
      <c r="B19662" s="263" t="s">
        <v>24152</v>
      </c>
      <c r="C19662" s="263" t="s">
        <v>12</v>
      </c>
      <c r="D19662" t="s">
        <v>2</v>
      </c>
    </row>
    <row r="19663" spans="1:4" x14ac:dyDescent="0.2">
      <c r="A19663" s="263" t="s">
        <v>10839</v>
      </c>
      <c r="B19663" s="263" t="s">
        <v>24153</v>
      </c>
      <c r="C19663" s="263" t="s">
        <v>12</v>
      </c>
      <c r="D19663" t="s">
        <v>2</v>
      </c>
    </row>
    <row r="19664" spans="1:4" x14ac:dyDescent="0.2">
      <c r="A19664" s="263" t="s">
        <v>21003</v>
      </c>
      <c r="B19664" s="263" t="s">
        <v>24153</v>
      </c>
      <c r="C19664" s="263" t="s">
        <v>12</v>
      </c>
      <c r="D19664" t="s">
        <v>2</v>
      </c>
    </row>
    <row r="19665" spans="1:4" x14ac:dyDescent="0.2">
      <c r="A19665" s="263" t="s">
        <v>10840</v>
      </c>
      <c r="B19665" s="263" t="s">
        <v>24154</v>
      </c>
      <c r="C19665" s="263" t="s">
        <v>12</v>
      </c>
      <c r="D19665" t="s">
        <v>2</v>
      </c>
    </row>
    <row r="19666" spans="1:4" x14ac:dyDescent="0.2">
      <c r="A19666" s="263" t="s">
        <v>21004</v>
      </c>
      <c r="B19666" s="263" t="s">
        <v>24154</v>
      </c>
      <c r="C19666" s="263" t="s">
        <v>12</v>
      </c>
      <c r="D19666" t="s">
        <v>2</v>
      </c>
    </row>
    <row r="19667" spans="1:4" x14ac:dyDescent="0.2">
      <c r="A19667" s="263" t="s">
        <v>10841</v>
      </c>
      <c r="B19667" s="263" t="s">
        <v>24155</v>
      </c>
      <c r="C19667" s="263" t="s">
        <v>12</v>
      </c>
      <c r="D19667" t="s">
        <v>2</v>
      </c>
    </row>
    <row r="19668" spans="1:4" x14ac:dyDescent="0.2">
      <c r="A19668" s="263" t="s">
        <v>21005</v>
      </c>
      <c r="B19668" s="263" t="s">
        <v>24155</v>
      </c>
      <c r="C19668" s="263" t="s">
        <v>12</v>
      </c>
      <c r="D19668" t="s">
        <v>2</v>
      </c>
    </row>
    <row r="19669" spans="1:4" x14ac:dyDescent="0.2">
      <c r="A19669" s="263" t="s">
        <v>10842</v>
      </c>
      <c r="B19669" s="263" t="s">
        <v>33399</v>
      </c>
      <c r="C19669" s="263" t="s">
        <v>12</v>
      </c>
      <c r="D19669" t="s">
        <v>2</v>
      </c>
    </row>
    <row r="19670" spans="1:4" x14ac:dyDescent="0.2">
      <c r="A19670" s="263" t="s">
        <v>21006</v>
      </c>
      <c r="B19670" s="263" t="s">
        <v>33399</v>
      </c>
      <c r="C19670" s="263" t="s">
        <v>12</v>
      </c>
      <c r="D19670" t="s">
        <v>2</v>
      </c>
    </row>
    <row r="19671" spans="1:4" x14ac:dyDescent="0.2">
      <c r="A19671" s="263" t="s">
        <v>10843</v>
      </c>
      <c r="B19671" s="263" t="s">
        <v>33400</v>
      </c>
      <c r="C19671" s="263" t="s">
        <v>12</v>
      </c>
      <c r="D19671" t="s">
        <v>2</v>
      </c>
    </row>
    <row r="19672" spans="1:4" x14ac:dyDescent="0.2">
      <c r="A19672" s="263" t="s">
        <v>21007</v>
      </c>
      <c r="B19672" s="263" t="s">
        <v>33400</v>
      </c>
      <c r="C19672" s="263" t="s">
        <v>12</v>
      </c>
      <c r="D19672" t="s">
        <v>2</v>
      </c>
    </row>
    <row r="19673" spans="1:4" x14ac:dyDescent="0.2">
      <c r="A19673" s="263" t="s">
        <v>10844</v>
      </c>
      <c r="B19673" s="263" t="s">
        <v>33401</v>
      </c>
      <c r="C19673" s="263" t="s">
        <v>12</v>
      </c>
      <c r="D19673" t="s">
        <v>2</v>
      </c>
    </row>
    <row r="19674" spans="1:4" x14ac:dyDescent="0.2">
      <c r="A19674" s="263" t="s">
        <v>21008</v>
      </c>
      <c r="B19674" s="263" t="s">
        <v>33401</v>
      </c>
      <c r="C19674" s="263" t="s">
        <v>12</v>
      </c>
      <c r="D19674" t="s">
        <v>2</v>
      </c>
    </row>
    <row r="19675" spans="1:4" x14ac:dyDescent="0.2">
      <c r="A19675" s="263" t="s">
        <v>10845</v>
      </c>
      <c r="B19675" s="263" t="s">
        <v>33402</v>
      </c>
      <c r="C19675" s="263" t="s">
        <v>12</v>
      </c>
      <c r="D19675" t="s">
        <v>2</v>
      </c>
    </row>
    <row r="19676" spans="1:4" x14ac:dyDescent="0.2">
      <c r="A19676" s="263" t="s">
        <v>21009</v>
      </c>
      <c r="B19676" s="263" t="s">
        <v>33402</v>
      </c>
      <c r="C19676" s="263" t="s">
        <v>12</v>
      </c>
      <c r="D19676" t="s">
        <v>2</v>
      </c>
    </row>
    <row r="19677" spans="1:4" x14ac:dyDescent="0.2">
      <c r="A19677" s="263" t="s">
        <v>10846</v>
      </c>
      <c r="B19677" s="263" t="s">
        <v>33403</v>
      </c>
      <c r="C19677" s="263" t="s">
        <v>12</v>
      </c>
      <c r="D19677" t="s">
        <v>2</v>
      </c>
    </row>
    <row r="19678" spans="1:4" x14ac:dyDescent="0.2">
      <c r="A19678" s="263" t="s">
        <v>21010</v>
      </c>
      <c r="B19678" s="263" t="s">
        <v>33403</v>
      </c>
      <c r="C19678" s="263" t="s">
        <v>12</v>
      </c>
      <c r="D19678" t="s">
        <v>2</v>
      </c>
    </row>
    <row r="19679" spans="1:4" x14ac:dyDescent="0.2">
      <c r="A19679" s="263" t="s">
        <v>10847</v>
      </c>
      <c r="B19679" s="263" t="s">
        <v>33404</v>
      </c>
      <c r="C19679" s="263" t="s">
        <v>12</v>
      </c>
      <c r="D19679" t="s">
        <v>2</v>
      </c>
    </row>
    <row r="19680" spans="1:4" x14ac:dyDescent="0.2">
      <c r="A19680" s="263" t="s">
        <v>21011</v>
      </c>
      <c r="B19680" s="263" t="s">
        <v>33404</v>
      </c>
      <c r="C19680" s="263" t="s">
        <v>12</v>
      </c>
      <c r="D19680" t="s">
        <v>2</v>
      </c>
    </row>
    <row r="19681" spans="1:4" x14ac:dyDescent="0.2">
      <c r="A19681" s="263" t="s">
        <v>10848</v>
      </c>
      <c r="B19681" s="263" t="s">
        <v>33405</v>
      </c>
      <c r="C19681" s="263" t="s">
        <v>12</v>
      </c>
      <c r="D19681" t="s">
        <v>2</v>
      </c>
    </row>
    <row r="19682" spans="1:4" x14ac:dyDescent="0.2">
      <c r="A19682" s="263" t="s">
        <v>21012</v>
      </c>
      <c r="B19682" s="263" t="s">
        <v>33405</v>
      </c>
      <c r="C19682" s="263" t="s">
        <v>12</v>
      </c>
      <c r="D19682" t="s">
        <v>2</v>
      </c>
    </row>
    <row r="19683" spans="1:4" x14ac:dyDescent="0.2">
      <c r="A19683" s="263" t="s">
        <v>10849</v>
      </c>
      <c r="B19683" s="263" t="s">
        <v>33406</v>
      </c>
      <c r="C19683" s="263" t="s">
        <v>12</v>
      </c>
      <c r="D19683" t="s">
        <v>2</v>
      </c>
    </row>
    <row r="19684" spans="1:4" x14ac:dyDescent="0.2">
      <c r="A19684" s="263" t="s">
        <v>21013</v>
      </c>
      <c r="B19684" s="263" t="s">
        <v>33406</v>
      </c>
      <c r="C19684" s="263" t="s">
        <v>12</v>
      </c>
      <c r="D19684" t="s">
        <v>2</v>
      </c>
    </row>
    <row r="19685" spans="1:4" x14ac:dyDescent="0.2">
      <c r="A19685" s="263" t="s">
        <v>10850</v>
      </c>
      <c r="B19685" s="263" t="s">
        <v>33407</v>
      </c>
      <c r="C19685" s="263" t="s">
        <v>12</v>
      </c>
      <c r="D19685" t="s">
        <v>2</v>
      </c>
    </row>
    <row r="19686" spans="1:4" x14ac:dyDescent="0.2">
      <c r="A19686" s="263" t="s">
        <v>21014</v>
      </c>
      <c r="B19686" s="263" t="s">
        <v>33407</v>
      </c>
      <c r="C19686" s="263" t="s">
        <v>12</v>
      </c>
      <c r="D19686" t="s">
        <v>2</v>
      </c>
    </row>
    <row r="19687" spans="1:4" x14ac:dyDescent="0.2">
      <c r="A19687" s="263" t="s">
        <v>10851</v>
      </c>
      <c r="B19687" s="263" t="s">
        <v>33408</v>
      </c>
      <c r="C19687" s="263" t="s">
        <v>12</v>
      </c>
      <c r="D19687" t="s">
        <v>2</v>
      </c>
    </row>
    <row r="19688" spans="1:4" x14ac:dyDescent="0.2">
      <c r="A19688" s="263" t="s">
        <v>21015</v>
      </c>
      <c r="B19688" s="263" t="s">
        <v>33408</v>
      </c>
      <c r="C19688" s="263" t="s">
        <v>12</v>
      </c>
      <c r="D19688" t="s">
        <v>2</v>
      </c>
    </row>
    <row r="19689" spans="1:4" x14ac:dyDescent="0.2">
      <c r="A19689" s="263" t="s">
        <v>10852</v>
      </c>
      <c r="B19689" s="263" t="s">
        <v>33409</v>
      </c>
      <c r="C19689" s="263" t="s">
        <v>12</v>
      </c>
      <c r="D19689" t="s">
        <v>2</v>
      </c>
    </row>
    <row r="19690" spans="1:4" x14ac:dyDescent="0.2">
      <c r="A19690" s="263" t="s">
        <v>21016</v>
      </c>
      <c r="B19690" s="263" t="s">
        <v>33409</v>
      </c>
      <c r="C19690" s="263" t="s">
        <v>12</v>
      </c>
      <c r="D19690" t="s">
        <v>2</v>
      </c>
    </row>
    <row r="19691" spans="1:4" x14ac:dyDescent="0.2">
      <c r="A19691" s="263" t="s">
        <v>10853</v>
      </c>
      <c r="B19691" s="263" t="s">
        <v>33410</v>
      </c>
      <c r="C19691" s="263" t="s">
        <v>12</v>
      </c>
      <c r="D19691" t="s">
        <v>2</v>
      </c>
    </row>
    <row r="19692" spans="1:4" x14ac:dyDescent="0.2">
      <c r="A19692" s="263" t="s">
        <v>21017</v>
      </c>
      <c r="B19692" s="263" t="s">
        <v>33410</v>
      </c>
      <c r="C19692" s="263" t="s">
        <v>12</v>
      </c>
      <c r="D19692" t="s">
        <v>2</v>
      </c>
    </row>
    <row r="19693" spans="1:4" x14ac:dyDescent="0.2">
      <c r="A19693" s="263" t="s">
        <v>4240</v>
      </c>
      <c r="B19693" s="263" t="s">
        <v>33411</v>
      </c>
      <c r="C19693" s="263" t="s">
        <v>12</v>
      </c>
      <c r="D19693" t="s">
        <v>2</v>
      </c>
    </row>
    <row r="19694" spans="1:4" x14ac:dyDescent="0.2">
      <c r="A19694" s="263" t="s">
        <v>21018</v>
      </c>
      <c r="B19694" s="263" t="s">
        <v>33411</v>
      </c>
      <c r="C19694" s="263" t="s">
        <v>12</v>
      </c>
      <c r="D19694" t="s">
        <v>2</v>
      </c>
    </row>
    <row r="19695" spans="1:4" x14ac:dyDescent="0.2">
      <c r="A19695" s="263" t="s">
        <v>4241</v>
      </c>
      <c r="B19695" s="263" t="s">
        <v>33412</v>
      </c>
      <c r="C19695" s="263" t="s">
        <v>12</v>
      </c>
      <c r="D19695" t="s">
        <v>2</v>
      </c>
    </row>
    <row r="19696" spans="1:4" x14ac:dyDescent="0.2">
      <c r="A19696" s="263" t="s">
        <v>21019</v>
      </c>
      <c r="B19696" s="263" t="s">
        <v>33412</v>
      </c>
      <c r="C19696" s="263" t="s">
        <v>12</v>
      </c>
      <c r="D19696" t="s">
        <v>2</v>
      </c>
    </row>
    <row r="19697" spans="1:4" x14ac:dyDescent="0.2">
      <c r="A19697" s="263" t="s">
        <v>4242</v>
      </c>
      <c r="B19697" s="263" t="s">
        <v>33413</v>
      </c>
      <c r="C19697" s="263" t="s">
        <v>12</v>
      </c>
      <c r="D19697" t="s">
        <v>2</v>
      </c>
    </row>
    <row r="19698" spans="1:4" x14ac:dyDescent="0.2">
      <c r="A19698" s="263" t="s">
        <v>21020</v>
      </c>
      <c r="B19698" s="263" t="s">
        <v>33413</v>
      </c>
      <c r="C19698" s="263" t="s">
        <v>12</v>
      </c>
      <c r="D19698" t="s">
        <v>2</v>
      </c>
    </row>
    <row r="19699" spans="1:4" x14ac:dyDescent="0.2">
      <c r="A19699" s="263" t="s">
        <v>4243</v>
      </c>
      <c r="B19699" s="263" t="s">
        <v>33414</v>
      </c>
      <c r="C19699" s="263" t="s">
        <v>12</v>
      </c>
      <c r="D19699" t="s">
        <v>2</v>
      </c>
    </row>
    <row r="19700" spans="1:4" x14ac:dyDescent="0.2">
      <c r="A19700" s="263" t="s">
        <v>21021</v>
      </c>
      <c r="B19700" s="263" t="s">
        <v>33414</v>
      </c>
      <c r="C19700" s="263" t="s">
        <v>12</v>
      </c>
      <c r="D19700" t="s">
        <v>2</v>
      </c>
    </row>
    <row r="19701" spans="1:4" x14ac:dyDescent="0.2">
      <c r="A19701" s="263" t="s">
        <v>4244</v>
      </c>
      <c r="B19701" s="263" t="s">
        <v>33415</v>
      </c>
      <c r="C19701" s="263" t="s">
        <v>12</v>
      </c>
      <c r="D19701" t="s">
        <v>2</v>
      </c>
    </row>
    <row r="19702" spans="1:4" x14ac:dyDescent="0.2">
      <c r="A19702" s="263" t="s">
        <v>21022</v>
      </c>
      <c r="B19702" s="263" t="s">
        <v>33415</v>
      </c>
      <c r="C19702" s="263" t="s">
        <v>12</v>
      </c>
      <c r="D19702" t="s">
        <v>2</v>
      </c>
    </row>
    <row r="19703" spans="1:4" x14ac:dyDescent="0.2">
      <c r="A19703" s="263" t="s">
        <v>4245</v>
      </c>
      <c r="B19703" s="263" t="s">
        <v>33416</v>
      </c>
      <c r="C19703" s="263" t="s">
        <v>12</v>
      </c>
      <c r="D19703" t="s">
        <v>2</v>
      </c>
    </row>
    <row r="19704" spans="1:4" x14ac:dyDescent="0.2">
      <c r="A19704" s="263" t="s">
        <v>21023</v>
      </c>
      <c r="B19704" s="263" t="s">
        <v>33416</v>
      </c>
      <c r="C19704" s="263" t="s">
        <v>12</v>
      </c>
      <c r="D19704" t="s">
        <v>2</v>
      </c>
    </row>
    <row r="19705" spans="1:4" x14ac:dyDescent="0.2">
      <c r="A19705" s="263" t="s">
        <v>4246</v>
      </c>
      <c r="B19705" s="263" t="s">
        <v>33417</v>
      </c>
      <c r="C19705" s="263" t="s">
        <v>12</v>
      </c>
      <c r="D19705" t="s">
        <v>2</v>
      </c>
    </row>
    <row r="19706" spans="1:4" x14ac:dyDescent="0.2">
      <c r="A19706" s="263" t="s">
        <v>21024</v>
      </c>
      <c r="B19706" s="263" t="s">
        <v>33417</v>
      </c>
      <c r="C19706" s="263" t="s">
        <v>12</v>
      </c>
      <c r="D19706" t="s">
        <v>2</v>
      </c>
    </row>
    <row r="19707" spans="1:4" x14ac:dyDescent="0.2">
      <c r="A19707" s="263" t="s">
        <v>4247</v>
      </c>
      <c r="B19707" s="263" t="s">
        <v>33418</v>
      </c>
      <c r="C19707" s="263" t="s">
        <v>12</v>
      </c>
      <c r="D19707" t="s">
        <v>2</v>
      </c>
    </row>
    <row r="19708" spans="1:4" x14ac:dyDescent="0.2">
      <c r="A19708" s="263" t="s">
        <v>21025</v>
      </c>
      <c r="B19708" s="263" t="s">
        <v>33418</v>
      </c>
      <c r="C19708" s="263" t="s">
        <v>12</v>
      </c>
      <c r="D19708" t="s">
        <v>2</v>
      </c>
    </row>
    <row r="19709" spans="1:4" x14ac:dyDescent="0.2">
      <c r="A19709" s="263" t="s">
        <v>4248</v>
      </c>
      <c r="B19709" s="263" t="s">
        <v>33419</v>
      </c>
      <c r="C19709" s="263" t="s">
        <v>12</v>
      </c>
      <c r="D19709" t="s">
        <v>2</v>
      </c>
    </row>
    <row r="19710" spans="1:4" x14ac:dyDescent="0.2">
      <c r="A19710" s="263" t="s">
        <v>21026</v>
      </c>
      <c r="B19710" s="263" t="s">
        <v>33419</v>
      </c>
      <c r="C19710" s="263" t="s">
        <v>12</v>
      </c>
      <c r="D19710" t="s">
        <v>2</v>
      </c>
    </row>
    <row r="19711" spans="1:4" x14ac:dyDescent="0.2">
      <c r="A19711" s="263" t="s">
        <v>4249</v>
      </c>
      <c r="B19711" s="263" t="s">
        <v>33420</v>
      </c>
      <c r="C19711" s="263" t="s">
        <v>12</v>
      </c>
      <c r="D19711" t="s">
        <v>2</v>
      </c>
    </row>
    <row r="19712" spans="1:4" x14ac:dyDescent="0.2">
      <c r="A19712" s="263" t="s">
        <v>21027</v>
      </c>
      <c r="B19712" s="263" t="s">
        <v>33420</v>
      </c>
      <c r="C19712" s="263" t="s">
        <v>12</v>
      </c>
      <c r="D19712" t="s">
        <v>2</v>
      </c>
    </row>
    <row r="19713" spans="1:4" x14ac:dyDescent="0.2">
      <c r="A19713" s="263" t="s">
        <v>4250</v>
      </c>
      <c r="B19713" s="263" t="s">
        <v>33421</v>
      </c>
      <c r="C19713" s="263" t="s">
        <v>12</v>
      </c>
      <c r="D19713" t="s">
        <v>2</v>
      </c>
    </row>
    <row r="19714" spans="1:4" x14ac:dyDescent="0.2">
      <c r="A19714" s="263" t="s">
        <v>21028</v>
      </c>
      <c r="B19714" s="263" t="s">
        <v>33421</v>
      </c>
      <c r="C19714" s="263" t="s">
        <v>12</v>
      </c>
      <c r="D19714" t="s">
        <v>2</v>
      </c>
    </row>
    <row r="19715" spans="1:4" x14ac:dyDescent="0.2">
      <c r="A19715" s="263" t="s">
        <v>4251</v>
      </c>
      <c r="B19715" s="263" t="s">
        <v>33422</v>
      </c>
      <c r="C19715" s="263" t="s">
        <v>12</v>
      </c>
      <c r="D19715" t="s">
        <v>2</v>
      </c>
    </row>
    <row r="19716" spans="1:4" x14ac:dyDescent="0.2">
      <c r="A19716" s="263" t="s">
        <v>21029</v>
      </c>
      <c r="B19716" s="263" t="s">
        <v>33422</v>
      </c>
      <c r="C19716" s="263" t="s">
        <v>12</v>
      </c>
      <c r="D19716" t="s">
        <v>2</v>
      </c>
    </row>
    <row r="19717" spans="1:4" x14ac:dyDescent="0.2">
      <c r="A19717" s="263" t="s">
        <v>10854</v>
      </c>
      <c r="B19717" s="263" t="s">
        <v>33423</v>
      </c>
      <c r="C19717" s="263" t="s">
        <v>12</v>
      </c>
      <c r="D19717" t="s">
        <v>2</v>
      </c>
    </row>
    <row r="19718" spans="1:4" x14ac:dyDescent="0.2">
      <c r="A19718" s="263" t="s">
        <v>21030</v>
      </c>
      <c r="B19718" s="263" t="s">
        <v>33423</v>
      </c>
      <c r="C19718" s="263" t="s">
        <v>12</v>
      </c>
      <c r="D19718" t="s">
        <v>2</v>
      </c>
    </row>
    <row r="19719" spans="1:4" x14ac:dyDescent="0.2">
      <c r="A19719" s="263" t="s">
        <v>4252</v>
      </c>
      <c r="B19719" s="263" t="s">
        <v>33424</v>
      </c>
      <c r="C19719" s="263" t="s">
        <v>12</v>
      </c>
      <c r="D19719" t="s">
        <v>2</v>
      </c>
    </row>
    <row r="19720" spans="1:4" x14ac:dyDescent="0.2">
      <c r="A19720" s="263" t="s">
        <v>21031</v>
      </c>
      <c r="B19720" s="263" t="s">
        <v>33424</v>
      </c>
      <c r="C19720" s="263" t="s">
        <v>12</v>
      </c>
      <c r="D19720" t="s">
        <v>2</v>
      </c>
    </row>
    <row r="19721" spans="1:4" x14ac:dyDescent="0.2">
      <c r="A19721" s="263" t="s">
        <v>4253</v>
      </c>
      <c r="B19721" s="263" t="s">
        <v>33425</v>
      </c>
      <c r="C19721" s="263" t="s">
        <v>12</v>
      </c>
      <c r="D19721" t="s">
        <v>2</v>
      </c>
    </row>
    <row r="19722" spans="1:4" x14ac:dyDescent="0.2">
      <c r="A19722" s="263" t="s">
        <v>21032</v>
      </c>
      <c r="B19722" s="263" t="s">
        <v>33425</v>
      </c>
      <c r="C19722" s="263" t="s">
        <v>12</v>
      </c>
      <c r="D19722" t="s">
        <v>2</v>
      </c>
    </row>
    <row r="19723" spans="1:4" x14ac:dyDescent="0.2">
      <c r="A19723" s="263" t="s">
        <v>4254</v>
      </c>
      <c r="B19723" s="263" t="s">
        <v>33426</v>
      </c>
      <c r="C19723" s="263" t="s">
        <v>12</v>
      </c>
      <c r="D19723" t="s">
        <v>2</v>
      </c>
    </row>
    <row r="19724" spans="1:4" x14ac:dyDescent="0.2">
      <c r="A19724" s="263" t="s">
        <v>21033</v>
      </c>
      <c r="B19724" s="263" t="s">
        <v>33426</v>
      </c>
      <c r="C19724" s="263" t="s">
        <v>12</v>
      </c>
      <c r="D19724" t="s">
        <v>2</v>
      </c>
    </row>
    <row r="19725" spans="1:4" x14ac:dyDescent="0.2">
      <c r="A19725" s="263" t="s">
        <v>10855</v>
      </c>
      <c r="B19725" s="263" t="s">
        <v>33427</v>
      </c>
      <c r="C19725" s="263" t="s">
        <v>12</v>
      </c>
      <c r="D19725" t="s">
        <v>2</v>
      </c>
    </row>
    <row r="19726" spans="1:4" x14ac:dyDescent="0.2">
      <c r="A19726" s="263" t="s">
        <v>21034</v>
      </c>
      <c r="B19726" s="263" t="s">
        <v>33427</v>
      </c>
      <c r="C19726" s="263" t="s">
        <v>12</v>
      </c>
      <c r="D19726" t="s">
        <v>2</v>
      </c>
    </row>
    <row r="19727" spans="1:4" x14ac:dyDescent="0.2">
      <c r="A19727" s="263" t="s">
        <v>4255</v>
      </c>
      <c r="B19727" s="263" t="s">
        <v>33428</v>
      </c>
      <c r="C19727" s="263" t="s">
        <v>12</v>
      </c>
      <c r="D19727" t="s">
        <v>2</v>
      </c>
    </row>
    <row r="19728" spans="1:4" x14ac:dyDescent="0.2">
      <c r="A19728" s="263" t="s">
        <v>21035</v>
      </c>
      <c r="B19728" s="263" t="s">
        <v>33428</v>
      </c>
      <c r="C19728" s="263" t="s">
        <v>12</v>
      </c>
      <c r="D19728" t="s">
        <v>2</v>
      </c>
    </row>
    <row r="19729" spans="1:4" x14ac:dyDescent="0.2">
      <c r="A19729" s="263" t="s">
        <v>10856</v>
      </c>
      <c r="B19729" s="263" t="s">
        <v>33429</v>
      </c>
      <c r="C19729" s="263" t="s">
        <v>12</v>
      </c>
      <c r="D19729" t="s">
        <v>2</v>
      </c>
    </row>
    <row r="19730" spans="1:4" x14ac:dyDescent="0.2">
      <c r="A19730" s="263" t="s">
        <v>21036</v>
      </c>
      <c r="B19730" s="263" t="s">
        <v>33429</v>
      </c>
      <c r="C19730" s="263" t="s">
        <v>12</v>
      </c>
      <c r="D19730" t="s">
        <v>2</v>
      </c>
    </row>
    <row r="19731" spans="1:4" x14ac:dyDescent="0.2">
      <c r="A19731" s="263" t="s">
        <v>10857</v>
      </c>
      <c r="B19731" s="263" t="s">
        <v>33430</v>
      </c>
      <c r="C19731" s="263" t="s">
        <v>12</v>
      </c>
      <c r="D19731" t="s">
        <v>2</v>
      </c>
    </row>
    <row r="19732" spans="1:4" x14ac:dyDescent="0.2">
      <c r="A19732" s="263" t="s">
        <v>21037</v>
      </c>
      <c r="B19732" s="263" t="s">
        <v>33430</v>
      </c>
      <c r="C19732" s="263" t="s">
        <v>12</v>
      </c>
      <c r="D19732" t="s">
        <v>2</v>
      </c>
    </row>
    <row r="19733" spans="1:4" x14ac:dyDescent="0.2">
      <c r="A19733" s="263" t="s">
        <v>10858</v>
      </c>
      <c r="B19733" s="263" t="s">
        <v>33431</v>
      </c>
      <c r="C19733" s="263" t="s">
        <v>12</v>
      </c>
      <c r="D19733" t="s">
        <v>2</v>
      </c>
    </row>
    <row r="19734" spans="1:4" x14ac:dyDescent="0.2">
      <c r="A19734" s="263" t="s">
        <v>21038</v>
      </c>
      <c r="B19734" s="263" t="s">
        <v>33431</v>
      </c>
      <c r="C19734" s="263" t="s">
        <v>12</v>
      </c>
      <c r="D19734" t="s">
        <v>2</v>
      </c>
    </row>
    <row r="19735" spans="1:4" x14ac:dyDescent="0.2">
      <c r="A19735" s="263" t="s">
        <v>5250</v>
      </c>
      <c r="B19735" s="263" t="s">
        <v>33432</v>
      </c>
      <c r="C19735" s="263" t="s">
        <v>12</v>
      </c>
      <c r="D19735" t="s">
        <v>2</v>
      </c>
    </row>
    <row r="19736" spans="1:4" x14ac:dyDescent="0.2">
      <c r="A19736" s="263" t="s">
        <v>21039</v>
      </c>
      <c r="B19736" s="263" t="s">
        <v>33432</v>
      </c>
      <c r="C19736" s="263" t="s">
        <v>12</v>
      </c>
      <c r="D19736" t="s">
        <v>2</v>
      </c>
    </row>
    <row r="19737" spans="1:4" x14ac:dyDescent="0.2">
      <c r="A19737" s="263" t="s">
        <v>5251</v>
      </c>
      <c r="B19737" s="263" t="s">
        <v>33433</v>
      </c>
      <c r="C19737" s="263" t="s">
        <v>12</v>
      </c>
      <c r="D19737" t="s">
        <v>2</v>
      </c>
    </row>
    <row r="19738" spans="1:4" x14ac:dyDescent="0.2">
      <c r="A19738" s="263" t="s">
        <v>21040</v>
      </c>
      <c r="B19738" s="263" t="s">
        <v>33433</v>
      </c>
      <c r="C19738" s="263" t="s">
        <v>12</v>
      </c>
      <c r="D19738" t="s">
        <v>2</v>
      </c>
    </row>
    <row r="19739" spans="1:4" x14ac:dyDescent="0.2">
      <c r="A19739" s="263" t="s">
        <v>10859</v>
      </c>
      <c r="B19739" s="263" t="s">
        <v>33434</v>
      </c>
      <c r="C19739" s="263" t="s">
        <v>12</v>
      </c>
      <c r="D19739" t="s">
        <v>2</v>
      </c>
    </row>
    <row r="19740" spans="1:4" x14ac:dyDescent="0.2">
      <c r="A19740" s="263" t="s">
        <v>21041</v>
      </c>
      <c r="B19740" s="263" t="s">
        <v>33434</v>
      </c>
      <c r="C19740" s="263" t="s">
        <v>12</v>
      </c>
      <c r="D19740" t="s">
        <v>2</v>
      </c>
    </row>
    <row r="19741" spans="1:4" x14ac:dyDescent="0.2">
      <c r="A19741" s="263" t="s">
        <v>10860</v>
      </c>
      <c r="B19741" s="263" t="s">
        <v>33435</v>
      </c>
      <c r="C19741" s="263" t="s">
        <v>12</v>
      </c>
      <c r="D19741" t="s">
        <v>2</v>
      </c>
    </row>
    <row r="19742" spans="1:4" x14ac:dyDescent="0.2">
      <c r="A19742" s="263" t="s">
        <v>21042</v>
      </c>
      <c r="B19742" s="263" t="s">
        <v>33435</v>
      </c>
      <c r="C19742" s="263" t="s">
        <v>12</v>
      </c>
      <c r="D19742" t="s">
        <v>2</v>
      </c>
    </row>
    <row r="19743" spans="1:4" x14ac:dyDescent="0.2">
      <c r="A19743" s="263" t="s">
        <v>5252</v>
      </c>
      <c r="B19743" s="263" t="s">
        <v>33436</v>
      </c>
      <c r="C19743" s="263" t="s">
        <v>12</v>
      </c>
      <c r="D19743" t="s">
        <v>2</v>
      </c>
    </row>
    <row r="19744" spans="1:4" x14ac:dyDescent="0.2">
      <c r="A19744" s="263" t="s">
        <v>21043</v>
      </c>
      <c r="B19744" s="263" t="s">
        <v>33436</v>
      </c>
      <c r="C19744" s="263" t="s">
        <v>12</v>
      </c>
      <c r="D19744" t="s">
        <v>2</v>
      </c>
    </row>
    <row r="19745" spans="1:4" x14ac:dyDescent="0.2">
      <c r="A19745" s="263" t="s">
        <v>5253</v>
      </c>
      <c r="B19745" s="263" t="s">
        <v>33437</v>
      </c>
      <c r="C19745" s="263" t="s">
        <v>12</v>
      </c>
      <c r="D19745" t="s">
        <v>2</v>
      </c>
    </row>
    <row r="19746" spans="1:4" x14ac:dyDescent="0.2">
      <c r="A19746" s="263" t="s">
        <v>21044</v>
      </c>
      <c r="B19746" s="263" t="s">
        <v>33437</v>
      </c>
      <c r="C19746" s="263" t="s">
        <v>12</v>
      </c>
      <c r="D19746" t="s">
        <v>2</v>
      </c>
    </row>
    <row r="19747" spans="1:4" x14ac:dyDescent="0.2">
      <c r="A19747" s="263" t="s">
        <v>5254</v>
      </c>
      <c r="B19747" s="263" t="s">
        <v>33438</v>
      </c>
      <c r="C19747" s="263" t="s">
        <v>12</v>
      </c>
      <c r="D19747" t="s">
        <v>2</v>
      </c>
    </row>
    <row r="19748" spans="1:4" x14ac:dyDescent="0.2">
      <c r="A19748" s="263" t="s">
        <v>21045</v>
      </c>
      <c r="B19748" s="263" t="s">
        <v>33438</v>
      </c>
      <c r="C19748" s="263" t="s">
        <v>12</v>
      </c>
      <c r="D19748" t="s">
        <v>2</v>
      </c>
    </row>
    <row r="19749" spans="1:4" x14ac:dyDescent="0.2">
      <c r="A19749" s="263" t="s">
        <v>10861</v>
      </c>
      <c r="B19749" s="263" t="s">
        <v>33439</v>
      </c>
      <c r="C19749" s="263" t="s">
        <v>12</v>
      </c>
      <c r="D19749" t="s">
        <v>2</v>
      </c>
    </row>
    <row r="19750" spans="1:4" x14ac:dyDescent="0.2">
      <c r="A19750" s="263" t="s">
        <v>21046</v>
      </c>
      <c r="B19750" s="263" t="s">
        <v>33439</v>
      </c>
      <c r="C19750" s="263" t="s">
        <v>12</v>
      </c>
      <c r="D19750" t="s">
        <v>2</v>
      </c>
    </row>
    <row r="19751" spans="1:4" x14ac:dyDescent="0.2">
      <c r="A19751" s="263" t="s">
        <v>10862</v>
      </c>
      <c r="B19751" s="263" t="s">
        <v>33440</v>
      </c>
      <c r="C19751" s="263" t="s">
        <v>12</v>
      </c>
      <c r="D19751" t="s">
        <v>2</v>
      </c>
    </row>
    <row r="19752" spans="1:4" x14ac:dyDescent="0.2">
      <c r="A19752" s="263" t="s">
        <v>21047</v>
      </c>
      <c r="B19752" s="263" t="s">
        <v>33440</v>
      </c>
      <c r="C19752" s="263" t="s">
        <v>12</v>
      </c>
      <c r="D19752" t="s">
        <v>2</v>
      </c>
    </row>
    <row r="19753" spans="1:4" x14ac:dyDescent="0.2">
      <c r="A19753" s="263" t="s">
        <v>5255</v>
      </c>
      <c r="B19753" s="263" t="s">
        <v>33441</v>
      </c>
      <c r="C19753" s="263" t="s">
        <v>12</v>
      </c>
      <c r="D19753" t="s">
        <v>2</v>
      </c>
    </row>
    <row r="19754" spans="1:4" x14ac:dyDescent="0.2">
      <c r="A19754" s="263" t="s">
        <v>21048</v>
      </c>
      <c r="B19754" s="263" t="s">
        <v>33441</v>
      </c>
      <c r="C19754" s="263" t="s">
        <v>12</v>
      </c>
      <c r="D19754" t="s">
        <v>2</v>
      </c>
    </row>
    <row r="19755" spans="1:4" x14ac:dyDescent="0.2">
      <c r="A19755" s="263" t="s">
        <v>10863</v>
      </c>
      <c r="B19755" s="263" t="s">
        <v>33442</v>
      </c>
      <c r="C19755" s="263" t="s">
        <v>12</v>
      </c>
      <c r="D19755" t="s">
        <v>2</v>
      </c>
    </row>
    <row r="19756" spans="1:4" x14ac:dyDescent="0.2">
      <c r="A19756" s="263" t="s">
        <v>21049</v>
      </c>
      <c r="B19756" s="263" t="s">
        <v>33442</v>
      </c>
      <c r="C19756" s="263" t="s">
        <v>12</v>
      </c>
      <c r="D19756" t="s">
        <v>2</v>
      </c>
    </row>
    <row r="19757" spans="1:4" x14ac:dyDescent="0.2">
      <c r="A19757" s="263" t="s">
        <v>10864</v>
      </c>
      <c r="B19757" s="263" t="s">
        <v>33443</v>
      </c>
      <c r="C19757" s="263" t="s">
        <v>12</v>
      </c>
      <c r="D19757" t="s">
        <v>2</v>
      </c>
    </row>
    <row r="19758" spans="1:4" x14ac:dyDescent="0.2">
      <c r="A19758" s="263" t="s">
        <v>21050</v>
      </c>
      <c r="B19758" s="263" t="s">
        <v>33443</v>
      </c>
      <c r="C19758" s="263" t="s">
        <v>12</v>
      </c>
      <c r="D19758" t="s">
        <v>2</v>
      </c>
    </row>
    <row r="19759" spans="1:4" x14ac:dyDescent="0.2">
      <c r="A19759" s="263" t="s">
        <v>10865</v>
      </c>
      <c r="B19759" s="263" t="s">
        <v>33444</v>
      </c>
      <c r="C19759" s="263" t="s">
        <v>12</v>
      </c>
      <c r="D19759" t="s">
        <v>2</v>
      </c>
    </row>
    <row r="19760" spans="1:4" x14ac:dyDescent="0.2">
      <c r="A19760" s="263" t="s">
        <v>21051</v>
      </c>
      <c r="B19760" s="263" t="s">
        <v>33444</v>
      </c>
      <c r="C19760" s="263" t="s">
        <v>12</v>
      </c>
      <c r="D19760" t="s">
        <v>2</v>
      </c>
    </row>
    <row r="19761" spans="1:4" x14ac:dyDescent="0.2">
      <c r="A19761" s="263" t="s">
        <v>10866</v>
      </c>
      <c r="B19761" s="263" t="s">
        <v>33445</v>
      </c>
      <c r="C19761" s="263" t="s">
        <v>12</v>
      </c>
      <c r="D19761" t="s">
        <v>2</v>
      </c>
    </row>
    <row r="19762" spans="1:4" x14ac:dyDescent="0.2">
      <c r="A19762" s="263" t="s">
        <v>21052</v>
      </c>
      <c r="B19762" s="263" t="s">
        <v>33445</v>
      </c>
      <c r="C19762" s="263" t="s">
        <v>12</v>
      </c>
      <c r="D19762" t="s">
        <v>2</v>
      </c>
    </row>
    <row r="19763" spans="1:4" x14ac:dyDescent="0.2">
      <c r="A19763" s="263" t="s">
        <v>10867</v>
      </c>
      <c r="B19763" s="263" t="s">
        <v>33446</v>
      </c>
      <c r="C19763" s="263" t="s">
        <v>12</v>
      </c>
      <c r="D19763" t="s">
        <v>2</v>
      </c>
    </row>
    <row r="19764" spans="1:4" x14ac:dyDescent="0.2">
      <c r="A19764" s="263" t="s">
        <v>21053</v>
      </c>
      <c r="B19764" s="263" t="s">
        <v>33446</v>
      </c>
      <c r="C19764" s="263" t="s">
        <v>12</v>
      </c>
      <c r="D19764" t="s">
        <v>2</v>
      </c>
    </row>
    <row r="19765" spans="1:4" x14ac:dyDescent="0.2">
      <c r="A19765" s="263" t="s">
        <v>10868</v>
      </c>
      <c r="B19765" s="263" t="s">
        <v>33447</v>
      </c>
      <c r="C19765" s="263" t="s">
        <v>12</v>
      </c>
      <c r="D19765" t="s">
        <v>2</v>
      </c>
    </row>
    <row r="19766" spans="1:4" x14ac:dyDescent="0.2">
      <c r="A19766" s="263" t="s">
        <v>21054</v>
      </c>
      <c r="B19766" s="263" t="s">
        <v>33447</v>
      </c>
      <c r="C19766" s="263" t="s">
        <v>12</v>
      </c>
      <c r="D19766" t="s">
        <v>2</v>
      </c>
    </row>
    <row r="19767" spans="1:4" x14ac:dyDescent="0.2">
      <c r="A19767" s="263" t="s">
        <v>10869</v>
      </c>
      <c r="B19767" s="263" t="s">
        <v>33448</v>
      </c>
      <c r="C19767" s="263" t="s">
        <v>12</v>
      </c>
      <c r="D19767" t="s">
        <v>2</v>
      </c>
    </row>
    <row r="19768" spans="1:4" x14ac:dyDescent="0.2">
      <c r="A19768" s="263" t="s">
        <v>21055</v>
      </c>
      <c r="B19768" s="263" t="s">
        <v>33448</v>
      </c>
      <c r="C19768" s="263" t="s">
        <v>12</v>
      </c>
      <c r="D19768" t="s">
        <v>2</v>
      </c>
    </row>
    <row r="19769" spans="1:4" x14ac:dyDescent="0.2">
      <c r="A19769" s="263" t="s">
        <v>10870</v>
      </c>
      <c r="B19769" s="263" t="s">
        <v>33449</v>
      </c>
      <c r="C19769" s="263" t="s">
        <v>12</v>
      </c>
      <c r="D19769" t="s">
        <v>2</v>
      </c>
    </row>
    <row r="19770" spans="1:4" x14ac:dyDescent="0.2">
      <c r="A19770" s="263" t="s">
        <v>21056</v>
      </c>
      <c r="B19770" s="263" t="s">
        <v>33449</v>
      </c>
      <c r="C19770" s="263" t="s">
        <v>12</v>
      </c>
      <c r="D19770" t="s">
        <v>2</v>
      </c>
    </row>
    <row r="19771" spans="1:4" x14ac:dyDescent="0.2">
      <c r="A19771" s="263" t="s">
        <v>10871</v>
      </c>
      <c r="B19771" s="263" t="s">
        <v>33450</v>
      </c>
      <c r="C19771" s="263" t="s">
        <v>12</v>
      </c>
      <c r="D19771" t="s">
        <v>2</v>
      </c>
    </row>
    <row r="19772" spans="1:4" x14ac:dyDescent="0.2">
      <c r="A19772" s="263" t="s">
        <v>21057</v>
      </c>
      <c r="B19772" s="263" t="s">
        <v>33450</v>
      </c>
      <c r="C19772" s="263" t="s">
        <v>12</v>
      </c>
      <c r="D19772" t="s">
        <v>2</v>
      </c>
    </row>
    <row r="19773" spans="1:4" x14ac:dyDescent="0.2">
      <c r="A19773" s="263" t="s">
        <v>23414</v>
      </c>
      <c r="B19773" s="263" t="s">
        <v>33451</v>
      </c>
      <c r="C19773" s="263" t="s">
        <v>12</v>
      </c>
      <c r="D19773" t="s">
        <v>2</v>
      </c>
    </row>
    <row r="19774" spans="1:4" x14ac:dyDescent="0.2">
      <c r="A19774" s="263" t="s">
        <v>23415</v>
      </c>
      <c r="B19774" s="263" t="s">
        <v>33451</v>
      </c>
      <c r="C19774" s="263" t="s">
        <v>12</v>
      </c>
      <c r="D19774" t="s">
        <v>2</v>
      </c>
    </row>
    <row r="19775" spans="1:4" x14ac:dyDescent="0.2">
      <c r="A19775" s="263" t="s">
        <v>23416</v>
      </c>
      <c r="B19775" s="263" t="s">
        <v>33452</v>
      </c>
      <c r="C19775" s="263" t="s">
        <v>12</v>
      </c>
      <c r="D19775" t="s">
        <v>2</v>
      </c>
    </row>
    <row r="19776" spans="1:4" x14ac:dyDescent="0.2">
      <c r="A19776" s="263" t="s">
        <v>23417</v>
      </c>
      <c r="B19776" s="263" t="s">
        <v>33452</v>
      </c>
      <c r="C19776" s="263" t="s">
        <v>12</v>
      </c>
      <c r="D19776" t="s">
        <v>2</v>
      </c>
    </row>
    <row r="19777" spans="1:4" x14ac:dyDescent="0.2">
      <c r="A19777" s="263" t="s">
        <v>23254</v>
      </c>
      <c r="B19777" s="263" t="s">
        <v>33453</v>
      </c>
      <c r="C19777" s="263" t="s">
        <v>12</v>
      </c>
      <c r="D19777" t="s">
        <v>2</v>
      </c>
    </row>
    <row r="19778" spans="1:4" x14ac:dyDescent="0.2">
      <c r="A19778" s="263" t="s">
        <v>23255</v>
      </c>
      <c r="B19778" s="263" t="s">
        <v>33453</v>
      </c>
      <c r="C19778" s="263" t="s">
        <v>12</v>
      </c>
      <c r="D19778" t="s">
        <v>2</v>
      </c>
    </row>
    <row r="19779" spans="1:4" x14ac:dyDescent="0.2">
      <c r="A19779" s="263" t="s">
        <v>23256</v>
      </c>
      <c r="B19779" s="263" t="s">
        <v>33454</v>
      </c>
      <c r="C19779" s="263" t="s">
        <v>12</v>
      </c>
      <c r="D19779" t="s">
        <v>2</v>
      </c>
    </row>
    <row r="19780" spans="1:4" x14ac:dyDescent="0.2">
      <c r="A19780" s="263" t="s">
        <v>23257</v>
      </c>
      <c r="B19780" s="263" t="s">
        <v>33454</v>
      </c>
      <c r="C19780" s="263" t="s">
        <v>12</v>
      </c>
      <c r="D19780" t="s">
        <v>2</v>
      </c>
    </row>
    <row r="19781" spans="1:4" x14ac:dyDescent="0.2">
      <c r="A19781" s="263" t="s">
        <v>23258</v>
      </c>
      <c r="B19781" s="263" t="s">
        <v>33455</v>
      </c>
      <c r="C19781" s="263" t="s">
        <v>12</v>
      </c>
      <c r="D19781" t="s">
        <v>2</v>
      </c>
    </row>
    <row r="19782" spans="1:4" x14ac:dyDescent="0.2">
      <c r="A19782" s="263" t="s">
        <v>23259</v>
      </c>
      <c r="B19782" s="263" t="s">
        <v>33455</v>
      </c>
      <c r="C19782" s="263" t="s">
        <v>12</v>
      </c>
      <c r="D19782" t="s">
        <v>2</v>
      </c>
    </row>
    <row r="19783" spans="1:4" x14ac:dyDescent="0.2">
      <c r="A19783" s="263" t="s">
        <v>23260</v>
      </c>
      <c r="B19783" s="263" t="s">
        <v>33456</v>
      </c>
      <c r="C19783" s="263" t="s">
        <v>12</v>
      </c>
      <c r="D19783" t="s">
        <v>2</v>
      </c>
    </row>
    <row r="19784" spans="1:4" x14ac:dyDescent="0.2">
      <c r="A19784" s="263" t="s">
        <v>23261</v>
      </c>
      <c r="B19784" s="263" t="s">
        <v>33456</v>
      </c>
      <c r="C19784" s="263" t="s">
        <v>12</v>
      </c>
      <c r="D19784" t="s">
        <v>2</v>
      </c>
    </row>
    <row r="19785" spans="1:4" x14ac:dyDescent="0.2">
      <c r="A19785" s="263" t="s">
        <v>23262</v>
      </c>
      <c r="B19785" s="263" t="s">
        <v>33457</v>
      </c>
      <c r="C19785" s="263" t="s">
        <v>12</v>
      </c>
      <c r="D19785" t="s">
        <v>2</v>
      </c>
    </row>
    <row r="19786" spans="1:4" x14ac:dyDescent="0.2">
      <c r="A19786" s="263" t="s">
        <v>23263</v>
      </c>
      <c r="B19786" s="263" t="s">
        <v>33457</v>
      </c>
      <c r="C19786" s="263" t="s">
        <v>12</v>
      </c>
      <c r="D19786" t="s">
        <v>2</v>
      </c>
    </row>
    <row r="19787" spans="1:4" x14ac:dyDescent="0.2">
      <c r="A19787" s="263" t="s">
        <v>23264</v>
      </c>
      <c r="B19787" s="263" t="s">
        <v>33458</v>
      </c>
      <c r="C19787" s="263" t="s">
        <v>12</v>
      </c>
      <c r="D19787" t="s">
        <v>2</v>
      </c>
    </row>
    <row r="19788" spans="1:4" x14ac:dyDescent="0.2">
      <c r="A19788" s="263" t="s">
        <v>23265</v>
      </c>
      <c r="B19788" s="263" t="s">
        <v>33458</v>
      </c>
      <c r="C19788" s="263" t="s">
        <v>12</v>
      </c>
      <c r="D19788" t="s">
        <v>2</v>
      </c>
    </row>
    <row r="19789" spans="1:4" x14ac:dyDescent="0.2">
      <c r="A19789" s="263" t="s">
        <v>23266</v>
      </c>
      <c r="B19789" s="263" t="s">
        <v>33459</v>
      </c>
      <c r="C19789" s="263" t="s">
        <v>12</v>
      </c>
      <c r="D19789" t="s">
        <v>2</v>
      </c>
    </row>
    <row r="19790" spans="1:4" x14ac:dyDescent="0.2">
      <c r="A19790" s="263" t="s">
        <v>23267</v>
      </c>
      <c r="B19790" s="263" t="s">
        <v>33459</v>
      </c>
      <c r="C19790" s="263" t="s">
        <v>12</v>
      </c>
      <c r="D19790" t="s">
        <v>2</v>
      </c>
    </row>
    <row r="19791" spans="1:4" x14ac:dyDescent="0.2">
      <c r="A19791" s="263" t="s">
        <v>23418</v>
      </c>
      <c r="B19791" s="263" t="s">
        <v>33460</v>
      </c>
      <c r="C19791" s="263" t="s">
        <v>12</v>
      </c>
      <c r="D19791" t="s">
        <v>2</v>
      </c>
    </row>
    <row r="19792" spans="1:4" x14ac:dyDescent="0.2">
      <c r="A19792" s="263" t="s">
        <v>23419</v>
      </c>
      <c r="B19792" s="263" t="s">
        <v>33460</v>
      </c>
      <c r="C19792" s="263" t="s">
        <v>12</v>
      </c>
      <c r="D19792" t="s">
        <v>2</v>
      </c>
    </row>
    <row r="19793" spans="1:4" x14ac:dyDescent="0.2">
      <c r="A19793" s="263" t="s">
        <v>23268</v>
      </c>
      <c r="B19793" s="263" t="s">
        <v>33461</v>
      </c>
      <c r="C19793" s="263" t="s">
        <v>12</v>
      </c>
      <c r="D19793" t="s">
        <v>2</v>
      </c>
    </row>
    <row r="19794" spans="1:4" x14ac:dyDescent="0.2">
      <c r="A19794" s="263" t="s">
        <v>23269</v>
      </c>
      <c r="B19794" s="263" t="s">
        <v>33461</v>
      </c>
      <c r="C19794" s="263" t="s">
        <v>12</v>
      </c>
      <c r="D19794" t="s">
        <v>2</v>
      </c>
    </row>
    <row r="19795" spans="1:4" x14ac:dyDescent="0.2">
      <c r="A19795" s="263" t="s">
        <v>23270</v>
      </c>
      <c r="B19795" s="263" t="s">
        <v>33462</v>
      </c>
      <c r="C19795" s="263" t="s">
        <v>12</v>
      </c>
      <c r="D19795" t="s">
        <v>2</v>
      </c>
    </row>
    <row r="19796" spans="1:4" x14ac:dyDescent="0.2">
      <c r="A19796" s="263" t="s">
        <v>23271</v>
      </c>
      <c r="B19796" s="263" t="s">
        <v>33462</v>
      </c>
      <c r="C19796" s="263" t="s">
        <v>12</v>
      </c>
      <c r="D19796" t="s">
        <v>2</v>
      </c>
    </row>
    <row r="19797" spans="1:4" x14ac:dyDescent="0.2">
      <c r="A19797" s="263" t="s">
        <v>23272</v>
      </c>
      <c r="B19797" s="263" t="s">
        <v>33463</v>
      </c>
      <c r="C19797" s="263" t="s">
        <v>12</v>
      </c>
      <c r="D19797" t="s">
        <v>2</v>
      </c>
    </row>
    <row r="19798" spans="1:4" x14ac:dyDescent="0.2">
      <c r="A19798" s="263" t="s">
        <v>23273</v>
      </c>
      <c r="B19798" s="263" t="s">
        <v>33463</v>
      </c>
      <c r="C19798" s="263" t="s">
        <v>12</v>
      </c>
      <c r="D19798" t="s">
        <v>2</v>
      </c>
    </row>
    <row r="19799" spans="1:4" x14ac:dyDescent="0.2">
      <c r="A19799" s="263" t="s">
        <v>23274</v>
      </c>
      <c r="B19799" s="263" t="s">
        <v>33464</v>
      </c>
      <c r="C19799" s="263" t="s">
        <v>12</v>
      </c>
      <c r="D19799" t="s">
        <v>2</v>
      </c>
    </row>
    <row r="19800" spans="1:4" x14ac:dyDescent="0.2">
      <c r="A19800" s="263" t="s">
        <v>23275</v>
      </c>
      <c r="B19800" s="263" t="s">
        <v>33464</v>
      </c>
      <c r="C19800" s="263" t="s">
        <v>12</v>
      </c>
      <c r="D19800" t="s">
        <v>2</v>
      </c>
    </row>
    <row r="19801" spans="1:4" x14ac:dyDescent="0.2">
      <c r="A19801" s="263" t="s">
        <v>23276</v>
      </c>
      <c r="B19801" s="263" t="s">
        <v>33465</v>
      </c>
      <c r="C19801" s="263" t="s">
        <v>12</v>
      </c>
      <c r="D19801" t="s">
        <v>2</v>
      </c>
    </row>
    <row r="19802" spans="1:4" x14ac:dyDescent="0.2">
      <c r="A19802" s="263" t="s">
        <v>23277</v>
      </c>
      <c r="B19802" s="263" t="s">
        <v>33465</v>
      </c>
      <c r="C19802" s="263" t="s">
        <v>12</v>
      </c>
      <c r="D19802" t="s">
        <v>2</v>
      </c>
    </row>
    <row r="19803" spans="1:4" x14ac:dyDescent="0.2">
      <c r="A19803" s="263" t="s">
        <v>23278</v>
      </c>
      <c r="B19803" s="263" t="s">
        <v>33466</v>
      </c>
      <c r="C19803" s="263" t="s">
        <v>12</v>
      </c>
      <c r="D19803" t="s">
        <v>2</v>
      </c>
    </row>
    <row r="19804" spans="1:4" x14ac:dyDescent="0.2">
      <c r="A19804" s="263" t="s">
        <v>23279</v>
      </c>
      <c r="B19804" s="263" t="s">
        <v>33466</v>
      </c>
      <c r="C19804" s="263" t="s">
        <v>12</v>
      </c>
      <c r="D19804" t="s">
        <v>2</v>
      </c>
    </row>
    <row r="19805" spans="1:4" x14ac:dyDescent="0.2">
      <c r="A19805" s="263" t="s">
        <v>23280</v>
      </c>
      <c r="B19805" s="263" t="s">
        <v>33467</v>
      </c>
      <c r="C19805" s="263" t="s">
        <v>12</v>
      </c>
      <c r="D19805" t="s">
        <v>2</v>
      </c>
    </row>
    <row r="19806" spans="1:4" x14ac:dyDescent="0.2">
      <c r="A19806" s="263" t="s">
        <v>23281</v>
      </c>
      <c r="B19806" s="263" t="s">
        <v>33467</v>
      </c>
      <c r="C19806" s="263" t="s">
        <v>12</v>
      </c>
      <c r="D19806" t="s">
        <v>2</v>
      </c>
    </row>
    <row r="19807" spans="1:4" x14ac:dyDescent="0.2">
      <c r="A19807" s="263" t="s">
        <v>23420</v>
      </c>
      <c r="B19807" s="263" t="s">
        <v>33468</v>
      </c>
      <c r="C19807" s="263" t="s">
        <v>12</v>
      </c>
      <c r="D19807" t="s">
        <v>2</v>
      </c>
    </row>
    <row r="19808" spans="1:4" x14ac:dyDescent="0.2">
      <c r="A19808" s="263" t="s">
        <v>23421</v>
      </c>
      <c r="B19808" s="263" t="s">
        <v>33468</v>
      </c>
      <c r="C19808" s="263" t="s">
        <v>12</v>
      </c>
      <c r="D19808" t="s">
        <v>2</v>
      </c>
    </row>
    <row r="19809" spans="1:4" x14ac:dyDescent="0.2">
      <c r="A19809" s="263" t="s">
        <v>10872</v>
      </c>
      <c r="B19809" s="263" t="s">
        <v>33469</v>
      </c>
      <c r="C19809" s="263" t="s">
        <v>12</v>
      </c>
      <c r="D19809" t="s">
        <v>2</v>
      </c>
    </row>
    <row r="19810" spans="1:4" x14ac:dyDescent="0.2">
      <c r="A19810" s="263" t="s">
        <v>21058</v>
      </c>
      <c r="B19810" s="263" t="s">
        <v>33469</v>
      </c>
      <c r="C19810" s="263" t="s">
        <v>12</v>
      </c>
      <c r="D19810" t="s">
        <v>2</v>
      </c>
    </row>
    <row r="19811" spans="1:4" x14ac:dyDescent="0.2">
      <c r="A19811" s="263" t="s">
        <v>10873</v>
      </c>
      <c r="B19811" s="263" t="s">
        <v>33470</v>
      </c>
      <c r="C19811" s="263" t="s">
        <v>12</v>
      </c>
      <c r="D19811" t="s">
        <v>2</v>
      </c>
    </row>
    <row r="19812" spans="1:4" x14ac:dyDescent="0.2">
      <c r="A19812" s="263" t="s">
        <v>21059</v>
      </c>
      <c r="B19812" s="263" t="s">
        <v>33470</v>
      </c>
      <c r="C19812" s="263" t="s">
        <v>12</v>
      </c>
      <c r="D19812" t="s">
        <v>2</v>
      </c>
    </row>
    <row r="19813" spans="1:4" x14ac:dyDescent="0.2">
      <c r="A19813" s="263" t="s">
        <v>10874</v>
      </c>
      <c r="B19813" s="263" t="s">
        <v>33471</v>
      </c>
      <c r="C19813" s="263" t="s">
        <v>12</v>
      </c>
      <c r="D19813" t="s">
        <v>2</v>
      </c>
    </row>
    <row r="19814" spans="1:4" x14ac:dyDescent="0.2">
      <c r="A19814" s="263" t="s">
        <v>21060</v>
      </c>
      <c r="B19814" s="263" t="s">
        <v>33471</v>
      </c>
      <c r="C19814" s="263" t="s">
        <v>12</v>
      </c>
      <c r="D19814" t="s">
        <v>2</v>
      </c>
    </row>
    <row r="19815" spans="1:4" x14ac:dyDescent="0.2">
      <c r="A19815" s="263" t="s">
        <v>10875</v>
      </c>
      <c r="B19815" s="263" t="s">
        <v>33472</v>
      </c>
      <c r="C19815" s="263" t="s">
        <v>12</v>
      </c>
      <c r="D19815" t="s">
        <v>2</v>
      </c>
    </row>
    <row r="19816" spans="1:4" x14ac:dyDescent="0.2">
      <c r="A19816" s="263" t="s">
        <v>21061</v>
      </c>
      <c r="B19816" s="263" t="s">
        <v>33472</v>
      </c>
      <c r="C19816" s="263" t="s">
        <v>12</v>
      </c>
      <c r="D19816" t="s">
        <v>2</v>
      </c>
    </row>
    <row r="19817" spans="1:4" x14ac:dyDescent="0.2">
      <c r="A19817" s="263" t="s">
        <v>10876</v>
      </c>
      <c r="B19817" s="263" t="s">
        <v>33473</v>
      </c>
      <c r="C19817" s="263" t="s">
        <v>12</v>
      </c>
      <c r="D19817" t="s">
        <v>2</v>
      </c>
    </row>
    <row r="19818" spans="1:4" x14ac:dyDescent="0.2">
      <c r="A19818" s="263" t="s">
        <v>21062</v>
      </c>
      <c r="B19818" s="263" t="s">
        <v>33473</v>
      </c>
      <c r="C19818" s="263" t="s">
        <v>12</v>
      </c>
      <c r="D19818" t="s">
        <v>2</v>
      </c>
    </row>
    <row r="19819" spans="1:4" x14ac:dyDescent="0.2">
      <c r="A19819" s="263" t="s">
        <v>10877</v>
      </c>
      <c r="B19819" s="263" t="s">
        <v>33474</v>
      </c>
      <c r="C19819" s="263" t="s">
        <v>12</v>
      </c>
      <c r="D19819" t="s">
        <v>2</v>
      </c>
    </row>
    <row r="19820" spans="1:4" x14ac:dyDescent="0.2">
      <c r="A19820" s="263" t="s">
        <v>21063</v>
      </c>
      <c r="B19820" s="263" t="s">
        <v>33474</v>
      </c>
      <c r="C19820" s="263" t="s">
        <v>12</v>
      </c>
      <c r="D19820" t="s">
        <v>2</v>
      </c>
    </row>
    <row r="19821" spans="1:4" x14ac:dyDescent="0.2">
      <c r="A19821" s="263" t="s">
        <v>10878</v>
      </c>
      <c r="B19821" s="263" t="s">
        <v>33475</v>
      </c>
      <c r="C19821" s="263" t="s">
        <v>12</v>
      </c>
      <c r="D19821" t="s">
        <v>2</v>
      </c>
    </row>
    <row r="19822" spans="1:4" x14ac:dyDescent="0.2">
      <c r="A19822" s="263" t="s">
        <v>21064</v>
      </c>
      <c r="B19822" s="263" t="s">
        <v>33475</v>
      </c>
      <c r="C19822" s="263" t="s">
        <v>12</v>
      </c>
      <c r="D19822" t="s">
        <v>2</v>
      </c>
    </row>
    <row r="19823" spans="1:4" x14ac:dyDescent="0.2">
      <c r="A19823" s="263" t="s">
        <v>10879</v>
      </c>
      <c r="B19823" s="263" t="s">
        <v>33476</v>
      </c>
      <c r="C19823" s="263" t="s">
        <v>12</v>
      </c>
      <c r="D19823" t="s">
        <v>2</v>
      </c>
    </row>
    <row r="19824" spans="1:4" x14ac:dyDescent="0.2">
      <c r="A19824" s="263" t="s">
        <v>21065</v>
      </c>
      <c r="B19824" s="263" t="s">
        <v>33476</v>
      </c>
      <c r="C19824" s="263" t="s">
        <v>12</v>
      </c>
      <c r="D19824" t="s">
        <v>2</v>
      </c>
    </row>
    <row r="19825" spans="1:4" x14ac:dyDescent="0.2">
      <c r="A19825" s="263" t="s">
        <v>5256</v>
      </c>
      <c r="B19825" s="263" t="s">
        <v>33477</v>
      </c>
      <c r="C19825" s="263" t="s">
        <v>20</v>
      </c>
      <c r="D19825" t="s">
        <v>0</v>
      </c>
    </row>
    <row r="19826" spans="1:4" x14ac:dyDescent="0.2">
      <c r="A19826" s="263" t="s">
        <v>21066</v>
      </c>
      <c r="B19826" s="263" t="s">
        <v>33477</v>
      </c>
      <c r="C19826" s="263" t="s">
        <v>20</v>
      </c>
      <c r="D19826" t="s">
        <v>0</v>
      </c>
    </row>
    <row r="19827" spans="1:4" x14ac:dyDescent="0.2">
      <c r="A19827" s="263" t="s">
        <v>5257</v>
      </c>
      <c r="B19827" s="263" t="s">
        <v>33478</v>
      </c>
      <c r="C19827" s="263" t="s">
        <v>12</v>
      </c>
      <c r="D19827" t="s">
        <v>2</v>
      </c>
    </row>
    <row r="19828" spans="1:4" x14ac:dyDescent="0.2">
      <c r="A19828" s="263" t="s">
        <v>21067</v>
      </c>
      <c r="B19828" s="263" t="s">
        <v>33478</v>
      </c>
      <c r="C19828" s="263" t="s">
        <v>12</v>
      </c>
      <c r="D19828" t="s">
        <v>2</v>
      </c>
    </row>
    <row r="19829" spans="1:4" x14ac:dyDescent="0.2">
      <c r="A19829" s="263" t="s">
        <v>5258</v>
      </c>
      <c r="B19829" s="263" t="s">
        <v>33479</v>
      </c>
      <c r="C19829" s="263" t="s">
        <v>20</v>
      </c>
      <c r="D19829" t="s">
        <v>0</v>
      </c>
    </row>
    <row r="19830" spans="1:4" x14ac:dyDescent="0.2">
      <c r="A19830" s="263" t="s">
        <v>21068</v>
      </c>
      <c r="B19830" s="263" t="s">
        <v>33479</v>
      </c>
      <c r="C19830" s="263" t="s">
        <v>20</v>
      </c>
      <c r="D19830" t="s">
        <v>0</v>
      </c>
    </row>
    <row r="19831" spans="1:4" x14ac:dyDescent="0.2">
      <c r="A19831" s="263" t="s">
        <v>10880</v>
      </c>
      <c r="B19831" s="263" t="s">
        <v>33480</v>
      </c>
      <c r="C19831" s="263" t="s">
        <v>23567</v>
      </c>
      <c r="D19831" t="s">
        <v>34973</v>
      </c>
    </row>
    <row r="19832" spans="1:4" x14ac:dyDescent="0.2">
      <c r="A19832" s="263" t="s">
        <v>21069</v>
      </c>
      <c r="B19832" s="263" t="s">
        <v>33480</v>
      </c>
      <c r="C19832" s="263" t="s">
        <v>23567</v>
      </c>
      <c r="D19832" t="s">
        <v>34973</v>
      </c>
    </row>
    <row r="19833" spans="1:4" x14ac:dyDescent="0.2">
      <c r="A19833" s="263" t="s">
        <v>10881</v>
      </c>
      <c r="B19833" s="263" t="s">
        <v>33481</v>
      </c>
      <c r="C19833" s="263" t="s">
        <v>23567</v>
      </c>
      <c r="D19833" t="s">
        <v>34973</v>
      </c>
    </row>
    <row r="19834" spans="1:4" x14ac:dyDescent="0.2">
      <c r="A19834" s="263" t="s">
        <v>21070</v>
      </c>
      <c r="B19834" s="263" t="s">
        <v>33481</v>
      </c>
      <c r="C19834" s="263" t="s">
        <v>23567</v>
      </c>
      <c r="D19834" t="s">
        <v>34973</v>
      </c>
    </row>
    <row r="19835" spans="1:4" x14ac:dyDescent="0.2">
      <c r="A19835" s="263" t="s">
        <v>10882</v>
      </c>
      <c r="B19835" s="263" t="s">
        <v>33482</v>
      </c>
      <c r="C19835" s="263" t="s">
        <v>23567</v>
      </c>
      <c r="D19835" t="s">
        <v>34973</v>
      </c>
    </row>
    <row r="19836" spans="1:4" x14ac:dyDescent="0.2">
      <c r="A19836" s="263" t="s">
        <v>21071</v>
      </c>
      <c r="B19836" s="263" t="s">
        <v>33482</v>
      </c>
      <c r="C19836" s="263" t="s">
        <v>23567</v>
      </c>
      <c r="D19836" t="s">
        <v>34973</v>
      </c>
    </row>
    <row r="19837" spans="1:4" x14ac:dyDescent="0.2">
      <c r="A19837" s="263" t="s">
        <v>10883</v>
      </c>
      <c r="B19837" s="263" t="s">
        <v>33483</v>
      </c>
      <c r="C19837" s="263" t="s">
        <v>23567</v>
      </c>
      <c r="D19837" t="s">
        <v>34973</v>
      </c>
    </row>
    <row r="19838" spans="1:4" x14ac:dyDescent="0.2">
      <c r="A19838" s="263" t="s">
        <v>21072</v>
      </c>
      <c r="B19838" s="263" t="s">
        <v>33483</v>
      </c>
      <c r="C19838" s="263" t="s">
        <v>23567</v>
      </c>
      <c r="D19838" t="s">
        <v>34973</v>
      </c>
    </row>
    <row r="19839" spans="1:4" x14ac:dyDescent="0.2">
      <c r="A19839" s="263" t="s">
        <v>10884</v>
      </c>
      <c r="B19839" s="263" t="s">
        <v>33484</v>
      </c>
      <c r="C19839" s="263" t="s">
        <v>23567</v>
      </c>
      <c r="D19839" t="s">
        <v>34973</v>
      </c>
    </row>
    <row r="19840" spans="1:4" x14ac:dyDescent="0.2">
      <c r="A19840" s="263" t="s">
        <v>21073</v>
      </c>
      <c r="B19840" s="263" t="s">
        <v>33484</v>
      </c>
      <c r="C19840" s="263" t="s">
        <v>23567</v>
      </c>
      <c r="D19840" t="s">
        <v>34973</v>
      </c>
    </row>
    <row r="19841" spans="1:4" x14ac:dyDescent="0.2">
      <c r="A19841" s="263" t="s">
        <v>10885</v>
      </c>
      <c r="B19841" s="263" t="s">
        <v>33485</v>
      </c>
      <c r="C19841" s="263" t="s">
        <v>23567</v>
      </c>
      <c r="D19841" t="s">
        <v>34973</v>
      </c>
    </row>
    <row r="19842" spans="1:4" x14ac:dyDescent="0.2">
      <c r="A19842" s="263" t="s">
        <v>21074</v>
      </c>
      <c r="B19842" s="263" t="s">
        <v>33485</v>
      </c>
      <c r="C19842" s="263" t="s">
        <v>23567</v>
      </c>
      <c r="D19842" t="s">
        <v>34973</v>
      </c>
    </row>
    <row r="19843" spans="1:4" x14ac:dyDescent="0.2">
      <c r="A19843" s="263" t="s">
        <v>10886</v>
      </c>
      <c r="B19843" s="263" t="s">
        <v>33486</v>
      </c>
      <c r="C19843" s="263" t="s">
        <v>20</v>
      </c>
      <c r="D19843" t="s">
        <v>0</v>
      </c>
    </row>
    <row r="19844" spans="1:4" x14ac:dyDescent="0.2">
      <c r="A19844" s="263" t="s">
        <v>21075</v>
      </c>
      <c r="B19844" s="263" t="s">
        <v>33486</v>
      </c>
      <c r="C19844" s="263" t="s">
        <v>20</v>
      </c>
      <c r="D19844" t="s">
        <v>0</v>
      </c>
    </row>
    <row r="19845" spans="1:4" x14ac:dyDescent="0.2">
      <c r="A19845" s="263" t="s">
        <v>10887</v>
      </c>
      <c r="B19845" s="263" t="s">
        <v>33487</v>
      </c>
      <c r="C19845" s="263" t="s">
        <v>20</v>
      </c>
      <c r="D19845" t="s">
        <v>0</v>
      </c>
    </row>
    <row r="19846" spans="1:4" x14ac:dyDescent="0.2">
      <c r="A19846" s="263" t="s">
        <v>21076</v>
      </c>
      <c r="B19846" s="263" t="s">
        <v>33487</v>
      </c>
      <c r="C19846" s="263" t="s">
        <v>20</v>
      </c>
      <c r="D19846" t="s">
        <v>0</v>
      </c>
    </row>
    <row r="19847" spans="1:4" x14ac:dyDescent="0.2">
      <c r="A19847" s="263" t="s">
        <v>5259</v>
      </c>
      <c r="B19847" s="263" t="s">
        <v>33488</v>
      </c>
      <c r="C19847" s="263" t="s">
        <v>20</v>
      </c>
      <c r="D19847" t="s">
        <v>0</v>
      </c>
    </row>
    <row r="19848" spans="1:4" x14ac:dyDescent="0.2">
      <c r="A19848" s="263" t="s">
        <v>21077</v>
      </c>
      <c r="B19848" s="263" t="s">
        <v>33488</v>
      </c>
      <c r="C19848" s="263" t="s">
        <v>20</v>
      </c>
      <c r="D19848" t="s">
        <v>0</v>
      </c>
    </row>
    <row r="19849" spans="1:4" x14ac:dyDescent="0.2">
      <c r="A19849" s="263" t="s">
        <v>10888</v>
      </c>
      <c r="B19849" s="263" t="s">
        <v>33489</v>
      </c>
      <c r="C19849" s="263" t="s">
        <v>23567</v>
      </c>
      <c r="D19849" t="s">
        <v>34973</v>
      </c>
    </row>
    <row r="19850" spans="1:4" x14ac:dyDescent="0.2">
      <c r="A19850" s="263" t="s">
        <v>21078</v>
      </c>
      <c r="B19850" s="263" t="s">
        <v>33489</v>
      </c>
      <c r="C19850" s="263" t="s">
        <v>23567</v>
      </c>
      <c r="D19850" t="s">
        <v>34973</v>
      </c>
    </row>
    <row r="19851" spans="1:4" x14ac:dyDescent="0.2">
      <c r="A19851" s="263" t="s">
        <v>10889</v>
      </c>
      <c r="B19851" s="263" t="s">
        <v>33490</v>
      </c>
      <c r="C19851" s="263" t="s">
        <v>23567</v>
      </c>
      <c r="D19851" t="s">
        <v>34973</v>
      </c>
    </row>
    <row r="19852" spans="1:4" x14ac:dyDescent="0.2">
      <c r="A19852" s="263" t="s">
        <v>21079</v>
      </c>
      <c r="B19852" s="263" t="s">
        <v>33490</v>
      </c>
      <c r="C19852" s="263" t="s">
        <v>23567</v>
      </c>
      <c r="D19852" t="s">
        <v>34973</v>
      </c>
    </row>
    <row r="19853" spans="1:4" x14ac:dyDescent="0.2">
      <c r="A19853" s="263" t="s">
        <v>10890</v>
      </c>
      <c r="B19853" s="263" t="s">
        <v>33491</v>
      </c>
      <c r="C19853" s="263" t="s">
        <v>23567</v>
      </c>
      <c r="D19853" t="s">
        <v>34973</v>
      </c>
    </row>
    <row r="19854" spans="1:4" x14ac:dyDescent="0.2">
      <c r="A19854" s="263" t="s">
        <v>21080</v>
      </c>
      <c r="B19854" s="263" t="s">
        <v>33491</v>
      </c>
      <c r="C19854" s="263" t="s">
        <v>23567</v>
      </c>
      <c r="D19854" t="s">
        <v>34973</v>
      </c>
    </row>
    <row r="19855" spans="1:4" x14ac:dyDescent="0.2">
      <c r="A19855" s="263" t="s">
        <v>10891</v>
      </c>
      <c r="B19855" s="263" t="s">
        <v>33492</v>
      </c>
      <c r="C19855" s="263" t="s">
        <v>23567</v>
      </c>
      <c r="D19855" t="s">
        <v>34973</v>
      </c>
    </row>
    <row r="19856" spans="1:4" x14ac:dyDescent="0.2">
      <c r="A19856" s="263" t="s">
        <v>21081</v>
      </c>
      <c r="B19856" s="263" t="s">
        <v>33492</v>
      </c>
      <c r="C19856" s="263" t="s">
        <v>23567</v>
      </c>
      <c r="D19856" t="s">
        <v>34973</v>
      </c>
    </row>
    <row r="19857" spans="1:4" x14ac:dyDescent="0.2">
      <c r="A19857" s="263" t="s">
        <v>10892</v>
      </c>
      <c r="B19857" s="263" t="s">
        <v>33493</v>
      </c>
      <c r="C19857" s="263" t="s">
        <v>23567</v>
      </c>
      <c r="D19857" t="s">
        <v>34973</v>
      </c>
    </row>
    <row r="19858" spans="1:4" x14ac:dyDescent="0.2">
      <c r="A19858" s="263" t="s">
        <v>21082</v>
      </c>
      <c r="B19858" s="263" t="s">
        <v>33493</v>
      </c>
      <c r="C19858" s="263" t="s">
        <v>23567</v>
      </c>
      <c r="D19858" t="s">
        <v>34973</v>
      </c>
    </row>
    <row r="19859" spans="1:4" x14ac:dyDescent="0.2">
      <c r="A19859" s="263" t="s">
        <v>10893</v>
      </c>
      <c r="B19859" s="263" t="s">
        <v>33494</v>
      </c>
      <c r="C19859" s="263" t="s">
        <v>23567</v>
      </c>
      <c r="D19859" t="s">
        <v>34973</v>
      </c>
    </row>
    <row r="19860" spans="1:4" x14ac:dyDescent="0.2">
      <c r="A19860" s="263" t="s">
        <v>21083</v>
      </c>
      <c r="B19860" s="263" t="s">
        <v>33494</v>
      </c>
      <c r="C19860" s="263" t="s">
        <v>23567</v>
      </c>
      <c r="D19860" t="s">
        <v>34973</v>
      </c>
    </row>
    <row r="19861" spans="1:4" x14ac:dyDescent="0.2">
      <c r="A19861" s="263" t="s">
        <v>10894</v>
      </c>
      <c r="B19861" s="263" t="s">
        <v>33495</v>
      </c>
      <c r="C19861" s="263" t="s">
        <v>20</v>
      </c>
      <c r="D19861" t="s">
        <v>0</v>
      </c>
    </row>
    <row r="19862" spans="1:4" x14ac:dyDescent="0.2">
      <c r="A19862" s="263" t="s">
        <v>21084</v>
      </c>
      <c r="B19862" s="263" t="s">
        <v>33495</v>
      </c>
      <c r="C19862" s="263" t="s">
        <v>20</v>
      </c>
      <c r="D19862" t="s">
        <v>0</v>
      </c>
    </row>
    <row r="19863" spans="1:4" x14ac:dyDescent="0.2">
      <c r="A19863" s="263" t="s">
        <v>10895</v>
      </c>
      <c r="B19863" s="263" t="s">
        <v>33496</v>
      </c>
      <c r="C19863" s="263" t="s">
        <v>20</v>
      </c>
      <c r="D19863" t="s">
        <v>0</v>
      </c>
    </row>
    <row r="19864" spans="1:4" x14ac:dyDescent="0.2">
      <c r="A19864" s="263" t="s">
        <v>21085</v>
      </c>
      <c r="B19864" s="263" t="s">
        <v>33496</v>
      </c>
      <c r="C19864" s="263" t="s">
        <v>20</v>
      </c>
      <c r="D19864" t="s">
        <v>0</v>
      </c>
    </row>
    <row r="19865" spans="1:4" x14ac:dyDescent="0.2">
      <c r="A19865" s="263" t="s">
        <v>10896</v>
      </c>
      <c r="B19865" s="263" t="s">
        <v>33497</v>
      </c>
      <c r="C19865" s="263" t="s">
        <v>20</v>
      </c>
      <c r="D19865" t="s">
        <v>0</v>
      </c>
    </row>
    <row r="19866" spans="1:4" x14ac:dyDescent="0.2">
      <c r="A19866" s="263" t="s">
        <v>21086</v>
      </c>
      <c r="B19866" s="263" t="s">
        <v>33497</v>
      </c>
      <c r="C19866" s="263" t="s">
        <v>20</v>
      </c>
      <c r="D19866" t="s">
        <v>0</v>
      </c>
    </row>
    <row r="19867" spans="1:4" x14ac:dyDescent="0.2">
      <c r="A19867" s="263" t="s">
        <v>10897</v>
      </c>
      <c r="B19867" s="263" t="s">
        <v>33498</v>
      </c>
      <c r="C19867" s="263" t="s">
        <v>20</v>
      </c>
      <c r="D19867" t="s">
        <v>0</v>
      </c>
    </row>
    <row r="19868" spans="1:4" x14ac:dyDescent="0.2">
      <c r="A19868" s="263" t="s">
        <v>21087</v>
      </c>
      <c r="B19868" s="263" t="s">
        <v>33498</v>
      </c>
      <c r="C19868" s="263" t="s">
        <v>20</v>
      </c>
      <c r="D19868" t="s">
        <v>0</v>
      </c>
    </row>
    <row r="19869" spans="1:4" x14ac:dyDescent="0.2">
      <c r="A19869" s="263" t="s">
        <v>10898</v>
      </c>
      <c r="B19869" s="263" t="s">
        <v>33499</v>
      </c>
      <c r="C19869" s="263" t="s">
        <v>23567</v>
      </c>
      <c r="D19869" t="s">
        <v>34973</v>
      </c>
    </row>
    <row r="19870" spans="1:4" x14ac:dyDescent="0.2">
      <c r="A19870" s="263" t="s">
        <v>21088</v>
      </c>
      <c r="B19870" s="263" t="s">
        <v>33499</v>
      </c>
      <c r="C19870" s="263" t="s">
        <v>23567</v>
      </c>
      <c r="D19870" t="s">
        <v>34973</v>
      </c>
    </row>
    <row r="19871" spans="1:4" x14ac:dyDescent="0.2">
      <c r="A19871" s="263" t="s">
        <v>10899</v>
      </c>
      <c r="B19871" s="263" t="s">
        <v>33500</v>
      </c>
      <c r="C19871" s="263" t="s">
        <v>23567</v>
      </c>
      <c r="D19871" t="s">
        <v>34973</v>
      </c>
    </row>
    <row r="19872" spans="1:4" x14ac:dyDescent="0.2">
      <c r="A19872" s="263" t="s">
        <v>21089</v>
      </c>
      <c r="B19872" s="263" t="s">
        <v>33500</v>
      </c>
      <c r="C19872" s="263" t="s">
        <v>23567</v>
      </c>
      <c r="D19872" t="s">
        <v>34973</v>
      </c>
    </row>
    <row r="19873" spans="1:4" x14ac:dyDescent="0.2">
      <c r="A19873" s="263" t="s">
        <v>10900</v>
      </c>
      <c r="B19873" s="263" t="s">
        <v>33501</v>
      </c>
      <c r="C19873" s="263" t="s">
        <v>23567</v>
      </c>
      <c r="D19873" t="s">
        <v>34973</v>
      </c>
    </row>
    <row r="19874" spans="1:4" x14ac:dyDescent="0.2">
      <c r="A19874" s="263" t="s">
        <v>21090</v>
      </c>
      <c r="B19874" s="263" t="s">
        <v>33501</v>
      </c>
      <c r="C19874" s="263" t="s">
        <v>23567</v>
      </c>
      <c r="D19874" t="s">
        <v>34973</v>
      </c>
    </row>
    <row r="19875" spans="1:4" x14ac:dyDescent="0.2">
      <c r="A19875" s="263" t="s">
        <v>10901</v>
      </c>
      <c r="B19875" s="263" t="s">
        <v>33502</v>
      </c>
      <c r="C19875" s="263" t="s">
        <v>23567</v>
      </c>
      <c r="D19875" t="s">
        <v>34973</v>
      </c>
    </row>
    <row r="19876" spans="1:4" x14ac:dyDescent="0.2">
      <c r="A19876" s="263" t="s">
        <v>21091</v>
      </c>
      <c r="B19876" s="263" t="s">
        <v>33502</v>
      </c>
      <c r="C19876" s="263" t="s">
        <v>23567</v>
      </c>
      <c r="D19876" t="s">
        <v>34973</v>
      </c>
    </row>
    <row r="19877" spans="1:4" x14ac:dyDescent="0.2">
      <c r="A19877" s="263" t="s">
        <v>10902</v>
      </c>
      <c r="B19877" s="263" t="s">
        <v>33503</v>
      </c>
      <c r="C19877" s="263" t="s">
        <v>23567</v>
      </c>
      <c r="D19877" t="s">
        <v>34973</v>
      </c>
    </row>
    <row r="19878" spans="1:4" x14ac:dyDescent="0.2">
      <c r="A19878" s="263" t="s">
        <v>21092</v>
      </c>
      <c r="B19878" s="263" t="s">
        <v>33503</v>
      </c>
      <c r="C19878" s="263" t="s">
        <v>23567</v>
      </c>
      <c r="D19878" t="s">
        <v>34973</v>
      </c>
    </row>
    <row r="19879" spans="1:4" x14ac:dyDescent="0.2">
      <c r="A19879" s="263" t="s">
        <v>10903</v>
      </c>
      <c r="B19879" s="263" t="s">
        <v>33504</v>
      </c>
      <c r="C19879" s="263" t="s">
        <v>23567</v>
      </c>
      <c r="D19879" t="s">
        <v>34973</v>
      </c>
    </row>
    <row r="19880" spans="1:4" x14ac:dyDescent="0.2">
      <c r="A19880" s="263" t="s">
        <v>21093</v>
      </c>
      <c r="B19880" s="263" t="s">
        <v>33504</v>
      </c>
      <c r="C19880" s="263" t="s">
        <v>23567</v>
      </c>
      <c r="D19880" t="s">
        <v>34973</v>
      </c>
    </row>
    <row r="19881" spans="1:4" x14ac:dyDescent="0.2">
      <c r="A19881" s="263" t="s">
        <v>10904</v>
      </c>
      <c r="B19881" s="263" t="s">
        <v>33505</v>
      </c>
      <c r="C19881" s="263" t="s">
        <v>20</v>
      </c>
      <c r="D19881" t="s">
        <v>0</v>
      </c>
    </row>
    <row r="19882" spans="1:4" x14ac:dyDescent="0.2">
      <c r="A19882" s="263" t="s">
        <v>21094</v>
      </c>
      <c r="B19882" s="263" t="s">
        <v>33505</v>
      </c>
      <c r="C19882" s="263" t="s">
        <v>20</v>
      </c>
      <c r="D19882" t="s">
        <v>0</v>
      </c>
    </row>
    <row r="19883" spans="1:4" x14ac:dyDescent="0.2">
      <c r="A19883" s="263" t="s">
        <v>10905</v>
      </c>
      <c r="B19883" s="263" t="s">
        <v>33506</v>
      </c>
      <c r="C19883" s="263" t="s">
        <v>20</v>
      </c>
      <c r="D19883" t="s">
        <v>0</v>
      </c>
    </row>
    <row r="19884" spans="1:4" x14ac:dyDescent="0.2">
      <c r="A19884" s="263" t="s">
        <v>21095</v>
      </c>
      <c r="B19884" s="263" t="s">
        <v>33506</v>
      </c>
      <c r="C19884" s="263" t="s">
        <v>20</v>
      </c>
      <c r="D19884" t="s">
        <v>0</v>
      </c>
    </row>
    <row r="19885" spans="1:4" x14ac:dyDescent="0.2">
      <c r="A19885" s="263" t="s">
        <v>10906</v>
      </c>
      <c r="B19885" s="263" t="s">
        <v>33507</v>
      </c>
      <c r="C19885" s="263" t="s">
        <v>20</v>
      </c>
      <c r="D19885" t="s">
        <v>0</v>
      </c>
    </row>
    <row r="19886" spans="1:4" x14ac:dyDescent="0.2">
      <c r="A19886" s="263" t="s">
        <v>21096</v>
      </c>
      <c r="B19886" s="263" t="s">
        <v>33507</v>
      </c>
      <c r="C19886" s="263" t="s">
        <v>20</v>
      </c>
      <c r="D19886" t="s">
        <v>0</v>
      </c>
    </row>
    <row r="19887" spans="1:4" x14ac:dyDescent="0.2">
      <c r="A19887" s="263" t="s">
        <v>10907</v>
      </c>
      <c r="B19887" s="263" t="s">
        <v>33508</v>
      </c>
      <c r="C19887" s="263" t="s">
        <v>20</v>
      </c>
      <c r="D19887" t="s">
        <v>0</v>
      </c>
    </row>
    <row r="19888" spans="1:4" x14ac:dyDescent="0.2">
      <c r="A19888" s="263" t="s">
        <v>21097</v>
      </c>
      <c r="B19888" s="263" t="s">
        <v>33508</v>
      </c>
      <c r="C19888" s="263" t="s">
        <v>20</v>
      </c>
      <c r="D19888" t="s">
        <v>0</v>
      </c>
    </row>
    <row r="19889" spans="1:4" x14ac:dyDescent="0.2">
      <c r="A19889" s="263" t="s">
        <v>10908</v>
      </c>
      <c r="B19889" s="263" t="s">
        <v>33509</v>
      </c>
      <c r="C19889" s="263" t="s">
        <v>23567</v>
      </c>
      <c r="D19889" t="s">
        <v>34973</v>
      </c>
    </row>
    <row r="19890" spans="1:4" x14ac:dyDescent="0.2">
      <c r="A19890" s="263" t="s">
        <v>21098</v>
      </c>
      <c r="B19890" s="263" t="s">
        <v>33509</v>
      </c>
      <c r="C19890" s="263" t="s">
        <v>23567</v>
      </c>
      <c r="D19890" t="s">
        <v>34973</v>
      </c>
    </row>
    <row r="19891" spans="1:4" x14ac:dyDescent="0.2">
      <c r="A19891" s="263" t="s">
        <v>10909</v>
      </c>
      <c r="B19891" s="263" t="s">
        <v>33510</v>
      </c>
      <c r="C19891" s="263" t="s">
        <v>23567</v>
      </c>
      <c r="D19891" t="s">
        <v>34973</v>
      </c>
    </row>
    <row r="19892" spans="1:4" x14ac:dyDescent="0.2">
      <c r="A19892" s="263" t="s">
        <v>21099</v>
      </c>
      <c r="B19892" s="263" t="s">
        <v>33510</v>
      </c>
      <c r="C19892" s="263" t="s">
        <v>23567</v>
      </c>
      <c r="D19892" t="s">
        <v>34973</v>
      </c>
    </row>
    <row r="19893" spans="1:4" x14ac:dyDescent="0.2">
      <c r="A19893" s="263" t="s">
        <v>10910</v>
      </c>
      <c r="B19893" s="263" t="s">
        <v>33511</v>
      </c>
      <c r="C19893" s="263" t="s">
        <v>23567</v>
      </c>
      <c r="D19893" t="s">
        <v>34973</v>
      </c>
    </row>
    <row r="19894" spans="1:4" x14ac:dyDescent="0.2">
      <c r="A19894" s="263" t="s">
        <v>21100</v>
      </c>
      <c r="B19894" s="263" t="s">
        <v>33511</v>
      </c>
      <c r="C19894" s="263" t="s">
        <v>23567</v>
      </c>
      <c r="D19894" t="s">
        <v>34973</v>
      </c>
    </row>
    <row r="19895" spans="1:4" x14ac:dyDescent="0.2">
      <c r="A19895" s="263" t="s">
        <v>10911</v>
      </c>
      <c r="B19895" s="263" t="s">
        <v>33512</v>
      </c>
      <c r="C19895" s="263" t="s">
        <v>23567</v>
      </c>
      <c r="D19895" t="s">
        <v>34973</v>
      </c>
    </row>
    <row r="19896" spans="1:4" x14ac:dyDescent="0.2">
      <c r="A19896" s="263" t="s">
        <v>21101</v>
      </c>
      <c r="B19896" s="263" t="s">
        <v>33512</v>
      </c>
      <c r="C19896" s="263" t="s">
        <v>23567</v>
      </c>
      <c r="D19896" t="s">
        <v>34973</v>
      </c>
    </row>
    <row r="19897" spans="1:4" x14ac:dyDescent="0.2">
      <c r="A19897" s="263" t="s">
        <v>10912</v>
      </c>
      <c r="B19897" s="263" t="s">
        <v>33513</v>
      </c>
      <c r="C19897" s="263" t="s">
        <v>23567</v>
      </c>
      <c r="D19897" t="s">
        <v>34973</v>
      </c>
    </row>
    <row r="19898" spans="1:4" x14ac:dyDescent="0.2">
      <c r="A19898" s="263" t="s">
        <v>21102</v>
      </c>
      <c r="B19898" s="263" t="s">
        <v>33513</v>
      </c>
      <c r="C19898" s="263" t="s">
        <v>23567</v>
      </c>
      <c r="D19898" t="s">
        <v>34973</v>
      </c>
    </row>
    <row r="19899" spans="1:4" x14ac:dyDescent="0.2">
      <c r="A19899" s="263" t="s">
        <v>10913</v>
      </c>
      <c r="B19899" s="263" t="s">
        <v>33514</v>
      </c>
      <c r="C19899" s="263" t="s">
        <v>23567</v>
      </c>
      <c r="D19899" t="s">
        <v>34973</v>
      </c>
    </row>
    <row r="19900" spans="1:4" x14ac:dyDescent="0.2">
      <c r="A19900" s="263" t="s">
        <v>21103</v>
      </c>
      <c r="B19900" s="263" t="s">
        <v>33514</v>
      </c>
      <c r="C19900" s="263" t="s">
        <v>23567</v>
      </c>
      <c r="D19900" t="s">
        <v>34973</v>
      </c>
    </row>
    <row r="19901" spans="1:4" x14ac:dyDescent="0.2">
      <c r="A19901" s="263" t="s">
        <v>10914</v>
      </c>
      <c r="B19901" s="263" t="s">
        <v>33515</v>
      </c>
      <c r="C19901" s="263" t="s">
        <v>20</v>
      </c>
      <c r="D19901" t="s">
        <v>0</v>
      </c>
    </row>
    <row r="19902" spans="1:4" x14ac:dyDescent="0.2">
      <c r="A19902" s="263" t="s">
        <v>21104</v>
      </c>
      <c r="B19902" s="263" t="s">
        <v>33515</v>
      </c>
      <c r="C19902" s="263" t="s">
        <v>20</v>
      </c>
      <c r="D19902" t="s">
        <v>0</v>
      </c>
    </row>
    <row r="19903" spans="1:4" x14ac:dyDescent="0.2">
      <c r="A19903" s="263" t="s">
        <v>10915</v>
      </c>
      <c r="B19903" s="263" t="s">
        <v>33516</v>
      </c>
      <c r="C19903" s="263" t="s">
        <v>20</v>
      </c>
      <c r="D19903" t="s">
        <v>0</v>
      </c>
    </row>
    <row r="19904" spans="1:4" x14ac:dyDescent="0.2">
      <c r="A19904" s="263" t="s">
        <v>21105</v>
      </c>
      <c r="B19904" s="263" t="s">
        <v>33516</v>
      </c>
      <c r="C19904" s="263" t="s">
        <v>20</v>
      </c>
      <c r="D19904" t="s">
        <v>0</v>
      </c>
    </row>
    <row r="19905" spans="1:4" x14ac:dyDescent="0.2">
      <c r="A19905" s="263" t="s">
        <v>10916</v>
      </c>
      <c r="B19905" s="263" t="s">
        <v>33517</v>
      </c>
      <c r="C19905" s="263" t="s">
        <v>20</v>
      </c>
      <c r="D19905" t="s">
        <v>0</v>
      </c>
    </row>
    <row r="19906" spans="1:4" x14ac:dyDescent="0.2">
      <c r="A19906" s="263" t="s">
        <v>21106</v>
      </c>
      <c r="B19906" s="263" t="s">
        <v>33517</v>
      </c>
      <c r="C19906" s="263" t="s">
        <v>20</v>
      </c>
      <c r="D19906" t="s">
        <v>0</v>
      </c>
    </row>
    <row r="19907" spans="1:4" x14ac:dyDescent="0.2">
      <c r="A19907" s="263" t="s">
        <v>10917</v>
      </c>
      <c r="B19907" s="263" t="s">
        <v>33518</v>
      </c>
      <c r="C19907" s="263" t="s">
        <v>20</v>
      </c>
      <c r="D19907" t="s">
        <v>0</v>
      </c>
    </row>
    <row r="19908" spans="1:4" x14ac:dyDescent="0.2">
      <c r="A19908" s="263" t="s">
        <v>21107</v>
      </c>
      <c r="B19908" s="263" t="s">
        <v>33518</v>
      </c>
      <c r="C19908" s="263" t="s">
        <v>20</v>
      </c>
      <c r="D19908" t="s">
        <v>0</v>
      </c>
    </row>
    <row r="19909" spans="1:4" x14ac:dyDescent="0.2">
      <c r="A19909" s="263" t="s">
        <v>10918</v>
      </c>
      <c r="B19909" s="263" t="s">
        <v>33519</v>
      </c>
      <c r="C19909" s="263" t="s">
        <v>23567</v>
      </c>
      <c r="D19909" t="s">
        <v>34973</v>
      </c>
    </row>
    <row r="19910" spans="1:4" x14ac:dyDescent="0.2">
      <c r="A19910" s="263" t="s">
        <v>21108</v>
      </c>
      <c r="B19910" s="263" t="s">
        <v>33519</v>
      </c>
      <c r="C19910" s="263" t="s">
        <v>23567</v>
      </c>
      <c r="D19910" t="s">
        <v>34973</v>
      </c>
    </row>
    <row r="19911" spans="1:4" x14ac:dyDescent="0.2">
      <c r="A19911" s="263" t="s">
        <v>10919</v>
      </c>
      <c r="B19911" s="263" t="s">
        <v>33520</v>
      </c>
      <c r="C19911" s="263" t="s">
        <v>23567</v>
      </c>
      <c r="D19911" t="s">
        <v>34973</v>
      </c>
    </row>
    <row r="19912" spans="1:4" x14ac:dyDescent="0.2">
      <c r="A19912" s="263" t="s">
        <v>21109</v>
      </c>
      <c r="B19912" s="263" t="s">
        <v>33520</v>
      </c>
      <c r="C19912" s="263" t="s">
        <v>23567</v>
      </c>
      <c r="D19912" t="s">
        <v>34973</v>
      </c>
    </row>
    <row r="19913" spans="1:4" x14ac:dyDescent="0.2">
      <c r="A19913" s="263" t="s">
        <v>10920</v>
      </c>
      <c r="B19913" s="263" t="s">
        <v>33521</v>
      </c>
      <c r="C19913" s="263" t="s">
        <v>23567</v>
      </c>
      <c r="D19913" t="s">
        <v>34973</v>
      </c>
    </row>
    <row r="19914" spans="1:4" x14ac:dyDescent="0.2">
      <c r="A19914" s="263" t="s">
        <v>21110</v>
      </c>
      <c r="B19914" s="263" t="s">
        <v>33521</v>
      </c>
      <c r="C19914" s="263" t="s">
        <v>23567</v>
      </c>
      <c r="D19914" t="s">
        <v>34973</v>
      </c>
    </row>
    <row r="19915" spans="1:4" x14ac:dyDescent="0.2">
      <c r="A19915" s="263" t="s">
        <v>10921</v>
      </c>
      <c r="B19915" s="263" t="s">
        <v>33522</v>
      </c>
      <c r="C19915" s="263" t="s">
        <v>23567</v>
      </c>
      <c r="D19915" t="s">
        <v>34973</v>
      </c>
    </row>
    <row r="19916" spans="1:4" x14ac:dyDescent="0.2">
      <c r="A19916" s="263" t="s">
        <v>21111</v>
      </c>
      <c r="B19916" s="263" t="s">
        <v>33522</v>
      </c>
      <c r="C19916" s="263" t="s">
        <v>23567</v>
      </c>
      <c r="D19916" t="s">
        <v>34973</v>
      </c>
    </row>
    <row r="19917" spans="1:4" x14ac:dyDescent="0.2">
      <c r="A19917" s="263" t="s">
        <v>10922</v>
      </c>
      <c r="B19917" s="263" t="s">
        <v>33523</v>
      </c>
      <c r="C19917" s="263" t="s">
        <v>23567</v>
      </c>
      <c r="D19917" t="s">
        <v>34973</v>
      </c>
    </row>
    <row r="19918" spans="1:4" x14ac:dyDescent="0.2">
      <c r="A19918" s="263" t="s">
        <v>21112</v>
      </c>
      <c r="B19918" s="263" t="s">
        <v>33523</v>
      </c>
      <c r="C19918" s="263" t="s">
        <v>23567</v>
      </c>
      <c r="D19918" t="s">
        <v>34973</v>
      </c>
    </row>
    <row r="19919" spans="1:4" x14ac:dyDescent="0.2">
      <c r="A19919" s="263" t="s">
        <v>10923</v>
      </c>
      <c r="B19919" s="263" t="s">
        <v>33524</v>
      </c>
      <c r="C19919" s="263" t="s">
        <v>23567</v>
      </c>
      <c r="D19919" t="s">
        <v>34973</v>
      </c>
    </row>
    <row r="19920" spans="1:4" x14ac:dyDescent="0.2">
      <c r="A19920" s="263" t="s">
        <v>21113</v>
      </c>
      <c r="B19920" s="263" t="s">
        <v>33524</v>
      </c>
      <c r="C19920" s="263" t="s">
        <v>23567</v>
      </c>
      <c r="D19920" t="s">
        <v>34973</v>
      </c>
    </row>
    <row r="19921" spans="1:4" x14ac:dyDescent="0.2">
      <c r="A19921" s="263" t="s">
        <v>10924</v>
      </c>
      <c r="B19921" s="263" t="s">
        <v>33525</v>
      </c>
      <c r="C19921" s="263" t="s">
        <v>20</v>
      </c>
      <c r="D19921" t="s">
        <v>0</v>
      </c>
    </row>
    <row r="19922" spans="1:4" x14ac:dyDescent="0.2">
      <c r="A19922" s="263" t="s">
        <v>21114</v>
      </c>
      <c r="B19922" s="263" t="s">
        <v>33525</v>
      </c>
      <c r="C19922" s="263" t="s">
        <v>20</v>
      </c>
      <c r="D19922" t="s">
        <v>0</v>
      </c>
    </row>
    <row r="19923" spans="1:4" x14ac:dyDescent="0.2">
      <c r="A19923" s="263" t="s">
        <v>10925</v>
      </c>
      <c r="B19923" s="263" t="s">
        <v>33526</v>
      </c>
      <c r="C19923" s="263" t="s">
        <v>20</v>
      </c>
      <c r="D19923" t="s">
        <v>0</v>
      </c>
    </row>
    <row r="19924" spans="1:4" x14ac:dyDescent="0.2">
      <c r="A19924" s="263" t="s">
        <v>21115</v>
      </c>
      <c r="B19924" s="263" t="s">
        <v>33526</v>
      </c>
      <c r="C19924" s="263" t="s">
        <v>20</v>
      </c>
      <c r="D19924" t="s">
        <v>0</v>
      </c>
    </row>
    <row r="19925" spans="1:4" x14ac:dyDescent="0.2">
      <c r="A19925" s="263" t="s">
        <v>10926</v>
      </c>
      <c r="B19925" s="263" t="s">
        <v>33527</v>
      </c>
      <c r="C19925" s="263" t="s">
        <v>20</v>
      </c>
      <c r="D19925" t="s">
        <v>0</v>
      </c>
    </row>
    <row r="19926" spans="1:4" x14ac:dyDescent="0.2">
      <c r="A19926" s="263" t="s">
        <v>21116</v>
      </c>
      <c r="B19926" s="263" t="s">
        <v>33527</v>
      </c>
      <c r="C19926" s="263" t="s">
        <v>20</v>
      </c>
      <c r="D19926" t="s">
        <v>0</v>
      </c>
    </row>
    <row r="19927" spans="1:4" x14ac:dyDescent="0.2">
      <c r="A19927" s="263" t="s">
        <v>10927</v>
      </c>
      <c r="B19927" s="263" t="s">
        <v>33528</v>
      </c>
      <c r="C19927" s="263" t="s">
        <v>20</v>
      </c>
      <c r="D19927" t="s">
        <v>0</v>
      </c>
    </row>
    <row r="19928" spans="1:4" x14ac:dyDescent="0.2">
      <c r="A19928" s="263" t="s">
        <v>21117</v>
      </c>
      <c r="B19928" s="263" t="s">
        <v>33528</v>
      </c>
      <c r="C19928" s="263" t="s">
        <v>20</v>
      </c>
      <c r="D19928" t="s">
        <v>0</v>
      </c>
    </row>
    <row r="19929" spans="1:4" x14ac:dyDescent="0.2">
      <c r="A19929" s="263" t="s">
        <v>10928</v>
      </c>
      <c r="B19929" s="263" t="s">
        <v>33529</v>
      </c>
      <c r="C19929" s="263" t="s">
        <v>23567</v>
      </c>
      <c r="D19929" t="s">
        <v>34973</v>
      </c>
    </row>
    <row r="19930" spans="1:4" x14ac:dyDescent="0.2">
      <c r="A19930" s="263" t="s">
        <v>21118</v>
      </c>
      <c r="B19930" s="263" t="s">
        <v>33529</v>
      </c>
      <c r="C19930" s="263" t="s">
        <v>23567</v>
      </c>
      <c r="D19930" t="s">
        <v>34973</v>
      </c>
    </row>
    <row r="19931" spans="1:4" x14ac:dyDescent="0.2">
      <c r="A19931" s="263" t="s">
        <v>10929</v>
      </c>
      <c r="B19931" s="263" t="s">
        <v>33530</v>
      </c>
      <c r="C19931" s="263" t="s">
        <v>23567</v>
      </c>
      <c r="D19931" t="s">
        <v>34973</v>
      </c>
    </row>
    <row r="19932" spans="1:4" x14ac:dyDescent="0.2">
      <c r="A19932" s="263" t="s">
        <v>21119</v>
      </c>
      <c r="B19932" s="263" t="s">
        <v>33530</v>
      </c>
      <c r="C19932" s="263" t="s">
        <v>23567</v>
      </c>
      <c r="D19932" t="s">
        <v>34973</v>
      </c>
    </row>
    <row r="19933" spans="1:4" x14ac:dyDescent="0.2">
      <c r="A19933" s="263" t="s">
        <v>10930</v>
      </c>
      <c r="B19933" s="263" t="s">
        <v>33531</v>
      </c>
      <c r="C19933" s="263" t="s">
        <v>23567</v>
      </c>
      <c r="D19933" t="s">
        <v>34973</v>
      </c>
    </row>
    <row r="19934" spans="1:4" x14ac:dyDescent="0.2">
      <c r="A19934" s="263" t="s">
        <v>21120</v>
      </c>
      <c r="B19934" s="263" t="s">
        <v>33531</v>
      </c>
      <c r="C19934" s="263" t="s">
        <v>23567</v>
      </c>
      <c r="D19934" t="s">
        <v>34973</v>
      </c>
    </row>
    <row r="19935" spans="1:4" x14ac:dyDescent="0.2">
      <c r="A19935" s="263" t="s">
        <v>10931</v>
      </c>
      <c r="B19935" s="263" t="s">
        <v>33532</v>
      </c>
      <c r="C19935" s="263" t="s">
        <v>23567</v>
      </c>
      <c r="D19935" t="s">
        <v>34973</v>
      </c>
    </row>
    <row r="19936" spans="1:4" x14ac:dyDescent="0.2">
      <c r="A19936" s="263" t="s">
        <v>21121</v>
      </c>
      <c r="B19936" s="263" t="s">
        <v>33532</v>
      </c>
      <c r="C19936" s="263" t="s">
        <v>23567</v>
      </c>
      <c r="D19936" t="s">
        <v>34973</v>
      </c>
    </row>
    <row r="19937" spans="1:4" x14ac:dyDescent="0.2">
      <c r="A19937" s="263" t="s">
        <v>10932</v>
      </c>
      <c r="B19937" s="263" t="s">
        <v>33533</v>
      </c>
      <c r="C19937" s="263" t="s">
        <v>23567</v>
      </c>
      <c r="D19937" t="s">
        <v>34973</v>
      </c>
    </row>
    <row r="19938" spans="1:4" x14ac:dyDescent="0.2">
      <c r="A19938" s="263" t="s">
        <v>21122</v>
      </c>
      <c r="B19938" s="263" t="s">
        <v>33533</v>
      </c>
      <c r="C19938" s="263" t="s">
        <v>23567</v>
      </c>
      <c r="D19938" t="s">
        <v>34973</v>
      </c>
    </row>
    <row r="19939" spans="1:4" x14ac:dyDescent="0.2">
      <c r="A19939" s="263" t="s">
        <v>10933</v>
      </c>
      <c r="B19939" s="263" t="s">
        <v>33534</v>
      </c>
      <c r="C19939" s="263" t="s">
        <v>23567</v>
      </c>
      <c r="D19939" t="s">
        <v>34973</v>
      </c>
    </row>
    <row r="19940" spans="1:4" x14ac:dyDescent="0.2">
      <c r="A19940" s="263" t="s">
        <v>21123</v>
      </c>
      <c r="B19940" s="263" t="s">
        <v>33534</v>
      </c>
      <c r="C19940" s="263" t="s">
        <v>23567</v>
      </c>
      <c r="D19940" t="s">
        <v>34973</v>
      </c>
    </row>
    <row r="19941" spans="1:4" x14ac:dyDescent="0.2">
      <c r="A19941" s="263" t="s">
        <v>10934</v>
      </c>
      <c r="B19941" s="263" t="s">
        <v>33535</v>
      </c>
      <c r="C19941" s="263" t="s">
        <v>20</v>
      </c>
      <c r="D19941" t="s">
        <v>0</v>
      </c>
    </row>
    <row r="19942" spans="1:4" x14ac:dyDescent="0.2">
      <c r="A19942" s="263" t="s">
        <v>21124</v>
      </c>
      <c r="B19942" s="263" t="s">
        <v>33535</v>
      </c>
      <c r="C19942" s="263" t="s">
        <v>20</v>
      </c>
      <c r="D19942" t="s">
        <v>0</v>
      </c>
    </row>
    <row r="19943" spans="1:4" x14ac:dyDescent="0.2">
      <c r="A19943" s="263" t="s">
        <v>10935</v>
      </c>
      <c r="B19943" s="263" t="s">
        <v>33536</v>
      </c>
      <c r="C19943" s="263" t="s">
        <v>20</v>
      </c>
      <c r="D19943" t="s">
        <v>0</v>
      </c>
    </row>
    <row r="19944" spans="1:4" x14ac:dyDescent="0.2">
      <c r="A19944" s="263" t="s">
        <v>21125</v>
      </c>
      <c r="B19944" s="263" t="s">
        <v>33536</v>
      </c>
      <c r="C19944" s="263" t="s">
        <v>20</v>
      </c>
      <c r="D19944" t="s">
        <v>0</v>
      </c>
    </row>
    <row r="19945" spans="1:4" x14ac:dyDescent="0.2">
      <c r="A19945" s="263" t="s">
        <v>5260</v>
      </c>
      <c r="B19945" s="263" t="s">
        <v>33537</v>
      </c>
      <c r="C19945" s="263" t="s">
        <v>12</v>
      </c>
      <c r="D19945" t="s">
        <v>2</v>
      </c>
    </row>
    <row r="19946" spans="1:4" x14ac:dyDescent="0.2">
      <c r="A19946" s="263" t="s">
        <v>21126</v>
      </c>
      <c r="B19946" s="263" t="s">
        <v>33537</v>
      </c>
      <c r="C19946" s="263" t="s">
        <v>12</v>
      </c>
      <c r="D19946" t="s">
        <v>2</v>
      </c>
    </row>
    <row r="19947" spans="1:4" x14ac:dyDescent="0.2">
      <c r="A19947" s="263" t="s">
        <v>5261</v>
      </c>
      <c r="B19947" s="263" t="s">
        <v>33538</v>
      </c>
      <c r="C19947" s="263" t="s">
        <v>12</v>
      </c>
      <c r="D19947" t="s">
        <v>2</v>
      </c>
    </row>
    <row r="19948" spans="1:4" x14ac:dyDescent="0.2">
      <c r="A19948" s="263" t="s">
        <v>21127</v>
      </c>
      <c r="B19948" s="263" t="s">
        <v>33538</v>
      </c>
      <c r="C19948" s="263" t="s">
        <v>12</v>
      </c>
      <c r="D19948" t="s">
        <v>2</v>
      </c>
    </row>
    <row r="19949" spans="1:4" x14ac:dyDescent="0.2">
      <c r="A19949" s="263" t="s">
        <v>5262</v>
      </c>
      <c r="B19949" s="263" t="s">
        <v>33539</v>
      </c>
      <c r="C19949" s="263" t="s">
        <v>12</v>
      </c>
      <c r="D19949" t="s">
        <v>2</v>
      </c>
    </row>
    <row r="19950" spans="1:4" x14ac:dyDescent="0.2">
      <c r="A19950" s="263" t="s">
        <v>21128</v>
      </c>
      <c r="B19950" s="263" t="s">
        <v>33539</v>
      </c>
      <c r="C19950" s="263" t="s">
        <v>12</v>
      </c>
      <c r="D19950" t="s">
        <v>2</v>
      </c>
    </row>
    <row r="19951" spans="1:4" x14ac:dyDescent="0.2">
      <c r="A19951" s="263" t="s">
        <v>5263</v>
      </c>
      <c r="B19951" s="263" t="s">
        <v>33540</v>
      </c>
      <c r="C19951" s="263" t="s">
        <v>12</v>
      </c>
      <c r="D19951" t="s">
        <v>2</v>
      </c>
    </row>
    <row r="19952" spans="1:4" x14ac:dyDescent="0.2">
      <c r="A19952" s="263" t="s">
        <v>21129</v>
      </c>
      <c r="B19952" s="263" t="s">
        <v>33540</v>
      </c>
      <c r="C19952" s="263" t="s">
        <v>12</v>
      </c>
      <c r="D19952" t="s">
        <v>2</v>
      </c>
    </row>
    <row r="19953" spans="1:4" x14ac:dyDescent="0.2">
      <c r="A19953" s="263" t="s">
        <v>5264</v>
      </c>
      <c r="B19953" s="263" t="s">
        <v>33541</v>
      </c>
      <c r="C19953" s="263" t="s">
        <v>5155</v>
      </c>
      <c r="D19953" t="s">
        <v>35153</v>
      </c>
    </row>
    <row r="19954" spans="1:4" x14ac:dyDescent="0.2">
      <c r="A19954" s="263" t="s">
        <v>21130</v>
      </c>
      <c r="B19954" s="263" t="s">
        <v>33541</v>
      </c>
      <c r="C19954" s="263" t="s">
        <v>5155</v>
      </c>
      <c r="D19954" t="s">
        <v>35153</v>
      </c>
    </row>
    <row r="19955" spans="1:4" x14ac:dyDescent="0.2">
      <c r="A19955" s="263" t="s">
        <v>5265</v>
      </c>
      <c r="B19955" s="263" t="s">
        <v>33542</v>
      </c>
      <c r="C19955" s="263" t="s">
        <v>5155</v>
      </c>
      <c r="D19955" t="s">
        <v>35153</v>
      </c>
    </row>
    <row r="19956" spans="1:4" x14ac:dyDescent="0.2">
      <c r="A19956" s="263" t="s">
        <v>21131</v>
      </c>
      <c r="B19956" s="263" t="s">
        <v>33542</v>
      </c>
      <c r="C19956" s="263" t="s">
        <v>5155</v>
      </c>
      <c r="D19956" t="s">
        <v>35153</v>
      </c>
    </row>
    <row r="19957" spans="1:4" x14ac:dyDescent="0.2">
      <c r="A19957" s="263" t="s">
        <v>5266</v>
      </c>
      <c r="B19957" s="263" t="s">
        <v>24156</v>
      </c>
      <c r="C19957" s="263" t="s">
        <v>12</v>
      </c>
      <c r="D19957" t="s">
        <v>2</v>
      </c>
    </row>
    <row r="19958" spans="1:4" x14ac:dyDescent="0.2">
      <c r="A19958" s="263" t="s">
        <v>21132</v>
      </c>
      <c r="B19958" s="263" t="s">
        <v>24156</v>
      </c>
      <c r="C19958" s="263" t="s">
        <v>12</v>
      </c>
      <c r="D19958" t="s">
        <v>2</v>
      </c>
    </row>
    <row r="19959" spans="1:4" x14ac:dyDescent="0.2">
      <c r="A19959" s="263" t="s">
        <v>5267</v>
      </c>
      <c r="B19959" s="263" t="s">
        <v>33543</v>
      </c>
      <c r="C19959" s="263" t="s">
        <v>5155</v>
      </c>
      <c r="D19959" t="s">
        <v>35153</v>
      </c>
    </row>
    <row r="19960" spans="1:4" x14ac:dyDescent="0.2">
      <c r="A19960" s="263" t="s">
        <v>21133</v>
      </c>
      <c r="B19960" s="263" t="s">
        <v>33543</v>
      </c>
      <c r="C19960" s="263" t="s">
        <v>5155</v>
      </c>
      <c r="D19960" t="s">
        <v>35153</v>
      </c>
    </row>
    <row r="19961" spans="1:4" x14ac:dyDescent="0.2">
      <c r="A19961" s="263" t="s">
        <v>5268</v>
      </c>
      <c r="B19961" s="263" t="s">
        <v>24157</v>
      </c>
      <c r="C19961" s="263" t="s">
        <v>5155</v>
      </c>
      <c r="D19961" t="s">
        <v>35153</v>
      </c>
    </row>
    <row r="19962" spans="1:4" x14ac:dyDescent="0.2">
      <c r="A19962" s="263" t="s">
        <v>21134</v>
      </c>
      <c r="B19962" s="263" t="s">
        <v>24157</v>
      </c>
      <c r="C19962" s="263" t="s">
        <v>5155</v>
      </c>
      <c r="D19962" t="s">
        <v>35153</v>
      </c>
    </row>
    <row r="19963" spans="1:4" x14ac:dyDescent="0.2">
      <c r="A19963" s="263" t="s">
        <v>5269</v>
      </c>
      <c r="B19963" s="263" t="s">
        <v>33544</v>
      </c>
      <c r="C19963" s="263" t="s">
        <v>12</v>
      </c>
      <c r="D19963" t="s">
        <v>2</v>
      </c>
    </row>
    <row r="19964" spans="1:4" x14ac:dyDescent="0.2">
      <c r="A19964" s="263" t="s">
        <v>21135</v>
      </c>
      <c r="B19964" s="263" t="s">
        <v>33544</v>
      </c>
      <c r="C19964" s="263" t="s">
        <v>12</v>
      </c>
      <c r="D19964" t="s">
        <v>2</v>
      </c>
    </row>
    <row r="19965" spans="1:4" x14ac:dyDescent="0.2">
      <c r="A19965" s="263" t="s">
        <v>5270</v>
      </c>
      <c r="B19965" s="263" t="s">
        <v>33545</v>
      </c>
      <c r="C19965" s="263" t="s">
        <v>5155</v>
      </c>
      <c r="D19965" t="s">
        <v>35153</v>
      </c>
    </row>
    <row r="19966" spans="1:4" x14ac:dyDescent="0.2">
      <c r="A19966" s="263" t="s">
        <v>21136</v>
      </c>
      <c r="B19966" s="263" t="s">
        <v>33545</v>
      </c>
      <c r="C19966" s="263" t="s">
        <v>5155</v>
      </c>
      <c r="D19966" t="s">
        <v>35153</v>
      </c>
    </row>
    <row r="19967" spans="1:4" x14ac:dyDescent="0.2">
      <c r="A19967" s="263" t="s">
        <v>10936</v>
      </c>
      <c r="B19967" s="263" t="s">
        <v>33546</v>
      </c>
      <c r="C19967" s="263" t="s">
        <v>12</v>
      </c>
      <c r="D19967" t="s">
        <v>2</v>
      </c>
    </row>
    <row r="19968" spans="1:4" x14ac:dyDescent="0.2">
      <c r="A19968" s="263" t="s">
        <v>21137</v>
      </c>
      <c r="B19968" s="263" t="s">
        <v>33546</v>
      </c>
      <c r="C19968" s="263" t="s">
        <v>12</v>
      </c>
      <c r="D19968" t="s">
        <v>2</v>
      </c>
    </row>
    <row r="19969" spans="1:4" x14ac:dyDescent="0.2">
      <c r="A19969" s="263" t="s">
        <v>10937</v>
      </c>
      <c r="B19969" s="263" t="s">
        <v>33547</v>
      </c>
      <c r="C19969" s="263" t="s">
        <v>12</v>
      </c>
      <c r="D19969" t="s">
        <v>2</v>
      </c>
    </row>
    <row r="19970" spans="1:4" x14ac:dyDescent="0.2">
      <c r="A19970" s="263" t="s">
        <v>21138</v>
      </c>
      <c r="B19970" s="263" t="s">
        <v>33547</v>
      </c>
      <c r="C19970" s="263" t="s">
        <v>12</v>
      </c>
      <c r="D19970" t="s">
        <v>2</v>
      </c>
    </row>
    <row r="19971" spans="1:4" x14ac:dyDescent="0.2">
      <c r="A19971" s="263" t="s">
        <v>10938</v>
      </c>
      <c r="B19971" s="263" t="s">
        <v>33548</v>
      </c>
      <c r="C19971" s="263" t="s">
        <v>12</v>
      </c>
      <c r="D19971" t="s">
        <v>2</v>
      </c>
    </row>
    <row r="19972" spans="1:4" x14ac:dyDescent="0.2">
      <c r="A19972" s="263" t="s">
        <v>21139</v>
      </c>
      <c r="B19972" s="263" t="s">
        <v>33548</v>
      </c>
      <c r="C19972" s="263" t="s">
        <v>12</v>
      </c>
      <c r="D19972" t="s">
        <v>2</v>
      </c>
    </row>
    <row r="19973" spans="1:4" x14ac:dyDescent="0.2">
      <c r="A19973" s="263" t="s">
        <v>10939</v>
      </c>
      <c r="B19973" s="263" t="s">
        <v>33549</v>
      </c>
      <c r="C19973" s="263" t="s">
        <v>12</v>
      </c>
      <c r="D19973" t="s">
        <v>2</v>
      </c>
    </row>
    <row r="19974" spans="1:4" x14ac:dyDescent="0.2">
      <c r="A19974" s="263" t="s">
        <v>21140</v>
      </c>
      <c r="B19974" s="263" t="s">
        <v>33549</v>
      </c>
      <c r="C19974" s="263" t="s">
        <v>12</v>
      </c>
      <c r="D19974" t="s">
        <v>2</v>
      </c>
    </row>
    <row r="19975" spans="1:4" x14ac:dyDescent="0.2">
      <c r="A19975" s="263" t="s">
        <v>10940</v>
      </c>
      <c r="B19975" s="263" t="s">
        <v>33550</v>
      </c>
      <c r="C19975" s="263" t="s">
        <v>12</v>
      </c>
      <c r="D19975" t="s">
        <v>2</v>
      </c>
    </row>
    <row r="19976" spans="1:4" x14ac:dyDescent="0.2">
      <c r="A19976" s="263" t="s">
        <v>21141</v>
      </c>
      <c r="B19976" s="263" t="s">
        <v>33550</v>
      </c>
      <c r="C19976" s="263" t="s">
        <v>12</v>
      </c>
      <c r="D19976" t="s">
        <v>2</v>
      </c>
    </row>
    <row r="19977" spans="1:4" x14ac:dyDescent="0.2">
      <c r="A19977" s="263" t="s">
        <v>10941</v>
      </c>
      <c r="B19977" s="263" t="s">
        <v>33551</v>
      </c>
      <c r="C19977" s="263" t="s">
        <v>12</v>
      </c>
      <c r="D19977" t="s">
        <v>2</v>
      </c>
    </row>
    <row r="19978" spans="1:4" x14ac:dyDescent="0.2">
      <c r="A19978" s="263" t="s">
        <v>21142</v>
      </c>
      <c r="B19978" s="263" t="s">
        <v>33551</v>
      </c>
      <c r="C19978" s="263" t="s">
        <v>12</v>
      </c>
      <c r="D19978" t="s">
        <v>2</v>
      </c>
    </row>
    <row r="19979" spans="1:4" x14ac:dyDescent="0.2">
      <c r="A19979" s="263" t="s">
        <v>10942</v>
      </c>
      <c r="B19979" s="263" t="s">
        <v>33552</v>
      </c>
      <c r="C19979" s="263" t="s">
        <v>12</v>
      </c>
      <c r="D19979" t="s">
        <v>2</v>
      </c>
    </row>
    <row r="19980" spans="1:4" x14ac:dyDescent="0.2">
      <c r="A19980" s="263" t="s">
        <v>21143</v>
      </c>
      <c r="B19980" s="263" t="s">
        <v>33552</v>
      </c>
      <c r="C19980" s="263" t="s">
        <v>12</v>
      </c>
      <c r="D19980" t="s">
        <v>2</v>
      </c>
    </row>
    <row r="19981" spans="1:4" x14ac:dyDescent="0.2">
      <c r="A19981" s="263" t="s">
        <v>10943</v>
      </c>
      <c r="B19981" s="263" t="s">
        <v>33553</v>
      </c>
      <c r="C19981" s="263" t="s">
        <v>12</v>
      </c>
      <c r="D19981" t="s">
        <v>2</v>
      </c>
    </row>
    <row r="19982" spans="1:4" x14ac:dyDescent="0.2">
      <c r="A19982" s="263" t="s">
        <v>21144</v>
      </c>
      <c r="B19982" s="263" t="s">
        <v>33553</v>
      </c>
      <c r="C19982" s="263" t="s">
        <v>12</v>
      </c>
      <c r="D19982" t="s">
        <v>2</v>
      </c>
    </row>
    <row r="19983" spans="1:4" x14ac:dyDescent="0.2">
      <c r="A19983" s="263" t="s">
        <v>10944</v>
      </c>
      <c r="B19983" s="263" t="s">
        <v>33554</v>
      </c>
      <c r="C19983" s="263" t="s">
        <v>12</v>
      </c>
      <c r="D19983" t="s">
        <v>2</v>
      </c>
    </row>
    <row r="19984" spans="1:4" x14ac:dyDescent="0.2">
      <c r="A19984" s="263" t="s">
        <v>21145</v>
      </c>
      <c r="B19984" s="263" t="s">
        <v>33554</v>
      </c>
      <c r="C19984" s="263" t="s">
        <v>12</v>
      </c>
      <c r="D19984" t="s">
        <v>2</v>
      </c>
    </row>
    <row r="19985" spans="1:4" x14ac:dyDescent="0.2">
      <c r="A19985" s="263" t="s">
        <v>10945</v>
      </c>
      <c r="B19985" s="263" t="s">
        <v>33555</v>
      </c>
      <c r="C19985" s="263" t="s">
        <v>12</v>
      </c>
      <c r="D19985" t="s">
        <v>2</v>
      </c>
    </row>
    <row r="19986" spans="1:4" x14ac:dyDescent="0.2">
      <c r="A19986" s="263" t="s">
        <v>21146</v>
      </c>
      <c r="B19986" s="263" t="s">
        <v>33555</v>
      </c>
      <c r="C19986" s="263" t="s">
        <v>12</v>
      </c>
      <c r="D19986" t="s">
        <v>2</v>
      </c>
    </row>
    <row r="19987" spans="1:4" x14ac:dyDescent="0.2">
      <c r="A19987" s="263" t="s">
        <v>10946</v>
      </c>
      <c r="B19987" s="263" t="s">
        <v>33556</v>
      </c>
      <c r="C19987" s="263" t="s">
        <v>12</v>
      </c>
      <c r="D19987" t="s">
        <v>2</v>
      </c>
    </row>
    <row r="19988" spans="1:4" x14ac:dyDescent="0.2">
      <c r="A19988" s="263" t="s">
        <v>21147</v>
      </c>
      <c r="B19988" s="263" t="s">
        <v>33556</v>
      </c>
      <c r="C19988" s="263" t="s">
        <v>12</v>
      </c>
      <c r="D19988" t="s">
        <v>2</v>
      </c>
    </row>
    <row r="19989" spans="1:4" x14ac:dyDescent="0.2">
      <c r="A19989" s="263" t="s">
        <v>10947</v>
      </c>
      <c r="B19989" s="263" t="s">
        <v>33557</v>
      </c>
      <c r="C19989" s="263" t="s">
        <v>12</v>
      </c>
      <c r="D19989" t="s">
        <v>2</v>
      </c>
    </row>
    <row r="19990" spans="1:4" x14ac:dyDescent="0.2">
      <c r="A19990" s="263" t="s">
        <v>21148</v>
      </c>
      <c r="B19990" s="263" t="s">
        <v>33557</v>
      </c>
      <c r="C19990" s="263" t="s">
        <v>12</v>
      </c>
      <c r="D19990" t="s">
        <v>2</v>
      </c>
    </row>
    <row r="19991" spans="1:4" x14ac:dyDescent="0.2">
      <c r="A19991" s="263" t="s">
        <v>10948</v>
      </c>
      <c r="B19991" s="263" t="s">
        <v>33558</v>
      </c>
      <c r="C19991" s="263" t="s">
        <v>12</v>
      </c>
      <c r="D19991" t="s">
        <v>2</v>
      </c>
    </row>
    <row r="19992" spans="1:4" x14ac:dyDescent="0.2">
      <c r="A19992" s="263" t="s">
        <v>21149</v>
      </c>
      <c r="B19992" s="263" t="s">
        <v>33558</v>
      </c>
      <c r="C19992" s="263" t="s">
        <v>12</v>
      </c>
      <c r="D19992" t="s">
        <v>2</v>
      </c>
    </row>
    <row r="19993" spans="1:4" x14ac:dyDescent="0.2">
      <c r="A19993" s="263" t="s">
        <v>10949</v>
      </c>
      <c r="B19993" s="263" t="s">
        <v>33559</v>
      </c>
      <c r="C19993" s="263" t="s">
        <v>12</v>
      </c>
      <c r="D19993" t="s">
        <v>2</v>
      </c>
    </row>
    <row r="19994" spans="1:4" x14ac:dyDescent="0.2">
      <c r="A19994" s="263" t="s">
        <v>21150</v>
      </c>
      <c r="B19994" s="263" t="s">
        <v>33559</v>
      </c>
      <c r="C19994" s="263" t="s">
        <v>12</v>
      </c>
      <c r="D19994" t="s">
        <v>2</v>
      </c>
    </row>
    <row r="19995" spans="1:4" x14ac:dyDescent="0.2">
      <c r="A19995" s="263" t="s">
        <v>10950</v>
      </c>
      <c r="B19995" s="263" t="s">
        <v>33560</v>
      </c>
      <c r="C19995" s="263" t="s">
        <v>12</v>
      </c>
      <c r="D19995" t="s">
        <v>2</v>
      </c>
    </row>
    <row r="19996" spans="1:4" x14ac:dyDescent="0.2">
      <c r="A19996" s="263" t="s">
        <v>21151</v>
      </c>
      <c r="B19996" s="263" t="s">
        <v>33560</v>
      </c>
      <c r="C19996" s="263" t="s">
        <v>12</v>
      </c>
      <c r="D19996" t="s">
        <v>2</v>
      </c>
    </row>
    <row r="19997" spans="1:4" x14ac:dyDescent="0.2">
      <c r="A19997" s="263" t="s">
        <v>10951</v>
      </c>
      <c r="B19997" s="263" t="s">
        <v>33561</v>
      </c>
      <c r="C19997" s="263" t="s">
        <v>12</v>
      </c>
      <c r="D19997" t="s">
        <v>2</v>
      </c>
    </row>
    <row r="19998" spans="1:4" x14ac:dyDescent="0.2">
      <c r="A19998" s="263" t="s">
        <v>21152</v>
      </c>
      <c r="B19998" s="263" t="s">
        <v>33561</v>
      </c>
      <c r="C19998" s="263" t="s">
        <v>12</v>
      </c>
      <c r="D19998" t="s">
        <v>2</v>
      </c>
    </row>
    <row r="19999" spans="1:4" x14ac:dyDescent="0.2">
      <c r="A19999" s="263" t="s">
        <v>10952</v>
      </c>
      <c r="B19999" s="263" t="s">
        <v>33562</v>
      </c>
      <c r="C19999" s="263" t="s">
        <v>12</v>
      </c>
      <c r="D19999" t="s">
        <v>2</v>
      </c>
    </row>
    <row r="20000" spans="1:4" x14ac:dyDescent="0.2">
      <c r="A20000" s="263" t="s">
        <v>21153</v>
      </c>
      <c r="B20000" s="263" t="s">
        <v>33562</v>
      </c>
      <c r="C20000" s="263" t="s">
        <v>12</v>
      </c>
      <c r="D20000" t="s">
        <v>2</v>
      </c>
    </row>
    <row r="20001" spans="1:4" x14ac:dyDescent="0.2">
      <c r="A20001" s="263" t="s">
        <v>10953</v>
      </c>
      <c r="B20001" s="263" t="s">
        <v>33563</v>
      </c>
      <c r="C20001" s="263" t="s">
        <v>12</v>
      </c>
      <c r="D20001" t="s">
        <v>2</v>
      </c>
    </row>
    <row r="20002" spans="1:4" x14ac:dyDescent="0.2">
      <c r="A20002" s="263" t="s">
        <v>21154</v>
      </c>
      <c r="B20002" s="263" t="s">
        <v>33563</v>
      </c>
      <c r="C20002" s="263" t="s">
        <v>12</v>
      </c>
      <c r="D20002" t="s">
        <v>2</v>
      </c>
    </row>
    <row r="20003" spans="1:4" x14ac:dyDescent="0.2">
      <c r="A20003" s="263" t="s">
        <v>10954</v>
      </c>
      <c r="B20003" s="263" t="s">
        <v>33564</v>
      </c>
      <c r="C20003" s="263" t="s">
        <v>12</v>
      </c>
      <c r="D20003" t="s">
        <v>2</v>
      </c>
    </row>
    <row r="20004" spans="1:4" x14ac:dyDescent="0.2">
      <c r="A20004" s="263" t="s">
        <v>21155</v>
      </c>
      <c r="B20004" s="263" t="s">
        <v>33564</v>
      </c>
      <c r="C20004" s="263" t="s">
        <v>12</v>
      </c>
      <c r="D20004" t="s">
        <v>2</v>
      </c>
    </row>
    <row r="20005" spans="1:4" x14ac:dyDescent="0.2">
      <c r="A20005" s="263" t="s">
        <v>10955</v>
      </c>
      <c r="B20005" s="263" t="s">
        <v>33565</v>
      </c>
      <c r="C20005" s="263" t="s">
        <v>12</v>
      </c>
      <c r="D20005" t="s">
        <v>2</v>
      </c>
    </row>
    <row r="20006" spans="1:4" x14ac:dyDescent="0.2">
      <c r="A20006" s="263" t="s">
        <v>21156</v>
      </c>
      <c r="B20006" s="263" t="s">
        <v>33565</v>
      </c>
      <c r="C20006" s="263" t="s">
        <v>12</v>
      </c>
      <c r="D20006" t="s">
        <v>2</v>
      </c>
    </row>
    <row r="20007" spans="1:4" x14ac:dyDescent="0.2">
      <c r="A20007" s="263" t="s">
        <v>10956</v>
      </c>
      <c r="B20007" s="263" t="s">
        <v>33566</v>
      </c>
      <c r="C20007" s="263" t="s">
        <v>12</v>
      </c>
      <c r="D20007" t="s">
        <v>2</v>
      </c>
    </row>
    <row r="20008" spans="1:4" x14ac:dyDescent="0.2">
      <c r="A20008" s="263" t="s">
        <v>21157</v>
      </c>
      <c r="B20008" s="263" t="s">
        <v>33566</v>
      </c>
      <c r="C20008" s="263" t="s">
        <v>12</v>
      </c>
      <c r="D20008" t="s">
        <v>2</v>
      </c>
    </row>
    <row r="20009" spans="1:4" x14ac:dyDescent="0.2">
      <c r="A20009" s="263" t="s">
        <v>10957</v>
      </c>
      <c r="B20009" s="263" t="s">
        <v>33567</v>
      </c>
      <c r="C20009" s="263" t="s">
        <v>12</v>
      </c>
      <c r="D20009" t="s">
        <v>2</v>
      </c>
    </row>
    <row r="20010" spans="1:4" x14ac:dyDescent="0.2">
      <c r="A20010" s="263" t="s">
        <v>21158</v>
      </c>
      <c r="B20010" s="263" t="s">
        <v>33567</v>
      </c>
      <c r="C20010" s="263" t="s">
        <v>12</v>
      </c>
      <c r="D20010" t="s">
        <v>2</v>
      </c>
    </row>
    <row r="20011" spans="1:4" x14ac:dyDescent="0.2">
      <c r="A20011" s="263" t="s">
        <v>10958</v>
      </c>
      <c r="B20011" s="263" t="s">
        <v>33568</v>
      </c>
      <c r="C20011" s="263" t="s">
        <v>12</v>
      </c>
      <c r="D20011" t="s">
        <v>2</v>
      </c>
    </row>
    <row r="20012" spans="1:4" x14ac:dyDescent="0.2">
      <c r="A20012" s="263" t="s">
        <v>21159</v>
      </c>
      <c r="B20012" s="263" t="s">
        <v>33568</v>
      </c>
      <c r="C20012" s="263" t="s">
        <v>12</v>
      </c>
      <c r="D20012" t="s">
        <v>2</v>
      </c>
    </row>
    <row r="20013" spans="1:4" x14ac:dyDescent="0.2">
      <c r="A20013" s="263" t="s">
        <v>10959</v>
      </c>
      <c r="B20013" s="263" t="s">
        <v>33569</v>
      </c>
      <c r="C20013" s="263" t="s">
        <v>12</v>
      </c>
      <c r="D20013" t="s">
        <v>2</v>
      </c>
    </row>
    <row r="20014" spans="1:4" x14ac:dyDescent="0.2">
      <c r="A20014" s="263" t="s">
        <v>21160</v>
      </c>
      <c r="B20014" s="263" t="s">
        <v>33569</v>
      </c>
      <c r="C20014" s="263" t="s">
        <v>12</v>
      </c>
      <c r="D20014" t="s">
        <v>2</v>
      </c>
    </row>
    <row r="20015" spans="1:4" x14ac:dyDescent="0.2">
      <c r="A20015" s="263" t="s">
        <v>10960</v>
      </c>
      <c r="B20015" s="263" t="s">
        <v>33570</v>
      </c>
      <c r="C20015" s="263" t="s">
        <v>12</v>
      </c>
      <c r="D20015" t="s">
        <v>2</v>
      </c>
    </row>
    <row r="20016" spans="1:4" x14ac:dyDescent="0.2">
      <c r="A20016" s="263" t="s">
        <v>21161</v>
      </c>
      <c r="B20016" s="263" t="s">
        <v>33570</v>
      </c>
      <c r="C20016" s="263" t="s">
        <v>12</v>
      </c>
      <c r="D20016" t="s">
        <v>2</v>
      </c>
    </row>
    <row r="20017" spans="1:4" x14ac:dyDescent="0.2">
      <c r="A20017" s="263" t="s">
        <v>10961</v>
      </c>
      <c r="B20017" s="263" t="s">
        <v>33571</v>
      </c>
      <c r="C20017" s="263" t="s">
        <v>12</v>
      </c>
      <c r="D20017" t="s">
        <v>2</v>
      </c>
    </row>
    <row r="20018" spans="1:4" x14ac:dyDescent="0.2">
      <c r="A20018" s="263" t="s">
        <v>21162</v>
      </c>
      <c r="B20018" s="263" t="s">
        <v>33571</v>
      </c>
      <c r="C20018" s="263" t="s">
        <v>12</v>
      </c>
      <c r="D20018" t="s">
        <v>2</v>
      </c>
    </row>
    <row r="20019" spans="1:4" x14ac:dyDescent="0.2">
      <c r="A20019" s="263" t="s">
        <v>10962</v>
      </c>
      <c r="B20019" s="263" t="s">
        <v>33572</v>
      </c>
      <c r="C20019" s="263" t="s">
        <v>12</v>
      </c>
      <c r="D20019" t="s">
        <v>2</v>
      </c>
    </row>
    <row r="20020" spans="1:4" x14ac:dyDescent="0.2">
      <c r="A20020" s="263" t="s">
        <v>21163</v>
      </c>
      <c r="B20020" s="263" t="s">
        <v>33572</v>
      </c>
      <c r="C20020" s="263" t="s">
        <v>12</v>
      </c>
      <c r="D20020" t="s">
        <v>2</v>
      </c>
    </row>
    <row r="20021" spans="1:4" x14ac:dyDescent="0.2">
      <c r="A20021" s="263" t="s">
        <v>10963</v>
      </c>
      <c r="B20021" s="263" t="s">
        <v>33573</v>
      </c>
      <c r="C20021" s="263" t="s">
        <v>12</v>
      </c>
      <c r="D20021" t="s">
        <v>2</v>
      </c>
    </row>
    <row r="20022" spans="1:4" x14ac:dyDescent="0.2">
      <c r="A20022" s="263" t="s">
        <v>21164</v>
      </c>
      <c r="B20022" s="263" t="s">
        <v>33573</v>
      </c>
      <c r="C20022" s="263" t="s">
        <v>12</v>
      </c>
      <c r="D20022" t="s">
        <v>2</v>
      </c>
    </row>
    <row r="20023" spans="1:4" x14ac:dyDescent="0.2">
      <c r="A20023" s="263" t="s">
        <v>10964</v>
      </c>
      <c r="B20023" s="263" t="s">
        <v>33574</v>
      </c>
      <c r="C20023" s="263" t="s">
        <v>12</v>
      </c>
      <c r="D20023" t="s">
        <v>2</v>
      </c>
    </row>
    <row r="20024" spans="1:4" x14ac:dyDescent="0.2">
      <c r="A20024" s="263" t="s">
        <v>21165</v>
      </c>
      <c r="B20024" s="263" t="s">
        <v>33574</v>
      </c>
      <c r="C20024" s="263" t="s">
        <v>12</v>
      </c>
      <c r="D20024" t="s">
        <v>2</v>
      </c>
    </row>
    <row r="20025" spans="1:4" x14ac:dyDescent="0.2">
      <c r="A20025" s="263" t="s">
        <v>10965</v>
      </c>
      <c r="B20025" s="263" t="s">
        <v>33575</v>
      </c>
      <c r="C20025" s="263" t="s">
        <v>12</v>
      </c>
      <c r="D20025" t="s">
        <v>2</v>
      </c>
    </row>
    <row r="20026" spans="1:4" x14ac:dyDescent="0.2">
      <c r="A20026" s="263" t="s">
        <v>21166</v>
      </c>
      <c r="B20026" s="263" t="s">
        <v>33575</v>
      </c>
      <c r="C20026" s="263" t="s">
        <v>12</v>
      </c>
      <c r="D20026" t="s">
        <v>2</v>
      </c>
    </row>
    <row r="20027" spans="1:4" x14ac:dyDescent="0.2">
      <c r="A20027" s="263" t="s">
        <v>10966</v>
      </c>
      <c r="B20027" s="263" t="s">
        <v>33576</v>
      </c>
      <c r="C20027" s="263" t="s">
        <v>12</v>
      </c>
      <c r="D20027" t="s">
        <v>2</v>
      </c>
    </row>
    <row r="20028" spans="1:4" x14ac:dyDescent="0.2">
      <c r="A20028" s="263" t="s">
        <v>21167</v>
      </c>
      <c r="B20028" s="263" t="s">
        <v>33576</v>
      </c>
      <c r="C20028" s="263" t="s">
        <v>12</v>
      </c>
      <c r="D20028" t="s">
        <v>2</v>
      </c>
    </row>
    <row r="20029" spans="1:4" x14ac:dyDescent="0.2">
      <c r="A20029" s="263" t="s">
        <v>10967</v>
      </c>
      <c r="B20029" s="263" t="s">
        <v>33577</v>
      </c>
      <c r="C20029" s="263" t="s">
        <v>12</v>
      </c>
      <c r="D20029" t="s">
        <v>2</v>
      </c>
    </row>
    <row r="20030" spans="1:4" x14ac:dyDescent="0.2">
      <c r="A20030" s="263" t="s">
        <v>21168</v>
      </c>
      <c r="B20030" s="263" t="s">
        <v>33577</v>
      </c>
      <c r="C20030" s="263" t="s">
        <v>12</v>
      </c>
      <c r="D20030" t="s">
        <v>2</v>
      </c>
    </row>
    <row r="20031" spans="1:4" x14ac:dyDescent="0.2">
      <c r="A20031" s="263" t="s">
        <v>10968</v>
      </c>
      <c r="B20031" s="263" t="s">
        <v>33578</v>
      </c>
      <c r="C20031" s="263" t="s">
        <v>12</v>
      </c>
      <c r="D20031" t="s">
        <v>2</v>
      </c>
    </row>
    <row r="20032" spans="1:4" x14ac:dyDescent="0.2">
      <c r="A20032" s="263" t="s">
        <v>21169</v>
      </c>
      <c r="B20032" s="263" t="s">
        <v>33578</v>
      </c>
      <c r="C20032" s="263" t="s">
        <v>12</v>
      </c>
      <c r="D20032" t="s">
        <v>2</v>
      </c>
    </row>
    <row r="20033" spans="1:4" x14ac:dyDescent="0.2">
      <c r="A20033" s="263" t="s">
        <v>10969</v>
      </c>
      <c r="B20033" s="263" t="s">
        <v>33579</v>
      </c>
      <c r="C20033" s="263" t="s">
        <v>12</v>
      </c>
      <c r="D20033" t="s">
        <v>2</v>
      </c>
    </row>
    <row r="20034" spans="1:4" x14ac:dyDescent="0.2">
      <c r="A20034" s="263" t="s">
        <v>21170</v>
      </c>
      <c r="B20034" s="263" t="s">
        <v>33579</v>
      </c>
      <c r="C20034" s="263" t="s">
        <v>12</v>
      </c>
      <c r="D20034" t="s">
        <v>2</v>
      </c>
    </row>
    <row r="20035" spans="1:4" x14ac:dyDescent="0.2">
      <c r="A20035" s="263" t="s">
        <v>10970</v>
      </c>
      <c r="B20035" s="263" t="s">
        <v>33580</v>
      </c>
      <c r="C20035" s="263" t="s">
        <v>12</v>
      </c>
      <c r="D20035" t="s">
        <v>2</v>
      </c>
    </row>
    <row r="20036" spans="1:4" x14ac:dyDescent="0.2">
      <c r="A20036" s="263" t="s">
        <v>21171</v>
      </c>
      <c r="B20036" s="263" t="s">
        <v>33580</v>
      </c>
      <c r="C20036" s="263" t="s">
        <v>12</v>
      </c>
      <c r="D20036" t="s">
        <v>2</v>
      </c>
    </row>
    <row r="20037" spans="1:4" x14ac:dyDescent="0.2">
      <c r="A20037" s="263" t="s">
        <v>10971</v>
      </c>
      <c r="B20037" s="263" t="s">
        <v>33581</v>
      </c>
      <c r="C20037" s="263" t="s">
        <v>12</v>
      </c>
      <c r="D20037" t="s">
        <v>2</v>
      </c>
    </row>
    <row r="20038" spans="1:4" x14ac:dyDescent="0.2">
      <c r="A20038" s="263" t="s">
        <v>21172</v>
      </c>
      <c r="B20038" s="263" t="s">
        <v>33581</v>
      </c>
      <c r="C20038" s="263" t="s">
        <v>12</v>
      </c>
      <c r="D20038" t="s">
        <v>2</v>
      </c>
    </row>
    <row r="20039" spans="1:4" x14ac:dyDescent="0.2">
      <c r="A20039" s="263" t="s">
        <v>5271</v>
      </c>
      <c r="B20039" s="263" t="s">
        <v>33582</v>
      </c>
      <c r="C20039" s="263" t="s">
        <v>12</v>
      </c>
      <c r="D20039" t="s">
        <v>2</v>
      </c>
    </row>
    <row r="20040" spans="1:4" x14ac:dyDescent="0.2">
      <c r="A20040" s="263" t="s">
        <v>21173</v>
      </c>
      <c r="B20040" s="263" t="s">
        <v>33582</v>
      </c>
      <c r="C20040" s="263" t="s">
        <v>12</v>
      </c>
      <c r="D20040" t="s">
        <v>2</v>
      </c>
    </row>
    <row r="20041" spans="1:4" x14ac:dyDescent="0.2">
      <c r="A20041" s="263" t="s">
        <v>5272</v>
      </c>
      <c r="B20041" s="263" t="s">
        <v>33583</v>
      </c>
      <c r="C20041" s="263" t="s">
        <v>12</v>
      </c>
      <c r="D20041" t="s">
        <v>2</v>
      </c>
    </row>
    <row r="20042" spans="1:4" x14ac:dyDescent="0.2">
      <c r="A20042" s="263" t="s">
        <v>21174</v>
      </c>
      <c r="B20042" s="263" t="s">
        <v>33583</v>
      </c>
      <c r="C20042" s="263" t="s">
        <v>12</v>
      </c>
      <c r="D20042" t="s">
        <v>2</v>
      </c>
    </row>
    <row r="20043" spans="1:4" x14ac:dyDescent="0.2">
      <c r="A20043" s="263" t="s">
        <v>5273</v>
      </c>
      <c r="B20043" s="263" t="s">
        <v>33584</v>
      </c>
      <c r="C20043" s="263" t="s">
        <v>12</v>
      </c>
      <c r="D20043" t="s">
        <v>2</v>
      </c>
    </row>
    <row r="20044" spans="1:4" x14ac:dyDescent="0.2">
      <c r="A20044" s="263" t="s">
        <v>21175</v>
      </c>
      <c r="B20044" s="263" t="s">
        <v>33584</v>
      </c>
      <c r="C20044" s="263" t="s">
        <v>12</v>
      </c>
      <c r="D20044" t="s">
        <v>2</v>
      </c>
    </row>
    <row r="20045" spans="1:4" x14ac:dyDescent="0.2">
      <c r="A20045" s="263" t="s">
        <v>5274</v>
      </c>
      <c r="B20045" s="263" t="s">
        <v>33585</v>
      </c>
      <c r="C20045" s="263" t="s">
        <v>12</v>
      </c>
      <c r="D20045" t="s">
        <v>2</v>
      </c>
    </row>
    <row r="20046" spans="1:4" x14ac:dyDescent="0.2">
      <c r="A20046" s="263" t="s">
        <v>21176</v>
      </c>
      <c r="B20046" s="263" t="s">
        <v>33585</v>
      </c>
      <c r="C20046" s="263" t="s">
        <v>12</v>
      </c>
      <c r="D20046" t="s">
        <v>2</v>
      </c>
    </row>
    <row r="20047" spans="1:4" x14ac:dyDescent="0.2">
      <c r="A20047" s="263" t="s">
        <v>5277</v>
      </c>
      <c r="B20047" s="263" t="s">
        <v>24158</v>
      </c>
      <c r="C20047" s="263" t="s">
        <v>12</v>
      </c>
      <c r="D20047" t="s">
        <v>2</v>
      </c>
    </row>
    <row r="20048" spans="1:4" x14ac:dyDescent="0.2">
      <c r="A20048" s="263" t="s">
        <v>21177</v>
      </c>
      <c r="B20048" s="263" t="s">
        <v>24158</v>
      </c>
      <c r="C20048" s="263" t="s">
        <v>12</v>
      </c>
      <c r="D20048" t="s">
        <v>2</v>
      </c>
    </row>
    <row r="20049" spans="1:4" x14ac:dyDescent="0.2">
      <c r="A20049" s="263" t="s">
        <v>5184</v>
      </c>
      <c r="B20049" s="263" t="s">
        <v>33586</v>
      </c>
      <c r="C20049" s="263" t="s">
        <v>12</v>
      </c>
      <c r="D20049" t="s">
        <v>2</v>
      </c>
    </row>
    <row r="20050" spans="1:4" x14ac:dyDescent="0.2">
      <c r="A20050" s="263" t="s">
        <v>21178</v>
      </c>
      <c r="B20050" s="263" t="s">
        <v>33586</v>
      </c>
      <c r="C20050" s="263" t="s">
        <v>12</v>
      </c>
      <c r="D20050" t="s">
        <v>2</v>
      </c>
    </row>
    <row r="20051" spans="1:4" x14ac:dyDescent="0.2">
      <c r="A20051" s="263" t="s">
        <v>5278</v>
      </c>
      <c r="B20051" s="263" t="s">
        <v>33587</v>
      </c>
      <c r="C20051" s="263" t="s">
        <v>12</v>
      </c>
      <c r="D20051" t="s">
        <v>2</v>
      </c>
    </row>
    <row r="20052" spans="1:4" x14ac:dyDescent="0.2">
      <c r="A20052" s="263" t="s">
        <v>21179</v>
      </c>
      <c r="B20052" s="263" t="s">
        <v>33587</v>
      </c>
      <c r="C20052" s="263" t="s">
        <v>12</v>
      </c>
      <c r="D20052" t="s">
        <v>2</v>
      </c>
    </row>
    <row r="20053" spans="1:4" x14ac:dyDescent="0.2">
      <c r="A20053" s="263" t="s">
        <v>5279</v>
      </c>
      <c r="B20053" s="263" t="s">
        <v>33588</v>
      </c>
      <c r="C20053" s="263" t="s">
        <v>12</v>
      </c>
      <c r="D20053" t="s">
        <v>2</v>
      </c>
    </row>
    <row r="20054" spans="1:4" x14ac:dyDescent="0.2">
      <c r="A20054" s="263" t="s">
        <v>21180</v>
      </c>
      <c r="B20054" s="263" t="s">
        <v>33588</v>
      </c>
      <c r="C20054" s="263" t="s">
        <v>12</v>
      </c>
      <c r="D20054" t="s">
        <v>2</v>
      </c>
    </row>
    <row r="20055" spans="1:4" x14ac:dyDescent="0.2">
      <c r="A20055" s="263" t="s">
        <v>5280</v>
      </c>
      <c r="B20055" s="263" t="s">
        <v>24159</v>
      </c>
      <c r="C20055" s="263" t="s">
        <v>12</v>
      </c>
      <c r="D20055" t="s">
        <v>2</v>
      </c>
    </row>
    <row r="20056" spans="1:4" x14ac:dyDescent="0.2">
      <c r="A20056" s="263" t="s">
        <v>21181</v>
      </c>
      <c r="B20056" s="263" t="s">
        <v>24159</v>
      </c>
      <c r="C20056" s="263" t="s">
        <v>12</v>
      </c>
      <c r="D20056" t="s">
        <v>2</v>
      </c>
    </row>
    <row r="20057" spans="1:4" x14ac:dyDescent="0.2">
      <c r="A20057" s="263" t="s">
        <v>5281</v>
      </c>
      <c r="B20057" s="263" t="s">
        <v>24160</v>
      </c>
      <c r="C20057" s="263" t="s">
        <v>12</v>
      </c>
      <c r="D20057" t="s">
        <v>2</v>
      </c>
    </row>
    <row r="20058" spans="1:4" x14ac:dyDescent="0.2">
      <c r="A20058" s="263" t="s">
        <v>21182</v>
      </c>
      <c r="B20058" s="263" t="s">
        <v>24160</v>
      </c>
      <c r="C20058" s="263" t="s">
        <v>12</v>
      </c>
      <c r="D20058" t="s">
        <v>2</v>
      </c>
    </row>
    <row r="20059" spans="1:4" x14ac:dyDescent="0.2">
      <c r="A20059" s="263" t="s">
        <v>5282</v>
      </c>
      <c r="B20059" s="263" t="s">
        <v>24161</v>
      </c>
      <c r="C20059" s="263" t="s">
        <v>12</v>
      </c>
      <c r="D20059" t="s">
        <v>2</v>
      </c>
    </row>
    <row r="20060" spans="1:4" x14ac:dyDescent="0.2">
      <c r="A20060" s="263" t="s">
        <v>21183</v>
      </c>
      <c r="B20060" s="263" t="s">
        <v>24161</v>
      </c>
      <c r="C20060" s="263" t="s">
        <v>12</v>
      </c>
      <c r="D20060" t="s">
        <v>2</v>
      </c>
    </row>
    <row r="20061" spans="1:4" x14ac:dyDescent="0.2">
      <c r="A20061" s="263" t="s">
        <v>5283</v>
      </c>
      <c r="B20061" s="263" t="s">
        <v>24162</v>
      </c>
      <c r="C20061" s="263" t="s">
        <v>12</v>
      </c>
      <c r="D20061" t="s">
        <v>2</v>
      </c>
    </row>
    <row r="20062" spans="1:4" x14ac:dyDescent="0.2">
      <c r="A20062" s="263" t="s">
        <v>21184</v>
      </c>
      <c r="B20062" s="263" t="s">
        <v>24162</v>
      </c>
      <c r="C20062" s="263" t="s">
        <v>12</v>
      </c>
      <c r="D20062" t="s">
        <v>2</v>
      </c>
    </row>
    <row r="20063" spans="1:4" x14ac:dyDescent="0.2">
      <c r="A20063" s="263" t="s">
        <v>5284</v>
      </c>
      <c r="B20063" s="263" t="s">
        <v>33589</v>
      </c>
      <c r="C20063" s="263" t="s">
        <v>426</v>
      </c>
      <c r="D20063" t="s">
        <v>10</v>
      </c>
    </row>
    <row r="20064" spans="1:4" x14ac:dyDescent="0.2">
      <c r="A20064" s="263" t="s">
        <v>21185</v>
      </c>
      <c r="B20064" s="263" t="s">
        <v>33589</v>
      </c>
      <c r="C20064" s="263" t="s">
        <v>426</v>
      </c>
      <c r="D20064" t="s">
        <v>10</v>
      </c>
    </row>
    <row r="20065" spans="1:4" x14ac:dyDescent="0.2">
      <c r="A20065" s="263" t="s">
        <v>5285</v>
      </c>
      <c r="B20065" s="263" t="s">
        <v>33590</v>
      </c>
      <c r="C20065" s="263" t="s">
        <v>426</v>
      </c>
      <c r="D20065" t="s">
        <v>10</v>
      </c>
    </row>
    <row r="20066" spans="1:4" x14ac:dyDescent="0.2">
      <c r="A20066" s="263" t="s">
        <v>21186</v>
      </c>
      <c r="B20066" s="263" t="s">
        <v>33590</v>
      </c>
      <c r="C20066" s="263" t="s">
        <v>426</v>
      </c>
      <c r="D20066" t="s">
        <v>10</v>
      </c>
    </row>
    <row r="20067" spans="1:4" x14ac:dyDescent="0.2">
      <c r="A20067" s="263" t="s">
        <v>5286</v>
      </c>
      <c r="B20067" s="263" t="s">
        <v>33591</v>
      </c>
      <c r="C20067" s="263" t="s">
        <v>426</v>
      </c>
      <c r="D20067" t="s">
        <v>10</v>
      </c>
    </row>
    <row r="20068" spans="1:4" x14ac:dyDescent="0.2">
      <c r="A20068" s="263" t="s">
        <v>21187</v>
      </c>
      <c r="B20068" s="263" t="s">
        <v>33591</v>
      </c>
      <c r="C20068" s="263" t="s">
        <v>426</v>
      </c>
      <c r="D20068" t="s">
        <v>10</v>
      </c>
    </row>
    <row r="20069" spans="1:4" x14ac:dyDescent="0.2">
      <c r="A20069" s="263" t="s">
        <v>5287</v>
      </c>
      <c r="B20069" s="263" t="s">
        <v>33592</v>
      </c>
      <c r="C20069" s="263" t="s">
        <v>426</v>
      </c>
      <c r="D20069" t="s">
        <v>10</v>
      </c>
    </row>
    <row r="20070" spans="1:4" x14ac:dyDescent="0.2">
      <c r="A20070" s="263" t="s">
        <v>21188</v>
      </c>
      <c r="B20070" s="263" t="s">
        <v>33592</v>
      </c>
      <c r="C20070" s="263" t="s">
        <v>426</v>
      </c>
      <c r="D20070" t="s">
        <v>10</v>
      </c>
    </row>
    <row r="20071" spans="1:4" x14ac:dyDescent="0.2">
      <c r="A20071" s="263" t="s">
        <v>5288</v>
      </c>
      <c r="B20071" s="263" t="s">
        <v>33593</v>
      </c>
      <c r="C20071" s="263" t="s">
        <v>426</v>
      </c>
      <c r="D20071" t="s">
        <v>10</v>
      </c>
    </row>
    <row r="20072" spans="1:4" x14ac:dyDescent="0.2">
      <c r="A20072" s="263" t="s">
        <v>5289</v>
      </c>
      <c r="B20072" s="263" t="s">
        <v>33594</v>
      </c>
      <c r="C20072" s="263" t="s">
        <v>426</v>
      </c>
      <c r="D20072" t="s">
        <v>10</v>
      </c>
    </row>
    <row r="20073" spans="1:4" x14ac:dyDescent="0.2">
      <c r="A20073" s="263" t="s">
        <v>5290</v>
      </c>
      <c r="B20073" s="263" t="s">
        <v>33594</v>
      </c>
      <c r="C20073" s="263" t="s">
        <v>426</v>
      </c>
      <c r="D20073" t="s">
        <v>10</v>
      </c>
    </row>
    <row r="20074" spans="1:4" x14ac:dyDescent="0.2">
      <c r="A20074" s="263" t="s">
        <v>21189</v>
      </c>
      <c r="B20074" s="263" t="s">
        <v>33593</v>
      </c>
      <c r="C20074" s="263" t="s">
        <v>426</v>
      </c>
      <c r="D20074" t="s">
        <v>10</v>
      </c>
    </row>
    <row r="20075" spans="1:4" x14ac:dyDescent="0.2">
      <c r="A20075" s="263" t="s">
        <v>21190</v>
      </c>
      <c r="B20075" s="263" t="s">
        <v>33594</v>
      </c>
      <c r="C20075" s="263" t="s">
        <v>426</v>
      </c>
      <c r="D20075" t="s">
        <v>10</v>
      </c>
    </row>
    <row r="20076" spans="1:4" x14ac:dyDescent="0.2">
      <c r="A20076" s="263" t="s">
        <v>21191</v>
      </c>
      <c r="B20076" s="263" t="s">
        <v>33594</v>
      </c>
      <c r="C20076" s="263" t="s">
        <v>426</v>
      </c>
      <c r="D20076" t="s">
        <v>10</v>
      </c>
    </row>
    <row r="20077" spans="1:4" x14ac:dyDescent="0.2">
      <c r="A20077" s="263" t="s">
        <v>5291</v>
      </c>
      <c r="B20077" s="263" t="s">
        <v>33595</v>
      </c>
      <c r="C20077" s="263" t="s">
        <v>426</v>
      </c>
      <c r="D20077" t="s">
        <v>10</v>
      </c>
    </row>
    <row r="20078" spans="1:4" x14ac:dyDescent="0.2">
      <c r="A20078" s="263" t="s">
        <v>5292</v>
      </c>
      <c r="B20078" s="263" t="s">
        <v>33595</v>
      </c>
      <c r="C20078" s="263" t="s">
        <v>426</v>
      </c>
      <c r="D20078" t="s">
        <v>10</v>
      </c>
    </row>
    <row r="20079" spans="1:4" x14ac:dyDescent="0.2">
      <c r="A20079" s="263" t="s">
        <v>5293</v>
      </c>
      <c r="B20079" s="263" t="s">
        <v>33595</v>
      </c>
      <c r="C20079" s="263" t="s">
        <v>426</v>
      </c>
      <c r="D20079" t="s">
        <v>10</v>
      </c>
    </row>
    <row r="20080" spans="1:4" x14ac:dyDescent="0.2">
      <c r="A20080" s="263" t="s">
        <v>21192</v>
      </c>
      <c r="B20080" s="263" t="s">
        <v>33595</v>
      </c>
      <c r="C20080" s="263" t="s">
        <v>426</v>
      </c>
      <c r="D20080" t="s">
        <v>10</v>
      </c>
    </row>
    <row r="20081" spans="1:4" x14ac:dyDescent="0.2">
      <c r="A20081" s="263" t="s">
        <v>21193</v>
      </c>
      <c r="B20081" s="263" t="s">
        <v>33595</v>
      </c>
      <c r="C20081" s="263" t="s">
        <v>426</v>
      </c>
      <c r="D20081" t="s">
        <v>10</v>
      </c>
    </row>
    <row r="20082" spans="1:4" x14ac:dyDescent="0.2">
      <c r="A20082" s="263" t="s">
        <v>21194</v>
      </c>
      <c r="B20082" s="263" t="s">
        <v>33595</v>
      </c>
      <c r="C20082" s="263" t="s">
        <v>426</v>
      </c>
      <c r="D20082" t="s">
        <v>10</v>
      </c>
    </row>
    <row r="20083" spans="1:4" x14ac:dyDescent="0.2">
      <c r="A20083" s="263" t="s">
        <v>5294</v>
      </c>
      <c r="B20083" s="263" t="s">
        <v>33596</v>
      </c>
      <c r="C20083" s="263" t="s">
        <v>426</v>
      </c>
      <c r="D20083" t="s">
        <v>10</v>
      </c>
    </row>
    <row r="20084" spans="1:4" x14ac:dyDescent="0.2">
      <c r="A20084" s="263" t="s">
        <v>5295</v>
      </c>
      <c r="B20084" s="263" t="s">
        <v>33596</v>
      </c>
      <c r="C20084" s="263" t="s">
        <v>426</v>
      </c>
      <c r="D20084" t="s">
        <v>10</v>
      </c>
    </row>
    <row r="20085" spans="1:4" x14ac:dyDescent="0.2">
      <c r="A20085" s="263" t="s">
        <v>5296</v>
      </c>
      <c r="B20085" s="263" t="s">
        <v>33596</v>
      </c>
      <c r="C20085" s="263" t="s">
        <v>426</v>
      </c>
      <c r="D20085" t="s">
        <v>10</v>
      </c>
    </row>
    <row r="20086" spans="1:4" x14ac:dyDescent="0.2">
      <c r="A20086" s="263" t="s">
        <v>21195</v>
      </c>
      <c r="B20086" s="263" t="s">
        <v>33596</v>
      </c>
      <c r="C20086" s="263" t="s">
        <v>426</v>
      </c>
      <c r="D20086" t="s">
        <v>10</v>
      </c>
    </row>
    <row r="20087" spans="1:4" x14ac:dyDescent="0.2">
      <c r="A20087" s="263" t="s">
        <v>21196</v>
      </c>
      <c r="B20087" s="263" t="s">
        <v>33596</v>
      </c>
      <c r="C20087" s="263" t="s">
        <v>426</v>
      </c>
      <c r="D20087" t="s">
        <v>10</v>
      </c>
    </row>
    <row r="20088" spans="1:4" x14ac:dyDescent="0.2">
      <c r="A20088" s="263" t="s">
        <v>21197</v>
      </c>
      <c r="B20088" s="263" t="s">
        <v>33596</v>
      </c>
      <c r="C20088" s="263" t="s">
        <v>426</v>
      </c>
      <c r="D20088" t="s">
        <v>10</v>
      </c>
    </row>
    <row r="20089" spans="1:4" x14ac:dyDescent="0.2">
      <c r="A20089" s="263" t="s">
        <v>5297</v>
      </c>
      <c r="B20089" s="263" t="s">
        <v>33597</v>
      </c>
      <c r="C20089" s="263" t="s">
        <v>426</v>
      </c>
      <c r="D20089" t="s">
        <v>10</v>
      </c>
    </row>
    <row r="20090" spans="1:4" x14ac:dyDescent="0.2">
      <c r="A20090" s="263" t="s">
        <v>5298</v>
      </c>
      <c r="B20090" s="263" t="s">
        <v>33597</v>
      </c>
      <c r="C20090" s="263" t="s">
        <v>426</v>
      </c>
      <c r="D20090" t="s">
        <v>10</v>
      </c>
    </row>
    <row r="20091" spans="1:4" x14ac:dyDescent="0.2">
      <c r="A20091" s="263" t="s">
        <v>5299</v>
      </c>
      <c r="B20091" s="263" t="s">
        <v>33597</v>
      </c>
      <c r="C20091" s="263" t="s">
        <v>426</v>
      </c>
      <c r="D20091" t="s">
        <v>10</v>
      </c>
    </row>
    <row r="20092" spans="1:4" x14ac:dyDescent="0.2">
      <c r="A20092" s="263" t="s">
        <v>21198</v>
      </c>
      <c r="B20092" s="263" t="s">
        <v>33597</v>
      </c>
      <c r="C20092" s="263" t="s">
        <v>426</v>
      </c>
      <c r="D20092" t="s">
        <v>10</v>
      </c>
    </row>
    <row r="20093" spans="1:4" x14ac:dyDescent="0.2">
      <c r="A20093" s="263" t="s">
        <v>21199</v>
      </c>
      <c r="B20093" s="263" t="s">
        <v>33597</v>
      </c>
      <c r="C20093" s="263" t="s">
        <v>426</v>
      </c>
      <c r="D20093" t="s">
        <v>10</v>
      </c>
    </row>
    <row r="20094" spans="1:4" x14ac:dyDescent="0.2">
      <c r="A20094" s="263" t="s">
        <v>21200</v>
      </c>
      <c r="B20094" s="263" t="s">
        <v>33597</v>
      </c>
      <c r="C20094" s="263" t="s">
        <v>426</v>
      </c>
      <c r="D20094" t="s">
        <v>10</v>
      </c>
    </row>
    <row r="20095" spans="1:4" x14ac:dyDescent="0.2">
      <c r="A20095" s="263" t="s">
        <v>5300</v>
      </c>
      <c r="B20095" s="263" t="s">
        <v>33598</v>
      </c>
      <c r="C20095" s="263" t="s">
        <v>426</v>
      </c>
      <c r="D20095" t="s">
        <v>10</v>
      </c>
    </row>
    <row r="20096" spans="1:4" x14ac:dyDescent="0.2">
      <c r="A20096" s="263" t="s">
        <v>5301</v>
      </c>
      <c r="B20096" s="263" t="s">
        <v>33598</v>
      </c>
      <c r="C20096" s="263" t="s">
        <v>426</v>
      </c>
      <c r="D20096" t="s">
        <v>10</v>
      </c>
    </row>
    <row r="20097" spans="1:4" x14ac:dyDescent="0.2">
      <c r="A20097" s="263" t="s">
        <v>5302</v>
      </c>
      <c r="B20097" s="263" t="s">
        <v>33598</v>
      </c>
      <c r="C20097" s="263" t="s">
        <v>426</v>
      </c>
      <c r="D20097" t="s">
        <v>10</v>
      </c>
    </row>
    <row r="20098" spans="1:4" x14ac:dyDescent="0.2">
      <c r="A20098" s="263" t="s">
        <v>21201</v>
      </c>
      <c r="B20098" s="263" t="s">
        <v>33598</v>
      </c>
      <c r="C20098" s="263" t="s">
        <v>426</v>
      </c>
      <c r="D20098" t="s">
        <v>10</v>
      </c>
    </row>
    <row r="20099" spans="1:4" x14ac:dyDescent="0.2">
      <c r="A20099" s="263" t="s">
        <v>21202</v>
      </c>
      <c r="B20099" s="263" t="s">
        <v>33598</v>
      </c>
      <c r="C20099" s="263" t="s">
        <v>426</v>
      </c>
      <c r="D20099" t="s">
        <v>10</v>
      </c>
    </row>
    <row r="20100" spans="1:4" x14ac:dyDescent="0.2">
      <c r="A20100" s="263" t="s">
        <v>21203</v>
      </c>
      <c r="B20100" s="263" t="s">
        <v>33598</v>
      </c>
      <c r="C20100" s="263" t="s">
        <v>426</v>
      </c>
      <c r="D20100" t="s">
        <v>10</v>
      </c>
    </row>
    <row r="20101" spans="1:4" x14ac:dyDescent="0.2">
      <c r="A20101" s="263" t="s">
        <v>5303</v>
      </c>
      <c r="B20101" s="263" t="s">
        <v>33599</v>
      </c>
      <c r="C20101" s="263" t="s">
        <v>426</v>
      </c>
      <c r="D20101" t="s">
        <v>10</v>
      </c>
    </row>
    <row r="20102" spans="1:4" x14ac:dyDescent="0.2">
      <c r="A20102" s="263" t="s">
        <v>5304</v>
      </c>
      <c r="B20102" s="263" t="s">
        <v>33599</v>
      </c>
      <c r="C20102" s="263" t="s">
        <v>426</v>
      </c>
      <c r="D20102" t="s">
        <v>10</v>
      </c>
    </row>
    <row r="20103" spans="1:4" x14ac:dyDescent="0.2">
      <c r="A20103" s="263" t="s">
        <v>5305</v>
      </c>
      <c r="B20103" s="263" t="s">
        <v>33599</v>
      </c>
      <c r="C20103" s="263" t="s">
        <v>426</v>
      </c>
      <c r="D20103" t="s">
        <v>10</v>
      </c>
    </row>
    <row r="20104" spans="1:4" x14ac:dyDescent="0.2">
      <c r="A20104" s="263" t="s">
        <v>21204</v>
      </c>
      <c r="B20104" s="263" t="s">
        <v>33599</v>
      </c>
      <c r="C20104" s="263" t="s">
        <v>426</v>
      </c>
      <c r="D20104" t="s">
        <v>10</v>
      </c>
    </row>
    <row r="20105" spans="1:4" x14ac:dyDescent="0.2">
      <c r="A20105" s="263" t="s">
        <v>21205</v>
      </c>
      <c r="B20105" s="263" t="s">
        <v>33599</v>
      </c>
      <c r="C20105" s="263" t="s">
        <v>426</v>
      </c>
      <c r="D20105" t="s">
        <v>10</v>
      </c>
    </row>
    <row r="20106" spans="1:4" x14ac:dyDescent="0.2">
      <c r="A20106" s="263" t="s">
        <v>21206</v>
      </c>
      <c r="B20106" s="263" t="s">
        <v>33599</v>
      </c>
      <c r="C20106" s="263" t="s">
        <v>426</v>
      </c>
      <c r="D20106" t="s">
        <v>10</v>
      </c>
    </row>
    <row r="20107" spans="1:4" x14ac:dyDescent="0.2">
      <c r="A20107" s="263" t="s">
        <v>5306</v>
      </c>
      <c r="B20107" s="263" t="s">
        <v>33600</v>
      </c>
      <c r="C20107" s="263" t="s">
        <v>426</v>
      </c>
      <c r="D20107" t="s">
        <v>10</v>
      </c>
    </row>
    <row r="20108" spans="1:4" x14ac:dyDescent="0.2">
      <c r="A20108" s="263" t="s">
        <v>5307</v>
      </c>
      <c r="B20108" s="263" t="s">
        <v>33600</v>
      </c>
      <c r="C20108" s="263" t="s">
        <v>426</v>
      </c>
      <c r="D20108" t="s">
        <v>10</v>
      </c>
    </row>
    <row r="20109" spans="1:4" x14ac:dyDescent="0.2">
      <c r="A20109" s="263" t="s">
        <v>5308</v>
      </c>
      <c r="B20109" s="263" t="s">
        <v>33600</v>
      </c>
      <c r="C20109" s="263" t="s">
        <v>426</v>
      </c>
      <c r="D20109" t="s">
        <v>10</v>
      </c>
    </row>
    <row r="20110" spans="1:4" x14ac:dyDescent="0.2">
      <c r="A20110" s="263" t="s">
        <v>21207</v>
      </c>
      <c r="B20110" s="263" t="s">
        <v>33600</v>
      </c>
      <c r="C20110" s="263" t="s">
        <v>426</v>
      </c>
      <c r="D20110" t="s">
        <v>10</v>
      </c>
    </row>
    <row r="20111" spans="1:4" x14ac:dyDescent="0.2">
      <c r="A20111" s="263" t="s">
        <v>21208</v>
      </c>
      <c r="B20111" s="263" t="s">
        <v>33600</v>
      </c>
      <c r="C20111" s="263" t="s">
        <v>426</v>
      </c>
      <c r="D20111" t="s">
        <v>10</v>
      </c>
    </row>
    <row r="20112" spans="1:4" x14ac:dyDescent="0.2">
      <c r="A20112" s="263" t="s">
        <v>21209</v>
      </c>
      <c r="B20112" s="263" t="s">
        <v>33600</v>
      </c>
      <c r="C20112" s="263" t="s">
        <v>426</v>
      </c>
      <c r="D20112" t="s">
        <v>10</v>
      </c>
    </row>
    <row r="20113" spans="1:4" x14ac:dyDescent="0.2">
      <c r="A20113" s="263" t="s">
        <v>5309</v>
      </c>
      <c r="B20113" s="263" t="s">
        <v>33601</v>
      </c>
      <c r="C20113" s="263" t="s">
        <v>426</v>
      </c>
      <c r="D20113" t="s">
        <v>10</v>
      </c>
    </row>
    <row r="20114" spans="1:4" x14ac:dyDescent="0.2">
      <c r="A20114" s="263" t="s">
        <v>5310</v>
      </c>
      <c r="B20114" s="263" t="s">
        <v>33601</v>
      </c>
      <c r="C20114" s="263" t="s">
        <v>426</v>
      </c>
      <c r="D20114" t="s">
        <v>10</v>
      </c>
    </row>
    <row r="20115" spans="1:4" x14ac:dyDescent="0.2">
      <c r="A20115" s="263" t="s">
        <v>5311</v>
      </c>
      <c r="B20115" s="263" t="s">
        <v>33601</v>
      </c>
      <c r="C20115" s="263" t="s">
        <v>426</v>
      </c>
      <c r="D20115" t="s">
        <v>10</v>
      </c>
    </row>
    <row r="20116" spans="1:4" x14ac:dyDescent="0.2">
      <c r="A20116" s="263" t="s">
        <v>21210</v>
      </c>
      <c r="B20116" s="263" t="s">
        <v>33601</v>
      </c>
      <c r="C20116" s="263" t="s">
        <v>426</v>
      </c>
      <c r="D20116" t="s">
        <v>10</v>
      </c>
    </row>
    <row r="20117" spans="1:4" x14ac:dyDescent="0.2">
      <c r="A20117" s="263" t="s">
        <v>21211</v>
      </c>
      <c r="B20117" s="263" t="s">
        <v>33601</v>
      </c>
      <c r="C20117" s="263" t="s">
        <v>426</v>
      </c>
      <c r="D20117" t="s">
        <v>10</v>
      </c>
    </row>
    <row r="20118" spans="1:4" x14ac:dyDescent="0.2">
      <c r="A20118" s="263" t="s">
        <v>21212</v>
      </c>
      <c r="B20118" s="263" t="s">
        <v>33601</v>
      </c>
      <c r="C20118" s="263" t="s">
        <v>426</v>
      </c>
      <c r="D20118" t="s">
        <v>10</v>
      </c>
    </row>
    <row r="20119" spans="1:4" x14ac:dyDescent="0.2">
      <c r="A20119" s="263" t="s">
        <v>5312</v>
      </c>
      <c r="B20119" s="263" t="s">
        <v>33602</v>
      </c>
      <c r="C20119" s="263" t="s">
        <v>426</v>
      </c>
      <c r="D20119" t="s">
        <v>10</v>
      </c>
    </row>
    <row r="20120" spans="1:4" x14ac:dyDescent="0.2">
      <c r="A20120" s="263" t="s">
        <v>5313</v>
      </c>
      <c r="B20120" s="263" t="s">
        <v>33602</v>
      </c>
      <c r="C20120" s="263" t="s">
        <v>426</v>
      </c>
      <c r="D20120" t="s">
        <v>10</v>
      </c>
    </row>
    <row r="20121" spans="1:4" x14ac:dyDescent="0.2">
      <c r="A20121" s="263" t="s">
        <v>5314</v>
      </c>
      <c r="B20121" s="263" t="s">
        <v>33602</v>
      </c>
      <c r="C20121" s="263" t="s">
        <v>426</v>
      </c>
      <c r="D20121" t="s">
        <v>10</v>
      </c>
    </row>
    <row r="20122" spans="1:4" x14ac:dyDescent="0.2">
      <c r="A20122" s="263" t="s">
        <v>21213</v>
      </c>
      <c r="B20122" s="263" t="s">
        <v>33602</v>
      </c>
      <c r="C20122" s="263" t="s">
        <v>426</v>
      </c>
      <c r="D20122" t="s">
        <v>10</v>
      </c>
    </row>
    <row r="20123" spans="1:4" x14ac:dyDescent="0.2">
      <c r="A20123" s="263" t="s">
        <v>21214</v>
      </c>
      <c r="B20123" s="263" t="s">
        <v>33602</v>
      </c>
      <c r="C20123" s="263" t="s">
        <v>426</v>
      </c>
      <c r="D20123" t="s">
        <v>10</v>
      </c>
    </row>
    <row r="20124" spans="1:4" x14ac:dyDescent="0.2">
      <c r="A20124" s="263" t="s">
        <v>21215</v>
      </c>
      <c r="B20124" s="263" t="s">
        <v>33602</v>
      </c>
      <c r="C20124" s="263" t="s">
        <v>426</v>
      </c>
      <c r="D20124" t="s">
        <v>10</v>
      </c>
    </row>
    <row r="20125" spans="1:4" x14ac:dyDescent="0.2">
      <c r="A20125" s="263" t="s">
        <v>5315</v>
      </c>
      <c r="B20125" s="263" t="s">
        <v>24163</v>
      </c>
      <c r="C20125" s="263" t="s">
        <v>426</v>
      </c>
      <c r="D20125" t="s">
        <v>10</v>
      </c>
    </row>
    <row r="20126" spans="1:4" x14ac:dyDescent="0.2">
      <c r="A20126" s="263" t="s">
        <v>5316</v>
      </c>
      <c r="B20126" s="263" t="s">
        <v>24163</v>
      </c>
      <c r="C20126" s="263" t="s">
        <v>426</v>
      </c>
      <c r="D20126" t="s">
        <v>10</v>
      </c>
    </row>
    <row r="20127" spans="1:4" x14ac:dyDescent="0.2">
      <c r="A20127" s="263" t="s">
        <v>5317</v>
      </c>
      <c r="B20127" s="263" t="s">
        <v>24163</v>
      </c>
      <c r="C20127" s="263" t="s">
        <v>426</v>
      </c>
      <c r="D20127" t="s">
        <v>10</v>
      </c>
    </row>
    <row r="20128" spans="1:4" x14ac:dyDescent="0.2">
      <c r="A20128" s="263" t="s">
        <v>21216</v>
      </c>
      <c r="B20128" s="263" t="s">
        <v>24163</v>
      </c>
      <c r="C20128" s="263" t="s">
        <v>426</v>
      </c>
      <c r="D20128" t="s">
        <v>10</v>
      </c>
    </row>
    <row r="20129" spans="1:4" x14ac:dyDescent="0.2">
      <c r="A20129" s="263" t="s">
        <v>21217</v>
      </c>
      <c r="B20129" s="263" t="s">
        <v>24163</v>
      </c>
      <c r="C20129" s="263" t="s">
        <v>426</v>
      </c>
      <c r="D20129" t="s">
        <v>10</v>
      </c>
    </row>
    <row r="20130" spans="1:4" x14ac:dyDescent="0.2">
      <c r="A20130" s="263" t="s">
        <v>21218</v>
      </c>
      <c r="B20130" s="263" t="s">
        <v>24163</v>
      </c>
      <c r="C20130" s="263" t="s">
        <v>426</v>
      </c>
      <c r="D20130" t="s">
        <v>10</v>
      </c>
    </row>
    <row r="20131" spans="1:4" x14ac:dyDescent="0.2">
      <c r="A20131" s="263" t="s">
        <v>5318</v>
      </c>
      <c r="B20131" s="263" t="s">
        <v>24164</v>
      </c>
      <c r="C20131" s="263" t="s">
        <v>426</v>
      </c>
      <c r="D20131" t="s">
        <v>10</v>
      </c>
    </row>
    <row r="20132" spans="1:4" x14ac:dyDescent="0.2">
      <c r="A20132" s="263" t="s">
        <v>5319</v>
      </c>
      <c r="B20132" s="263" t="s">
        <v>24164</v>
      </c>
      <c r="C20132" s="263" t="s">
        <v>426</v>
      </c>
      <c r="D20132" t="s">
        <v>10</v>
      </c>
    </row>
    <row r="20133" spans="1:4" x14ac:dyDescent="0.2">
      <c r="A20133" s="263" t="s">
        <v>5320</v>
      </c>
      <c r="B20133" s="263" t="s">
        <v>24164</v>
      </c>
      <c r="C20133" s="263" t="s">
        <v>426</v>
      </c>
      <c r="D20133" t="s">
        <v>10</v>
      </c>
    </row>
    <row r="20134" spans="1:4" x14ac:dyDescent="0.2">
      <c r="A20134" s="263" t="s">
        <v>21219</v>
      </c>
      <c r="B20134" s="263" t="s">
        <v>24164</v>
      </c>
      <c r="C20134" s="263" t="s">
        <v>426</v>
      </c>
      <c r="D20134" t="s">
        <v>10</v>
      </c>
    </row>
    <row r="20135" spans="1:4" x14ac:dyDescent="0.2">
      <c r="A20135" s="263" t="s">
        <v>21220</v>
      </c>
      <c r="B20135" s="263" t="s">
        <v>24164</v>
      </c>
      <c r="C20135" s="263" t="s">
        <v>426</v>
      </c>
      <c r="D20135" t="s">
        <v>10</v>
      </c>
    </row>
    <row r="20136" spans="1:4" x14ac:dyDescent="0.2">
      <c r="A20136" s="263" t="s">
        <v>21221</v>
      </c>
      <c r="B20136" s="263" t="s">
        <v>24164</v>
      </c>
      <c r="C20136" s="263" t="s">
        <v>426</v>
      </c>
      <c r="D20136" t="s">
        <v>10</v>
      </c>
    </row>
    <row r="20137" spans="1:4" x14ac:dyDescent="0.2">
      <c r="A20137" s="263" t="s">
        <v>5321</v>
      </c>
      <c r="B20137" s="263" t="s">
        <v>24165</v>
      </c>
      <c r="C20137" s="263" t="s">
        <v>426</v>
      </c>
      <c r="D20137" t="s">
        <v>10</v>
      </c>
    </row>
    <row r="20138" spans="1:4" x14ac:dyDescent="0.2">
      <c r="A20138" s="263" t="s">
        <v>5322</v>
      </c>
      <c r="B20138" s="263" t="s">
        <v>24165</v>
      </c>
      <c r="C20138" s="263" t="s">
        <v>426</v>
      </c>
      <c r="D20138" t="s">
        <v>10</v>
      </c>
    </row>
    <row r="20139" spans="1:4" x14ac:dyDescent="0.2">
      <c r="A20139" s="263" t="s">
        <v>5323</v>
      </c>
      <c r="B20139" s="263" t="s">
        <v>24165</v>
      </c>
      <c r="C20139" s="263" t="s">
        <v>426</v>
      </c>
      <c r="D20139" t="s">
        <v>10</v>
      </c>
    </row>
    <row r="20140" spans="1:4" x14ac:dyDescent="0.2">
      <c r="A20140" s="263" t="s">
        <v>21222</v>
      </c>
      <c r="B20140" s="263" t="s">
        <v>24165</v>
      </c>
      <c r="C20140" s="263" t="s">
        <v>426</v>
      </c>
      <c r="D20140" t="s">
        <v>10</v>
      </c>
    </row>
    <row r="20141" spans="1:4" x14ac:dyDescent="0.2">
      <c r="A20141" s="263" t="s">
        <v>21223</v>
      </c>
      <c r="B20141" s="263" t="s">
        <v>24165</v>
      </c>
      <c r="C20141" s="263" t="s">
        <v>426</v>
      </c>
      <c r="D20141" t="s">
        <v>10</v>
      </c>
    </row>
    <row r="20142" spans="1:4" x14ac:dyDescent="0.2">
      <c r="A20142" s="263" t="s">
        <v>21224</v>
      </c>
      <c r="B20142" s="263" t="s">
        <v>24165</v>
      </c>
      <c r="C20142" s="263" t="s">
        <v>426</v>
      </c>
      <c r="D20142" t="s">
        <v>10</v>
      </c>
    </row>
    <row r="20143" spans="1:4" x14ac:dyDescent="0.2">
      <c r="A20143" s="263" t="s">
        <v>5324</v>
      </c>
      <c r="B20143" s="263" t="s">
        <v>24166</v>
      </c>
      <c r="C20143" s="263" t="s">
        <v>426</v>
      </c>
      <c r="D20143" t="s">
        <v>10</v>
      </c>
    </row>
    <row r="20144" spans="1:4" x14ac:dyDescent="0.2">
      <c r="A20144" s="263" t="s">
        <v>5325</v>
      </c>
      <c r="B20144" s="263" t="s">
        <v>24166</v>
      </c>
      <c r="C20144" s="263" t="s">
        <v>426</v>
      </c>
      <c r="D20144" t="s">
        <v>10</v>
      </c>
    </row>
    <row r="20145" spans="1:4" x14ac:dyDescent="0.2">
      <c r="A20145" s="263" t="s">
        <v>5326</v>
      </c>
      <c r="B20145" s="263" t="s">
        <v>24166</v>
      </c>
      <c r="C20145" s="263" t="s">
        <v>426</v>
      </c>
      <c r="D20145" t="s">
        <v>10</v>
      </c>
    </row>
    <row r="20146" spans="1:4" x14ac:dyDescent="0.2">
      <c r="A20146" s="263" t="s">
        <v>21225</v>
      </c>
      <c r="B20146" s="263" t="s">
        <v>24166</v>
      </c>
      <c r="C20146" s="263" t="s">
        <v>426</v>
      </c>
      <c r="D20146" t="s">
        <v>10</v>
      </c>
    </row>
    <row r="20147" spans="1:4" x14ac:dyDescent="0.2">
      <c r="A20147" s="263" t="s">
        <v>21226</v>
      </c>
      <c r="B20147" s="263" t="s">
        <v>24166</v>
      </c>
      <c r="C20147" s="263" t="s">
        <v>426</v>
      </c>
      <c r="D20147" t="s">
        <v>10</v>
      </c>
    </row>
    <row r="20148" spans="1:4" x14ac:dyDescent="0.2">
      <c r="A20148" s="263" t="s">
        <v>21227</v>
      </c>
      <c r="B20148" s="263" t="s">
        <v>24166</v>
      </c>
      <c r="C20148" s="263" t="s">
        <v>426</v>
      </c>
      <c r="D20148" t="s">
        <v>10</v>
      </c>
    </row>
    <row r="20149" spans="1:4" x14ac:dyDescent="0.2">
      <c r="A20149" s="263" t="s">
        <v>5327</v>
      </c>
      <c r="B20149" s="263" t="s">
        <v>24167</v>
      </c>
      <c r="C20149" s="263" t="s">
        <v>426</v>
      </c>
      <c r="D20149" t="s">
        <v>10</v>
      </c>
    </row>
    <row r="20150" spans="1:4" x14ac:dyDescent="0.2">
      <c r="A20150" s="263" t="s">
        <v>5328</v>
      </c>
      <c r="B20150" s="263" t="s">
        <v>24167</v>
      </c>
      <c r="C20150" s="263" t="s">
        <v>426</v>
      </c>
      <c r="D20150" t="s">
        <v>10</v>
      </c>
    </row>
    <row r="20151" spans="1:4" x14ac:dyDescent="0.2">
      <c r="A20151" s="263" t="s">
        <v>5329</v>
      </c>
      <c r="B20151" s="263" t="s">
        <v>24167</v>
      </c>
      <c r="C20151" s="263" t="s">
        <v>426</v>
      </c>
      <c r="D20151" t="s">
        <v>10</v>
      </c>
    </row>
    <row r="20152" spans="1:4" x14ac:dyDescent="0.2">
      <c r="A20152" s="263" t="s">
        <v>21228</v>
      </c>
      <c r="B20152" s="263" t="s">
        <v>24167</v>
      </c>
      <c r="C20152" s="263" t="s">
        <v>426</v>
      </c>
      <c r="D20152" t="s">
        <v>10</v>
      </c>
    </row>
    <row r="20153" spans="1:4" x14ac:dyDescent="0.2">
      <c r="A20153" s="263" t="s">
        <v>21229</v>
      </c>
      <c r="B20153" s="263" t="s">
        <v>24167</v>
      </c>
      <c r="C20153" s="263" t="s">
        <v>426</v>
      </c>
      <c r="D20153" t="s">
        <v>10</v>
      </c>
    </row>
    <row r="20154" spans="1:4" x14ac:dyDescent="0.2">
      <c r="A20154" s="263" t="s">
        <v>21230</v>
      </c>
      <c r="B20154" s="263" t="s">
        <v>24167</v>
      </c>
      <c r="C20154" s="263" t="s">
        <v>426</v>
      </c>
      <c r="D20154" t="s">
        <v>10</v>
      </c>
    </row>
    <row r="20155" spans="1:4" x14ac:dyDescent="0.2">
      <c r="A20155" s="263" t="s">
        <v>5330</v>
      </c>
      <c r="B20155" s="263" t="s">
        <v>24168</v>
      </c>
      <c r="C20155" s="263" t="s">
        <v>426</v>
      </c>
      <c r="D20155" t="s">
        <v>10</v>
      </c>
    </row>
    <row r="20156" spans="1:4" x14ac:dyDescent="0.2">
      <c r="A20156" s="263" t="s">
        <v>5331</v>
      </c>
      <c r="B20156" s="263" t="s">
        <v>24168</v>
      </c>
      <c r="C20156" s="263" t="s">
        <v>426</v>
      </c>
      <c r="D20156" t="s">
        <v>10</v>
      </c>
    </row>
    <row r="20157" spans="1:4" x14ac:dyDescent="0.2">
      <c r="A20157" s="263" t="s">
        <v>5332</v>
      </c>
      <c r="B20157" s="263" t="s">
        <v>24168</v>
      </c>
      <c r="C20157" s="263" t="s">
        <v>426</v>
      </c>
      <c r="D20157" t="s">
        <v>10</v>
      </c>
    </row>
    <row r="20158" spans="1:4" x14ac:dyDescent="0.2">
      <c r="A20158" s="263" t="s">
        <v>21231</v>
      </c>
      <c r="B20158" s="263" t="s">
        <v>24168</v>
      </c>
      <c r="C20158" s="263" t="s">
        <v>426</v>
      </c>
      <c r="D20158" t="s">
        <v>10</v>
      </c>
    </row>
    <row r="20159" spans="1:4" x14ac:dyDescent="0.2">
      <c r="A20159" s="263" t="s">
        <v>21232</v>
      </c>
      <c r="B20159" s="263" t="s">
        <v>24168</v>
      </c>
      <c r="C20159" s="263" t="s">
        <v>426</v>
      </c>
      <c r="D20159" t="s">
        <v>10</v>
      </c>
    </row>
    <row r="20160" spans="1:4" x14ac:dyDescent="0.2">
      <c r="A20160" s="263" t="s">
        <v>21233</v>
      </c>
      <c r="B20160" s="263" t="s">
        <v>24168</v>
      </c>
      <c r="C20160" s="263" t="s">
        <v>426</v>
      </c>
      <c r="D20160" t="s">
        <v>10</v>
      </c>
    </row>
    <row r="20161" spans="1:4" x14ac:dyDescent="0.2">
      <c r="A20161" s="263" t="s">
        <v>5333</v>
      </c>
      <c r="B20161" s="263" t="s">
        <v>24169</v>
      </c>
      <c r="C20161" s="263" t="s">
        <v>426</v>
      </c>
      <c r="D20161" t="s">
        <v>10</v>
      </c>
    </row>
    <row r="20162" spans="1:4" x14ac:dyDescent="0.2">
      <c r="A20162" s="263" t="s">
        <v>5334</v>
      </c>
      <c r="B20162" s="263" t="s">
        <v>24169</v>
      </c>
      <c r="C20162" s="263" t="s">
        <v>426</v>
      </c>
      <c r="D20162" t="s">
        <v>10</v>
      </c>
    </row>
    <row r="20163" spans="1:4" x14ac:dyDescent="0.2">
      <c r="A20163" s="263" t="s">
        <v>5335</v>
      </c>
      <c r="B20163" s="263" t="s">
        <v>24169</v>
      </c>
      <c r="C20163" s="263" t="s">
        <v>426</v>
      </c>
      <c r="D20163" t="s">
        <v>10</v>
      </c>
    </row>
    <row r="20164" spans="1:4" x14ac:dyDescent="0.2">
      <c r="A20164" s="263" t="s">
        <v>21234</v>
      </c>
      <c r="B20164" s="263" t="s">
        <v>24169</v>
      </c>
      <c r="C20164" s="263" t="s">
        <v>426</v>
      </c>
      <c r="D20164" t="s">
        <v>10</v>
      </c>
    </row>
    <row r="20165" spans="1:4" x14ac:dyDescent="0.2">
      <c r="A20165" s="263" t="s">
        <v>21235</v>
      </c>
      <c r="B20165" s="263" t="s">
        <v>24169</v>
      </c>
      <c r="C20165" s="263" t="s">
        <v>426</v>
      </c>
      <c r="D20165" t="s">
        <v>10</v>
      </c>
    </row>
    <row r="20166" spans="1:4" x14ac:dyDescent="0.2">
      <c r="A20166" s="263" t="s">
        <v>21236</v>
      </c>
      <c r="B20166" s="263" t="s">
        <v>24169</v>
      </c>
      <c r="C20166" s="263" t="s">
        <v>426</v>
      </c>
      <c r="D20166" t="s">
        <v>10</v>
      </c>
    </row>
    <row r="20167" spans="1:4" x14ac:dyDescent="0.2">
      <c r="A20167" s="263" t="s">
        <v>5336</v>
      </c>
      <c r="B20167" s="263" t="s">
        <v>33603</v>
      </c>
      <c r="C20167" s="263" t="s">
        <v>426</v>
      </c>
      <c r="D20167" t="s">
        <v>10</v>
      </c>
    </row>
    <row r="20168" spans="1:4" x14ac:dyDescent="0.2">
      <c r="A20168" s="263" t="s">
        <v>5337</v>
      </c>
      <c r="B20168" s="263" t="s">
        <v>33603</v>
      </c>
      <c r="C20168" s="263" t="s">
        <v>426</v>
      </c>
      <c r="D20168" t="s">
        <v>10</v>
      </c>
    </row>
    <row r="20169" spans="1:4" x14ac:dyDescent="0.2">
      <c r="A20169" s="263" t="s">
        <v>5338</v>
      </c>
      <c r="B20169" s="263" t="s">
        <v>33603</v>
      </c>
      <c r="C20169" s="263" t="s">
        <v>426</v>
      </c>
      <c r="D20169" t="s">
        <v>10</v>
      </c>
    </row>
    <row r="20170" spans="1:4" x14ac:dyDescent="0.2">
      <c r="A20170" s="263" t="s">
        <v>21237</v>
      </c>
      <c r="B20170" s="263" t="s">
        <v>33603</v>
      </c>
      <c r="C20170" s="263" t="s">
        <v>426</v>
      </c>
      <c r="D20170" t="s">
        <v>10</v>
      </c>
    </row>
    <row r="20171" spans="1:4" x14ac:dyDescent="0.2">
      <c r="A20171" s="263" t="s">
        <v>21238</v>
      </c>
      <c r="B20171" s="263" t="s">
        <v>33603</v>
      </c>
      <c r="C20171" s="263" t="s">
        <v>426</v>
      </c>
      <c r="D20171" t="s">
        <v>10</v>
      </c>
    </row>
    <row r="20172" spans="1:4" x14ac:dyDescent="0.2">
      <c r="A20172" s="263" t="s">
        <v>21239</v>
      </c>
      <c r="B20172" s="263" t="s">
        <v>33603</v>
      </c>
      <c r="C20172" s="263" t="s">
        <v>426</v>
      </c>
      <c r="D20172" t="s">
        <v>10</v>
      </c>
    </row>
    <row r="20173" spans="1:4" x14ac:dyDescent="0.2">
      <c r="A20173" s="263" t="s">
        <v>5339</v>
      </c>
      <c r="B20173" s="263" t="s">
        <v>33604</v>
      </c>
      <c r="C20173" s="263" t="s">
        <v>426</v>
      </c>
      <c r="D20173" t="s">
        <v>10</v>
      </c>
    </row>
    <row r="20174" spans="1:4" x14ac:dyDescent="0.2">
      <c r="A20174" s="263" t="s">
        <v>5340</v>
      </c>
      <c r="B20174" s="263" t="s">
        <v>33604</v>
      </c>
      <c r="C20174" s="263" t="s">
        <v>426</v>
      </c>
      <c r="D20174" t="s">
        <v>10</v>
      </c>
    </row>
    <row r="20175" spans="1:4" x14ac:dyDescent="0.2">
      <c r="A20175" s="263" t="s">
        <v>5341</v>
      </c>
      <c r="B20175" s="263" t="s">
        <v>33604</v>
      </c>
      <c r="C20175" s="263" t="s">
        <v>426</v>
      </c>
      <c r="D20175" t="s">
        <v>10</v>
      </c>
    </row>
    <row r="20176" spans="1:4" x14ac:dyDescent="0.2">
      <c r="A20176" s="263" t="s">
        <v>21240</v>
      </c>
      <c r="B20176" s="263" t="s">
        <v>33604</v>
      </c>
      <c r="C20176" s="263" t="s">
        <v>426</v>
      </c>
      <c r="D20176" t="s">
        <v>10</v>
      </c>
    </row>
    <row r="20177" spans="1:4" x14ac:dyDescent="0.2">
      <c r="A20177" s="263" t="s">
        <v>21241</v>
      </c>
      <c r="B20177" s="263" t="s">
        <v>33604</v>
      </c>
      <c r="C20177" s="263" t="s">
        <v>426</v>
      </c>
      <c r="D20177" t="s">
        <v>10</v>
      </c>
    </row>
    <row r="20178" spans="1:4" x14ac:dyDescent="0.2">
      <c r="A20178" s="263" t="s">
        <v>21242</v>
      </c>
      <c r="B20178" s="263" t="s">
        <v>33604</v>
      </c>
      <c r="C20178" s="263" t="s">
        <v>426</v>
      </c>
      <c r="D20178" t="s">
        <v>10</v>
      </c>
    </row>
    <row r="20179" spans="1:4" x14ac:dyDescent="0.2">
      <c r="A20179" s="263" t="s">
        <v>23282</v>
      </c>
      <c r="B20179" s="263" t="s">
        <v>33605</v>
      </c>
      <c r="C20179" s="263" t="s">
        <v>426</v>
      </c>
      <c r="D20179" t="s">
        <v>10</v>
      </c>
    </row>
    <row r="20180" spans="1:4" x14ac:dyDescent="0.2">
      <c r="A20180" s="263" t="s">
        <v>23283</v>
      </c>
      <c r="B20180" s="263" t="s">
        <v>33605</v>
      </c>
      <c r="C20180" s="263" t="s">
        <v>426</v>
      </c>
      <c r="D20180" t="s">
        <v>10</v>
      </c>
    </row>
    <row r="20181" spans="1:4" x14ac:dyDescent="0.2">
      <c r="A20181" s="263" t="s">
        <v>23284</v>
      </c>
      <c r="B20181" s="263" t="s">
        <v>33605</v>
      </c>
      <c r="C20181" s="263" t="s">
        <v>426</v>
      </c>
      <c r="D20181" t="s">
        <v>10</v>
      </c>
    </row>
    <row r="20182" spans="1:4" x14ac:dyDescent="0.2">
      <c r="A20182" s="263" t="s">
        <v>23285</v>
      </c>
      <c r="B20182" s="263" t="s">
        <v>33605</v>
      </c>
      <c r="C20182" s="263" t="s">
        <v>426</v>
      </c>
      <c r="D20182" t="s">
        <v>10</v>
      </c>
    </row>
    <row r="20183" spans="1:4" x14ac:dyDescent="0.2">
      <c r="A20183" s="263" t="s">
        <v>23286</v>
      </c>
      <c r="B20183" s="263" t="s">
        <v>33605</v>
      </c>
      <c r="C20183" s="263" t="s">
        <v>426</v>
      </c>
      <c r="D20183" t="s">
        <v>10</v>
      </c>
    </row>
    <row r="20184" spans="1:4" x14ac:dyDescent="0.2">
      <c r="A20184" s="263" t="s">
        <v>23287</v>
      </c>
      <c r="B20184" s="263" t="s">
        <v>33605</v>
      </c>
      <c r="C20184" s="263" t="s">
        <v>426</v>
      </c>
      <c r="D20184" t="s">
        <v>10</v>
      </c>
    </row>
    <row r="20185" spans="1:4" x14ac:dyDescent="0.2">
      <c r="A20185" s="263" t="s">
        <v>10972</v>
      </c>
      <c r="B20185" s="263" t="s">
        <v>33606</v>
      </c>
      <c r="C20185" s="263" t="s">
        <v>426</v>
      </c>
      <c r="D20185" t="s">
        <v>10</v>
      </c>
    </row>
    <row r="20186" spans="1:4" x14ac:dyDescent="0.2">
      <c r="A20186" s="263" t="s">
        <v>10973</v>
      </c>
      <c r="B20186" s="263" t="s">
        <v>33607</v>
      </c>
      <c r="C20186" s="263" t="s">
        <v>426</v>
      </c>
      <c r="D20186" t="s">
        <v>10</v>
      </c>
    </row>
    <row r="20187" spans="1:4" x14ac:dyDescent="0.2">
      <c r="A20187" s="263" t="s">
        <v>10974</v>
      </c>
      <c r="B20187" s="263" t="s">
        <v>33607</v>
      </c>
      <c r="C20187" s="263" t="s">
        <v>426</v>
      </c>
      <c r="D20187" t="s">
        <v>10</v>
      </c>
    </row>
    <row r="20188" spans="1:4" x14ac:dyDescent="0.2">
      <c r="A20188" s="263" t="s">
        <v>21243</v>
      </c>
      <c r="B20188" s="263" t="s">
        <v>33606</v>
      </c>
      <c r="C20188" s="263" t="s">
        <v>426</v>
      </c>
      <c r="D20188" t="s">
        <v>10</v>
      </c>
    </row>
    <row r="20189" spans="1:4" x14ac:dyDescent="0.2">
      <c r="A20189" s="263" t="s">
        <v>21244</v>
      </c>
      <c r="B20189" s="263" t="s">
        <v>33607</v>
      </c>
      <c r="C20189" s="263" t="s">
        <v>426</v>
      </c>
      <c r="D20189" t="s">
        <v>10</v>
      </c>
    </row>
    <row r="20190" spans="1:4" x14ac:dyDescent="0.2">
      <c r="A20190" s="263" t="s">
        <v>21245</v>
      </c>
      <c r="B20190" s="263" t="s">
        <v>33607</v>
      </c>
      <c r="C20190" s="263" t="s">
        <v>426</v>
      </c>
      <c r="D20190" t="s">
        <v>10</v>
      </c>
    </row>
    <row r="20191" spans="1:4" x14ac:dyDescent="0.2">
      <c r="A20191" s="263" t="s">
        <v>10975</v>
      </c>
      <c r="B20191" s="263" t="s">
        <v>33608</v>
      </c>
      <c r="C20191" s="263" t="s">
        <v>426</v>
      </c>
      <c r="D20191" t="s">
        <v>10</v>
      </c>
    </row>
    <row r="20192" spans="1:4" x14ac:dyDescent="0.2">
      <c r="A20192" s="263" t="s">
        <v>10976</v>
      </c>
      <c r="B20192" s="263" t="s">
        <v>33608</v>
      </c>
      <c r="C20192" s="263" t="s">
        <v>426</v>
      </c>
      <c r="D20192" t="s">
        <v>10</v>
      </c>
    </row>
    <row r="20193" spans="1:4" x14ac:dyDescent="0.2">
      <c r="A20193" s="263" t="s">
        <v>10977</v>
      </c>
      <c r="B20193" s="263" t="s">
        <v>33608</v>
      </c>
      <c r="C20193" s="263" t="s">
        <v>426</v>
      </c>
      <c r="D20193" t="s">
        <v>10</v>
      </c>
    </row>
    <row r="20194" spans="1:4" x14ac:dyDescent="0.2">
      <c r="A20194" s="263" t="s">
        <v>21246</v>
      </c>
      <c r="B20194" s="263" t="s">
        <v>33608</v>
      </c>
      <c r="C20194" s="263" t="s">
        <v>426</v>
      </c>
      <c r="D20194" t="s">
        <v>10</v>
      </c>
    </row>
    <row r="20195" spans="1:4" x14ac:dyDescent="0.2">
      <c r="A20195" s="263" t="s">
        <v>21247</v>
      </c>
      <c r="B20195" s="263" t="s">
        <v>33608</v>
      </c>
      <c r="C20195" s="263" t="s">
        <v>426</v>
      </c>
      <c r="D20195" t="s">
        <v>10</v>
      </c>
    </row>
    <row r="20196" spans="1:4" x14ac:dyDescent="0.2">
      <c r="A20196" s="263" t="s">
        <v>21248</v>
      </c>
      <c r="B20196" s="263" t="s">
        <v>33608</v>
      </c>
      <c r="C20196" s="263" t="s">
        <v>426</v>
      </c>
      <c r="D20196" t="s">
        <v>10</v>
      </c>
    </row>
    <row r="20197" spans="1:4" x14ac:dyDescent="0.2">
      <c r="A20197" s="263" t="s">
        <v>5348</v>
      </c>
      <c r="B20197" s="263" t="s">
        <v>33609</v>
      </c>
      <c r="C20197" s="263" t="s">
        <v>426</v>
      </c>
      <c r="D20197" t="s">
        <v>10</v>
      </c>
    </row>
    <row r="20198" spans="1:4" x14ac:dyDescent="0.2">
      <c r="A20198" s="263" t="s">
        <v>5349</v>
      </c>
      <c r="B20198" s="263" t="s">
        <v>33609</v>
      </c>
      <c r="C20198" s="263" t="s">
        <v>426</v>
      </c>
      <c r="D20198" t="s">
        <v>10</v>
      </c>
    </row>
    <row r="20199" spans="1:4" x14ac:dyDescent="0.2">
      <c r="A20199" s="263" t="s">
        <v>5350</v>
      </c>
      <c r="B20199" s="263" t="s">
        <v>33609</v>
      </c>
      <c r="C20199" s="263" t="s">
        <v>426</v>
      </c>
      <c r="D20199" t="s">
        <v>10</v>
      </c>
    </row>
    <row r="20200" spans="1:4" x14ac:dyDescent="0.2">
      <c r="A20200" s="263" t="s">
        <v>21249</v>
      </c>
      <c r="B20200" s="263" t="s">
        <v>33609</v>
      </c>
      <c r="C20200" s="263" t="s">
        <v>426</v>
      </c>
      <c r="D20200" t="s">
        <v>10</v>
      </c>
    </row>
    <row r="20201" spans="1:4" x14ac:dyDescent="0.2">
      <c r="A20201" s="263" t="s">
        <v>21250</v>
      </c>
      <c r="B20201" s="263" t="s">
        <v>33609</v>
      </c>
      <c r="C20201" s="263" t="s">
        <v>426</v>
      </c>
      <c r="D20201" t="s">
        <v>10</v>
      </c>
    </row>
    <row r="20202" spans="1:4" x14ac:dyDescent="0.2">
      <c r="A20202" s="263" t="s">
        <v>21251</v>
      </c>
      <c r="B20202" s="263" t="s">
        <v>33609</v>
      </c>
      <c r="C20202" s="263" t="s">
        <v>426</v>
      </c>
      <c r="D20202" t="s">
        <v>10</v>
      </c>
    </row>
    <row r="20203" spans="1:4" x14ac:dyDescent="0.2">
      <c r="A20203" s="263" t="s">
        <v>5351</v>
      </c>
      <c r="B20203" s="263" t="s">
        <v>33610</v>
      </c>
      <c r="C20203" s="263" t="s">
        <v>426</v>
      </c>
      <c r="D20203" t="s">
        <v>10</v>
      </c>
    </row>
    <row r="20204" spans="1:4" x14ac:dyDescent="0.2">
      <c r="A20204" s="263" t="s">
        <v>5352</v>
      </c>
      <c r="B20204" s="263" t="s">
        <v>33610</v>
      </c>
      <c r="C20204" s="263" t="s">
        <v>426</v>
      </c>
      <c r="D20204" t="s">
        <v>10</v>
      </c>
    </row>
    <row r="20205" spans="1:4" x14ac:dyDescent="0.2">
      <c r="A20205" s="263" t="s">
        <v>5353</v>
      </c>
      <c r="B20205" s="263" t="s">
        <v>33610</v>
      </c>
      <c r="C20205" s="263" t="s">
        <v>426</v>
      </c>
      <c r="D20205" t="s">
        <v>10</v>
      </c>
    </row>
    <row r="20206" spans="1:4" x14ac:dyDescent="0.2">
      <c r="A20206" s="263" t="s">
        <v>21252</v>
      </c>
      <c r="B20206" s="263" t="s">
        <v>33610</v>
      </c>
      <c r="C20206" s="263" t="s">
        <v>426</v>
      </c>
      <c r="D20206" t="s">
        <v>10</v>
      </c>
    </row>
    <row r="20207" spans="1:4" x14ac:dyDescent="0.2">
      <c r="A20207" s="263" t="s">
        <v>21253</v>
      </c>
      <c r="B20207" s="263" t="s">
        <v>33610</v>
      </c>
      <c r="C20207" s="263" t="s">
        <v>426</v>
      </c>
      <c r="D20207" t="s">
        <v>10</v>
      </c>
    </row>
    <row r="20208" spans="1:4" x14ac:dyDescent="0.2">
      <c r="A20208" s="263" t="s">
        <v>21254</v>
      </c>
      <c r="B20208" s="263" t="s">
        <v>33610</v>
      </c>
      <c r="C20208" s="263" t="s">
        <v>426</v>
      </c>
      <c r="D20208" t="s">
        <v>10</v>
      </c>
    </row>
    <row r="20209" spans="1:4" x14ac:dyDescent="0.2">
      <c r="A20209" s="263" t="s">
        <v>5342</v>
      </c>
      <c r="B20209" s="263" t="s">
        <v>33611</v>
      </c>
      <c r="C20209" s="263" t="s">
        <v>426</v>
      </c>
      <c r="D20209" t="s">
        <v>10</v>
      </c>
    </row>
    <row r="20210" spans="1:4" x14ac:dyDescent="0.2">
      <c r="A20210" s="263" t="s">
        <v>5343</v>
      </c>
      <c r="B20210" s="263" t="s">
        <v>33611</v>
      </c>
      <c r="C20210" s="263" t="s">
        <v>426</v>
      </c>
      <c r="D20210" t="s">
        <v>10</v>
      </c>
    </row>
    <row r="20211" spans="1:4" x14ac:dyDescent="0.2">
      <c r="A20211" s="263" t="s">
        <v>5344</v>
      </c>
      <c r="B20211" s="263" t="s">
        <v>33611</v>
      </c>
      <c r="C20211" s="263" t="s">
        <v>426</v>
      </c>
      <c r="D20211" t="s">
        <v>10</v>
      </c>
    </row>
    <row r="20212" spans="1:4" x14ac:dyDescent="0.2">
      <c r="A20212" s="263" t="s">
        <v>21255</v>
      </c>
      <c r="B20212" s="263" t="s">
        <v>33611</v>
      </c>
      <c r="C20212" s="263" t="s">
        <v>426</v>
      </c>
      <c r="D20212" t="s">
        <v>10</v>
      </c>
    </row>
    <row r="20213" spans="1:4" x14ac:dyDescent="0.2">
      <c r="A20213" s="263" t="s">
        <v>21256</v>
      </c>
      <c r="B20213" s="263" t="s">
        <v>33611</v>
      </c>
      <c r="C20213" s="263" t="s">
        <v>426</v>
      </c>
      <c r="D20213" t="s">
        <v>10</v>
      </c>
    </row>
    <row r="20214" spans="1:4" x14ac:dyDescent="0.2">
      <c r="A20214" s="263" t="s">
        <v>21257</v>
      </c>
      <c r="B20214" s="263" t="s">
        <v>33611</v>
      </c>
      <c r="C20214" s="263" t="s">
        <v>426</v>
      </c>
      <c r="D20214" t="s">
        <v>10</v>
      </c>
    </row>
    <row r="20215" spans="1:4" x14ac:dyDescent="0.2">
      <c r="A20215" s="263" t="s">
        <v>5345</v>
      </c>
      <c r="B20215" s="263" t="s">
        <v>33612</v>
      </c>
      <c r="C20215" s="263" t="s">
        <v>426</v>
      </c>
      <c r="D20215" t="s">
        <v>10</v>
      </c>
    </row>
    <row r="20216" spans="1:4" x14ac:dyDescent="0.2">
      <c r="A20216" s="263" t="s">
        <v>5346</v>
      </c>
      <c r="B20216" s="263" t="s">
        <v>33612</v>
      </c>
      <c r="C20216" s="263" t="s">
        <v>426</v>
      </c>
      <c r="D20216" t="s">
        <v>10</v>
      </c>
    </row>
    <row r="20217" spans="1:4" x14ac:dyDescent="0.2">
      <c r="A20217" s="263" t="s">
        <v>5347</v>
      </c>
      <c r="B20217" s="263" t="s">
        <v>33613</v>
      </c>
      <c r="C20217" s="263" t="s">
        <v>426</v>
      </c>
      <c r="D20217" t="s">
        <v>10</v>
      </c>
    </row>
    <row r="20218" spans="1:4" x14ac:dyDescent="0.2">
      <c r="A20218" s="263" t="s">
        <v>21258</v>
      </c>
      <c r="B20218" s="263" t="s">
        <v>33612</v>
      </c>
      <c r="C20218" s="263" t="s">
        <v>426</v>
      </c>
      <c r="D20218" t="s">
        <v>10</v>
      </c>
    </row>
    <row r="20219" spans="1:4" x14ac:dyDescent="0.2">
      <c r="A20219" s="263" t="s">
        <v>21259</v>
      </c>
      <c r="B20219" s="263" t="s">
        <v>33612</v>
      </c>
      <c r="C20219" s="263" t="s">
        <v>426</v>
      </c>
      <c r="D20219" t="s">
        <v>10</v>
      </c>
    </row>
    <row r="20220" spans="1:4" x14ac:dyDescent="0.2">
      <c r="A20220" s="263" t="s">
        <v>21260</v>
      </c>
      <c r="B20220" s="263" t="s">
        <v>33613</v>
      </c>
      <c r="C20220" s="263" t="s">
        <v>426</v>
      </c>
      <c r="D20220" t="s">
        <v>10</v>
      </c>
    </row>
    <row r="20221" spans="1:4" x14ac:dyDescent="0.2">
      <c r="A20221" s="263" t="s">
        <v>10978</v>
      </c>
      <c r="B20221" s="263" t="s">
        <v>33614</v>
      </c>
      <c r="C20221" s="263" t="s">
        <v>426</v>
      </c>
      <c r="D20221" t="s">
        <v>10</v>
      </c>
    </row>
    <row r="20222" spans="1:4" x14ac:dyDescent="0.2">
      <c r="A20222" s="263" t="s">
        <v>10979</v>
      </c>
      <c r="B20222" s="263" t="s">
        <v>33614</v>
      </c>
      <c r="C20222" s="263" t="s">
        <v>426</v>
      </c>
      <c r="D20222" t="s">
        <v>10</v>
      </c>
    </row>
    <row r="20223" spans="1:4" x14ac:dyDescent="0.2">
      <c r="A20223" s="263" t="s">
        <v>10980</v>
      </c>
      <c r="B20223" s="263" t="s">
        <v>33614</v>
      </c>
      <c r="C20223" s="263" t="s">
        <v>426</v>
      </c>
      <c r="D20223" t="s">
        <v>10</v>
      </c>
    </row>
    <row r="20224" spans="1:4" x14ac:dyDescent="0.2">
      <c r="A20224" s="263" t="s">
        <v>21261</v>
      </c>
      <c r="B20224" s="263" t="s">
        <v>33614</v>
      </c>
      <c r="C20224" s="263" t="s">
        <v>426</v>
      </c>
      <c r="D20224" t="s">
        <v>10</v>
      </c>
    </row>
    <row r="20225" spans="1:4" x14ac:dyDescent="0.2">
      <c r="A20225" s="263" t="s">
        <v>21262</v>
      </c>
      <c r="B20225" s="263" t="s">
        <v>33614</v>
      </c>
      <c r="C20225" s="263" t="s">
        <v>426</v>
      </c>
      <c r="D20225" t="s">
        <v>10</v>
      </c>
    </row>
    <row r="20226" spans="1:4" x14ac:dyDescent="0.2">
      <c r="A20226" s="263" t="s">
        <v>21263</v>
      </c>
      <c r="B20226" s="263" t="s">
        <v>33614</v>
      </c>
      <c r="C20226" s="263" t="s">
        <v>426</v>
      </c>
      <c r="D20226" t="s">
        <v>10</v>
      </c>
    </row>
    <row r="20227" spans="1:4" x14ac:dyDescent="0.2">
      <c r="A20227" s="263" t="s">
        <v>10981</v>
      </c>
      <c r="B20227" s="263" t="s">
        <v>33615</v>
      </c>
      <c r="C20227" s="263" t="s">
        <v>426</v>
      </c>
      <c r="D20227" t="s">
        <v>10</v>
      </c>
    </row>
    <row r="20228" spans="1:4" x14ac:dyDescent="0.2">
      <c r="A20228" s="263" t="s">
        <v>10982</v>
      </c>
      <c r="B20228" s="263" t="s">
        <v>33615</v>
      </c>
      <c r="C20228" s="263" t="s">
        <v>426</v>
      </c>
      <c r="D20228" t="s">
        <v>10</v>
      </c>
    </row>
    <row r="20229" spans="1:4" x14ac:dyDescent="0.2">
      <c r="A20229" s="263" t="s">
        <v>10983</v>
      </c>
      <c r="B20229" s="263" t="s">
        <v>33615</v>
      </c>
      <c r="C20229" s="263" t="s">
        <v>426</v>
      </c>
      <c r="D20229" t="s">
        <v>10</v>
      </c>
    </row>
    <row r="20230" spans="1:4" x14ac:dyDescent="0.2">
      <c r="A20230" s="263" t="s">
        <v>21264</v>
      </c>
      <c r="B20230" s="263" t="s">
        <v>33615</v>
      </c>
      <c r="C20230" s="263" t="s">
        <v>426</v>
      </c>
      <c r="D20230" t="s">
        <v>10</v>
      </c>
    </row>
    <row r="20231" spans="1:4" x14ac:dyDescent="0.2">
      <c r="A20231" s="263" t="s">
        <v>21265</v>
      </c>
      <c r="B20231" s="263" t="s">
        <v>33615</v>
      </c>
      <c r="C20231" s="263" t="s">
        <v>426</v>
      </c>
      <c r="D20231" t="s">
        <v>10</v>
      </c>
    </row>
    <row r="20232" spans="1:4" x14ac:dyDescent="0.2">
      <c r="A20232" s="263" t="s">
        <v>21266</v>
      </c>
      <c r="B20232" s="263" t="s">
        <v>33615</v>
      </c>
      <c r="C20232" s="263" t="s">
        <v>426</v>
      </c>
      <c r="D20232" t="s">
        <v>10</v>
      </c>
    </row>
    <row r="20233" spans="1:4" x14ac:dyDescent="0.2">
      <c r="A20233" s="263" t="s">
        <v>10984</v>
      </c>
      <c r="B20233" s="263" t="s">
        <v>24170</v>
      </c>
      <c r="C20233" s="263" t="s">
        <v>426</v>
      </c>
      <c r="D20233" t="s">
        <v>10</v>
      </c>
    </row>
    <row r="20234" spans="1:4" x14ac:dyDescent="0.2">
      <c r="A20234" s="263" t="s">
        <v>10985</v>
      </c>
      <c r="B20234" s="263" t="s">
        <v>24170</v>
      </c>
      <c r="C20234" s="263" t="s">
        <v>426</v>
      </c>
      <c r="D20234" t="s">
        <v>10</v>
      </c>
    </row>
    <row r="20235" spans="1:4" x14ac:dyDescent="0.2">
      <c r="A20235" s="263" t="s">
        <v>21267</v>
      </c>
      <c r="B20235" s="263" t="s">
        <v>24170</v>
      </c>
      <c r="C20235" s="263" t="s">
        <v>426</v>
      </c>
      <c r="D20235" t="s">
        <v>10</v>
      </c>
    </row>
    <row r="20236" spans="1:4" x14ac:dyDescent="0.2">
      <c r="A20236" s="263" t="s">
        <v>21268</v>
      </c>
      <c r="B20236" s="263" t="s">
        <v>24170</v>
      </c>
      <c r="C20236" s="263" t="s">
        <v>426</v>
      </c>
      <c r="D20236" t="s">
        <v>10</v>
      </c>
    </row>
    <row r="20237" spans="1:4" x14ac:dyDescent="0.2">
      <c r="A20237" s="263" t="s">
        <v>5354</v>
      </c>
      <c r="B20237" s="263" t="s">
        <v>33616</v>
      </c>
      <c r="C20237" s="263" t="s">
        <v>426</v>
      </c>
      <c r="D20237" t="s">
        <v>10</v>
      </c>
    </row>
    <row r="20238" spans="1:4" x14ac:dyDescent="0.2">
      <c r="A20238" s="263" t="s">
        <v>5355</v>
      </c>
      <c r="B20238" s="263" t="s">
        <v>33616</v>
      </c>
      <c r="C20238" s="263" t="s">
        <v>426</v>
      </c>
      <c r="D20238" t="s">
        <v>10</v>
      </c>
    </row>
    <row r="20239" spans="1:4" x14ac:dyDescent="0.2">
      <c r="A20239" s="263" t="s">
        <v>5356</v>
      </c>
      <c r="B20239" s="263" t="s">
        <v>33616</v>
      </c>
      <c r="C20239" s="263" t="s">
        <v>426</v>
      </c>
      <c r="D20239" t="s">
        <v>10</v>
      </c>
    </row>
    <row r="20240" spans="1:4" x14ac:dyDescent="0.2">
      <c r="A20240" s="263" t="s">
        <v>21269</v>
      </c>
      <c r="B20240" s="263" t="s">
        <v>33616</v>
      </c>
      <c r="C20240" s="263" t="s">
        <v>426</v>
      </c>
      <c r="D20240" t="s">
        <v>10</v>
      </c>
    </row>
    <row r="20241" spans="1:4" x14ac:dyDescent="0.2">
      <c r="A20241" s="263" t="s">
        <v>21270</v>
      </c>
      <c r="B20241" s="263" t="s">
        <v>33616</v>
      </c>
      <c r="C20241" s="263" t="s">
        <v>426</v>
      </c>
      <c r="D20241" t="s">
        <v>10</v>
      </c>
    </row>
    <row r="20242" spans="1:4" x14ac:dyDescent="0.2">
      <c r="A20242" s="263" t="s">
        <v>21271</v>
      </c>
      <c r="B20242" s="263" t="s">
        <v>33616</v>
      </c>
      <c r="C20242" s="263" t="s">
        <v>426</v>
      </c>
      <c r="D20242" t="s">
        <v>10</v>
      </c>
    </row>
    <row r="20243" spans="1:4" x14ac:dyDescent="0.2">
      <c r="A20243" s="263" t="s">
        <v>5357</v>
      </c>
      <c r="B20243" s="263" t="s">
        <v>33617</v>
      </c>
      <c r="C20243" s="263" t="s">
        <v>426</v>
      </c>
      <c r="D20243" t="s">
        <v>10</v>
      </c>
    </row>
    <row r="20244" spans="1:4" x14ac:dyDescent="0.2">
      <c r="A20244" s="263" t="s">
        <v>5358</v>
      </c>
      <c r="B20244" s="263" t="s">
        <v>33617</v>
      </c>
      <c r="C20244" s="263" t="s">
        <v>426</v>
      </c>
      <c r="D20244" t="s">
        <v>10</v>
      </c>
    </row>
    <row r="20245" spans="1:4" x14ac:dyDescent="0.2">
      <c r="A20245" s="263" t="s">
        <v>5359</v>
      </c>
      <c r="B20245" s="263" t="s">
        <v>33617</v>
      </c>
      <c r="C20245" s="263" t="s">
        <v>426</v>
      </c>
      <c r="D20245" t="s">
        <v>10</v>
      </c>
    </row>
    <row r="20246" spans="1:4" x14ac:dyDescent="0.2">
      <c r="A20246" s="263" t="s">
        <v>21272</v>
      </c>
      <c r="B20246" s="263" t="s">
        <v>33617</v>
      </c>
      <c r="C20246" s="263" t="s">
        <v>426</v>
      </c>
      <c r="D20246" t="s">
        <v>10</v>
      </c>
    </row>
    <row r="20247" spans="1:4" x14ac:dyDescent="0.2">
      <c r="A20247" s="263" t="s">
        <v>21273</v>
      </c>
      <c r="B20247" s="263" t="s">
        <v>33617</v>
      </c>
      <c r="C20247" s="263" t="s">
        <v>426</v>
      </c>
      <c r="D20247" t="s">
        <v>10</v>
      </c>
    </row>
    <row r="20248" spans="1:4" x14ac:dyDescent="0.2">
      <c r="A20248" s="263" t="s">
        <v>21274</v>
      </c>
      <c r="B20248" s="263" t="s">
        <v>33617</v>
      </c>
      <c r="C20248" s="263" t="s">
        <v>426</v>
      </c>
      <c r="D20248" t="s">
        <v>10</v>
      </c>
    </row>
    <row r="20249" spans="1:4" x14ac:dyDescent="0.2">
      <c r="A20249" s="263" t="s">
        <v>5360</v>
      </c>
      <c r="B20249" s="263" t="s">
        <v>33618</v>
      </c>
      <c r="C20249" s="263" t="s">
        <v>426</v>
      </c>
      <c r="D20249" t="s">
        <v>10</v>
      </c>
    </row>
    <row r="20250" spans="1:4" x14ac:dyDescent="0.2">
      <c r="A20250" s="263" t="s">
        <v>5361</v>
      </c>
      <c r="B20250" s="263" t="s">
        <v>33618</v>
      </c>
      <c r="C20250" s="263" t="s">
        <v>426</v>
      </c>
      <c r="D20250" t="s">
        <v>10</v>
      </c>
    </row>
    <row r="20251" spans="1:4" x14ac:dyDescent="0.2">
      <c r="A20251" s="263" t="s">
        <v>5362</v>
      </c>
      <c r="B20251" s="263" t="s">
        <v>33618</v>
      </c>
      <c r="C20251" s="263" t="s">
        <v>426</v>
      </c>
      <c r="D20251" t="s">
        <v>10</v>
      </c>
    </row>
    <row r="20252" spans="1:4" x14ac:dyDescent="0.2">
      <c r="A20252" s="263" t="s">
        <v>21275</v>
      </c>
      <c r="B20252" s="263" t="s">
        <v>33618</v>
      </c>
      <c r="C20252" s="263" t="s">
        <v>426</v>
      </c>
      <c r="D20252" t="s">
        <v>10</v>
      </c>
    </row>
    <row r="20253" spans="1:4" x14ac:dyDescent="0.2">
      <c r="A20253" s="263" t="s">
        <v>21276</v>
      </c>
      <c r="B20253" s="263" t="s">
        <v>33618</v>
      </c>
      <c r="C20253" s="263" t="s">
        <v>426</v>
      </c>
      <c r="D20253" t="s">
        <v>10</v>
      </c>
    </row>
    <row r="20254" spans="1:4" x14ac:dyDescent="0.2">
      <c r="A20254" s="263" t="s">
        <v>21277</v>
      </c>
      <c r="B20254" s="263" t="s">
        <v>33618</v>
      </c>
      <c r="C20254" s="263" t="s">
        <v>426</v>
      </c>
      <c r="D20254" t="s">
        <v>10</v>
      </c>
    </row>
    <row r="20255" spans="1:4" x14ac:dyDescent="0.2">
      <c r="A20255" s="263" t="s">
        <v>5363</v>
      </c>
      <c r="B20255" s="263" t="s">
        <v>33619</v>
      </c>
      <c r="C20255" s="263" t="s">
        <v>426</v>
      </c>
      <c r="D20255" t="s">
        <v>10</v>
      </c>
    </row>
    <row r="20256" spans="1:4" x14ac:dyDescent="0.2">
      <c r="A20256" s="263" t="s">
        <v>5364</v>
      </c>
      <c r="B20256" s="263" t="s">
        <v>33619</v>
      </c>
      <c r="C20256" s="263" t="s">
        <v>426</v>
      </c>
      <c r="D20256" t="s">
        <v>10</v>
      </c>
    </row>
    <row r="20257" spans="1:4" x14ac:dyDescent="0.2">
      <c r="A20257" s="263" t="s">
        <v>5365</v>
      </c>
      <c r="B20257" s="263" t="s">
        <v>33619</v>
      </c>
      <c r="C20257" s="263" t="s">
        <v>426</v>
      </c>
      <c r="D20257" t="s">
        <v>10</v>
      </c>
    </row>
    <row r="20258" spans="1:4" x14ac:dyDescent="0.2">
      <c r="A20258" s="263" t="s">
        <v>21278</v>
      </c>
      <c r="B20258" s="263" t="s">
        <v>33619</v>
      </c>
      <c r="C20258" s="263" t="s">
        <v>426</v>
      </c>
      <c r="D20258" t="s">
        <v>10</v>
      </c>
    </row>
    <row r="20259" spans="1:4" x14ac:dyDescent="0.2">
      <c r="A20259" s="263" t="s">
        <v>21279</v>
      </c>
      <c r="B20259" s="263" t="s">
        <v>33619</v>
      </c>
      <c r="C20259" s="263" t="s">
        <v>426</v>
      </c>
      <c r="D20259" t="s">
        <v>10</v>
      </c>
    </row>
    <row r="20260" spans="1:4" x14ac:dyDescent="0.2">
      <c r="A20260" s="263" t="s">
        <v>21280</v>
      </c>
      <c r="B20260" s="263" t="s">
        <v>33619</v>
      </c>
      <c r="C20260" s="263" t="s">
        <v>426</v>
      </c>
      <c r="D20260" t="s">
        <v>10</v>
      </c>
    </row>
    <row r="20261" spans="1:4" x14ac:dyDescent="0.2">
      <c r="A20261" s="263" t="s">
        <v>5366</v>
      </c>
      <c r="B20261" s="263" t="s">
        <v>33620</v>
      </c>
      <c r="C20261" s="263" t="s">
        <v>426</v>
      </c>
      <c r="D20261" t="s">
        <v>10</v>
      </c>
    </row>
    <row r="20262" spans="1:4" x14ac:dyDescent="0.2">
      <c r="A20262" s="263" t="s">
        <v>5367</v>
      </c>
      <c r="B20262" s="263" t="s">
        <v>33620</v>
      </c>
      <c r="C20262" s="263" t="s">
        <v>426</v>
      </c>
      <c r="D20262" t="s">
        <v>10</v>
      </c>
    </row>
    <row r="20263" spans="1:4" x14ac:dyDescent="0.2">
      <c r="A20263" s="263" t="s">
        <v>5368</v>
      </c>
      <c r="B20263" s="263" t="s">
        <v>33620</v>
      </c>
      <c r="C20263" s="263" t="s">
        <v>426</v>
      </c>
      <c r="D20263" t="s">
        <v>10</v>
      </c>
    </row>
    <row r="20264" spans="1:4" x14ac:dyDescent="0.2">
      <c r="A20264" s="263" t="s">
        <v>21281</v>
      </c>
      <c r="B20264" s="263" t="s">
        <v>33620</v>
      </c>
      <c r="C20264" s="263" t="s">
        <v>426</v>
      </c>
      <c r="D20264" t="s">
        <v>10</v>
      </c>
    </row>
    <row r="20265" spans="1:4" x14ac:dyDescent="0.2">
      <c r="A20265" s="263" t="s">
        <v>21282</v>
      </c>
      <c r="B20265" s="263" t="s">
        <v>33620</v>
      </c>
      <c r="C20265" s="263" t="s">
        <v>426</v>
      </c>
      <c r="D20265" t="s">
        <v>10</v>
      </c>
    </row>
    <row r="20266" spans="1:4" x14ac:dyDescent="0.2">
      <c r="A20266" s="263" t="s">
        <v>21283</v>
      </c>
      <c r="B20266" s="263" t="s">
        <v>33620</v>
      </c>
      <c r="C20266" s="263" t="s">
        <v>426</v>
      </c>
      <c r="D20266" t="s">
        <v>10</v>
      </c>
    </row>
    <row r="20267" spans="1:4" x14ac:dyDescent="0.2">
      <c r="A20267" s="263" t="s">
        <v>5369</v>
      </c>
      <c r="B20267" s="263" t="s">
        <v>33621</v>
      </c>
      <c r="C20267" s="263" t="s">
        <v>426</v>
      </c>
      <c r="D20267" t="s">
        <v>10</v>
      </c>
    </row>
    <row r="20268" spans="1:4" x14ac:dyDescent="0.2">
      <c r="A20268" s="263" t="s">
        <v>5370</v>
      </c>
      <c r="B20268" s="263" t="s">
        <v>33621</v>
      </c>
      <c r="C20268" s="263" t="s">
        <v>426</v>
      </c>
      <c r="D20268" t="s">
        <v>10</v>
      </c>
    </row>
    <row r="20269" spans="1:4" x14ac:dyDescent="0.2">
      <c r="A20269" s="263" t="s">
        <v>5371</v>
      </c>
      <c r="B20269" s="263" t="s">
        <v>33621</v>
      </c>
      <c r="C20269" s="263" t="s">
        <v>426</v>
      </c>
      <c r="D20269" t="s">
        <v>10</v>
      </c>
    </row>
    <row r="20270" spans="1:4" x14ac:dyDescent="0.2">
      <c r="A20270" s="263" t="s">
        <v>21284</v>
      </c>
      <c r="B20270" s="263" t="s">
        <v>33621</v>
      </c>
      <c r="C20270" s="263" t="s">
        <v>426</v>
      </c>
      <c r="D20270" t="s">
        <v>10</v>
      </c>
    </row>
    <row r="20271" spans="1:4" x14ac:dyDescent="0.2">
      <c r="A20271" s="263" t="s">
        <v>21285</v>
      </c>
      <c r="B20271" s="263" t="s">
        <v>33621</v>
      </c>
      <c r="C20271" s="263" t="s">
        <v>426</v>
      </c>
      <c r="D20271" t="s">
        <v>10</v>
      </c>
    </row>
    <row r="20272" spans="1:4" x14ac:dyDescent="0.2">
      <c r="A20272" s="263" t="s">
        <v>21286</v>
      </c>
      <c r="B20272" s="263" t="s">
        <v>33621</v>
      </c>
      <c r="C20272" s="263" t="s">
        <v>426</v>
      </c>
      <c r="D20272" t="s">
        <v>10</v>
      </c>
    </row>
    <row r="20273" spans="1:4" x14ac:dyDescent="0.2">
      <c r="A20273" s="263" t="s">
        <v>5372</v>
      </c>
      <c r="B20273" s="263" t="s">
        <v>33622</v>
      </c>
      <c r="C20273" s="263" t="s">
        <v>426</v>
      </c>
      <c r="D20273" t="s">
        <v>10</v>
      </c>
    </row>
    <row r="20274" spans="1:4" x14ac:dyDescent="0.2">
      <c r="A20274" s="263" t="s">
        <v>5373</v>
      </c>
      <c r="B20274" s="263" t="s">
        <v>33622</v>
      </c>
      <c r="C20274" s="263" t="s">
        <v>426</v>
      </c>
      <c r="D20274" t="s">
        <v>10</v>
      </c>
    </row>
    <row r="20275" spans="1:4" x14ac:dyDescent="0.2">
      <c r="A20275" s="263" t="s">
        <v>21287</v>
      </c>
      <c r="B20275" s="263" t="s">
        <v>33622</v>
      </c>
      <c r="C20275" s="263" t="s">
        <v>426</v>
      </c>
      <c r="D20275" t="s">
        <v>10</v>
      </c>
    </row>
    <row r="20276" spans="1:4" x14ac:dyDescent="0.2">
      <c r="A20276" s="263" t="s">
        <v>21288</v>
      </c>
      <c r="B20276" s="263" t="s">
        <v>33622</v>
      </c>
      <c r="C20276" s="263" t="s">
        <v>426</v>
      </c>
      <c r="D20276" t="s">
        <v>10</v>
      </c>
    </row>
    <row r="20277" spans="1:4" x14ac:dyDescent="0.2">
      <c r="A20277" s="263" t="s">
        <v>5374</v>
      </c>
      <c r="B20277" s="263" t="s">
        <v>33623</v>
      </c>
      <c r="C20277" s="263" t="s">
        <v>426</v>
      </c>
      <c r="D20277" t="s">
        <v>10</v>
      </c>
    </row>
    <row r="20278" spans="1:4" x14ac:dyDescent="0.2">
      <c r="A20278" s="263" t="s">
        <v>5375</v>
      </c>
      <c r="B20278" s="263" t="s">
        <v>33623</v>
      </c>
      <c r="C20278" s="263" t="s">
        <v>426</v>
      </c>
      <c r="D20278" t="s">
        <v>10</v>
      </c>
    </row>
    <row r="20279" spans="1:4" x14ac:dyDescent="0.2">
      <c r="A20279" s="263" t="s">
        <v>21289</v>
      </c>
      <c r="B20279" s="263" t="s">
        <v>33623</v>
      </c>
      <c r="C20279" s="263" t="s">
        <v>426</v>
      </c>
      <c r="D20279" t="s">
        <v>10</v>
      </c>
    </row>
    <row r="20280" spans="1:4" x14ac:dyDescent="0.2">
      <c r="A20280" s="263" t="s">
        <v>21290</v>
      </c>
      <c r="B20280" s="263" t="s">
        <v>33623</v>
      </c>
      <c r="C20280" s="263" t="s">
        <v>426</v>
      </c>
      <c r="D20280" t="s">
        <v>10</v>
      </c>
    </row>
    <row r="20281" spans="1:4" x14ac:dyDescent="0.2">
      <c r="A20281" s="263" t="s">
        <v>5376</v>
      </c>
      <c r="B20281" s="263" t="s">
        <v>33624</v>
      </c>
      <c r="C20281" s="263" t="s">
        <v>426</v>
      </c>
      <c r="D20281" t="s">
        <v>10</v>
      </c>
    </row>
    <row r="20282" spans="1:4" x14ac:dyDescent="0.2">
      <c r="A20282" s="263" t="s">
        <v>5377</v>
      </c>
      <c r="B20282" s="263" t="s">
        <v>33624</v>
      </c>
      <c r="C20282" s="263" t="s">
        <v>426</v>
      </c>
      <c r="D20282" t="s">
        <v>10</v>
      </c>
    </row>
    <row r="20283" spans="1:4" x14ac:dyDescent="0.2">
      <c r="A20283" s="263" t="s">
        <v>21291</v>
      </c>
      <c r="B20283" s="263" t="s">
        <v>33624</v>
      </c>
      <c r="C20283" s="263" t="s">
        <v>426</v>
      </c>
      <c r="D20283" t="s">
        <v>10</v>
      </c>
    </row>
    <row r="20284" spans="1:4" x14ac:dyDescent="0.2">
      <c r="A20284" s="263" t="s">
        <v>21292</v>
      </c>
      <c r="B20284" s="263" t="s">
        <v>33624</v>
      </c>
      <c r="C20284" s="263" t="s">
        <v>426</v>
      </c>
      <c r="D20284" t="s">
        <v>10</v>
      </c>
    </row>
    <row r="20285" spans="1:4" x14ac:dyDescent="0.2">
      <c r="A20285" s="263" t="s">
        <v>10986</v>
      </c>
      <c r="B20285" s="263" t="s">
        <v>33625</v>
      </c>
      <c r="C20285" s="263" t="s">
        <v>426</v>
      </c>
      <c r="D20285" t="s">
        <v>10</v>
      </c>
    </row>
    <row r="20286" spans="1:4" x14ac:dyDescent="0.2">
      <c r="A20286" s="263" t="s">
        <v>10987</v>
      </c>
      <c r="B20286" s="263" t="s">
        <v>33625</v>
      </c>
      <c r="C20286" s="263" t="s">
        <v>426</v>
      </c>
      <c r="D20286" t="s">
        <v>10</v>
      </c>
    </row>
    <row r="20287" spans="1:4" x14ac:dyDescent="0.2">
      <c r="A20287" s="263" t="s">
        <v>21293</v>
      </c>
      <c r="B20287" s="263" t="s">
        <v>33625</v>
      </c>
      <c r="C20287" s="263" t="s">
        <v>426</v>
      </c>
      <c r="D20287" t="s">
        <v>10</v>
      </c>
    </row>
    <row r="20288" spans="1:4" x14ac:dyDescent="0.2">
      <c r="A20288" s="263" t="s">
        <v>21294</v>
      </c>
      <c r="B20288" s="263" t="s">
        <v>33625</v>
      </c>
      <c r="C20288" s="263" t="s">
        <v>426</v>
      </c>
      <c r="D20288" t="s">
        <v>10</v>
      </c>
    </row>
    <row r="20289" spans="1:4" x14ac:dyDescent="0.2">
      <c r="A20289" s="263" t="s">
        <v>10988</v>
      </c>
      <c r="B20289" s="263" t="s">
        <v>33626</v>
      </c>
      <c r="C20289" s="263" t="s">
        <v>426</v>
      </c>
      <c r="D20289" t="s">
        <v>10</v>
      </c>
    </row>
    <row r="20290" spans="1:4" x14ac:dyDescent="0.2">
      <c r="A20290" s="263" t="s">
        <v>10989</v>
      </c>
      <c r="B20290" s="263" t="s">
        <v>33626</v>
      </c>
      <c r="C20290" s="263" t="s">
        <v>426</v>
      </c>
      <c r="D20290" t="s">
        <v>10</v>
      </c>
    </row>
    <row r="20291" spans="1:4" x14ac:dyDescent="0.2">
      <c r="A20291" s="263" t="s">
        <v>21295</v>
      </c>
      <c r="B20291" s="263" t="s">
        <v>33626</v>
      </c>
      <c r="C20291" s="263" t="s">
        <v>426</v>
      </c>
      <c r="D20291" t="s">
        <v>10</v>
      </c>
    </row>
    <row r="20292" spans="1:4" x14ac:dyDescent="0.2">
      <c r="A20292" s="263" t="s">
        <v>21296</v>
      </c>
      <c r="B20292" s="263" t="s">
        <v>33626</v>
      </c>
      <c r="C20292" s="263" t="s">
        <v>426</v>
      </c>
      <c r="D20292" t="s">
        <v>10</v>
      </c>
    </row>
    <row r="20293" spans="1:4" x14ac:dyDescent="0.2">
      <c r="A20293" s="263" t="s">
        <v>5378</v>
      </c>
      <c r="B20293" s="263" t="s">
        <v>33627</v>
      </c>
      <c r="C20293" s="263" t="s">
        <v>426</v>
      </c>
      <c r="D20293" t="s">
        <v>10</v>
      </c>
    </row>
    <row r="20294" spans="1:4" x14ac:dyDescent="0.2">
      <c r="A20294" s="263" t="s">
        <v>5379</v>
      </c>
      <c r="B20294" s="263" t="s">
        <v>33627</v>
      </c>
      <c r="C20294" s="263" t="s">
        <v>426</v>
      </c>
      <c r="D20294" t="s">
        <v>10</v>
      </c>
    </row>
    <row r="20295" spans="1:4" x14ac:dyDescent="0.2">
      <c r="A20295" s="263" t="s">
        <v>5380</v>
      </c>
      <c r="B20295" s="263" t="s">
        <v>33627</v>
      </c>
      <c r="C20295" s="263" t="s">
        <v>426</v>
      </c>
      <c r="D20295" t="s">
        <v>10</v>
      </c>
    </row>
    <row r="20296" spans="1:4" x14ac:dyDescent="0.2">
      <c r="A20296" s="263" t="s">
        <v>21297</v>
      </c>
      <c r="B20296" s="263" t="s">
        <v>33627</v>
      </c>
      <c r="C20296" s="263" t="s">
        <v>426</v>
      </c>
      <c r="D20296" t="s">
        <v>10</v>
      </c>
    </row>
    <row r="20297" spans="1:4" x14ac:dyDescent="0.2">
      <c r="A20297" s="263" t="s">
        <v>21298</v>
      </c>
      <c r="B20297" s="263" t="s">
        <v>33627</v>
      </c>
      <c r="C20297" s="263" t="s">
        <v>426</v>
      </c>
      <c r="D20297" t="s">
        <v>10</v>
      </c>
    </row>
    <row r="20298" spans="1:4" x14ac:dyDescent="0.2">
      <c r="A20298" s="263" t="s">
        <v>21299</v>
      </c>
      <c r="B20298" s="263" t="s">
        <v>33627</v>
      </c>
      <c r="C20298" s="263" t="s">
        <v>426</v>
      </c>
      <c r="D20298" t="s">
        <v>10</v>
      </c>
    </row>
    <row r="20299" spans="1:4" x14ac:dyDescent="0.2">
      <c r="A20299" s="263" t="s">
        <v>5381</v>
      </c>
      <c r="B20299" s="263" t="s">
        <v>33628</v>
      </c>
      <c r="C20299" s="263" t="s">
        <v>426</v>
      </c>
      <c r="D20299" t="s">
        <v>10</v>
      </c>
    </row>
    <row r="20300" spans="1:4" x14ac:dyDescent="0.2">
      <c r="A20300" s="263" t="s">
        <v>5382</v>
      </c>
      <c r="B20300" s="263" t="s">
        <v>33628</v>
      </c>
      <c r="C20300" s="263" t="s">
        <v>426</v>
      </c>
      <c r="D20300" t="s">
        <v>10</v>
      </c>
    </row>
    <row r="20301" spans="1:4" x14ac:dyDescent="0.2">
      <c r="A20301" s="263" t="s">
        <v>5383</v>
      </c>
      <c r="B20301" s="263" t="s">
        <v>33628</v>
      </c>
      <c r="C20301" s="263" t="s">
        <v>426</v>
      </c>
      <c r="D20301" t="s">
        <v>10</v>
      </c>
    </row>
    <row r="20302" spans="1:4" x14ac:dyDescent="0.2">
      <c r="A20302" s="263" t="s">
        <v>21300</v>
      </c>
      <c r="B20302" s="263" t="s">
        <v>33628</v>
      </c>
      <c r="C20302" s="263" t="s">
        <v>426</v>
      </c>
      <c r="D20302" t="s">
        <v>10</v>
      </c>
    </row>
    <row r="20303" spans="1:4" x14ac:dyDescent="0.2">
      <c r="A20303" s="263" t="s">
        <v>21301</v>
      </c>
      <c r="B20303" s="263" t="s">
        <v>33628</v>
      </c>
      <c r="C20303" s="263" t="s">
        <v>426</v>
      </c>
      <c r="D20303" t="s">
        <v>10</v>
      </c>
    </row>
    <row r="20304" spans="1:4" x14ac:dyDescent="0.2">
      <c r="A20304" s="263" t="s">
        <v>21302</v>
      </c>
      <c r="B20304" s="263" t="s">
        <v>33628</v>
      </c>
      <c r="C20304" s="263" t="s">
        <v>426</v>
      </c>
      <c r="D20304" t="s">
        <v>10</v>
      </c>
    </row>
    <row r="20305" spans="1:4" x14ac:dyDescent="0.2">
      <c r="A20305" s="263" t="s">
        <v>5384</v>
      </c>
      <c r="B20305" s="263" t="s">
        <v>33629</v>
      </c>
      <c r="C20305" s="263" t="s">
        <v>426</v>
      </c>
      <c r="D20305" t="s">
        <v>10</v>
      </c>
    </row>
    <row r="20306" spans="1:4" x14ac:dyDescent="0.2">
      <c r="A20306" s="263" t="s">
        <v>5385</v>
      </c>
      <c r="B20306" s="263" t="s">
        <v>33629</v>
      </c>
      <c r="C20306" s="263" t="s">
        <v>426</v>
      </c>
      <c r="D20306" t="s">
        <v>10</v>
      </c>
    </row>
    <row r="20307" spans="1:4" x14ac:dyDescent="0.2">
      <c r="A20307" s="263" t="s">
        <v>5386</v>
      </c>
      <c r="B20307" s="263" t="s">
        <v>33629</v>
      </c>
      <c r="C20307" s="263" t="s">
        <v>426</v>
      </c>
      <c r="D20307" t="s">
        <v>10</v>
      </c>
    </row>
    <row r="20308" spans="1:4" x14ac:dyDescent="0.2">
      <c r="A20308" s="263" t="s">
        <v>21303</v>
      </c>
      <c r="B20308" s="263" t="s">
        <v>33629</v>
      </c>
      <c r="C20308" s="263" t="s">
        <v>426</v>
      </c>
      <c r="D20308" t="s">
        <v>10</v>
      </c>
    </row>
    <row r="20309" spans="1:4" x14ac:dyDescent="0.2">
      <c r="A20309" s="263" t="s">
        <v>21304</v>
      </c>
      <c r="B20309" s="263" t="s">
        <v>33629</v>
      </c>
      <c r="C20309" s="263" t="s">
        <v>426</v>
      </c>
      <c r="D20309" t="s">
        <v>10</v>
      </c>
    </row>
    <row r="20310" spans="1:4" x14ac:dyDescent="0.2">
      <c r="A20310" s="263" t="s">
        <v>21305</v>
      </c>
      <c r="B20310" s="263" t="s">
        <v>33629</v>
      </c>
      <c r="C20310" s="263" t="s">
        <v>426</v>
      </c>
      <c r="D20310" t="s">
        <v>10</v>
      </c>
    </row>
    <row r="20311" spans="1:4" x14ac:dyDescent="0.2">
      <c r="A20311" s="263" t="s">
        <v>5387</v>
      </c>
      <c r="B20311" s="263" t="s">
        <v>33630</v>
      </c>
      <c r="C20311" s="263" t="s">
        <v>426</v>
      </c>
      <c r="D20311" t="s">
        <v>10</v>
      </c>
    </row>
    <row r="20312" spans="1:4" x14ac:dyDescent="0.2">
      <c r="A20312" s="263" t="s">
        <v>5388</v>
      </c>
      <c r="B20312" s="263" t="s">
        <v>33630</v>
      </c>
      <c r="C20312" s="263" t="s">
        <v>426</v>
      </c>
      <c r="D20312" t="s">
        <v>10</v>
      </c>
    </row>
    <row r="20313" spans="1:4" x14ac:dyDescent="0.2">
      <c r="A20313" s="263" t="s">
        <v>5389</v>
      </c>
      <c r="B20313" s="263" t="s">
        <v>33630</v>
      </c>
      <c r="C20313" s="263" t="s">
        <v>426</v>
      </c>
      <c r="D20313" t="s">
        <v>10</v>
      </c>
    </row>
    <row r="20314" spans="1:4" x14ac:dyDescent="0.2">
      <c r="A20314" s="263" t="s">
        <v>21306</v>
      </c>
      <c r="B20314" s="263" t="s">
        <v>33630</v>
      </c>
      <c r="C20314" s="263" t="s">
        <v>426</v>
      </c>
      <c r="D20314" t="s">
        <v>10</v>
      </c>
    </row>
    <row r="20315" spans="1:4" x14ac:dyDescent="0.2">
      <c r="A20315" s="263" t="s">
        <v>21307</v>
      </c>
      <c r="B20315" s="263" t="s">
        <v>33630</v>
      </c>
      <c r="C20315" s="263" t="s">
        <v>426</v>
      </c>
      <c r="D20315" t="s">
        <v>10</v>
      </c>
    </row>
    <row r="20316" spans="1:4" x14ac:dyDescent="0.2">
      <c r="A20316" s="263" t="s">
        <v>21308</v>
      </c>
      <c r="B20316" s="263" t="s">
        <v>33630</v>
      </c>
      <c r="C20316" s="263" t="s">
        <v>426</v>
      </c>
      <c r="D20316" t="s">
        <v>10</v>
      </c>
    </row>
    <row r="20317" spans="1:4" x14ac:dyDescent="0.2">
      <c r="A20317" s="263" t="s">
        <v>5390</v>
      </c>
      <c r="B20317" s="263" t="s">
        <v>33631</v>
      </c>
      <c r="C20317" s="263" t="s">
        <v>426</v>
      </c>
      <c r="D20317" t="s">
        <v>10</v>
      </c>
    </row>
    <row r="20318" spans="1:4" x14ac:dyDescent="0.2">
      <c r="A20318" s="263" t="s">
        <v>5391</v>
      </c>
      <c r="B20318" s="263" t="s">
        <v>33631</v>
      </c>
      <c r="C20318" s="263" t="s">
        <v>426</v>
      </c>
      <c r="D20318" t="s">
        <v>10</v>
      </c>
    </row>
    <row r="20319" spans="1:4" x14ac:dyDescent="0.2">
      <c r="A20319" s="263" t="s">
        <v>5392</v>
      </c>
      <c r="B20319" s="263" t="s">
        <v>33631</v>
      </c>
      <c r="C20319" s="263" t="s">
        <v>426</v>
      </c>
      <c r="D20319" t="s">
        <v>10</v>
      </c>
    </row>
    <row r="20320" spans="1:4" x14ac:dyDescent="0.2">
      <c r="A20320" s="263" t="s">
        <v>21309</v>
      </c>
      <c r="B20320" s="263" t="s">
        <v>33631</v>
      </c>
      <c r="C20320" s="263" t="s">
        <v>426</v>
      </c>
      <c r="D20320" t="s">
        <v>10</v>
      </c>
    </row>
    <row r="20321" spans="1:4" x14ac:dyDescent="0.2">
      <c r="A20321" s="263" t="s">
        <v>21310</v>
      </c>
      <c r="B20321" s="263" t="s">
        <v>33631</v>
      </c>
      <c r="C20321" s="263" t="s">
        <v>426</v>
      </c>
      <c r="D20321" t="s">
        <v>10</v>
      </c>
    </row>
    <row r="20322" spans="1:4" x14ac:dyDescent="0.2">
      <c r="A20322" s="263" t="s">
        <v>21311</v>
      </c>
      <c r="B20322" s="263" t="s">
        <v>33631</v>
      </c>
      <c r="C20322" s="263" t="s">
        <v>426</v>
      </c>
      <c r="D20322" t="s">
        <v>10</v>
      </c>
    </row>
    <row r="20323" spans="1:4" x14ac:dyDescent="0.2">
      <c r="A20323" s="263" t="s">
        <v>5393</v>
      </c>
      <c r="B20323" s="263" t="s">
        <v>33632</v>
      </c>
      <c r="C20323" s="263" t="s">
        <v>426</v>
      </c>
      <c r="D20323" t="s">
        <v>10</v>
      </c>
    </row>
    <row r="20324" spans="1:4" x14ac:dyDescent="0.2">
      <c r="A20324" s="263" t="s">
        <v>5394</v>
      </c>
      <c r="B20324" s="263" t="s">
        <v>33632</v>
      </c>
      <c r="C20324" s="263" t="s">
        <v>426</v>
      </c>
      <c r="D20324" t="s">
        <v>10</v>
      </c>
    </row>
    <row r="20325" spans="1:4" x14ac:dyDescent="0.2">
      <c r="A20325" s="263" t="s">
        <v>21312</v>
      </c>
      <c r="B20325" s="263" t="s">
        <v>33632</v>
      </c>
      <c r="C20325" s="263" t="s">
        <v>426</v>
      </c>
      <c r="D20325" t="s">
        <v>10</v>
      </c>
    </row>
    <row r="20326" spans="1:4" x14ac:dyDescent="0.2">
      <c r="A20326" s="263" t="s">
        <v>21313</v>
      </c>
      <c r="B20326" s="263" t="s">
        <v>33632</v>
      </c>
      <c r="C20326" s="263" t="s">
        <v>426</v>
      </c>
      <c r="D20326" t="s">
        <v>10</v>
      </c>
    </row>
    <row r="20327" spans="1:4" x14ac:dyDescent="0.2">
      <c r="A20327" s="263" t="s">
        <v>23288</v>
      </c>
      <c r="B20327" s="263" t="s">
        <v>33633</v>
      </c>
      <c r="C20327" s="263" t="s">
        <v>426</v>
      </c>
      <c r="D20327" t="s">
        <v>10</v>
      </c>
    </row>
    <row r="20328" spans="1:4" x14ac:dyDescent="0.2">
      <c r="A20328" s="263" t="s">
        <v>23289</v>
      </c>
      <c r="B20328" s="263" t="s">
        <v>33633</v>
      </c>
      <c r="C20328" s="263" t="s">
        <v>426</v>
      </c>
      <c r="D20328" t="s">
        <v>10</v>
      </c>
    </row>
    <row r="20329" spans="1:4" x14ac:dyDescent="0.2">
      <c r="A20329" s="263" t="s">
        <v>23290</v>
      </c>
      <c r="B20329" s="263" t="s">
        <v>33634</v>
      </c>
      <c r="C20329" s="263" t="s">
        <v>426</v>
      </c>
      <c r="D20329" t="s">
        <v>10</v>
      </c>
    </row>
    <row r="20330" spans="1:4" x14ac:dyDescent="0.2">
      <c r="A20330" s="263" t="s">
        <v>23291</v>
      </c>
      <c r="B20330" s="263" t="s">
        <v>33633</v>
      </c>
      <c r="C20330" s="263" t="s">
        <v>426</v>
      </c>
      <c r="D20330" t="s">
        <v>10</v>
      </c>
    </row>
    <row r="20331" spans="1:4" x14ac:dyDescent="0.2">
      <c r="A20331" s="263" t="s">
        <v>23292</v>
      </c>
      <c r="B20331" s="263" t="s">
        <v>33633</v>
      </c>
      <c r="C20331" s="263" t="s">
        <v>426</v>
      </c>
      <c r="D20331" t="s">
        <v>10</v>
      </c>
    </row>
    <row r="20332" spans="1:4" x14ac:dyDescent="0.2">
      <c r="A20332" s="263" t="s">
        <v>23293</v>
      </c>
      <c r="B20332" s="263" t="s">
        <v>33634</v>
      </c>
      <c r="C20332" s="263" t="s">
        <v>426</v>
      </c>
      <c r="D20332" t="s">
        <v>10</v>
      </c>
    </row>
    <row r="20333" spans="1:4" x14ac:dyDescent="0.2">
      <c r="A20333" s="263" t="s">
        <v>23294</v>
      </c>
      <c r="B20333" s="263" t="s">
        <v>33635</v>
      </c>
      <c r="C20333" s="263" t="s">
        <v>426</v>
      </c>
      <c r="D20333" t="s">
        <v>10</v>
      </c>
    </row>
    <row r="20334" spans="1:4" x14ac:dyDescent="0.2">
      <c r="A20334" s="263" t="s">
        <v>23295</v>
      </c>
      <c r="B20334" s="263" t="s">
        <v>33635</v>
      </c>
      <c r="C20334" s="263" t="s">
        <v>426</v>
      </c>
      <c r="D20334" t="s">
        <v>10</v>
      </c>
    </row>
    <row r="20335" spans="1:4" x14ac:dyDescent="0.2">
      <c r="A20335" s="263" t="s">
        <v>23296</v>
      </c>
      <c r="B20335" s="263" t="s">
        <v>33635</v>
      </c>
      <c r="C20335" s="263" t="s">
        <v>426</v>
      </c>
      <c r="D20335" t="s">
        <v>10</v>
      </c>
    </row>
    <row r="20336" spans="1:4" x14ac:dyDescent="0.2">
      <c r="A20336" s="263" t="s">
        <v>23297</v>
      </c>
      <c r="B20336" s="263" t="s">
        <v>33635</v>
      </c>
      <c r="C20336" s="263" t="s">
        <v>426</v>
      </c>
      <c r="D20336" t="s">
        <v>10</v>
      </c>
    </row>
    <row r="20337" spans="1:4" x14ac:dyDescent="0.2">
      <c r="A20337" s="263" t="s">
        <v>23298</v>
      </c>
      <c r="B20337" s="263" t="s">
        <v>33635</v>
      </c>
      <c r="C20337" s="263" t="s">
        <v>426</v>
      </c>
      <c r="D20337" t="s">
        <v>10</v>
      </c>
    </row>
    <row r="20338" spans="1:4" x14ac:dyDescent="0.2">
      <c r="A20338" s="263" t="s">
        <v>23299</v>
      </c>
      <c r="B20338" s="263" t="s">
        <v>33635</v>
      </c>
      <c r="C20338" s="263" t="s">
        <v>426</v>
      </c>
      <c r="D20338" t="s">
        <v>10</v>
      </c>
    </row>
    <row r="20339" spans="1:4" x14ac:dyDescent="0.2">
      <c r="A20339" s="263" t="s">
        <v>23300</v>
      </c>
      <c r="B20339" s="263" t="s">
        <v>33636</v>
      </c>
      <c r="C20339" s="263" t="s">
        <v>426</v>
      </c>
      <c r="D20339" t="s">
        <v>10</v>
      </c>
    </row>
    <row r="20340" spans="1:4" x14ac:dyDescent="0.2">
      <c r="A20340" s="263" t="s">
        <v>23301</v>
      </c>
      <c r="B20340" s="263" t="s">
        <v>33636</v>
      </c>
      <c r="C20340" s="263" t="s">
        <v>426</v>
      </c>
      <c r="D20340" t="s">
        <v>10</v>
      </c>
    </row>
    <row r="20341" spans="1:4" x14ac:dyDescent="0.2">
      <c r="A20341" s="263" t="s">
        <v>23302</v>
      </c>
      <c r="B20341" s="263" t="s">
        <v>33636</v>
      </c>
      <c r="C20341" s="263" t="s">
        <v>426</v>
      </c>
      <c r="D20341" t="s">
        <v>10</v>
      </c>
    </row>
    <row r="20342" spans="1:4" x14ac:dyDescent="0.2">
      <c r="A20342" s="263" t="s">
        <v>23303</v>
      </c>
      <c r="B20342" s="263" t="s">
        <v>33636</v>
      </c>
      <c r="C20342" s="263" t="s">
        <v>426</v>
      </c>
      <c r="D20342" t="s">
        <v>10</v>
      </c>
    </row>
    <row r="20343" spans="1:4" x14ac:dyDescent="0.2">
      <c r="A20343" s="263" t="s">
        <v>23304</v>
      </c>
      <c r="B20343" s="263" t="s">
        <v>33636</v>
      </c>
      <c r="C20343" s="263" t="s">
        <v>426</v>
      </c>
      <c r="D20343" t="s">
        <v>10</v>
      </c>
    </row>
    <row r="20344" spans="1:4" x14ac:dyDescent="0.2">
      <c r="A20344" s="263" t="s">
        <v>23305</v>
      </c>
      <c r="B20344" s="263" t="s">
        <v>33636</v>
      </c>
      <c r="C20344" s="263" t="s">
        <v>426</v>
      </c>
      <c r="D20344" t="s">
        <v>10</v>
      </c>
    </row>
    <row r="20345" spans="1:4" x14ac:dyDescent="0.2">
      <c r="A20345" s="263" t="s">
        <v>10990</v>
      </c>
      <c r="B20345" s="263" t="s">
        <v>33637</v>
      </c>
      <c r="C20345" s="263" t="s">
        <v>23574</v>
      </c>
      <c r="D20345" t="s">
        <v>34976</v>
      </c>
    </row>
    <row r="20346" spans="1:4" x14ac:dyDescent="0.2">
      <c r="A20346" s="263" t="s">
        <v>21314</v>
      </c>
      <c r="B20346" s="263" t="s">
        <v>33637</v>
      </c>
      <c r="C20346" s="263" t="s">
        <v>23574</v>
      </c>
      <c r="D20346" t="s">
        <v>34976</v>
      </c>
    </row>
    <row r="20347" spans="1:4" x14ac:dyDescent="0.2">
      <c r="A20347" s="263" t="s">
        <v>10991</v>
      </c>
      <c r="B20347" s="263" t="s">
        <v>33638</v>
      </c>
      <c r="C20347" s="263" t="s">
        <v>23574</v>
      </c>
      <c r="D20347" t="s">
        <v>34976</v>
      </c>
    </row>
    <row r="20348" spans="1:4" x14ac:dyDescent="0.2">
      <c r="A20348" s="263" t="s">
        <v>21315</v>
      </c>
      <c r="B20348" s="263" t="s">
        <v>33638</v>
      </c>
      <c r="C20348" s="263" t="s">
        <v>23574</v>
      </c>
      <c r="D20348" t="s">
        <v>34976</v>
      </c>
    </row>
    <row r="20349" spans="1:4" x14ac:dyDescent="0.2">
      <c r="A20349" s="263" t="s">
        <v>10992</v>
      </c>
      <c r="B20349" s="263" t="s">
        <v>33639</v>
      </c>
      <c r="C20349" s="263" t="s">
        <v>23574</v>
      </c>
      <c r="D20349" t="s">
        <v>34976</v>
      </c>
    </row>
    <row r="20350" spans="1:4" x14ac:dyDescent="0.2">
      <c r="A20350" s="263" t="s">
        <v>21316</v>
      </c>
      <c r="B20350" s="263" t="s">
        <v>33639</v>
      </c>
      <c r="C20350" s="263" t="s">
        <v>23574</v>
      </c>
      <c r="D20350" t="s">
        <v>34976</v>
      </c>
    </row>
    <row r="20351" spans="1:4" x14ac:dyDescent="0.2">
      <c r="A20351" s="263" t="s">
        <v>10993</v>
      </c>
      <c r="B20351" s="263" t="s">
        <v>33640</v>
      </c>
      <c r="C20351" s="263" t="s">
        <v>23574</v>
      </c>
      <c r="D20351" t="s">
        <v>34976</v>
      </c>
    </row>
    <row r="20352" spans="1:4" x14ac:dyDescent="0.2">
      <c r="A20352" s="263" t="s">
        <v>21317</v>
      </c>
      <c r="B20352" s="263" t="s">
        <v>33640</v>
      </c>
      <c r="C20352" s="263" t="s">
        <v>23574</v>
      </c>
      <c r="D20352" t="s">
        <v>34976</v>
      </c>
    </row>
    <row r="20353" spans="1:4" x14ac:dyDescent="0.2">
      <c r="A20353" s="263" t="s">
        <v>10994</v>
      </c>
      <c r="B20353" s="263" t="s">
        <v>33641</v>
      </c>
      <c r="C20353" s="263" t="s">
        <v>23574</v>
      </c>
      <c r="D20353" t="s">
        <v>34976</v>
      </c>
    </row>
    <row r="20354" spans="1:4" x14ac:dyDescent="0.2">
      <c r="A20354" s="263" t="s">
        <v>21318</v>
      </c>
      <c r="B20354" s="263" t="s">
        <v>33641</v>
      </c>
      <c r="C20354" s="263" t="s">
        <v>23574</v>
      </c>
      <c r="D20354" t="s">
        <v>34976</v>
      </c>
    </row>
    <row r="20355" spans="1:4" x14ac:dyDescent="0.2">
      <c r="A20355" s="263" t="s">
        <v>10995</v>
      </c>
      <c r="B20355" s="263" t="s">
        <v>33642</v>
      </c>
      <c r="C20355" s="263" t="s">
        <v>23574</v>
      </c>
      <c r="D20355" t="s">
        <v>34976</v>
      </c>
    </row>
    <row r="20356" spans="1:4" x14ac:dyDescent="0.2">
      <c r="A20356" s="263" t="s">
        <v>21319</v>
      </c>
      <c r="B20356" s="263" t="s">
        <v>33642</v>
      </c>
      <c r="C20356" s="263" t="s">
        <v>23574</v>
      </c>
      <c r="D20356" t="s">
        <v>34976</v>
      </c>
    </row>
    <row r="20357" spans="1:4" x14ac:dyDescent="0.2">
      <c r="A20357" s="263" t="s">
        <v>23306</v>
      </c>
      <c r="B20357" s="263" t="s">
        <v>33643</v>
      </c>
      <c r="C20357" s="263" t="s">
        <v>23574</v>
      </c>
      <c r="D20357" t="s">
        <v>34976</v>
      </c>
    </row>
    <row r="20358" spans="1:4" x14ac:dyDescent="0.2">
      <c r="A20358" s="263" t="s">
        <v>23307</v>
      </c>
      <c r="B20358" s="263" t="s">
        <v>33643</v>
      </c>
      <c r="C20358" s="263" t="s">
        <v>23574</v>
      </c>
      <c r="D20358" t="s">
        <v>34976</v>
      </c>
    </row>
    <row r="20359" spans="1:4" x14ac:dyDescent="0.2">
      <c r="A20359" s="263" t="s">
        <v>23308</v>
      </c>
      <c r="B20359" s="263" t="s">
        <v>33644</v>
      </c>
      <c r="C20359" s="263" t="s">
        <v>23574</v>
      </c>
      <c r="D20359" t="s">
        <v>34976</v>
      </c>
    </row>
    <row r="20360" spans="1:4" x14ac:dyDescent="0.2">
      <c r="A20360" s="263" t="s">
        <v>23309</v>
      </c>
      <c r="B20360" s="263" t="s">
        <v>33644</v>
      </c>
      <c r="C20360" s="263" t="s">
        <v>23574</v>
      </c>
      <c r="D20360" t="s">
        <v>34976</v>
      </c>
    </row>
    <row r="20361" spans="1:4" x14ac:dyDescent="0.2">
      <c r="A20361" s="263" t="s">
        <v>23310</v>
      </c>
      <c r="B20361" s="263" t="s">
        <v>33645</v>
      </c>
      <c r="C20361" s="263" t="s">
        <v>23574</v>
      </c>
      <c r="D20361" t="s">
        <v>34976</v>
      </c>
    </row>
    <row r="20362" spans="1:4" x14ac:dyDescent="0.2">
      <c r="A20362" s="263" t="s">
        <v>23311</v>
      </c>
      <c r="B20362" s="263" t="s">
        <v>33645</v>
      </c>
      <c r="C20362" s="263" t="s">
        <v>23574</v>
      </c>
      <c r="D20362" t="s">
        <v>34976</v>
      </c>
    </row>
    <row r="20363" spans="1:4" x14ac:dyDescent="0.2">
      <c r="A20363" s="263" t="s">
        <v>10996</v>
      </c>
      <c r="B20363" s="263" t="s">
        <v>33646</v>
      </c>
      <c r="C20363" s="263" t="s">
        <v>23574</v>
      </c>
      <c r="D20363" t="s">
        <v>34976</v>
      </c>
    </row>
    <row r="20364" spans="1:4" x14ac:dyDescent="0.2">
      <c r="A20364" s="263" t="s">
        <v>21320</v>
      </c>
      <c r="B20364" s="263" t="s">
        <v>33646</v>
      </c>
      <c r="C20364" s="263" t="s">
        <v>23574</v>
      </c>
      <c r="D20364" t="s">
        <v>34976</v>
      </c>
    </row>
    <row r="20365" spans="1:4" x14ac:dyDescent="0.2">
      <c r="A20365" s="263" t="s">
        <v>10997</v>
      </c>
      <c r="B20365" s="263" t="s">
        <v>33647</v>
      </c>
      <c r="C20365" s="263" t="s">
        <v>23574</v>
      </c>
      <c r="D20365" t="s">
        <v>34976</v>
      </c>
    </row>
    <row r="20366" spans="1:4" x14ac:dyDescent="0.2">
      <c r="A20366" s="263" t="s">
        <v>21321</v>
      </c>
      <c r="B20366" s="263" t="s">
        <v>33647</v>
      </c>
      <c r="C20366" s="263" t="s">
        <v>23574</v>
      </c>
      <c r="D20366" t="s">
        <v>34976</v>
      </c>
    </row>
    <row r="20367" spans="1:4" x14ac:dyDescent="0.2">
      <c r="A20367" s="263" t="s">
        <v>10998</v>
      </c>
      <c r="B20367" s="263" t="s">
        <v>33648</v>
      </c>
      <c r="C20367" s="263" t="s">
        <v>23574</v>
      </c>
      <c r="D20367" t="s">
        <v>34976</v>
      </c>
    </row>
    <row r="20368" spans="1:4" x14ac:dyDescent="0.2">
      <c r="A20368" s="263" t="s">
        <v>21322</v>
      </c>
      <c r="B20368" s="263" t="s">
        <v>33648</v>
      </c>
      <c r="C20368" s="263" t="s">
        <v>23574</v>
      </c>
      <c r="D20368" t="s">
        <v>34976</v>
      </c>
    </row>
    <row r="20369" spans="1:4" x14ac:dyDescent="0.2">
      <c r="A20369" s="263" t="s">
        <v>10999</v>
      </c>
      <c r="B20369" s="263" t="s">
        <v>33649</v>
      </c>
      <c r="C20369" s="263" t="s">
        <v>23574</v>
      </c>
      <c r="D20369" t="s">
        <v>34976</v>
      </c>
    </row>
    <row r="20370" spans="1:4" x14ac:dyDescent="0.2">
      <c r="A20370" s="263" t="s">
        <v>21323</v>
      </c>
      <c r="B20370" s="263" t="s">
        <v>33649</v>
      </c>
      <c r="C20370" s="263" t="s">
        <v>23574</v>
      </c>
      <c r="D20370" t="s">
        <v>34976</v>
      </c>
    </row>
    <row r="20371" spans="1:4" x14ac:dyDescent="0.2">
      <c r="A20371" s="263" t="s">
        <v>11000</v>
      </c>
      <c r="B20371" s="263" t="s">
        <v>33650</v>
      </c>
      <c r="C20371" s="263" t="s">
        <v>23574</v>
      </c>
      <c r="D20371" t="s">
        <v>34976</v>
      </c>
    </row>
    <row r="20372" spans="1:4" x14ac:dyDescent="0.2">
      <c r="A20372" s="263" t="s">
        <v>21324</v>
      </c>
      <c r="B20372" s="263" t="s">
        <v>33650</v>
      </c>
      <c r="C20372" s="263" t="s">
        <v>23574</v>
      </c>
      <c r="D20372" t="s">
        <v>34976</v>
      </c>
    </row>
    <row r="20373" spans="1:4" x14ac:dyDescent="0.2">
      <c r="A20373" s="263" t="s">
        <v>11001</v>
      </c>
      <c r="B20373" s="263" t="s">
        <v>33651</v>
      </c>
      <c r="C20373" s="263" t="s">
        <v>23574</v>
      </c>
      <c r="D20373" t="s">
        <v>34976</v>
      </c>
    </row>
    <row r="20374" spans="1:4" x14ac:dyDescent="0.2">
      <c r="A20374" s="263" t="s">
        <v>21325</v>
      </c>
      <c r="B20374" s="263" t="s">
        <v>33651</v>
      </c>
      <c r="C20374" s="263" t="s">
        <v>23574</v>
      </c>
      <c r="D20374" t="s">
        <v>34976</v>
      </c>
    </row>
    <row r="20375" spans="1:4" x14ac:dyDescent="0.2">
      <c r="A20375" s="263" t="s">
        <v>11002</v>
      </c>
      <c r="B20375" s="263" t="s">
        <v>24170</v>
      </c>
      <c r="C20375" s="263" t="s">
        <v>23574</v>
      </c>
      <c r="D20375" t="s">
        <v>34976</v>
      </c>
    </row>
    <row r="20376" spans="1:4" x14ac:dyDescent="0.2">
      <c r="A20376" s="263" t="s">
        <v>21326</v>
      </c>
      <c r="B20376" s="263" t="s">
        <v>24170</v>
      </c>
      <c r="C20376" s="263" t="s">
        <v>23574</v>
      </c>
      <c r="D20376" t="s">
        <v>34976</v>
      </c>
    </row>
    <row r="20377" spans="1:4" x14ac:dyDescent="0.2">
      <c r="A20377" s="263" t="s">
        <v>11003</v>
      </c>
      <c r="B20377" s="263" t="s">
        <v>33652</v>
      </c>
      <c r="C20377" s="263" t="s">
        <v>23574</v>
      </c>
      <c r="D20377" t="s">
        <v>34976</v>
      </c>
    </row>
    <row r="20378" spans="1:4" x14ac:dyDescent="0.2">
      <c r="A20378" s="263" t="s">
        <v>21327</v>
      </c>
      <c r="B20378" s="263" t="s">
        <v>33652</v>
      </c>
      <c r="C20378" s="263" t="s">
        <v>23574</v>
      </c>
      <c r="D20378" t="s">
        <v>34976</v>
      </c>
    </row>
    <row r="20379" spans="1:4" x14ac:dyDescent="0.2">
      <c r="A20379" s="263" t="s">
        <v>5401</v>
      </c>
      <c r="B20379" s="263" t="s">
        <v>33653</v>
      </c>
      <c r="C20379" s="263" t="s">
        <v>426</v>
      </c>
      <c r="D20379" t="s">
        <v>10</v>
      </c>
    </row>
    <row r="20380" spans="1:4" x14ac:dyDescent="0.2">
      <c r="A20380" s="263" t="s">
        <v>5402</v>
      </c>
      <c r="B20380" s="263" t="s">
        <v>33653</v>
      </c>
      <c r="C20380" s="263" t="s">
        <v>426</v>
      </c>
      <c r="D20380" t="s">
        <v>10</v>
      </c>
    </row>
    <row r="20381" spans="1:4" x14ac:dyDescent="0.2">
      <c r="A20381" s="263" t="s">
        <v>5403</v>
      </c>
      <c r="B20381" s="263" t="s">
        <v>33653</v>
      </c>
      <c r="C20381" s="263" t="s">
        <v>426</v>
      </c>
      <c r="D20381" t="s">
        <v>10</v>
      </c>
    </row>
    <row r="20382" spans="1:4" x14ac:dyDescent="0.2">
      <c r="A20382" s="263" t="s">
        <v>21328</v>
      </c>
      <c r="B20382" s="263" t="s">
        <v>33653</v>
      </c>
      <c r="C20382" s="263" t="s">
        <v>426</v>
      </c>
      <c r="D20382" t="s">
        <v>10</v>
      </c>
    </row>
    <row r="20383" spans="1:4" x14ac:dyDescent="0.2">
      <c r="A20383" s="263" t="s">
        <v>21329</v>
      </c>
      <c r="B20383" s="263" t="s">
        <v>33653</v>
      </c>
      <c r="C20383" s="263" t="s">
        <v>426</v>
      </c>
      <c r="D20383" t="s">
        <v>10</v>
      </c>
    </row>
    <row r="20384" spans="1:4" x14ac:dyDescent="0.2">
      <c r="A20384" s="263" t="s">
        <v>21330</v>
      </c>
      <c r="B20384" s="263" t="s">
        <v>33653</v>
      </c>
      <c r="C20384" s="263" t="s">
        <v>426</v>
      </c>
      <c r="D20384" t="s">
        <v>10</v>
      </c>
    </row>
    <row r="20385" spans="1:4" x14ac:dyDescent="0.2">
      <c r="A20385" s="263" t="s">
        <v>5404</v>
      </c>
      <c r="B20385" s="263" t="s">
        <v>24171</v>
      </c>
      <c r="C20385" s="263" t="s">
        <v>426</v>
      </c>
      <c r="D20385" t="s">
        <v>10</v>
      </c>
    </row>
    <row r="20386" spans="1:4" x14ac:dyDescent="0.2">
      <c r="A20386" s="263" t="s">
        <v>5405</v>
      </c>
      <c r="B20386" s="263" t="s">
        <v>24172</v>
      </c>
      <c r="C20386" s="263" t="s">
        <v>426</v>
      </c>
      <c r="D20386" t="s">
        <v>10</v>
      </c>
    </row>
    <row r="20387" spans="1:4" x14ac:dyDescent="0.2">
      <c r="A20387" s="263" t="s">
        <v>5406</v>
      </c>
      <c r="B20387" s="263" t="s">
        <v>24171</v>
      </c>
      <c r="C20387" s="263" t="s">
        <v>426</v>
      </c>
      <c r="D20387" t="s">
        <v>10</v>
      </c>
    </row>
    <row r="20388" spans="1:4" x14ac:dyDescent="0.2">
      <c r="A20388" s="263" t="s">
        <v>21331</v>
      </c>
      <c r="B20388" s="263" t="s">
        <v>24171</v>
      </c>
      <c r="C20388" s="263" t="s">
        <v>426</v>
      </c>
      <c r="D20388" t="s">
        <v>10</v>
      </c>
    </row>
    <row r="20389" spans="1:4" x14ac:dyDescent="0.2">
      <c r="A20389" s="263" t="s">
        <v>21332</v>
      </c>
      <c r="B20389" s="263" t="s">
        <v>24172</v>
      </c>
      <c r="C20389" s="263" t="s">
        <v>426</v>
      </c>
      <c r="D20389" t="s">
        <v>10</v>
      </c>
    </row>
    <row r="20390" spans="1:4" x14ac:dyDescent="0.2">
      <c r="A20390" s="263" t="s">
        <v>21333</v>
      </c>
      <c r="B20390" s="263" t="s">
        <v>24171</v>
      </c>
      <c r="C20390" s="263" t="s">
        <v>426</v>
      </c>
      <c r="D20390" t="s">
        <v>10</v>
      </c>
    </row>
    <row r="20391" spans="1:4" x14ac:dyDescent="0.2">
      <c r="A20391" s="263" t="s">
        <v>5407</v>
      </c>
      <c r="B20391" s="263" t="s">
        <v>33654</v>
      </c>
      <c r="C20391" s="263" t="s">
        <v>426</v>
      </c>
      <c r="D20391" t="s">
        <v>10</v>
      </c>
    </row>
    <row r="20392" spans="1:4" x14ac:dyDescent="0.2">
      <c r="A20392" s="263" t="s">
        <v>5408</v>
      </c>
      <c r="B20392" s="263" t="s">
        <v>33654</v>
      </c>
      <c r="C20392" s="263" t="s">
        <v>426</v>
      </c>
      <c r="D20392" t="s">
        <v>10</v>
      </c>
    </row>
    <row r="20393" spans="1:4" x14ac:dyDescent="0.2">
      <c r="A20393" s="263" t="s">
        <v>5409</v>
      </c>
      <c r="B20393" s="263" t="s">
        <v>33654</v>
      </c>
      <c r="C20393" s="263" t="s">
        <v>426</v>
      </c>
      <c r="D20393" t="s">
        <v>10</v>
      </c>
    </row>
    <row r="20394" spans="1:4" x14ac:dyDescent="0.2">
      <c r="A20394" s="263" t="s">
        <v>21334</v>
      </c>
      <c r="B20394" s="263" t="s">
        <v>33654</v>
      </c>
      <c r="C20394" s="263" t="s">
        <v>426</v>
      </c>
      <c r="D20394" t="s">
        <v>10</v>
      </c>
    </row>
    <row r="20395" spans="1:4" x14ac:dyDescent="0.2">
      <c r="A20395" s="263" t="s">
        <v>21335</v>
      </c>
      <c r="B20395" s="263" t="s">
        <v>33654</v>
      </c>
      <c r="C20395" s="263" t="s">
        <v>426</v>
      </c>
      <c r="D20395" t="s">
        <v>10</v>
      </c>
    </row>
    <row r="20396" spans="1:4" x14ac:dyDescent="0.2">
      <c r="A20396" s="263" t="s">
        <v>21336</v>
      </c>
      <c r="B20396" s="263" t="s">
        <v>33654</v>
      </c>
      <c r="C20396" s="263" t="s">
        <v>426</v>
      </c>
      <c r="D20396" t="s">
        <v>10</v>
      </c>
    </row>
    <row r="20397" spans="1:4" x14ac:dyDescent="0.2">
      <c r="A20397" s="263" t="s">
        <v>11004</v>
      </c>
      <c r="B20397" s="263" t="s">
        <v>33655</v>
      </c>
      <c r="C20397" s="263" t="s">
        <v>426</v>
      </c>
      <c r="D20397" t="s">
        <v>10</v>
      </c>
    </row>
    <row r="20398" spans="1:4" x14ac:dyDescent="0.2">
      <c r="A20398" s="263" t="s">
        <v>11005</v>
      </c>
      <c r="B20398" s="263" t="s">
        <v>33655</v>
      </c>
      <c r="C20398" s="263" t="s">
        <v>426</v>
      </c>
      <c r="D20398" t="s">
        <v>10</v>
      </c>
    </row>
    <row r="20399" spans="1:4" x14ac:dyDescent="0.2">
      <c r="A20399" s="263" t="s">
        <v>11006</v>
      </c>
      <c r="B20399" s="263" t="s">
        <v>33655</v>
      </c>
      <c r="C20399" s="263" t="s">
        <v>426</v>
      </c>
      <c r="D20399" t="s">
        <v>10</v>
      </c>
    </row>
    <row r="20400" spans="1:4" x14ac:dyDescent="0.2">
      <c r="A20400" s="263" t="s">
        <v>21337</v>
      </c>
      <c r="B20400" s="263" t="s">
        <v>33655</v>
      </c>
      <c r="C20400" s="263" t="s">
        <v>426</v>
      </c>
      <c r="D20400" t="s">
        <v>10</v>
      </c>
    </row>
    <row r="20401" spans="1:4" x14ac:dyDescent="0.2">
      <c r="A20401" s="263" t="s">
        <v>21338</v>
      </c>
      <c r="B20401" s="263" t="s">
        <v>33655</v>
      </c>
      <c r="C20401" s="263" t="s">
        <v>426</v>
      </c>
      <c r="D20401" t="s">
        <v>10</v>
      </c>
    </row>
    <row r="20402" spans="1:4" x14ac:dyDescent="0.2">
      <c r="A20402" s="263" t="s">
        <v>21339</v>
      </c>
      <c r="B20402" s="263" t="s">
        <v>33655</v>
      </c>
      <c r="C20402" s="263" t="s">
        <v>426</v>
      </c>
      <c r="D20402" t="s">
        <v>10</v>
      </c>
    </row>
    <row r="20403" spans="1:4" x14ac:dyDescent="0.2">
      <c r="A20403" s="263" t="s">
        <v>5410</v>
      </c>
      <c r="B20403" s="263" t="s">
        <v>33656</v>
      </c>
      <c r="C20403" s="263" t="s">
        <v>426</v>
      </c>
      <c r="D20403" t="s">
        <v>10</v>
      </c>
    </row>
    <row r="20404" spans="1:4" x14ac:dyDescent="0.2">
      <c r="A20404" s="263" t="s">
        <v>5411</v>
      </c>
      <c r="B20404" s="263" t="s">
        <v>33656</v>
      </c>
      <c r="C20404" s="263" t="s">
        <v>426</v>
      </c>
      <c r="D20404" t="s">
        <v>10</v>
      </c>
    </row>
    <row r="20405" spans="1:4" x14ac:dyDescent="0.2">
      <c r="A20405" s="263" t="s">
        <v>5412</v>
      </c>
      <c r="B20405" s="263" t="s">
        <v>33656</v>
      </c>
      <c r="C20405" s="263" t="s">
        <v>426</v>
      </c>
      <c r="D20405" t="s">
        <v>10</v>
      </c>
    </row>
    <row r="20406" spans="1:4" x14ac:dyDescent="0.2">
      <c r="A20406" s="263" t="s">
        <v>21340</v>
      </c>
      <c r="B20406" s="263" t="s">
        <v>33656</v>
      </c>
      <c r="C20406" s="263" t="s">
        <v>426</v>
      </c>
      <c r="D20406" t="s">
        <v>10</v>
      </c>
    </row>
    <row r="20407" spans="1:4" x14ac:dyDescent="0.2">
      <c r="A20407" s="263" t="s">
        <v>21341</v>
      </c>
      <c r="B20407" s="263" t="s">
        <v>33656</v>
      </c>
      <c r="C20407" s="263" t="s">
        <v>426</v>
      </c>
      <c r="D20407" t="s">
        <v>10</v>
      </c>
    </row>
    <row r="20408" spans="1:4" x14ac:dyDescent="0.2">
      <c r="A20408" s="263" t="s">
        <v>21342</v>
      </c>
      <c r="B20408" s="263" t="s">
        <v>33656</v>
      </c>
      <c r="C20408" s="263" t="s">
        <v>426</v>
      </c>
      <c r="D20408" t="s">
        <v>10</v>
      </c>
    </row>
    <row r="20409" spans="1:4" x14ac:dyDescent="0.2">
      <c r="A20409" s="263" t="s">
        <v>5413</v>
      </c>
      <c r="B20409" s="263" t="s">
        <v>33657</v>
      </c>
      <c r="C20409" s="263" t="s">
        <v>426</v>
      </c>
      <c r="D20409" t="s">
        <v>10</v>
      </c>
    </row>
    <row r="20410" spans="1:4" x14ac:dyDescent="0.2">
      <c r="A20410" s="263" t="s">
        <v>5414</v>
      </c>
      <c r="B20410" s="263" t="s">
        <v>33657</v>
      </c>
      <c r="C20410" s="263" t="s">
        <v>426</v>
      </c>
      <c r="D20410" t="s">
        <v>10</v>
      </c>
    </row>
    <row r="20411" spans="1:4" x14ac:dyDescent="0.2">
      <c r="A20411" s="263" t="s">
        <v>5415</v>
      </c>
      <c r="B20411" s="263" t="s">
        <v>33657</v>
      </c>
      <c r="C20411" s="263" t="s">
        <v>426</v>
      </c>
      <c r="D20411" t="s">
        <v>10</v>
      </c>
    </row>
    <row r="20412" spans="1:4" x14ac:dyDescent="0.2">
      <c r="A20412" s="263" t="s">
        <v>21343</v>
      </c>
      <c r="B20412" s="263" t="s">
        <v>33657</v>
      </c>
      <c r="C20412" s="263" t="s">
        <v>426</v>
      </c>
      <c r="D20412" t="s">
        <v>10</v>
      </c>
    </row>
    <row r="20413" spans="1:4" x14ac:dyDescent="0.2">
      <c r="A20413" s="263" t="s">
        <v>21344</v>
      </c>
      <c r="B20413" s="263" t="s">
        <v>33657</v>
      </c>
      <c r="C20413" s="263" t="s">
        <v>426</v>
      </c>
      <c r="D20413" t="s">
        <v>10</v>
      </c>
    </row>
    <row r="20414" spans="1:4" x14ac:dyDescent="0.2">
      <c r="A20414" s="263" t="s">
        <v>21345</v>
      </c>
      <c r="B20414" s="263" t="s">
        <v>33657</v>
      </c>
      <c r="C20414" s="263" t="s">
        <v>426</v>
      </c>
      <c r="D20414" t="s">
        <v>10</v>
      </c>
    </row>
    <row r="20415" spans="1:4" x14ac:dyDescent="0.2">
      <c r="A20415" s="263" t="s">
        <v>5416</v>
      </c>
      <c r="B20415" s="263" t="s">
        <v>33658</v>
      </c>
      <c r="C20415" s="263" t="s">
        <v>426</v>
      </c>
      <c r="D20415" t="s">
        <v>10</v>
      </c>
    </row>
    <row r="20416" spans="1:4" x14ac:dyDescent="0.2">
      <c r="A20416" s="263" t="s">
        <v>5417</v>
      </c>
      <c r="B20416" s="263" t="s">
        <v>33659</v>
      </c>
      <c r="C20416" s="263" t="s">
        <v>426</v>
      </c>
      <c r="D20416" t="s">
        <v>10</v>
      </c>
    </row>
    <row r="20417" spans="1:4" x14ac:dyDescent="0.2">
      <c r="A20417" s="263" t="s">
        <v>21346</v>
      </c>
      <c r="B20417" s="263" t="s">
        <v>33658</v>
      </c>
      <c r="C20417" s="263" t="s">
        <v>426</v>
      </c>
      <c r="D20417" t="s">
        <v>10</v>
      </c>
    </row>
    <row r="20418" spans="1:4" x14ac:dyDescent="0.2">
      <c r="A20418" s="263" t="s">
        <v>21347</v>
      </c>
      <c r="B20418" s="263" t="s">
        <v>33659</v>
      </c>
      <c r="C20418" s="263" t="s">
        <v>426</v>
      </c>
      <c r="D20418" t="s">
        <v>10</v>
      </c>
    </row>
    <row r="20419" spans="1:4" x14ac:dyDescent="0.2">
      <c r="A20419" s="263" t="s">
        <v>5418</v>
      </c>
      <c r="B20419" s="263" t="s">
        <v>24173</v>
      </c>
      <c r="C20419" s="263" t="s">
        <v>426</v>
      </c>
      <c r="D20419" t="s">
        <v>10</v>
      </c>
    </row>
    <row r="20420" spans="1:4" x14ac:dyDescent="0.2">
      <c r="A20420" s="263" t="s">
        <v>5419</v>
      </c>
      <c r="B20420" s="263" t="s">
        <v>24173</v>
      </c>
      <c r="C20420" s="263" t="s">
        <v>426</v>
      </c>
      <c r="D20420" t="s">
        <v>10</v>
      </c>
    </row>
    <row r="20421" spans="1:4" x14ac:dyDescent="0.2">
      <c r="A20421" s="263" t="s">
        <v>5420</v>
      </c>
      <c r="B20421" s="263" t="s">
        <v>24173</v>
      </c>
      <c r="C20421" s="263" t="s">
        <v>426</v>
      </c>
      <c r="D20421" t="s">
        <v>10</v>
      </c>
    </row>
    <row r="20422" spans="1:4" x14ac:dyDescent="0.2">
      <c r="A20422" s="263" t="s">
        <v>21348</v>
      </c>
      <c r="B20422" s="263" t="s">
        <v>24173</v>
      </c>
      <c r="C20422" s="263" t="s">
        <v>426</v>
      </c>
      <c r="D20422" t="s">
        <v>10</v>
      </c>
    </row>
    <row r="20423" spans="1:4" x14ac:dyDescent="0.2">
      <c r="A20423" s="263" t="s">
        <v>21349</v>
      </c>
      <c r="B20423" s="263" t="s">
        <v>24173</v>
      </c>
      <c r="C20423" s="263" t="s">
        <v>426</v>
      </c>
      <c r="D20423" t="s">
        <v>10</v>
      </c>
    </row>
    <row r="20424" spans="1:4" x14ac:dyDescent="0.2">
      <c r="A20424" s="263" t="s">
        <v>21350</v>
      </c>
      <c r="B20424" s="263" t="s">
        <v>24173</v>
      </c>
      <c r="C20424" s="263" t="s">
        <v>426</v>
      </c>
      <c r="D20424" t="s">
        <v>10</v>
      </c>
    </row>
    <row r="20425" spans="1:4" x14ac:dyDescent="0.2">
      <c r="A20425" s="263" t="s">
        <v>5421</v>
      </c>
      <c r="B20425" s="263" t="s">
        <v>33660</v>
      </c>
      <c r="C20425" s="263" t="s">
        <v>426</v>
      </c>
      <c r="D20425" t="s">
        <v>10</v>
      </c>
    </row>
    <row r="20426" spans="1:4" x14ac:dyDescent="0.2">
      <c r="A20426" s="263" t="s">
        <v>5422</v>
      </c>
      <c r="B20426" s="263" t="s">
        <v>33660</v>
      </c>
      <c r="C20426" s="263" t="s">
        <v>426</v>
      </c>
      <c r="D20426" t="s">
        <v>10</v>
      </c>
    </row>
    <row r="20427" spans="1:4" x14ac:dyDescent="0.2">
      <c r="A20427" s="263" t="s">
        <v>5423</v>
      </c>
      <c r="B20427" s="263" t="s">
        <v>33660</v>
      </c>
      <c r="C20427" s="263" t="s">
        <v>426</v>
      </c>
      <c r="D20427" t="s">
        <v>10</v>
      </c>
    </row>
    <row r="20428" spans="1:4" x14ac:dyDescent="0.2">
      <c r="A20428" s="263" t="s">
        <v>21351</v>
      </c>
      <c r="B20428" s="263" t="s">
        <v>33660</v>
      </c>
      <c r="C20428" s="263" t="s">
        <v>426</v>
      </c>
      <c r="D20428" t="s">
        <v>10</v>
      </c>
    </row>
    <row r="20429" spans="1:4" x14ac:dyDescent="0.2">
      <c r="A20429" s="263" t="s">
        <v>21352</v>
      </c>
      <c r="B20429" s="263" t="s">
        <v>33660</v>
      </c>
      <c r="C20429" s="263" t="s">
        <v>426</v>
      </c>
      <c r="D20429" t="s">
        <v>10</v>
      </c>
    </row>
    <row r="20430" spans="1:4" x14ac:dyDescent="0.2">
      <c r="A20430" s="263" t="s">
        <v>21353</v>
      </c>
      <c r="B20430" s="263" t="s">
        <v>33660</v>
      </c>
      <c r="C20430" s="263" t="s">
        <v>426</v>
      </c>
      <c r="D20430" t="s">
        <v>10</v>
      </c>
    </row>
    <row r="20431" spans="1:4" x14ac:dyDescent="0.2">
      <c r="A20431" s="263" t="s">
        <v>5424</v>
      </c>
      <c r="B20431" s="263" t="s">
        <v>33661</v>
      </c>
      <c r="C20431" s="263" t="s">
        <v>426</v>
      </c>
      <c r="D20431" t="s">
        <v>10</v>
      </c>
    </row>
    <row r="20432" spans="1:4" x14ac:dyDescent="0.2">
      <c r="A20432" s="263" t="s">
        <v>5425</v>
      </c>
      <c r="B20432" s="263" t="s">
        <v>33661</v>
      </c>
      <c r="C20432" s="263" t="s">
        <v>426</v>
      </c>
      <c r="D20432" t="s">
        <v>10</v>
      </c>
    </row>
    <row r="20433" spans="1:4" x14ac:dyDescent="0.2">
      <c r="A20433" s="263" t="s">
        <v>5426</v>
      </c>
      <c r="B20433" s="263" t="s">
        <v>33661</v>
      </c>
      <c r="C20433" s="263" t="s">
        <v>426</v>
      </c>
      <c r="D20433" t="s">
        <v>10</v>
      </c>
    </row>
    <row r="20434" spans="1:4" x14ac:dyDescent="0.2">
      <c r="A20434" s="263" t="s">
        <v>21354</v>
      </c>
      <c r="B20434" s="263" t="s">
        <v>33661</v>
      </c>
      <c r="C20434" s="263" t="s">
        <v>426</v>
      </c>
      <c r="D20434" t="s">
        <v>10</v>
      </c>
    </row>
    <row r="20435" spans="1:4" x14ac:dyDescent="0.2">
      <c r="A20435" s="263" t="s">
        <v>21355</v>
      </c>
      <c r="B20435" s="263" t="s">
        <v>33661</v>
      </c>
      <c r="C20435" s="263" t="s">
        <v>426</v>
      </c>
      <c r="D20435" t="s">
        <v>10</v>
      </c>
    </row>
    <row r="20436" spans="1:4" x14ac:dyDescent="0.2">
      <c r="A20436" s="263" t="s">
        <v>21356</v>
      </c>
      <c r="B20436" s="263" t="s">
        <v>33661</v>
      </c>
      <c r="C20436" s="263" t="s">
        <v>426</v>
      </c>
      <c r="D20436" t="s">
        <v>10</v>
      </c>
    </row>
    <row r="20437" spans="1:4" x14ac:dyDescent="0.2">
      <c r="A20437" s="263" t="s">
        <v>5427</v>
      </c>
      <c r="B20437" s="263" t="s">
        <v>33662</v>
      </c>
      <c r="C20437" s="263" t="s">
        <v>426</v>
      </c>
      <c r="D20437" t="s">
        <v>10</v>
      </c>
    </row>
    <row r="20438" spans="1:4" x14ac:dyDescent="0.2">
      <c r="A20438" s="263" t="s">
        <v>5428</v>
      </c>
      <c r="B20438" s="263" t="s">
        <v>33662</v>
      </c>
      <c r="C20438" s="263" t="s">
        <v>426</v>
      </c>
      <c r="D20438" t="s">
        <v>10</v>
      </c>
    </row>
    <row r="20439" spans="1:4" x14ac:dyDescent="0.2">
      <c r="A20439" s="263" t="s">
        <v>5429</v>
      </c>
      <c r="B20439" s="263" t="s">
        <v>33662</v>
      </c>
      <c r="C20439" s="263" t="s">
        <v>426</v>
      </c>
      <c r="D20439" t="s">
        <v>10</v>
      </c>
    </row>
    <row r="20440" spans="1:4" x14ac:dyDescent="0.2">
      <c r="A20440" s="263" t="s">
        <v>21357</v>
      </c>
      <c r="B20440" s="263" t="s">
        <v>33662</v>
      </c>
      <c r="C20440" s="263" t="s">
        <v>426</v>
      </c>
      <c r="D20440" t="s">
        <v>10</v>
      </c>
    </row>
    <row r="20441" spans="1:4" x14ac:dyDescent="0.2">
      <c r="A20441" s="263" t="s">
        <v>21358</v>
      </c>
      <c r="B20441" s="263" t="s">
        <v>33662</v>
      </c>
      <c r="C20441" s="263" t="s">
        <v>426</v>
      </c>
      <c r="D20441" t="s">
        <v>10</v>
      </c>
    </row>
    <row r="20442" spans="1:4" x14ac:dyDescent="0.2">
      <c r="A20442" s="263" t="s">
        <v>21359</v>
      </c>
      <c r="B20442" s="263" t="s">
        <v>33662</v>
      </c>
      <c r="C20442" s="263" t="s">
        <v>426</v>
      </c>
      <c r="D20442" t="s">
        <v>10</v>
      </c>
    </row>
    <row r="20443" spans="1:4" x14ac:dyDescent="0.2">
      <c r="A20443" s="263" t="s">
        <v>5430</v>
      </c>
      <c r="B20443" s="263" t="s">
        <v>33663</v>
      </c>
      <c r="C20443" s="263" t="s">
        <v>426</v>
      </c>
      <c r="D20443" t="s">
        <v>10</v>
      </c>
    </row>
    <row r="20444" spans="1:4" x14ac:dyDescent="0.2">
      <c r="A20444" s="263" t="s">
        <v>5431</v>
      </c>
      <c r="B20444" s="263" t="s">
        <v>33663</v>
      </c>
      <c r="C20444" s="263" t="s">
        <v>426</v>
      </c>
      <c r="D20444" t="s">
        <v>10</v>
      </c>
    </row>
    <row r="20445" spans="1:4" x14ac:dyDescent="0.2">
      <c r="A20445" s="263" t="s">
        <v>5432</v>
      </c>
      <c r="B20445" s="263" t="s">
        <v>33663</v>
      </c>
      <c r="C20445" s="263" t="s">
        <v>426</v>
      </c>
      <c r="D20445" t="s">
        <v>10</v>
      </c>
    </row>
    <row r="20446" spans="1:4" x14ac:dyDescent="0.2">
      <c r="A20446" s="263" t="s">
        <v>21360</v>
      </c>
      <c r="B20446" s="263" t="s">
        <v>33663</v>
      </c>
      <c r="C20446" s="263" t="s">
        <v>426</v>
      </c>
      <c r="D20446" t="s">
        <v>10</v>
      </c>
    </row>
    <row r="20447" spans="1:4" x14ac:dyDescent="0.2">
      <c r="A20447" s="263" t="s">
        <v>21361</v>
      </c>
      <c r="B20447" s="263" t="s">
        <v>33663</v>
      </c>
      <c r="C20447" s="263" t="s">
        <v>426</v>
      </c>
      <c r="D20447" t="s">
        <v>10</v>
      </c>
    </row>
    <row r="20448" spans="1:4" x14ac:dyDescent="0.2">
      <c r="A20448" s="263" t="s">
        <v>21362</v>
      </c>
      <c r="B20448" s="263" t="s">
        <v>33663</v>
      </c>
      <c r="C20448" s="263" t="s">
        <v>426</v>
      </c>
      <c r="D20448" t="s">
        <v>10</v>
      </c>
    </row>
    <row r="20449" spans="1:4" x14ac:dyDescent="0.2">
      <c r="A20449" s="263" t="s">
        <v>5433</v>
      </c>
      <c r="B20449" s="263" t="s">
        <v>33664</v>
      </c>
      <c r="C20449" s="263" t="s">
        <v>426</v>
      </c>
      <c r="D20449" t="s">
        <v>10</v>
      </c>
    </row>
    <row r="20450" spans="1:4" x14ac:dyDescent="0.2">
      <c r="A20450" s="263" t="s">
        <v>5434</v>
      </c>
      <c r="B20450" s="263" t="s">
        <v>33664</v>
      </c>
      <c r="C20450" s="263" t="s">
        <v>426</v>
      </c>
      <c r="D20450" t="s">
        <v>10</v>
      </c>
    </row>
    <row r="20451" spans="1:4" x14ac:dyDescent="0.2">
      <c r="A20451" s="263" t="s">
        <v>5435</v>
      </c>
      <c r="B20451" s="263" t="s">
        <v>33664</v>
      </c>
      <c r="C20451" s="263" t="s">
        <v>426</v>
      </c>
      <c r="D20451" t="s">
        <v>10</v>
      </c>
    </row>
    <row r="20452" spans="1:4" x14ac:dyDescent="0.2">
      <c r="A20452" s="263" t="s">
        <v>21363</v>
      </c>
      <c r="B20452" s="263" t="s">
        <v>33664</v>
      </c>
      <c r="C20452" s="263" t="s">
        <v>426</v>
      </c>
      <c r="D20452" t="s">
        <v>10</v>
      </c>
    </row>
    <row r="20453" spans="1:4" x14ac:dyDescent="0.2">
      <c r="A20453" s="263" t="s">
        <v>21364</v>
      </c>
      <c r="B20453" s="263" t="s">
        <v>33664</v>
      </c>
      <c r="C20453" s="263" t="s">
        <v>426</v>
      </c>
      <c r="D20453" t="s">
        <v>10</v>
      </c>
    </row>
    <row r="20454" spans="1:4" x14ac:dyDescent="0.2">
      <c r="A20454" s="263" t="s">
        <v>21365</v>
      </c>
      <c r="B20454" s="263" t="s">
        <v>33664</v>
      </c>
      <c r="C20454" s="263" t="s">
        <v>426</v>
      </c>
      <c r="D20454" t="s">
        <v>10</v>
      </c>
    </row>
    <row r="20455" spans="1:4" x14ac:dyDescent="0.2">
      <c r="A20455" s="263" t="s">
        <v>5436</v>
      </c>
      <c r="B20455" s="263" t="s">
        <v>33665</v>
      </c>
      <c r="C20455" s="263" t="s">
        <v>426</v>
      </c>
      <c r="D20455" t="s">
        <v>10</v>
      </c>
    </row>
    <row r="20456" spans="1:4" x14ac:dyDescent="0.2">
      <c r="A20456" s="263" t="s">
        <v>5437</v>
      </c>
      <c r="B20456" s="263" t="s">
        <v>33665</v>
      </c>
      <c r="C20456" s="263" t="s">
        <v>426</v>
      </c>
      <c r="D20456" t="s">
        <v>10</v>
      </c>
    </row>
    <row r="20457" spans="1:4" x14ac:dyDescent="0.2">
      <c r="A20457" s="263" t="s">
        <v>5438</v>
      </c>
      <c r="B20457" s="263" t="s">
        <v>33665</v>
      </c>
      <c r="C20457" s="263" t="s">
        <v>426</v>
      </c>
      <c r="D20457" t="s">
        <v>10</v>
      </c>
    </row>
    <row r="20458" spans="1:4" x14ac:dyDescent="0.2">
      <c r="A20458" s="263" t="s">
        <v>21366</v>
      </c>
      <c r="B20458" s="263" t="s">
        <v>33665</v>
      </c>
      <c r="C20458" s="263" t="s">
        <v>426</v>
      </c>
      <c r="D20458" t="s">
        <v>10</v>
      </c>
    </row>
    <row r="20459" spans="1:4" x14ac:dyDescent="0.2">
      <c r="A20459" s="263" t="s">
        <v>21367</v>
      </c>
      <c r="B20459" s="263" t="s">
        <v>33665</v>
      </c>
      <c r="C20459" s="263" t="s">
        <v>426</v>
      </c>
      <c r="D20459" t="s">
        <v>10</v>
      </c>
    </row>
    <row r="20460" spans="1:4" x14ac:dyDescent="0.2">
      <c r="A20460" s="263" t="s">
        <v>21368</v>
      </c>
      <c r="B20460" s="263" t="s">
        <v>33665</v>
      </c>
      <c r="C20460" s="263" t="s">
        <v>426</v>
      </c>
      <c r="D20460" t="s">
        <v>10</v>
      </c>
    </row>
    <row r="20461" spans="1:4" x14ac:dyDescent="0.2">
      <c r="A20461" s="263" t="s">
        <v>5439</v>
      </c>
      <c r="B20461" s="263" t="s">
        <v>33666</v>
      </c>
      <c r="C20461" s="263" t="s">
        <v>426</v>
      </c>
      <c r="D20461" t="s">
        <v>10</v>
      </c>
    </row>
    <row r="20462" spans="1:4" x14ac:dyDescent="0.2">
      <c r="A20462" s="263" t="s">
        <v>5440</v>
      </c>
      <c r="B20462" s="263" t="s">
        <v>33666</v>
      </c>
      <c r="C20462" s="263" t="s">
        <v>426</v>
      </c>
      <c r="D20462" t="s">
        <v>10</v>
      </c>
    </row>
    <row r="20463" spans="1:4" x14ac:dyDescent="0.2">
      <c r="A20463" s="263" t="s">
        <v>5441</v>
      </c>
      <c r="B20463" s="263" t="s">
        <v>33667</v>
      </c>
      <c r="C20463" s="263" t="s">
        <v>426</v>
      </c>
      <c r="D20463" t="s">
        <v>10</v>
      </c>
    </row>
    <row r="20464" spans="1:4" x14ac:dyDescent="0.2">
      <c r="A20464" s="263" t="s">
        <v>21369</v>
      </c>
      <c r="B20464" s="263" t="s">
        <v>33666</v>
      </c>
      <c r="C20464" s="263" t="s">
        <v>426</v>
      </c>
      <c r="D20464" t="s">
        <v>10</v>
      </c>
    </row>
    <row r="20465" spans="1:4" x14ac:dyDescent="0.2">
      <c r="A20465" s="263" t="s">
        <v>21370</v>
      </c>
      <c r="B20465" s="263" t="s">
        <v>33666</v>
      </c>
      <c r="C20465" s="263" t="s">
        <v>426</v>
      </c>
      <c r="D20465" t="s">
        <v>10</v>
      </c>
    </row>
    <row r="20466" spans="1:4" x14ac:dyDescent="0.2">
      <c r="A20466" s="263" t="s">
        <v>21371</v>
      </c>
      <c r="B20466" s="263" t="s">
        <v>33667</v>
      </c>
      <c r="C20466" s="263" t="s">
        <v>426</v>
      </c>
      <c r="D20466" t="s">
        <v>10</v>
      </c>
    </row>
    <row r="20467" spans="1:4" x14ac:dyDescent="0.2">
      <c r="A20467" s="263" t="s">
        <v>5442</v>
      </c>
      <c r="B20467" s="263" t="s">
        <v>33668</v>
      </c>
      <c r="C20467" s="263" t="s">
        <v>426</v>
      </c>
      <c r="D20467" t="s">
        <v>10</v>
      </c>
    </row>
    <row r="20468" spans="1:4" x14ac:dyDescent="0.2">
      <c r="A20468" s="263" t="s">
        <v>5443</v>
      </c>
      <c r="B20468" s="263" t="s">
        <v>33668</v>
      </c>
      <c r="C20468" s="263" t="s">
        <v>426</v>
      </c>
      <c r="D20468" t="s">
        <v>10</v>
      </c>
    </row>
    <row r="20469" spans="1:4" x14ac:dyDescent="0.2">
      <c r="A20469" s="263" t="s">
        <v>5444</v>
      </c>
      <c r="B20469" s="263" t="s">
        <v>33668</v>
      </c>
      <c r="C20469" s="263" t="s">
        <v>426</v>
      </c>
      <c r="D20469" t="s">
        <v>10</v>
      </c>
    </row>
    <row r="20470" spans="1:4" x14ac:dyDescent="0.2">
      <c r="A20470" s="263" t="s">
        <v>21372</v>
      </c>
      <c r="B20470" s="263" t="s">
        <v>33668</v>
      </c>
      <c r="C20470" s="263" t="s">
        <v>426</v>
      </c>
      <c r="D20470" t="s">
        <v>10</v>
      </c>
    </row>
    <row r="20471" spans="1:4" x14ac:dyDescent="0.2">
      <c r="A20471" s="263" t="s">
        <v>21373</v>
      </c>
      <c r="B20471" s="263" t="s">
        <v>33668</v>
      </c>
      <c r="C20471" s="263" t="s">
        <v>426</v>
      </c>
      <c r="D20471" t="s">
        <v>10</v>
      </c>
    </row>
    <row r="20472" spans="1:4" x14ac:dyDescent="0.2">
      <c r="A20472" s="263" t="s">
        <v>21374</v>
      </c>
      <c r="B20472" s="263" t="s">
        <v>33668</v>
      </c>
      <c r="C20472" s="263" t="s">
        <v>426</v>
      </c>
      <c r="D20472" t="s">
        <v>10</v>
      </c>
    </row>
    <row r="20473" spans="1:4" x14ac:dyDescent="0.2">
      <c r="A20473" s="263" t="s">
        <v>5445</v>
      </c>
      <c r="B20473" s="263" t="s">
        <v>33669</v>
      </c>
      <c r="C20473" s="263" t="s">
        <v>426</v>
      </c>
      <c r="D20473" t="s">
        <v>10</v>
      </c>
    </row>
    <row r="20474" spans="1:4" x14ac:dyDescent="0.2">
      <c r="A20474" s="263" t="s">
        <v>5446</v>
      </c>
      <c r="B20474" s="263" t="s">
        <v>33669</v>
      </c>
      <c r="C20474" s="263" t="s">
        <v>426</v>
      </c>
      <c r="D20474" t="s">
        <v>10</v>
      </c>
    </row>
    <row r="20475" spans="1:4" x14ac:dyDescent="0.2">
      <c r="A20475" s="263" t="s">
        <v>5447</v>
      </c>
      <c r="B20475" s="263" t="s">
        <v>33669</v>
      </c>
      <c r="C20475" s="263" t="s">
        <v>426</v>
      </c>
      <c r="D20475" t="s">
        <v>10</v>
      </c>
    </row>
    <row r="20476" spans="1:4" x14ac:dyDescent="0.2">
      <c r="A20476" s="263" t="s">
        <v>21375</v>
      </c>
      <c r="B20476" s="263" t="s">
        <v>33669</v>
      </c>
      <c r="C20476" s="263" t="s">
        <v>426</v>
      </c>
      <c r="D20476" t="s">
        <v>10</v>
      </c>
    </row>
    <row r="20477" spans="1:4" x14ac:dyDescent="0.2">
      <c r="A20477" s="263" t="s">
        <v>21376</v>
      </c>
      <c r="B20477" s="263" t="s">
        <v>33669</v>
      </c>
      <c r="C20477" s="263" t="s">
        <v>426</v>
      </c>
      <c r="D20477" t="s">
        <v>10</v>
      </c>
    </row>
    <row r="20478" spans="1:4" x14ac:dyDescent="0.2">
      <c r="A20478" s="263" t="s">
        <v>21377</v>
      </c>
      <c r="B20478" s="263" t="s">
        <v>33669</v>
      </c>
      <c r="C20478" s="263" t="s">
        <v>426</v>
      </c>
      <c r="D20478" t="s">
        <v>10</v>
      </c>
    </row>
    <row r="20479" spans="1:4" x14ac:dyDescent="0.2">
      <c r="A20479" s="263" t="s">
        <v>11007</v>
      </c>
      <c r="B20479" s="263" t="s">
        <v>33670</v>
      </c>
      <c r="C20479" s="263" t="s">
        <v>426</v>
      </c>
      <c r="D20479" t="s">
        <v>10</v>
      </c>
    </row>
    <row r="20480" spans="1:4" x14ac:dyDescent="0.2">
      <c r="A20480" s="263" t="s">
        <v>11008</v>
      </c>
      <c r="B20480" s="263" t="s">
        <v>33670</v>
      </c>
      <c r="C20480" s="263" t="s">
        <v>426</v>
      </c>
      <c r="D20480" t="s">
        <v>10</v>
      </c>
    </row>
    <row r="20481" spans="1:4" x14ac:dyDescent="0.2">
      <c r="A20481" s="263" t="s">
        <v>11009</v>
      </c>
      <c r="B20481" s="263" t="s">
        <v>33670</v>
      </c>
      <c r="C20481" s="263" t="s">
        <v>426</v>
      </c>
      <c r="D20481" t="s">
        <v>10</v>
      </c>
    </row>
    <row r="20482" spans="1:4" x14ac:dyDescent="0.2">
      <c r="A20482" s="263" t="s">
        <v>21378</v>
      </c>
      <c r="B20482" s="263" t="s">
        <v>33670</v>
      </c>
      <c r="C20482" s="263" t="s">
        <v>426</v>
      </c>
      <c r="D20482" t="s">
        <v>10</v>
      </c>
    </row>
    <row r="20483" spans="1:4" x14ac:dyDescent="0.2">
      <c r="A20483" s="263" t="s">
        <v>21379</v>
      </c>
      <c r="B20483" s="263" t="s">
        <v>33670</v>
      </c>
      <c r="C20483" s="263" t="s">
        <v>426</v>
      </c>
      <c r="D20483" t="s">
        <v>10</v>
      </c>
    </row>
    <row r="20484" spans="1:4" x14ac:dyDescent="0.2">
      <c r="A20484" s="263" t="s">
        <v>21380</v>
      </c>
      <c r="B20484" s="263" t="s">
        <v>33670</v>
      </c>
      <c r="C20484" s="263" t="s">
        <v>426</v>
      </c>
      <c r="D20484" t="s">
        <v>10</v>
      </c>
    </row>
    <row r="20485" spans="1:4" x14ac:dyDescent="0.2">
      <c r="A20485" s="263" t="s">
        <v>11010</v>
      </c>
      <c r="B20485" s="263" t="s">
        <v>33671</v>
      </c>
      <c r="C20485" s="263" t="s">
        <v>426</v>
      </c>
      <c r="D20485" t="s">
        <v>10</v>
      </c>
    </row>
    <row r="20486" spans="1:4" x14ac:dyDescent="0.2">
      <c r="A20486" s="263" t="s">
        <v>11011</v>
      </c>
      <c r="B20486" s="263" t="s">
        <v>33671</v>
      </c>
      <c r="C20486" s="263" t="s">
        <v>426</v>
      </c>
      <c r="D20486" t="s">
        <v>10</v>
      </c>
    </row>
    <row r="20487" spans="1:4" x14ac:dyDescent="0.2">
      <c r="A20487" s="263" t="s">
        <v>21381</v>
      </c>
      <c r="B20487" s="263" t="s">
        <v>33671</v>
      </c>
      <c r="C20487" s="263" t="s">
        <v>426</v>
      </c>
      <c r="D20487" t="s">
        <v>10</v>
      </c>
    </row>
    <row r="20488" spans="1:4" x14ac:dyDescent="0.2">
      <c r="A20488" s="263" t="s">
        <v>21382</v>
      </c>
      <c r="B20488" s="263" t="s">
        <v>33671</v>
      </c>
      <c r="C20488" s="263" t="s">
        <v>426</v>
      </c>
      <c r="D20488" t="s">
        <v>10</v>
      </c>
    </row>
    <row r="20489" spans="1:4" x14ac:dyDescent="0.2">
      <c r="A20489" s="263" t="s">
        <v>11012</v>
      </c>
      <c r="B20489" s="263" t="s">
        <v>33672</v>
      </c>
      <c r="C20489" s="263" t="s">
        <v>426</v>
      </c>
      <c r="D20489" t="s">
        <v>10</v>
      </c>
    </row>
    <row r="20490" spans="1:4" x14ac:dyDescent="0.2">
      <c r="A20490" s="263" t="s">
        <v>11013</v>
      </c>
      <c r="B20490" s="263" t="s">
        <v>33672</v>
      </c>
      <c r="C20490" s="263" t="s">
        <v>426</v>
      </c>
      <c r="D20490" t="s">
        <v>10</v>
      </c>
    </row>
    <row r="20491" spans="1:4" x14ac:dyDescent="0.2">
      <c r="A20491" s="263" t="s">
        <v>21383</v>
      </c>
      <c r="B20491" s="263" t="s">
        <v>33672</v>
      </c>
      <c r="C20491" s="263" t="s">
        <v>426</v>
      </c>
      <c r="D20491" t="s">
        <v>10</v>
      </c>
    </row>
    <row r="20492" spans="1:4" x14ac:dyDescent="0.2">
      <c r="A20492" s="263" t="s">
        <v>21384</v>
      </c>
      <c r="B20492" s="263" t="s">
        <v>33672</v>
      </c>
      <c r="C20492" s="263" t="s">
        <v>426</v>
      </c>
      <c r="D20492" t="s">
        <v>10</v>
      </c>
    </row>
    <row r="20493" spans="1:4" x14ac:dyDescent="0.2">
      <c r="A20493" s="263" t="s">
        <v>5395</v>
      </c>
      <c r="B20493" s="263" t="s">
        <v>33673</v>
      </c>
      <c r="C20493" s="263" t="s">
        <v>426</v>
      </c>
      <c r="D20493" t="s">
        <v>10</v>
      </c>
    </row>
    <row r="20494" spans="1:4" x14ac:dyDescent="0.2">
      <c r="A20494" s="263" t="s">
        <v>5396</v>
      </c>
      <c r="B20494" s="263" t="s">
        <v>33673</v>
      </c>
      <c r="C20494" s="263" t="s">
        <v>426</v>
      </c>
      <c r="D20494" t="s">
        <v>10</v>
      </c>
    </row>
    <row r="20495" spans="1:4" x14ac:dyDescent="0.2">
      <c r="A20495" s="263" t="s">
        <v>21385</v>
      </c>
      <c r="B20495" s="263" t="s">
        <v>33673</v>
      </c>
      <c r="C20495" s="263" t="s">
        <v>426</v>
      </c>
      <c r="D20495" t="s">
        <v>10</v>
      </c>
    </row>
    <row r="20496" spans="1:4" x14ac:dyDescent="0.2">
      <c r="A20496" s="263" t="s">
        <v>21386</v>
      </c>
      <c r="B20496" s="263" t="s">
        <v>33673</v>
      </c>
      <c r="C20496" s="263" t="s">
        <v>426</v>
      </c>
      <c r="D20496" t="s">
        <v>10</v>
      </c>
    </row>
    <row r="20497" spans="1:4" x14ac:dyDescent="0.2">
      <c r="A20497" s="263" t="s">
        <v>5397</v>
      </c>
      <c r="B20497" s="263" t="s">
        <v>33674</v>
      </c>
      <c r="C20497" s="263" t="s">
        <v>426</v>
      </c>
      <c r="D20497" t="s">
        <v>10</v>
      </c>
    </row>
    <row r="20498" spans="1:4" x14ac:dyDescent="0.2">
      <c r="A20498" s="263" t="s">
        <v>5398</v>
      </c>
      <c r="B20498" s="263" t="s">
        <v>33674</v>
      </c>
      <c r="C20498" s="263" t="s">
        <v>426</v>
      </c>
      <c r="D20498" t="s">
        <v>10</v>
      </c>
    </row>
    <row r="20499" spans="1:4" x14ac:dyDescent="0.2">
      <c r="A20499" s="263" t="s">
        <v>21387</v>
      </c>
      <c r="B20499" s="263" t="s">
        <v>33674</v>
      </c>
      <c r="C20499" s="263" t="s">
        <v>426</v>
      </c>
      <c r="D20499" t="s">
        <v>10</v>
      </c>
    </row>
    <row r="20500" spans="1:4" x14ac:dyDescent="0.2">
      <c r="A20500" s="263" t="s">
        <v>21388</v>
      </c>
      <c r="B20500" s="263" t="s">
        <v>33674</v>
      </c>
      <c r="C20500" s="263" t="s">
        <v>426</v>
      </c>
      <c r="D20500" t="s">
        <v>10</v>
      </c>
    </row>
    <row r="20501" spans="1:4" x14ac:dyDescent="0.2">
      <c r="A20501" s="263" t="s">
        <v>5399</v>
      </c>
      <c r="B20501" s="263" t="s">
        <v>33675</v>
      </c>
      <c r="C20501" s="263" t="s">
        <v>426</v>
      </c>
      <c r="D20501" t="s">
        <v>10</v>
      </c>
    </row>
    <row r="20502" spans="1:4" x14ac:dyDescent="0.2">
      <c r="A20502" s="263" t="s">
        <v>5400</v>
      </c>
      <c r="B20502" s="263" t="s">
        <v>33675</v>
      </c>
      <c r="C20502" s="263" t="s">
        <v>426</v>
      </c>
      <c r="D20502" t="s">
        <v>10</v>
      </c>
    </row>
    <row r="20503" spans="1:4" x14ac:dyDescent="0.2">
      <c r="A20503" s="263" t="s">
        <v>21389</v>
      </c>
      <c r="B20503" s="263" t="s">
        <v>33675</v>
      </c>
      <c r="C20503" s="263" t="s">
        <v>426</v>
      </c>
      <c r="D20503" t="s">
        <v>10</v>
      </c>
    </row>
    <row r="20504" spans="1:4" x14ac:dyDescent="0.2">
      <c r="A20504" s="263" t="s">
        <v>21390</v>
      </c>
      <c r="B20504" s="263" t="s">
        <v>33675</v>
      </c>
      <c r="C20504" s="263" t="s">
        <v>426</v>
      </c>
      <c r="D20504" t="s">
        <v>10</v>
      </c>
    </row>
    <row r="20505" spans="1:4" x14ac:dyDescent="0.2">
      <c r="A20505" s="263" t="s">
        <v>5448</v>
      </c>
      <c r="B20505" s="263" t="s">
        <v>33676</v>
      </c>
      <c r="C20505" s="263" t="s">
        <v>426</v>
      </c>
      <c r="D20505" t="s">
        <v>10</v>
      </c>
    </row>
    <row r="20506" spans="1:4" x14ac:dyDescent="0.2">
      <c r="A20506" s="263" t="s">
        <v>5449</v>
      </c>
      <c r="B20506" s="263" t="s">
        <v>33676</v>
      </c>
      <c r="C20506" s="263" t="s">
        <v>426</v>
      </c>
      <c r="D20506" t="s">
        <v>10</v>
      </c>
    </row>
    <row r="20507" spans="1:4" x14ac:dyDescent="0.2">
      <c r="A20507" s="263" t="s">
        <v>21391</v>
      </c>
      <c r="B20507" s="263" t="s">
        <v>33676</v>
      </c>
      <c r="C20507" s="263" t="s">
        <v>426</v>
      </c>
      <c r="D20507" t="s">
        <v>10</v>
      </c>
    </row>
    <row r="20508" spans="1:4" x14ac:dyDescent="0.2">
      <c r="A20508" s="263" t="s">
        <v>21392</v>
      </c>
      <c r="B20508" s="263" t="s">
        <v>33676</v>
      </c>
      <c r="C20508" s="263" t="s">
        <v>426</v>
      </c>
      <c r="D20508" t="s">
        <v>10</v>
      </c>
    </row>
    <row r="20509" spans="1:4" x14ac:dyDescent="0.2">
      <c r="A20509" s="263" t="s">
        <v>11014</v>
      </c>
      <c r="B20509" s="263" t="s">
        <v>24174</v>
      </c>
      <c r="C20509" s="263" t="s">
        <v>426</v>
      </c>
      <c r="D20509" t="s">
        <v>10</v>
      </c>
    </row>
    <row r="20510" spans="1:4" x14ac:dyDescent="0.2">
      <c r="A20510" s="263" t="s">
        <v>11015</v>
      </c>
      <c r="B20510" s="263" t="s">
        <v>24174</v>
      </c>
      <c r="C20510" s="263" t="s">
        <v>426</v>
      </c>
      <c r="D20510" t="s">
        <v>10</v>
      </c>
    </row>
    <row r="20511" spans="1:4" x14ac:dyDescent="0.2">
      <c r="A20511" s="263" t="s">
        <v>11016</v>
      </c>
      <c r="B20511" s="263" t="s">
        <v>24174</v>
      </c>
      <c r="C20511" s="263" t="s">
        <v>426</v>
      </c>
      <c r="D20511" t="s">
        <v>10</v>
      </c>
    </row>
    <row r="20512" spans="1:4" x14ac:dyDescent="0.2">
      <c r="A20512" s="263" t="s">
        <v>21393</v>
      </c>
      <c r="B20512" s="263" t="s">
        <v>24174</v>
      </c>
      <c r="C20512" s="263" t="s">
        <v>426</v>
      </c>
      <c r="D20512" t="s">
        <v>10</v>
      </c>
    </row>
    <row r="20513" spans="1:4" x14ac:dyDescent="0.2">
      <c r="A20513" s="263" t="s">
        <v>21394</v>
      </c>
      <c r="B20513" s="263" t="s">
        <v>24174</v>
      </c>
      <c r="C20513" s="263" t="s">
        <v>426</v>
      </c>
      <c r="D20513" t="s">
        <v>10</v>
      </c>
    </row>
    <row r="20514" spans="1:4" x14ac:dyDescent="0.2">
      <c r="A20514" s="263" t="s">
        <v>21395</v>
      </c>
      <c r="B20514" s="263" t="s">
        <v>24174</v>
      </c>
      <c r="C20514" s="263" t="s">
        <v>426</v>
      </c>
      <c r="D20514" t="s">
        <v>10</v>
      </c>
    </row>
    <row r="20515" spans="1:4" x14ac:dyDescent="0.2">
      <c r="A20515" s="263" t="s">
        <v>5450</v>
      </c>
      <c r="B20515" s="263" t="s">
        <v>33677</v>
      </c>
      <c r="C20515" s="263" t="s">
        <v>426</v>
      </c>
      <c r="D20515" t="s">
        <v>10</v>
      </c>
    </row>
    <row r="20516" spans="1:4" x14ac:dyDescent="0.2">
      <c r="A20516" s="263" t="s">
        <v>5451</v>
      </c>
      <c r="B20516" s="263" t="s">
        <v>33677</v>
      </c>
      <c r="C20516" s="263" t="s">
        <v>426</v>
      </c>
      <c r="D20516" t="s">
        <v>10</v>
      </c>
    </row>
    <row r="20517" spans="1:4" x14ac:dyDescent="0.2">
      <c r="A20517" s="263" t="s">
        <v>21396</v>
      </c>
      <c r="B20517" s="263" t="s">
        <v>33677</v>
      </c>
      <c r="C20517" s="263" t="s">
        <v>426</v>
      </c>
      <c r="D20517" t="s">
        <v>10</v>
      </c>
    </row>
    <row r="20518" spans="1:4" x14ac:dyDescent="0.2">
      <c r="A20518" s="263" t="s">
        <v>21397</v>
      </c>
      <c r="B20518" s="263" t="s">
        <v>33677</v>
      </c>
      <c r="C20518" s="263" t="s">
        <v>426</v>
      </c>
      <c r="D20518" t="s">
        <v>10</v>
      </c>
    </row>
    <row r="20519" spans="1:4" x14ac:dyDescent="0.2">
      <c r="A20519" s="263" t="s">
        <v>5452</v>
      </c>
      <c r="B20519" s="263" t="s">
        <v>33678</v>
      </c>
      <c r="C20519" s="263" t="s">
        <v>426</v>
      </c>
      <c r="D20519" t="s">
        <v>10</v>
      </c>
    </row>
    <row r="20520" spans="1:4" x14ac:dyDescent="0.2">
      <c r="A20520" s="263" t="s">
        <v>5453</v>
      </c>
      <c r="B20520" s="263" t="s">
        <v>33678</v>
      </c>
      <c r="C20520" s="263" t="s">
        <v>426</v>
      </c>
      <c r="D20520" t="s">
        <v>10</v>
      </c>
    </row>
    <row r="20521" spans="1:4" x14ac:dyDescent="0.2">
      <c r="A20521" s="263" t="s">
        <v>21398</v>
      </c>
      <c r="B20521" s="263" t="s">
        <v>33678</v>
      </c>
      <c r="C20521" s="263" t="s">
        <v>426</v>
      </c>
      <c r="D20521" t="s">
        <v>10</v>
      </c>
    </row>
    <row r="20522" spans="1:4" x14ac:dyDescent="0.2">
      <c r="A20522" s="263" t="s">
        <v>21399</v>
      </c>
      <c r="B20522" s="263" t="s">
        <v>33678</v>
      </c>
      <c r="C20522" s="263" t="s">
        <v>426</v>
      </c>
      <c r="D20522" t="s">
        <v>10</v>
      </c>
    </row>
    <row r="20523" spans="1:4" x14ac:dyDescent="0.2">
      <c r="A20523" s="263" t="s">
        <v>5454</v>
      </c>
      <c r="B20523" s="263" t="s">
        <v>33679</v>
      </c>
      <c r="C20523" s="263" t="s">
        <v>426</v>
      </c>
      <c r="D20523" t="s">
        <v>10</v>
      </c>
    </row>
    <row r="20524" spans="1:4" x14ac:dyDescent="0.2">
      <c r="A20524" s="263" t="s">
        <v>5455</v>
      </c>
      <c r="B20524" s="263" t="s">
        <v>33680</v>
      </c>
      <c r="C20524" s="263" t="s">
        <v>426</v>
      </c>
      <c r="D20524" t="s">
        <v>10</v>
      </c>
    </row>
    <row r="20525" spans="1:4" x14ac:dyDescent="0.2">
      <c r="A20525" s="263" t="s">
        <v>21400</v>
      </c>
      <c r="B20525" s="263" t="s">
        <v>33679</v>
      </c>
      <c r="C20525" s="263" t="s">
        <v>426</v>
      </c>
      <c r="D20525" t="s">
        <v>10</v>
      </c>
    </row>
    <row r="20526" spans="1:4" x14ac:dyDescent="0.2">
      <c r="A20526" s="263" t="s">
        <v>21401</v>
      </c>
      <c r="B20526" s="263" t="s">
        <v>33680</v>
      </c>
      <c r="C20526" s="263" t="s">
        <v>426</v>
      </c>
      <c r="D20526" t="s">
        <v>10</v>
      </c>
    </row>
    <row r="20527" spans="1:4" x14ac:dyDescent="0.2">
      <c r="A20527" s="263" t="s">
        <v>5456</v>
      </c>
      <c r="B20527" s="263" t="s">
        <v>33681</v>
      </c>
      <c r="C20527" s="263" t="s">
        <v>426</v>
      </c>
      <c r="D20527" t="s">
        <v>10</v>
      </c>
    </row>
    <row r="20528" spans="1:4" x14ac:dyDescent="0.2">
      <c r="A20528" s="263" t="s">
        <v>5457</v>
      </c>
      <c r="B20528" s="263" t="s">
        <v>24175</v>
      </c>
      <c r="C20528" s="263" t="s">
        <v>426</v>
      </c>
      <c r="D20528" t="s">
        <v>10</v>
      </c>
    </row>
    <row r="20529" spans="1:4" x14ac:dyDescent="0.2">
      <c r="A20529" s="263" t="s">
        <v>5458</v>
      </c>
      <c r="B20529" s="263" t="s">
        <v>24175</v>
      </c>
      <c r="C20529" s="263" t="s">
        <v>426</v>
      </c>
      <c r="D20529" t="s">
        <v>10</v>
      </c>
    </row>
    <row r="20530" spans="1:4" x14ac:dyDescent="0.2">
      <c r="A20530" s="263" t="s">
        <v>21402</v>
      </c>
      <c r="B20530" s="263" t="s">
        <v>33681</v>
      </c>
      <c r="C20530" s="263" t="s">
        <v>426</v>
      </c>
      <c r="D20530" t="s">
        <v>10</v>
      </c>
    </row>
    <row r="20531" spans="1:4" x14ac:dyDescent="0.2">
      <c r="A20531" s="263" t="s">
        <v>21403</v>
      </c>
      <c r="B20531" s="263" t="s">
        <v>24175</v>
      </c>
      <c r="C20531" s="263" t="s">
        <v>426</v>
      </c>
      <c r="D20531" t="s">
        <v>10</v>
      </c>
    </row>
    <row r="20532" spans="1:4" x14ac:dyDescent="0.2">
      <c r="A20532" s="263" t="s">
        <v>21404</v>
      </c>
      <c r="B20532" s="263" t="s">
        <v>24175</v>
      </c>
      <c r="C20532" s="263" t="s">
        <v>426</v>
      </c>
      <c r="D20532" t="s">
        <v>10</v>
      </c>
    </row>
    <row r="20533" spans="1:4" x14ac:dyDescent="0.2">
      <c r="A20533" s="263" t="s">
        <v>5459</v>
      </c>
      <c r="B20533" s="263" t="s">
        <v>33682</v>
      </c>
      <c r="C20533" s="263" t="s">
        <v>426</v>
      </c>
      <c r="D20533" t="s">
        <v>10</v>
      </c>
    </row>
    <row r="20534" spans="1:4" x14ac:dyDescent="0.2">
      <c r="A20534" s="263" t="s">
        <v>5460</v>
      </c>
      <c r="B20534" s="263" t="s">
        <v>33682</v>
      </c>
      <c r="C20534" s="263" t="s">
        <v>426</v>
      </c>
      <c r="D20534" t="s">
        <v>10</v>
      </c>
    </row>
    <row r="20535" spans="1:4" x14ac:dyDescent="0.2">
      <c r="A20535" s="263" t="s">
        <v>5461</v>
      </c>
      <c r="B20535" s="263" t="s">
        <v>33682</v>
      </c>
      <c r="C20535" s="263" t="s">
        <v>426</v>
      </c>
      <c r="D20535" t="s">
        <v>10</v>
      </c>
    </row>
    <row r="20536" spans="1:4" x14ac:dyDescent="0.2">
      <c r="A20536" s="263" t="s">
        <v>21405</v>
      </c>
      <c r="B20536" s="263" t="s">
        <v>33682</v>
      </c>
      <c r="C20536" s="263" t="s">
        <v>426</v>
      </c>
      <c r="D20536" t="s">
        <v>10</v>
      </c>
    </row>
    <row r="20537" spans="1:4" x14ac:dyDescent="0.2">
      <c r="A20537" s="263" t="s">
        <v>21406</v>
      </c>
      <c r="B20537" s="263" t="s">
        <v>33682</v>
      </c>
      <c r="C20537" s="263" t="s">
        <v>426</v>
      </c>
      <c r="D20537" t="s">
        <v>10</v>
      </c>
    </row>
    <row r="20538" spans="1:4" x14ac:dyDescent="0.2">
      <c r="A20538" s="263" t="s">
        <v>21407</v>
      </c>
      <c r="B20538" s="263" t="s">
        <v>33682</v>
      </c>
      <c r="C20538" s="263" t="s">
        <v>426</v>
      </c>
      <c r="D20538" t="s">
        <v>10</v>
      </c>
    </row>
    <row r="20539" spans="1:4" x14ac:dyDescent="0.2">
      <c r="A20539" s="263" t="s">
        <v>5462</v>
      </c>
      <c r="B20539" s="263" t="s">
        <v>33683</v>
      </c>
      <c r="C20539" s="263" t="s">
        <v>426</v>
      </c>
      <c r="D20539" t="s">
        <v>10</v>
      </c>
    </row>
    <row r="20540" spans="1:4" x14ac:dyDescent="0.2">
      <c r="A20540" s="263" t="s">
        <v>5463</v>
      </c>
      <c r="B20540" s="263" t="s">
        <v>33683</v>
      </c>
      <c r="C20540" s="263" t="s">
        <v>426</v>
      </c>
      <c r="D20540" t="s">
        <v>10</v>
      </c>
    </row>
    <row r="20541" spans="1:4" x14ac:dyDescent="0.2">
      <c r="A20541" s="263" t="s">
        <v>5464</v>
      </c>
      <c r="B20541" s="263" t="s">
        <v>33683</v>
      </c>
      <c r="C20541" s="263" t="s">
        <v>426</v>
      </c>
      <c r="D20541" t="s">
        <v>10</v>
      </c>
    </row>
    <row r="20542" spans="1:4" x14ac:dyDescent="0.2">
      <c r="A20542" s="263" t="s">
        <v>21408</v>
      </c>
      <c r="B20542" s="263" t="s">
        <v>33683</v>
      </c>
      <c r="C20542" s="263" t="s">
        <v>426</v>
      </c>
      <c r="D20542" t="s">
        <v>10</v>
      </c>
    </row>
    <row r="20543" spans="1:4" x14ac:dyDescent="0.2">
      <c r="A20543" s="263" t="s">
        <v>21409</v>
      </c>
      <c r="B20543" s="263" t="s">
        <v>33683</v>
      </c>
      <c r="C20543" s="263" t="s">
        <v>426</v>
      </c>
      <c r="D20543" t="s">
        <v>10</v>
      </c>
    </row>
    <row r="20544" spans="1:4" x14ac:dyDescent="0.2">
      <c r="A20544" s="263" t="s">
        <v>21410</v>
      </c>
      <c r="B20544" s="263" t="s">
        <v>33683</v>
      </c>
      <c r="C20544" s="263" t="s">
        <v>426</v>
      </c>
      <c r="D20544" t="s">
        <v>10</v>
      </c>
    </row>
    <row r="20545" spans="1:4" x14ac:dyDescent="0.2">
      <c r="A20545" s="263" t="s">
        <v>5465</v>
      </c>
      <c r="B20545" s="263" t="s">
        <v>33684</v>
      </c>
      <c r="C20545" s="263" t="s">
        <v>426</v>
      </c>
      <c r="D20545" t="s">
        <v>10</v>
      </c>
    </row>
    <row r="20546" spans="1:4" x14ac:dyDescent="0.2">
      <c r="A20546" s="263" t="s">
        <v>5466</v>
      </c>
      <c r="B20546" s="263" t="s">
        <v>33684</v>
      </c>
      <c r="C20546" s="263" t="s">
        <v>426</v>
      </c>
      <c r="D20546" t="s">
        <v>10</v>
      </c>
    </row>
    <row r="20547" spans="1:4" x14ac:dyDescent="0.2">
      <c r="A20547" s="263" t="s">
        <v>5467</v>
      </c>
      <c r="B20547" s="263" t="s">
        <v>33684</v>
      </c>
      <c r="C20547" s="263" t="s">
        <v>426</v>
      </c>
      <c r="D20547" t="s">
        <v>10</v>
      </c>
    </row>
    <row r="20548" spans="1:4" x14ac:dyDescent="0.2">
      <c r="A20548" s="263" t="s">
        <v>21411</v>
      </c>
      <c r="B20548" s="263" t="s">
        <v>33684</v>
      </c>
      <c r="C20548" s="263" t="s">
        <v>426</v>
      </c>
      <c r="D20548" t="s">
        <v>10</v>
      </c>
    </row>
    <row r="20549" spans="1:4" x14ac:dyDescent="0.2">
      <c r="A20549" s="263" t="s">
        <v>21412</v>
      </c>
      <c r="B20549" s="263" t="s">
        <v>33684</v>
      </c>
      <c r="C20549" s="263" t="s">
        <v>426</v>
      </c>
      <c r="D20549" t="s">
        <v>10</v>
      </c>
    </row>
    <row r="20550" spans="1:4" x14ac:dyDescent="0.2">
      <c r="A20550" s="263" t="s">
        <v>21413</v>
      </c>
      <c r="B20550" s="263" t="s">
        <v>33684</v>
      </c>
      <c r="C20550" s="263" t="s">
        <v>426</v>
      </c>
      <c r="D20550" t="s">
        <v>10</v>
      </c>
    </row>
    <row r="20551" spans="1:4" x14ac:dyDescent="0.2">
      <c r="A20551" s="263" t="s">
        <v>5468</v>
      </c>
      <c r="B20551" s="263" t="s">
        <v>33685</v>
      </c>
      <c r="C20551" s="263" t="s">
        <v>426</v>
      </c>
      <c r="D20551" t="s">
        <v>10</v>
      </c>
    </row>
    <row r="20552" spans="1:4" x14ac:dyDescent="0.2">
      <c r="A20552" s="263" t="s">
        <v>5469</v>
      </c>
      <c r="B20552" s="263" t="s">
        <v>33685</v>
      </c>
      <c r="C20552" s="263" t="s">
        <v>426</v>
      </c>
      <c r="D20552" t="s">
        <v>10</v>
      </c>
    </row>
    <row r="20553" spans="1:4" x14ac:dyDescent="0.2">
      <c r="A20553" s="263" t="s">
        <v>5470</v>
      </c>
      <c r="B20553" s="263" t="s">
        <v>33685</v>
      </c>
      <c r="C20553" s="263" t="s">
        <v>426</v>
      </c>
      <c r="D20553" t="s">
        <v>10</v>
      </c>
    </row>
    <row r="20554" spans="1:4" x14ac:dyDescent="0.2">
      <c r="A20554" s="263" t="s">
        <v>21414</v>
      </c>
      <c r="B20554" s="263" t="s">
        <v>33685</v>
      </c>
      <c r="C20554" s="263" t="s">
        <v>426</v>
      </c>
      <c r="D20554" t="s">
        <v>10</v>
      </c>
    </row>
    <row r="20555" spans="1:4" x14ac:dyDescent="0.2">
      <c r="A20555" s="263" t="s">
        <v>21415</v>
      </c>
      <c r="B20555" s="263" t="s">
        <v>33685</v>
      </c>
      <c r="C20555" s="263" t="s">
        <v>426</v>
      </c>
      <c r="D20555" t="s">
        <v>10</v>
      </c>
    </row>
    <row r="20556" spans="1:4" x14ac:dyDescent="0.2">
      <c r="A20556" s="263" t="s">
        <v>21416</v>
      </c>
      <c r="B20556" s="263" t="s">
        <v>33685</v>
      </c>
      <c r="C20556" s="263" t="s">
        <v>426</v>
      </c>
      <c r="D20556" t="s">
        <v>10</v>
      </c>
    </row>
    <row r="20557" spans="1:4" x14ac:dyDescent="0.2">
      <c r="A20557" s="263" t="s">
        <v>5471</v>
      </c>
      <c r="B20557" s="263" t="s">
        <v>33686</v>
      </c>
      <c r="C20557" s="263" t="s">
        <v>426</v>
      </c>
      <c r="D20557" t="s">
        <v>10</v>
      </c>
    </row>
    <row r="20558" spans="1:4" x14ac:dyDescent="0.2">
      <c r="A20558" s="263" t="s">
        <v>5472</v>
      </c>
      <c r="B20558" s="263" t="s">
        <v>33686</v>
      </c>
      <c r="C20558" s="263" t="s">
        <v>426</v>
      </c>
      <c r="D20558" t="s">
        <v>10</v>
      </c>
    </row>
    <row r="20559" spans="1:4" x14ac:dyDescent="0.2">
      <c r="A20559" s="263" t="s">
        <v>5473</v>
      </c>
      <c r="B20559" s="263" t="s">
        <v>33686</v>
      </c>
      <c r="C20559" s="263" t="s">
        <v>426</v>
      </c>
      <c r="D20559" t="s">
        <v>10</v>
      </c>
    </row>
    <row r="20560" spans="1:4" x14ac:dyDescent="0.2">
      <c r="A20560" s="263" t="s">
        <v>21417</v>
      </c>
      <c r="B20560" s="263" t="s">
        <v>33686</v>
      </c>
      <c r="C20560" s="263" t="s">
        <v>426</v>
      </c>
      <c r="D20560" t="s">
        <v>10</v>
      </c>
    </row>
    <row r="20561" spans="1:4" x14ac:dyDescent="0.2">
      <c r="A20561" s="263" t="s">
        <v>21418</v>
      </c>
      <c r="B20561" s="263" t="s">
        <v>33686</v>
      </c>
      <c r="C20561" s="263" t="s">
        <v>426</v>
      </c>
      <c r="D20561" t="s">
        <v>10</v>
      </c>
    </row>
    <row r="20562" spans="1:4" x14ac:dyDescent="0.2">
      <c r="A20562" s="263" t="s">
        <v>21419</v>
      </c>
      <c r="B20562" s="263" t="s">
        <v>33686</v>
      </c>
      <c r="C20562" s="263" t="s">
        <v>426</v>
      </c>
      <c r="D20562" t="s">
        <v>10</v>
      </c>
    </row>
    <row r="20563" spans="1:4" x14ac:dyDescent="0.2">
      <c r="A20563" s="263" t="s">
        <v>5474</v>
      </c>
      <c r="B20563" s="263" t="s">
        <v>33687</v>
      </c>
      <c r="C20563" s="263" t="s">
        <v>426</v>
      </c>
      <c r="D20563" t="s">
        <v>10</v>
      </c>
    </row>
    <row r="20564" spans="1:4" x14ac:dyDescent="0.2">
      <c r="A20564" s="263" t="s">
        <v>11017</v>
      </c>
      <c r="B20564" s="263" t="s">
        <v>33687</v>
      </c>
      <c r="C20564" s="263" t="s">
        <v>426</v>
      </c>
      <c r="D20564" t="s">
        <v>10</v>
      </c>
    </row>
    <row r="20565" spans="1:4" x14ac:dyDescent="0.2">
      <c r="A20565" s="263" t="s">
        <v>5475</v>
      </c>
      <c r="B20565" s="263" t="s">
        <v>33687</v>
      </c>
      <c r="C20565" s="263" t="s">
        <v>426</v>
      </c>
      <c r="D20565" t="s">
        <v>10</v>
      </c>
    </row>
    <row r="20566" spans="1:4" x14ac:dyDescent="0.2">
      <c r="A20566" s="263" t="s">
        <v>21420</v>
      </c>
      <c r="B20566" s="263" t="s">
        <v>33687</v>
      </c>
      <c r="C20566" s="263" t="s">
        <v>426</v>
      </c>
      <c r="D20566" t="s">
        <v>10</v>
      </c>
    </row>
    <row r="20567" spans="1:4" x14ac:dyDescent="0.2">
      <c r="A20567" s="263" t="s">
        <v>21421</v>
      </c>
      <c r="B20567" s="263" t="s">
        <v>33687</v>
      </c>
      <c r="C20567" s="263" t="s">
        <v>426</v>
      </c>
      <c r="D20567" t="s">
        <v>10</v>
      </c>
    </row>
    <row r="20568" spans="1:4" x14ac:dyDescent="0.2">
      <c r="A20568" s="263" t="s">
        <v>21422</v>
      </c>
      <c r="B20568" s="263" t="s">
        <v>33687</v>
      </c>
      <c r="C20568" s="263" t="s">
        <v>426</v>
      </c>
      <c r="D20568" t="s">
        <v>10</v>
      </c>
    </row>
    <row r="20569" spans="1:4" x14ac:dyDescent="0.2">
      <c r="A20569" s="263" t="s">
        <v>5476</v>
      </c>
      <c r="B20569" s="263" t="s">
        <v>33688</v>
      </c>
      <c r="C20569" s="263" t="s">
        <v>426</v>
      </c>
      <c r="D20569" t="s">
        <v>10</v>
      </c>
    </row>
    <row r="20570" spans="1:4" x14ac:dyDescent="0.2">
      <c r="A20570" s="263" t="s">
        <v>5477</v>
      </c>
      <c r="B20570" s="263" t="s">
        <v>33688</v>
      </c>
      <c r="C20570" s="263" t="s">
        <v>426</v>
      </c>
      <c r="D20570" t="s">
        <v>10</v>
      </c>
    </row>
    <row r="20571" spans="1:4" x14ac:dyDescent="0.2">
      <c r="A20571" s="263" t="s">
        <v>21423</v>
      </c>
      <c r="B20571" s="263" t="s">
        <v>33688</v>
      </c>
      <c r="C20571" s="263" t="s">
        <v>426</v>
      </c>
      <c r="D20571" t="s">
        <v>10</v>
      </c>
    </row>
    <row r="20572" spans="1:4" x14ac:dyDescent="0.2">
      <c r="A20572" s="263" t="s">
        <v>21424</v>
      </c>
      <c r="B20572" s="263" t="s">
        <v>33688</v>
      </c>
      <c r="C20572" s="263" t="s">
        <v>426</v>
      </c>
      <c r="D20572" t="s">
        <v>10</v>
      </c>
    </row>
    <row r="20573" spans="1:4" x14ac:dyDescent="0.2">
      <c r="A20573" s="263" t="s">
        <v>5478</v>
      </c>
      <c r="B20573" s="263" t="s">
        <v>33689</v>
      </c>
      <c r="C20573" s="263" t="s">
        <v>426</v>
      </c>
      <c r="D20573" t="s">
        <v>10</v>
      </c>
    </row>
    <row r="20574" spans="1:4" x14ac:dyDescent="0.2">
      <c r="A20574" s="263" t="s">
        <v>5479</v>
      </c>
      <c r="B20574" s="263" t="s">
        <v>33689</v>
      </c>
      <c r="C20574" s="263" t="s">
        <v>426</v>
      </c>
      <c r="D20574" t="s">
        <v>10</v>
      </c>
    </row>
    <row r="20575" spans="1:4" x14ac:dyDescent="0.2">
      <c r="A20575" s="263" t="s">
        <v>5480</v>
      </c>
      <c r="B20575" s="263" t="s">
        <v>33689</v>
      </c>
      <c r="C20575" s="263" t="s">
        <v>426</v>
      </c>
      <c r="D20575" t="s">
        <v>10</v>
      </c>
    </row>
    <row r="20576" spans="1:4" x14ac:dyDescent="0.2">
      <c r="A20576" s="263" t="s">
        <v>21425</v>
      </c>
      <c r="B20576" s="263" t="s">
        <v>33689</v>
      </c>
      <c r="C20576" s="263" t="s">
        <v>426</v>
      </c>
      <c r="D20576" t="s">
        <v>10</v>
      </c>
    </row>
    <row r="20577" spans="1:4" x14ac:dyDescent="0.2">
      <c r="A20577" s="263" t="s">
        <v>21426</v>
      </c>
      <c r="B20577" s="263" t="s">
        <v>33689</v>
      </c>
      <c r="C20577" s="263" t="s">
        <v>426</v>
      </c>
      <c r="D20577" t="s">
        <v>10</v>
      </c>
    </row>
    <row r="20578" spans="1:4" x14ac:dyDescent="0.2">
      <c r="A20578" s="263" t="s">
        <v>21427</v>
      </c>
      <c r="B20578" s="263" t="s">
        <v>33689</v>
      </c>
      <c r="C20578" s="263" t="s">
        <v>426</v>
      </c>
      <c r="D20578" t="s">
        <v>10</v>
      </c>
    </row>
    <row r="20579" spans="1:4" x14ac:dyDescent="0.2">
      <c r="A20579" s="263" t="s">
        <v>5481</v>
      </c>
      <c r="B20579" s="263" t="s">
        <v>33690</v>
      </c>
      <c r="C20579" s="263" t="s">
        <v>426</v>
      </c>
      <c r="D20579" t="s">
        <v>10</v>
      </c>
    </row>
    <row r="20580" spans="1:4" x14ac:dyDescent="0.2">
      <c r="A20580" s="263" t="s">
        <v>5482</v>
      </c>
      <c r="B20580" s="263" t="s">
        <v>33690</v>
      </c>
      <c r="C20580" s="263" t="s">
        <v>426</v>
      </c>
      <c r="D20580" t="s">
        <v>10</v>
      </c>
    </row>
    <row r="20581" spans="1:4" x14ac:dyDescent="0.2">
      <c r="A20581" s="263" t="s">
        <v>5483</v>
      </c>
      <c r="B20581" s="263" t="s">
        <v>33690</v>
      </c>
      <c r="C20581" s="263" t="s">
        <v>426</v>
      </c>
      <c r="D20581" t="s">
        <v>10</v>
      </c>
    </row>
    <row r="20582" spans="1:4" x14ac:dyDescent="0.2">
      <c r="A20582" s="263" t="s">
        <v>21428</v>
      </c>
      <c r="B20582" s="263" t="s">
        <v>33690</v>
      </c>
      <c r="C20582" s="263" t="s">
        <v>426</v>
      </c>
      <c r="D20582" t="s">
        <v>10</v>
      </c>
    </row>
    <row r="20583" spans="1:4" x14ac:dyDescent="0.2">
      <c r="A20583" s="263" t="s">
        <v>21429</v>
      </c>
      <c r="B20583" s="263" t="s">
        <v>33690</v>
      </c>
      <c r="C20583" s="263" t="s">
        <v>426</v>
      </c>
      <c r="D20583" t="s">
        <v>10</v>
      </c>
    </row>
    <row r="20584" spans="1:4" x14ac:dyDescent="0.2">
      <c r="A20584" s="263" t="s">
        <v>21430</v>
      </c>
      <c r="B20584" s="263" t="s">
        <v>33690</v>
      </c>
      <c r="C20584" s="263" t="s">
        <v>426</v>
      </c>
      <c r="D20584" t="s">
        <v>10</v>
      </c>
    </row>
    <row r="20585" spans="1:4" x14ac:dyDescent="0.2">
      <c r="A20585" s="263" t="s">
        <v>5484</v>
      </c>
      <c r="B20585" s="263" t="s">
        <v>33691</v>
      </c>
      <c r="C20585" s="263" t="s">
        <v>426</v>
      </c>
      <c r="D20585" t="s">
        <v>10</v>
      </c>
    </row>
    <row r="20586" spans="1:4" x14ac:dyDescent="0.2">
      <c r="A20586" s="263" t="s">
        <v>5485</v>
      </c>
      <c r="B20586" s="263" t="s">
        <v>33691</v>
      </c>
      <c r="C20586" s="263" t="s">
        <v>426</v>
      </c>
      <c r="D20586" t="s">
        <v>10</v>
      </c>
    </row>
    <row r="20587" spans="1:4" x14ac:dyDescent="0.2">
      <c r="A20587" s="263" t="s">
        <v>5486</v>
      </c>
      <c r="B20587" s="263" t="s">
        <v>33691</v>
      </c>
      <c r="C20587" s="263" t="s">
        <v>426</v>
      </c>
      <c r="D20587" t="s">
        <v>10</v>
      </c>
    </row>
    <row r="20588" spans="1:4" x14ac:dyDescent="0.2">
      <c r="A20588" s="263" t="s">
        <v>21431</v>
      </c>
      <c r="B20588" s="263" t="s">
        <v>33691</v>
      </c>
      <c r="C20588" s="263" t="s">
        <v>426</v>
      </c>
      <c r="D20588" t="s">
        <v>10</v>
      </c>
    </row>
    <row r="20589" spans="1:4" x14ac:dyDescent="0.2">
      <c r="A20589" s="263" t="s">
        <v>21432</v>
      </c>
      <c r="B20589" s="263" t="s">
        <v>33691</v>
      </c>
      <c r="C20589" s="263" t="s">
        <v>426</v>
      </c>
      <c r="D20589" t="s">
        <v>10</v>
      </c>
    </row>
    <row r="20590" spans="1:4" x14ac:dyDescent="0.2">
      <c r="A20590" s="263" t="s">
        <v>21433</v>
      </c>
      <c r="B20590" s="263" t="s">
        <v>33691</v>
      </c>
      <c r="C20590" s="263" t="s">
        <v>426</v>
      </c>
      <c r="D20590" t="s">
        <v>10</v>
      </c>
    </row>
    <row r="20591" spans="1:4" x14ac:dyDescent="0.2">
      <c r="A20591" s="263" t="s">
        <v>5487</v>
      </c>
      <c r="B20591" s="263" t="s">
        <v>33692</v>
      </c>
      <c r="C20591" s="263" t="s">
        <v>426</v>
      </c>
      <c r="D20591" t="s">
        <v>10</v>
      </c>
    </row>
    <row r="20592" spans="1:4" x14ac:dyDescent="0.2">
      <c r="A20592" s="263" t="s">
        <v>5488</v>
      </c>
      <c r="B20592" s="263" t="s">
        <v>33692</v>
      </c>
      <c r="C20592" s="263" t="s">
        <v>426</v>
      </c>
      <c r="D20592" t="s">
        <v>10</v>
      </c>
    </row>
    <row r="20593" spans="1:4" x14ac:dyDescent="0.2">
      <c r="A20593" s="263" t="s">
        <v>21434</v>
      </c>
      <c r="B20593" s="263" t="s">
        <v>33692</v>
      </c>
      <c r="C20593" s="263" t="s">
        <v>426</v>
      </c>
      <c r="D20593" t="s">
        <v>10</v>
      </c>
    </row>
    <row r="20594" spans="1:4" x14ac:dyDescent="0.2">
      <c r="A20594" s="263" t="s">
        <v>21435</v>
      </c>
      <c r="B20594" s="263" t="s">
        <v>33692</v>
      </c>
      <c r="C20594" s="263" t="s">
        <v>426</v>
      </c>
      <c r="D20594" t="s">
        <v>10</v>
      </c>
    </row>
    <row r="20595" spans="1:4" x14ac:dyDescent="0.2">
      <c r="A20595" s="263" t="s">
        <v>5489</v>
      </c>
      <c r="B20595" s="263" t="s">
        <v>33693</v>
      </c>
      <c r="C20595" s="263" t="s">
        <v>426</v>
      </c>
      <c r="D20595" t="s">
        <v>10</v>
      </c>
    </row>
    <row r="20596" spans="1:4" x14ac:dyDescent="0.2">
      <c r="A20596" s="263" t="s">
        <v>5490</v>
      </c>
      <c r="B20596" s="263" t="s">
        <v>33693</v>
      </c>
      <c r="C20596" s="263" t="s">
        <v>426</v>
      </c>
      <c r="D20596" t="s">
        <v>10</v>
      </c>
    </row>
    <row r="20597" spans="1:4" x14ac:dyDescent="0.2">
      <c r="A20597" s="263" t="s">
        <v>5491</v>
      </c>
      <c r="B20597" s="263" t="s">
        <v>33693</v>
      </c>
      <c r="C20597" s="263" t="s">
        <v>426</v>
      </c>
      <c r="D20597" t="s">
        <v>10</v>
      </c>
    </row>
    <row r="20598" spans="1:4" x14ac:dyDescent="0.2">
      <c r="A20598" s="263" t="s">
        <v>21436</v>
      </c>
      <c r="B20598" s="263" t="s">
        <v>33693</v>
      </c>
      <c r="C20598" s="263" t="s">
        <v>426</v>
      </c>
      <c r="D20598" t="s">
        <v>10</v>
      </c>
    </row>
    <row r="20599" spans="1:4" x14ac:dyDescent="0.2">
      <c r="A20599" s="263" t="s">
        <v>21437</v>
      </c>
      <c r="B20599" s="263" t="s">
        <v>33693</v>
      </c>
      <c r="C20599" s="263" t="s">
        <v>426</v>
      </c>
      <c r="D20599" t="s">
        <v>10</v>
      </c>
    </row>
    <row r="20600" spans="1:4" x14ac:dyDescent="0.2">
      <c r="A20600" s="263" t="s">
        <v>21438</v>
      </c>
      <c r="B20600" s="263" t="s">
        <v>33693</v>
      </c>
      <c r="C20600" s="263" t="s">
        <v>426</v>
      </c>
      <c r="D20600" t="s">
        <v>10</v>
      </c>
    </row>
    <row r="20601" spans="1:4" x14ac:dyDescent="0.2">
      <c r="A20601" s="263" t="s">
        <v>5492</v>
      </c>
      <c r="B20601" s="263" t="s">
        <v>33694</v>
      </c>
      <c r="C20601" s="263" t="s">
        <v>426</v>
      </c>
      <c r="D20601" t="s">
        <v>10</v>
      </c>
    </row>
    <row r="20602" spans="1:4" x14ac:dyDescent="0.2">
      <c r="A20602" s="263" t="s">
        <v>5493</v>
      </c>
      <c r="B20602" s="263" t="s">
        <v>33694</v>
      </c>
      <c r="C20602" s="263" t="s">
        <v>426</v>
      </c>
      <c r="D20602" t="s">
        <v>10</v>
      </c>
    </row>
    <row r="20603" spans="1:4" x14ac:dyDescent="0.2">
      <c r="A20603" s="263" t="s">
        <v>5494</v>
      </c>
      <c r="B20603" s="263" t="s">
        <v>33695</v>
      </c>
      <c r="C20603" s="263" t="s">
        <v>426</v>
      </c>
      <c r="D20603" t="s">
        <v>10</v>
      </c>
    </row>
    <row r="20604" spans="1:4" x14ac:dyDescent="0.2">
      <c r="A20604" s="263" t="s">
        <v>21439</v>
      </c>
      <c r="B20604" s="263" t="s">
        <v>33694</v>
      </c>
      <c r="C20604" s="263" t="s">
        <v>426</v>
      </c>
      <c r="D20604" t="s">
        <v>10</v>
      </c>
    </row>
    <row r="20605" spans="1:4" x14ac:dyDescent="0.2">
      <c r="A20605" s="263" t="s">
        <v>21440</v>
      </c>
      <c r="B20605" s="263" t="s">
        <v>33694</v>
      </c>
      <c r="C20605" s="263" t="s">
        <v>426</v>
      </c>
      <c r="D20605" t="s">
        <v>10</v>
      </c>
    </row>
    <row r="20606" spans="1:4" x14ac:dyDescent="0.2">
      <c r="A20606" s="263" t="s">
        <v>21441</v>
      </c>
      <c r="B20606" s="263" t="s">
        <v>33695</v>
      </c>
      <c r="C20606" s="263" t="s">
        <v>426</v>
      </c>
      <c r="D20606" t="s">
        <v>10</v>
      </c>
    </row>
    <row r="20607" spans="1:4" x14ac:dyDescent="0.2">
      <c r="A20607" s="263" t="s">
        <v>5495</v>
      </c>
      <c r="B20607" s="263" t="s">
        <v>33696</v>
      </c>
      <c r="C20607" s="263" t="s">
        <v>426</v>
      </c>
      <c r="D20607" t="s">
        <v>10</v>
      </c>
    </row>
    <row r="20608" spans="1:4" x14ac:dyDescent="0.2">
      <c r="A20608" s="263" t="s">
        <v>5496</v>
      </c>
      <c r="B20608" s="263" t="s">
        <v>33696</v>
      </c>
      <c r="C20608" s="263" t="s">
        <v>426</v>
      </c>
      <c r="D20608" t="s">
        <v>10</v>
      </c>
    </row>
    <row r="20609" spans="1:4" x14ac:dyDescent="0.2">
      <c r="A20609" s="263" t="s">
        <v>5497</v>
      </c>
      <c r="B20609" s="263" t="s">
        <v>33696</v>
      </c>
      <c r="C20609" s="263" t="s">
        <v>426</v>
      </c>
      <c r="D20609" t="s">
        <v>10</v>
      </c>
    </row>
    <row r="20610" spans="1:4" x14ac:dyDescent="0.2">
      <c r="A20610" s="263" t="s">
        <v>21442</v>
      </c>
      <c r="B20610" s="263" t="s">
        <v>33696</v>
      </c>
      <c r="C20610" s="263" t="s">
        <v>426</v>
      </c>
      <c r="D20610" t="s">
        <v>10</v>
      </c>
    </row>
    <row r="20611" spans="1:4" x14ac:dyDescent="0.2">
      <c r="A20611" s="263" t="s">
        <v>21443</v>
      </c>
      <c r="B20611" s="263" t="s">
        <v>33696</v>
      </c>
      <c r="C20611" s="263" t="s">
        <v>426</v>
      </c>
      <c r="D20611" t="s">
        <v>10</v>
      </c>
    </row>
    <row r="20612" spans="1:4" x14ac:dyDescent="0.2">
      <c r="A20612" s="263" t="s">
        <v>21444</v>
      </c>
      <c r="B20612" s="263" t="s">
        <v>33696</v>
      </c>
      <c r="C20612" s="263" t="s">
        <v>426</v>
      </c>
      <c r="D20612" t="s">
        <v>10</v>
      </c>
    </row>
    <row r="20613" spans="1:4" x14ac:dyDescent="0.2">
      <c r="A20613" s="263" t="s">
        <v>5498</v>
      </c>
      <c r="B20613" s="263" t="s">
        <v>33697</v>
      </c>
      <c r="C20613" s="263" t="s">
        <v>426</v>
      </c>
      <c r="D20613" t="s">
        <v>10</v>
      </c>
    </row>
    <row r="20614" spans="1:4" x14ac:dyDescent="0.2">
      <c r="A20614" s="263" t="s">
        <v>5499</v>
      </c>
      <c r="B20614" s="263" t="s">
        <v>33697</v>
      </c>
      <c r="C20614" s="263" t="s">
        <v>426</v>
      </c>
      <c r="D20614" t="s">
        <v>10</v>
      </c>
    </row>
    <row r="20615" spans="1:4" x14ac:dyDescent="0.2">
      <c r="A20615" s="263" t="s">
        <v>21445</v>
      </c>
      <c r="B20615" s="263" t="s">
        <v>33697</v>
      </c>
      <c r="C20615" s="263" t="s">
        <v>426</v>
      </c>
      <c r="D20615" t="s">
        <v>10</v>
      </c>
    </row>
    <row r="20616" spans="1:4" x14ac:dyDescent="0.2">
      <c r="A20616" s="263" t="s">
        <v>21446</v>
      </c>
      <c r="B20616" s="263" t="s">
        <v>33697</v>
      </c>
      <c r="C20616" s="263" t="s">
        <v>426</v>
      </c>
      <c r="D20616" t="s">
        <v>10</v>
      </c>
    </row>
    <row r="20617" spans="1:4" x14ac:dyDescent="0.2">
      <c r="A20617" s="263" t="s">
        <v>5500</v>
      </c>
      <c r="B20617" s="263" t="s">
        <v>33698</v>
      </c>
      <c r="C20617" s="263" t="s">
        <v>426</v>
      </c>
      <c r="D20617" t="s">
        <v>10</v>
      </c>
    </row>
    <row r="20618" spans="1:4" x14ac:dyDescent="0.2">
      <c r="A20618" s="263" t="s">
        <v>5501</v>
      </c>
      <c r="B20618" s="263" t="s">
        <v>33698</v>
      </c>
      <c r="C20618" s="263" t="s">
        <v>426</v>
      </c>
      <c r="D20618" t="s">
        <v>10</v>
      </c>
    </row>
    <row r="20619" spans="1:4" x14ac:dyDescent="0.2">
      <c r="A20619" s="263" t="s">
        <v>5502</v>
      </c>
      <c r="B20619" s="263" t="s">
        <v>33698</v>
      </c>
      <c r="C20619" s="263" t="s">
        <v>426</v>
      </c>
      <c r="D20619" t="s">
        <v>10</v>
      </c>
    </row>
    <row r="20620" spans="1:4" x14ac:dyDescent="0.2">
      <c r="A20620" s="263" t="s">
        <v>21447</v>
      </c>
      <c r="B20620" s="263" t="s">
        <v>33698</v>
      </c>
      <c r="C20620" s="263" t="s">
        <v>426</v>
      </c>
      <c r="D20620" t="s">
        <v>10</v>
      </c>
    </row>
    <row r="20621" spans="1:4" x14ac:dyDescent="0.2">
      <c r="A20621" s="263" t="s">
        <v>21448</v>
      </c>
      <c r="B20621" s="263" t="s">
        <v>33698</v>
      </c>
      <c r="C20621" s="263" t="s">
        <v>426</v>
      </c>
      <c r="D20621" t="s">
        <v>10</v>
      </c>
    </row>
    <row r="20622" spans="1:4" x14ac:dyDescent="0.2">
      <c r="A20622" s="263" t="s">
        <v>21449</v>
      </c>
      <c r="B20622" s="263" t="s">
        <v>33698</v>
      </c>
      <c r="C20622" s="263" t="s">
        <v>426</v>
      </c>
      <c r="D20622" t="s">
        <v>10</v>
      </c>
    </row>
    <row r="20623" spans="1:4" x14ac:dyDescent="0.2">
      <c r="A20623" s="263" t="s">
        <v>11018</v>
      </c>
      <c r="B20623" s="263" t="s">
        <v>33699</v>
      </c>
      <c r="C20623" s="263" t="s">
        <v>426</v>
      </c>
      <c r="D20623" t="s">
        <v>10</v>
      </c>
    </row>
    <row r="20624" spans="1:4" x14ac:dyDescent="0.2">
      <c r="A20624" s="263" t="s">
        <v>11019</v>
      </c>
      <c r="B20624" s="263" t="s">
        <v>33699</v>
      </c>
      <c r="C20624" s="263" t="s">
        <v>426</v>
      </c>
      <c r="D20624" t="s">
        <v>10</v>
      </c>
    </row>
    <row r="20625" spans="1:4" x14ac:dyDescent="0.2">
      <c r="A20625" s="263" t="s">
        <v>11020</v>
      </c>
      <c r="B20625" s="263" t="s">
        <v>33699</v>
      </c>
      <c r="C20625" s="263" t="s">
        <v>426</v>
      </c>
      <c r="D20625" t="s">
        <v>10</v>
      </c>
    </row>
    <row r="20626" spans="1:4" x14ac:dyDescent="0.2">
      <c r="A20626" s="263" t="s">
        <v>21450</v>
      </c>
      <c r="B20626" s="263" t="s">
        <v>33699</v>
      </c>
      <c r="C20626" s="263" t="s">
        <v>426</v>
      </c>
      <c r="D20626" t="s">
        <v>10</v>
      </c>
    </row>
    <row r="20627" spans="1:4" x14ac:dyDescent="0.2">
      <c r="A20627" s="263" t="s">
        <v>21451</v>
      </c>
      <c r="B20627" s="263" t="s">
        <v>33699</v>
      </c>
      <c r="C20627" s="263" t="s">
        <v>426</v>
      </c>
      <c r="D20627" t="s">
        <v>10</v>
      </c>
    </row>
    <row r="20628" spans="1:4" x14ac:dyDescent="0.2">
      <c r="A20628" s="263" t="s">
        <v>21452</v>
      </c>
      <c r="B20628" s="263" t="s">
        <v>33699</v>
      </c>
      <c r="C20628" s="263" t="s">
        <v>426</v>
      </c>
      <c r="D20628" t="s">
        <v>10</v>
      </c>
    </row>
    <row r="20629" spans="1:4" x14ac:dyDescent="0.2">
      <c r="A20629" s="263" t="s">
        <v>5503</v>
      </c>
      <c r="B20629" s="263" t="s">
        <v>33700</v>
      </c>
      <c r="C20629" s="263" t="s">
        <v>426</v>
      </c>
      <c r="D20629" t="s">
        <v>10</v>
      </c>
    </row>
    <row r="20630" spans="1:4" x14ac:dyDescent="0.2">
      <c r="A20630" s="263" t="s">
        <v>5504</v>
      </c>
      <c r="B20630" s="263" t="s">
        <v>33700</v>
      </c>
      <c r="C20630" s="263" t="s">
        <v>426</v>
      </c>
      <c r="D20630" t="s">
        <v>10</v>
      </c>
    </row>
    <row r="20631" spans="1:4" x14ac:dyDescent="0.2">
      <c r="A20631" s="263" t="s">
        <v>5505</v>
      </c>
      <c r="B20631" s="263" t="s">
        <v>33701</v>
      </c>
      <c r="C20631" s="263" t="s">
        <v>426</v>
      </c>
      <c r="D20631" t="s">
        <v>10</v>
      </c>
    </row>
    <row r="20632" spans="1:4" x14ac:dyDescent="0.2">
      <c r="A20632" s="263" t="s">
        <v>21453</v>
      </c>
      <c r="B20632" s="263" t="s">
        <v>33700</v>
      </c>
      <c r="C20632" s="263" t="s">
        <v>426</v>
      </c>
      <c r="D20632" t="s">
        <v>10</v>
      </c>
    </row>
    <row r="20633" spans="1:4" x14ac:dyDescent="0.2">
      <c r="A20633" s="263" t="s">
        <v>21454</v>
      </c>
      <c r="B20633" s="263" t="s">
        <v>33700</v>
      </c>
      <c r="C20633" s="263" t="s">
        <v>426</v>
      </c>
      <c r="D20633" t="s">
        <v>10</v>
      </c>
    </row>
    <row r="20634" spans="1:4" x14ac:dyDescent="0.2">
      <c r="A20634" s="263" t="s">
        <v>21455</v>
      </c>
      <c r="B20634" s="263" t="s">
        <v>33701</v>
      </c>
      <c r="C20634" s="263" t="s">
        <v>426</v>
      </c>
      <c r="D20634" t="s">
        <v>10</v>
      </c>
    </row>
    <row r="20635" spans="1:4" x14ac:dyDescent="0.2">
      <c r="A20635" s="263" t="s">
        <v>5506</v>
      </c>
      <c r="B20635" s="263" t="s">
        <v>33702</v>
      </c>
      <c r="C20635" s="263" t="s">
        <v>426</v>
      </c>
      <c r="D20635" t="s">
        <v>10</v>
      </c>
    </row>
    <row r="20636" spans="1:4" x14ac:dyDescent="0.2">
      <c r="A20636" s="263" t="s">
        <v>5507</v>
      </c>
      <c r="B20636" s="263" t="s">
        <v>33703</v>
      </c>
      <c r="C20636" s="263" t="s">
        <v>426</v>
      </c>
      <c r="D20636" t="s">
        <v>10</v>
      </c>
    </row>
    <row r="20637" spans="1:4" x14ac:dyDescent="0.2">
      <c r="A20637" s="263" t="s">
        <v>21456</v>
      </c>
      <c r="B20637" s="263" t="s">
        <v>33702</v>
      </c>
      <c r="C20637" s="263" t="s">
        <v>426</v>
      </c>
      <c r="D20637" t="s">
        <v>10</v>
      </c>
    </row>
    <row r="20638" spans="1:4" x14ac:dyDescent="0.2">
      <c r="A20638" s="263" t="s">
        <v>21457</v>
      </c>
      <c r="B20638" s="263" t="s">
        <v>33703</v>
      </c>
      <c r="C20638" s="263" t="s">
        <v>426</v>
      </c>
      <c r="D20638" t="s">
        <v>10</v>
      </c>
    </row>
    <row r="20639" spans="1:4" x14ac:dyDescent="0.2">
      <c r="A20639" s="263" t="s">
        <v>11021</v>
      </c>
      <c r="B20639" s="263" t="s">
        <v>33704</v>
      </c>
      <c r="C20639" s="263" t="s">
        <v>426</v>
      </c>
      <c r="D20639" t="s">
        <v>10</v>
      </c>
    </row>
    <row r="20640" spans="1:4" x14ac:dyDescent="0.2">
      <c r="A20640" s="263" t="s">
        <v>11022</v>
      </c>
      <c r="B20640" s="263" t="s">
        <v>33704</v>
      </c>
      <c r="C20640" s="263" t="s">
        <v>426</v>
      </c>
      <c r="D20640" t="s">
        <v>10</v>
      </c>
    </row>
    <row r="20641" spans="1:4" x14ac:dyDescent="0.2">
      <c r="A20641" s="263" t="s">
        <v>11023</v>
      </c>
      <c r="B20641" s="263" t="s">
        <v>33704</v>
      </c>
      <c r="C20641" s="263" t="s">
        <v>426</v>
      </c>
      <c r="D20641" t="s">
        <v>10</v>
      </c>
    </row>
    <row r="20642" spans="1:4" x14ac:dyDescent="0.2">
      <c r="A20642" s="263" t="s">
        <v>21458</v>
      </c>
      <c r="B20642" s="263" t="s">
        <v>33704</v>
      </c>
      <c r="C20642" s="263" t="s">
        <v>426</v>
      </c>
      <c r="D20642" t="s">
        <v>10</v>
      </c>
    </row>
    <row r="20643" spans="1:4" x14ac:dyDescent="0.2">
      <c r="A20643" s="263" t="s">
        <v>21459</v>
      </c>
      <c r="B20643" s="263" t="s">
        <v>33704</v>
      </c>
      <c r="C20643" s="263" t="s">
        <v>426</v>
      </c>
      <c r="D20643" t="s">
        <v>10</v>
      </c>
    </row>
    <row r="20644" spans="1:4" x14ac:dyDescent="0.2">
      <c r="A20644" s="263" t="s">
        <v>21460</v>
      </c>
      <c r="B20644" s="263" t="s">
        <v>33704</v>
      </c>
      <c r="C20644" s="263" t="s">
        <v>426</v>
      </c>
      <c r="D20644" t="s">
        <v>10</v>
      </c>
    </row>
    <row r="20645" spans="1:4" x14ac:dyDescent="0.2">
      <c r="A20645" s="263" t="s">
        <v>11024</v>
      </c>
      <c r="B20645" s="263" t="s">
        <v>24176</v>
      </c>
      <c r="C20645" s="263" t="s">
        <v>426</v>
      </c>
      <c r="D20645" t="s">
        <v>10</v>
      </c>
    </row>
    <row r="20646" spans="1:4" x14ac:dyDescent="0.2">
      <c r="A20646" s="263" t="s">
        <v>11025</v>
      </c>
      <c r="B20646" s="263" t="s">
        <v>24176</v>
      </c>
      <c r="C20646" s="263" t="s">
        <v>426</v>
      </c>
      <c r="D20646" t="s">
        <v>10</v>
      </c>
    </row>
    <row r="20647" spans="1:4" x14ac:dyDescent="0.2">
      <c r="A20647" s="263" t="s">
        <v>11026</v>
      </c>
      <c r="B20647" s="263" t="s">
        <v>24176</v>
      </c>
      <c r="C20647" s="263" t="s">
        <v>426</v>
      </c>
      <c r="D20647" t="s">
        <v>10</v>
      </c>
    </row>
    <row r="20648" spans="1:4" x14ac:dyDescent="0.2">
      <c r="A20648" s="263" t="s">
        <v>21461</v>
      </c>
      <c r="B20648" s="263" t="s">
        <v>24176</v>
      </c>
      <c r="C20648" s="263" t="s">
        <v>426</v>
      </c>
      <c r="D20648" t="s">
        <v>10</v>
      </c>
    </row>
    <row r="20649" spans="1:4" x14ac:dyDescent="0.2">
      <c r="A20649" s="263" t="s">
        <v>21462</v>
      </c>
      <c r="B20649" s="263" t="s">
        <v>24176</v>
      </c>
      <c r="C20649" s="263" t="s">
        <v>426</v>
      </c>
      <c r="D20649" t="s">
        <v>10</v>
      </c>
    </row>
    <row r="20650" spans="1:4" x14ac:dyDescent="0.2">
      <c r="A20650" s="263" t="s">
        <v>21463</v>
      </c>
      <c r="B20650" s="263" t="s">
        <v>24176</v>
      </c>
      <c r="C20650" s="263" t="s">
        <v>426</v>
      </c>
      <c r="D20650" t="s">
        <v>10</v>
      </c>
    </row>
    <row r="20651" spans="1:4" x14ac:dyDescent="0.2">
      <c r="A20651" s="263" t="s">
        <v>11027</v>
      </c>
      <c r="B20651" s="263" t="s">
        <v>24177</v>
      </c>
      <c r="C20651" s="263" t="s">
        <v>426</v>
      </c>
      <c r="D20651" t="s">
        <v>10</v>
      </c>
    </row>
    <row r="20652" spans="1:4" x14ac:dyDescent="0.2">
      <c r="A20652" s="263" t="s">
        <v>11028</v>
      </c>
      <c r="B20652" s="263" t="s">
        <v>24178</v>
      </c>
      <c r="C20652" s="263" t="s">
        <v>426</v>
      </c>
      <c r="D20652" t="s">
        <v>10</v>
      </c>
    </row>
    <row r="20653" spans="1:4" x14ac:dyDescent="0.2">
      <c r="A20653" s="263" t="s">
        <v>11029</v>
      </c>
      <c r="B20653" s="263" t="s">
        <v>24178</v>
      </c>
      <c r="C20653" s="263" t="s">
        <v>426</v>
      </c>
      <c r="D20653" t="s">
        <v>10</v>
      </c>
    </row>
    <row r="20654" spans="1:4" x14ac:dyDescent="0.2">
      <c r="A20654" s="263" t="s">
        <v>21464</v>
      </c>
      <c r="B20654" s="263" t="s">
        <v>24177</v>
      </c>
      <c r="C20654" s="263" t="s">
        <v>426</v>
      </c>
      <c r="D20654" t="s">
        <v>10</v>
      </c>
    </row>
    <row r="20655" spans="1:4" x14ac:dyDescent="0.2">
      <c r="A20655" s="263" t="s">
        <v>21465</v>
      </c>
      <c r="B20655" s="263" t="s">
        <v>24178</v>
      </c>
      <c r="C20655" s="263" t="s">
        <v>426</v>
      </c>
      <c r="D20655" t="s">
        <v>10</v>
      </c>
    </row>
    <row r="20656" spans="1:4" x14ac:dyDescent="0.2">
      <c r="A20656" s="263" t="s">
        <v>21466</v>
      </c>
      <c r="B20656" s="263" t="s">
        <v>24178</v>
      </c>
      <c r="C20656" s="263" t="s">
        <v>426</v>
      </c>
      <c r="D20656" t="s">
        <v>10</v>
      </c>
    </row>
    <row r="20657" spans="1:4" x14ac:dyDescent="0.2">
      <c r="A20657" s="263" t="s">
        <v>11030</v>
      </c>
      <c r="B20657" s="263" t="s">
        <v>24179</v>
      </c>
      <c r="C20657" s="263" t="s">
        <v>426</v>
      </c>
      <c r="D20657" t="s">
        <v>10</v>
      </c>
    </row>
    <row r="20658" spans="1:4" x14ac:dyDescent="0.2">
      <c r="A20658" s="263" t="s">
        <v>11031</v>
      </c>
      <c r="B20658" s="263" t="s">
        <v>24179</v>
      </c>
      <c r="C20658" s="263" t="s">
        <v>426</v>
      </c>
      <c r="D20658" t="s">
        <v>10</v>
      </c>
    </row>
    <row r="20659" spans="1:4" x14ac:dyDescent="0.2">
      <c r="A20659" s="263" t="s">
        <v>11032</v>
      </c>
      <c r="B20659" s="263" t="s">
        <v>24179</v>
      </c>
      <c r="C20659" s="263" t="s">
        <v>426</v>
      </c>
      <c r="D20659" t="s">
        <v>10</v>
      </c>
    </row>
    <row r="20660" spans="1:4" x14ac:dyDescent="0.2">
      <c r="A20660" s="263" t="s">
        <v>21467</v>
      </c>
      <c r="B20660" s="263" t="s">
        <v>24179</v>
      </c>
      <c r="C20660" s="263" t="s">
        <v>426</v>
      </c>
      <c r="D20660" t="s">
        <v>10</v>
      </c>
    </row>
    <row r="20661" spans="1:4" x14ac:dyDescent="0.2">
      <c r="A20661" s="263" t="s">
        <v>21468</v>
      </c>
      <c r="B20661" s="263" t="s">
        <v>24179</v>
      </c>
      <c r="C20661" s="263" t="s">
        <v>426</v>
      </c>
      <c r="D20661" t="s">
        <v>10</v>
      </c>
    </row>
    <row r="20662" spans="1:4" x14ac:dyDescent="0.2">
      <c r="A20662" s="263" t="s">
        <v>21469</v>
      </c>
      <c r="B20662" s="263" t="s">
        <v>24179</v>
      </c>
      <c r="C20662" s="263" t="s">
        <v>426</v>
      </c>
      <c r="D20662" t="s">
        <v>10</v>
      </c>
    </row>
    <row r="20663" spans="1:4" x14ac:dyDescent="0.2">
      <c r="A20663" s="263" t="s">
        <v>5508</v>
      </c>
      <c r="B20663" s="263" t="s">
        <v>24180</v>
      </c>
      <c r="C20663" s="263" t="s">
        <v>426</v>
      </c>
      <c r="D20663" t="s">
        <v>10</v>
      </c>
    </row>
    <row r="20664" spans="1:4" x14ac:dyDescent="0.2">
      <c r="A20664" s="263" t="s">
        <v>5509</v>
      </c>
      <c r="B20664" s="263" t="s">
        <v>24180</v>
      </c>
      <c r="C20664" s="263" t="s">
        <v>426</v>
      </c>
      <c r="D20664" t="s">
        <v>10</v>
      </c>
    </row>
    <row r="20665" spans="1:4" x14ac:dyDescent="0.2">
      <c r="A20665" s="263" t="s">
        <v>21470</v>
      </c>
      <c r="B20665" s="263" t="s">
        <v>24180</v>
      </c>
      <c r="C20665" s="263" t="s">
        <v>426</v>
      </c>
      <c r="D20665" t="s">
        <v>10</v>
      </c>
    </row>
    <row r="20666" spans="1:4" x14ac:dyDescent="0.2">
      <c r="A20666" s="263" t="s">
        <v>21471</v>
      </c>
      <c r="B20666" s="263" t="s">
        <v>24180</v>
      </c>
      <c r="C20666" s="263" t="s">
        <v>426</v>
      </c>
      <c r="D20666" t="s">
        <v>10</v>
      </c>
    </row>
    <row r="20667" spans="1:4" x14ac:dyDescent="0.2">
      <c r="A20667" s="263" t="s">
        <v>5510</v>
      </c>
      <c r="B20667" s="263" t="s">
        <v>33705</v>
      </c>
      <c r="C20667" s="263" t="s">
        <v>426</v>
      </c>
      <c r="D20667" t="s">
        <v>10</v>
      </c>
    </row>
    <row r="20668" spans="1:4" x14ac:dyDescent="0.2">
      <c r="A20668" s="263" t="s">
        <v>5511</v>
      </c>
      <c r="B20668" s="263" t="s">
        <v>33705</v>
      </c>
      <c r="C20668" s="263" t="s">
        <v>426</v>
      </c>
      <c r="D20668" t="s">
        <v>10</v>
      </c>
    </row>
    <row r="20669" spans="1:4" x14ac:dyDescent="0.2">
      <c r="A20669" s="263" t="s">
        <v>21472</v>
      </c>
      <c r="B20669" s="263" t="s">
        <v>33705</v>
      </c>
      <c r="C20669" s="263" t="s">
        <v>426</v>
      </c>
      <c r="D20669" t="s">
        <v>10</v>
      </c>
    </row>
    <row r="20670" spans="1:4" x14ac:dyDescent="0.2">
      <c r="A20670" s="263" t="s">
        <v>21473</v>
      </c>
      <c r="B20670" s="263" t="s">
        <v>33705</v>
      </c>
      <c r="C20670" s="263" t="s">
        <v>426</v>
      </c>
      <c r="D20670" t="s">
        <v>10</v>
      </c>
    </row>
    <row r="20671" spans="1:4" x14ac:dyDescent="0.2">
      <c r="A20671" s="263" t="s">
        <v>5512</v>
      </c>
      <c r="B20671" s="263" t="s">
        <v>33706</v>
      </c>
      <c r="C20671" s="263" t="s">
        <v>426</v>
      </c>
      <c r="D20671" t="s">
        <v>10</v>
      </c>
    </row>
    <row r="20672" spans="1:4" x14ac:dyDescent="0.2">
      <c r="A20672" s="263" t="s">
        <v>5513</v>
      </c>
      <c r="B20672" s="263" t="s">
        <v>33706</v>
      </c>
      <c r="C20672" s="263" t="s">
        <v>426</v>
      </c>
      <c r="D20672" t="s">
        <v>10</v>
      </c>
    </row>
    <row r="20673" spans="1:4" x14ac:dyDescent="0.2">
      <c r="A20673" s="263" t="s">
        <v>21474</v>
      </c>
      <c r="B20673" s="263" t="s">
        <v>33706</v>
      </c>
      <c r="C20673" s="263" t="s">
        <v>426</v>
      </c>
      <c r="D20673" t="s">
        <v>10</v>
      </c>
    </row>
    <row r="20674" spans="1:4" x14ac:dyDescent="0.2">
      <c r="A20674" s="263" t="s">
        <v>21475</v>
      </c>
      <c r="B20674" s="263" t="s">
        <v>33706</v>
      </c>
      <c r="C20674" s="263" t="s">
        <v>426</v>
      </c>
      <c r="D20674" t="s">
        <v>10</v>
      </c>
    </row>
    <row r="20675" spans="1:4" x14ac:dyDescent="0.2">
      <c r="A20675" s="263" t="s">
        <v>5514</v>
      </c>
      <c r="B20675" s="263" t="s">
        <v>33707</v>
      </c>
      <c r="C20675" s="263" t="s">
        <v>426</v>
      </c>
      <c r="D20675" t="s">
        <v>10</v>
      </c>
    </row>
    <row r="20676" spans="1:4" x14ac:dyDescent="0.2">
      <c r="A20676" s="263" t="s">
        <v>5515</v>
      </c>
      <c r="B20676" s="263" t="s">
        <v>33707</v>
      </c>
      <c r="C20676" s="263" t="s">
        <v>426</v>
      </c>
      <c r="D20676" t="s">
        <v>10</v>
      </c>
    </row>
    <row r="20677" spans="1:4" x14ac:dyDescent="0.2">
      <c r="A20677" s="263" t="s">
        <v>21476</v>
      </c>
      <c r="B20677" s="263" t="s">
        <v>33707</v>
      </c>
      <c r="C20677" s="263" t="s">
        <v>426</v>
      </c>
      <c r="D20677" t="s">
        <v>10</v>
      </c>
    </row>
    <row r="20678" spans="1:4" x14ac:dyDescent="0.2">
      <c r="A20678" s="263" t="s">
        <v>21477</v>
      </c>
      <c r="B20678" s="263" t="s">
        <v>33707</v>
      </c>
      <c r="C20678" s="263" t="s">
        <v>426</v>
      </c>
      <c r="D20678" t="s">
        <v>10</v>
      </c>
    </row>
    <row r="20679" spans="1:4" x14ac:dyDescent="0.2">
      <c r="A20679" s="263" t="s">
        <v>5516</v>
      </c>
      <c r="B20679" s="263" t="s">
        <v>33708</v>
      </c>
      <c r="C20679" s="263" t="s">
        <v>426</v>
      </c>
      <c r="D20679" t="s">
        <v>10</v>
      </c>
    </row>
    <row r="20680" spans="1:4" x14ac:dyDescent="0.2">
      <c r="A20680" s="263" t="s">
        <v>5517</v>
      </c>
      <c r="B20680" s="263" t="s">
        <v>33709</v>
      </c>
      <c r="C20680" s="263" t="s">
        <v>426</v>
      </c>
      <c r="D20680" t="s">
        <v>10</v>
      </c>
    </row>
    <row r="20681" spans="1:4" x14ac:dyDescent="0.2">
      <c r="A20681" s="263" t="s">
        <v>21478</v>
      </c>
      <c r="B20681" s="263" t="s">
        <v>33708</v>
      </c>
      <c r="C20681" s="263" t="s">
        <v>426</v>
      </c>
      <c r="D20681" t="s">
        <v>10</v>
      </c>
    </row>
    <row r="20682" spans="1:4" x14ac:dyDescent="0.2">
      <c r="A20682" s="263" t="s">
        <v>21479</v>
      </c>
      <c r="B20682" s="263" t="s">
        <v>33709</v>
      </c>
      <c r="C20682" s="263" t="s">
        <v>426</v>
      </c>
      <c r="D20682" t="s">
        <v>10</v>
      </c>
    </row>
    <row r="20683" spans="1:4" x14ac:dyDescent="0.2">
      <c r="A20683" s="263" t="s">
        <v>5518</v>
      </c>
      <c r="B20683" s="263" t="s">
        <v>24181</v>
      </c>
      <c r="C20683" s="263" t="s">
        <v>426</v>
      </c>
      <c r="D20683" t="s">
        <v>10</v>
      </c>
    </row>
    <row r="20684" spans="1:4" x14ac:dyDescent="0.2">
      <c r="A20684" s="263" t="s">
        <v>5519</v>
      </c>
      <c r="B20684" s="263" t="s">
        <v>24181</v>
      </c>
      <c r="C20684" s="263" t="s">
        <v>426</v>
      </c>
      <c r="D20684" t="s">
        <v>10</v>
      </c>
    </row>
    <row r="20685" spans="1:4" x14ac:dyDescent="0.2">
      <c r="A20685" s="263" t="s">
        <v>5520</v>
      </c>
      <c r="B20685" s="263" t="s">
        <v>24181</v>
      </c>
      <c r="C20685" s="263" t="s">
        <v>426</v>
      </c>
      <c r="D20685" t="s">
        <v>10</v>
      </c>
    </row>
    <row r="20686" spans="1:4" x14ac:dyDescent="0.2">
      <c r="A20686" s="263" t="s">
        <v>21480</v>
      </c>
      <c r="B20686" s="263" t="s">
        <v>24181</v>
      </c>
      <c r="C20686" s="263" t="s">
        <v>426</v>
      </c>
      <c r="D20686" t="s">
        <v>10</v>
      </c>
    </row>
    <row r="20687" spans="1:4" x14ac:dyDescent="0.2">
      <c r="A20687" s="263" t="s">
        <v>21481</v>
      </c>
      <c r="B20687" s="263" t="s">
        <v>24181</v>
      </c>
      <c r="C20687" s="263" t="s">
        <v>426</v>
      </c>
      <c r="D20687" t="s">
        <v>10</v>
      </c>
    </row>
    <row r="20688" spans="1:4" x14ac:dyDescent="0.2">
      <c r="A20688" s="263" t="s">
        <v>21482</v>
      </c>
      <c r="B20688" s="263" t="s">
        <v>24181</v>
      </c>
      <c r="C20688" s="263" t="s">
        <v>426</v>
      </c>
      <c r="D20688" t="s">
        <v>10</v>
      </c>
    </row>
    <row r="20689" spans="1:4" x14ac:dyDescent="0.2">
      <c r="A20689" s="263" t="s">
        <v>5521</v>
      </c>
      <c r="B20689" s="263" t="s">
        <v>24182</v>
      </c>
      <c r="C20689" s="263" t="s">
        <v>426</v>
      </c>
      <c r="D20689" t="s">
        <v>10</v>
      </c>
    </row>
    <row r="20690" spans="1:4" x14ac:dyDescent="0.2">
      <c r="A20690" s="263" t="s">
        <v>5522</v>
      </c>
      <c r="B20690" s="263" t="s">
        <v>24182</v>
      </c>
      <c r="C20690" s="263" t="s">
        <v>426</v>
      </c>
      <c r="D20690" t="s">
        <v>10</v>
      </c>
    </row>
    <row r="20691" spans="1:4" x14ac:dyDescent="0.2">
      <c r="A20691" s="263" t="s">
        <v>21483</v>
      </c>
      <c r="B20691" s="263" t="s">
        <v>24182</v>
      </c>
      <c r="C20691" s="263" t="s">
        <v>426</v>
      </c>
      <c r="D20691" t="s">
        <v>10</v>
      </c>
    </row>
    <row r="20692" spans="1:4" x14ac:dyDescent="0.2">
      <c r="A20692" s="263" t="s">
        <v>21484</v>
      </c>
      <c r="B20692" s="263" t="s">
        <v>24182</v>
      </c>
      <c r="C20692" s="263" t="s">
        <v>426</v>
      </c>
      <c r="D20692" t="s">
        <v>10</v>
      </c>
    </row>
    <row r="20693" spans="1:4" x14ac:dyDescent="0.2">
      <c r="A20693" s="263" t="s">
        <v>5523</v>
      </c>
      <c r="B20693" s="263" t="s">
        <v>33710</v>
      </c>
      <c r="C20693" s="263" t="s">
        <v>426</v>
      </c>
      <c r="D20693" t="s">
        <v>10</v>
      </c>
    </row>
    <row r="20694" spans="1:4" x14ac:dyDescent="0.2">
      <c r="A20694" s="263" t="s">
        <v>5524</v>
      </c>
      <c r="B20694" s="263" t="s">
        <v>33710</v>
      </c>
      <c r="C20694" s="263" t="s">
        <v>426</v>
      </c>
      <c r="D20694" t="s">
        <v>10</v>
      </c>
    </row>
    <row r="20695" spans="1:4" x14ac:dyDescent="0.2">
      <c r="A20695" s="263" t="s">
        <v>21485</v>
      </c>
      <c r="B20695" s="263" t="s">
        <v>33710</v>
      </c>
      <c r="C20695" s="263" t="s">
        <v>426</v>
      </c>
      <c r="D20695" t="s">
        <v>10</v>
      </c>
    </row>
    <row r="20696" spans="1:4" x14ac:dyDescent="0.2">
      <c r="A20696" s="263" t="s">
        <v>21486</v>
      </c>
      <c r="B20696" s="263" t="s">
        <v>33710</v>
      </c>
      <c r="C20696" s="263" t="s">
        <v>426</v>
      </c>
      <c r="D20696" t="s">
        <v>10</v>
      </c>
    </row>
    <row r="20697" spans="1:4" x14ac:dyDescent="0.2">
      <c r="A20697" s="263" t="s">
        <v>5525</v>
      </c>
      <c r="B20697" s="263" t="s">
        <v>33711</v>
      </c>
      <c r="C20697" s="263" t="s">
        <v>426</v>
      </c>
      <c r="D20697" t="s">
        <v>10</v>
      </c>
    </row>
    <row r="20698" spans="1:4" x14ac:dyDescent="0.2">
      <c r="A20698" s="263" t="s">
        <v>5526</v>
      </c>
      <c r="B20698" s="263" t="s">
        <v>33711</v>
      </c>
      <c r="C20698" s="263" t="s">
        <v>426</v>
      </c>
      <c r="D20698" t="s">
        <v>10</v>
      </c>
    </row>
    <row r="20699" spans="1:4" x14ac:dyDescent="0.2">
      <c r="A20699" s="263" t="s">
        <v>21487</v>
      </c>
      <c r="B20699" s="263" t="s">
        <v>33711</v>
      </c>
      <c r="C20699" s="263" t="s">
        <v>426</v>
      </c>
      <c r="D20699" t="s">
        <v>10</v>
      </c>
    </row>
    <row r="20700" spans="1:4" x14ac:dyDescent="0.2">
      <c r="A20700" s="263" t="s">
        <v>21488</v>
      </c>
      <c r="B20700" s="263" t="s">
        <v>33711</v>
      </c>
      <c r="C20700" s="263" t="s">
        <v>426</v>
      </c>
      <c r="D20700" t="s">
        <v>10</v>
      </c>
    </row>
    <row r="20701" spans="1:4" x14ac:dyDescent="0.2">
      <c r="A20701" s="263" t="s">
        <v>5527</v>
      </c>
      <c r="B20701" s="263" t="s">
        <v>33712</v>
      </c>
      <c r="C20701" s="263" t="s">
        <v>426</v>
      </c>
      <c r="D20701" t="s">
        <v>10</v>
      </c>
    </row>
    <row r="20702" spans="1:4" x14ac:dyDescent="0.2">
      <c r="A20702" s="263" t="s">
        <v>5528</v>
      </c>
      <c r="B20702" s="263" t="s">
        <v>33712</v>
      </c>
      <c r="C20702" s="263" t="s">
        <v>426</v>
      </c>
      <c r="D20702" t="s">
        <v>10</v>
      </c>
    </row>
    <row r="20703" spans="1:4" x14ac:dyDescent="0.2">
      <c r="A20703" s="263" t="s">
        <v>21489</v>
      </c>
      <c r="B20703" s="263" t="s">
        <v>33712</v>
      </c>
      <c r="C20703" s="263" t="s">
        <v>426</v>
      </c>
      <c r="D20703" t="s">
        <v>10</v>
      </c>
    </row>
    <row r="20704" spans="1:4" x14ac:dyDescent="0.2">
      <c r="A20704" s="263" t="s">
        <v>21490</v>
      </c>
      <c r="B20704" s="263" t="s">
        <v>33712</v>
      </c>
      <c r="C20704" s="263" t="s">
        <v>426</v>
      </c>
      <c r="D20704" t="s">
        <v>10</v>
      </c>
    </row>
    <row r="20705" spans="1:4" x14ac:dyDescent="0.2">
      <c r="A20705" s="263" t="s">
        <v>5529</v>
      </c>
      <c r="B20705" s="263" t="s">
        <v>33713</v>
      </c>
      <c r="C20705" s="263" t="s">
        <v>426</v>
      </c>
      <c r="D20705" t="s">
        <v>10</v>
      </c>
    </row>
    <row r="20706" spans="1:4" x14ac:dyDescent="0.2">
      <c r="A20706" s="263" t="s">
        <v>5530</v>
      </c>
      <c r="B20706" s="263" t="s">
        <v>33713</v>
      </c>
      <c r="C20706" s="263" t="s">
        <v>426</v>
      </c>
      <c r="D20706" t="s">
        <v>10</v>
      </c>
    </row>
    <row r="20707" spans="1:4" x14ac:dyDescent="0.2">
      <c r="A20707" s="263" t="s">
        <v>21491</v>
      </c>
      <c r="B20707" s="263" t="s">
        <v>33713</v>
      </c>
      <c r="C20707" s="263" t="s">
        <v>426</v>
      </c>
      <c r="D20707" t="s">
        <v>10</v>
      </c>
    </row>
    <row r="20708" spans="1:4" x14ac:dyDescent="0.2">
      <c r="A20708" s="263" t="s">
        <v>21492</v>
      </c>
      <c r="B20708" s="263" t="s">
        <v>33713</v>
      </c>
      <c r="C20708" s="263" t="s">
        <v>426</v>
      </c>
      <c r="D20708" t="s">
        <v>10</v>
      </c>
    </row>
    <row r="20709" spans="1:4" x14ac:dyDescent="0.2">
      <c r="A20709" s="263" t="s">
        <v>5531</v>
      </c>
      <c r="B20709" s="263" t="s">
        <v>33714</v>
      </c>
      <c r="C20709" s="263" t="s">
        <v>426</v>
      </c>
      <c r="D20709" t="s">
        <v>10</v>
      </c>
    </row>
    <row r="20710" spans="1:4" x14ac:dyDescent="0.2">
      <c r="A20710" s="263" t="s">
        <v>5532</v>
      </c>
      <c r="B20710" s="263" t="s">
        <v>33714</v>
      </c>
      <c r="C20710" s="263" t="s">
        <v>426</v>
      </c>
      <c r="D20710" t="s">
        <v>10</v>
      </c>
    </row>
    <row r="20711" spans="1:4" x14ac:dyDescent="0.2">
      <c r="A20711" s="263" t="s">
        <v>21493</v>
      </c>
      <c r="B20711" s="263" t="s">
        <v>33714</v>
      </c>
      <c r="C20711" s="263" t="s">
        <v>426</v>
      </c>
      <c r="D20711" t="s">
        <v>10</v>
      </c>
    </row>
    <row r="20712" spans="1:4" x14ac:dyDescent="0.2">
      <c r="A20712" s="263" t="s">
        <v>21494</v>
      </c>
      <c r="B20712" s="263" t="s">
        <v>33714</v>
      </c>
      <c r="C20712" s="263" t="s">
        <v>426</v>
      </c>
      <c r="D20712" t="s">
        <v>10</v>
      </c>
    </row>
    <row r="20713" spans="1:4" x14ac:dyDescent="0.2">
      <c r="A20713" s="263" t="s">
        <v>5533</v>
      </c>
      <c r="B20713" s="263" t="s">
        <v>33715</v>
      </c>
      <c r="C20713" s="263" t="s">
        <v>426</v>
      </c>
      <c r="D20713" t="s">
        <v>10</v>
      </c>
    </row>
    <row r="20714" spans="1:4" x14ac:dyDescent="0.2">
      <c r="A20714" s="263" t="s">
        <v>5534</v>
      </c>
      <c r="B20714" s="263" t="s">
        <v>33715</v>
      </c>
      <c r="C20714" s="263" t="s">
        <v>426</v>
      </c>
      <c r="D20714" t="s">
        <v>10</v>
      </c>
    </row>
    <row r="20715" spans="1:4" x14ac:dyDescent="0.2">
      <c r="A20715" s="263" t="s">
        <v>5535</v>
      </c>
      <c r="B20715" s="263" t="s">
        <v>33715</v>
      </c>
      <c r="C20715" s="263" t="s">
        <v>426</v>
      </c>
      <c r="D20715" t="s">
        <v>10</v>
      </c>
    </row>
    <row r="20716" spans="1:4" x14ac:dyDescent="0.2">
      <c r="A20716" s="263" t="s">
        <v>21495</v>
      </c>
      <c r="B20716" s="263" t="s">
        <v>33715</v>
      </c>
      <c r="C20716" s="263" t="s">
        <v>426</v>
      </c>
      <c r="D20716" t="s">
        <v>10</v>
      </c>
    </row>
    <row r="20717" spans="1:4" x14ac:dyDescent="0.2">
      <c r="A20717" s="263" t="s">
        <v>21496</v>
      </c>
      <c r="B20717" s="263" t="s">
        <v>33715</v>
      </c>
      <c r="C20717" s="263" t="s">
        <v>426</v>
      </c>
      <c r="D20717" t="s">
        <v>10</v>
      </c>
    </row>
    <row r="20718" spans="1:4" x14ac:dyDescent="0.2">
      <c r="A20718" s="263" t="s">
        <v>21497</v>
      </c>
      <c r="B20718" s="263" t="s">
        <v>33715</v>
      </c>
      <c r="C20718" s="263" t="s">
        <v>426</v>
      </c>
      <c r="D20718" t="s">
        <v>10</v>
      </c>
    </row>
    <row r="20719" spans="1:4" x14ac:dyDescent="0.2">
      <c r="A20719" s="263" t="s">
        <v>5536</v>
      </c>
      <c r="B20719" s="263" t="s">
        <v>33716</v>
      </c>
      <c r="C20719" s="263" t="s">
        <v>426</v>
      </c>
      <c r="D20719" t="s">
        <v>10</v>
      </c>
    </row>
    <row r="20720" spans="1:4" x14ac:dyDescent="0.2">
      <c r="A20720" s="263" t="s">
        <v>5537</v>
      </c>
      <c r="B20720" s="263" t="s">
        <v>33717</v>
      </c>
      <c r="C20720" s="263" t="s">
        <v>426</v>
      </c>
      <c r="D20720" t="s">
        <v>10</v>
      </c>
    </row>
    <row r="20721" spans="1:4" x14ac:dyDescent="0.2">
      <c r="A20721" s="263" t="s">
        <v>5538</v>
      </c>
      <c r="B20721" s="263" t="s">
        <v>33716</v>
      </c>
      <c r="C20721" s="263" t="s">
        <v>426</v>
      </c>
      <c r="D20721" t="s">
        <v>10</v>
      </c>
    </row>
    <row r="20722" spans="1:4" x14ac:dyDescent="0.2">
      <c r="A20722" s="263" t="s">
        <v>21498</v>
      </c>
      <c r="B20722" s="263" t="s">
        <v>33716</v>
      </c>
      <c r="C20722" s="263" t="s">
        <v>426</v>
      </c>
      <c r="D20722" t="s">
        <v>10</v>
      </c>
    </row>
    <row r="20723" spans="1:4" x14ac:dyDescent="0.2">
      <c r="A20723" s="263" t="s">
        <v>21499</v>
      </c>
      <c r="B20723" s="263" t="s">
        <v>33717</v>
      </c>
      <c r="C20723" s="263" t="s">
        <v>426</v>
      </c>
      <c r="D20723" t="s">
        <v>10</v>
      </c>
    </row>
    <row r="20724" spans="1:4" x14ac:dyDescent="0.2">
      <c r="A20724" s="263" t="s">
        <v>21500</v>
      </c>
      <c r="B20724" s="263" t="s">
        <v>33716</v>
      </c>
      <c r="C20724" s="263" t="s">
        <v>426</v>
      </c>
      <c r="D20724" t="s">
        <v>10</v>
      </c>
    </row>
    <row r="20725" spans="1:4" x14ac:dyDescent="0.2">
      <c r="A20725" s="263" t="s">
        <v>5539</v>
      </c>
      <c r="B20725" s="263" t="s">
        <v>33718</v>
      </c>
      <c r="C20725" s="263" t="s">
        <v>426</v>
      </c>
      <c r="D20725" t="s">
        <v>10</v>
      </c>
    </row>
    <row r="20726" spans="1:4" x14ac:dyDescent="0.2">
      <c r="A20726" s="263" t="s">
        <v>5540</v>
      </c>
      <c r="B20726" s="263" t="s">
        <v>33719</v>
      </c>
      <c r="C20726" s="263" t="s">
        <v>426</v>
      </c>
      <c r="D20726" t="s">
        <v>10</v>
      </c>
    </row>
    <row r="20727" spans="1:4" x14ac:dyDescent="0.2">
      <c r="A20727" s="263" t="s">
        <v>5541</v>
      </c>
      <c r="B20727" s="263" t="s">
        <v>33718</v>
      </c>
      <c r="C20727" s="263" t="s">
        <v>426</v>
      </c>
      <c r="D20727" t="s">
        <v>10</v>
      </c>
    </row>
    <row r="20728" spans="1:4" x14ac:dyDescent="0.2">
      <c r="A20728" s="263" t="s">
        <v>21501</v>
      </c>
      <c r="B20728" s="263" t="s">
        <v>33718</v>
      </c>
      <c r="C20728" s="263" t="s">
        <v>426</v>
      </c>
      <c r="D20728" t="s">
        <v>10</v>
      </c>
    </row>
    <row r="20729" spans="1:4" x14ac:dyDescent="0.2">
      <c r="A20729" s="263" t="s">
        <v>21502</v>
      </c>
      <c r="B20729" s="263" t="s">
        <v>33719</v>
      </c>
      <c r="C20729" s="263" t="s">
        <v>426</v>
      </c>
      <c r="D20729" t="s">
        <v>10</v>
      </c>
    </row>
    <row r="20730" spans="1:4" x14ac:dyDescent="0.2">
      <c r="A20730" s="263" t="s">
        <v>21503</v>
      </c>
      <c r="B20730" s="263" t="s">
        <v>33718</v>
      </c>
      <c r="C20730" s="263" t="s">
        <v>426</v>
      </c>
      <c r="D20730" t="s">
        <v>10</v>
      </c>
    </row>
    <row r="20731" spans="1:4" x14ac:dyDescent="0.2">
      <c r="A20731" s="263" t="s">
        <v>5542</v>
      </c>
      <c r="B20731" s="263" t="s">
        <v>33720</v>
      </c>
      <c r="C20731" s="263" t="s">
        <v>426</v>
      </c>
      <c r="D20731" t="s">
        <v>10</v>
      </c>
    </row>
    <row r="20732" spans="1:4" x14ac:dyDescent="0.2">
      <c r="A20732" s="263" t="s">
        <v>5543</v>
      </c>
      <c r="B20732" s="263" t="s">
        <v>33720</v>
      </c>
      <c r="C20732" s="263" t="s">
        <v>426</v>
      </c>
      <c r="D20732" t="s">
        <v>10</v>
      </c>
    </row>
    <row r="20733" spans="1:4" x14ac:dyDescent="0.2">
      <c r="A20733" s="263" t="s">
        <v>5544</v>
      </c>
      <c r="B20733" s="263" t="s">
        <v>33721</v>
      </c>
      <c r="C20733" s="263" t="s">
        <v>426</v>
      </c>
      <c r="D20733" t="s">
        <v>10</v>
      </c>
    </row>
    <row r="20734" spans="1:4" x14ac:dyDescent="0.2">
      <c r="A20734" s="263" t="s">
        <v>21504</v>
      </c>
      <c r="B20734" s="263" t="s">
        <v>33720</v>
      </c>
      <c r="C20734" s="263" t="s">
        <v>426</v>
      </c>
      <c r="D20734" t="s">
        <v>10</v>
      </c>
    </row>
    <row r="20735" spans="1:4" x14ac:dyDescent="0.2">
      <c r="A20735" s="263" t="s">
        <v>21505</v>
      </c>
      <c r="B20735" s="263" t="s">
        <v>33720</v>
      </c>
      <c r="C20735" s="263" t="s">
        <v>426</v>
      </c>
      <c r="D20735" t="s">
        <v>10</v>
      </c>
    </row>
    <row r="20736" spans="1:4" x14ac:dyDescent="0.2">
      <c r="A20736" s="263" t="s">
        <v>21506</v>
      </c>
      <c r="B20736" s="263" t="s">
        <v>33721</v>
      </c>
      <c r="C20736" s="263" t="s">
        <v>426</v>
      </c>
      <c r="D20736" t="s">
        <v>10</v>
      </c>
    </row>
    <row r="20737" spans="1:4" x14ac:dyDescent="0.2">
      <c r="A20737" s="263" t="s">
        <v>5545</v>
      </c>
      <c r="B20737" s="263" t="s">
        <v>33722</v>
      </c>
      <c r="C20737" s="263" t="s">
        <v>426</v>
      </c>
      <c r="D20737" t="s">
        <v>10</v>
      </c>
    </row>
    <row r="20738" spans="1:4" x14ac:dyDescent="0.2">
      <c r="A20738" s="263" t="s">
        <v>5546</v>
      </c>
      <c r="B20738" s="263" t="s">
        <v>33722</v>
      </c>
      <c r="C20738" s="263" t="s">
        <v>426</v>
      </c>
      <c r="D20738" t="s">
        <v>10</v>
      </c>
    </row>
    <row r="20739" spans="1:4" x14ac:dyDescent="0.2">
      <c r="A20739" s="263" t="s">
        <v>21507</v>
      </c>
      <c r="B20739" s="263" t="s">
        <v>33722</v>
      </c>
      <c r="C20739" s="263" t="s">
        <v>426</v>
      </c>
      <c r="D20739" t="s">
        <v>10</v>
      </c>
    </row>
    <row r="20740" spans="1:4" x14ac:dyDescent="0.2">
      <c r="A20740" s="263" t="s">
        <v>21508</v>
      </c>
      <c r="B20740" s="263" t="s">
        <v>33722</v>
      </c>
      <c r="C20740" s="263" t="s">
        <v>426</v>
      </c>
      <c r="D20740" t="s">
        <v>10</v>
      </c>
    </row>
    <row r="20741" spans="1:4" x14ac:dyDescent="0.2">
      <c r="A20741" s="263" t="s">
        <v>5547</v>
      </c>
      <c r="B20741" s="263" t="s">
        <v>33723</v>
      </c>
      <c r="C20741" s="263" t="s">
        <v>426</v>
      </c>
      <c r="D20741" t="s">
        <v>10</v>
      </c>
    </row>
    <row r="20742" spans="1:4" x14ac:dyDescent="0.2">
      <c r="A20742" s="263" t="s">
        <v>5548</v>
      </c>
      <c r="B20742" s="263" t="s">
        <v>33723</v>
      </c>
      <c r="C20742" s="263" t="s">
        <v>426</v>
      </c>
      <c r="D20742" t="s">
        <v>10</v>
      </c>
    </row>
    <row r="20743" spans="1:4" x14ac:dyDescent="0.2">
      <c r="A20743" s="263" t="s">
        <v>21509</v>
      </c>
      <c r="B20743" s="263" t="s">
        <v>33723</v>
      </c>
      <c r="C20743" s="263" t="s">
        <v>426</v>
      </c>
      <c r="D20743" t="s">
        <v>10</v>
      </c>
    </row>
    <row r="20744" spans="1:4" x14ac:dyDescent="0.2">
      <c r="A20744" s="263" t="s">
        <v>21510</v>
      </c>
      <c r="B20744" s="263" t="s">
        <v>33723</v>
      </c>
      <c r="C20744" s="263" t="s">
        <v>426</v>
      </c>
      <c r="D20744" t="s">
        <v>10</v>
      </c>
    </row>
    <row r="20745" spans="1:4" x14ac:dyDescent="0.2">
      <c r="A20745" s="263" t="s">
        <v>5549</v>
      </c>
      <c r="B20745" s="263" t="s">
        <v>33724</v>
      </c>
      <c r="C20745" s="263" t="s">
        <v>426</v>
      </c>
      <c r="D20745" t="s">
        <v>10</v>
      </c>
    </row>
    <row r="20746" spans="1:4" x14ac:dyDescent="0.2">
      <c r="A20746" s="263" t="s">
        <v>5550</v>
      </c>
      <c r="B20746" s="263" t="s">
        <v>33724</v>
      </c>
      <c r="C20746" s="263" t="s">
        <v>426</v>
      </c>
      <c r="D20746" t="s">
        <v>10</v>
      </c>
    </row>
    <row r="20747" spans="1:4" x14ac:dyDescent="0.2">
      <c r="A20747" s="263" t="s">
        <v>21511</v>
      </c>
      <c r="B20747" s="263" t="s">
        <v>33724</v>
      </c>
      <c r="C20747" s="263" t="s">
        <v>426</v>
      </c>
      <c r="D20747" t="s">
        <v>10</v>
      </c>
    </row>
    <row r="20748" spans="1:4" x14ac:dyDescent="0.2">
      <c r="A20748" s="263" t="s">
        <v>21512</v>
      </c>
      <c r="B20748" s="263" t="s">
        <v>33724</v>
      </c>
      <c r="C20748" s="263" t="s">
        <v>426</v>
      </c>
      <c r="D20748" t="s">
        <v>10</v>
      </c>
    </row>
    <row r="20749" spans="1:4" x14ac:dyDescent="0.2">
      <c r="A20749" s="263" t="s">
        <v>5551</v>
      </c>
      <c r="B20749" s="263" t="s">
        <v>24183</v>
      </c>
      <c r="C20749" s="263" t="s">
        <v>426</v>
      </c>
      <c r="D20749" t="s">
        <v>10</v>
      </c>
    </row>
    <row r="20750" spans="1:4" x14ac:dyDescent="0.2">
      <c r="A20750" s="263" t="s">
        <v>5552</v>
      </c>
      <c r="B20750" s="263" t="s">
        <v>24183</v>
      </c>
      <c r="C20750" s="263" t="s">
        <v>426</v>
      </c>
      <c r="D20750" t="s">
        <v>10</v>
      </c>
    </row>
    <row r="20751" spans="1:4" x14ac:dyDescent="0.2">
      <c r="A20751" s="263" t="s">
        <v>5553</v>
      </c>
      <c r="B20751" s="263" t="s">
        <v>24183</v>
      </c>
      <c r="C20751" s="263" t="s">
        <v>426</v>
      </c>
      <c r="D20751" t="s">
        <v>10</v>
      </c>
    </row>
    <row r="20752" spans="1:4" x14ac:dyDescent="0.2">
      <c r="A20752" s="263" t="s">
        <v>21513</v>
      </c>
      <c r="B20752" s="263" t="s">
        <v>24183</v>
      </c>
      <c r="C20752" s="263" t="s">
        <v>426</v>
      </c>
      <c r="D20752" t="s">
        <v>10</v>
      </c>
    </row>
    <row r="20753" spans="1:4" x14ac:dyDescent="0.2">
      <c r="A20753" s="263" t="s">
        <v>21514</v>
      </c>
      <c r="B20753" s="263" t="s">
        <v>24183</v>
      </c>
      <c r="C20753" s="263" t="s">
        <v>426</v>
      </c>
      <c r="D20753" t="s">
        <v>10</v>
      </c>
    </row>
    <row r="20754" spans="1:4" x14ac:dyDescent="0.2">
      <c r="A20754" s="263" t="s">
        <v>21515</v>
      </c>
      <c r="B20754" s="263" t="s">
        <v>24183</v>
      </c>
      <c r="C20754" s="263" t="s">
        <v>426</v>
      </c>
      <c r="D20754" t="s">
        <v>10</v>
      </c>
    </row>
    <row r="20755" spans="1:4" x14ac:dyDescent="0.2">
      <c r="A20755" s="263" t="s">
        <v>5554</v>
      </c>
      <c r="B20755" s="263" t="s">
        <v>33725</v>
      </c>
      <c r="C20755" s="263" t="s">
        <v>426</v>
      </c>
      <c r="D20755" t="s">
        <v>10</v>
      </c>
    </row>
    <row r="20756" spans="1:4" x14ac:dyDescent="0.2">
      <c r="A20756" s="263" t="s">
        <v>5555</v>
      </c>
      <c r="B20756" s="263" t="s">
        <v>33725</v>
      </c>
      <c r="C20756" s="263" t="s">
        <v>426</v>
      </c>
      <c r="D20756" t="s">
        <v>10</v>
      </c>
    </row>
    <row r="20757" spans="1:4" x14ac:dyDescent="0.2">
      <c r="A20757" s="263" t="s">
        <v>21516</v>
      </c>
      <c r="B20757" s="263" t="s">
        <v>33725</v>
      </c>
      <c r="C20757" s="263" t="s">
        <v>426</v>
      </c>
      <c r="D20757" t="s">
        <v>10</v>
      </c>
    </row>
    <row r="20758" spans="1:4" x14ac:dyDescent="0.2">
      <c r="A20758" s="263" t="s">
        <v>21517</v>
      </c>
      <c r="B20758" s="263" t="s">
        <v>33725</v>
      </c>
      <c r="C20758" s="263" t="s">
        <v>426</v>
      </c>
      <c r="D20758" t="s">
        <v>10</v>
      </c>
    </row>
    <row r="20759" spans="1:4" x14ac:dyDescent="0.2">
      <c r="A20759" s="263" t="s">
        <v>5556</v>
      </c>
      <c r="B20759" s="263" t="s">
        <v>33726</v>
      </c>
      <c r="C20759" s="263" t="s">
        <v>426</v>
      </c>
      <c r="D20759" t="s">
        <v>10</v>
      </c>
    </row>
    <row r="20760" spans="1:4" x14ac:dyDescent="0.2">
      <c r="A20760" s="263" t="s">
        <v>5557</v>
      </c>
      <c r="B20760" s="263" t="s">
        <v>33727</v>
      </c>
      <c r="C20760" s="263" t="s">
        <v>426</v>
      </c>
      <c r="D20760" t="s">
        <v>10</v>
      </c>
    </row>
    <row r="20761" spans="1:4" x14ac:dyDescent="0.2">
      <c r="A20761" s="263" t="s">
        <v>5558</v>
      </c>
      <c r="B20761" s="263" t="s">
        <v>33727</v>
      </c>
      <c r="C20761" s="263" t="s">
        <v>426</v>
      </c>
      <c r="D20761" t="s">
        <v>10</v>
      </c>
    </row>
    <row r="20762" spans="1:4" x14ac:dyDescent="0.2">
      <c r="A20762" s="263" t="s">
        <v>21518</v>
      </c>
      <c r="B20762" s="263" t="s">
        <v>33726</v>
      </c>
      <c r="C20762" s="263" t="s">
        <v>426</v>
      </c>
      <c r="D20762" t="s">
        <v>10</v>
      </c>
    </row>
    <row r="20763" spans="1:4" x14ac:dyDescent="0.2">
      <c r="A20763" s="263" t="s">
        <v>21519</v>
      </c>
      <c r="B20763" s="263" t="s">
        <v>33727</v>
      </c>
      <c r="C20763" s="263" t="s">
        <v>426</v>
      </c>
      <c r="D20763" t="s">
        <v>10</v>
      </c>
    </row>
    <row r="20764" spans="1:4" x14ac:dyDescent="0.2">
      <c r="A20764" s="263" t="s">
        <v>21520</v>
      </c>
      <c r="B20764" s="263" t="s">
        <v>33727</v>
      </c>
      <c r="C20764" s="263" t="s">
        <v>426</v>
      </c>
      <c r="D20764" t="s">
        <v>10</v>
      </c>
    </row>
    <row r="20765" spans="1:4" x14ac:dyDescent="0.2">
      <c r="A20765" s="263" t="s">
        <v>5559</v>
      </c>
      <c r="B20765" s="263" t="s">
        <v>33728</v>
      </c>
      <c r="C20765" s="263" t="s">
        <v>426</v>
      </c>
      <c r="D20765" t="s">
        <v>10</v>
      </c>
    </row>
    <row r="20766" spans="1:4" x14ac:dyDescent="0.2">
      <c r="A20766" s="263" t="s">
        <v>5560</v>
      </c>
      <c r="B20766" s="263" t="s">
        <v>33728</v>
      </c>
      <c r="C20766" s="263" t="s">
        <v>426</v>
      </c>
      <c r="D20766" t="s">
        <v>10</v>
      </c>
    </row>
    <row r="20767" spans="1:4" x14ac:dyDescent="0.2">
      <c r="A20767" s="263" t="s">
        <v>5561</v>
      </c>
      <c r="B20767" s="263" t="s">
        <v>33728</v>
      </c>
      <c r="C20767" s="263" t="s">
        <v>426</v>
      </c>
      <c r="D20767" t="s">
        <v>10</v>
      </c>
    </row>
    <row r="20768" spans="1:4" x14ac:dyDescent="0.2">
      <c r="A20768" s="263" t="s">
        <v>21521</v>
      </c>
      <c r="B20768" s="263" t="s">
        <v>33728</v>
      </c>
      <c r="C20768" s="263" t="s">
        <v>426</v>
      </c>
      <c r="D20768" t="s">
        <v>10</v>
      </c>
    </row>
    <row r="20769" spans="1:4" x14ac:dyDescent="0.2">
      <c r="A20769" s="263" t="s">
        <v>21522</v>
      </c>
      <c r="B20769" s="263" t="s">
        <v>33728</v>
      </c>
      <c r="C20769" s="263" t="s">
        <v>426</v>
      </c>
      <c r="D20769" t="s">
        <v>10</v>
      </c>
    </row>
    <row r="20770" spans="1:4" x14ac:dyDescent="0.2">
      <c r="A20770" s="263" t="s">
        <v>21523</v>
      </c>
      <c r="B20770" s="263" t="s">
        <v>33728</v>
      </c>
      <c r="C20770" s="263" t="s">
        <v>426</v>
      </c>
      <c r="D20770" t="s">
        <v>10</v>
      </c>
    </row>
    <row r="20771" spans="1:4" x14ac:dyDescent="0.2">
      <c r="A20771" s="263" t="s">
        <v>5562</v>
      </c>
      <c r="B20771" s="263" t="s">
        <v>33729</v>
      </c>
      <c r="C20771" s="263" t="s">
        <v>426</v>
      </c>
      <c r="D20771" t="s">
        <v>10</v>
      </c>
    </row>
    <row r="20772" spans="1:4" x14ac:dyDescent="0.2">
      <c r="A20772" s="263" t="s">
        <v>5563</v>
      </c>
      <c r="B20772" s="263" t="s">
        <v>33730</v>
      </c>
      <c r="C20772" s="263" t="s">
        <v>426</v>
      </c>
      <c r="D20772" t="s">
        <v>10</v>
      </c>
    </row>
    <row r="20773" spans="1:4" x14ac:dyDescent="0.2">
      <c r="A20773" s="263" t="s">
        <v>5564</v>
      </c>
      <c r="B20773" s="263" t="s">
        <v>33729</v>
      </c>
      <c r="C20773" s="263" t="s">
        <v>426</v>
      </c>
      <c r="D20773" t="s">
        <v>10</v>
      </c>
    </row>
    <row r="20774" spans="1:4" x14ac:dyDescent="0.2">
      <c r="A20774" s="263" t="s">
        <v>21524</v>
      </c>
      <c r="B20774" s="263" t="s">
        <v>33729</v>
      </c>
      <c r="C20774" s="263" t="s">
        <v>426</v>
      </c>
      <c r="D20774" t="s">
        <v>10</v>
      </c>
    </row>
    <row r="20775" spans="1:4" x14ac:dyDescent="0.2">
      <c r="A20775" s="263" t="s">
        <v>21525</v>
      </c>
      <c r="B20775" s="263" t="s">
        <v>33730</v>
      </c>
      <c r="C20775" s="263" t="s">
        <v>426</v>
      </c>
      <c r="D20775" t="s">
        <v>10</v>
      </c>
    </row>
    <row r="20776" spans="1:4" x14ac:dyDescent="0.2">
      <c r="A20776" s="263" t="s">
        <v>21526</v>
      </c>
      <c r="B20776" s="263" t="s">
        <v>33729</v>
      </c>
      <c r="C20776" s="263" t="s">
        <v>426</v>
      </c>
      <c r="D20776" t="s">
        <v>10</v>
      </c>
    </row>
    <row r="20777" spans="1:4" x14ac:dyDescent="0.2">
      <c r="A20777" s="263" t="s">
        <v>5565</v>
      </c>
      <c r="B20777" s="263" t="s">
        <v>33731</v>
      </c>
      <c r="C20777" s="263" t="s">
        <v>426</v>
      </c>
      <c r="D20777" t="s">
        <v>10</v>
      </c>
    </row>
    <row r="20778" spans="1:4" x14ac:dyDescent="0.2">
      <c r="A20778" s="263" t="s">
        <v>5566</v>
      </c>
      <c r="B20778" s="263" t="s">
        <v>33731</v>
      </c>
      <c r="C20778" s="263" t="s">
        <v>426</v>
      </c>
      <c r="D20778" t="s">
        <v>10</v>
      </c>
    </row>
    <row r="20779" spans="1:4" x14ac:dyDescent="0.2">
      <c r="A20779" s="263" t="s">
        <v>5567</v>
      </c>
      <c r="B20779" s="263" t="s">
        <v>33731</v>
      </c>
      <c r="C20779" s="263" t="s">
        <v>426</v>
      </c>
      <c r="D20779" t="s">
        <v>10</v>
      </c>
    </row>
    <row r="20780" spans="1:4" x14ac:dyDescent="0.2">
      <c r="A20780" s="263" t="s">
        <v>21527</v>
      </c>
      <c r="B20780" s="263" t="s">
        <v>33731</v>
      </c>
      <c r="C20780" s="263" t="s">
        <v>426</v>
      </c>
      <c r="D20780" t="s">
        <v>10</v>
      </c>
    </row>
    <row r="20781" spans="1:4" x14ac:dyDescent="0.2">
      <c r="A20781" s="263" t="s">
        <v>21528</v>
      </c>
      <c r="B20781" s="263" t="s">
        <v>33731</v>
      </c>
      <c r="C20781" s="263" t="s">
        <v>426</v>
      </c>
      <c r="D20781" t="s">
        <v>10</v>
      </c>
    </row>
    <row r="20782" spans="1:4" x14ac:dyDescent="0.2">
      <c r="A20782" s="263" t="s">
        <v>21529</v>
      </c>
      <c r="B20782" s="263" t="s">
        <v>33731</v>
      </c>
      <c r="C20782" s="263" t="s">
        <v>426</v>
      </c>
      <c r="D20782" t="s">
        <v>10</v>
      </c>
    </row>
    <row r="20783" spans="1:4" x14ac:dyDescent="0.2">
      <c r="A20783" s="263" t="s">
        <v>5568</v>
      </c>
      <c r="B20783" s="263" t="s">
        <v>33732</v>
      </c>
      <c r="C20783" s="263" t="s">
        <v>426</v>
      </c>
      <c r="D20783" t="s">
        <v>10</v>
      </c>
    </row>
    <row r="20784" spans="1:4" x14ac:dyDescent="0.2">
      <c r="A20784" s="263" t="s">
        <v>5569</v>
      </c>
      <c r="B20784" s="263" t="s">
        <v>33732</v>
      </c>
      <c r="C20784" s="263" t="s">
        <v>426</v>
      </c>
      <c r="D20784" t="s">
        <v>10</v>
      </c>
    </row>
    <row r="20785" spans="1:4" x14ac:dyDescent="0.2">
      <c r="A20785" s="263" t="s">
        <v>21530</v>
      </c>
      <c r="B20785" s="263" t="s">
        <v>33732</v>
      </c>
      <c r="C20785" s="263" t="s">
        <v>426</v>
      </c>
      <c r="D20785" t="s">
        <v>10</v>
      </c>
    </row>
    <row r="20786" spans="1:4" x14ac:dyDescent="0.2">
      <c r="A20786" s="263" t="s">
        <v>21531</v>
      </c>
      <c r="B20786" s="263" t="s">
        <v>33732</v>
      </c>
      <c r="C20786" s="263" t="s">
        <v>426</v>
      </c>
      <c r="D20786" t="s">
        <v>10</v>
      </c>
    </row>
    <row r="20787" spans="1:4" x14ac:dyDescent="0.2">
      <c r="A20787" s="263" t="s">
        <v>5570</v>
      </c>
      <c r="B20787" s="263" t="s">
        <v>33733</v>
      </c>
      <c r="C20787" s="263" t="s">
        <v>426</v>
      </c>
      <c r="D20787" t="s">
        <v>10</v>
      </c>
    </row>
    <row r="20788" spans="1:4" x14ac:dyDescent="0.2">
      <c r="A20788" s="263" t="s">
        <v>5571</v>
      </c>
      <c r="B20788" s="263" t="s">
        <v>33733</v>
      </c>
      <c r="C20788" s="263" t="s">
        <v>426</v>
      </c>
      <c r="D20788" t="s">
        <v>10</v>
      </c>
    </row>
    <row r="20789" spans="1:4" x14ac:dyDescent="0.2">
      <c r="A20789" s="263" t="s">
        <v>21532</v>
      </c>
      <c r="B20789" s="263" t="s">
        <v>33733</v>
      </c>
      <c r="C20789" s="263" t="s">
        <v>426</v>
      </c>
      <c r="D20789" t="s">
        <v>10</v>
      </c>
    </row>
    <row r="20790" spans="1:4" x14ac:dyDescent="0.2">
      <c r="A20790" s="263" t="s">
        <v>21533</v>
      </c>
      <c r="B20790" s="263" t="s">
        <v>33733</v>
      </c>
      <c r="C20790" s="263" t="s">
        <v>426</v>
      </c>
      <c r="D20790" t="s">
        <v>10</v>
      </c>
    </row>
    <row r="20791" spans="1:4" x14ac:dyDescent="0.2">
      <c r="A20791" s="263" t="s">
        <v>5572</v>
      </c>
      <c r="B20791" s="263" t="s">
        <v>33734</v>
      </c>
      <c r="C20791" s="263" t="s">
        <v>426</v>
      </c>
      <c r="D20791" t="s">
        <v>10</v>
      </c>
    </row>
    <row r="20792" spans="1:4" x14ac:dyDescent="0.2">
      <c r="A20792" s="263" t="s">
        <v>5573</v>
      </c>
      <c r="B20792" s="263" t="s">
        <v>33735</v>
      </c>
      <c r="C20792" s="263" t="s">
        <v>426</v>
      </c>
      <c r="D20792" t="s">
        <v>10</v>
      </c>
    </row>
    <row r="20793" spans="1:4" x14ac:dyDescent="0.2">
      <c r="A20793" s="263" t="s">
        <v>21534</v>
      </c>
      <c r="B20793" s="263" t="s">
        <v>33734</v>
      </c>
      <c r="C20793" s="263" t="s">
        <v>426</v>
      </c>
      <c r="D20793" t="s">
        <v>10</v>
      </c>
    </row>
    <row r="20794" spans="1:4" x14ac:dyDescent="0.2">
      <c r="A20794" s="263" t="s">
        <v>21535</v>
      </c>
      <c r="B20794" s="263" t="s">
        <v>33735</v>
      </c>
      <c r="C20794" s="263" t="s">
        <v>426</v>
      </c>
      <c r="D20794" t="s">
        <v>10</v>
      </c>
    </row>
    <row r="20795" spans="1:4" x14ac:dyDescent="0.2">
      <c r="A20795" s="263" t="s">
        <v>5574</v>
      </c>
      <c r="B20795" s="263" t="s">
        <v>33736</v>
      </c>
      <c r="C20795" s="263" t="s">
        <v>426</v>
      </c>
      <c r="D20795" t="s">
        <v>10</v>
      </c>
    </row>
    <row r="20796" spans="1:4" x14ac:dyDescent="0.2">
      <c r="A20796" s="263" t="s">
        <v>5575</v>
      </c>
      <c r="B20796" s="263" t="s">
        <v>33737</v>
      </c>
      <c r="C20796" s="263" t="s">
        <v>426</v>
      </c>
      <c r="D20796" t="s">
        <v>10</v>
      </c>
    </row>
    <row r="20797" spans="1:4" x14ac:dyDescent="0.2">
      <c r="A20797" s="263" t="s">
        <v>21536</v>
      </c>
      <c r="B20797" s="263" t="s">
        <v>33736</v>
      </c>
      <c r="C20797" s="263" t="s">
        <v>426</v>
      </c>
      <c r="D20797" t="s">
        <v>10</v>
      </c>
    </row>
    <row r="20798" spans="1:4" x14ac:dyDescent="0.2">
      <c r="A20798" s="263" t="s">
        <v>21537</v>
      </c>
      <c r="B20798" s="263" t="s">
        <v>33737</v>
      </c>
      <c r="C20798" s="263" t="s">
        <v>426</v>
      </c>
      <c r="D20798" t="s">
        <v>10</v>
      </c>
    </row>
    <row r="20799" spans="1:4" x14ac:dyDescent="0.2">
      <c r="A20799" s="263" t="s">
        <v>5576</v>
      </c>
      <c r="B20799" s="263" t="s">
        <v>33738</v>
      </c>
      <c r="C20799" s="263" t="s">
        <v>426</v>
      </c>
      <c r="D20799" t="s">
        <v>10</v>
      </c>
    </row>
    <row r="20800" spans="1:4" x14ac:dyDescent="0.2">
      <c r="A20800" s="263" t="s">
        <v>5577</v>
      </c>
      <c r="B20800" s="263" t="s">
        <v>33738</v>
      </c>
      <c r="C20800" s="263" t="s">
        <v>426</v>
      </c>
      <c r="D20800" t="s">
        <v>10</v>
      </c>
    </row>
    <row r="20801" spans="1:4" x14ac:dyDescent="0.2">
      <c r="A20801" s="263" t="s">
        <v>21538</v>
      </c>
      <c r="B20801" s="263" t="s">
        <v>33738</v>
      </c>
      <c r="C20801" s="263" t="s">
        <v>426</v>
      </c>
      <c r="D20801" t="s">
        <v>10</v>
      </c>
    </row>
    <row r="20802" spans="1:4" x14ac:dyDescent="0.2">
      <c r="A20802" s="263" t="s">
        <v>21539</v>
      </c>
      <c r="B20802" s="263" t="s">
        <v>33738</v>
      </c>
      <c r="C20802" s="263" t="s">
        <v>426</v>
      </c>
      <c r="D20802" t="s">
        <v>10</v>
      </c>
    </row>
    <row r="20803" spans="1:4" x14ac:dyDescent="0.2">
      <c r="A20803" s="263" t="s">
        <v>5578</v>
      </c>
      <c r="B20803" s="263" t="s">
        <v>33739</v>
      </c>
      <c r="C20803" s="263" t="s">
        <v>426</v>
      </c>
      <c r="D20803" t="s">
        <v>10</v>
      </c>
    </row>
    <row r="20804" spans="1:4" x14ac:dyDescent="0.2">
      <c r="A20804" s="263" t="s">
        <v>5579</v>
      </c>
      <c r="B20804" s="263" t="s">
        <v>33739</v>
      </c>
      <c r="C20804" s="263" t="s">
        <v>426</v>
      </c>
      <c r="D20804" t="s">
        <v>10</v>
      </c>
    </row>
    <row r="20805" spans="1:4" x14ac:dyDescent="0.2">
      <c r="A20805" s="263" t="s">
        <v>21540</v>
      </c>
      <c r="B20805" s="263" t="s">
        <v>33739</v>
      </c>
      <c r="C20805" s="263" t="s">
        <v>426</v>
      </c>
      <c r="D20805" t="s">
        <v>10</v>
      </c>
    </row>
    <row r="20806" spans="1:4" x14ac:dyDescent="0.2">
      <c r="A20806" s="263" t="s">
        <v>21541</v>
      </c>
      <c r="B20806" s="263" t="s">
        <v>33739</v>
      </c>
      <c r="C20806" s="263" t="s">
        <v>426</v>
      </c>
      <c r="D20806" t="s">
        <v>10</v>
      </c>
    </row>
    <row r="20807" spans="1:4" x14ac:dyDescent="0.2">
      <c r="A20807" s="263" t="s">
        <v>5580</v>
      </c>
      <c r="B20807" s="263" t="s">
        <v>33740</v>
      </c>
      <c r="C20807" s="263" t="s">
        <v>426</v>
      </c>
      <c r="D20807" t="s">
        <v>10</v>
      </c>
    </row>
    <row r="20808" spans="1:4" x14ac:dyDescent="0.2">
      <c r="A20808" s="263" t="s">
        <v>5581</v>
      </c>
      <c r="B20808" s="263" t="s">
        <v>33740</v>
      </c>
      <c r="C20808" s="263" t="s">
        <v>426</v>
      </c>
      <c r="D20808" t="s">
        <v>10</v>
      </c>
    </row>
    <row r="20809" spans="1:4" x14ac:dyDescent="0.2">
      <c r="A20809" s="263" t="s">
        <v>21542</v>
      </c>
      <c r="B20809" s="263" t="s">
        <v>33740</v>
      </c>
      <c r="C20809" s="263" t="s">
        <v>426</v>
      </c>
      <c r="D20809" t="s">
        <v>10</v>
      </c>
    </row>
    <row r="20810" spans="1:4" x14ac:dyDescent="0.2">
      <c r="A20810" s="263" t="s">
        <v>21543</v>
      </c>
      <c r="B20810" s="263" t="s">
        <v>33740</v>
      </c>
      <c r="C20810" s="263" t="s">
        <v>426</v>
      </c>
      <c r="D20810" t="s">
        <v>10</v>
      </c>
    </row>
    <row r="20811" spans="1:4" x14ac:dyDescent="0.2">
      <c r="A20811" s="263" t="s">
        <v>11033</v>
      </c>
      <c r="B20811" s="263" t="s">
        <v>33741</v>
      </c>
      <c r="C20811" s="263" t="s">
        <v>426</v>
      </c>
      <c r="D20811" t="s">
        <v>10</v>
      </c>
    </row>
    <row r="20812" spans="1:4" x14ac:dyDescent="0.2">
      <c r="A20812" s="263" t="s">
        <v>11034</v>
      </c>
      <c r="B20812" s="263" t="s">
        <v>33741</v>
      </c>
      <c r="C20812" s="263" t="s">
        <v>426</v>
      </c>
      <c r="D20812" t="s">
        <v>10</v>
      </c>
    </row>
    <row r="20813" spans="1:4" x14ac:dyDescent="0.2">
      <c r="A20813" s="263" t="s">
        <v>21544</v>
      </c>
      <c r="B20813" s="263" t="s">
        <v>33741</v>
      </c>
      <c r="C20813" s="263" t="s">
        <v>426</v>
      </c>
      <c r="D20813" t="s">
        <v>10</v>
      </c>
    </row>
    <row r="20814" spans="1:4" x14ac:dyDescent="0.2">
      <c r="A20814" s="263" t="s">
        <v>21545</v>
      </c>
      <c r="B20814" s="263" t="s">
        <v>33741</v>
      </c>
      <c r="C20814" s="263" t="s">
        <v>426</v>
      </c>
      <c r="D20814" t="s">
        <v>10</v>
      </c>
    </row>
    <row r="20815" spans="1:4" x14ac:dyDescent="0.2">
      <c r="A20815" s="263" t="s">
        <v>5582</v>
      </c>
      <c r="B20815" s="263" t="s">
        <v>33742</v>
      </c>
      <c r="C20815" s="263" t="s">
        <v>426</v>
      </c>
      <c r="D20815" t="s">
        <v>10</v>
      </c>
    </row>
    <row r="20816" spans="1:4" x14ac:dyDescent="0.2">
      <c r="A20816" s="263" t="s">
        <v>5583</v>
      </c>
      <c r="B20816" s="263" t="s">
        <v>33742</v>
      </c>
      <c r="C20816" s="263" t="s">
        <v>426</v>
      </c>
      <c r="D20816" t="s">
        <v>10</v>
      </c>
    </row>
    <row r="20817" spans="1:4" x14ac:dyDescent="0.2">
      <c r="A20817" s="263" t="s">
        <v>5584</v>
      </c>
      <c r="B20817" s="263" t="s">
        <v>33742</v>
      </c>
      <c r="C20817" s="263" t="s">
        <v>426</v>
      </c>
      <c r="D20817" t="s">
        <v>10</v>
      </c>
    </row>
    <row r="20818" spans="1:4" x14ac:dyDescent="0.2">
      <c r="A20818" s="263" t="s">
        <v>21546</v>
      </c>
      <c r="B20818" s="263" t="s">
        <v>33742</v>
      </c>
      <c r="C20818" s="263" t="s">
        <v>426</v>
      </c>
      <c r="D20818" t="s">
        <v>10</v>
      </c>
    </row>
    <row r="20819" spans="1:4" x14ac:dyDescent="0.2">
      <c r="A20819" s="263" t="s">
        <v>21547</v>
      </c>
      <c r="B20819" s="263" t="s">
        <v>33742</v>
      </c>
      <c r="C20819" s="263" t="s">
        <v>426</v>
      </c>
      <c r="D20819" t="s">
        <v>10</v>
      </c>
    </row>
    <row r="20820" spans="1:4" x14ac:dyDescent="0.2">
      <c r="A20820" s="263" t="s">
        <v>21548</v>
      </c>
      <c r="B20820" s="263" t="s">
        <v>33742</v>
      </c>
      <c r="C20820" s="263" t="s">
        <v>426</v>
      </c>
      <c r="D20820" t="s">
        <v>10</v>
      </c>
    </row>
    <row r="20821" spans="1:4" x14ac:dyDescent="0.2">
      <c r="A20821" s="263" t="s">
        <v>5585</v>
      </c>
      <c r="B20821" s="263" t="s">
        <v>33743</v>
      </c>
      <c r="C20821" s="263" t="s">
        <v>426</v>
      </c>
      <c r="D20821" t="s">
        <v>10</v>
      </c>
    </row>
    <row r="20822" spans="1:4" x14ac:dyDescent="0.2">
      <c r="A20822" s="263" t="s">
        <v>5586</v>
      </c>
      <c r="B20822" s="263" t="s">
        <v>33743</v>
      </c>
      <c r="C20822" s="263" t="s">
        <v>426</v>
      </c>
      <c r="D20822" t="s">
        <v>10</v>
      </c>
    </row>
    <row r="20823" spans="1:4" x14ac:dyDescent="0.2">
      <c r="A20823" s="263" t="s">
        <v>5587</v>
      </c>
      <c r="B20823" s="263" t="s">
        <v>33743</v>
      </c>
      <c r="C20823" s="263" t="s">
        <v>426</v>
      </c>
      <c r="D20823" t="s">
        <v>10</v>
      </c>
    </row>
    <row r="20824" spans="1:4" x14ac:dyDescent="0.2">
      <c r="A20824" s="263" t="s">
        <v>21549</v>
      </c>
      <c r="B20824" s="263" t="s">
        <v>33743</v>
      </c>
      <c r="C20824" s="263" t="s">
        <v>426</v>
      </c>
      <c r="D20824" t="s">
        <v>10</v>
      </c>
    </row>
    <row r="20825" spans="1:4" x14ac:dyDescent="0.2">
      <c r="A20825" s="263" t="s">
        <v>21550</v>
      </c>
      <c r="B20825" s="263" t="s">
        <v>33743</v>
      </c>
      <c r="C20825" s="263" t="s">
        <v>426</v>
      </c>
      <c r="D20825" t="s">
        <v>10</v>
      </c>
    </row>
    <row r="20826" spans="1:4" x14ac:dyDescent="0.2">
      <c r="A20826" s="263" t="s">
        <v>21551</v>
      </c>
      <c r="B20826" s="263" t="s">
        <v>33743</v>
      </c>
      <c r="C20826" s="263" t="s">
        <v>426</v>
      </c>
      <c r="D20826" t="s">
        <v>10</v>
      </c>
    </row>
    <row r="20827" spans="1:4" x14ac:dyDescent="0.2">
      <c r="A20827" s="263" t="s">
        <v>5588</v>
      </c>
      <c r="B20827" s="263" t="s">
        <v>33744</v>
      </c>
      <c r="C20827" s="263" t="s">
        <v>426</v>
      </c>
      <c r="D20827" t="s">
        <v>10</v>
      </c>
    </row>
    <row r="20828" spans="1:4" x14ac:dyDescent="0.2">
      <c r="A20828" s="263" t="s">
        <v>5589</v>
      </c>
      <c r="B20828" s="263" t="s">
        <v>33744</v>
      </c>
      <c r="C20828" s="263" t="s">
        <v>426</v>
      </c>
      <c r="D20828" t="s">
        <v>10</v>
      </c>
    </row>
    <row r="20829" spans="1:4" x14ac:dyDescent="0.2">
      <c r="A20829" s="263" t="s">
        <v>5590</v>
      </c>
      <c r="B20829" s="263" t="s">
        <v>33744</v>
      </c>
      <c r="C20829" s="263" t="s">
        <v>426</v>
      </c>
      <c r="D20829" t="s">
        <v>10</v>
      </c>
    </row>
    <row r="20830" spans="1:4" x14ac:dyDescent="0.2">
      <c r="A20830" s="263" t="s">
        <v>21552</v>
      </c>
      <c r="B20830" s="263" t="s">
        <v>33744</v>
      </c>
      <c r="C20830" s="263" t="s">
        <v>426</v>
      </c>
      <c r="D20830" t="s">
        <v>10</v>
      </c>
    </row>
    <row r="20831" spans="1:4" x14ac:dyDescent="0.2">
      <c r="A20831" s="263" t="s">
        <v>21553</v>
      </c>
      <c r="B20831" s="263" t="s">
        <v>33744</v>
      </c>
      <c r="C20831" s="263" t="s">
        <v>426</v>
      </c>
      <c r="D20831" t="s">
        <v>10</v>
      </c>
    </row>
    <row r="20832" spans="1:4" x14ac:dyDescent="0.2">
      <c r="A20832" s="263" t="s">
        <v>21554</v>
      </c>
      <c r="B20832" s="263" t="s">
        <v>33744</v>
      </c>
      <c r="C20832" s="263" t="s">
        <v>426</v>
      </c>
      <c r="D20832" t="s">
        <v>10</v>
      </c>
    </row>
    <row r="20833" spans="1:4" x14ac:dyDescent="0.2">
      <c r="A20833" s="263" t="s">
        <v>5591</v>
      </c>
      <c r="B20833" s="263" t="s">
        <v>33745</v>
      </c>
      <c r="C20833" s="263" t="s">
        <v>426</v>
      </c>
      <c r="D20833" t="s">
        <v>10</v>
      </c>
    </row>
    <row r="20834" spans="1:4" x14ac:dyDescent="0.2">
      <c r="A20834" s="263" t="s">
        <v>5592</v>
      </c>
      <c r="B20834" s="263" t="s">
        <v>33745</v>
      </c>
      <c r="C20834" s="263" t="s">
        <v>426</v>
      </c>
      <c r="D20834" t="s">
        <v>10</v>
      </c>
    </row>
    <row r="20835" spans="1:4" x14ac:dyDescent="0.2">
      <c r="A20835" s="263" t="s">
        <v>5593</v>
      </c>
      <c r="B20835" s="263" t="s">
        <v>33745</v>
      </c>
      <c r="C20835" s="263" t="s">
        <v>426</v>
      </c>
      <c r="D20835" t="s">
        <v>10</v>
      </c>
    </row>
    <row r="20836" spans="1:4" x14ac:dyDescent="0.2">
      <c r="A20836" s="263" t="s">
        <v>21555</v>
      </c>
      <c r="B20836" s="263" t="s">
        <v>33745</v>
      </c>
      <c r="C20836" s="263" t="s">
        <v>426</v>
      </c>
      <c r="D20836" t="s">
        <v>10</v>
      </c>
    </row>
    <row r="20837" spans="1:4" x14ac:dyDescent="0.2">
      <c r="A20837" s="263" t="s">
        <v>21556</v>
      </c>
      <c r="B20837" s="263" t="s">
        <v>33745</v>
      </c>
      <c r="C20837" s="263" t="s">
        <v>426</v>
      </c>
      <c r="D20837" t="s">
        <v>10</v>
      </c>
    </row>
    <row r="20838" spans="1:4" x14ac:dyDescent="0.2">
      <c r="A20838" s="263" t="s">
        <v>21557</v>
      </c>
      <c r="B20838" s="263" t="s">
        <v>33745</v>
      </c>
      <c r="C20838" s="263" t="s">
        <v>426</v>
      </c>
      <c r="D20838" t="s">
        <v>10</v>
      </c>
    </row>
    <row r="20839" spans="1:4" x14ac:dyDescent="0.2">
      <c r="A20839" s="263" t="s">
        <v>5594</v>
      </c>
      <c r="B20839" s="263" t="s">
        <v>33746</v>
      </c>
      <c r="C20839" s="263" t="s">
        <v>426</v>
      </c>
      <c r="D20839" t="s">
        <v>10</v>
      </c>
    </row>
    <row r="20840" spans="1:4" x14ac:dyDescent="0.2">
      <c r="A20840" s="263" t="s">
        <v>21558</v>
      </c>
      <c r="B20840" s="263" t="s">
        <v>33746</v>
      </c>
      <c r="C20840" s="263" t="s">
        <v>426</v>
      </c>
      <c r="D20840" t="s">
        <v>10</v>
      </c>
    </row>
    <row r="20841" spans="1:4" x14ac:dyDescent="0.2">
      <c r="A20841" s="263" t="s">
        <v>5595</v>
      </c>
      <c r="B20841" s="263" t="s">
        <v>33747</v>
      </c>
      <c r="C20841" s="263" t="s">
        <v>426</v>
      </c>
      <c r="D20841" t="s">
        <v>10</v>
      </c>
    </row>
    <row r="20842" spans="1:4" x14ac:dyDescent="0.2">
      <c r="A20842" s="263" t="s">
        <v>21559</v>
      </c>
      <c r="B20842" s="263" t="s">
        <v>33747</v>
      </c>
      <c r="C20842" s="263" t="s">
        <v>426</v>
      </c>
      <c r="D20842" t="s">
        <v>10</v>
      </c>
    </row>
    <row r="20843" spans="1:4" x14ac:dyDescent="0.2">
      <c r="A20843" s="263" t="s">
        <v>5596</v>
      </c>
      <c r="B20843" s="263" t="s">
        <v>33748</v>
      </c>
      <c r="C20843" s="263" t="s">
        <v>426</v>
      </c>
      <c r="D20843" t="s">
        <v>10</v>
      </c>
    </row>
    <row r="20844" spans="1:4" x14ac:dyDescent="0.2">
      <c r="A20844" s="263" t="s">
        <v>21560</v>
      </c>
      <c r="B20844" s="263" t="s">
        <v>33748</v>
      </c>
      <c r="C20844" s="263" t="s">
        <v>426</v>
      </c>
      <c r="D20844" t="s">
        <v>10</v>
      </c>
    </row>
    <row r="20845" spans="1:4" x14ac:dyDescent="0.2">
      <c r="A20845" s="263" t="s">
        <v>5597</v>
      </c>
      <c r="B20845" s="263" t="s">
        <v>33749</v>
      </c>
      <c r="C20845" s="263" t="s">
        <v>426</v>
      </c>
      <c r="D20845" t="s">
        <v>10</v>
      </c>
    </row>
    <row r="20846" spans="1:4" x14ac:dyDescent="0.2">
      <c r="A20846" s="263" t="s">
        <v>5598</v>
      </c>
      <c r="B20846" s="263" t="s">
        <v>33749</v>
      </c>
      <c r="C20846" s="263" t="s">
        <v>426</v>
      </c>
      <c r="D20846" t="s">
        <v>10</v>
      </c>
    </row>
    <row r="20847" spans="1:4" x14ac:dyDescent="0.2">
      <c r="A20847" s="263" t="s">
        <v>5599</v>
      </c>
      <c r="B20847" s="263" t="s">
        <v>33749</v>
      </c>
      <c r="C20847" s="263" t="s">
        <v>426</v>
      </c>
      <c r="D20847" t="s">
        <v>10</v>
      </c>
    </row>
    <row r="20848" spans="1:4" x14ac:dyDescent="0.2">
      <c r="A20848" s="263" t="s">
        <v>21561</v>
      </c>
      <c r="B20848" s="263" t="s">
        <v>33749</v>
      </c>
      <c r="C20848" s="263" t="s">
        <v>426</v>
      </c>
      <c r="D20848" t="s">
        <v>10</v>
      </c>
    </row>
    <row r="20849" spans="1:4" x14ac:dyDescent="0.2">
      <c r="A20849" s="263" t="s">
        <v>21562</v>
      </c>
      <c r="B20849" s="263" t="s">
        <v>33749</v>
      </c>
      <c r="C20849" s="263" t="s">
        <v>426</v>
      </c>
      <c r="D20849" t="s">
        <v>10</v>
      </c>
    </row>
    <row r="20850" spans="1:4" x14ac:dyDescent="0.2">
      <c r="A20850" s="263" t="s">
        <v>21563</v>
      </c>
      <c r="B20850" s="263" t="s">
        <v>33749</v>
      </c>
      <c r="C20850" s="263" t="s">
        <v>426</v>
      </c>
      <c r="D20850" t="s">
        <v>10</v>
      </c>
    </row>
    <row r="20851" spans="1:4" x14ac:dyDescent="0.2">
      <c r="A20851" s="263" t="s">
        <v>5600</v>
      </c>
      <c r="B20851" s="263" t="s">
        <v>33750</v>
      </c>
      <c r="C20851" s="263" t="s">
        <v>426</v>
      </c>
      <c r="D20851" t="s">
        <v>10</v>
      </c>
    </row>
    <row r="20852" spans="1:4" x14ac:dyDescent="0.2">
      <c r="A20852" s="263" t="s">
        <v>5601</v>
      </c>
      <c r="B20852" s="263" t="s">
        <v>33750</v>
      </c>
      <c r="C20852" s="263" t="s">
        <v>426</v>
      </c>
      <c r="D20852" t="s">
        <v>10</v>
      </c>
    </row>
    <row r="20853" spans="1:4" x14ac:dyDescent="0.2">
      <c r="A20853" s="263" t="s">
        <v>5602</v>
      </c>
      <c r="B20853" s="263" t="s">
        <v>33750</v>
      </c>
      <c r="C20853" s="263" t="s">
        <v>426</v>
      </c>
      <c r="D20853" t="s">
        <v>10</v>
      </c>
    </row>
    <row r="20854" spans="1:4" x14ac:dyDescent="0.2">
      <c r="A20854" s="263" t="s">
        <v>21564</v>
      </c>
      <c r="B20854" s="263" t="s">
        <v>33750</v>
      </c>
      <c r="C20854" s="263" t="s">
        <v>426</v>
      </c>
      <c r="D20854" t="s">
        <v>10</v>
      </c>
    </row>
    <row r="20855" spans="1:4" x14ac:dyDescent="0.2">
      <c r="A20855" s="263" t="s">
        <v>21565</v>
      </c>
      <c r="B20855" s="263" t="s">
        <v>33750</v>
      </c>
      <c r="C20855" s="263" t="s">
        <v>426</v>
      </c>
      <c r="D20855" t="s">
        <v>10</v>
      </c>
    </row>
    <row r="20856" spans="1:4" x14ac:dyDescent="0.2">
      <c r="A20856" s="263" t="s">
        <v>21566</v>
      </c>
      <c r="B20856" s="263" t="s">
        <v>33750</v>
      </c>
      <c r="C20856" s="263" t="s">
        <v>426</v>
      </c>
      <c r="D20856" t="s">
        <v>10</v>
      </c>
    </row>
    <row r="20857" spans="1:4" x14ac:dyDescent="0.2">
      <c r="A20857" s="263" t="s">
        <v>5603</v>
      </c>
      <c r="B20857" s="263" t="s">
        <v>33751</v>
      </c>
      <c r="C20857" s="263" t="s">
        <v>426</v>
      </c>
      <c r="D20857" t="s">
        <v>10</v>
      </c>
    </row>
    <row r="20858" spans="1:4" x14ac:dyDescent="0.2">
      <c r="A20858" s="263" t="s">
        <v>5604</v>
      </c>
      <c r="B20858" s="263" t="s">
        <v>33751</v>
      </c>
      <c r="C20858" s="263" t="s">
        <v>426</v>
      </c>
      <c r="D20858" t="s">
        <v>10</v>
      </c>
    </row>
    <row r="20859" spans="1:4" x14ac:dyDescent="0.2">
      <c r="A20859" s="263" t="s">
        <v>5605</v>
      </c>
      <c r="B20859" s="263" t="s">
        <v>33751</v>
      </c>
      <c r="C20859" s="263" t="s">
        <v>426</v>
      </c>
      <c r="D20859" t="s">
        <v>10</v>
      </c>
    </row>
    <row r="20860" spans="1:4" x14ac:dyDescent="0.2">
      <c r="A20860" s="263" t="s">
        <v>21567</v>
      </c>
      <c r="B20860" s="263" t="s">
        <v>33751</v>
      </c>
      <c r="C20860" s="263" t="s">
        <v>426</v>
      </c>
      <c r="D20860" t="s">
        <v>10</v>
      </c>
    </row>
    <row r="20861" spans="1:4" x14ac:dyDescent="0.2">
      <c r="A20861" s="263" t="s">
        <v>21568</v>
      </c>
      <c r="B20861" s="263" t="s">
        <v>33751</v>
      </c>
      <c r="C20861" s="263" t="s">
        <v>426</v>
      </c>
      <c r="D20861" t="s">
        <v>10</v>
      </c>
    </row>
    <row r="20862" spans="1:4" x14ac:dyDescent="0.2">
      <c r="A20862" s="263" t="s">
        <v>21569</v>
      </c>
      <c r="B20862" s="263" t="s">
        <v>33751</v>
      </c>
      <c r="C20862" s="263" t="s">
        <v>426</v>
      </c>
      <c r="D20862" t="s">
        <v>10</v>
      </c>
    </row>
    <row r="20863" spans="1:4" x14ac:dyDescent="0.2">
      <c r="A20863" s="263" t="s">
        <v>5606</v>
      </c>
      <c r="B20863" s="263" t="s">
        <v>33752</v>
      </c>
      <c r="C20863" s="263" t="s">
        <v>426</v>
      </c>
      <c r="D20863" t="s">
        <v>10</v>
      </c>
    </row>
    <row r="20864" spans="1:4" x14ac:dyDescent="0.2">
      <c r="A20864" s="263" t="s">
        <v>5607</v>
      </c>
      <c r="B20864" s="263" t="s">
        <v>33752</v>
      </c>
      <c r="C20864" s="263" t="s">
        <v>426</v>
      </c>
      <c r="D20864" t="s">
        <v>10</v>
      </c>
    </row>
    <row r="20865" spans="1:4" x14ac:dyDescent="0.2">
      <c r="A20865" s="263" t="s">
        <v>5608</v>
      </c>
      <c r="B20865" s="263" t="s">
        <v>33752</v>
      </c>
      <c r="C20865" s="263" t="s">
        <v>426</v>
      </c>
      <c r="D20865" t="s">
        <v>10</v>
      </c>
    </row>
    <row r="20866" spans="1:4" x14ac:dyDescent="0.2">
      <c r="A20866" s="263" t="s">
        <v>21570</v>
      </c>
      <c r="B20866" s="263" t="s">
        <v>33752</v>
      </c>
      <c r="C20866" s="263" t="s">
        <v>426</v>
      </c>
      <c r="D20866" t="s">
        <v>10</v>
      </c>
    </row>
    <row r="20867" spans="1:4" x14ac:dyDescent="0.2">
      <c r="A20867" s="263" t="s">
        <v>21571</v>
      </c>
      <c r="B20867" s="263" t="s">
        <v>33752</v>
      </c>
      <c r="C20867" s="263" t="s">
        <v>426</v>
      </c>
      <c r="D20867" t="s">
        <v>10</v>
      </c>
    </row>
    <row r="20868" spans="1:4" x14ac:dyDescent="0.2">
      <c r="A20868" s="263" t="s">
        <v>21572</v>
      </c>
      <c r="B20868" s="263" t="s">
        <v>33752</v>
      </c>
      <c r="C20868" s="263" t="s">
        <v>426</v>
      </c>
      <c r="D20868" t="s">
        <v>10</v>
      </c>
    </row>
    <row r="20869" spans="1:4" x14ac:dyDescent="0.2">
      <c r="A20869" s="263" t="s">
        <v>5609</v>
      </c>
      <c r="B20869" s="263" t="s">
        <v>33753</v>
      </c>
      <c r="C20869" s="263" t="s">
        <v>426</v>
      </c>
      <c r="D20869" t="s">
        <v>10</v>
      </c>
    </row>
    <row r="20870" spans="1:4" x14ac:dyDescent="0.2">
      <c r="A20870" s="263" t="s">
        <v>5610</v>
      </c>
      <c r="B20870" s="263" t="s">
        <v>33753</v>
      </c>
      <c r="C20870" s="263" t="s">
        <v>426</v>
      </c>
      <c r="D20870" t="s">
        <v>10</v>
      </c>
    </row>
    <row r="20871" spans="1:4" x14ac:dyDescent="0.2">
      <c r="A20871" s="263" t="s">
        <v>5611</v>
      </c>
      <c r="B20871" s="263" t="s">
        <v>33753</v>
      </c>
      <c r="C20871" s="263" t="s">
        <v>426</v>
      </c>
      <c r="D20871" t="s">
        <v>10</v>
      </c>
    </row>
    <row r="20872" spans="1:4" x14ac:dyDescent="0.2">
      <c r="A20872" s="263" t="s">
        <v>21573</v>
      </c>
      <c r="B20872" s="263" t="s">
        <v>33753</v>
      </c>
      <c r="C20872" s="263" t="s">
        <v>426</v>
      </c>
      <c r="D20872" t="s">
        <v>10</v>
      </c>
    </row>
    <row r="20873" spans="1:4" x14ac:dyDescent="0.2">
      <c r="A20873" s="263" t="s">
        <v>21574</v>
      </c>
      <c r="B20873" s="263" t="s">
        <v>33753</v>
      </c>
      <c r="C20873" s="263" t="s">
        <v>426</v>
      </c>
      <c r="D20873" t="s">
        <v>10</v>
      </c>
    </row>
    <row r="20874" spans="1:4" x14ac:dyDescent="0.2">
      <c r="A20874" s="263" t="s">
        <v>21575</v>
      </c>
      <c r="B20874" s="263" t="s">
        <v>33753</v>
      </c>
      <c r="C20874" s="263" t="s">
        <v>426</v>
      </c>
      <c r="D20874" t="s">
        <v>10</v>
      </c>
    </row>
    <row r="20875" spans="1:4" x14ac:dyDescent="0.2">
      <c r="A20875" s="263" t="s">
        <v>5612</v>
      </c>
      <c r="B20875" s="263" t="s">
        <v>33754</v>
      </c>
      <c r="C20875" s="263" t="s">
        <v>426</v>
      </c>
      <c r="D20875" t="s">
        <v>10</v>
      </c>
    </row>
    <row r="20876" spans="1:4" x14ac:dyDescent="0.2">
      <c r="A20876" s="263" t="s">
        <v>5613</v>
      </c>
      <c r="B20876" s="263" t="s">
        <v>33754</v>
      </c>
      <c r="C20876" s="263" t="s">
        <v>426</v>
      </c>
      <c r="D20876" t="s">
        <v>10</v>
      </c>
    </row>
    <row r="20877" spans="1:4" x14ac:dyDescent="0.2">
      <c r="A20877" s="263" t="s">
        <v>5614</v>
      </c>
      <c r="B20877" s="263" t="s">
        <v>33754</v>
      </c>
      <c r="C20877" s="263" t="s">
        <v>426</v>
      </c>
      <c r="D20877" t="s">
        <v>10</v>
      </c>
    </row>
    <row r="20878" spans="1:4" x14ac:dyDescent="0.2">
      <c r="A20878" s="263" t="s">
        <v>21576</v>
      </c>
      <c r="B20878" s="263" t="s">
        <v>33754</v>
      </c>
      <c r="C20878" s="263" t="s">
        <v>426</v>
      </c>
      <c r="D20878" t="s">
        <v>10</v>
      </c>
    </row>
    <row r="20879" spans="1:4" x14ac:dyDescent="0.2">
      <c r="A20879" s="263" t="s">
        <v>21577</v>
      </c>
      <c r="B20879" s="263" t="s">
        <v>33754</v>
      </c>
      <c r="C20879" s="263" t="s">
        <v>426</v>
      </c>
      <c r="D20879" t="s">
        <v>10</v>
      </c>
    </row>
    <row r="20880" spans="1:4" x14ac:dyDescent="0.2">
      <c r="A20880" s="263" t="s">
        <v>21578</v>
      </c>
      <c r="B20880" s="263" t="s">
        <v>33754</v>
      </c>
      <c r="C20880" s="263" t="s">
        <v>426</v>
      </c>
      <c r="D20880" t="s">
        <v>10</v>
      </c>
    </row>
    <row r="20881" spans="1:4" x14ac:dyDescent="0.2">
      <c r="A20881" s="263" t="s">
        <v>5615</v>
      </c>
      <c r="B20881" s="263" t="s">
        <v>33755</v>
      </c>
      <c r="C20881" s="263" t="s">
        <v>426</v>
      </c>
      <c r="D20881" t="s">
        <v>10</v>
      </c>
    </row>
    <row r="20882" spans="1:4" x14ac:dyDescent="0.2">
      <c r="A20882" s="263" t="s">
        <v>5616</v>
      </c>
      <c r="B20882" s="263" t="s">
        <v>33755</v>
      </c>
      <c r="C20882" s="263" t="s">
        <v>426</v>
      </c>
      <c r="D20882" t="s">
        <v>10</v>
      </c>
    </row>
    <row r="20883" spans="1:4" x14ac:dyDescent="0.2">
      <c r="A20883" s="263" t="s">
        <v>5617</v>
      </c>
      <c r="B20883" s="263" t="s">
        <v>33755</v>
      </c>
      <c r="C20883" s="263" t="s">
        <v>426</v>
      </c>
      <c r="D20883" t="s">
        <v>10</v>
      </c>
    </row>
    <row r="20884" spans="1:4" x14ac:dyDescent="0.2">
      <c r="A20884" s="263" t="s">
        <v>21579</v>
      </c>
      <c r="B20884" s="263" t="s">
        <v>33755</v>
      </c>
      <c r="C20884" s="263" t="s">
        <v>426</v>
      </c>
      <c r="D20884" t="s">
        <v>10</v>
      </c>
    </row>
    <row r="20885" spans="1:4" x14ac:dyDescent="0.2">
      <c r="A20885" s="263" t="s">
        <v>21580</v>
      </c>
      <c r="B20885" s="263" t="s">
        <v>33755</v>
      </c>
      <c r="C20885" s="263" t="s">
        <v>426</v>
      </c>
      <c r="D20885" t="s">
        <v>10</v>
      </c>
    </row>
    <row r="20886" spans="1:4" x14ac:dyDescent="0.2">
      <c r="A20886" s="263" t="s">
        <v>21581</v>
      </c>
      <c r="B20886" s="263" t="s">
        <v>33755</v>
      </c>
      <c r="C20886" s="263" t="s">
        <v>426</v>
      </c>
      <c r="D20886" t="s">
        <v>10</v>
      </c>
    </row>
    <row r="20887" spans="1:4" x14ac:dyDescent="0.2">
      <c r="A20887" s="263" t="s">
        <v>5618</v>
      </c>
      <c r="B20887" s="263" t="s">
        <v>33756</v>
      </c>
      <c r="C20887" s="263" t="s">
        <v>426</v>
      </c>
      <c r="D20887" t="s">
        <v>10</v>
      </c>
    </row>
    <row r="20888" spans="1:4" x14ac:dyDescent="0.2">
      <c r="A20888" s="263" t="s">
        <v>5619</v>
      </c>
      <c r="B20888" s="263" t="s">
        <v>33756</v>
      </c>
      <c r="C20888" s="263" t="s">
        <v>426</v>
      </c>
      <c r="D20888" t="s">
        <v>10</v>
      </c>
    </row>
    <row r="20889" spans="1:4" x14ac:dyDescent="0.2">
      <c r="A20889" s="263" t="s">
        <v>5620</v>
      </c>
      <c r="B20889" s="263" t="s">
        <v>33756</v>
      </c>
      <c r="C20889" s="263" t="s">
        <v>426</v>
      </c>
      <c r="D20889" t="s">
        <v>10</v>
      </c>
    </row>
    <row r="20890" spans="1:4" x14ac:dyDescent="0.2">
      <c r="A20890" s="263" t="s">
        <v>21582</v>
      </c>
      <c r="B20890" s="263" t="s">
        <v>33756</v>
      </c>
      <c r="C20890" s="263" t="s">
        <v>426</v>
      </c>
      <c r="D20890" t="s">
        <v>10</v>
      </c>
    </row>
    <row r="20891" spans="1:4" x14ac:dyDescent="0.2">
      <c r="A20891" s="263" t="s">
        <v>21583</v>
      </c>
      <c r="B20891" s="263" t="s">
        <v>33756</v>
      </c>
      <c r="C20891" s="263" t="s">
        <v>426</v>
      </c>
      <c r="D20891" t="s">
        <v>10</v>
      </c>
    </row>
    <row r="20892" spans="1:4" x14ac:dyDescent="0.2">
      <c r="A20892" s="263" t="s">
        <v>21584</v>
      </c>
      <c r="B20892" s="263" t="s">
        <v>33756</v>
      </c>
      <c r="C20892" s="263" t="s">
        <v>426</v>
      </c>
      <c r="D20892" t="s">
        <v>10</v>
      </c>
    </row>
    <row r="20893" spans="1:4" x14ac:dyDescent="0.2">
      <c r="A20893" s="263" t="s">
        <v>5621</v>
      </c>
      <c r="B20893" s="263" t="s">
        <v>33757</v>
      </c>
      <c r="C20893" s="263" t="s">
        <v>426</v>
      </c>
      <c r="D20893" t="s">
        <v>10</v>
      </c>
    </row>
    <row r="20894" spans="1:4" x14ac:dyDescent="0.2">
      <c r="A20894" s="263" t="s">
        <v>5622</v>
      </c>
      <c r="B20894" s="263" t="s">
        <v>33757</v>
      </c>
      <c r="C20894" s="263" t="s">
        <v>426</v>
      </c>
      <c r="D20894" t="s">
        <v>10</v>
      </c>
    </row>
    <row r="20895" spans="1:4" x14ac:dyDescent="0.2">
      <c r="A20895" s="263" t="s">
        <v>5623</v>
      </c>
      <c r="B20895" s="263" t="s">
        <v>33757</v>
      </c>
      <c r="C20895" s="263" t="s">
        <v>426</v>
      </c>
      <c r="D20895" t="s">
        <v>10</v>
      </c>
    </row>
    <row r="20896" spans="1:4" x14ac:dyDescent="0.2">
      <c r="A20896" s="263" t="s">
        <v>21585</v>
      </c>
      <c r="B20896" s="263" t="s">
        <v>33757</v>
      </c>
      <c r="C20896" s="263" t="s">
        <v>426</v>
      </c>
      <c r="D20896" t="s">
        <v>10</v>
      </c>
    </row>
    <row r="20897" spans="1:4" x14ac:dyDescent="0.2">
      <c r="A20897" s="263" t="s">
        <v>21586</v>
      </c>
      <c r="B20897" s="263" t="s">
        <v>33757</v>
      </c>
      <c r="C20897" s="263" t="s">
        <v>426</v>
      </c>
      <c r="D20897" t="s">
        <v>10</v>
      </c>
    </row>
    <row r="20898" spans="1:4" x14ac:dyDescent="0.2">
      <c r="A20898" s="263" t="s">
        <v>21587</v>
      </c>
      <c r="B20898" s="263" t="s">
        <v>33757</v>
      </c>
      <c r="C20898" s="263" t="s">
        <v>426</v>
      </c>
      <c r="D20898" t="s">
        <v>10</v>
      </c>
    </row>
    <row r="20899" spans="1:4" x14ac:dyDescent="0.2">
      <c r="A20899" s="263" t="s">
        <v>5624</v>
      </c>
      <c r="B20899" s="263" t="s">
        <v>33758</v>
      </c>
      <c r="C20899" s="263" t="s">
        <v>426</v>
      </c>
      <c r="D20899" t="s">
        <v>10</v>
      </c>
    </row>
    <row r="20900" spans="1:4" x14ac:dyDescent="0.2">
      <c r="A20900" s="263" t="s">
        <v>5625</v>
      </c>
      <c r="B20900" s="263" t="s">
        <v>33758</v>
      </c>
      <c r="C20900" s="263" t="s">
        <v>426</v>
      </c>
      <c r="D20900" t="s">
        <v>10</v>
      </c>
    </row>
    <row r="20901" spans="1:4" x14ac:dyDescent="0.2">
      <c r="A20901" s="263" t="s">
        <v>5626</v>
      </c>
      <c r="B20901" s="263" t="s">
        <v>33758</v>
      </c>
      <c r="C20901" s="263" t="s">
        <v>426</v>
      </c>
      <c r="D20901" t="s">
        <v>10</v>
      </c>
    </row>
    <row r="20902" spans="1:4" x14ac:dyDescent="0.2">
      <c r="A20902" s="263" t="s">
        <v>21588</v>
      </c>
      <c r="B20902" s="263" t="s">
        <v>33758</v>
      </c>
      <c r="C20902" s="263" t="s">
        <v>426</v>
      </c>
      <c r="D20902" t="s">
        <v>10</v>
      </c>
    </row>
    <row r="20903" spans="1:4" x14ac:dyDescent="0.2">
      <c r="A20903" s="263" t="s">
        <v>21589</v>
      </c>
      <c r="B20903" s="263" t="s">
        <v>33758</v>
      </c>
      <c r="C20903" s="263" t="s">
        <v>426</v>
      </c>
      <c r="D20903" t="s">
        <v>10</v>
      </c>
    </row>
    <row r="20904" spans="1:4" x14ac:dyDescent="0.2">
      <c r="A20904" s="263" t="s">
        <v>21590</v>
      </c>
      <c r="B20904" s="263" t="s">
        <v>33758</v>
      </c>
      <c r="C20904" s="263" t="s">
        <v>426</v>
      </c>
      <c r="D20904" t="s">
        <v>10</v>
      </c>
    </row>
    <row r="20905" spans="1:4" x14ac:dyDescent="0.2">
      <c r="A20905" s="263" t="s">
        <v>5627</v>
      </c>
      <c r="B20905" s="263" t="s">
        <v>33759</v>
      </c>
      <c r="C20905" s="263" t="s">
        <v>426</v>
      </c>
      <c r="D20905" t="s">
        <v>10</v>
      </c>
    </row>
    <row r="20906" spans="1:4" x14ac:dyDescent="0.2">
      <c r="A20906" s="263" t="s">
        <v>5628</v>
      </c>
      <c r="B20906" s="263" t="s">
        <v>33759</v>
      </c>
      <c r="C20906" s="263" t="s">
        <v>426</v>
      </c>
      <c r="D20906" t="s">
        <v>10</v>
      </c>
    </row>
    <row r="20907" spans="1:4" x14ac:dyDescent="0.2">
      <c r="A20907" s="263" t="s">
        <v>21591</v>
      </c>
      <c r="B20907" s="263" t="s">
        <v>33759</v>
      </c>
      <c r="C20907" s="263" t="s">
        <v>426</v>
      </c>
      <c r="D20907" t="s">
        <v>10</v>
      </c>
    </row>
    <row r="20908" spans="1:4" x14ac:dyDescent="0.2">
      <c r="A20908" s="263" t="s">
        <v>21592</v>
      </c>
      <c r="B20908" s="263" t="s">
        <v>33759</v>
      </c>
      <c r="C20908" s="263" t="s">
        <v>426</v>
      </c>
      <c r="D20908" t="s">
        <v>10</v>
      </c>
    </row>
    <row r="20909" spans="1:4" x14ac:dyDescent="0.2">
      <c r="A20909" s="263" t="s">
        <v>5629</v>
      </c>
      <c r="B20909" s="263" t="s">
        <v>33760</v>
      </c>
      <c r="C20909" s="263" t="s">
        <v>426</v>
      </c>
      <c r="D20909" t="s">
        <v>10</v>
      </c>
    </row>
    <row r="20910" spans="1:4" x14ac:dyDescent="0.2">
      <c r="A20910" s="263" t="s">
        <v>5630</v>
      </c>
      <c r="B20910" s="263" t="s">
        <v>33760</v>
      </c>
      <c r="C20910" s="263" t="s">
        <v>426</v>
      </c>
      <c r="D20910" t="s">
        <v>10</v>
      </c>
    </row>
    <row r="20911" spans="1:4" x14ac:dyDescent="0.2">
      <c r="A20911" s="263" t="s">
        <v>21593</v>
      </c>
      <c r="B20911" s="263" t="s">
        <v>33760</v>
      </c>
      <c r="C20911" s="263" t="s">
        <v>426</v>
      </c>
      <c r="D20911" t="s">
        <v>10</v>
      </c>
    </row>
    <row r="20912" spans="1:4" x14ac:dyDescent="0.2">
      <c r="A20912" s="263" t="s">
        <v>21594</v>
      </c>
      <c r="B20912" s="263" t="s">
        <v>33760</v>
      </c>
      <c r="C20912" s="263" t="s">
        <v>426</v>
      </c>
      <c r="D20912" t="s">
        <v>10</v>
      </c>
    </row>
    <row r="20913" spans="1:4" x14ac:dyDescent="0.2">
      <c r="A20913" s="263" t="s">
        <v>5631</v>
      </c>
      <c r="B20913" s="263" t="s">
        <v>33761</v>
      </c>
      <c r="C20913" s="263" t="s">
        <v>426</v>
      </c>
      <c r="D20913" t="s">
        <v>10</v>
      </c>
    </row>
    <row r="20914" spans="1:4" x14ac:dyDescent="0.2">
      <c r="A20914" s="263" t="s">
        <v>5632</v>
      </c>
      <c r="B20914" s="263" t="s">
        <v>33761</v>
      </c>
      <c r="C20914" s="263" t="s">
        <v>426</v>
      </c>
      <c r="D20914" t="s">
        <v>10</v>
      </c>
    </row>
    <row r="20915" spans="1:4" x14ac:dyDescent="0.2">
      <c r="A20915" s="263" t="s">
        <v>21595</v>
      </c>
      <c r="B20915" s="263" t="s">
        <v>33761</v>
      </c>
      <c r="C20915" s="263" t="s">
        <v>426</v>
      </c>
      <c r="D20915" t="s">
        <v>10</v>
      </c>
    </row>
    <row r="20916" spans="1:4" x14ac:dyDescent="0.2">
      <c r="A20916" s="263" t="s">
        <v>21596</v>
      </c>
      <c r="B20916" s="263" t="s">
        <v>33761</v>
      </c>
      <c r="C20916" s="263" t="s">
        <v>426</v>
      </c>
      <c r="D20916" t="s">
        <v>10</v>
      </c>
    </row>
    <row r="20917" spans="1:4" x14ac:dyDescent="0.2">
      <c r="A20917" s="263" t="s">
        <v>5633</v>
      </c>
      <c r="B20917" s="263" t="s">
        <v>33762</v>
      </c>
      <c r="C20917" s="263" t="s">
        <v>426</v>
      </c>
      <c r="D20917" t="s">
        <v>10</v>
      </c>
    </row>
    <row r="20918" spans="1:4" x14ac:dyDescent="0.2">
      <c r="A20918" s="263" t="s">
        <v>5634</v>
      </c>
      <c r="B20918" s="263" t="s">
        <v>33762</v>
      </c>
      <c r="C20918" s="263" t="s">
        <v>426</v>
      </c>
      <c r="D20918" t="s">
        <v>10</v>
      </c>
    </row>
    <row r="20919" spans="1:4" x14ac:dyDescent="0.2">
      <c r="A20919" s="263" t="s">
        <v>21597</v>
      </c>
      <c r="B20919" s="263" t="s">
        <v>33762</v>
      </c>
      <c r="C20919" s="263" t="s">
        <v>426</v>
      </c>
      <c r="D20919" t="s">
        <v>10</v>
      </c>
    </row>
    <row r="20920" spans="1:4" x14ac:dyDescent="0.2">
      <c r="A20920" s="263" t="s">
        <v>21598</v>
      </c>
      <c r="B20920" s="263" t="s">
        <v>33762</v>
      </c>
      <c r="C20920" s="263" t="s">
        <v>426</v>
      </c>
      <c r="D20920" t="s">
        <v>10</v>
      </c>
    </row>
    <row r="20921" spans="1:4" x14ac:dyDescent="0.2">
      <c r="A20921" s="263" t="s">
        <v>5635</v>
      </c>
      <c r="B20921" s="263" t="s">
        <v>24184</v>
      </c>
      <c r="C20921" s="263" t="s">
        <v>426</v>
      </c>
      <c r="D20921" t="s">
        <v>10</v>
      </c>
    </row>
    <row r="20922" spans="1:4" x14ac:dyDescent="0.2">
      <c r="A20922" s="263" t="s">
        <v>5636</v>
      </c>
      <c r="B20922" s="263" t="s">
        <v>24184</v>
      </c>
      <c r="C20922" s="263" t="s">
        <v>426</v>
      </c>
      <c r="D20922" t="s">
        <v>10</v>
      </c>
    </row>
    <row r="20923" spans="1:4" x14ac:dyDescent="0.2">
      <c r="A20923" s="263" t="s">
        <v>5637</v>
      </c>
      <c r="B20923" s="263" t="s">
        <v>24184</v>
      </c>
      <c r="C20923" s="263" t="s">
        <v>426</v>
      </c>
      <c r="D20923" t="s">
        <v>10</v>
      </c>
    </row>
    <row r="20924" spans="1:4" x14ac:dyDescent="0.2">
      <c r="A20924" s="263" t="s">
        <v>21599</v>
      </c>
      <c r="B20924" s="263" t="s">
        <v>24184</v>
      </c>
      <c r="C20924" s="263" t="s">
        <v>426</v>
      </c>
      <c r="D20924" t="s">
        <v>10</v>
      </c>
    </row>
    <row r="20925" spans="1:4" x14ac:dyDescent="0.2">
      <c r="A20925" s="263" t="s">
        <v>21600</v>
      </c>
      <c r="B20925" s="263" t="s">
        <v>24184</v>
      </c>
      <c r="C20925" s="263" t="s">
        <v>426</v>
      </c>
      <c r="D20925" t="s">
        <v>10</v>
      </c>
    </row>
    <row r="20926" spans="1:4" x14ac:dyDescent="0.2">
      <c r="A20926" s="263" t="s">
        <v>21601</v>
      </c>
      <c r="B20926" s="263" t="s">
        <v>24184</v>
      </c>
      <c r="C20926" s="263" t="s">
        <v>426</v>
      </c>
      <c r="D20926" t="s">
        <v>10</v>
      </c>
    </row>
    <row r="20927" spans="1:4" x14ac:dyDescent="0.2">
      <c r="A20927" s="263" t="s">
        <v>5638</v>
      </c>
      <c r="B20927" s="263" t="s">
        <v>33763</v>
      </c>
      <c r="C20927" s="263" t="s">
        <v>426</v>
      </c>
      <c r="D20927" t="s">
        <v>10</v>
      </c>
    </row>
    <row r="20928" spans="1:4" x14ac:dyDescent="0.2">
      <c r="A20928" s="263" t="s">
        <v>5639</v>
      </c>
      <c r="B20928" s="263" t="s">
        <v>33763</v>
      </c>
      <c r="C20928" s="263" t="s">
        <v>426</v>
      </c>
      <c r="D20928" t="s">
        <v>10</v>
      </c>
    </row>
    <row r="20929" spans="1:4" x14ac:dyDescent="0.2">
      <c r="A20929" s="263" t="s">
        <v>21602</v>
      </c>
      <c r="B20929" s="263" t="s">
        <v>33763</v>
      </c>
      <c r="C20929" s="263" t="s">
        <v>426</v>
      </c>
      <c r="D20929" t="s">
        <v>10</v>
      </c>
    </row>
    <row r="20930" spans="1:4" x14ac:dyDescent="0.2">
      <c r="A20930" s="263" t="s">
        <v>21603</v>
      </c>
      <c r="B20930" s="263" t="s">
        <v>33763</v>
      </c>
      <c r="C20930" s="263" t="s">
        <v>426</v>
      </c>
      <c r="D20930" t="s">
        <v>10</v>
      </c>
    </row>
    <row r="20931" spans="1:4" x14ac:dyDescent="0.2">
      <c r="A20931" s="263" t="s">
        <v>5640</v>
      </c>
      <c r="B20931" s="263" t="s">
        <v>33764</v>
      </c>
      <c r="C20931" s="263" t="s">
        <v>426</v>
      </c>
      <c r="D20931" t="s">
        <v>10</v>
      </c>
    </row>
    <row r="20932" spans="1:4" x14ac:dyDescent="0.2">
      <c r="A20932" s="263" t="s">
        <v>5641</v>
      </c>
      <c r="B20932" s="263" t="s">
        <v>33764</v>
      </c>
      <c r="C20932" s="263" t="s">
        <v>426</v>
      </c>
      <c r="D20932" t="s">
        <v>10</v>
      </c>
    </row>
    <row r="20933" spans="1:4" x14ac:dyDescent="0.2">
      <c r="A20933" s="263" t="s">
        <v>21604</v>
      </c>
      <c r="B20933" s="263" t="s">
        <v>33764</v>
      </c>
      <c r="C20933" s="263" t="s">
        <v>426</v>
      </c>
      <c r="D20933" t="s">
        <v>10</v>
      </c>
    </row>
    <row r="20934" spans="1:4" x14ac:dyDescent="0.2">
      <c r="A20934" s="263" t="s">
        <v>21605</v>
      </c>
      <c r="B20934" s="263" t="s">
        <v>33764</v>
      </c>
      <c r="C20934" s="263" t="s">
        <v>426</v>
      </c>
      <c r="D20934" t="s">
        <v>10</v>
      </c>
    </row>
    <row r="20935" spans="1:4" x14ac:dyDescent="0.2">
      <c r="A20935" s="263" t="s">
        <v>5642</v>
      </c>
      <c r="B20935" s="263" t="s">
        <v>33765</v>
      </c>
      <c r="C20935" s="263" t="s">
        <v>426</v>
      </c>
      <c r="D20935" t="s">
        <v>10</v>
      </c>
    </row>
    <row r="20936" spans="1:4" x14ac:dyDescent="0.2">
      <c r="A20936" s="263" t="s">
        <v>5643</v>
      </c>
      <c r="B20936" s="263" t="s">
        <v>33765</v>
      </c>
      <c r="C20936" s="263" t="s">
        <v>426</v>
      </c>
      <c r="D20936" t="s">
        <v>10</v>
      </c>
    </row>
    <row r="20937" spans="1:4" x14ac:dyDescent="0.2">
      <c r="A20937" s="263" t="s">
        <v>21606</v>
      </c>
      <c r="B20937" s="263" t="s">
        <v>33765</v>
      </c>
      <c r="C20937" s="263" t="s">
        <v>426</v>
      </c>
      <c r="D20937" t="s">
        <v>10</v>
      </c>
    </row>
    <row r="20938" spans="1:4" x14ac:dyDescent="0.2">
      <c r="A20938" s="263" t="s">
        <v>21607</v>
      </c>
      <c r="B20938" s="263" t="s">
        <v>33765</v>
      </c>
      <c r="C20938" s="263" t="s">
        <v>426</v>
      </c>
      <c r="D20938" t="s">
        <v>10</v>
      </c>
    </row>
    <row r="20939" spans="1:4" x14ac:dyDescent="0.2">
      <c r="A20939" s="263" t="s">
        <v>11035</v>
      </c>
      <c r="B20939" s="263" t="s">
        <v>33766</v>
      </c>
      <c r="C20939" s="263" t="s">
        <v>426</v>
      </c>
      <c r="D20939" t="s">
        <v>10</v>
      </c>
    </row>
    <row r="20940" spans="1:4" x14ac:dyDescent="0.2">
      <c r="A20940" s="263" t="s">
        <v>11036</v>
      </c>
      <c r="B20940" s="263" t="s">
        <v>33766</v>
      </c>
      <c r="C20940" s="263" t="s">
        <v>426</v>
      </c>
      <c r="D20940" t="s">
        <v>10</v>
      </c>
    </row>
    <row r="20941" spans="1:4" x14ac:dyDescent="0.2">
      <c r="A20941" s="263" t="s">
        <v>11037</v>
      </c>
      <c r="B20941" s="263" t="s">
        <v>33766</v>
      </c>
      <c r="C20941" s="263" t="s">
        <v>426</v>
      </c>
      <c r="D20941" t="s">
        <v>10</v>
      </c>
    </row>
    <row r="20942" spans="1:4" x14ac:dyDescent="0.2">
      <c r="A20942" s="263" t="s">
        <v>21608</v>
      </c>
      <c r="B20942" s="263" t="s">
        <v>33766</v>
      </c>
      <c r="C20942" s="263" t="s">
        <v>426</v>
      </c>
      <c r="D20942" t="s">
        <v>10</v>
      </c>
    </row>
    <row r="20943" spans="1:4" x14ac:dyDescent="0.2">
      <c r="A20943" s="263" t="s">
        <v>21609</v>
      </c>
      <c r="B20943" s="263" t="s">
        <v>33766</v>
      </c>
      <c r="C20943" s="263" t="s">
        <v>426</v>
      </c>
      <c r="D20943" t="s">
        <v>10</v>
      </c>
    </row>
    <row r="20944" spans="1:4" x14ac:dyDescent="0.2">
      <c r="A20944" s="263" t="s">
        <v>21610</v>
      </c>
      <c r="B20944" s="263" t="s">
        <v>33766</v>
      </c>
      <c r="C20944" s="263" t="s">
        <v>426</v>
      </c>
      <c r="D20944" t="s">
        <v>10</v>
      </c>
    </row>
    <row r="20945" spans="1:4" x14ac:dyDescent="0.2">
      <c r="A20945" s="263" t="s">
        <v>11038</v>
      </c>
      <c r="B20945" s="263" t="s">
        <v>24185</v>
      </c>
      <c r="C20945" s="263" t="s">
        <v>426</v>
      </c>
      <c r="D20945" t="s">
        <v>10</v>
      </c>
    </row>
    <row r="20946" spans="1:4" x14ac:dyDescent="0.2">
      <c r="A20946" s="263" t="s">
        <v>11039</v>
      </c>
      <c r="B20946" s="263" t="s">
        <v>24185</v>
      </c>
      <c r="C20946" s="263" t="s">
        <v>426</v>
      </c>
      <c r="D20946" t="s">
        <v>10</v>
      </c>
    </row>
    <row r="20947" spans="1:4" x14ac:dyDescent="0.2">
      <c r="A20947" s="263" t="s">
        <v>21611</v>
      </c>
      <c r="B20947" s="263" t="s">
        <v>24185</v>
      </c>
      <c r="C20947" s="263" t="s">
        <v>426</v>
      </c>
      <c r="D20947" t="s">
        <v>10</v>
      </c>
    </row>
    <row r="20948" spans="1:4" x14ac:dyDescent="0.2">
      <c r="A20948" s="263" t="s">
        <v>21612</v>
      </c>
      <c r="B20948" s="263" t="s">
        <v>24185</v>
      </c>
      <c r="C20948" s="263" t="s">
        <v>426</v>
      </c>
      <c r="D20948" t="s">
        <v>10</v>
      </c>
    </row>
    <row r="20949" spans="1:4" x14ac:dyDescent="0.2">
      <c r="A20949" s="263" t="s">
        <v>11040</v>
      </c>
      <c r="B20949" s="263" t="s">
        <v>33767</v>
      </c>
      <c r="C20949" s="263" t="s">
        <v>426</v>
      </c>
      <c r="D20949" t="s">
        <v>10</v>
      </c>
    </row>
    <row r="20950" spans="1:4" x14ac:dyDescent="0.2">
      <c r="A20950" s="263" t="s">
        <v>11041</v>
      </c>
      <c r="B20950" s="263" t="s">
        <v>33768</v>
      </c>
      <c r="C20950" s="263" t="s">
        <v>426</v>
      </c>
      <c r="D20950" t="s">
        <v>10</v>
      </c>
    </row>
    <row r="20951" spans="1:4" x14ac:dyDescent="0.2">
      <c r="A20951" s="263" t="s">
        <v>21613</v>
      </c>
      <c r="B20951" s="263" t="s">
        <v>33767</v>
      </c>
      <c r="C20951" s="263" t="s">
        <v>426</v>
      </c>
      <c r="D20951" t="s">
        <v>10</v>
      </c>
    </row>
    <row r="20952" spans="1:4" x14ac:dyDescent="0.2">
      <c r="A20952" s="263" t="s">
        <v>21614</v>
      </c>
      <c r="B20952" s="263" t="s">
        <v>33768</v>
      </c>
      <c r="C20952" s="263" t="s">
        <v>426</v>
      </c>
      <c r="D20952" t="s">
        <v>10</v>
      </c>
    </row>
    <row r="20953" spans="1:4" x14ac:dyDescent="0.2">
      <c r="A20953" s="263" t="s">
        <v>5644</v>
      </c>
      <c r="B20953" s="263" t="s">
        <v>33769</v>
      </c>
      <c r="C20953" s="263" t="s">
        <v>23500</v>
      </c>
      <c r="D20953" t="s">
        <v>34972</v>
      </c>
    </row>
    <row r="20954" spans="1:4" x14ac:dyDescent="0.2">
      <c r="A20954" s="263" t="s">
        <v>21615</v>
      </c>
      <c r="B20954" s="263" t="s">
        <v>33769</v>
      </c>
      <c r="C20954" s="263" t="s">
        <v>23500</v>
      </c>
      <c r="D20954" t="s">
        <v>34972</v>
      </c>
    </row>
    <row r="20955" spans="1:4" x14ac:dyDescent="0.2">
      <c r="A20955" s="263" t="s">
        <v>5645</v>
      </c>
      <c r="B20955" s="263" t="s">
        <v>33770</v>
      </c>
      <c r="C20955" s="263" t="s">
        <v>23500</v>
      </c>
      <c r="D20955" t="s">
        <v>34972</v>
      </c>
    </row>
    <row r="20956" spans="1:4" x14ac:dyDescent="0.2">
      <c r="A20956" s="263" t="s">
        <v>21616</v>
      </c>
      <c r="B20956" s="263" t="s">
        <v>33770</v>
      </c>
      <c r="C20956" s="263" t="s">
        <v>23500</v>
      </c>
      <c r="D20956" t="s">
        <v>34972</v>
      </c>
    </row>
    <row r="20957" spans="1:4" x14ac:dyDescent="0.2">
      <c r="A20957" s="263" t="s">
        <v>5648</v>
      </c>
      <c r="B20957" s="263" t="s">
        <v>33771</v>
      </c>
      <c r="C20957" s="263" t="s">
        <v>23567</v>
      </c>
      <c r="D20957" t="s">
        <v>34973</v>
      </c>
    </row>
    <row r="20958" spans="1:4" x14ac:dyDescent="0.2">
      <c r="A20958" s="263" t="s">
        <v>21617</v>
      </c>
      <c r="B20958" s="263" t="s">
        <v>33771</v>
      </c>
      <c r="C20958" s="263" t="s">
        <v>23567</v>
      </c>
      <c r="D20958" t="s">
        <v>34973</v>
      </c>
    </row>
    <row r="20959" spans="1:4" x14ac:dyDescent="0.2">
      <c r="A20959" s="263" t="s">
        <v>5649</v>
      </c>
      <c r="B20959" s="263" t="s">
        <v>33772</v>
      </c>
      <c r="C20959" s="263" t="s">
        <v>23500</v>
      </c>
      <c r="D20959" t="s">
        <v>34972</v>
      </c>
    </row>
    <row r="20960" spans="1:4" x14ac:dyDescent="0.2">
      <c r="A20960" s="263" t="s">
        <v>21618</v>
      </c>
      <c r="B20960" s="263" t="s">
        <v>33772</v>
      </c>
      <c r="C20960" s="263" t="s">
        <v>23500</v>
      </c>
      <c r="D20960" t="s">
        <v>34972</v>
      </c>
    </row>
    <row r="20961" spans="1:4" x14ac:dyDescent="0.2">
      <c r="A20961" s="263" t="s">
        <v>5650</v>
      </c>
      <c r="B20961" s="263" t="s">
        <v>33773</v>
      </c>
      <c r="C20961" s="263" t="s">
        <v>20</v>
      </c>
      <c r="D20961" t="s">
        <v>0</v>
      </c>
    </row>
    <row r="20962" spans="1:4" x14ac:dyDescent="0.2">
      <c r="A20962" s="263" t="s">
        <v>21619</v>
      </c>
      <c r="B20962" s="263" t="s">
        <v>33773</v>
      </c>
      <c r="C20962" s="263" t="s">
        <v>20</v>
      </c>
      <c r="D20962" t="s">
        <v>0</v>
      </c>
    </row>
    <row r="20963" spans="1:4" x14ac:dyDescent="0.2">
      <c r="A20963" s="263" t="s">
        <v>5653</v>
      </c>
      <c r="B20963" s="263" t="s">
        <v>33774</v>
      </c>
      <c r="C20963" s="263" t="s">
        <v>23500</v>
      </c>
      <c r="D20963" t="s">
        <v>34972</v>
      </c>
    </row>
    <row r="20964" spans="1:4" x14ac:dyDescent="0.2">
      <c r="A20964" s="263" t="s">
        <v>21620</v>
      </c>
      <c r="B20964" s="263" t="s">
        <v>33774</v>
      </c>
      <c r="C20964" s="263" t="s">
        <v>23500</v>
      </c>
      <c r="D20964" t="s">
        <v>34972</v>
      </c>
    </row>
    <row r="20965" spans="1:4" x14ac:dyDescent="0.2">
      <c r="A20965" s="263" t="s">
        <v>5654</v>
      </c>
      <c r="B20965" s="263" t="s">
        <v>33775</v>
      </c>
      <c r="C20965" s="263" t="s">
        <v>23500</v>
      </c>
      <c r="D20965" t="s">
        <v>34972</v>
      </c>
    </row>
    <row r="20966" spans="1:4" x14ac:dyDescent="0.2">
      <c r="A20966" s="263" t="s">
        <v>21621</v>
      </c>
      <c r="B20966" s="263" t="s">
        <v>33775</v>
      </c>
      <c r="C20966" s="263" t="s">
        <v>23500</v>
      </c>
      <c r="D20966" t="s">
        <v>34972</v>
      </c>
    </row>
    <row r="20967" spans="1:4" x14ac:dyDescent="0.2">
      <c r="A20967" s="263" t="s">
        <v>5655</v>
      </c>
      <c r="B20967" s="263" t="s">
        <v>33776</v>
      </c>
      <c r="C20967" s="263" t="s">
        <v>23500</v>
      </c>
      <c r="D20967" t="s">
        <v>34972</v>
      </c>
    </row>
    <row r="20968" spans="1:4" x14ac:dyDescent="0.2">
      <c r="A20968" s="263" t="s">
        <v>21622</v>
      </c>
      <c r="B20968" s="263" t="s">
        <v>33776</v>
      </c>
      <c r="C20968" s="263" t="s">
        <v>23500</v>
      </c>
      <c r="D20968" t="s">
        <v>34972</v>
      </c>
    </row>
    <row r="20969" spans="1:4" x14ac:dyDescent="0.2">
      <c r="A20969" s="263" t="s">
        <v>5656</v>
      </c>
      <c r="B20969" s="263" t="s">
        <v>33777</v>
      </c>
      <c r="C20969" s="263" t="s">
        <v>23500</v>
      </c>
      <c r="D20969" t="s">
        <v>34972</v>
      </c>
    </row>
    <row r="20970" spans="1:4" x14ac:dyDescent="0.2">
      <c r="A20970" s="263" t="s">
        <v>21623</v>
      </c>
      <c r="B20970" s="263" t="s">
        <v>33777</v>
      </c>
      <c r="C20970" s="263" t="s">
        <v>23500</v>
      </c>
      <c r="D20970" t="s">
        <v>34972</v>
      </c>
    </row>
    <row r="20971" spans="1:4" x14ac:dyDescent="0.2">
      <c r="A20971" s="263" t="s">
        <v>5657</v>
      </c>
      <c r="B20971" s="263" t="s">
        <v>33778</v>
      </c>
      <c r="C20971" s="263" t="s">
        <v>23500</v>
      </c>
      <c r="D20971" t="s">
        <v>34972</v>
      </c>
    </row>
    <row r="20972" spans="1:4" x14ac:dyDescent="0.2">
      <c r="A20972" s="263" t="s">
        <v>21624</v>
      </c>
      <c r="B20972" s="263" t="s">
        <v>33778</v>
      </c>
      <c r="C20972" s="263" t="s">
        <v>23500</v>
      </c>
      <c r="D20972" t="s">
        <v>34972</v>
      </c>
    </row>
    <row r="20973" spans="1:4" x14ac:dyDescent="0.2">
      <c r="A20973" s="263" t="s">
        <v>5658</v>
      </c>
      <c r="B20973" s="263" t="s">
        <v>33779</v>
      </c>
      <c r="C20973" s="263" t="s">
        <v>23567</v>
      </c>
      <c r="D20973" t="s">
        <v>34973</v>
      </c>
    </row>
    <row r="20974" spans="1:4" x14ac:dyDescent="0.2">
      <c r="A20974" s="263" t="s">
        <v>21625</v>
      </c>
      <c r="B20974" s="263" t="s">
        <v>33779</v>
      </c>
      <c r="C20974" s="263" t="s">
        <v>23567</v>
      </c>
      <c r="D20974" t="s">
        <v>34973</v>
      </c>
    </row>
    <row r="20975" spans="1:4" x14ac:dyDescent="0.2">
      <c r="A20975" s="263" t="s">
        <v>5659</v>
      </c>
      <c r="B20975" s="263" t="s">
        <v>33780</v>
      </c>
      <c r="C20975" s="263" t="s">
        <v>23500</v>
      </c>
      <c r="D20975" t="s">
        <v>34972</v>
      </c>
    </row>
    <row r="20976" spans="1:4" x14ac:dyDescent="0.2">
      <c r="A20976" s="263" t="s">
        <v>21626</v>
      </c>
      <c r="B20976" s="263" t="s">
        <v>33780</v>
      </c>
      <c r="C20976" s="263" t="s">
        <v>23500</v>
      </c>
      <c r="D20976" t="s">
        <v>34972</v>
      </c>
    </row>
    <row r="20977" spans="1:4" x14ac:dyDescent="0.2">
      <c r="A20977" s="263" t="s">
        <v>5660</v>
      </c>
      <c r="B20977" s="263" t="s">
        <v>33781</v>
      </c>
      <c r="C20977" s="263" t="s">
        <v>23500</v>
      </c>
      <c r="D20977" t="s">
        <v>34972</v>
      </c>
    </row>
    <row r="20978" spans="1:4" x14ac:dyDescent="0.2">
      <c r="A20978" s="263" t="s">
        <v>21627</v>
      </c>
      <c r="B20978" s="263" t="s">
        <v>33781</v>
      </c>
      <c r="C20978" s="263" t="s">
        <v>23500</v>
      </c>
      <c r="D20978" t="s">
        <v>34972</v>
      </c>
    </row>
    <row r="20979" spans="1:4" x14ac:dyDescent="0.2">
      <c r="A20979" s="263" t="s">
        <v>5661</v>
      </c>
      <c r="B20979" s="263" t="s">
        <v>33782</v>
      </c>
      <c r="C20979" s="263" t="s">
        <v>23500</v>
      </c>
      <c r="D20979" t="s">
        <v>34972</v>
      </c>
    </row>
    <row r="20980" spans="1:4" x14ac:dyDescent="0.2">
      <c r="A20980" s="263" t="s">
        <v>21628</v>
      </c>
      <c r="B20980" s="263" t="s">
        <v>33782</v>
      </c>
      <c r="C20980" s="263" t="s">
        <v>23500</v>
      </c>
      <c r="D20980" t="s">
        <v>34972</v>
      </c>
    </row>
    <row r="20981" spans="1:4" x14ac:dyDescent="0.2">
      <c r="A20981" s="263" t="s">
        <v>11042</v>
      </c>
      <c r="B20981" s="263" t="s">
        <v>33783</v>
      </c>
      <c r="C20981" s="263" t="s">
        <v>23500</v>
      </c>
      <c r="D20981" t="s">
        <v>34972</v>
      </c>
    </row>
    <row r="20982" spans="1:4" x14ac:dyDescent="0.2">
      <c r="A20982" s="263" t="s">
        <v>21629</v>
      </c>
      <c r="B20982" s="263" t="s">
        <v>33783</v>
      </c>
      <c r="C20982" s="263" t="s">
        <v>23500</v>
      </c>
      <c r="D20982" t="s">
        <v>34972</v>
      </c>
    </row>
    <row r="20983" spans="1:4" x14ac:dyDescent="0.2">
      <c r="A20983" s="263" t="s">
        <v>11043</v>
      </c>
      <c r="B20983" s="263" t="s">
        <v>33784</v>
      </c>
      <c r="C20983" s="263" t="s">
        <v>23500</v>
      </c>
      <c r="D20983" t="s">
        <v>34972</v>
      </c>
    </row>
    <row r="20984" spans="1:4" x14ac:dyDescent="0.2">
      <c r="A20984" s="263" t="s">
        <v>21630</v>
      </c>
      <c r="B20984" s="263" t="s">
        <v>33784</v>
      </c>
      <c r="C20984" s="263" t="s">
        <v>23500</v>
      </c>
      <c r="D20984" t="s">
        <v>34972</v>
      </c>
    </row>
    <row r="20985" spans="1:4" x14ac:dyDescent="0.2">
      <c r="A20985" s="263" t="s">
        <v>11044</v>
      </c>
      <c r="B20985" s="263" t="s">
        <v>33785</v>
      </c>
      <c r="C20985" s="263" t="s">
        <v>23500</v>
      </c>
      <c r="D20985" t="s">
        <v>34972</v>
      </c>
    </row>
    <row r="20986" spans="1:4" x14ac:dyDescent="0.2">
      <c r="A20986" s="263" t="s">
        <v>21631</v>
      </c>
      <c r="B20986" s="263" t="s">
        <v>33785</v>
      </c>
      <c r="C20986" s="263" t="s">
        <v>23500</v>
      </c>
      <c r="D20986" t="s">
        <v>34972</v>
      </c>
    </row>
    <row r="20987" spans="1:4" x14ac:dyDescent="0.2">
      <c r="A20987" s="263" t="s">
        <v>11045</v>
      </c>
      <c r="B20987" s="263" t="s">
        <v>33786</v>
      </c>
      <c r="C20987" s="263" t="s">
        <v>23500</v>
      </c>
      <c r="D20987" t="s">
        <v>34972</v>
      </c>
    </row>
    <row r="20988" spans="1:4" x14ac:dyDescent="0.2">
      <c r="A20988" s="263" t="s">
        <v>21632</v>
      </c>
      <c r="B20988" s="263" t="s">
        <v>33786</v>
      </c>
      <c r="C20988" s="263" t="s">
        <v>23500</v>
      </c>
      <c r="D20988" t="s">
        <v>34972</v>
      </c>
    </row>
    <row r="20989" spans="1:4" x14ac:dyDescent="0.2">
      <c r="A20989" s="263" t="s">
        <v>11046</v>
      </c>
      <c r="B20989" s="263" t="s">
        <v>33787</v>
      </c>
      <c r="C20989" s="263" t="s">
        <v>23500</v>
      </c>
      <c r="D20989" t="s">
        <v>34972</v>
      </c>
    </row>
    <row r="20990" spans="1:4" x14ac:dyDescent="0.2">
      <c r="A20990" s="263" t="s">
        <v>21633</v>
      </c>
      <c r="B20990" s="263" t="s">
        <v>33787</v>
      </c>
      <c r="C20990" s="263" t="s">
        <v>23500</v>
      </c>
      <c r="D20990" t="s">
        <v>34972</v>
      </c>
    </row>
    <row r="20991" spans="1:4" x14ac:dyDescent="0.2">
      <c r="A20991" s="263" t="s">
        <v>11047</v>
      </c>
      <c r="B20991" s="263" t="s">
        <v>33788</v>
      </c>
      <c r="C20991" s="263" t="s">
        <v>23500</v>
      </c>
      <c r="D20991" t="s">
        <v>34972</v>
      </c>
    </row>
    <row r="20992" spans="1:4" x14ac:dyDescent="0.2">
      <c r="A20992" s="263" t="s">
        <v>21634</v>
      </c>
      <c r="B20992" s="263" t="s">
        <v>33788</v>
      </c>
      <c r="C20992" s="263" t="s">
        <v>23500</v>
      </c>
      <c r="D20992" t="s">
        <v>34972</v>
      </c>
    </row>
    <row r="20993" spans="1:4" x14ac:dyDescent="0.2">
      <c r="A20993" s="263" t="s">
        <v>11048</v>
      </c>
      <c r="B20993" s="263" t="s">
        <v>33789</v>
      </c>
      <c r="C20993" s="263" t="s">
        <v>23567</v>
      </c>
      <c r="D20993" t="s">
        <v>34973</v>
      </c>
    </row>
    <row r="20994" spans="1:4" x14ac:dyDescent="0.2">
      <c r="A20994" s="263" t="s">
        <v>21635</v>
      </c>
      <c r="B20994" s="263" t="s">
        <v>33789</v>
      </c>
      <c r="C20994" s="263" t="s">
        <v>23567</v>
      </c>
      <c r="D20994" t="s">
        <v>34973</v>
      </c>
    </row>
    <row r="20995" spans="1:4" x14ac:dyDescent="0.2">
      <c r="A20995" s="263" t="s">
        <v>11049</v>
      </c>
      <c r="B20995" s="263" t="s">
        <v>24186</v>
      </c>
      <c r="C20995" s="263" t="s">
        <v>23567</v>
      </c>
      <c r="D20995" t="s">
        <v>34973</v>
      </c>
    </row>
    <row r="20996" spans="1:4" x14ac:dyDescent="0.2">
      <c r="A20996" s="263" t="s">
        <v>21636</v>
      </c>
      <c r="B20996" s="263" t="s">
        <v>24186</v>
      </c>
      <c r="C20996" s="263" t="s">
        <v>23567</v>
      </c>
      <c r="D20996" t="s">
        <v>34973</v>
      </c>
    </row>
    <row r="20997" spans="1:4" x14ac:dyDescent="0.2">
      <c r="A20997" s="263" t="s">
        <v>5646</v>
      </c>
      <c r="B20997" s="263" t="s">
        <v>33790</v>
      </c>
      <c r="C20997" s="263" t="s">
        <v>23500</v>
      </c>
      <c r="D20997" t="s">
        <v>34972</v>
      </c>
    </row>
    <row r="20998" spans="1:4" x14ac:dyDescent="0.2">
      <c r="A20998" s="263" t="s">
        <v>21637</v>
      </c>
      <c r="B20998" s="263" t="s">
        <v>33790</v>
      </c>
      <c r="C20998" s="263" t="s">
        <v>23500</v>
      </c>
      <c r="D20998" t="s">
        <v>34972</v>
      </c>
    </row>
    <row r="20999" spans="1:4" x14ac:dyDescent="0.2">
      <c r="A20999" s="263" t="s">
        <v>5647</v>
      </c>
      <c r="B20999" s="263" t="s">
        <v>33791</v>
      </c>
      <c r="C20999" s="263" t="s">
        <v>23500</v>
      </c>
      <c r="D20999" t="s">
        <v>34972</v>
      </c>
    </row>
    <row r="21000" spans="1:4" x14ac:dyDescent="0.2">
      <c r="A21000" s="263" t="s">
        <v>21638</v>
      </c>
      <c r="B21000" s="263" t="s">
        <v>33791</v>
      </c>
      <c r="C21000" s="263" t="s">
        <v>23500</v>
      </c>
      <c r="D21000" t="s">
        <v>34972</v>
      </c>
    </row>
    <row r="21001" spans="1:4" x14ac:dyDescent="0.2">
      <c r="A21001" s="263" t="s">
        <v>11050</v>
      </c>
      <c r="B21001" s="263" t="s">
        <v>11051</v>
      </c>
      <c r="C21001" s="263" t="s">
        <v>23567</v>
      </c>
      <c r="D21001" t="s">
        <v>34973</v>
      </c>
    </row>
    <row r="21002" spans="1:4" x14ac:dyDescent="0.2">
      <c r="A21002" s="263" t="s">
        <v>21639</v>
      </c>
      <c r="B21002" s="263" t="s">
        <v>11051</v>
      </c>
      <c r="C21002" s="263" t="s">
        <v>23567</v>
      </c>
      <c r="D21002" t="s">
        <v>34973</v>
      </c>
    </row>
    <row r="21003" spans="1:4" x14ac:dyDescent="0.2">
      <c r="A21003" s="263" t="s">
        <v>11052</v>
      </c>
      <c r="B21003" s="263" t="s">
        <v>24187</v>
      </c>
      <c r="C21003" s="263" t="s">
        <v>23567</v>
      </c>
      <c r="D21003" t="s">
        <v>34973</v>
      </c>
    </row>
    <row r="21004" spans="1:4" x14ac:dyDescent="0.2">
      <c r="A21004" s="263" t="s">
        <v>21640</v>
      </c>
      <c r="B21004" s="263" t="s">
        <v>24187</v>
      </c>
      <c r="C21004" s="263" t="s">
        <v>23567</v>
      </c>
      <c r="D21004" t="s">
        <v>34973</v>
      </c>
    </row>
    <row r="21005" spans="1:4" x14ac:dyDescent="0.2">
      <c r="A21005" s="263" t="s">
        <v>11053</v>
      </c>
      <c r="B21005" s="263" t="s">
        <v>24188</v>
      </c>
      <c r="C21005" s="263" t="s">
        <v>23567</v>
      </c>
      <c r="D21005" t="s">
        <v>34973</v>
      </c>
    </row>
    <row r="21006" spans="1:4" x14ac:dyDescent="0.2">
      <c r="A21006" s="263" t="s">
        <v>21641</v>
      </c>
      <c r="B21006" s="263" t="s">
        <v>24188</v>
      </c>
      <c r="C21006" s="263" t="s">
        <v>23567</v>
      </c>
      <c r="D21006" t="s">
        <v>34973</v>
      </c>
    </row>
    <row r="21007" spans="1:4" x14ac:dyDescent="0.2">
      <c r="A21007" s="263" t="s">
        <v>11054</v>
      </c>
      <c r="B21007" s="263" t="s">
        <v>33792</v>
      </c>
      <c r="C21007" s="263" t="s">
        <v>19</v>
      </c>
      <c r="D21007" t="s">
        <v>3</v>
      </c>
    </row>
    <row r="21008" spans="1:4" x14ac:dyDescent="0.2">
      <c r="A21008" s="263" t="s">
        <v>21642</v>
      </c>
      <c r="B21008" s="263" t="s">
        <v>33792</v>
      </c>
      <c r="C21008" s="263" t="s">
        <v>19</v>
      </c>
      <c r="D21008" t="s">
        <v>3</v>
      </c>
    </row>
    <row r="21009" spans="1:4" x14ac:dyDescent="0.2">
      <c r="A21009" s="263" t="s">
        <v>11055</v>
      </c>
      <c r="B21009" s="263" t="s">
        <v>33793</v>
      </c>
      <c r="C21009" s="263" t="s">
        <v>23500</v>
      </c>
      <c r="D21009" t="s">
        <v>34972</v>
      </c>
    </row>
    <row r="21010" spans="1:4" x14ac:dyDescent="0.2">
      <c r="A21010" s="263" t="s">
        <v>21643</v>
      </c>
      <c r="B21010" s="263" t="s">
        <v>33793</v>
      </c>
      <c r="C21010" s="263" t="s">
        <v>23500</v>
      </c>
      <c r="D21010" t="s">
        <v>34972</v>
      </c>
    </row>
    <row r="21011" spans="1:4" x14ac:dyDescent="0.2">
      <c r="A21011" s="263" t="s">
        <v>11056</v>
      </c>
      <c r="B21011" s="263" t="s">
        <v>24189</v>
      </c>
      <c r="C21011" s="263" t="s">
        <v>23500</v>
      </c>
      <c r="D21011" t="s">
        <v>34972</v>
      </c>
    </row>
    <row r="21012" spans="1:4" x14ac:dyDescent="0.2">
      <c r="A21012" s="263" t="s">
        <v>21644</v>
      </c>
      <c r="B21012" s="263" t="s">
        <v>24189</v>
      </c>
      <c r="C21012" s="263" t="s">
        <v>23500</v>
      </c>
      <c r="D21012" t="s">
        <v>34972</v>
      </c>
    </row>
    <row r="21013" spans="1:4" x14ac:dyDescent="0.2">
      <c r="A21013" s="263" t="s">
        <v>11057</v>
      </c>
      <c r="B21013" s="263" t="s">
        <v>24190</v>
      </c>
      <c r="C21013" s="263" t="s">
        <v>23500</v>
      </c>
      <c r="D21013" t="s">
        <v>34972</v>
      </c>
    </row>
    <row r="21014" spans="1:4" x14ac:dyDescent="0.2">
      <c r="A21014" s="263" t="s">
        <v>21645</v>
      </c>
      <c r="B21014" s="263" t="s">
        <v>24190</v>
      </c>
      <c r="C21014" s="263" t="s">
        <v>23500</v>
      </c>
      <c r="D21014" t="s">
        <v>34972</v>
      </c>
    </row>
    <row r="21015" spans="1:4" x14ac:dyDescent="0.2">
      <c r="A21015" s="263" t="s">
        <v>5651</v>
      </c>
      <c r="B21015" s="263" t="s">
        <v>33794</v>
      </c>
      <c r="C21015" s="263" t="s">
        <v>407</v>
      </c>
      <c r="D21015" t="s">
        <v>5</v>
      </c>
    </row>
    <row r="21016" spans="1:4" x14ac:dyDescent="0.2">
      <c r="A21016" s="263" t="s">
        <v>21646</v>
      </c>
      <c r="B21016" s="263" t="s">
        <v>33794</v>
      </c>
      <c r="C21016" s="263" t="s">
        <v>407</v>
      </c>
      <c r="D21016" t="s">
        <v>5</v>
      </c>
    </row>
    <row r="21017" spans="1:4" x14ac:dyDescent="0.2">
      <c r="A21017" s="263" t="s">
        <v>5652</v>
      </c>
      <c r="B21017" s="263" t="s">
        <v>33795</v>
      </c>
      <c r="C21017" s="263" t="s">
        <v>23567</v>
      </c>
      <c r="D21017" t="s">
        <v>34973</v>
      </c>
    </row>
    <row r="21018" spans="1:4" x14ac:dyDescent="0.2">
      <c r="A21018" s="263" t="s">
        <v>21647</v>
      </c>
      <c r="B21018" s="263" t="s">
        <v>33795</v>
      </c>
      <c r="C21018" s="263" t="s">
        <v>23567</v>
      </c>
      <c r="D21018" t="s">
        <v>34973</v>
      </c>
    </row>
    <row r="21019" spans="1:4" x14ac:dyDescent="0.2">
      <c r="A21019" s="263" t="s">
        <v>11058</v>
      </c>
      <c r="B21019" s="263" t="s">
        <v>24191</v>
      </c>
      <c r="C21019" s="263" t="s">
        <v>392</v>
      </c>
      <c r="D21019" t="s">
        <v>11467</v>
      </c>
    </row>
    <row r="21020" spans="1:4" x14ac:dyDescent="0.2">
      <c r="A21020" s="263" t="s">
        <v>21648</v>
      </c>
      <c r="B21020" s="263" t="s">
        <v>24191</v>
      </c>
      <c r="C21020" s="263" t="s">
        <v>392</v>
      </c>
      <c r="D21020" t="s">
        <v>11467</v>
      </c>
    </row>
    <row r="21021" spans="1:4" x14ac:dyDescent="0.2">
      <c r="A21021" s="263" t="s">
        <v>11059</v>
      </c>
      <c r="B21021" s="263" t="s">
        <v>24192</v>
      </c>
      <c r="C21021" s="263" t="s">
        <v>23567</v>
      </c>
      <c r="D21021" t="s">
        <v>34973</v>
      </c>
    </row>
    <row r="21022" spans="1:4" x14ac:dyDescent="0.2">
      <c r="A21022" s="263" t="s">
        <v>21649</v>
      </c>
      <c r="B21022" s="263" t="s">
        <v>24192</v>
      </c>
      <c r="C21022" s="263" t="s">
        <v>23567</v>
      </c>
      <c r="D21022" t="s">
        <v>34973</v>
      </c>
    </row>
    <row r="21023" spans="1:4" x14ac:dyDescent="0.2">
      <c r="A21023" s="263" t="s">
        <v>11060</v>
      </c>
      <c r="B21023" s="263" t="s">
        <v>11061</v>
      </c>
      <c r="C21023" s="263" t="s">
        <v>23567</v>
      </c>
      <c r="D21023" t="s">
        <v>34973</v>
      </c>
    </row>
    <row r="21024" spans="1:4" x14ac:dyDescent="0.2">
      <c r="A21024" s="263" t="s">
        <v>21650</v>
      </c>
      <c r="B21024" s="263" t="s">
        <v>11061</v>
      </c>
      <c r="C21024" s="263" t="s">
        <v>23567</v>
      </c>
      <c r="D21024" t="s">
        <v>34973</v>
      </c>
    </row>
    <row r="21025" spans="1:4" x14ac:dyDescent="0.2">
      <c r="A21025" s="263" t="s">
        <v>11062</v>
      </c>
      <c r="B21025" s="263" t="s">
        <v>24193</v>
      </c>
      <c r="C21025" s="263" t="s">
        <v>23567</v>
      </c>
      <c r="D21025" t="s">
        <v>34973</v>
      </c>
    </row>
    <row r="21026" spans="1:4" x14ac:dyDescent="0.2">
      <c r="A21026" s="263" t="s">
        <v>21651</v>
      </c>
      <c r="B21026" s="263" t="s">
        <v>24193</v>
      </c>
      <c r="C21026" s="263" t="s">
        <v>23567</v>
      </c>
      <c r="D21026" t="s">
        <v>34973</v>
      </c>
    </row>
    <row r="21027" spans="1:4" x14ac:dyDescent="0.2">
      <c r="A21027" s="263" t="s">
        <v>11063</v>
      </c>
      <c r="B21027" s="263" t="s">
        <v>33796</v>
      </c>
      <c r="C21027" s="263" t="s">
        <v>23567</v>
      </c>
      <c r="D21027" t="s">
        <v>34973</v>
      </c>
    </row>
    <row r="21028" spans="1:4" x14ac:dyDescent="0.2">
      <c r="A21028" s="263" t="s">
        <v>21652</v>
      </c>
      <c r="B21028" s="263" t="s">
        <v>33796</v>
      </c>
      <c r="C21028" s="263" t="s">
        <v>23567</v>
      </c>
      <c r="D21028" t="s">
        <v>34973</v>
      </c>
    </row>
    <row r="21029" spans="1:4" x14ac:dyDescent="0.2">
      <c r="A21029" s="263" t="s">
        <v>11064</v>
      </c>
      <c r="B21029" s="263" t="s">
        <v>33797</v>
      </c>
      <c r="C21029" s="263" t="s">
        <v>23567</v>
      </c>
      <c r="D21029" t="s">
        <v>34973</v>
      </c>
    </row>
    <row r="21030" spans="1:4" x14ac:dyDescent="0.2">
      <c r="A21030" s="263" t="s">
        <v>21653</v>
      </c>
      <c r="B21030" s="263" t="s">
        <v>33797</v>
      </c>
      <c r="C21030" s="263" t="s">
        <v>23567</v>
      </c>
      <c r="D21030" t="s">
        <v>34973</v>
      </c>
    </row>
    <row r="21031" spans="1:4" x14ac:dyDescent="0.2">
      <c r="A21031" s="263" t="s">
        <v>5662</v>
      </c>
      <c r="B21031" s="263" t="s">
        <v>33798</v>
      </c>
      <c r="C21031" s="263" t="s">
        <v>23500</v>
      </c>
      <c r="D21031" t="s">
        <v>34972</v>
      </c>
    </row>
    <row r="21032" spans="1:4" x14ac:dyDescent="0.2">
      <c r="A21032" s="263" t="s">
        <v>21654</v>
      </c>
      <c r="B21032" s="263" t="s">
        <v>33798</v>
      </c>
      <c r="C21032" s="263" t="s">
        <v>23500</v>
      </c>
      <c r="D21032" t="s">
        <v>34972</v>
      </c>
    </row>
    <row r="21033" spans="1:4" x14ac:dyDescent="0.2">
      <c r="A21033" s="263" t="s">
        <v>5663</v>
      </c>
      <c r="B21033" s="263" t="s">
        <v>33799</v>
      </c>
      <c r="C21033" s="263" t="s">
        <v>23500</v>
      </c>
      <c r="D21033" t="s">
        <v>34972</v>
      </c>
    </row>
    <row r="21034" spans="1:4" x14ac:dyDescent="0.2">
      <c r="A21034" s="263" t="s">
        <v>21655</v>
      </c>
      <c r="B21034" s="263" t="s">
        <v>33799</v>
      </c>
      <c r="C21034" s="263" t="s">
        <v>23500</v>
      </c>
      <c r="D21034" t="s">
        <v>34972</v>
      </c>
    </row>
    <row r="21035" spans="1:4" x14ac:dyDescent="0.2">
      <c r="A21035" s="263" t="s">
        <v>5664</v>
      </c>
      <c r="B21035" s="263" t="s">
        <v>33800</v>
      </c>
      <c r="C21035" s="263" t="s">
        <v>23500</v>
      </c>
      <c r="D21035" t="s">
        <v>34972</v>
      </c>
    </row>
    <row r="21036" spans="1:4" x14ac:dyDescent="0.2">
      <c r="A21036" s="263" t="s">
        <v>21656</v>
      </c>
      <c r="B21036" s="263" t="s">
        <v>33800</v>
      </c>
      <c r="C21036" s="263" t="s">
        <v>23500</v>
      </c>
      <c r="D21036" t="s">
        <v>34972</v>
      </c>
    </row>
    <row r="21037" spans="1:4" x14ac:dyDescent="0.2">
      <c r="A21037" s="263" t="s">
        <v>5665</v>
      </c>
      <c r="B21037" s="263" t="s">
        <v>33801</v>
      </c>
      <c r="C21037" s="263" t="s">
        <v>23500</v>
      </c>
      <c r="D21037" t="s">
        <v>34972</v>
      </c>
    </row>
    <row r="21038" spans="1:4" x14ac:dyDescent="0.2">
      <c r="A21038" s="263" t="s">
        <v>21657</v>
      </c>
      <c r="B21038" s="263" t="s">
        <v>33801</v>
      </c>
      <c r="C21038" s="263" t="s">
        <v>23500</v>
      </c>
      <c r="D21038" t="s">
        <v>34972</v>
      </c>
    </row>
    <row r="21039" spans="1:4" x14ac:dyDescent="0.2">
      <c r="A21039" s="263" t="s">
        <v>5666</v>
      </c>
      <c r="B21039" s="263" t="s">
        <v>33802</v>
      </c>
      <c r="C21039" s="263" t="s">
        <v>23500</v>
      </c>
      <c r="D21039" t="s">
        <v>34972</v>
      </c>
    </row>
    <row r="21040" spans="1:4" x14ac:dyDescent="0.2">
      <c r="A21040" s="263" t="s">
        <v>21658</v>
      </c>
      <c r="B21040" s="263" t="s">
        <v>33802</v>
      </c>
      <c r="C21040" s="263" t="s">
        <v>23500</v>
      </c>
      <c r="D21040" t="s">
        <v>34972</v>
      </c>
    </row>
    <row r="21041" spans="1:4" x14ac:dyDescent="0.2">
      <c r="A21041" s="263" t="s">
        <v>5667</v>
      </c>
      <c r="B21041" s="263" t="s">
        <v>33803</v>
      </c>
      <c r="C21041" s="263" t="s">
        <v>23500</v>
      </c>
      <c r="D21041" t="s">
        <v>34972</v>
      </c>
    </row>
    <row r="21042" spans="1:4" x14ac:dyDescent="0.2">
      <c r="A21042" s="263" t="s">
        <v>21659</v>
      </c>
      <c r="B21042" s="263" t="s">
        <v>33803</v>
      </c>
      <c r="C21042" s="263" t="s">
        <v>23500</v>
      </c>
      <c r="D21042" t="s">
        <v>34972</v>
      </c>
    </row>
    <row r="21043" spans="1:4" x14ac:dyDescent="0.2">
      <c r="A21043" s="263" t="s">
        <v>5668</v>
      </c>
      <c r="B21043" s="263" t="s">
        <v>33804</v>
      </c>
      <c r="C21043" s="263" t="s">
        <v>23500</v>
      </c>
      <c r="D21043" t="s">
        <v>34972</v>
      </c>
    </row>
    <row r="21044" spans="1:4" x14ac:dyDescent="0.2">
      <c r="A21044" s="263" t="s">
        <v>21660</v>
      </c>
      <c r="B21044" s="263" t="s">
        <v>33804</v>
      </c>
      <c r="C21044" s="263" t="s">
        <v>23500</v>
      </c>
      <c r="D21044" t="s">
        <v>34972</v>
      </c>
    </row>
    <row r="21045" spans="1:4" x14ac:dyDescent="0.2">
      <c r="A21045" s="263" t="s">
        <v>5669</v>
      </c>
      <c r="B21045" s="263" t="s">
        <v>33805</v>
      </c>
      <c r="C21045" s="263" t="s">
        <v>23500</v>
      </c>
      <c r="D21045" t="s">
        <v>34972</v>
      </c>
    </row>
    <row r="21046" spans="1:4" x14ac:dyDescent="0.2">
      <c r="A21046" s="263" t="s">
        <v>21661</v>
      </c>
      <c r="B21046" s="263" t="s">
        <v>33805</v>
      </c>
      <c r="C21046" s="263" t="s">
        <v>23500</v>
      </c>
      <c r="D21046" t="s">
        <v>34972</v>
      </c>
    </row>
    <row r="21047" spans="1:4" x14ac:dyDescent="0.2">
      <c r="A21047" s="263" t="s">
        <v>5670</v>
      </c>
      <c r="B21047" s="263" t="s">
        <v>33806</v>
      </c>
      <c r="C21047" s="263" t="s">
        <v>23500</v>
      </c>
      <c r="D21047" t="s">
        <v>34972</v>
      </c>
    </row>
    <row r="21048" spans="1:4" x14ac:dyDescent="0.2">
      <c r="A21048" s="263" t="s">
        <v>21662</v>
      </c>
      <c r="B21048" s="263" t="s">
        <v>33806</v>
      </c>
      <c r="C21048" s="263" t="s">
        <v>23500</v>
      </c>
      <c r="D21048" t="s">
        <v>34972</v>
      </c>
    </row>
    <row r="21049" spans="1:4" x14ac:dyDescent="0.2">
      <c r="A21049" s="263" t="s">
        <v>5671</v>
      </c>
      <c r="B21049" s="263" t="s">
        <v>33807</v>
      </c>
      <c r="C21049" s="263" t="s">
        <v>23500</v>
      </c>
      <c r="D21049" t="s">
        <v>34972</v>
      </c>
    </row>
    <row r="21050" spans="1:4" x14ac:dyDescent="0.2">
      <c r="A21050" s="263" t="s">
        <v>21663</v>
      </c>
      <c r="B21050" s="263" t="s">
        <v>33807</v>
      </c>
      <c r="C21050" s="263" t="s">
        <v>23500</v>
      </c>
      <c r="D21050" t="s">
        <v>34972</v>
      </c>
    </row>
    <row r="21051" spans="1:4" x14ac:dyDescent="0.2">
      <c r="A21051" s="263" t="s">
        <v>5672</v>
      </c>
      <c r="B21051" s="263" t="s">
        <v>33808</v>
      </c>
      <c r="C21051" s="263" t="s">
        <v>23500</v>
      </c>
      <c r="D21051" t="s">
        <v>34972</v>
      </c>
    </row>
    <row r="21052" spans="1:4" x14ac:dyDescent="0.2">
      <c r="A21052" s="263" t="s">
        <v>21664</v>
      </c>
      <c r="B21052" s="263" t="s">
        <v>33808</v>
      </c>
      <c r="C21052" s="263" t="s">
        <v>23500</v>
      </c>
      <c r="D21052" t="s">
        <v>34972</v>
      </c>
    </row>
    <row r="21053" spans="1:4" x14ac:dyDescent="0.2">
      <c r="A21053" s="263" t="s">
        <v>5673</v>
      </c>
      <c r="B21053" s="263" t="s">
        <v>33809</v>
      </c>
      <c r="C21053" s="263" t="s">
        <v>23500</v>
      </c>
      <c r="D21053" t="s">
        <v>34972</v>
      </c>
    </row>
    <row r="21054" spans="1:4" x14ac:dyDescent="0.2">
      <c r="A21054" s="263" t="s">
        <v>21665</v>
      </c>
      <c r="B21054" s="263" t="s">
        <v>33809</v>
      </c>
      <c r="C21054" s="263" t="s">
        <v>23500</v>
      </c>
      <c r="D21054" t="s">
        <v>34972</v>
      </c>
    </row>
    <row r="21055" spans="1:4" x14ac:dyDescent="0.2">
      <c r="A21055" s="263" t="s">
        <v>5674</v>
      </c>
      <c r="B21055" s="263" t="s">
        <v>33810</v>
      </c>
      <c r="C21055" s="263" t="s">
        <v>23500</v>
      </c>
      <c r="D21055" t="s">
        <v>34972</v>
      </c>
    </row>
    <row r="21056" spans="1:4" x14ac:dyDescent="0.2">
      <c r="A21056" s="263" t="s">
        <v>21666</v>
      </c>
      <c r="B21056" s="263" t="s">
        <v>33810</v>
      </c>
      <c r="C21056" s="263" t="s">
        <v>23500</v>
      </c>
      <c r="D21056" t="s">
        <v>34972</v>
      </c>
    </row>
    <row r="21057" spans="1:4" x14ac:dyDescent="0.2">
      <c r="A21057" s="263" t="s">
        <v>11065</v>
      </c>
      <c r="B21057" s="263" t="s">
        <v>33811</v>
      </c>
      <c r="C21057" s="263" t="s">
        <v>23500</v>
      </c>
      <c r="D21057" t="s">
        <v>34972</v>
      </c>
    </row>
    <row r="21058" spans="1:4" x14ac:dyDescent="0.2">
      <c r="A21058" s="263" t="s">
        <v>21667</v>
      </c>
      <c r="B21058" s="263" t="s">
        <v>33811</v>
      </c>
      <c r="C21058" s="263" t="s">
        <v>23500</v>
      </c>
      <c r="D21058" t="s">
        <v>34972</v>
      </c>
    </row>
    <row r="21059" spans="1:4" x14ac:dyDescent="0.2">
      <c r="A21059" s="263" t="s">
        <v>5675</v>
      </c>
      <c r="B21059" s="263" t="s">
        <v>33812</v>
      </c>
      <c r="C21059" s="263" t="s">
        <v>23500</v>
      </c>
      <c r="D21059" t="s">
        <v>34972</v>
      </c>
    </row>
    <row r="21060" spans="1:4" x14ac:dyDescent="0.2">
      <c r="A21060" s="263" t="s">
        <v>21668</v>
      </c>
      <c r="B21060" s="263" t="s">
        <v>33812</v>
      </c>
      <c r="C21060" s="263" t="s">
        <v>23500</v>
      </c>
      <c r="D21060" t="s">
        <v>34972</v>
      </c>
    </row>
    <row r="21061" spans="1:4" x14ac:dyDescent="0.2">
      <c r="A21061" s="263" t="s">
        <v>5676</v>
      </c>
      <c r="B21061" s="263" t="s">
        <v>33813</v>
      </c>
      <c r="C21061" s="263" t="s">
        <v>23500</v>
      </c>
      <c r="D21061" t="s">
        <v>34972</v>
      </c>
    </row>
    <row r="21062" spans="1:4" x14ac:dyDescent="0.2">
      <c r="A21062" s="263" t="s">
        <v>21669</v>
      </c>
      <c r="B21062" s="263" t="s">
        <v>33813</v>
      </c>
      <c r="C21062" s="263" t="s">
        <v>23500</v>
      </c>
      <c r="D21062" t="s">
        <v>34972</v>
      </c>
    </row>
    <row r="21063" spans="1:4" x14ac:dyDescent="0.2">
      <c r="A21063" s="263" t="s">
        <v>5677</v>
      </c>
      <c r="B21063" s="263" t="s">
        <v>33814</v>
      </c>
      <c r="C21063" s="263" t="s">
        <v>23500</v>
      </c>
      <c r="D21063" t="s">
        <v>34972</v>
      </c>
    </row>
    <row r="21064" spans="1:4" x14ac:dyDescent="0.2">
      <c r="A21064" s="263" t="s">
        <v>21670</v>
      </c>
      <c r="B21064" s="263" t="s">
        <v>33814</v>
      </c>
      <c r="C21064" s="263" t="s">
        <v>23500</v>
      </c>
      <c r="D21064" t="s">
        <v>34972</v>
      </c>
    </row>
    <row r="21065" spans="1:4" x14ac:dyDescent="0.2">
      <c r="A21065" s="263" t="s">
        <v>5678</v>
      </c>
      <c r="B21065" s="263" t="s">
        <v>33815</v>
      </c>
      <c r="C21065" s="263" t="s">
        <v>23500</v>
      </c>
      <c r="D21065" t="s">
        <v>34972</v>
      </c>
    </row>
    <row r="21066" spans="1:4" x14ac:dyDescent="0.2">
      <c r="A21066" s="263" t="s">
        <v>21671</v>
      </c>
      <c r="B21066" s="263" t="s">
        <v>33815</v>
      </c>
      <c r="C21066" s="263" t="s">
        <v>23500</v>
      </c>
      <c r="D21066" t="s">
        <v>34972</v>
      </c>
    </row>
    <row r="21067" spans="1:4" x14ac:dyDescent="0.2">
      <c r="A21067" s="263" t="s">
        <v>5679</v>
      </c>
      <c r="B21067" s="263" t="s">
        <v>33816</v>
      </c>
      <c r="C21067" s="263" t="s">
        <v>23500</v>
      </c>
      <c r="D21067" t="s">
        <v>34972</v>
      </c>
    </row>
    <row r="21068" spans="1:4" x14ac:dyDescent="0.2">
      <c r="A21068" s="263" t="s">
        <v>21672</v>
      </c>
      <c r="B21068" s="263" t="s">
        <v>33816</v>
      </c>
      <c r="C21068" s="263" t="s">
        <v>23500</v>
      </c>
      <c r="D21068" t="s">
        <v>34972</v>
      </c>
    </row>
    <row r="21069" spans="1:4" x14ac:dyDescent="0.2">
      <c r="A21069" s="263" t="s">
        <v>5680</v>
      </c>
      <c r="B21069" s="263" t="s">
        <v>33817</v>
      </c>
      <c r="C21069" s="263" t="s">
        <v>23500</v>
      </c>
      <c r="D21069" t="s">
        <v>34972</v>
      </c>
    </row>
    <row r="21070" spans="1:4" x14ac:dyDescent="0.2">
      <c r="A21070" s="263" t="s">
        <v>21673</v>
      </c>
      <c r="B21070" s="263" t="s">
        <v>33817</v>
      </c>
      <c r="C21070" s="263" t="s">
        <v>23500</v>
      </c>
      <c r="D21070" t="s">
        <v>34972</v>
      </c>
    </row>
    <row r="21071" spans="1:4" x14ac:dyDescent="0.2">
      <c r="A21071" s="263" t="s">
        <v>11066</v>
      </c>
      <c r="B21071" s="263" t="s">
        <v>33818</v>
      </c>
      <c r="C21071" s="263" t="s">
        <v>23500</v>
      </c>
      <c r="D21071" t="s">
        <v>34972</v>
      </c>
    </row>
    <row r="21072" spans="1:4" x14ac:dyDescent="0.2">
      <c r="A21072" s="263" t="s">
        <v>21674</v>
      </c>
      <c r="B21072" s="263" t="s">
        <v>33818</v>
      </c>
      <c r="C21072" s="263" t="s">
        <v>23500</v>
      </c>
      <c r="D21072" t="s">
        <v>34972</v>
      </c>
    </row>
    <row r="21073" spans="1:4" x14ac:dyDescent="0.2">
      <c r="A21073" s="263" t="s">
        <v>11067</v>
      </c>
      <c r="B21073" s="263" t="s">
        <v>33819</v>
      </c>
      <c r="C21073" s="263" t="s">
        <v>23500</v>
      </c>
      <c r="D21073" t="s">
        <v>34972</v>
      </c>
    </row>
    <row r="21074" spans="1:4" x14ac:dyDescent="0.2">
      <c r="A21074" s="263" t="s">
        <v>21675</v>
      </c>
      <c r="B21074" s="263" t="s">
        <v>33819</v>
      </c>
      <c r="C21074" s="263" t="s">
        <v>23500</v>
      </c>
      <c r="D21074" t="s">
        <v>34972</v>
      </c>
    </row>
    <row r="21075" spans="1:4" x14ac:dyDescent="0.2">
      <c r="A21075" s="263" t="s">
        <v>5681</v>
      </c>
      <c r="B21075" s="263" t="s">
        <v>33820</v>
      </c>
      <c r="C21075" s="263" t="s">
        <v>23567</v>
      </c>
      <c r="D21075" t="s">
        <v>34973</v>
      </c>
    </row>
    <row r="21076" spans="1:4" x14ac:dyDescent="0.2">
      <c r="A21076" s="263" t="s">
        <v>21676</v>
      </c>
      <c r="B21076" s="263" t="s">
        <v>33820</v>
      </c>
      <c r="C21076" s="263" t="s">
        <v>23567</v>
      </c>
      <c r="D21076" t="s">
        <v>34973</v>
      </c>
    </row>
    <row r="21077" spans="1:4" x14ac:dyDescent="0.2">
      <c r="A21077" s="263" t="s">
        <v>5682</v>
      </c>
      <c r="B21077" s="263" t="s">
        <v>33821</v>
      </c>
      <c r="C21077" s="263" t="s">
        <v>23567</v>
      </c>
      <c r="D21077" t="s">
        <v>34973</v>
      </c>
    </row>
    <row r="21078" spans="1:4" x14ac:dyDescent="0.2">
      <c r="A21078" s="263" t="s">
        <v>21677</v>
      </c>
      <c r="B21078" s="263" t="s">
        <v>33821</v>
      </c>
      <c r="C21078" s="263" t="s">
        <v>23567</v>
      </c>
      <c r="D21078" t="s">
        <v>34973</v>
      </c>
    </row>
    <row r="21079" spans="1:4" x14ac:dyDescent="0.2">
      <c r="A21079" s="263" t="s">
        <v>5687</v>
      </c>
      <c r="B21079" s="263" t="s">
        <v>33822</v>
      </c>
      <c r="C21079" s="263" t="s">
        <v>23500</v>
      </c>
      <c r="D21079" t="s">
        <v>34972</v>
      </c>
    </row>
    <row r="21080" spans="1:4" x14ac:dyDescent="0.2">
      <c r="A21080" s="263" t="s">
        <v>21678</v>
      </c>
      <c r="B21080" s="263" t="s">
        <v>33822</v>
      </c>
      <c r="C21080" s="263" t="s">
        <v>23500</v>
      </c>
      <c r="D21080" t="s">
        <v>34972</v>
      </c>
    </row>
    <row r="21081" spans="1:4" x14ac:dyDescent="0.2">
      <c r="A21081" s="263" t="s">
        <v>5688</v>
      </c>
      <c r="B21081" s="263" t="s">
        <v>33823</v>
      </c>
      <c r="C21081" s="263" t="s">
        <v>23500</v>
      </c>
      <c r="D21081" t="s">
        <v>34972</v>
      </c>
    </row>
    <row r="21082" spans="1:4" x14ac:dyDescent="0.2">
      <c r="A21082" s="263" t="s">
        <v>21679</v>
      </c>
      <c r="B21082" s="263" t="s">
        <v>33823</v>
      </c>
      <c r="C21082" s="263" t="s">
        <v>23500</v>
      </c>
      <c r="D21082" t="s">
        <v>34972</v>
      </c>
    </row>
    <row r="21083" spans="1:4" x14ac:dyDescent="0.2">
      <c r="A21083" s="263" t="s">
        <v>11068</v>
      </c>
      <c r="B21083" s="263" t="s">
        <v>33824</v>
      </c>
      <c r="C21083" s="263" t="s">
        <v>23500</v>
      </c>
      <c r="D21083" t="s">
        <v>34972</v>
      </c>
    </row>
    <row r="21084" spans="1:4" x14ac:dyDescent="0.2">
      <c r="A21084" s="263" t="s">
        <v>21680</v>
      </c>
      <c r="B21084" s="263" t="s">
        <v>33824</v>
      </c>
      <c r="C21084" s="263" t="s">
        <v>23500</v>
      </c>
      <c r="D21084" t="s">
        <v>34972</v>
      </c>
    </row>
    <row r="21085" spans="1:4" x14ac:dyDescent="0.2">
      <c r="A21085" s="263" t="s">
        <v>11069</v>
      </c>
      <c r="B21085" s="263" t="s">
        <v>33825</v>
      </c>
      <c r="C21085" s="263" t="s">
        <v>23500</v>
      </c>
      <c r="D21085" t="s">
        <v>34972</v>
      </c>
    </row>
    <row r="21086" spans="1:4" x14ac:dyDescent="0.2">
      <c r="A21086" s="263" t="s">
        <v>21681</v>
      </c>
      <c r="B21086" s="263" t="s">
        <v>33825</v>
      </c>
      <c r="C21086" s="263" t="s">
        <v>23500</v>
      </c>
      <c r="D21086" t="s">
        <v>34972</v>
      </c>
    </row>
    <row r="21087" spans="1:4" x14ac:dyDescent="0.2">
      <c r="A21087" s="263" t="s">
        <v>5689</v>
      </c>
      <c r="B21087" s="263" t="s">
        <v>33826</v>
      </c>
      <c r="C21087" s="263" t="s">
        <v>23500</v>
      </c>
      <c r="D21087" t="s">
        <v>34972</v>
      </c>
    </row>
    <row r="21088" spans="1:4" x14ac:dyDescent="0.2">
      <c r="A21088" s="263" t="s">
        <v>21682</v>
      </c>
      <c r="B21088" s="263" t="s">
        <v>33826</v>
      </c>
      <c r="C21088" s="263" t="s">
        <v>23500</v>
      </c>
      <c r="D21088" t="s">
        <v>34972</v>
      </c>
    </row>
    <row r="21089" spans="1:4" x14ac:dyDescent="0.2">
      <c r="A21089" s="263" t="s">
        <v>5690</v>
      </c>
      <c r="B21089" s="263" t="s">
        <v>33827</v>
      </c>
      <c r="C21089" s="263" t="s">
        <v>23500</v>
      </c>
      <c r="D21089" t="s">
        <v>34972</v>
      </c>
    </row>
    <row r="21090" spans="1:4" x14ac:dyDescent="0.2">
      <c r="A21090" s="263" t="s">
        <v>21683</v>
      </c>
      <c r="B21090" s="263" t="s">
        <v>33827</v>
      </c>
      <c r="C21090" s="263" t="s">
        <v>23500</v>
      </c>
      <c r="D21090" t="s">
        <v>34972</v>
      </c>
    </row>
    <row r="21091" spans="1:4" x14ac:dyDescent="0.2">
      <c r="A21091" s="263" t="s">
        <v>5691</v>
      </c>
      <c r="B21091" s="263" t="s">
        <v>33828</v>
      </c>
      <c r="C21091" s="263" t="s">
        <v>23500</v>
      </c>
      <c r="D21091" t="s">
        <v>34972</v>
      </c>
    </row>
    <row r="21092" spans="1:4" x14ac:dyDescent="0.2">
      <c r="A21092" s="263" t="s">
        <v>21684</v>
      </c>
      <c r="B21092" s="263" t="s">
        <v>33828</v>
      </c>
      <c r="C21092" s="263" t="s">
        <v>23500</v>
      </c>
      <c r="D21092" t="s">
        <v>34972</v>
      </c>
    </row>
    <row r="21093" spans="1:4" x14ac:dyDescent="0.2">
      <c r="A21093" s="263" t="s">
        <v>5693</v>
      </c>
      <c r="B21093" s="263" t="s">
        <v>33829</v>
      </c>
      <c r="C21093" s="263" t="s">
        <v>23567</v>
      </c>
      <c r="D21093" t="s">
        <v>34973</v>
      </c>
    </row>
    <row r="21094" spans="1:4" x14ac:dyDescent="0.2">
      <c r="A21094" s="263" t="s">
        <v>21685</v>
      </c>
      <c r="B21094" s="263" t="s">
        <v>33829</v>
      </c>
      <c r="C21094" s="263" t="s">
        <v>23567</v>
      </c>
      <c r="D21094" t="s">
        <v>34973</v>
      </c>
    </row>
    <row r="21095" spans="1:4" x14ac:dyDescent="0.2">
      <c r="A21095" s="263" t="s">
        <v>5694</v>
      </c>
      <c r="B21095" s="263" t="s">
        <v>33830</v>
      </c>
      <c r="C21095" s="263" t="s">
        <v>23567</v>
      </c>
      <c r="D21095" t="s">
        <v>34973</v>
      </c>
    </row>
    <row r="21096" spans="1:4" x14ac:dyDescent="0.2">
      <c r="A21096" s="263" t="s">
        <v>21686</v>
      </c>
      <c r="B21096" s="263" t="s">
        <v>33830</v>
      </c>
      <c r="C21096" s="263" t="s">
        <v>23567</v>
      </c>
      <c r="D21096" t="s">
        <v>34973</v>
      </c>
    </row>
    <row r="21097" spans="1:4" x14ac:dyDescent="0.2">
      <c r="A21097" s="263" t="s">
        <v>5695</v>
      </c>
      <c r="B21097" s="263" t="s">
        <v>33831</v>
      </c>
      <c r="C21097" s="263" t="s">
        <v>23567</v>
      </c>
      <c r="D21097" t="s">
        <v>34973</v>
      </c>
    </row>
    <row r="21098" spans="1:4" x14ac:dyDescent="0.2">
      <c r="A21098" s="263" t="s">
        <v>21687</v>
      </c>
      <c r="B21098" s="263" t="s">
        <v>33831</v>
      </c>
      <c r="C21098" s="263" t="s">
        <v>23567</v>
      </c>
      <c r="D21098" t="s">
        <v>34973</v>
      </c>
    </row>
    <row r="21099" spans="1:4" x14ac:dyDescent="0.2">
      <c r="A21099" s="263" t="s">
        <v>5696</v>
      </c>
      <c r="B21099" s="263" t="s">
        <v>33832</v>
      </c>
      <c r="C21099" s="263" t="s">
        <v>23500</v>
      </c>
      <c r="D21099" t="s">
        <v>34972</v>
      </c>
    </row>
    <row r="21100" spans="1:4" x14ac:dyDescent="0.2">
      <c r="A21100" s="263" t="s">
        <v>21688</v>
      </c>
      <c r="B21100" s="263" t="s">
        <v>33832</v>
      </c>
      <c r="C21100" s="263" t="s">
        <v>23500</v>
      </c>
      <c r="D21100" t="s">
        <v>34972</v>
      </c>
    </row>
    <row r="21101" spans="1:4" x14ac:dyDescent="0.2">
      <c r="A21101" s="263" t="s">
        <v>5697</v>
      </c>
      <c r="B21101" s="263" t="s">
        <v>33833</v>
      </c>
      <c r="C21101" s="263" t="s">
        <v>23500</v>
      </c>
      <c r="D21101" t="s">
        <v>34972</v>
      </c>
    </row>
    <row r="21102" spans="1:4" x14ac:dyDescent="0.2">
      <c r="A21102" s="263" t="s">
        <v>21689</v>
      </c>
      <c r="B21102" s="263" t="s">
        <v>33833</v>
      </c>
      <c r="C21102" s="263" t="s">
        <v>23500</v>
      </c>
      <c r="D21102" t="s">
        <v>34972</v>
      </c>
    </row>
    <row r="21103" spans="1:4" x14ac:dyDescent="0.2">
      <c r="A21103" s="263" t="s">
        <v>5698</v>
      </c>
      <c r="B21103" s="263" t="s">
        <v>33834</v>
      </c>
      <c r="C21103" s="263" t="s">
        <v>23500</v>
      </c>
      <c r="D21103" t="s">
        <v>34972</v>
      </c>
    </row>
    <row r="21104" spans="1:4" x14ac:dyDescent="0.2">
      <c r="A21104" s="263" t="s">
        <v>21690</v>
      </c>
      <c r="B21104" s="263" t="s">
        <v>33834</v>
      </c>
      <c r="C21104" s="263" t="s">
        <v>23500</v>
      </c>
      <c r="D21104" t="s">
        <v>34972</v>
      </c>
    </row>
    <row r="21105" spans="1:4" x14ac:dyDescent="0.2">
      <c r="A21105" s="263" t="s">
        <v>5699</v>
      </c>
      <c r="B21105" s="263" t="s">
        <v>33835</v>
      </c>
      <c r="C21105" s="263" t="s">
        <v>23500</v>
      </c>
      <c r="D21105" t="s">
        <v>34972</v>
      </c>
    </row>
    <row r="21106" spans="1:4" x14ac:dyDescent="0.2">
      <c r="A21106" s="263" t="s">
        <v>21691</v>
      </c>
      <c r="B21106" s="263" t="s">
        <v>33835</v>
      </c>
      <c r="C21106" s="263" t="s">
        <v>23500</v>
      </c>
      <c r="D21106" t="s">
        <v>34972</v>
      </c>
    </row>
    <row r="21107" spans="1:4" x14ac:dyDescent="0.2">
      <c r="A21107" s="263" t="s">
        <v>5700</v>
      </c>
      <c r="B21107" s="263" t="s">
        <v>33836</v>
      </c>
      <c r="C21107" s="263" t="s">
        <v>23500</v>
      </c>
      <c r="D21107" t="s">
        <v>34972</v>
      </c>
    </row>
    <row r="21108" spans="1:4" x14ac:dyDescent="0.2">
      <c r="A21108" s="263" t="s">
        <v>21692</v>
      </c>
      <c r="B21108" s="263" t="s">
        <v>33836</v>
      </c>
      <c r="C21108" s="263" t="s">
        <v>23500</v>
      </c>
      <c r="D21108" t="s">
        <v>34972</v>
      </c>
    </row>
    <row r="21109" spans="1:4" x14ac:dyDescent="0.2">
      <c r="A21109" s="263" t="s">
        <v>5701</v>
      </c>
      <c r="B21109" s="263" t="s">
        <v>33837</v>
      </c>
      <c r="C21109" s="263" t="s">
        <v>23500</v>
      </c>
      <c r="D21109" t="s">
        <v>34972</v>
      </c>
    </row>
    <row r="21110" spans="1:4" x14ac:dyDescent="0.2">
      <c r="A21110" s="263" t="s">
        <v>21693</v>
      </c>
      <c r="B21110" s="263" t="s">
        <v>33837</v>
      </c>
      <c r="C21110" s="263" t="s">
        <v>23500</v>
      </c>
      <c r="D21110" t="s">
        <v>34972</v>
      </c>
    </row>
    <row r="21111" spans="1:4" x14ac:dyDescent="0.2">
      <c r="A21111" s="263" t="s">
        <v>5702</v>
      </c>
      <c r="B21111" s="263" t="s">
        <v>33838</v>
      </c>
      <c r="C21111" s="263" t="s">
        <v>23500</v>
      </c>
      <c r="D21111" t="s">
        <v>34972</v>
      </c>
    </row>
    <row r="21112" spans="1:4" x14ac:dyDescent="0.2">
      <c r="A21112" s="263" t="s">
        <v>21694</v>
      </c>
      <c r="B21112" s="263" t="s">
        <v>33838</v>
      </c>
      <c r="C21112" s="263" t="s">
        <v>23500</v>
      </c>
      <c r="D21112" t="s">
        <v>34972</v>
      </c>
    </row>
    <row r="21113" spans="1:4" x14ac:dyDescent="0.2">
      <c r="A21113" s="263" t="s">
        <v>5703</v>
      </c>
      <c r="B21113" s="263" t="s">
        <v>33839</v>
      </c>
      <c r="C21113" s="263" t="s">
        <v>23500</v>
      </c>
      <c r="D21113" t="s">
        <v>34972</v>
      </c>
    </row>
    <row r="21114" spans="1:4" x14ac:dyDescent="0.2">
      <c r="A21114" s="263" t="s">
        <v>21695</v>
      </c>
      <c r="B21114" s="263" t="s">
        <v>33839</v>
      </c>
      <c r="C21114" s="263" t="s">
        <v>23500</v>
      </c>
      <c r="D21114" t="s">
        <v>34972</v>
      </c>
    </row>
    <row r="21115" spans="1:4" x14ac:dyDescent="0.2">
      <c r="A21115" s="263" t="s">
        <v>11070</v>
      </c>
      <c r="B21115" s="263" t="s">
        <v>33840</v>
      </c>
      <c r="C21115" s="263" t="s">
        <v>23500</v>
      </c>
      <c r="D21115" t="s">
        <v>34972</v>
      </c>
    </row>
    <row r="21116" spans="1:4" x14ac:dyDescent="0.2">
      <c r="A21116" s="263" t="s">
        <v>21696</v>
      </c>
      <c r="B21116" s="263" t="s">
        <v>33840</v>
      </c>
      <c r="C21116" s="263" t="s">
        <v>23500</v>
      </c>
      <c r="D21116" t="s">
        <v>34972</v>
      </c>
    </row>
    <row r="21117" spans="1:4" x14ac:dyDescent="0.2">
      <c r="A21117" s="263" t="s">
        <v>5704</v>
      </c>
      <c r="B21117" s="263" t="s">
        <v>33841</v>
      </c>
      <c r="C21117" s="263" t="s">
        <v>23500</v>
      </c>
      <c r="D21117" t="s">
        <v>34972</v>
      </c>
    </row>
    <row r="21118" spans="1:4" x14ac:dyDescent="0.2">
      <c r="A21118" s="263" t="s">
        <v>21697</v>
      </c>
      <c r="B21118" s="263" t="s">
        <v>33841</v>
      </c>
      <c r="C21118" s="263" t="s">
        <v>23500</v>
      </c>
      <c r="D21118" t="s">
        <v>34972</v>
      </c>
    </row>
    <row r="21119" spans="1:4" x14ac:dyDescent="0.2">
      <c r="A21119" s="263" t="s">
        <v>5705</v>
      </c>
      <c r="B21119" s="263" t="s">
        <v>33842</v>
      </c>
      <c r="C21119" s="263" t="s">
        <v>23500</v>
      </c>
      <c r="D21119" t="s">
        <v>34972</v>
      </c>
    </row>
    <row r="21120" spans="1:4" x14ac:dyDescent="0.2">
      <c r="A21120" s="263" t="s">
        <v>21698</v>
      </c>
      <c r="B21120" s="263" t="s">
        <v>33842</v>
      </c>
      <c r="C21120" s="263" t="s">
        <v>23500</v>
      </c>
      <c r="D21120" t="s">
        <v>34972</v>
      </c>
    </row>
    <row r="21121" spans="1:4" x14ac:dyDescent="0.2">
      <c r="A21121" s="263" t="s">
        <v>5706</v>
      </c>
      <c r="B21121" s="263" t="s">
        <v>33843</v>
      </c>
      <c r="C21121" s="263" t="s">
        <v>23500</v>
      </c>
      <c r="D21121" t="s">
        <v>34972</v>
      </c>
    </row>
    <row r="21122" spans="1:4" x14ac:dyDescent="0.2">
      <c r="A21122" s="263" t="s">
        <v>21699</v>
      </c>
      <c r="B21122" s="263" t="s">
        <v>33843</v>
      </c>
      <c r="C21122" s="263" t="s">
        <v>23500</v>
      </c>
      <c r="D21122" t="s">
        <v>34972</v>
      </c>
    </row>
    <row r="21123" spans="1:4" x14ac:dyDescent="0.2">
      <c r="A21123" s="263" t="s">
        <v>5707</v>
      </c>
      <c r="B21123" s="263" t="s">
        <v>33844</v>
      </c>
      <c r="C21123" s="263" t="s">
        <v>23500</v>
      </c>
      <c r="D21123" t="s">
        <v>34972</v>
      </c>
    </row>
    <row r="21124" spans="1:4" x14ac:dyDescent="0.2">
      <c r="A21124" s="263" t="s">
        <v>21700</v>
      </c>
      <c r="B21124" s="263" t="s">
        <v>33844</v>
      </c>
      <c r="C21124" s="263" t="s">
        <v>23500</v>
      </c>
      <c r="D21124" t="s">
        <v>34972</v>
      </c>
    </row>
    <row r="21125" spans="1:4" x14ac:dyDescent="0.2">
      <c r="A21125" s="263" t="s">
        <v>11071</v>
      </c>
      <c r="B21125" s="263" t="s">
        <v>33845</v>
      </c>
      <c r="C21125" s="263" t="s">
        <v>23500</v>
      </c>
      <c r="D21125" t="s">
        <v>34972</v>
      </c>
    </row>
    <row r="21126" spans="1:4" x14ac:dyDescent="0.2">
      <c r="A21126" s="263" t="s">
        <v>21701</v>
      </c>
      <c r="B21126" s="263" t="s">
        <v>33845</v>
      </c>
      <c r="C21126" s="263" t="s">
        <v>23500</v>
      </c>
      <c r="D21126" t="s">
        <v>34972</v>
      </c>
    </row>
    <row r="21127" spans="1:4" x14ac:dyDescent="0.2">
      <c r="A21127" s="263" t="s">
        <v>5683</v>
      </c>
      <c r="B21127" s="263" t="s">
        <v>33846</v>
      </c>
      <c r="C21127" s="263" t="s">
        <v>23567</v>
      </c>
      <c r="D21127" t="s">
        <v>34973</v>
      </c>
    </row>
    <row r="21128" spans="1:4" x14ac:dyDescent="0.2">
      <c r="A21128" s="263" t="s">
        <v>21702</v>
      </c>
      <c r="B21128" s="263" t="s">
        <v>33846</v>
      </c>
      <c r="C21128" s="263" t="s">
        <v>23567</v>
      </c>
      <c r="D21128" t="s">
        <v>34973</v>
      </c>
    </row>
    <row r="21129" spans="1:4" x14ac:dyDescent="0.2">
      <c r="A21129" s="263" t="s">
        <v>5684</v>
      </c>
      <c r="B21129" s="263" t="s">
        <v>33847</v>
      </c>
      <c r="C21129" s="263" t="s">
        <v>23567</v>
      </c>
      <c r="D21129" t="s">
        <v>34973</v>
      </c>
    </row>
    <row r="21130" spans="1:4" x14ac:dyDescent="0.2">
      <c r="A21130" s="263" t="s">
        <v>21703</v>
      </c>
      <c r="B21130" s="263" t="s">
        <v>33847</v>
      </c>
      <c r="C21130" s="263" t="s">
        <v>23567</v>
      </c>
      <c r="D21130" t="s">
        <v>34973</v>
      </c>
    </row>
    <row r="21131" spans="1:4" x14ac:dyDescent="0.2">
      <c r="A21131" s="263" t="s">
        <v>5685</v>
      </c>
      <c r="B21131" s="263" t="s">
        <v>33848</v>
      </c>
      <c r="C21131" s="263" t="s">
        <v>23567</v>
      </c>
      <c r="D21131" t="s">
        <v>34973</v>
      </c>
    </row>
    <row r="21132" spans="1:4" x14ac:dyDescent="0.2">
      <c r="A21132" s="263" t="s">
        <v>21704</v>
      </c>
      <c r="B21132" s="263" t="s">
        <v>33848</v>
      </c>
      <c r="C21132" s="263" t="s">
        <v>23567</v>
      </c>
      <c r="D21132" t="s">
        <v>34973</v>
      </c>
    </row>
    <row r="21133" spans="1:4" x14ac:dyDescent="0.2">
      <c r="A21133" s="263" t="s">
        <v>5686</v>
      </c>
      <c r="B21133" s="263" t="s">
        <v>33849</v>
      </c>
      <c r="C21133" s="263" t="s">
        <v>23567</v>
      </c>
      <c r="D21133" t="s">
        <v>34973</v>
      </c>
    </row>
    <row r="21134" spans="1:4" x14ac:dyDescent="0.2">
      <c r="A21134" s="263" t="s">
        <v>21705</v>
      </c>
      <c r="B21134" s="263" t="s">
        <v>33849</v>
      </c>
      <c r="C21134" s="263" t="s">
        <v>23567</v>
      </c>
      <c r="D21134" t="s">
        <v>34973</v>
      </c>
    </row>
    <row r="21135" spans="1:4" x14ac:dyDescent="0.2">
      <c r="A21135" s="263" t="s">
        <v>5708</v>
      </c>
      <c r="B21135" s="263" t="s">
        <v>33850</v>
      </c>
      <c r="C21135" s="263" t="s">
        <v>23500</v>
      </c>
      <c r="D21135" t="s">
        <v>34972</v>
      </c>
    </row>
    <row r="21136" spans="1:4" x14ac:dyDescent="0.2">
      <c r="A21136" s="263" t="s">
        <v>21706</v>
      </c>
      <c r="B21136" s="263" t="s">
        <v>33850</v>
      </c>
      <c r="C21136" s="263" t="s">
        <v>23500</v>
      </c>
      <c r="D21136" t="s">
        <v>34972</v>
      </c>
    </row>
    <row r="21137" spans="1:4" x14ac:dyDescent="0.2">
      <c r="A21137" s="263" t="s">
        <v>5709</v>
      </c>
      <c r="B21137" s="263" t="s">
        <v>33851</v>
      </c>
      <c r="C21137" s="263" t="s">
        <v>23500</v>
      </c>
      <c r="D21137" t="s">
        <v>34972</v>
      </c>
    </row>
    <row r="21138" spans="1:4" x14ac:dyDescent="0.2">
      <c r="A21138" s="263" t="s">
        <v>21707</v>
      </c>
      <c r="B21138" s="263" t="s">
        <v>33851</v>
      </c>
      <c r="C21138" s="263" t="s">
        <v>23500</v>
      </c>
      <c r="D21138" t="s">
        <v>34972</v>
      </c>
    </row>
    <row r="21139" spans="1:4" x14ac:dyDescent="0.2">
      <c r="A21139" s="263" t="s">
        <v>5710</v>
      </c>
      <c r="B21139" s="263" t="s">
        <v>33852</v>
      </c>
      <c r="C21139" s="263" t="s">
        <v>23500</v>
      </c>
      <c r="D21139" t="s">
        <v>34972</v>
      </c>
    </row>
    <row r="21140" spans="1:4" x14ac:dyDescent="0.2">
      <c r="A21140" s="263" t="s">
        <v>21708</v>
      </c>
      <c r="B21140" s="263" t="s">
        <v>33852</v>
      </c>
      <c r="C21140" s="263" t="s">
        <v>23500</v>
      </c>
      <c r="D21140" t="s">
        <v>34972</v>
      </c>
    </row>
    <row r="21141" spans="1:4" x14ac:dyDescent="0.2">
      <c r="A21141" s="263" t="s">
        <v>5711</v>
      </c>
      <c r="B21141" s="263" t="s">
        <v>33853</v>
      </c>
      <c r="C21141" s="263" t="s">
        <v>20</v>
      </c>
      <c r="D21141" t="s">
        <v>0</v>
      </c>
    </row>
    <row r="21142" spans="1:4" x14ac:dyDescent="0.2">
      <c r="A21142" s="263" t="s">
        <v>21709</v>
      </c>
      <c r="B21142" s="263" t="s">
        <v>33853</v>
      </c>
      <c r="C21142" s="263" t="s">
        <v>20</v>
      </c>
      <c r="D21142" t="s">
        <v>0</v>
      </c>
    </row>
    <row r="21143" spans="1:4" x14ac:dyDescent="0.2">
      <c r="A21143" s="263" t="s">
        <v>5712</v>
      </c>
      <c r="B21143" s="263" t="s">
        <v>33854</v>
      </c>
      <c r="C21143" s="263" t="s">
        <v>23500</v>
      </c>
      <c r="D21143" t="s">
        <v>34972</v>
      </c>
    </row>
    <row r="21144" spans="1:4" x14ac:dyDescent="0.2">
      <c r="A21144" s="263" t="s">
        <v>21710</v>
      </c>
      <c r="B21144" s="263" t="s">
        <v>33854</v>
      </c>
      <c r="C21144" s="263" t="s">
        <v>23500</v>
      </c>
      <c r="D21144" t="s">
        <v>34972</v>
      </c>
    </row>
    <row r="21145" spans="1:4" x14ac:dyDescent="0.2">
      <c r="A21145" s="263" t="s">
        <v>5713</v>
      </c>
      <c r="B21145" s="263" t="s">
        <v>33855</v>
      </c>
      <c r="C21145" s="263" t="s">
        <v>23500</v>
      </c>
      <c r="D21145" t="s">
        <v>34972</v>
      </c>
    </row>
    <row r="21146" spans="1:4" x14ac:dyDescent="0.2">
      <c r="A21146" s="263" t="s">
        <v>21711</v>
      </c>
      <c r="B21146" s="263" t="s">
        <v>33855</v>
      </c>
      <c r="C21146" s="263" t="s">
        <v>23500</v>
      </c>
      <c r="D21146" t="s">
        <v>34972</v>
      </c>
    </row>
    <row r="21147" spans="1:4" x14ac:dyDescent="0.2">
      <c r="A21147" s="263" t="s">
        <v>5714</v>
      </c>
      <c r="B21147" s="263" t="s">
        <v>24194</v>
      </c>
      <c r="C21147" s="263" t="s">
        <v>20</v>
      </c>
      <c r="D21147" t="s">
        <v>0</v>
      </c>
    </row>
    <row r="21148" spans="1:4" x14ac:dyDescent="0.2">
      <c r="A21148" s="263" t="s">
        <v>21712</v>
      </c>
      <c r="B21148" s="263" t="s">
        <v>24194</v>
      </c>
      <c r="C21148" s="263" t="s">
        <v>20</v>
      </c>
      <c r="D21148" t="s">
        <v>0</v>
      </c>
    </row>
    <row r="21149" spans="1:4" x14ac:dyDescent="0.2">
      <c r="A21149" s="263" t="s">
        <v>5715</v>
      </c>
      <c r="B21149" s="263" t="s">
        <v>24195</v>
      </c>
      <c r="C21149" s="263" t="s">
        <v>23567</v>
      </c>
      <c r="D21149" t="s">
        <v>34973</v>
      </c>
    </row>
    <row r="21150" spans="1:4" x14ac:dyDescent="0.2">
      <c r="A21150" s="263" t="s">
        <v>21713</v>
      </c>
      <c r="B21150" s="263" t="s">
        <v>24195</v>
      </c>
      <c r="C21150" s="263" t="s">
        <v>23567</v>
      </c>
      <c r="D21150" t="s">
        <v>34973</v>
      </c>
    </row>
    <row r="21151" spans="1:4" x14ac:dyDescent="0.2">
      <c r="A21151" s="263" t="s">
        <v>5716</v>
      </c>
      <c r="B21151" s="263" t="s">
        <v>5717</v>
      </c>
      <c r="C21151" s="263" t="s">
        <v>407</v>
      </c>
      <c r="D21151" t="s">
        <v>5</v>
      </c>
    </row>
    <row r="21152" spans="1:4" x14ac:dyDescent="0.2">
      <c r="A21152" s="263" t="s">
        <v>21714</v>
      </c>
      <c r="B21152" s="263" t="s">
        <v>5717</v>
      </c>
      <c r="C21152" s="263" t="s">
        <v>407</v>
      </c>
      <c r="D21152" t="s">
        <v>5</v>
      </c>
    </row>
    <row r="21153" spans="1:4" x14ac:dyDescent="0.2">
      <c r="A21153" s="263" t="s">
        <v>5718</v>
      </c>
      <c r="B21153" s="263" t="s">
        <v>33856</v>
      </c>
      <c r="C21153" s="263" t="s">
        <v>12</v>
      </c>
      <c r="D21153" t="s">
        <v>2</v>
      </c>
    </row>
    <row r="21154" spans="1:4" x14ac:dyDescent="0.2">
      <c r="A21154" s="263" t="s">
        <v>21715</v>
      </c>
      <c r="B21154" s="263" t="s">
        <v>33856</v>
      </c>
      <c r="C21154" s="263" t="s">
        <v>12</v>
      </c>
      <c r="D21154" t="s">
        <v>2</v>
      </c>
    </row>
    <row r="21155" spans="1:4" x14ac:dyDescent="0.2">
      <c r="A21155" s="263" t="s">
        <v>5719</v>
      </c>
      <c r="B21155" s="263" t="s">
        <v>24196</v>
      </c>
      <c r="C21155" s="263" t="s">
        <v>12</v>
      </c>
      <c r="D21155" t="s">
        <v>2</v>
      </c>
    </row>
    <row r="21156" spans="1:4" x14ac:dyDescent="0.2">
      <c r="A21156" s="263" t="s">
        <v>21716</v>
      </c>
      <c r="B21156" s="263" t="s">
        <v>24196</v>
      </c>
      <c r="C21156" s="263" t="s">
        <v>12</v>
      </c>
      <c r="D21156" t="s">
        <v>2</v>
      </c>
    </row>
    <row r="21157" spans="1:4" x14ac:dyDescent="0.2">
      <c r="A21157" s="263" t="s">
        <v>5720</v>
      </c>
      <c r="B21157" s="263" t="s">
        <v>33857</v>
      </c>
      <c r="C21157" s="263" t="s">
        <v>20</v>
      </c>
      <c r="D21157" t="s">
        <v>0</v>
      </c>
    </row>
    <row r="21158" spans="1:4" x14ac:dyDescent="0.2">
      <c r="A21158" s="263" t="s">
        <v>21717</v>
      </c>
      <c r="B21158" s="263" t="s">
        <v>33857</v>
      </c>
      <c r="C21158" s="263" t="s">
        <v>20</v>
      </c>
      <c r="D21158" t="s">
        <v>0</v>
      </c>
    </row>
    <row r="21159" spans="1:4" x14ac:dyDescent="0.2">
      <c r="A21159" s="263" t="s">
        <v>5721</v>
      </c>
      <c r="B21159" s="263" t="s">
        <v>33858</v>
      </c>
      <c r="C21159" s="263" t="s">
        <v>23500</v>
      </c>
      <c r="D21159" t="s">
        <v>34972</v>
      </c>
    </row>
    <row r="21160" spans="1:4" x14ac:dyDescent="0.2">
      <c r="A21160" s="263" t="s">
        <v>21718</v>
      </c>
      <c r="B21160" s="263" t="s">
        <v>33858</v>
      </c>
      <c r="C21160" s="263" t="s">
        <v>23500</v>
      </c>
      <c r="D21160" t="s">
        <v>34972</v>
      </c>
    </row>
    <row r="21161" spans="1:4" x14ac:dyDescent="0.2">
      <c r="A21161" s="263" t="s">
        <v>5722</v>
      </c>
      <c r="B21161" s="263" t="s">
        <v>33859</v>
      </c>
      <c r="C21161" s="263" t="s">
        <v>23500</v>
      </c>
      <c r="D21161" t="s">
        <v>34972</v>
      </c>
    </row>
    <row r="21162" spans="1:4" x14ac:dyDescent="0.2">
      <c r="A21162" s="263" t="s">
        <v>21719</v>
      </c>
      <c r="B21162" s="263" t="s">
        <v>33859</v>
      </c>
      <c r="C21162" s="263" t="s">
        <v>23500</v>
      </c>
      <c r="D21162" t="s">
        <v>34972</v>
      </c>
    </row>
    <row r="21163" spans="1:4" x14ac:dyDescent="0.2">
      <c r="A21163" s="263" t="s">
        <v>5723</v>
      </c>
      <c r="B21163" s="263" t="s">
        <v>33860</v>
      </c>
      <c r="C21163" s="263" t="s">
        <v>23500</v>
      </c>
      <c r="D21163" t="s">
        <v>34972</v>
      </c>
    </row>
    <row r="21164" spans="1:4" x14ac:dyDescent="0.2">
      <c r="A21164" s="263" t="s">
        <v>21720</v>
      </c>
      <c r="B21164" s="263" t="s">
        <v>33860</v>
      </c>
      <c r="C21164" s="263" t="s">
        <v>23500</v>
      </c>
      <c r="D21164" t="s">
        <v>34972</v>
      </c>
    </row>
    <row r="21165" spans="1:4" x14ac:dyDescent="0.2">
      <c r="A21165" s="263" t="s">
        <v>5724</v>
      </c>
      <c r="B21165" s="263" t="s">
        <v>11072</v>
      </c>
      <c r="C21165" s="263" t="s">
        <v>12</v>
      </c>
      <c r="D21165" t="s">
        <v>2</v>
      </c>
    </row>
    <row r="21166" spans="1:4" x14ac:dyDescent="0.2">
      <c r="A21166" s="263" t="s">
        <v>21721</v>
      </c>
      <c r="B21166" s="263" t="s">
        <v>11072</v>
      </c>
      <c r="C21166" s="263" t="s">
        <v>12</v>
      </c>
      <c r="D21166" t="s">
        <v>2</v>
      </c>
    </row>
    <row r="21167" spans="1:4" x14ac:dyDescent="0.2">
      <c r="A21167" s="263" t="s">
        <v>5725</v>
      </c>
      <c r="B21167" s="263" t="s">
        <v>24197</v>
      </c>
      <c r="C21167" s="263" t="s">
        <v>20</v>
      </c>
      <c r="D21167" t="s">
        <v>0</v>
      </c>
    </row>
    <row r="21168" spans="1:4" x14ac:dyDescent="0.2">
      <c r="A21168" s="263" t="s">
        <v>21722</v>
      </c>
      <c r="B21168" s="263" t="s">
        <v>24197</v>
      </c>
      <c r="C21168" s="263" t="s">
        <v>20</v>
      </c>
      <c r="D21168" t="s">
        <v>0</v>
      </c>
    </row>
    <row r="21169" spans="1:4" x14ac:dyDescent="0.2">
      <c r="A21169" s="263" t="s">
        <v>5726</v>
      </c>
      <c r="B21169" s="263" t="s">
        <v>24198</v>
      </c>
      <c r="C21169" s="263" t="s">
        <v>20</v>
      </c>
      <c r="D21169" t="s">
        <v>0</v>
      </c>
    </row>
    <row r="21170" spans="1:4" x14ac:dyDescent="0.2">
      <c r="A21170" s="263" t="s">
        <v>21723</v>
      </c>
      <c r="B21170" s="263" t="s">
        <v>24198</v>
      </c>
      <c r="C21170" s="263" t="s">
        <v>20</v>
      </c>
      <c r="D21170" t="s">
        <v>0</v>
      </c>
    </row>
    <row r="21171" spans="1:4" x14ac:dyDescent="0.2">
      <c r="A21171" s="263" t="s">
        <v>5727</v>
      </c>
      <c r="B21171" s="263" t="s">
        <v>11073</v>
      </c>
      <c r="C21171" s="263" t="s">
        <v>12</v>
      </c>
      <c r="D21171" t="s">
        <v>2</v>
      </c>
    </row>
    <row r="21172" spans="1:4" x14ac:dyDescent="0.2">
      <c r="A21172" s="263" t="s">
        <v>21724</v>
      </c>
      <c r="B21172" s="263" t="s">
        <v>11073</v>
      </c>
      <c r="C21172" s="263" t="s">
        <v>12</v>
      </c>
      <c r="D21172" t="s">
        <v>2</v>
      </c>
    </row>
    <row r="21173" spans="1:4" x14ac:dyDescent="0.2">
      <c r="A21173" s="263" t="s">
        <v>5728</v>
      </c>
      <c r="B21173" s="263" t="s">
        <v>5729</v>
      </c>
      <c r="C21173" s="263" t="s">
        <v>20</v>
      </c>
      <c r="D21173" t="s">
        <v>0</v>
      </c>
    </row>
    <row r="21174" spans="1:4" x14ac:dyDescent="0.2">
      <c r="A21174" s="263" t="s">
        <v>21725</v>
      </c>
      <c r="B21174" s="263" t="s">
        <v>5729</v>
      </c>
      <c r="C21174" s="263" t="s">
        <v>20</v>
      </c>
      <c r="D21174" t="s">
        <v>0</v>
      </c>
    </row>
    <row r="21175" spans="1:4" x14ac:dyDescent="0.2">
      <c r="A21175" s="263" t="s">
        <v>5730</v>
      </c>
      <c r="B21175" s="263" t="s">
        <v>5731</v>
      </c>
      <c r="C21175" s="263" t="s">
        <v>20</v>
      </c>
      <c r="D21175" t="s">
        <v>0</v>
      </c>
    </row>
    <row r="21176" spans="1:4" x14ac:dyDescent="0.2">
      <c r="A21176" s="263" t="s">
        <v>21726</v>
      </c>
      <c r="B21176" s="263" t="s">
        <v>5731</v>
      </c>
      <c r="C21176" s="263" t="s">
        <v>20</v>
      </c>
      <c r="D21176" t="s">
        <v>0</v>
      </c>
    </row>
    <row r="21177" spans="1:4" x14ac:dyDescent="0.2">
      <c r="A21177" s="263" t="s">
        <v>5732</v>
      </c>
      <c r="B21177" s="263" t="s">
        <v>5733</v>
      </c>
      <c r="C21177" s="263" t="s">
        <v>20</v>
      </c>
      <c r="D21177" t="s">
        <v>0</v>
      </c>
    </row>
    <row r="21178" spans="1:4" x14ac:dyDescent="0.2">
      <c r="A21178" s="263" t="s">
        <v>21727</v>
      </c>
      <c r="B21178" s="263" t="s">
        <v>5733</v>
      </c>
      <c r="C21178" s="263" t="s">
        <v>20</v>
      </c>
      <c r="D21178" t="s">
        <v>0</v>
      </c>
    </row>
    <row r="21179" spans="1:4" x14ac:dyDescent="0.2">
      <c r="A21179" s="263" t="s">
        <v>11074</v>
      </c>
      <c r="B21179" s="263" t="s">
        <v>24199</v>
      </c>
      <c r="C21179" s="263" t="s">
        <v>12</v>
      </c>
      <c r="D21179" t="s">
        <v>2</v>
      </c>
    </row>
    <row r="21180" spans="1:4" x14ac:dyDescent="0.2">
      <c r="A21180" s="263" t="s">
        <v>21728</v>
      </c>
      <c r="B21180" s="263" t="s">
        <v>24199</v>
      </c>
      <c r="C21180" s="263" t="s">
        <v>12</v>
      </c>
      <c r="D21180" t="s">
        <v>2</v>
      </c>
    </row>
    <row r="21181" spans="1:4" x14ac:dyDescent="0.2">
      <c r="A21181" s="263" t="s">
        <v>5734</v>
      </c>
      <c r="B21181" s="263" t="s">
        <v>33861</v>
      </c>
      <c r="C21181" s="263" t="s">
        <v>23500</v>
      </c>
      <c r="D21181" t="s">
        <v>34972</v>
      </c>
    </row>
    <row r="21182" spans="1:4" x14ac:dyDescent="0.2">
      <c r="A21182" s="263" t="s">
        <v>21729</v>
      </c>
      <c r="B21182" s="263" t="s">
        <v>33861</v>
      </c>
      <c r="C21182" s="263" t="s">
        <v>23500</v>
      </c>
      <c r="D21182" t="s">
        <v>34972</v>
      </c>
    </row>
    <row r="21183" spans="1:4" x14ac:dyDescent="0.2">
      <c r="A21183" s="263" t="s">
        <v>5692</v>
      </c>
      <c r="B21183" s="263" t="s">
        <v>33862</v>
      </c>
      <c r="C21183" s="263" t="s">
        <v>23500</v>
      </c>
      <c r="D21183" t="s">
        <v>34972</v>
      </c>
    </row>
    <row r="21184" spans="1:4" x14ac:dyDescent="0.2">
      <c r="A21184" s="263" t="s">
        <v>21730</v>
      </c>
      <c r="B21184" s="263" t="s">
        <v>33862</v>
      </c>
      <c r="C21184" s="263" t="s">
        <v>23500</v>
      </c>
      <c r="D21184" t="s">
        <v>34972</v>
      </c>
    </row>
    <row r="21185" spans="1:4" x14ac:dyDescent="0.2">
      <c r="A21185" s="263" t="s">
        <v>11075</v>
      </c>
      <c r="B21185" s="263" t="s">
        <v>24200</v>
      </c>
      <c r="C21185" s="263" t="s">
        <v>426</v>
      </c>
      <c r="D21185" t="s">
        <v>10</v>
      </c>
    </row>
    <row r="21186" spans="1:4" x14ac:dyDescent="0.2">
      <c r="A21186" s="263" t="s">
        <v>21731</v>
      </c>
      <c r="B21186" s="263" t="s">
        <v>24200</v>
      </c>
      <c r="C21186" s="263" t="s">
        <v>426</v>
      </c>
      <c r="D21186" t="s">
        <v>10</v>
      </c>
    </row>
    <row r="21187" spans="1:4" x14ac:dyDescent="0.2">
      <c r="A21187" s="263" t="s">
        <v>5735</v>
      </c>
      <c r="B21187" s="263" t="s">
        <v>33863</v>
      </c>
      <c r="C21187" s="263" t="s">
        <v>20</v>
      </c>
      <c r="D21187" t="s">
        <v>0</v>
      </c>
    </row>
    <row r="21188" spans="1:4" x14ac:dyDescent="0.2">
      <c r="A21188" s="263" t="s">
        <v>21732</v>
      </c>
      <c r="B21188" s="263" t="s">
        <v>33863</v>
      </c>
      <c r="C21188" s="263" t="s">
        <v>20</v>
      </c>
      <c r="D21188" t="s">
        <v>0</v>
      </c>
    </row>
    <row r="21189" spans="1:4" x14ac:dyDescent="0.2">
      <c r="A21189" s="263" t="s">
        <v>5736</v>
      </c>
      <c r="B21189" s="263" t="s">
        <v>33864</v>
      </c>
      <c r="C21189" s="263" t="s">
        <v>20</v>
      </c>
      <c r="D21189" t="s">
        <v>0</v>
      </c>
    </row>
    <row r="21190" spans="1:4" x14ac:dyDescent="0.2">
      <c r="A21190" s="263" t="s">
        <v>21733</v>
      </c>
      <c r="B21190" s="263" t="s">
        <v>33864</v>
      </c>
      <c r="C21190" s="263" t="s">
        <v>20</v>
      </c>
      <c r="D21190" t="s">
        <v>0</v>
      </c>
    </row>
    <row r="21191" spans="1:4" x14ac:dyDescent="0.2">
      <c r="A21191" s="263" t="s">
        <v>5737</v>
      </c>
      <c r="B21191" s="263" t="s">
        <v>33865</v>
      </c>
      <c r="C21191" s="263" t="s">
        <v>20</v>
      </c>
      <c r="D21191" t="s">
        <v>0</v>
      </c>
    </row>
    <row r="21192" spans="1:4" x14ac:dyDescent="0.2">
      <c r="A21192" s="263" t="s">
        <v>21734</v>
      </c>
      <c r="B21192" s="263" t="s">
        <v>33865</v>
      </c>
      <c r="C21192" s="263" t="s">
        <v>20</v>
      </c>
      <c r="D21192" t="s">
        <v>0</v>
      </c>
    </row>
    <row r="21193" spans="1:4" x14ac:dyDescent="0.2">
      <c r="A21193" s="263" t="s">
        <v>5738</v>
      </c>
      <c r="B21193" s="263" t="s">
        <v>33866</v>
      </c>
      <c r="C21193" s="263" t="s">
        <v>20</v>
      </c>
      <c r="D21193" t="s">
        <v>0</v>
      </c>
    </row>
    <row r="21194" spans="1:4" x14ac:dyDescent="0.2">
      <c r="A21194" s="263" t="s">
        <v>21735</v>
      </c>
      <c r="B21194" s="263" t="s">
        <v>33866</v>
      </c>
      <c r="C21194" s="263" t="s">
        <v>20</v>
      </c>
      <c r="D21194" t="s">
        <v>0</v>
      </c>
    </row>
    <row r="21195" spans="1:4" x14ac:dyDescent="0.2">
      <c r="A21195" s="263" t="s">
        <v>5739</v>
      </c>
      <c r="B21195" s="263" t="s">
        <v>33867</v>
      </c>
      <c r="C21195" s="263" t="s">
        <v>20</v>
      </c>
      <c r="D21195" t="s">
        <v>0</v>
      </c>
    </row>
    <row r="21196" spans="1:4" x14ac:dyDescent="0.2">
      <c r="A21196" s="263" t="s">
        <v>21736</v>
      </c>
      <c r="B21196" s="263" t="s">
        <v>33867</v>
      </c>
      <c r="C21196" s="263" t="s">
        <v>20</v>
      </c>
      <c r="D21196" t="s">
        <v>0</v>
      </c>
    </row>
    <row r="21197" spans="1:4" x14ac:dyDescent="0.2">
      <c r="A21197" s="263" t="s">
        <v>5740</v>
      </c>
      <c r="B21197" s="263" t="s">
        <v>33868</v>
      </c>
      <c r="C21197" s="263" t="s">
        <v>20</v>
      </c>
      <c r="D21197" t="s">
        <v>0</v>
      </c>
    </row>
    <row r="21198" spans="1:4" x14ac:dyDescent="0.2">
      <c r="A21198" s="263" t="s">
        <v>21737</v>
      </c>
      <c r="B21198" s="263" t="s">
        <v>33868</v>
      </c>
      <c r="C21198" s="263" t="s">
        <v>20</v>
      </c>
      <c r="D21198" t="s">
        <v>0</v>
      </c>
    </row>
    <row r="21199" spans="1:4" x14ac:dyDescent="0.2">
      <c r="A21199" s="263" t="s">
        <v>5741</v>
      </c>
      <c r="B21199" s="263" t="s">
        <v>33869</v>
      </c>
      <c r="C21199" s="263" t="s">
        <v>20</v>
      </c>
      <c r="D21199" t="s">
        <v>0</v>
      </c>
    </row>
    <row r="21200" spans="1:4" x14ac:dyDescent="0.2">
      <c r="A21200" s="263" t="s">
        <v>21738</v>
      </c>
      <c r="B21200" s="263" t="s">
        <v>33869</v>
      </c>
      <c r="C21200" s="263" t="s">
        <v>20</v>
      </c>
      <c r="D21200" t="s">
        <v>0</v>
      </c>
    </row>
    <row r="21201" spans="1:4" x14ac:dyDescent="0.2">
      <c r="A21201" s="263" t="s">
        <v>5742</v>
      </c>
      <c r="B21201" s="263" t="s">
        <v>33870</v>
      </c>
      <c r="C21201" s="263" t="s">
        <v>20</v>
      </c>
      <c r="D21201" t="s">
        <v>0</v>
      </c>
    </row>
    <row r="21202" spans="1:4" x14ac:dyDescent="0.2">
      <c r="A21202" s="263" t="s">
        <v>21739</v>
      </c>
      <c r="B21202" s="263" t="s">
        <v>33870</v>
      </c>
      <c r="C21202" s="263" t="s">
        <v>20</v>
      </c>
      <c r="D21202" t="s">
        <v>0</v>
      </c>
    </row>
    <row r="21203" spans="1:4" x14ac:dyDescent="0.2">
      <c r="A21203" s="263" t="s">
        <v>5743</v>
      </c>
      <c r="B21203" s="263" t="s">
        <v>33871</v>
      </c>
      <c r="C21203" s="263" t="s">
        <v>20</v>
      </c>
      <c r="D21203" t="s">
        <v>0</v>
      </c>
    </row>
    <row r="21204" spans="1:4" x14ac:dyDescent="0.2">
      <c r="A21204" s="263" t="s">
        <v>21740</v>
      </c>
      <c r="B21204" s="263" t="s">
        <v>33871</v>
      </c>
      <c r="C21204" s="263" t="s">
        <v>20</v>
      </c>
      <c r="D21204" t="s">
        <v>0</v>
      </c>
    </row>
    <row r="21205" spans="1:4" x14ac:dyDescent="0.2">
      <c r="A21205" s="263" t="s">
        <v>5744</v>
      </c>
      <c r="B21205" s="263" t="s">
        <v>33872</v>
      </c>
      <c r="C21205" s="263" t="s">
        <v>20</v>
      </c>
      <c r="D21205" t="s">
        <v>0</v>
      </c>
    </row>
    <row r="21206" spans="1:4" x14ac:dyDescent="0.2">
      <c r="A21206" s="263" t="s">
        <v>21741</v>
      </c>
      <c r="B21206" s="263" t="s">
        <v>33872</v>
      </c>
      <c r="C21206" s="263" t="s">
        <v>20</v>
      </c>
      <c r="D21206" t="s">
        <v>0</v>
      </c>
    </row>
    <row r="21207" spans="1:4" x14ac:dyDescent="0.2">
      <c r="A21207" s="263" t="s">
        <v>5745</v>
      </c>
      <c r="B21207" s="263" t="s">
        <v>33873</v>
      </c>
      <c r="C21207" s="263" t="s">
        <v>20</v>
      </c>
      <c r="D21207" t="s">
        <v>0</v>
      </c>
    </row>
    <row r="21208" spans="1:4" x14ac:dyDescent="0.2">
      <c r="A21208" s="263" t="s">
        <v>21742</v>
      </c>
      <c r="B21208" s="263" t="s">
        <v>33873</v>
      </c>
      <c r="C21208" s="263" t="s">
        <v>20</v>
      </c>
      <c r="D21208" t="s">
        <v>0</v>
      </c>
    </row>
    <row r="21209" spans="1:4" x14ac:dyDescent="0.2">
      <c r="A21209" s="263" t="s">
        <v>5746</v>
      </c>
      <c r="B21209" s="263" t="s">
        <v>33874</v>
      </c>
      <c r="C21209" s="263" t="s">
        <v>20</v>
      </c>
      <c r="D21209" t="s">
        <v>0</v>
      </c>
    </row>
    <row r="21210" spans="1:4" x14ac:dyDescent="0.2">
      <c r="A21210" s="263" t="s">
        <v>21743</v>
      </c>
      <c r="B21210" s="263" t="s">
        <v>33874</v>
      </c>
      <c r="C21210" s="263" t="s">
        <v>20</v>
      </c>
      <c r="D21210" t="s">
        <v>0</v>
      </c>
    </row>
    <row r="21211" spans="1:4" x14ac:dyDescent="0.2">
      <c r="A21211" s="263" t="s">
        <v>5747</v>
      </c>
      <c r="B21211" s="263" t="s">
        <v>33875</v>
      </c>
      <c r="C21211" s="263" t="s">
        <v>20</v>
      </c>
      <c r="D21211" t="s">
        <v>0</v>
      </c>
    </row>
    <row r="21212" spans="1:4" x14ac:dyDescent="0.2">
      <c r="A21212" s="263" t="s">
        <v>21744</v>
      </c>
      <c r="B21212" s="263" t="s">
        <v>33875</v>
      </c>
      <c r="C21212" s="263" t="s">
        <v>20</v>
      </c>
      <c r="D21212" t="s">
        <v>0</v>
      </c>
    </row>
    <row r="21213" spans="1:4" x14ac:dyDescent="0.2">
      <c r="A21213" s="263" t="s">
        <v>5748</v>
      </c>
      <c r="B21213" s="263" t="s">
        <v>33876</v>
      </c>
      <c r="C21213" s="263" t="s">
        <v>20</v>
      </c>
      <c r="D21213" t="s">
        <v>0</v>
      </c>
    </row>
    <row r="21214" spans="1:4" x14ac:dyDescent="0.2">
      <c r="A21214" s="263" t="s">
        <v>21745</v>
      </c>
      <c r="B21214" s="263" t="s">
        <v>33876</v>
      </c>
      <c r="C21214" s="263" t="s">
        <v>20</v>
      </c>
      <c r="D21214" t="s">
        <v>0</v>
      </c>
    </row>
    <row r="21215" spans="1:4" x14ac:dyDescent="0.2">
      <c r="A21215" s="263" t="s">
        <v>5749</v>
      </c>
      <c r="B21215" s="263" t="s">
        <v>33877</v>
      </c>
      <c r="C21215" s="263" t="s">
        <v>20</v>
      </c>
      <c r="D21215" t="s">
        <v>0</v>
      </c>
    </row>
    <row r="21216" spans="1:4" x14ac:dyDescent="0.2">
      <c r="A21216" s="263" t="s">
        <v>21746</v>
      </c>
      <c r="B21216" s="263" t="s">
        <v>33877</v>
      </c>
      <c r="C21216" s="263" t="s">
        <v>20</v>
      </c>
      <c r="D21216" t="s">
        <v>0</v>
      </c>
    </row>
    <row r="21217" spans="1:4" x14ac:dyDescent="0.2">
      <c r="A21217" s="263" t="s">
        <v>5750</v>
      </c>
      <c r="B21217" s="263" t="s">
        <v>33878</v>
      </c>
      <c r="C21217" s="263" t="s">
        <v>20</v>
      </c>
      <c r="D21217" t="s">
        <v>0</v>
      </c>
    </row>
    <row r="21218" spans="1:4" x14ac:dyDescent="0.2">
      <c r="A21218" s="263" t="s">
        <v>21747</v>
      </c>
      <c r="B21218" s="263" t="s">
        <v>33878</v>
      </c>
      <c r="C21218" s="263" t="s">
        <v>20</v>
      </c>
      <c r="D21218" t="s">
        <v>0</v>
      </c>
    </row>
    <row r="21219" spans="1:4" x14ac:dyDescent="0.2">
      <c r="A21219" s="263" t="s">
        <v>5751</v>
      </c>
      <c r="B21219" s="263" t="s">
        <v>33879</v>
      </c>
      <c r="C21219" s="263" t="s">
        <v>20</v>
      </c>
      <c r="D21219" t="s">
        <v>0</v>
      </c>
    </row>
    <row r="21220" spans="1:4" x14ac:dyDescent="0.2">
      <c r="A21220" s="263" t="s">
        <v>21748</v>
      </c>
      <c r="B21220" s="263" t="s">
        <v>33879</v>
      </c>
      <c r="C21220" s="263" t="s">
        <v>20</v>
      </c>
      <c r="D21220" t="s">
        <v>0</v>
      </c>
    </row>
    <row r="21221" spans="1:4" x14ac:dyDescent="0.2">
      <c r="A21221" s="263" t="s">
        <v>11076</v>
      </c>
      <c r="B21221" s="263" t="s">
        <v>33880</v>
      </c>
      <c r="C21221" s="263" t="s">
        <v>20</v>
      </c>
      <c r="D21221" t="s">
        <v>0</v>
      </c>
    </row>
    <row r="21222" spans="1:4" x14ac:dyDescent="0.2">
      <c r="A21222" s="263" t="s">
        <v>21749</v>
      </c>
      <c r="B21222" s="263" t="s">
        <v>33880</v>
      </c>
      <c r="C21222" s="263" t="s">
        <v>20</v>
      </c>
      <c r="D21222" t="s">
        <v>0</v>
      </c>
    </row>
    <row r="21223" spans="1:4" x14ac:dyDescent="0.2">
      <c r="A21223" s="263" t="s">
        <v>5752</v>
      </c>
      <c r="B21223" s="263" t="s">
        <v>33881</v>
      </c>
      <c r="C21223" s="263" t="s">
        <v>20</v>
      </c>
      <c r="D21223" t="s">
        <v>0</v>
      </c>
    </row>
    <row r="21224" spans="1:4" x14ac:dyDescent="0.2">
      <c r="A21224" s="263" t="s">
        <v>21750</v>
      </c>
      <c r="B21224" s="263" t="s">
        <v>33881</v>
      </c>
      <c r="C21224" s="263" t="s">
        <v>20</v>
      </c>
      <c r="D21224" t="s">
        <v>0</v>
      </c>
    </row>
    <row r="21225" spans="1:4" x14ac:dyDescent="0.2">
      <c r="A21225" s="263" t="s">
        <v>5753</v>
      </c>
      <c r="B21225" s="263" t="s">
        <v>33882</v>
      </c>
      <c r="C21225" s="263" t="s">
        <v>20</v>
      </c>
      <c r="D21225" t="s">
        <v>0</v>
      </c>
    </row>
    <row r="21226" spans="1:4" x14ac:dyDescent="0.2">
      <c r="A21226" s="263" t="s">
        <v>21751</v>
      </c>
      <c r="B21226" s="263" t="s">
        <v>33882</v>
      </c>
      <c r="C21226" s="263" t="s">
        <v>20</v>
      </c>
      <c r="D21226" t="s">
        <v>0</v>
      </c>
    </row>
    <row r="21227" spans="1:4" x14ac:dyDescent="0.2">
      <c r="A21227" s="263" t="s">
        <v>5754</v>
      </c>
      <c r="B21227" s="263" t="s">
        <v>33883</v>
      </c>
      <c r="C21227" s="263" t="s">
        <v>20</v>
      </c>
      <c r="D21227" t="s">
        <v>0</v>
      </c>
    </row>
    <row r="21228" spans="1:4" x14ac:dyDescent="0.2">
      <c r="A21228" s="263" t="s">
        <v>21752</v>
      </c>
      <c r="B21228" s="263" t="s">
        <v>33883</v>
      </c>
      <c r="C21228" s="263" t="s">
        <v>20</v>
      </c>
      <c r="D21228" t="s">
        <v>0</v>
      </c>
    </row>
    <row r="21229" spans="1:4" x14ac:dyDescent="0.2">
      <c r="A21229" s="263" t="s">
        <v>5755</v>
      </c>
      <c r="B21229" s="263" t="s">
        <v>33884</v>
      </c>
      <c r="C21229" s="263" t="s">
        <v>20</v>
      </c>
      <c r="D21229" t="s">
        <v>0</v>
      </c>
    </row>
    <row r="21230" spans="1:4" x14ac:dyDescent="0.2">
      <c r="A21230" s="263" t="s">
        <v>21753</v>
      </c>
      <c r="B21230" s="263" t="s">
        <v>33884</v>
      </c>
      <c r="C21230" s="263" t="s">
        <v>20</v>
      </c>
      <c r="D21230" t="s">
        <v>0</v>
      </c>
    </row>
    <row r="21231" spans="1:4" x14ac:dyDescent="0.2">
      <c r="A21231" s="263" t="s">
        <v>5756</v>
      </c>
      <c r="B21231" s="263" t="s">
        <v>33885</v>
      </c>
      <c r="C21231" s="263" t="s">
        <v>20</v>
      </c>
      <c r="D21231" t="s">
        <v>0</v>
      </c>
    </row>
    <row r="21232" spans="1:4" x14ac:dyDescent="0.2">
      <c r="A21232" s="263" t="s">
        <v>21754</v>
      </c>
      <c r="B21232" s="263" t="s">
        <v>33885</v>
      </c>
      <c r="C21232" s="263" t="s">
        <v>20</v>
      </c>
      <c r="D21232" t="s">
        <v>0</v>
      </c>
    </row>
    <row r="21233" spans="1:4" x14ac:dyDescent="0.2">
      <c r="A21233" s="263" t="s">
        <v>5757</v>
      </c>
      <c r="B21233" s="263" t="s">
        <v>33886</v>
      </c>
      <c r="C21233" s="263" t="s">
        <v>20</v>
      </c>
      <c r="D21233" t="s">
        <v>0</v>
      </c>
    </row>
    <row r="21234" spans="1:4" x14ac:dyDescent="0.2">
      <c r="A21234" s="263" t="s">
        <v>21755</v>
      </c>
      <c r="B21234" s="263" t="s">
        <v>33886</v>
      </c>
      <c r="C21234" s="263" t="s">
        <v>20</v>
      </c>
      <c r="D21234" t="s">
        <v>0</v>
      </c>
    </row>
    <row r="21235" spans="1:4" x14ac:dyDescent="0.2">
      <c r="A21235" s="263" t="s">
        <v>5758</v>
      </c>
      <c r="B21235" s="263" t="s">
        <v>33887</v>
      </c>
      <c r="C21235" s="263" t="s">
        <v>20</v>
      </c>
      <c r="D21235" t="s">
        <v>0</v>
      </c>
    </row>
    <row r="21236" spans="1:4" x14ac:dyDescent="0.2">
      <c r="A21236" s="263" t="s">
        <v>21756</v>
      </c>
      <c r="B21236" s="263" t="s">
        <v>33887</v>
      </c>
      <c r="C21236" s="263" t="s">
        <v>20</v>
      </c>
      <c r="D21236" t="s">
        <v>0</v>
      </c>
    </row>
    <row r="21237" spans="1:4" x14ac:dyDescent="0.2">
      <c r="A21237" s="263" t="s">
        <v>5759</v>
      </c>
      <c r="B21237" s="263" t="s">
        <v>33888</v>
      </c>
      <c r="C21237" s="263" t="s">
        <v>20</v>
      </c>
      <c r="D21237" t="s">
        <v>0</v>
      </c>
    </row>
    <row r="21238" spans="1:4" x14ac:dyDescent="0.2">
      <c r="A21238" s="263" t="s">
        <v>21757</v>
      </c>
      <c r="B21238" s="263" t="s">
        <v>33888</v>
      </c>
      <c r="C21238" s="263" t="s">
        <v>20</v>
      </c>
      <c r="D21238" t="s">
        <v>0</v>
      </c>
    </row>
    <row r="21239" spans="1:4" x14ac:dyDescent="0.2">
      <c r="A21239" s="263" t="s">
        <v>5760</v>
      </c>
      <c r="B21239" s="263" t="s">
        <v>33889</v>
      </c>
      <c r="C21239" s="263" t="s">
        <v>20</v>
      </c>
      <c r="D21239" t="s">
        <v>0</v>
      </c>
    </row>
    <row r="21240" spans="1:4" x14ac:dyDescent="0.2">
      <c r="A21240" s="263" t="s">
        <v>21758</v>
      </c>
      <c r="B21240" s="263" t="s">
        <v>33889</v>
      </c>
      <c r="C21240" s="263" t="s">
        <v>20</v>
      </c>
      <c r="D21240" t="s">
        <v>0</v>
      </c>
    </row>
    <row r="21241" spans="1:4" x14ac:dyDescent="0.2">
      <c r="A21241" s="263" t="s">
        <v>5761</v>
      </c>
      <c r="B21241" s="263" t="s">
        <v>33890</v>
      </c>
      <c r="C21241" s="263" t="s">
        <v>20</v>
      </c>
      <c r="D21241" t="s">
        <v>0</v>
      </c>
    </row>
    <row r="21242" spans="1:4" x14ac:dyDescent="0.2">
      <c r="A21242" s="263" t="s">
        <v>21759</v>
      </c>
      <c r="B21242" s="263" t="s">
        <v>33890</v>
      </c>
      <c r="C21242" s="263" t="s">
        <v>20</v>
      </c>
      <c r="D21242" t="s">
        <v>0</v>
      </c>
    </row>
    <row r="21243" spans="1:4" x14ac:dyDescent="0.2">
      <c r="A21243" s="263" t="s">
        <v>5762</v>
      </c>
      <c r="B21243" s="263" t="s">
        <v>33891</v>
      </c>
      <c r="C21243" s="263" t="s">
        <v>20</v>
      </c>
      <c r="D21243" t="s">
        <v>0</v>
      </c>
    </row>
    <row r="21244" spans="1:4" x14ac:dyDescent="0.2">
      <c r="A21244" s="263" t="s">
        <v>21760</v>
      </c>
      <c r="B21244" s="263" t="s">
        <v>33891</v>
      </c>
      <c r="C21244" s="263" t="s">
        <v>20</v>
      </c>
      <c r="D21244" t="s">
        <v>0</v>
      </c>
    </row>
    <row r="21245" spans="1:4" x14ac:dyDescent="0.2">
      <c r="A21245" s="263" t="s">
        <v>5763</v>
      </c>
      <c r="B21245" s="263" t="s">
        <v>33892</v>
      </c>
      <c r="C21245" s="263" t="s">
        <v>20</v>
      </c>
      <c r="D21245" t="s">
        <v>0</v>
      </c>
    </row>
    <row r="21246" spans="1:4" x14ac:dyDescent="0.2">
      <c r="A21246" s="263" t="s">
        <v>21761</v>
      </c>
      <c r="B21246" s="263" t="s">
        <v>33892</v>
      </c>
      <c r="C21246" s="263" t="s">
        <v>20</v>
      </c>
      <c r="D21246" t="s">
        <v>0</v>
      </c>
    </row>
    <row r="21247" spans="1:4" x14ac:dyDescent="0.2">
      <c r="A21247" s="263" t="s">
        <v>5764</v>
      </c>
      <c r="B21247" s="263" t="s">
        <v>33893</v>
      </c>
      <c r="C21247" s="263" t="s">
        <v>20</v>
      </c>
      <c r="D21247" t="s">
        <v>0</v>
      </c>
    </row>
    <row r="21248" spans="1:4" x14ac:dyDescent="0.2">
      <c r="A21248" s="263" t="s">
        <v>21762</v>
      </c>
      <c r="B21248" s="263" t="s">
        <v>33893</v>
      </c>
      <c r="C21248" s="263" t="s">
        <v>20</v>
      </c>
      <c r="D21248" t="s">
        <v>0</v>
      </c>
    </row>
    <row r="21249" spans="1:4" x14ac:dyDescent="0.2">
      <c r="A21249" s="263" t="s">
        <v>5765</v>
      </c>
      <c r="B21249" s="263" t="s">
        <v>33894</v>
      </c>
      <c r="C21249" s="263" t="s">
        <v>20</v>
      </c>
      <c r="D21249" t="s">
        <v>0</v>
      </c>
    </row>
    <row r="21250" spans="1:4" x14ac:dyDescent="0.2">
      <c r="A21250" s="263" t="s">
        <v>21763</v>
      </c>
      <c r="B21250" s="263" t="s">
        <v>33894</v>
      </c>
      <c r="C21250" s="263" t="s">
        <v>20</v>
      </c>
      <c r="D21250" t="s">
        <v>0</v>
      </c>
    </row>
    <row r="21251" spans="1:4" x14ac:dyDescent="0.2">
      <c r="A21251" s="263" t="s">
        <v>5766</v>
      </c>
      <c r="B21251" s="263" t="s">
        <v>33895</v>
      </c>
      <c r="C21251" s="263" t="s">
        <v>20</v>
      </c>
      <c r="D21251" t="s">
        <v>0</v>
      </c>
    </row>
    <row r="21252" spans="1:4" x14ac:dyDescent="0.2">
      <c r="A21252" s="263" t="s">
        <v>21764</v>
      </c>
      <c r="B21252" s="263" t="s">
        <v>33895</v>
      </c>
      <c r="C21252" s="263" t="s">
        <v>20</v>
      </c>
      <c r="D21252" t="s">
        <v>0</v>
      </c>
    </row>
    <row r="21253" spans="1:4" x14ac:dyDescent="0.2">
      <c r="A21253" s="263" t="s">
        <v>5767</v>
      </c>
      <c r="B21253" s="263" t="s">
        <v>33896</v>
      </c>
      <c r="C21253" s="263" t="s">
        <v>12</v>
      </c>
      <c r="D21253" t="s">
        <v>2</v>
      </c>
    </row>
    <row r="21254" spans="1:4" x14ac:dyDescent="0.2">
      <c r="A21254" s="263" t="s">
        <v>21765</v>
      </c>
      <c r="B21254" s="263" t="s">
        <v>33896</v>
      </c>
      <c r="C21254" s="263" t="s">
        <v>12</v>
      </c>
      <c r="D21254" t="s">
        <v>2</v>
      </c>
    </row>
    <row r="21255" spans="1:4" x14ac:dyDescent="0.2">
      <c r="A21255" s="263" t="s">
        <v>5768</v>
      </c>
      <c r="B21255" s="263" t="s">
        <v>33897</v>
      </c>
      <c r="C21255" s="263" t="s">
        <v>12</v>
      </c>
      <c r="D21255" t="s">
        <v>2</v>
      </c>
    </row>
    <row r="21256" spans="1:4" x14ac:dyDescent="0.2">
      <c r="A21256" s="263" t="s">
        <v>21766</v>
      </c>
      <c r="B21256" s="263" t="s">
        <v>33897</v>
      </c>
      <c r="C21256" s="263" t="s">
        <v>12</v>
      </c>
      <c r="D21256" t="s">
        <v>2</v>
      </c>
    </row>
    <row r="21257" spans="1:4" x14ac:dyDescent="0.2">
      <c r="A21257" s="263" t="s">
        <v>5769</v>
      </c>
      <c r="B21257" s="263" t="s">
        <v>33898</v>
      </c>
      <c r="C21257" s="263" t="s">
        <v>12</v>
      </c>
      <c r="D21257" t="s">
        <v>2</v>
      </c>
    </row>
    <row r="21258" spans="1:4" x14ac:dyDescent="0.2">
      <c r="A21258" s="263" t="s">
        <v>21767</v>
      </c>
      <c r="B21258" s="263" t="s">
        <v>33898</v>
      </c>
      <c r="C21258" s="263" t="s">
        <v>12</v>
      </c>
      <c r="D21258" t="s">
        <v>2</v>
      </c>
    </row>
    <row r="21259" spans="1:4" x14ac:dyDescent="0.2">
      <c r="A21259" s="263" t="s">
        <v>5770</v>
      </c>
      <c r="B21259" s="263" t="s">
        <v>33899</v>
      </c>
      <c r="C21259" s="263" t="s">
        <v>12</v>
      </c>
      <c r="D21259" t="s">
        <v>2</v>
      </c>
    </row>
    <row r="21260" spans="1:4" x14ac:dyDescent="0.2">
      <c r="A21260" s="263" t="s">
        <v>21768</v>
      </c>
      <c r="B21260" s="263" t="s">
        <v>33899</v>
      </c>
      <c r="C21260" s="263" t="s">
        <v>12</v>
      </c>
      <c r="D21260" t="s">
        <v>2</v>
      </c>
    </row>
    <row r="21261" spans="1:4" x14ac:dyDescent="0.2">
      <c r="A21261" s="263" t="s">
        <v>5771</v>
      </c>
      <c r="B21261" s="263" t="s">
        <v>33900</v>
      </c>
      <c r="C21261" s="263" t="s">
        <v>12</v>
      </c>
      <c r="D21261" t="s">
        <v>2</v>
      </c>
    </row>
    <row r="21262" spans="1:4" x14ac:dyDescent="0.2">
      <c r="A21262" s="263" t="s">
        <v>21769</v>
      </c>
      <c r="B21262" s="263" t="s">
        <v>33900</v>
      </c>
      <c r="C21262" s="263" t="s">
        <v>12</v>
      </c>
      <c r="D21262" t="s">
        <v>2</v>
      </c>
    </row>
    <row r="21263" spans="1:4" x14ac:dyDescent="0.2">
      <c r="A21263" s="263" t="s">
        <v>5772</v>
      </c>
      <c r="B21263" s="263" t="s">
        <v>33901</v>
      </c>
      <c r="C21263" s="263" t="s">
        <v>12</v>
      </c>
      <c r="D21263" t="s">
        <v>2</v>
      </c>
    </row>
    <row r="21264" spans="1:4" x14ac:dyDescent="0.2">
      <c r="A21264" s="263" t="s">
        <v>21770</v>
      </c>
      <c r="B21264" s="263" t="s">
        <v>33901</v>
      </c>
      <c r="C21264" s="263" t="s">
        <v>12</v>
      </c>
      <c r="D21264" t="s">
        <v>2</v>
      </c>
    </row>
    <row r="21265" spans="1:4" x14ac:dyDescent="0.2">
      <c r="A21265" s="263" t="s">
        <v>5773</v>
      </c>
      <c r="B21265" s="263" t="s">
        <v>33902</v>
      </c>
      <c r="C21265" s="263" t="s">
        <v>12</v>
      </c>
      <c r="D21265" t="s">
        <v>2</v>
      </c>
    </row>
    <row r="21266" spans="1:4" x14ac:dyDescent="0.2">
      <c r="A21266" s="263" t="s">
        <v>21771</v>
      </c>
      <c r="B21266" s="263" t="s">
        <v>33902</v>
      </c>
      <c r="C21266" s="263" t="s">
        <v>12</v>
      </c>
      <c r="D21266" t="s">
        <v>2</v>
      </c>
    </row>
    <row r="21267" spans="1:4" x14ac:dyDescent="0.2">
      <c r="A21267" s="263" t="s">
        <v>5774</v>
      </c>
      <c r="B21267" s="263" t="s">
        <v>33903</v>
      </c>
      <c r="C21267" s="263" t="s">
        <v>12</v>
      </c>
      <c r="D21267" t="s">
        <v>2</v>
      </c>
    </row>
    <row r="21268" spans="1:4" x14ac:dyDescent="0.2">
      <c r="A21268" s="263" t="s">
        <v>21772</v>
      </c>
      <c r="B21268" s="263" t="s">
        <v>33903</v>
      </c>
      <c r="C21268" s="263" t="s">
        <v>12</v>
      </c>
      <c r="D21268" t="s">
        <v>2</v>
      </c>
    </row>
    <row r="21269" spans="1:4" x14ac:dyDescent="0.2">
      <c r="A21269" s="263" t="s">
        <v>5775</v>
      </c>
      <c r="B21269" s="263" t="s">
        <v>33904</v>
      </c>
      <c r="C21269" s="263" t="s">
        <v>12</v>
      </c>
      <c r="D21269" t="s">
        <v>2</v>
      </c>
    </row>
    <row r="21270" spans="1:4" x14ac:dyDescent="0.2">
      <c r="A21270" s="263" t="s">
        <v>21773</v>
      </c>
      <c r="B21270" s="263" t="s">
        <v>33904</v>
      </c>
      <c r="C21270" s="263" t="s">
        <v>12</v>
      </c>
      <c r="D21270" t="s">
        <v>2</v>
      </c>
    </row>
    <row r="21271" spans="1:4" x14ac:dyDescent="0.2">
      <c r="A21271" s="263" t="s">
        <v>5776</v>
      </c>
      <c r="B21271" s="263" t="s">
        <v>33905</v>
      </c>
      <c r="C21271" s="263" t="s">
        <v>12</v>
      </c>
      <c r="D21271" t="s">
        <v>2</v>
      </c>
    </row>
    <row r="21272" spans="1:4" x14ac:dyDescent="0.2">
      <c r="A21272" s="263" t="s">
        <v>21774</v>
      </c>
      <c r="B21272" s="263" t="s">
        <v>33905</v>
      </c>
      <c r="C21272" s="263" t="s">
        <v>12</v>
      </c>
      <c r="D21272" t="s">
        <v>2</v>
      </c>
    </row>
    <row r="21273" spans="1:4" x14ac:dyDescent="0.2">
      <c r="A21273" s="263" t="s">
        <v>5777</v>
      </c>
      <c r="B21273" s="263" t="s">
        <v>33906</v>
      </c>
      <c r="C21273" s="263" t="s">
        <v>12</v>
      </c>
      <c r="D21273" t="s">
        <v>2</v>
      </c>
    </row>
    <row r="21274" spans="1:4" x14ac:dyDescent="0.2">
      <c r="A21274" s="263" t="s">
        <v>21775</v>
      </c>
      <c r="B21274" s="263" t="s">
        <v>33906</v>
      </c>
      <c r="C21274" s="263" t="s">
        <v>12</v>
      </c>
      <c r="D21274" t="s">
        <v>2</v>
      </c>
    </row>
    <row r="21275" spans="1:4" x14ac:dyDescent="0.2">
      <c r="A21275" s="263" t="s">
        <v>5778</v>
      </c>
      <c r="B21275" s="263" t="s">
        <v>33907</v>
      </c>
      <c r="C21275" s="263" t="s">
        <v>12</v>
      </c>
      <c r="D21275" t="s">
        <v>2</v>
      </c>
    </row>
    <row r="21276" spans="1:4" x14ac:dyDescent="0.2">
      <c r="A21276" s="263" t="s">
        <v>21776</v>
      </c>
      <c r="B21276" s="263" t="s">
        <v>33907</v>
      </c>
      <c r="C21276" s="263" t="s">
        <v>12</v>
      </c>
      <c r="D21276" t="s">
        <v>2</v>
      </c>
    </row>
    <row r="21277" spans="1:4" x14ac:dyDescent="0.2">
      <c r="A21277" s="263" t="s">
        <v>11077</v>
      </c>
      <c r="B21277" s="263" t="s">
        <v>33908</v>
      </c>
      <c r="C21277" s="263" t="s">
        <v>12</v>
      </c>
      <c r="D21277" t="s">
        <v>2</v>
      </c>
    </row>
    <row r="21278" spans="1:4" x14ac:dyDescent="0.2">
      <c r="A21278" s="263" t="s">
        <v>21777</v>
      </c>
      <c r="B21278" s="263" t="s">
        <v>33908</v>
      </c>
      <c r="C21278" s="263" t="s">
        <v>12</v>
      </c>
      <c r="D21278" t="s">
        <v>2</v>
      </c>
    </row>
    <row r="21279" spans="1:4" x14ac:dyDescent="0.2">
      <c r="A21279" s="263" t="s">
        <v>5779</v>
      </c>
      <c r="B21279" s="263" t="s">
        <v>33909</v>
      </c>
      <c r="C21279" s="263" t="s">
        <v>12</v>
      </c>
      <c r="D21279" t="s">
        <v>2</v>
      </c>
    </row>
    <row r="21280" spans="1:4" x14ac:dyDescent="0.2">
      <c r="A21280" s="263" t="s">
        <v>21778</v>
      </c>
      <c r="B21280" s="263" t="s">
        <v>33909</v>
      </c>
      <c r="C21280" s="263" t="s">
        <v>12</v>
      </c>
      <c r="D21280" t="s">
        <v>2</v>
      </c>
    </row>
    <row r="21281" spans="1:4" x14ac:dyDescent="0.2">
      <c r="A21281" s="263" t="s">
        <v>5780</v>
      </c>
      <c r="B21281" s="263" t="s">
        <v>33910</v>
      </c>
      <c r="C21281" s="263" t="s">
        <v>12</v>
      </c>
      <c r="D21281" t="s">
        <v>2</v>
      </c>
    </row>
    <row r="21282" spans="1:4" x14ac:dyDescent="0.2">
      <c r="A21282" s="263" t="s">
        <v>21779</v>
      </c>
      <c r="B21282" s="263" t="s">
        <v>33910</v>
      </c>
      <c r="C21282" s="263" t="s">
        <v>12</v>
      </c>
      <c r="D21282" t="s">
        <v>2</v>
      </c>
    </row>
    <row r="21283" spans="1:4" x14ac:dyDescent="0.2">
      <c r="A21283" s="263" t="s">
        <v>5781</v>
      </c>
      <c r="B21283" s="263" t="s">
        <v>33911</v>
      </c>
      <c r="C21283" s="263" t="s">
        <v>12</v>
      </c>
      <c r="D21283" t="s">
        <v>2</v>
      </c>
    </row>
    <row r="21284" spans="1:4" x14ac:dyDescent="0.2">
      <c r="A21284" s="263" t="s">
        <v>21780</v>
      </c>
      <c r="B21284" s="263" t="s">
        <v>33911</v>
      </c>
      <c r="C21284" s="263" t="s">
        <v>12</v>
      </c>
      <c r="D21284" t="s">
        <v>2</v>
      </c>
    </row>
    <row r="21285" spans="1:4" x14ac:dyDescent="0.2">
      <c r="A21285" s="263" t="s">
        <v>5782</v>
      </c>
      <c r="B21285" s="263" t="s">
        <v>33912</v>
      </c>
      <c r="C21285" s="263" t="s">
        <v>12</v>
      </c>
      <c r="D21285" t="s">
        <v>2</v>
      </c>
    </row>
    <row r="21286" spans="1:4" x14ac:dyDescent="0.2">
      <c r="A21286" s="263" t="s">
        <v>21781</v>
      </c>
      <c r="B21286" s="263" t="s">
        <v>33912</v>
      </c>
      <c r="C21286" s="263" t="s">
        <v>12</v>
      </c>
      <c r="D21286" t="s">
        <v>2</v>
      </c>
    </row>
    <row r="21287" spans="1:4" x14ac:dyDescent="0.2">
      <c r="A21287" s="263" t="s">
        <v>5783</v>
      </c>
      <c r="B21287" s="263" t="s">
        <v>33913</v>
      </c>
      <c r="C21287" s="263" t="s">
        <v>23567</v>
      </c>
      <c r="D21287" t="s">
        <v>34973</v>
      </c>
    </row>
    <row r="21288" spans="1:4" x14ac:dyDescent="0.2">
      <c r="A21288" s="263" t="s">
        <v>21782</v>
      </c>
      <c r="B21288" s="263" t="s">
        <v>33913</v>
      </c>
      <c r="C21288" s="263" t="s">
        <v>23567</v>
      </c>
      <c r="D21288" t="s">
        <v>34973</v>
      </c>
    </row>
    <row r="21289" spans="1:4" x14ac:dyDescent="0.2">
      <c r="A21289" s="263" t="s">
        <v>5784</v>
      </c>
      <c r="B21289" s="263" t="s">
        <v>33914</v>
      </c>
      <c r="C21289" s="263" t="s">
        <v>23500</v>
      </c>
      <c r="D21289" t="s">
        <v>34972</v>
      </c>
    </row>
    <row r="21290" spans="1:4" x14ac:dyDescent="0.2">
      <c r="A21290" s="263" t="s">
        <v>21783</v>
      </c>
      <c r="B21290" s="263" t="s">
        <v>33914</v>
      </c>
      <c r="C21290" s="263" t="s">
        <v>23500</v>
      </c>
      <c r="D21290" t="s">
        <v>34972</v>
      </c>
    </row>
    <row r="21291" spans="1:4" x14ac:dyDescent="0.2">
      <c r="A21291" s="263" t="s">
        <v>5785</v>
      </c>
      <c r="B21291" s="263" t="s">
        <v>33915</v>
      </c>
      <c r="C21291" s="263" t="s">
        <v>20</v>
      </c>
      <c r="D21291" t="s">
        <v>0</v>
      </c>
    </row>
    <row r="21292" spans="1:4" x14ac:dyDescent="0.2">
      <c r="A21292" s="263" t="s">
        <v>21784</v>
      </c>
      <c r="B21292" s="263" t="s">
        <v>33915</v>
      </c>
      <c r="C21292" s="263" t="s">
        <v>20</v>
      </c>
      <c r="D21292" t="s">
        <v>0</v>
      </c>
    </row>
    <row r="21293" spans="1:4" x14ac:dyDescent="0.2">
      <c r="A21293" s="263" t="s">
        <v>5786</v>
      </c>
      <c r="B21293" s="263" t="s">
        <v>33916</v>
      </c>
      <c r="C21293" s="263" t="s">
        <v>20</v>
      </c>
      <c r="D21293" t="s">
        <v>0</v>
      </c>
    </row>
    <row r="21294" spans="1:4" x14ac:dyDescent="0.2">
      <c r="A21294" s="263" t="s">
        <v>21785</v>
      </c>
      <c r="B21294" s="263" t="s">
        <v>33916</v>
      </c>
      <c r="C21294" s="263" t="s">
        <v>20</v>
      </c>
      <c r="D21294" t="s">
        <v>0</v>
      </c>
    </row>
    <row r="21295" spans="1:4" x14ac:dyDescent="0.2">
      <c r="A21295" s="263" t="s">
        <v>5787</v>
      </c>
      <c r="B21295" s="263" t="s">
        <v>33917</v>
      </c>
      <c r="C21295" s="263" t="s">
        <v>20</v>
      </c>
      <c r="D21295" t="s">
        <v>0</v>
      </c>
    </row>
    <row r="21296" spans="1:4" x14ac:dyDescent="0.2">
      <c r="A21296" s="263" t="s">
        <v>21786</v>
      </c>
      <c r="B21296" s="263" t="s">
        <v>33917</v>
      </c>
      <c r="C21296" s="263" t="s">
        <v>20</v>
      </c>
      <c r="D21296" t="s">
        <v>0</v>
      </c>
    </row>
    <row r="21297" spans="1:4" x14ac:dyDescent="0.2">
      <c r="A21297" s="263" t="s">
        <v>5788</v>
      </c>
      <c r="B21297" s="263" t="s">
        <v>33918</v>
      </c>
      <c r="C21297" s="263" t="s">
        <v>20</v>
      </c>
      <c r="D21297" t="s">
        <v>0</v>
      </c>
    </row>
    <row r="21298" spans="1:4" x14ac:dyDescent="0.2">
      <c r="A21298" s="263" t="s">
        <v>21787</v>
      </c>
      <c r="B21298" s="263" t="s">
        <v>33918</v>
      </c>
      <c r="C21298" s="263" t="s">
        <v>20</v>
      </c>
      <c r="D21298" t="s">
        <v>0</v>
      </c>
    </row>
    <row r="21299" spans="1:4" x14ac:dyDescent="0.2">
      <c r="A21299" s="263" t="s">
        <v>5789</v>
      </c>
      <c r="B21299" s="263" t="s">
        <v>33919</v>
      </c>
      <c r="C21299" s="263" t="s">
        <v>20</v>
      </c>
      <c r="D21299" t="s">
        <v>0</v>
      </c>
    </row>
    <row r="21300" spans="1:4" x14ac:dyDescent="0.2">
      <c r="A21300" s="263" t="s">
        <v>21788</v>
      </c>
      <c r="B21300" s="263" t="s">
        <v>33919</v>
      </c>
      <c r="C21300" s="263" t="s">
        <v>20</v>
      </c>
      <c r="D21300" t="s">
        <v>0</v>
      </c>
    </row>
    <row r="21301" spans="1:4" x14ac:dyDescent="0.2">
      <c r="A21301" s="263" t="s">
        <v>5790</v>
      </c>
      <c r="B21301" s="263" t="s">
        <v>33920</v>
      </c>
      <c r="C21301" s="263" t="s">
        <v>20</v>
      </c>
      <c r="D21301" t="s">
        <v>0</v>
      </c>
    </row>
    <row r="21302" spans="1:4" x14ac:dyDescent="0.2">
      <c r="A21302" s="263" t="s">
        <v>21789</v>
      </c>
      <c r="B21302" s="263" t="s">
        <v>33920</v>
      </c>
      <c r="C21302" s="263" t="s">
        <v>20</v>
      </c>
      <c r="D21302" t="s">
        <v>0</v>
      </c>
    </row>
    <row r="21303" spans="1:4" x14ac:dyDescent="0.2">
      <c r="A21303" s="263" t="s">
        <v>5791</v>
      </c>
      <c r="B21303" s="263" t="s">
        <v>33921</v>
      </c>
      <c r="C21303" s="263" t="s">
        <v>20</v>
      </c>
      <c r="D21303" t="s">
        <v>0</v>
      </c>
    </row>
    <row r="21304" spans="1:4" x14ac:dyDescent="0.2">
      <c r="A21304" s="263" t="s">
        <v>21790</v>
      </c>
      <c r="B21304" s="263" t="s">
        <v>33921</v>
      </c>
      <c r="C21304" s="263" t="s">
        <v>20</v>
      </c>
      <c r="D21304" t="s">
        <v>0</v>
      </c>
    </row>
    <row r="21305" spans="1:4" x14ac:dyDescent="0.2">
      <c r="A21305" s="263" t="s">
        <v>5792</v>
      </c>
      <c r="B21305" s="263" t="s">
        <v>33922</v>
      </c>
      <c r="C21305" s="263" t="s">
        <v>20</v>
      </c>
      <c r="D21305" t="s">
        <v>0</v>
      </c>
    </row>
    <row r="21306" spans="1:4" x14ac:dyDescent="0.2">
      <c r="A21306" s="263" t="s">
        <v>21791</v>
      </c>
      <c r="B21306" s="263" t="s">
        <v>33922</v>
      </c>
      <c r="C21306" s="263" t="s">
        <v>20</v>
      </c>
      <c r="D21306" t="s">
        <v>0</v>
      </c>
    </row>
    <row r="21307" spans="1:4" x14ac:dyDescent="0.2">
      <c r="A21307" s="263" t="s">
        <v>5793</v>
      </c>
      <c r="B21307" s="263" t="s">
        <v>33923</v>
      </c>
      <c r="C21307" s="263" t="s">
        <v>20</v>
      </c>
      <c r="D21307" t="s">
        <v>0</v>
      </c>
    </row>
    <row r="21308" spans="1:4" x14ac:dyDescent="0.2">
      <c r="A21308" s="263" t="s">
        <v>21792</v>
      </c>
      <c r="B21308" s="263" t="s">
        <v>33923</v>
      </c>
      <c r="C21308" s="263" t="s">
        <v>20</v>
      </c>
      <c r="D21308" t="s">
        <v>0</v>
      </c>
    </row>
    <row r="21309" spans="1:4" x14ac:dyDescent="0.2">
      <c r="A21309" s="263" t="s">
        <v>5794</v>
      </c>
      <c r="B21309" s="263" t="s">
        <v>33924</v>
      </c>
      <c r="C21309" s="263" t="s">
        <v>20</v>
      </c>
      <c r="D21309" t="s">
        <v>0</v>
      </c>
    </row>
    <row r="21310" spans="1:4" x14ac:dyDescent="0.2">
      <c r="A21310" s="263" t="s">
        <v>21793</v>
      </c>
      <c r="B21310" s="263" t="s">
        <v>33924</v>
      </c>
      <c r="C21310" s="263" t="s">
        <v>20</v>
      </c>
      <c r="D21310" t="s">
        <v>0</v>
      </c>
    </row>
    <row r="21311" spans="1:4" x14ac:dyDescent="0.2">
      <c r="A21311" s="263" t="s">
        <v>5795</v>
      </c>
      <c r="B21311" s="263" t="s">
        <v>33925</v>
      </c>
      <c r="C21311" s="263" t="s">
        <v>20</v>
      </c>
      <c r="D21311" t="s">
        <v>0</v>
      </c>
    </row>
    <row r="21312" spans="1:4" x14ac:dyDescent="0.2">
      <c r="A21312" s="263" t="s">
        <v>21794</v>
      </c>
      <c r="B21312" s="263" t="s">
        <v>33925</v>
      </c>
      <c r="C21312" s="263" t="s">
        <v>20</v>
      </c>
      <c r="D21312" t="s">
        <v>0</v>
      </c>
    </row>
    <row r="21313" spans="1:4" x14ac:dyDescent="0.2">
      <c r="A21313" s="263" t="s">
        <v>5796</v>
      </c>
      <c r="B21313" s="263" t="s">
        <v>33926</v>
      </c>
      <c r="C21313" s="263" t="s">
        <v>20</v>
      </c>
      <c r="D21313" t="s">
        <v>0</v>
      </c>
    </row>
    <row r="21314" spans="1:4" x14ac:dyDescent="0.2">
      <c r="A21314" s="263" t="s">
        <v>21795</v>
      </c>
      <c r="B21314" s="263" t="s">
        <v>33926</v>
      </c>
      <c r="C21314" s="263" t="s">
        <v>20</v>
      </c>
      <c r="D21314" t="s">
        <v>0</v>
      </c>
    </row>
    <row r="21315" spans="1:4" x14ac:dyDescent="0.2">
      <c r="A21315" s="263" t="s">
        <v>5797</v>
      </c>
      <c r="B21315" s="263" t="s">
        <v>33927</v>
      </c>
      <c r="C21315" s="263" t="s">
        <v>20</v>
      </c>
      <c r="D21315" t="s">
        <v>0</v>
      </c>
    </row>
    <row r="21316" spans="1:4" x14ac:dyDescent="0.2">
      <c r="A21316" s="263" t="s">
        <v>21796</v>
      </c>
      <c r="B21316" s="263" t="s">
        <v>33927</v>
      </c>
      <c r="C21316" s="263" t="s">
        <v>20</v>
      </c>
      <c r="D21316" t="s">
        <v>0</v>
      </c>
    </row>
    <row r="21317" spans="1:4" x14ac:dyDescent="0.2">
      <c r="A21317" s="263" t="s">
        <v>5798</v>
      </c>
      <c r="B21317" s="263" t="s">
        <v>33928</v>
      </c>
      <c r="C21317" s="263" t="s">
        <v>20</v>
      </c>
      <c r="D21317" t="s">
        <v>0</v>
      </c>
    </row>
    <row r="21318" spans="1:4" x14ac:dyDescent="0.2">
      <c r="A21318" s="263" t="s">
        <v>21797</v>
      </c>
      <c r="B21318" s="263" t="s">
        <v>33928</v>
      </c>
      <c r="C21318" s="263" t="s">
        <v>20</v>
      </c>
      <c r="D21318" t="s">
        <v>0</v>
      </c>
    </row>
    <row r="21319" spans="1:4" x14ac:dyDescent="0.2">
      <c r="A21319" s="263" t="s">
        <v>5799</v>
      </c>
      <c r="B21319" s="263" t="s">
        <v>33929</v>
      </c>
      <c r="C21319" s="263" t="s">
        <v>20</v>
      </c>
      <c r="D21319" t="s">
        <v>0</v>
      </c>
    </row>
    <row r="21320" spans="1:4" x14ac:dyDescent="0.2">
      <c r="A21320" s="263" t="s">
        <v>21798</v>
      </c>
      <c r="B21320" s="263" t="s">
        <v>33929</v>
      </c>
      <c r="C21320" s="263" t="s">
        <v>20</v>
      </c>
      <c r="D21320" t="s">
        <v>0</v>
      </c>
    </row>
    <row r="21321" spans="1:4" x14ac:dyDescent="0.2">
      <c r="A21321" s="263" t="s">
        <v>5800</v>
      </c>
      <c r="B21321" s="263" t="s">
        <v>33930</v>
      </c>
      <c r="C21321" s="263" t="s">
        <v>20</v>
      </c>
      <c r="D21321" t="s">
        <v>0</v>
      </c>
    </row>
    <row r="21322" spans="1:4" x14ac:dyDescent="0.2">
      <c r="A21322" s="263" t="s">
        <v>21799</v>
      </c>
      <c r="B21322" s="263" t="s">
        <v>33930</v>
      </c>
      <c r="C21322" s="263" t="s">
        <v>20</v>
      </c>
      <c r="D21322" t="s">
        <v>0</v>
      </c>
    </row>
    <row r="21323" spans="1:4" x14ac:dyDescent="0.2">
      <c r="A21323" s="263" t="s">
        <v>5801</v>
      </c>
      <c r="B21323" s="263" t="s">
        <v>33931</v>
      </c>
      <c r="C21323" s="263" t="s">
        <v>20</v>
      </c>
      <c r="D21323" t="s">
        <v>0</v>
      </c>
    </row>
    <row r="21324" spans="1:4" x14ac:dyDescent="0.2">
      <c r="A21324" s="263" t="s">
        <v>21800</v>
      </c>
      <c r="B21324" s="263" t="s">
        <v>33931</v>
      </c>
      <c r="C21324" s="263" t="s">
        <v>20</v>
      </c>
      <c r="D21324" t="s">
        <v>0</v>
      </c>
    </row>
    <row r="21325" spans="1:4" x14ac:dyDescent="0.2">
      <c r="A21325" s="263" t="s">
        <v>5802</v>
      </c>
      <c r="B21325" s="263" t="s">
        <v>33932</v>
      </c>
      <c r="C21325" s="263" t="s">
        <v>20</v>
      </c>
      <c r="D21325" t="s">
        <v>0</v>
      </c>
    </row>
    <row r="21326" spans="1:4" x14ac:dyDescent="0.2">
      <c r="A21326" s="263" t="s">
        <v>21801</v>
      </c>
      <c r="B21326" s="263" t="s">
        <v>33932</v>
      </c>
      <c r="C21326" s="263" t="s">
        <v>20</v>
      </c>
      <c r="D21326" t="s">
        <v>0</v>
      </c>
    </row>
    <row r="21327" spans="1:4" x14ac:dyDescent="0.2">
      <c r="A21327" s="263" t="s">
        <v>5803</v>
      </c>
      <c r="B21327" s="263" t="s">
        <v>33933</v>
      </c>
      <c r="C21327" s="263" t="s">
        <v>20</v>
      </c>
      <c r="D21327" t="s">
        <v>0</v>
      </c>
    </row>
    <row r="21328" spans="1:4" x14ac:dyDescent="0.2">
      <c r="A21328" s="263" t="s">
        <v>21802</v>
      </c>
      <c r="B21328" s="263" t="s">
        <v>33933</v>
      </c>
      <c r="C21328" s="263" t="s">
        <v>20</v>
      </c>
      <c r="D21328" t="s">
        <v>0</v>
      </c>
    </row>
    <row r="21329" spans="1:4" x14ac:dyDescent="0.2">
      <c r="A21329" s="263" t="s">
        <v>5804</v>
      </c>
      <c r="B21329" s="263" t="s">
        <v>33934</v>
      </c>
      <c r="C21329" s="263" t="s">
        <v>20</v>
      </c>
      <c r="D21329" t="s">
        <v>0</v>
      </c>
    </row>
    <row r="21330" spans="1:4" x14ac:dyDescent="0.2">
      <c r="A21330" s="263" t="s">
        <v>21803</v>
      </c>
      <c r="B21330" s="263" t="s">
        <v>33934</v>
      </c>
      <c r="C21330" s="263" t="s">
        <v>20</v>
      </c>
      <c r="D21330" t="s">
        <v>0</v>
      </c>
    </row>
    <row r="21331" spans="1:4" x14ac:dyDescent="0.2">
      <c r="A21331" s="263" t="s">
        <v>5805</v>
      </c>
      <c r="B21331" s="263" t="s">
        <v>33935</v>
      </c>
      <c r="C21331" s="263" t="s">
        <v>20</v>
      </c>
      <c r="D21331" t="s">
        <v>0</v>
      </c>
    </row>
    <row r="21332" spans="1:4" x14ac:dyDescent="0.2">
      <c r="A21332" s="263" t="s">
        <v>21804</v>
      </c>
      <c r="B21332" s="263" t="s">
        <v>33935</v>
      </c>
      <c r="C21332" s="263" t="s">
        <v>20</v>
      </c>
      <c r="D21332" t="s">
        <v>0</v>
      </c>
    </row>
    <row r="21333" spans="1:4" x14ac:dyDescent="0.2">
      <c r="A21333" s="263" t="s">
        <v>5806</v>
      </c>
      <c r="B21333" s="263" t="s">
        <v>33936</v>
      </c>
      <c r="C21333" s="263" t="s">
        <v>20</v>
      </c>
      <c r="D21333" t="s">
        <v>0</v>
      </c>
    </row>
    <row r="21334" spans="1:4" x14ac:dyDescent="0.2">
      <c r="A21334" s="263" t="s">
        <v>21805</v>
      </c>
      <c r="B21334" s="263" t="s">
        <v>33936</v>
      </c>
      <c r="C21334" s="263" t="s">
        <v>20</v>
      </c>
      <c r="D21334" t="s">
        <v>0</v>
      </c>
    </row>
    <row r="21335" spans="1:4" x14ac:dyDescent="0.2">
      <c r="A21335" s="263" t="s">
        <v>5807</v>
      </c>
      <c r="B21335" s="263" t="s">
        <v>33937</v>
      </c>
      <c r="C21335" s="263" t="s">
        <v>20</v>
      </c>
      <c r="D21335" t="s">
        <v>0</v>
      </c>
    </row>
    <row r="21336" spans="1:4" x14ac:dyDescent="0.2">
      <c r="A21336" s="263" t="s">
        <v>21806</v>
      </c>
      <c r="B21336" s="263" t="s">
        <v>33937</v>
      </c>
      <c r="C21336" s="263" t="s">
        <v>20</v>
      </c>
      <c r="D21336" t="s">
        <v>0</v>
      </c>
    </row>
    <row r="21337" spans="1:4" x14ac:dyDescent="0.2">
      <c r="A21337" s="263" t="s">
        <v>5808</v>
      </c>
      <c r="B21337" s="263" t="s">
        <v>33938</v>
      </c>
      <c r="C21337" s="263" t="s">
        <v>20</v>
      </c>
      <c r="D21337" t="s">
        <v>0</v>
      </c>
    </row>
    <row r="21338" spans="1:4" x14ac:dyDescent="0.2">
      <c r="A21338" s="263" t="s">
        <v>21807</v>
      </c>
      <c r="B21338" s="263" t="s">
        <v>33938</v>
      </c>
      <c r="C21338" s="263" t="s">
        <v>20</v>
      </c>
      <c r="D21338" t="s">
        <v>0</v>
      </c>
    </row>
    <row r="21339" spans="1:4" x14ac:dyDescent="0.2">
      <c r="A21339" s="263" t="s">
        <v>11078</v>
      </c>
      <c r="B21339" s="263" t="s">
        <v>33939</v>
      </c>
      <c r="C21339" s="263" t="s">
        <v>20</v>
      </c>
      <c r="D21339" t="s">
        <v>0</v>
      </c>
    </row>
    <row r="21340" spans="1:4" x14ac:dyDescent="0.2">
      <c r="A21340" s="263" t="s">
        <v>21808</v>
      </c>
      <c r="B21340" s="263" t="s">
        <v>33939</v>
      </c>
      <c r="C21340" s="263" t="s">
        <v>20</v>
      </c>
      <c r="D21340" t="s">
        <v>0</v>
      </c>
    </row>
    <row r="21341" spans="1:4" x14ac:dyDescent="0.2">
      <c r="A21341" s="263" t="s">
        <v>11079</v>
      </c>
      <c r="B21341" s="263" t="s">
        <v>33940</v>
      </c>
      <c r="C21341" s="263" t="s">
        <v>20</v>
      </c>
      <c r="D21341" t="s">
        <v>0</v>
      </c>
    </row>
    <row r="21342" spans="1:4" x14ac:dyDescent="0.2">
      <c r="A21342" s="263" t="s">
        <v>21809</v>
      </c>
      <c r="B21342" s="263" t="s">
        <v>33940</v>
      </c>
      <c r="C21342" s="263" t="s">
        <v>20</v>
      </c>
      <c r="D21342" t="s">
        <v>0</v>
      </c>
    </row>
    <row r="21343" spans="1:4" x14ac:dyDescent="0.2">
      <c r="A21343" s="263" t="s">
        <v>5809</v>
      </c>
      <c r="B21343" s="263" t="s">
        <v>33941</v>
      </c>
      <c r="C21343" s="263" t="s">
        <v>20</v>
      </c>
      <c r="D21343" t="s">
        <v>0</v>
      </c>
    </row>
    <row r="21344" spans="1:4" x14ac:dyDescent="0.2">
      <c r="A21344" s="263" t="s">
        <v>21810</v>
      </c>
      <c r="B21344" s="263" t="s">
        <v>33941</v>
      </c>
      <c r="C21344" s="263" t="s">
        <v>20</v>
      </c>
      <c r="D21344" t="s">
        <v>0</v>
      </c>
    </row>
    <row r="21345" spans="1:4" x14ac:dyDescent="0.2">
      <c r="A21345" s="263" t="s">
        <v>5810</v>
      </c>
      <c r="B21345" s="263" t="s">
        <v>33942</v>
      </c>
      <c r="C21345" s="263" t="s">
        <v>20</v>
      </c>
      <c r="D21345" t="s">
        <v>0</v>
      </c>
    </row>
    <row r="21346" spans="1:4" x14ac:dyDescent="0.2">
      <c r="A21346" s="263" t="s">
        <v>21811</v>
      </c>
      <c r="B21346" s="263" t="s">
        <v>33942</v>
      </c>
      <c r="C21346" s="263" t="s">
        <v>20</v>
      </c>
      <c r="D21346" t="s">
        <v>0</v>
      </c>
    </row>
    <row r="21347" spans="1:4" x14ac:dyDescent="0.2">
      <c r="A21347" s="263" t="s">
        <v>5811</v>
      </c>
      <c r="B21347" s="263" t="s">
        <v>33943</v>
      </c>
      <c r="C21347" s="263" t="s">
        <v>20</v>
      </c>
      <c r="D21347" t="s">
        <v>0</v>
      </c>
    </row>
    <row r="21348" spans="1:4" x14ac:dyDescent="0.2">
      <c r="A21348" s="263" t="s">
        <v>21812</v>
      </c>
      <c r="B21348" s="263" t="s">
        <v>33943</v>
      </c>
      <c r="C21348" s="263" t="s">
        <v>20</v>
      </c>
      <c r="D21348" t="s">
        <v>0</v>
      </c>
    </row>
    <row r="21349" spans="1:4" x14ac:dyDescent="0.2">
      <c r="A21349" s="263" t="s">
        <v>5812</v>
      </c>
      <c r="B21349" s="263" t="s">
        <v>33944</v>
      </c>
      <c r="C21349" s="263" t="s">
        <v>20</v>
      </c>
      <c r="D21349" t="s">
        <v>0</v>
      </c>
    </row>
    <row r="21350" spans="1:4" x14ac:dyDescent="0.2">
      <c r="A21350" s="263" t="s">
        <v>21813</v>
      </c>
      <c r="B21350" s="263" t="s">
        <v>33944</v>
      </c>
      <c r="C21350" s="263" t="s">
        <v>20</v>
      </c>
      <c r="D21350" t="s">
        <v>0</v>
      </c>
    </row>
    <row r="21351" spans="1:4" x14ac:dyDescent="0.2">
      <c r="A21351" s="263" t="s">
        <v>5813</v>
      </c>
      <c r="B21351" s="263" t="s">
        <v>33945</v>
      </c>
      <c r="C21351" s="263" t="s">
        <v>20</v>
      </c>
      <c r="D21351" t="s">
        <v>0</v>
      </c>
    </row>
    <row r="21352" spans="1:4" x14ac:dyDescent="0.2">
      <c r="A21352" s="263" t="s">
        <v>21814</v>
      </c>
      <c r="B21352" s="263" t="s">
        <v>33945</v>
      </c>
      <c r="C21352" s="263" t="s">
        <v>20</v>
      </c>
      <c r="D21352" t="s">
        <v>0</v>
      </c>
    </row>
    <row r="21353" spans="1:4" x14ac:dyDescent="0.2">
      <c r="A21353" s="263" t="s">
        <v>5814</v>
      </c>
      <c r="B21353" s="263" t="s">
        <v>33946</v>
      </c>
      <c r="C21353" s="263" t="s">
        <v>20</v>
      </c>
      <c r="D21353" t="s">
        <v>0</v>
      </c>
    </row>
    <row r="21354" spans="1:4" x14ac:dyDescent="0.2">
      <c r="A21354" s="263" t="s">
        <v>21815</v>
      </c>
      <c r="B21354" s="263" t="s">
        <v>33946</v>
      </c>
      <c r="C21354" s="263" t="s">
        <v>20</v>
      </c>
      <c r="D21354" t="s">
        <v>0</v>
      </c>
    </row>
    <row r="21355" spans="1:4" x14ac:dyDescent="0.2">
      <c r="A21355" s="263" t="s">
        <v>5815</v>
      </c>
      <c r="B21355" s="263" t="s">
        <v>33947</v>
      </c>
      <c r="C21355" s="263" t="s">
        <v>20</v>
      </c>
      <c r="D21355" t="s">
        <v>0</v>
      </c>
    </row>
    <row r="21356" spans="1:4" x14ac:dyDescent="0.2">
      <c r="A21356" s="263" t="s">
        <v>21816</v>
      </c>
      <c r="B21356" s="263" t="s">
        <v>33947</v>
      </c>
      <c r="C21356" s="263" t="s">
        <v>20</v>
      </c>
      <c r="D21356" t="s">
        <v>0</v>
      </c>
    </row>
    <row r="21357" spans="1:4" x14ac:dyDescent="0.2">
      <c r="A21357" s="263" t="s">
        <v>5816</v>
      </c>
      <c r="B21357" s="263" t="s">
        <v>33948</v>
      </c>
      <c r="C21357" s="263" t="s">
        <v>20</v>
      </c>
      <c r="D21357" t="s">
        <v>0</v>
      </c>
    </row>
    <row r="21358" spans="1:4" x14ac:dyDescent="0.2">
      <c r="A21358" s="263" t="s">
        <v>21817</v>
      </c>
      <c r="B21358" s="263" t="s">
        <v>33948</v>
      </c>
      <c r="C21358" s="263" t="s">
        <v>20</v>
      </c>
      <c r="D21358" t="s">
        <v>0</v>
      </c>
    </row>
    <row r="21359" spans="1:4" x14ac:dyDescent="0.2">
      <c r="A21359" s="263" t="s">
        <v>5832</v>
      </c>
      <c r="B21359" s="263" t="s">
        <v>33949</v>
      </c>
      <c r="C21359" s="263" t="s">
        <v>12</v>
      </c>
      <c r="D21359" t="s">
        <v>2</v>
      </c>
    </row>
    <row r="21360" spans="1:4" x14ac:dyDescent="0.2">
      <c r="A21360" s="263" t="s">
        <v>21818</v>
      </c>
      <c r="B21360" s="263" t="s">
        <v>33949</v>
      </c>
      <c r="C21360" s="263" t="s">
        <v>12</v>
      </c>
      <c r="D21360" t="s">
        <v>2</v>
      </c>
    </row>
    <row r="21361" spans="1:4" x14ac:dyDescent="0.2">
      <c r="A21361" s="263" t="s">
        <v>5833</v>
      </c>
      <c r="B21361" s="263" t="s">
        <v>33950</v>
      </c>
      <c r="C21361" s="263" t="s">
        <v>12</v>
      </c>
      <c r="D21361" t="s">
        <v>2</v>
      </c>
    </row>
    <row r="21362" spans="1:4" x14ac:dyDescent="0.2">
      <c r="A21362" s="263" t="s">
        <v>21819</v>
      </c>
      <c r="B21362" s="263" t="s">
        <v>33950</v>
      </c>
      <c r="C21362" s="263" t="s">
        <v>12</v>
      </c>
      <c r="D21362" t="s">
        <v>2</v>
      </c>
    </row>
    <row r="21363" spans="1:4" x14ac:dyDescent="0.2">
      <c r="A21363" s="263" t="s">
        <v>5834</v>
      </c>
      <c r="B21363" s="263" t="s">
        <v>33951</v>
      </c>
      <c r="C21363" s="263" t="s">
        <v>12</v>
      </c>
      <c r="D21363" t="s">
        <v>2</v>
      </c>
    </row>
    <row r="21364" spans="1:4" x14ac:dyDescent="0.2">
      <c r="A21364" s="263" t="s">
        <v>21820</v>
      </c>
      <c r="B21364" s="263" t="s">
        <v>33951</v>
      </c>
      <c r="C21364" s="263" t="s">
        <v>12</v>
      </c>
      <c r="D21364" t="s">
        <v>2</v>
      </c>
    </row>
    <row r="21365" spans="1:4" x14ac:dyDescent="0.2">
      <c r="A21365" s="263" t="s">
        <v>5835</v>
      </c>
      <c r="B21365" s="263" t="s">
        <v>33952</v>
      </c>
      <c r="C21365" s="263" t="s">
        <v>12</v>
      </c>
      <c r="D21365" t="s">
        <v>2</v>
      </c>
    </row>
    <row r="21366" spans="1:4" x14ac:dyDescent="0.2">
      <c r="A21366" s="263" t="s">
        <v>21821</v>
      </c>
      <c r="B21366" s="263" t="s">
        <v>33952</v>
      </c>
      <c r="C21366" s="263" t="s">
        <v>12</v>
      </c>
      <c r="D21366" t="s">
        <v>2</v>
      </c>
    </row>
    <row r="21367" spans="1:4" x14ac:dyDescent="0.2">
      <c r="A21367" s="263" t="s">
        <v>5836</v>
      </c>
      <c r="B21367" s="263" t="s">
        <v>33953</v>
      </c>
      <c r="C21367" s="263" t="s">
        <v>12</v>
      </c>
      <c r="D21367" t="s">
        <v>2</v>
      </c>
    </row>
    <row r="21368" spans="1:4" x14ac:dyDescent="0.2">
      <c r="A21368" s="263" t="s">
        <v>21822</v>
      </c>
      <c r="B21368" s="263" t="s">
        <v>33953</v>
      </c>
      <c r="C21368" s="263" t="s">
        <v>12</v>
      </c>
      <c r="D21368" t="s">
        <v>2</v>
      </c>
    </row>
    <row r="21369" spans="1:4" x14ac:dyDescent="0.2">
      <c r="A21369" s="263" t="s">
        <v>5837</v>
      </c>
      <c r="B21369" s="263" t="s">
        <v>33954</v>
      </c>
      <c r="C21369" s="263" t="s">
        <v>12</v>
      </c>
      <c r="D21369" t="s">
        <v>2</v>
      </c>
    </row>
    <row r="21370" spans="1:4" x14ac:dyDescent="0.2">
      <c r="A21370" s="263" t="s">
        <v>21823</v>
      </c>
      <c r="B21370" s="263" t="s">
        <v>33954</v>
      </c>
      <c r="C21370" s="263" t="s">
        <v>12</v>
      </c>
      <c r="D21370" t="s">
        <v>2</v>
      </c>
    </row>
    <row r="21371" spans="1:4" x14ac:dyDescent="0.2">
      <c r="A21371" s="263" t="s">
        <v>5838</v>
      </c>
      <c r="B21371" s="263" t="s">
        <v>33955</v>
      </c>
      <c r="C21371" s="263" t="s">
        <v>12</v>
      </c>
      <c r="D21371" t="s">
        <v>2</v>
      </c>
    </row>
    <row r="21372" spans="1:4" x14ac:dyDescent="0.2">
      <c r="A21372" s="263" t="s">
        <v>21824</v>
      </c>
      <c r="B21372" s="263" t="s">
        <v>33955</v>
      </c>
      <c r="C21372" s="263" t="s">
        <v>12</v>
      </c>
      <c r="D21372" t="s">
        <v>2</v>
      </c>
    </row>
    <row r="21373" spans="1:4" x14ac:dyDescent="0.2">
      <c r="A21373" s="263" t="s">
        <v>5839</v>
      </c>
      <c r="B21373" s="263" t="s">
        <v>33956</v>
      </c>
      <c r="C21373" s="263" t="s">
        <v>12</v>
      </c>
      <c r="D21373" t="s">
        <v>2</v>
      </c>
    </row>
    <row r="21374" spans="1:4" x14ac:dyDescent="0.2">
      <c r="A21374" s="263" t="s">
        <v>21825</v>
      </c>
      <c r="B21374" s="263" t="s">
        <v>33956</v>
      </c>
      <c r="C21374" s="263" t="s">
        <v>12</v>
      </c>
      <c r="D21374" t="s">
        <v>2</v>
      </c>
    </row>
    <row r="21375" spans="1:4" x14ac:dyDescent="0.2">
      <c r="A21375" s="263" t="s">
        <v>5840</v>
      </c>
      <c r="B21375" s="263" t="s">
        <v>33957</v>
      </c>
      <c r="C21375" s="263" t="s">
        <v>12</v>
      </c>
      <c r="D21375" t="s">
        <v>2</v>
      </c>
    </row>
    <row r="21376" spans="1:4" x14ac:dyDescent="0.2">
      <c r="A21376" s="263" t="s">
        <v>21826</v>
      </c>
      <c r="B21376" s="263" t="s">
        <v>33957</v>
      </c>
      <c r="C21376" s="263" t="s">
        <v>12</v>
      </c>
      <c r="D21376" t="s">
        <v>2</v>
      </c>
    </row>
    <row r="21377" spans="1:4" x14ac:dyDescent="0.2">
      <c r="A21377" s="263" t="s">
        <v>5841</v>
      </c>
      <c r="B21377" s="263" t="s">
        <v>33958</v>
      </c>
      <c r="C21377" s="263" t="s">
        <v>12</v>
      </c>
      <c r="D21377" t="s">
        <v>2</v>
      </c>
    </row>
    <row r="21378" spans="1:4" x14ac:dyDescent="0.2">
      <c r="A21378" s="263" t="s">
        <v>21827</v>
      </c>
      <c r="B21378" s="263" t="s">
        <v>33958</v>
      </c>
      <c r="C21378" s="263" t="s">
        <v>12</v>
      </c>
      <c r="D21378" t="s">
        <v>2</v>
      </c>
    </row>
    <row r="21379" spans="1:4" x14ac:dyDescent="0.2">
      <c r="A21379" s="263" t="s">
        <v>5842</v>
      </c>
      <c r="B21379" s="263" t="s">
        <v>33959</v>
      </c>
      <c r="C21379" s="263" t="s">
        <v>12</v>
      </c>
      <c r="D21379" t="s">
        <v>2</v>
      </c>
    </row>
    <row r="21380" spans="1:4" x14ac:dyDescent="0.2">
      <c r="A21380" s="263" t="s">
        <v>21828</v>
      </c>
      <c r="B21380" s="263" t="s">
        <v>33959</v>
      </c>
      <c r="C21380" s="263" t="s">
        <v>12</v>
      </c>
      <c r="D21380" t="s">
        <v>2</v>
      </c>
    </row>
    <row r="21381" spans="1:4" x14ac:dyDescent="0.2">
      <c r="A21381" s="263" t="s">
        <v>5843</v>
      </c>
      <c r="B21381" s="263" t="s">
        <v>33960</v>
      </c>
      <c r="C21381" s="263" t="s">
        <v>12</v>
      </c>
      <c r="D21381" t="s">
        <v>2</v>
      </c>
    </row>
    <row r="21382" spans="1:4" x14ac:dyDescent="0.2">
      <c r="A21382" s="263" t="s">
        <v>21829</v>
      </c>
      <c r="B21382" s="263" t="s">
        <v>33960</v>
      </c>
      <c r="C21382" s="263" t="s">
        <v>12</v>
      </c>
      <c r="D21382" t="s">
        <v>2</v>
      </c>
    </row>
    <row r="21383" spans="1:4" x14ac:dyDescent="0.2">
      <c r="A21383" s="263" t="s">
        <v>5844</v>
      </c>
      <c r="B21383" s="263" t="s">
        <v>33961</v>
      </c>
      <c r="C21383" s="263" t="s">
        <v>12</v>
      </c>
      <c r="D21383" t="s">
        <v>2</v>
      </c>
    </row>
    <row r="21384" spans="1:4" x14ac:dyDescent="0.2">
      <c r="A21384" s="263" t="s">
        <v>21830</v>
      </c>
      <c r="B21384" s="263" t="s">
        <v>33961</v>
      </c>
      <c r="C21384" s="263" t="s">
        <v>12</v>
      </c>
      <c r="D21384" t="s">
        <v>2</v>
      </c>
    </row>
    <row r="21385" spans="1:4" x14ac:dyDescent="0.2">
      <c r="A21385" s="263" t="s">
        <v>5845</v>
      </c>
      <c r="B21385" s="263" t="s">
        <v>33962</v>
      </c>
      <c r="C21385" s="263" t="s">
        <v>12</v>
      </c>
      <c r="D21385" t="s">
        <v>2</v>
      </c>
    </row>
    <row r="21386" spans="1:4" x14ac:dyDescent="0.2">
      <c r="A21386" s="263" t="s">
        <v>21831</v>
      </c>
      <c r="B21386" s="263" t="s">
        <v>33962</v>
      </c>
      <c r="C21386" s="263" t="s">
        <v>12</v>
      </c>
      <c r="D21386" t="s">
        <v>2</v>
      </c>
    </row>
    <row r="21387" spans="1:4" x14ac:dyDescent="0.2">
      <c r="A21387" s="263" t="s">
        <v>5846</v>
      </c>
      <c r="B21387" s="263" t="s">
        <v>33963</v>
      </c>
      <c r="C21387" s="263" t="s">
        <v>12</v>
      </c>
      <c r="D21387" t="s">
        <v>2</v>
      </c>
    </row>
    <row r="21388" spans="1:4" x14ac:dyDescent="0.2">
      <c r="A21388" s="263" t="s">
        <v>21832</v>
      </c>
      <c r="B21388" s="263" t="s">
        <v>33963</v>
      </c>
      <c r="C21388" s="263" t="s">
        <v>12</v>
      </c>
      <c r="D21388" t="s">
        <v>2</v>
      </c>
    </row>
    <row r="21389" spans="1:4" x14ac:dyDescent="0.2">
      <c r="A21389" s="263" t="s">
        <v>5847</v>
      </c>
      <c r="B21389" s="263" t="s">
        <v>33964</v>
      </c>
      <c r="C21389" s="263" t="s">
        <v>12</v>
      </c>
      <c r="D21389" t="s">
        <v>2</v>
      </c>
    </row>
    <row r="21390" spans="1:4" x14ac:dyDescent="0.2">
      <c r="A21390" s="263" t="s">
        <v>21833</v>
      </c>
      <c r="B21390" s="263" t="s">
        <v>33964</v>
      </c>
      <c r="C21390" s="263" t="s">
        <v>12</v>
      </c>
      <c r="D21390" t="s">
        <v>2</v>
      </c>
    </row>
    <row r="21391" spans="1:4" x14ac:dyDescent="0.2">
      <c r="A21391" s="263" t="s">
        <v>5848</v>
      </c>
      <c r="B21391" s="263" t="s">
        <v>33965</v>
      </c>
      <c r="C21391" s="263" t="s">
        <v>12</v>
      </c>
      <c r="D21391" t="s">
        <v>2</v>
      </c>
    </row>
    <row r="21392" spans="1:4" x14ac:dyDescent="0.2">
      <c r="A21392" s="263" t="s">
        <v>21834</v>
      </c>
      <c r="B21392" s="263" t="s">
        <v>33965</v>
      </c>
      <c r="C21392" s="263" t="s">
        <v>12</v>
      </c>
      <c r="D21392" t="s">
        <v>2</v>
      </c>
    </row>
    <row r="21393" spans="1:4" x14ac:dyDescent="0.2">
      <c r="A21393" s="263" t="s">
        <v>5849</v>
      </c>
      <c r="B21393" s="263" t="s">
        <v>33966</v>
      </c>
      <c r="C21393" s="263" t="s">
        <v>12</v>
      </c>
      <c r="D21393" t="s">
        <v>2</v>
      </c>
    </row>
    <row r="21394" spans="1:4" x14ac:dyDescent="0.2">
      <c r="A21394" s="263" t="s">
        <v>21835</v>
      </c>
      <c r="B21394" s="263" t="s">
        <v>33966</v>
      </c>
      <c r="C21394" s="263" t="s">
        <v>12</v>
      </c>
      <c r="D21394" t="s">
        <v>2</v>
      </c>
    </row>
    <row r="21395" spans="1:4" x14ac:dyDescent="0.2">
      <c r="A21395" s="263" t="s">
        <v>5850</v>
      </c>
      <c r="B21395" s="263" t="s">
        <v>33967</v>
      </c>
      <c r="C21395" s="263" t="s">
        <v>12</v>
      </c>
      <c r="D21395" t="s">
        <v>2</v>
      </c>
    </row>
    <row r="21396" spans="1:4" x14ac:dyDescent="0.2">
      <c r="A21396" s="263" t="s">
        <v>21836</v>
      </c>
      <c r="B21396" s="263" t="s">
        <v>33967</v>
      </c>
      <c r="C21396" s="263" t="s">
        <v>12</v>
      </c>
      <c r="D21396" t="s">
        <v>2</v>
      </c>
    </row>
    <row r="21397" spans="1:4" x14ac:dyDescent="0.2">
      <c r="A21397" s="263" t="s">
        <v>5851</v>
      </c>
      <c r="B21397" s="263" t="s">
        <v>33968</v>
      </c>
      <c r="C21397" s="263" t="s">
        <v>12</v>
      </c>
      <c r="D21397" t="s">
        <v>2</v>
      </c>
    </row>
    <row r="21398" spans="1:4" x14ac:dyDescent="0.2">
      <c r="A21398" s="263" t="s">
        <v>21837</v>
      </c>
      <c r="B21398" s="263" t="s">
        <v>33968</v>
      </c>
      <c r="C21398" s="263" t="s">
        <v>12</v>
      </c>
      <c r="D21398" t="s">
        <v>2</v>
      </c>
    </row>
    <row r="21399" spans="1:4" x14ac:dyDescent="0.2">
      <c r="A21399" s="263" t="s">
        <v>5852</v>
      </c>
      <c r="B21399" s="263" t="s">
        <v>33969</v>
      </c>
      <c r="C21399" s="263" t="s">
        <v>12</v>
      </c>
      <c r="D21399" t="s">
        <v>2</v>
      </c>
    </row>
    <row r="21400" spans="1:4" x14ac:dyDescent="0.2">
      <c r="A21400" s="263" t="s">
        <v>21838</v>
      </c>
      <c r="B21400" s="263" t="s">
        <v>33969</v>
      </c>
      <c r="C21400" s="263" t="s">
        <v>12</v>
      </c>
      <c r="D21400" t="s">
        <v>2</v>
      </c>
    </row>
    <row r="21401" spans="1:4" x14ac:dyDescent="0.2">
      <c r="A21401" s="263" t="s">
        <v>5817</v>
      </c>
      <c r="B21401" s="263" t="s">
        <v>33970</v>
      </c>
      <c r="C21401" s="263" t="s">
        <v>12</v>
      </c>
      <c r="D21401" t="s">
        <v>2</v>
      </c>
    </row>
    <row r="21402" spans="1:4" x14ac:dyDescent="0.2">
      <c r="A21402" s="263" t="s">
        <v>21839</v>
      </c>
      <c r="B21402" s="263" t="s">
        <v>33970</v>
      </c>
      <c r="C21402" s="263" t="s">
        <v>12</v>
      </c>
      <c r="D21402" t="s">
        <v>2</v>
      </c>
    </row>
    <row r="21403" spans="1:4" x14ac:dyDescent="0.2">
      <c r="A21403" s="263" t="s">
        <v>5818</v>
      </c>
      <c r="B21403" s="263" t="s">
        <v>33971</v>
      </c>
      <c r="C21403" s="263" t="s">
        <v>12</v>
      </c>
      <c r="D21403" t="s">
        <v>2</v>
      </c>
    </row>
    <row r="21404" spans="1:4" x14ac:dyDescent="0.2">
      <c r="A21404" s="263" t="s">
        <v>21840</v>
      </c>
      <c r="B21404" s="263" t="s">
        <v>33971</v>
      </c>
      <c r="C21404" s="263" t="s">
        <v>12</v>
      </c>
      <c r="D21404" t="s">
        <v>2</v>
      </c>
    </row>
    <row r="21405" spans="1:4" x14ac:dyDescent="0.2">
      <c r="A21405" s="263" t="s">
        <v>5819</v>
      </c>
      <c r="B21405" s="263" t="s">
        <v>33972</v>
      </c>
      <c r="C21405" s="263" t="s">
        <v>12</v>
      </c>
      <c r="D21405" t="s">
        <v>2</v>
      </c>
    </row>
    <row r="21406" spans="1:4" x14ac:dyDescent="0.2">
      <c r="A21406" s="263" t="s">
        <v>21841</v>
      </c>
      <c r="B21406" s="263" t="s">
        <v>33972</v>
      </c>
      <c r="C21406" s="263" t="s">
        <v>12</v>
      </c>
      <c r="D21406" t="s">
        <v>2</v>
      </c>
    </row>
    <row r="21407" spans="1:4" x14ac:dyDescent="0.2">
      <c r="A21407" s="263" t="s">
        <v>5820</v>
      </c>
      <c r="B21407" s="263" t="s">
        <v>33973</v>
      </c>
      <c r="C21407" s="263" t="s">
        <v>12</v>
      </c>
      <c r="D21407" t="s">
        <v>2</v>
      </c>
    </row>
    <row r="21408" spans="1:4" x14ac:dyDescent="0.2">
      <c r="A21408" s="263" t="s">
        <v>21842</v>
      </c>
      <c r="B21408" s="263" t="s">
        <v>33973</v>
      </c>
      <c r="C21408" s="263" t="s">
        <v>12</v>
      </c>
      <c r="D21408" t="s">
        <v>2</v>
      </c>
    </row>
    <row r="21409" spans="1:4" x14ac:dyDescent="0.2">
      <c r="A21409" s="263" t="s">
        <v>5821</v>
      </c>
      <c r="B21409" s="263" t="s">
        <v>33974</v>
      </c>
      <c r="C21409" s="263" t="s">
        <v>12</v>
      </c>
      <c r="D21409" t="s">
        <v>2</v>
      </c>
    </row>
    <row r="21410" spans="1:4" x14ac:dyDescent="0.2">
      <c r="A21410" s="263" t="s">
        <v>21843</v>
      </c>
      <c r="B21410" s="263" t="s">
        <v>33974</v>
      </c>
      <c r="C21410" s="263" t="s">
        <v>12</v>
      </c>
      <c r="D21410" t="s">
        <v>2</v>
      </c>
    </row>
    <row r="21411" spans="1:4" x14ac:dyDescent="0.2">
      <c r="A21411" s="263" t="s">
        <v>11080</v>
      </c>
      <c r="B21411" s="263" t="s">
        <v>33975</v>
      </c>
      <c r="C21411" s="263" t="s">
        <v>12</v>
      </c>
      <c r="D21411" t="s">
        <v>2</v>
      </c>
    </row>
    <row r="21412" spans="1:4" x14ac:dyDescent="0.2">
      <c r="A21412" s="263" t="s">
        <v>21844</v>
      </c>
      <c r="B21412" s="263" t="s">
        <v>33975</v>
      </c>
      <c r="C21412" s="263" t="s">
        <v>12</v>
      </c>
      <c r="D21412" t="s">
        <v>2</v>
      </c>
    </row>
    <row r="21413" spans="1:4" x14ac:dyDescent="0.2">
      <c r="A21413" s="263" t="s">
        <v>11081</v>
      </c>
      <c r="B21413" s="263" t="s">
        <v>33976</v>
      </c>
      <c r="C21413" s="263" t="s">
        <v>12</v>
      </c>
      <c r="D21413" t="s">
        <v>2</v>
      </c>
    </row>
    <row r="21414" spans="1:4" x14ac:dyDescent="0.2">
      <c r="A21414" s="263" t="s">
        <v>21845</v>
      </c>
      <c r="B21414" s="263" t="s">
        <v>33976</v>
      </c>
      <c r="C21414" s="263" t="s">
        <v>12</v>
      </c>
      <c r="D21414" t="s">
        <v>2</v>
      </c>
    </row>
    <row r="21415" spans="1:4" x14ac:dyDescent="0.2">
      <c r="A21415" s="263" t="s">
        <v>5822</v>
      </c>
      <c r="B21415" s="263" t="s">
        <v>33977</v>
      </c>
      <c r="C21415" s="263" t="s">
        <v>12</v>
      </c>
      <c r="D21415" t="s">
        <v>2</v>
      </c>
    </row>
    <row r="21416" spans="1:4" x14ac:dyDescent="0.2">
      <c r="A21416" s="263" t="s">
        <v>21846</v>
      </c>
      <c r="B21416" s="263" t="s">
        <v>33977</v>
      </c>
      <c r="C21416" s="263" t="s">
        <v>12</v>
      </c>
      <c r="D21416" t="s">
        <v>2</v>
      </c>
    </row>
    <row r="21417" spans="1:4" x14ac:dyDescent="0.2">
      <c r="A21417" s="263" t="s">
        <v>5823</v>
      </c>
      <c r="B21417" s="263" t="s">
        <v>33978</v>
      </c>
      <c r="C21417" s="263" t="s">
        <v>12</v>
      </c>
      <c r="D21417" t="s">
        <v>2</v>
      </c>
    </row>
    <row r="21418" spans="1:4" x14ac:dyDescent="0.2">
      <c r="A21418" s="263" t="s">
        <v>21847</v>
      </c>
      <c r="B21418" s="263" t="s">
        <v>33978</v>
      </c>
      <c r="C21418" s="263" t="s">
        <v>12</v>
      </c>
      <c r="D21418" t="s">
        <v>2</v>
      </c>
    </row>
    <row r="21419" spans="1:4" x14ac:dyDescent="0.2">
      <c r="A21419" s="263" t="s">
        <v>5824</v>
      </c>
      <c r="B21419" s="263" t="s">
        <v>33979</v>
      </c>
      <c r="C21419" s="263" t="s">
        <v>12</v>
      </c>
      <c r="D21419" t="s">
        <v>2</v>
      </c>
    </row>
    <row r="21420" spans="1:4" x14ac:dyDescent="0.2">
      <c r="A21420" s="263" t="s">
        <v>21848</v>
      </c>
      <c r="B21420" s="263" t="s">
        <v>33979</v>
      </c>
      <c r="C21420" s="263" t="s">
        <v>12</v>
      </c>
      <c r="D21420" t="s">
        <v>2</v>
      </c>
    </row>
    <row r="21421" spans="1:4" x14ac:dyDescent="0.2">
      <c r="A21421" s="263" t="s">
        <v>5825</v>
      </c>
      <c r="B21421" s="263" t="s">
        <v>33980</v>
      </c>
      <c r="C21421" s="263" t="s">
        <v>12</v>
      </c>
      <c r="D21421" t="s">
        <v>2</v>
      </c>
    </row>
    <row r="21422" spans="1:4" x14ac:dyDescent="0.2">
      <c r="A21422" s="263" t="s">
        <v>21849</v>
      </c>
      <c r="B21422" s="263" t="s">
        <v>33980</v>
      </c>
      <c r="C21422" s="263" t="s">
        <v>12</v>
      </c>
      <c r="D21422" t="s">
        <v>2</v>
      </c>
    </row>
    <row r="21423" spans="1:4" x14ac:dyDescent="0.2">
      <c r="A21423" s="263" t="s">
        <v>5826</v>
      </c>
      <c r="B21423" s="263" t="s">
        <v>33981</v>
      </c>
      <c r="C21423" s="263" t="s">
        <v>12</v>
      </c>
      <c r="D21423" t="s">
        <v>2</v>
      </c>
    </row>
    <row r="21424" spans="1:4" x14ac:dyDescent="0.2">
      <c r="A21424" s="263" t="s">
        <v>21850</v>
      </c>
      <c r="B21424" s="263" t="s">
        <v>33981</v>
      </c>
      <c r="C21424" s="263" t="s">
        <v>12</v>
      </c>
      <c r="D21424" t="s">
        <v>2</v>
      </c>
    </row>
    <row r="21425" spans="1:4" x14ac:dyDescent="0.2">
      <c r="A21425" s="263" t="s">
        <v>11082</v>
      </c>
      <c r="B21425" s="263" t="s">
        <v>33982</v>
      </c>
      <c r="C21425" s="263" t="s">
        <v>12</v>
      </c>
      <c r="D21425" t="s">
        <v>2</v>
      </c>
    </row>
    <row r="21426" spans="1:4" x14ac:dyDescent="0.2">
      <c r="A21426" s="263" t="s">
        <v>21851</v>
      </c>
      <c r="B21426" s="263" t="s">
        <v>33982</v>
      </c>
      <c r="C21426" s="263" t="s">
        <v>12</v>
      </c>
      <c r="D21426" t="s">
        <v>2</v>
      </c>
    </row>
    <row r="21427" spans="1:4" x14ac:dyDescent="0.2">
      <c r="A21427" s="263" t="s">
        <v>11083</v>
      </c>
      <c r="B21427" s="263" t="s">
        <v>33983</v>
      </c>
      <c r="C21427" s="263" t="s">
        <v>12</v>
      </c>
      <c r="D21427" t="s">
        <v>2</v>
      </c>
    </row>
    <row r="21428" spans="1:4" x14ac:dyDescent="0.2">
      <c r="A21428" s="263" t="s">
        <v>21852</v>
      </c>
      <c r="B21428" s="263" t="s">
        <v>33983</v>
      </c>
      <c r="C21428" s="263" t="s">
        <v>12</v>
      </c>
      <c r="D21428" t="s">
        <v>2</v>
      </c>
    </row>
    <row r="21429" spans="1:4" x14ac:dyDescent="0.2">
      <c r="A21429" s="263" t="s">
        <v>5827</v>
      </c>
      <c r="B21429" s="263" t="s">
        <v>33984</v>
      </c>
      <c r="C21429" s="263" t="s">
        <v>12</v>
      </c>
      <c r="D21429" t="s">
        <v>2</v>
      </c>
    </row>
    <row r="21430" spans="1:4" x14ac:dyDescent="0.2">
      <c r="A21430" s="263" t="s">
        <v>21853</v>
      </c>
      <c r="B21430" s="263" t="s">
        <v>33984</v>
      </c>
      <c r="C21430" s="263" t="s">
        <v>12</v>
      </c>
      <c r="D21430" t="s">
        <v>2</v>
      </c>
    </row>
    <row r="21431" spans="1:4" x14ac:dyDescent="0.2">
      <c r="A21431" s="263" t="s">
        <v>5828</v>
      </c>
      <c r="B21431" s="263" t="s">
        <v>33985</v>
      </c>
      <c r="C21431" s="263" t="s">
        <v>12</v>
      </c>
      <c r="D21431" t="s">
        <v>2</v>
      </c>
    </row>
    <row r="21432" spans="1:4" x14ac:dyDescent="0.2">
      <c r="A21432" s="263" t="s">
        <v>21854</v>
      </c>
      <c r="B21432" s="263" t="s">
        <v>33985</v>
      </c>
      <c r="C21432" s="263" t="s">
        <v>12</v>
      </c>
      <c r="D21432" t="s">
        <v>2</v>
      </c>
    </row>
    <row r="21433" spans="1:4" x14ac:dyDescent="0.2">
      <c r="A21433" s="263" t="s">
        <v>5829</v>
      </c>
      <c r="B21433" s="263" t="s">
        <v>33986</v>
      </c>
      <c r="C21433" s="263" t="s">
        <v>12</v>
      </c>
      <c r="D21433" t="s">
        <v>2</v>
      </c>
    </row>
    <row r="21434" spans="1:4" x14ac:dyDescent="0.2">
      <c r="A21434" s="263" t="s">
        <v>21855</v>
      </c>
      <c r="B21434" s="263" t="s">
        <v>33986</v>
      </c>
      <c r="C21434" s="263" t="s">
        <v>12</v>
      </c>
      <c r="D21434" t="s">
        <v>2</v>
      </c>
    </row>
    <row r="21435" spans="1:4" x14ac:dyDescent="0.2">
      <c r="A21435" s="263" t="s">
        <v>5830</v>
      </c>
      <c r="B21435" s="263" t="s">
        <v>33987</v>
      </c>
      <c r="C21435" s="263" t="s">
        <v>12</v>
      </c>
      <c r="D21435" t="s">
        <v>2</v>
      </c>
    </row>
    <row r="21436" spans="1:4" x14ac:dyDescent="0.2">
      <c r="A21436" s="263" t="s">
        <v>21856</v>
      </c>
      <c r="B21436" s="263" t="s">
        <v>33987</v>
      </c>
      <c r="C21436" s="263" t="s">
        <v>12</v>
      </c>
      <c r="D21436" t="s">
        <v>2</v>
      </c>
    </row>
    <row r="21437" spans="1:4" x14ac:dyDescent="0.2">
      <c r="A21437" s="263" t="s">
        <v>5831</v>
      </c>
      <c r="B21437" s="263" t="s">
        <v>33988</v>
      </c>
      <c r="C21437" s="263" t="s">
        <v>12</v>
      </c>
      <c r="D21437" t="s">
        <v>2</v>
      </c>
    </row>
    <row r="21438" spans="1:4" x14ac:dyDescent="0.2">
      <c r="A21438" s="263" t="s">
        <v>21857</v>
      </c>
      <c r="B21438" s="263" t="s">
        <v>33988</v>
      </c>
      <c r="C21438" s="263" t="s">
        <v>12</v>
      </c>
      <c r="D21438" t="s">
        <v>2</v>
      </c>
    </row>
    <row r="21439" spans="1:4" x14ac:dyDescent="0.2">
      <c r="A21439" s="263" t="s">
        <v>11084</v>
      </c>
      <c r="B21439" s="263" t="s">
        <v>33989</v>
      </c>
      <c r="C21439" s="263" t="s">
        <v>12</v>
      </c>
      <c r="D21439" t="s">
        <v>2</v>
      </c>
    </row>
    <row r="21440" spans="1:4" x14ac:dyDescent="0.2">
      <c r="A21440" s="263" t="s">
        <v>21858</v>
      </c>
      <c r="B21440" s="263" t="s">
        <v>33989</v>
      </c>
      <c r="C21440" s="263" t="s">
        <v>12</v>
      </c>
      <c r="D21440" t="s">
        <v>2</v>
      </c>
    </row>
    <row r="21441" spans="1:4" x14ac:dyDescent="0.2">
      <c r="A21441" s="263" t="s">
        <v>11085</v>
      </c>
      <c r="B21441" s="263" t="s">
        <v>33990</v>
      </c>
      <c r="C21441" s="263" t="s">
        <v>12</v>
      </c>
      <c r="D21441" t="s">
        <v>2</v>
      </c>
    </row>
    <row r="21442" spans="1:4" x14ac:dyDescent="0.2">
      <c r="A21442" s="263" t="s">
        <v>21859</v>
      </c>
      <c r="B21442" s="263" t="s">
        <v>33990</v>
      </c>
      <c r="C21442" s="263" t="s">
        <v>12</v>
      </c>
      <c r="D21442" t="s">
        <v>2</v>
      </c>
    </row>
    <row r="21443" spans="1:4" x14ac:dyDescent="0.2">
      <c r="A21443" s="263" t="s">
        <v>5853</v>
      </c>
      <c r="B21443" s="263" t="s">
        <v>33991</v>
      </c>
      <c r="C21443" s="263" t="s">
        <v>20</v>
      </c>
      <c r="D21443" t="s">
        <v>0</v>
      </c>
    </row>
    <row r="21444" spans="1:4" x14ac:dyDescent="0.2">
      <c r="A21444" s="263" t="s">
        <v>21860</v>
      </c>
      <c r="B21444" s="263" t="s">
        <v>33991</v>
      </c>
      <c r="C21444" s="263" t="s">
        <v>20</v>
      </c>
      <c r="D21444" t="s">
        <v>0</v>
      </c>
    </row>
    <row r="21445" spans="1:4" x14ac:dyDescent="0.2">
      <c r="A21445" s="263" t="s">
        <v>5854</v>
      </c>
      <c r="B21445" s="263" t="s">
        <v>33992</v>
      </c>
      <c r="C21445" s="263" t="s">
        <v>20</v>
      </c>
      <c r="D21445" t="s">
        <v>0</v>
      </c>
    </row>
    <row r="21446" spans="1:4" x14ac:dyDescent="0.2">
      <c r="A21446" s="263" t="s">
        <v>21861</v>
      </c>
      <c r="B21446" s="263" t="s">
        <v>33992</v>
      </c>
      <c r="C21446" s="263" t="s">
        <v>20</v>
      </c>
      <c r="D21446" t="s">
        <v>0</v>
      </c>
    </row>
    <row r="21447" spans="1:4" x14ac:dyDescent="0.2">
      <c r="A21447" s="263" t="s">
        <v>5855</v>
      </c>
      <c r="B21447" s="263" t="s">
        <v>33993</v>
      </c>
      <c r="C21447" s="263" t="s">
        <v>20</v>
      </c>
      <c r="D21447" t="s">
        <v>0</v>
      </c>
    </row>
    <row r="21448" spans="1:4" x14ac:dyDescent="0.2">
      <c r="A21448" s="263" t="s">
        <v>21862</v>
      </c>
      <c r="B21448" s="263" t="s">
        <v>33993</v>
      </c>
      <c r="C21448" s="263" t="s">
        <v>20</v>
      </c>
      <c r="D21448" t="s">
        <v>0</v>
      </c>
    </row>
    <row r="21449" spans="1:4" x14ac:dyDescent="0.2">
      <c r="A21449" s="263" t="s">
        <v>5856</v>
      </c>
      <c r="B21449" s="263" t="s">
        <v>33994</v>
      </c>
      <c r="C21449" s="263" t="s">
        <v>20</v>
      </c>
      <c r="D21449" t="s">
        <v>0</v>
      </c>
    </row>
    <row r="21450" spans="1:4" x14ac:dyDescent="0.2">
      <c r="A21450" s="263" t="s">
        <v>21863</v>
      </c>
      <c r="B21450" s="263" t="s">
        <v>33994</v>
      </c>
      <c r="C21450" s="263" t="s">
        <v>20</v>
      </c>
      <c r="D21450" t="s">
        <v>0</v>
      </c>
    </row>
    <row r="21451" spans="1:4" x14ac:dyDescent="0.2">
      <c r="A21451" s="263" t="s">
        <v>5857</v>
      </c>
      <c r="B21451" s="263" t="s">
        <v>33995</v>
      </c>
      <c r="C21451" s="263" t="s">
        <v>20</v>
      </c>
      <c r="D21451" t="s">
        <v>0</v>
      </c>
    </row>
    <row r="21452" spans="1:4" x14ac:dyDescent="0.2">
      <c r="A21452" s="263" t="s">
        <v>21864</v>
      </c>
      <c r="B21452" s="263" t="s">
        <v>33995</v>
      </c>
      <c r="C21452" s="263" t="s">
        <v>20</v>
      </c>
      <c r="D21452" t="s">
        <v>0</v>
      </c>
    </row>
    <row r="21453" spans="1:4" x14ac:dyDescent="0.2">
      <c r="A21453" s="263" t="s">
        <v>5858</v>
      </c>
      <c r="B21453" s="263" t="s">
        <v>33996</v>
      </c>
      <c r="C21453" s="263" t="s">
        <v>20</v>
      </c>
      <c r="D21453" t="s">
        <v>0</v>
      </c>
    </row>
    <row r="21454" spans="1:4" x14ac:dyDescent="0.2">
      <c r="A21454" s="263" t="s">
        <v>21865</v>
      </c>
      <c r="B21454" s="263" t="s">
        <v>33996</v>
      </c>
      <c r="C21454" s="263" t="s">
        <v>20</v>
      </c>
      <c r="D21454" t="s">
        <v>0</v>
      </c>
    </row>
    <row r="21455" spans="1:4" x14ac:dyDescent="0.2">
      <c r="A21455" s="263" t="s">
        <v>5859</v>
      </c>
      <c r="B21455" s="263" t="s">
        <v>33997</v>
      </c>
      <c r="C21455" s="263" t="s">
        <v>20</v>
      </c>
      <c r="D21455" t="s">
        <v>0</v>
      </c>
    </row>
    <row r="21456" spans="1:4" x14ac:dyDescent="0.2">
      <c r="A21456" s="263" t="s">
        <v>21866</v>
      </c>
      <c r="B21456" s="263" t="s">
        <v>33997</v>
      </c>
      <c r="C21456" s="263" t="s">
        <v>20</v>
      </c>
      <c r="D21456" t="s">
        <v>0</v>
      </c>
    </row>
    <row r="21457" spans="1:4" x14ac:dyDescent="0.2">
      <c r="A21457" s="263" t="s">
        <v>5860</v>
      </c>
      <c r="B21457" s="263" t="s">
        <v>33998</v>
      </c>
      <c r="C21457" s="263" t="s">
        <v>20</v>
      </c>
      <c r="D21457" t="s">
        <v>0</v>
      </c>
    </row>
    <row r="21458" spans="1:4" x14ac:dyDescent="0.2">
      <c r="A21458" s="263" t="s">
        <v>21867</v>
      </c>
      <c r="B21458" s="263" t="s">
        <v>33998</v>
      </c>
      <c r="C21458" s="263" t="s">
        <v>20</v>
      </c>
      <c r="D21458" t="s">
        <v>0</v>
      </c>
    </row>
    <row r="21459" spans="1:4" x14ac:dyDescent="0.2">
      <c r="A21459" s="263" t="s">
        <v>5861</v>
      </c>
      <c r="B21459" s="263" t="s">
        <v>33999</v>
      </c>
      <c r="C21459" s="263" t="s">
        <v>20</v>
      </c>
      <c r="D21459" t="s">
        <v>0</v>
      </c>
    </row>
    <row r="21460" spans="1:4" x14ac:dyDescent="0.2">
      <c r="A21460" s="263" t="s">
        <v>21868</v>
      </c>
      <c r="B21460" s="263" t="s">
        <v>33999</v>
      </c>
      <c r="C21460" s="263" t="s">
        <v>20</v>
      </c>
      <c r="D21460" t="s">
        <v>0</v>
      </c>
    </row>
    <row r="21461" spans="1:4" x14ac:dyDescent="0.2">
      <c r="A21461" s="263" t="s">
        <v>5862</v>
      </c>
      <c r="B21461" s="263" t="s">
        <v>34000</v>
      </c>
      <c r="C21461" s="263" t="s">
        <v>20</v>
      </c>
      <c r="D21461" t="s">
        <v>0</v>
      </c>
    </row>
    <row r="21462" spans="1:4" x14ac:dyDescent="0.2">
      <c r="A21462" s="263" t="s">
        <v>21869</v>
      </c>
      <c r="B21462" s="263" t="s">
        <v>34000</v>
      </c>
      <c r="C21462" s="263" t="s">
        <v>20</v>
      </c>
      <c r="D21462" t="s">
        <v>0</v>
      </c>
    </row>
    <row r="21463" spans="1:4" x14ac:dyDescent="0.2">
      <c r="A21463" s="263" t="s">
        <v>5863</v>
      </c>
      <c r="B21463" s="263" t="s">
        <v>34001</v>
      </c>
      <c r="C21463" s="263" t="s">
        <v>20</v>
      </c>
      <c r="D21463" t="s">
        <v>0</v>
      </c>
    </row>
    <row r="21464" spans="1:4" x14ac:dyDescent="0.2">
      <c r="A21464" s="263" t="s">
        <v>21870</v>
      </c>
      <c r="B21464" s="263" t="s">
        <v>34001</v>
      </c>
      <c r="C21464" s="263" t="s">
        <v>20</v>
      </c>
      <c r="D21464" t="s">
        <v>0</v>
      </c>
    </row>
    <row r="21465" spans="1:4" x14ac:dyDescent="0.2">
      <c r="A21465" s="263" t="s">
        <v>5864</v>
      </c>
      <c r="B21465" s="263" t="s">
        <v>34002</v>
      </c>
      <c r="C21465" s="263" t="s">
        <v>20</v>
      </c>
      <c r="D21465" t="s">
        <v>0</v>
      </c>
    </row>
    <row r="21466" spans="1:4" x14ac:dyDescent="0.2">
      <c r="A21466" s="263" t="s">
        <v>21871</v>
      </c>
      <c r="B21466" s="263" t="s">
        <v>34002</v>
      </c>
      <c r="C21466" s="263" t="s">
        <v>20</v>
      </c>
      <c r="D21466" t="s">
        <v>0</v>
      </c>
    </row>
    <row r="21467" spans="1:4" x14ac:dyDescent="0.2">
      <c r="A21467" s="263" t="s">
        <v>5865</v>
      </c>
      <c r="B21467" s="263" t="s">
        <v>34003</v>
      </c>
      <c r="C21467" s="263" t="s">
        <v>20</v>
      </c>
      <c r="D21467" t="s">
        <v>0</v>
      </c>
    </row>
    <row r="21468" spans="1:4" x14ac:dyDescent="0.2">
      <c r="A21468" s="263" t="s">
        <v>21872</v>
      </c>
      <c r="B21468" s="263" t="s">
        <v>34003</v>
      </c>
      <c r="C21468" s="263" t="s">
        <v>20</v>
      </c>
      <c r="D21468" t="s">
        <v>0</v>
      </c>
    </row>
    <row r="21469" spans="1:4" x14ac:dyDescent="0.2">
      <c r="A21469" s="263" t="s">
        <v>5866</v>
      </c>
      <c r="B21469" s="263" t="s">
        <v>34004</v>
      </c>
      <c r="C21469" s="263" t="s">
        <v>20</v>
      </c>
      <c r="D21469" t="s">
        <v>0</v>
      </c>
    </row>
    <row r="21470" spans="1:4" x14ac:dyDescent="0.2">
      <c r="A21470" s="263" t="s">
        <v>21873</v>
      </c>
      <c r="B21470" s="263" t="s">
        <v>34004</v>
      </c>
      <c r="C21470" s="263" t="s">
        <v>20</v>
      </c>
      <c r="D21470" t="s">
        <v>0</v>
      </c>
    </row>
    <row r="21471" spans="1:4" x14ac:dyDescent="0.2">
      <c r="A21471" s="263" t="s">
        <v>5867</v>
      </c>
      <c r="B21471" s="263" t="s">
        <v>34005</v>
      </c>
      <c r="C21471" s="263" t="s">
        <v>20</v>
      </c>
      <c r="D21471" t="s">
        <v>0</v>
      </c>
    </row>
    <row r="21472" spans="1:4" x14ac:dyDescent="0.2">
      <c r="A21472" s="263" t="s">
        <v>21874</v>
      </c>
      <c r="B21472" s="263" t="s">
        <v>34005</v>
      </c>
      <c r="C21472" s="263" t="s">
        <v>20</v>
      </c>
      <c r="D21472" t="s">
        <v>0</v>
      </c>
    </row>
    <row r="21473" spans="1:4" x14ac:dyDescent="0.2">
      <c r="A21473" s="263" t="s">
        <v>5868</v>
      </c>
      <c r="B21473" s="263" t="s">
        <v>34006</v>
      </c>
      <c r="C21473" s="263" t="s">
        <v>20</v>
      </c>
      <c r="D21473" t="s">
        <v>0</v>
      </c>
    </row>
    <row r="21474" spans="1:4" x14ac:dyDescent="0.2">
      <c r="A21474" s="263" t="s">
        <v>21875</v>
      </c>
      <c r="B21474" s="263" t="s">
        <v>34006</v>
      </c>
      <c r="C21474" s="263" t="s">
        <v>20</v>
      </c>
      <c r="D21474" t="s">
        <v>0</v>
      </c>
    </row>
    <row r="21475" spans="1:4" x14ac:dyDescent="0.2">
      <c r="A21475" s="263" t="s">
        <v>5869</v>
      </c>
      <c r="B21475" s="263" t="s">
        <v>34007</v>
      </c>
      <c r="C21475" s="263" t="s">
        <v>20</v>
      </c>
      <c r="D21475" t="s">
        <v>0</v>
      </c>
    </row>
    <row r="21476" spans="1:4" x14ac:dyDescent="0.2">
      <c r="A21476" s="263" t="s">
        <v>21876</v>
      </c>
      <c r="B21476" s="263" t="s">
        <v>34007</v>
      </c>
      <c r="C21476" s="263" t="s">
        <v>20</v>
      </c>
      <c r="D21476" t="s">
        <v>0</v>
      </c>
    </row>
    <row r="21477" spans="1:4" x14ac:dyDescent="0.2">
      <c r="A21477" s="263" t="s">
        <v>5870</v>
      </c>
      <c r="B21477" s="263" t="s">
        <v>34008</v>
      </c>
      <c r="C21477" s="263" t="s">
        <v>20</v>
      </c>
      <c r="D21477" t="s">
        <v>0</v>
      </c>
    </row>
    <row r="21478" spans="1:4" x14ac:dyDescent="0.2">
      <c r="A21478" s="263" t="s">
        <v>21877</v>
      </c>
      <c r="B21478" s="263" t="s">
        <v>34008</v>
      </c>
      <c r="C21478" s="263" t="s">
        <v>20</v>
      </c>
      <c r="D21478" t="s">
        <v>0</v>
      </c>
    </row>
    <row r="21479" spans="1:4" x14ac:dyDescent="0.2">
      <c r="A21479" s="263" t="s">
        <v>5871</v>
      </c>
      <c r="B21479" s="263" t="s">
        <v>34009</v>
      </c>
      <c r="C21479" s="263" t="s">
        <v>20</v>
      </c>
      <c r="D21479" t="s">
        <v>0</v>
      </c>
    </row>
    <row r="21480" spans="1:4" x14ac:dyDescent="0.2">
      <c r="A21480" s="263" t="s">
        <v>21878</v>
      </c>
      <c r="B21480" s="263" t="s">
        <v>34009</v>
      </c>
      <c r="C21480" s="263" t="s">
        <v>20</v>
      </c>
      <c r="D21480" t="s">
        <v>0</v>
      </c>
    </row>
    <row r="21481" spans="1:4" x14ac:dyDescent="0.2">
      <c r="A21481" s="263" t="s">
        <v>5872</v>
      </c>
      <c r="B21481" s="263" t="s">
        <v>34010</v>
      </c>
      <c r="C21481" s="263" t="s">
        <v>20</v>
      </c>
      <c r="D21481" t="s">
        <v>0</v>
      </c>
    </row>
    <row r="21482" spans="1:4" x14ac:dyDescent="0.2">
      <c r="A21482" s="263" t="s">
        <v>21879</v>
      </c>
      <c r="B21482" s="263" t="s">
        <v>34010</v>
      </c>
      <c r="C21482" s="263" t="s">
        <v>20</v>
      </c>
      <c r="D21482" t="s">
        <v>0</v>
      </c>
    </row>
    <row r="21483" spans="1:4" x14ac:dyDescent="0.2">
      <c r="A21483" s="263" t="s">
        <v>5873</v>
      </c>
      <c r="B21483" s="263" t="s">
        <v>34011</v>
      </c>
      <c r="C21483" s="263" t="s">
        <v>20</v>
      </c>
      <c r="D21483" t="s">
        <v>0</v>
      </c>
    </row>
    <row r="21484" spans="1:4" x14ac:dyDescent="0.2">
      <c r="A21484" s="263" t="s">
        <v>21880</v>
      </c>
      <c r="B21484" s="263" t="s">
        <v>34011</v>
      </c>
      <c r="C21484" s="263" t="s">
        <v>20</v>
      </c>
      <c r="D21484" t="s">
        <v>0</v>
      </c>
    </row>
    <row r="21485" spans="1:4" x14ac:dyDescent="0.2">
      <c r="A21485" s="263" t="s">
        <v>5874</v>
      </c>
      <c r="B21485" s="263" t="s">
        <v>34012</v>
      </c>
      <c r="C21485" s="263" t="s">
        <v>20</v>
      </c>
      <c r="D21485" t="s">
        <v>0</v>
      </c>
    </row>
    <row r="21486" spans="1:4" x14ac:dyDescent="0.2">
      <c r="A21486" s="263" t="s">
        <v>21881</v>
      </c>
      <c r="B21486" s="263" t="s">
        <v>34012</v>
      </c>
      <c r="C21486" s="263" t="s">
        <v>20</v>
      </c>
      <c r="D21486" t="s">
        <v>0</v>
      </c>
    </row>
    <row r="21487" spans="1:4" x14ac:dyDescent="0.2">
      <c r="A21487" s="263" t="s">
        <v>5875</v>
      </c>
      <c r="B21487" s="263" t="s">
        <v>34013</v>
      </c>
      <c r="C21487" s="263" t="s">
        <v>20</v>
      </c>
      <c r="D21487" t="s">
        <v>0</v>
      </c>
    </row>
    <row r="21488" spans="1:4" x14ac:dyDescent="0.2">
      <c r="A21488" s="263" t="s">
        <v>21882</v>
      </c>
      <c r="B21488" s="263" t="s">
        <v>34013</v>
      </c>
      <c r="C21488" s="263" t="s">
        <v>20</v>
      </c>
      <c r="D21488" t="s">
        <v>0</v>
      </c>
    </row>
    <row r="21489" spans="1:4" x14ac:dyDescent="0.2">
      <c r="A21489" s="263" t="s">
        <v>5876</v>
      </c>
      <c r="B21489" s="263" t="s">
        <v>34014</v>
      </c>
      <c r="C21489" s="263" t="s">
        <v>20</v>
      </c>
      <c r="D21489" t="s">
        <v>0</v>
      </c>
    </row>
    <row r="21490" spans="1:4" x14ac:dyDescent="0.2">
      <c r="A21490" s="263" t="s">
        <v>21883</v>
      </c>
      <c r="B21490" s="263" t="s">
        <v>34014</v>
      </c>
      <c r="C21490" s="263" t="s">
        <v>20</v>
      </c>
      <c r="D21490" t="s">
        <v>0</v>
      </c>
    </row>
    <row r="21491" spans="1:4" x14ac:dyDescent="0.2">
      <c r="A21491" s="263" t="s">
        <v>5877</v>
      </c>
      <c r="B21491" s="263" t="s">
        <v>34015</v>
      </c>
      <c r="C21491" s="263" t="s">
        <v>20</v>
      </c>
      <c r="D21491" t="s">
        <v>0</v>
      </c>
    </row>
    <row r="21492" spans="1:4" x14ac:dyDescent="0.2">
      <c r="A21492" s="263" t="s">
        <v>21884</v>
      </c>
      <c r="B21492" s="263" t="s">
        <v>34015</v>
      </c>
      <c r="C21492" s="263" t="s">
        <v>20</v>
      </c>
      <c r="D21492" t="s">
        <v>0</v>
      </c>
    </row>
    <row r="21493" spans="1:4" x14ac:dyDescent="0.2">
      <c r="A21493" s="263" t="s">
        <v>5878</v>
      </c>
      <c r="B21493" s="263" t="s">
        <v>34016</v>
      </c>
      <c r="C21493" s="263" t="s">
        <v>20</v>
      </c>
      <c r="D21493" t="s">
        <v>0</v>
      </c>
    </row>
    <row r="21494" spans="1:4" x14ac:dyDescent="0.2">
      <c r="A21494" s="263" t="s">
        <v>21885</v>
      </c>
      <c r="B21494" s="263" t="s">
        <v>34016</v>
      </c>
      <c r="C21494" s="263" t="s">
        <v>20</v>
      </c>
      <c r="D21494" t="s">
        <v>0</v>
      </c>
    </row>
    <row r="21495" spans="1:4" x14ac:dyDescent="0.2">
      <c r="A21495" s="263" t="s">
        <v>5879</v>
      </c>
      <c r="B21495" s="263" t="s">
        <v>34017</v>
      </c>
      <c r="C21495" s="263" t="s">
        <v>20</v>
      </c>
      <c r="D21495" t="s">
        <v>0</v>
      </c>
    </row>
    <row r="21496" spans="1:4" x14ac:dyDescent="0.2">
      <c r="A21496" s="263" t="s">
        <v>21886</v>
      </c>
      <c r="B21496" s="263" t="s">
        <v>34017</v>
      </c>
      <c r="C21496" s="263" t="s">
        <v>20</v>
      </c>
      <c r="D21496" t="s">
        <v>0</v>
      </c>
    </row>
    <row r="21497" spans="1:4" x14ac:dyDescent="0.2">
      <c r="A21497" s="263" t="s">
        <v>5880</v>
      </c>
      <c r="B21497" s="263" t="s">
        <v>34018</v>
      </c>
      <c r="C21497" s="263" t="s">
        <v>20</v>
      </c>
      <c r="D21497" t="s">
        <v>0</v>
      </c>
    </row>
    <row r="21498" spans="1:4" x14ac:dyDescent="0.2">
      <c r="A21498" s="263" t="s">
        <v>21887</v>
      </c>
      <c r="B21498" s="263" t="s">
        <v>34018</v>
      </c>
      <c r="C21498" s="263" t="s">
        <v>20</v>
      </c>
      <c r="D21498" t="s">
        <v>0</v>
      </c>
    </row>
    <row r="21499" spans="1:4" x14ac:dyDescent="0.2">
      <c r="A21499" s="263" t="s">
        <v>5881</v>
      </c>
      <c r="B21499" s="263" t="s">
        <v>34019</v>
      </c>
      <c r="C21499" s="263" t="s">
        <v>20</v>
      </c>
      <c r="D21499" t="s">
        <v>0</v>
      </c>
    </row>
    <row r="21500" spans="1:4" x14ac:dyDescent="0.2">
      <c r="A21500" s="263" t="s">
        <v>21888</v>
      </c>
      <c r="B21500" s="263" t="s">
        <v>34019</v>
      </c>
      <c r="C21500" s="263" t="s">
        <v>20</v>
      </c>
      <c r="D21500" t="s">
        <v>0</v>
      </c>
    </row>
    <row r="21501" spans="1:4" x14ac:dyDescent="0.2">
      <c r="A21501" s="263" t="s">
        <v>5882</v>
      </c>
      <c r="B21501" s="263" t="s">
        <v>34020</v>
      </c>
      <c r="C21501" s="263" t="s">
        <v>20</v>
      </c>
      <c r="D21501" t="s">
        <v>0</v>
      </c>
    </row>
    <row r="21502" spans="1:4" x14ac:dyDescent="0.2">
      <c r="A21502" s="263" t="s">
        <v>21889</v>
      </c>
      <c r="B21502" s="263" t="s">
        <v>34020</v>
      </c>
      <c r="C21502" s="263" t="s">
        <v>20</v>
      </c>
      <c r="D21502" t="s">
        <v>0</v>
      </c>
    </row>
    <row r="21503" spans="1:4" x14ac:dyDescent="0.2">
      <c r="A21503" s="263" t="s">
        <v>5883</v>
      </c>
      <c r="B21503" s="263" t="s">
        <v>34021</v>
      </c>
      <c r="C21503" s="263" t="s">
        <v>20</v>
      </c>
      <c r="D21503" t="s">
        <v>0</v>
      </c>
    </row>
    <row r="21504" spans="1:4" x14ac:dyDescent="0.2">
      <c r="A21504" s="263" t="s">
        <v>21890</v>
      </c>
      <c r="B21504" s="263" t="s">
        <v>34021</v>
      </c>
      <c r="C21504" s="263" t="s">
        <v>20</v>
      </c>
      <c r="D21504" t="s">
        <v>0</v>
      </c>
    </row>
    <row r="21505" spans="1:4" x14ac:dyDescent="0.2">
      <c r="A21505" s="263" t="s">
        <v>5884</v>
      </c>
      <c r="B21505" s="263" t="s">
        <v>34022</v>
      </c>
      <c r="C21505" s="263" t="s">
        <v>20</v>
      </c>
      <c r="D21505" t="s">
        <v>0</v>
      </c>
    </row>
    <row r="21506" spans="1:4" x14ac:dyDescent="0.2">
      <c r="A21506" s="263" t="s">
        <v>21891</v>
      </c>
      <c r="B21506" s="263" t="s">
        <v>34022</v>
      </c>
      <c r="C21506" s="263" t="s">
        <v>20</v>
      </c>
      <c r="D21506" t="s">
        <v>0</v>
      </c>
    </row>
    <row r="21507" spans="1:4" x14ac:dyDescent="0.2">
      <c r="A21507" s="263" t="s">
        <v>5885</v>
      </c>
      <c r="B21507" s="263" t="s">
        <v>34023</v>
      </c>
      <c r="C21507" s="263" t="s">
        <v>20</v>
      </c>
      <c r="D21507" t="s">
        <v>0</v>
      </c>
    </row>
    <row r="21508" spans="1:4" x14ac:dyDescent="0.2">
      <c r="A21508" s="263" t="s">
        <v>21892</v>
      </c>
      <c r="B21508" s="263" t="s">
        <v>34023</v>
      </c>
      <c r="C21508" s="263" t="s">
        <v>20</v>
      </c>
      <c r="D21508" t="s">
        <v>0</v>
      </c>
    </row>
    <row r="21509" spans="1:4" x14ac:dyDescent="0.2">
      <c r="A21509" s="263" t="s">
        <v>5886</v>
      </c>
      <c r="B21509" s="263" t="s">
        <v>34024</v>
      </c>
      <c r="C21509" s="263" t="s">
        <v>20</v>
      </c>
      <c r="D21509" t="s">
        <v>0</v>
      </c>
    </row>
    <row r="21510" spans="1:4" x14ac:dyDescent="0.2">
      <c r="A21510" s="263" t="s">
        <v>21893</v>
      </c>
      <c r="B21510" s="263" t="s">
        <v>34024</v>
      </c>
      <c r="C21510" s="263" t="s">
        <v>20</v>
      </c>
      <c r="D21510" t="s">
        <v>0</v>
      </c>
    </row>
    <row r="21511" spans="1:4" x14ac:dyDescent="0.2">
      <c r="A21511" s="263" t="s">
        <v>5887</v>
      </c>
      <c r="B21511" s="263" t="s">
        <v>34025</v>
      </c>
      <c r="C21511" s="263" t="s">
        <v>20</v>
      </c>
      <c r="D21511" t="s">
        <v>0</v>
      </c>
    </row>
    <row r="21512" spans="1:4" x14ac:dyDescent="0.2">
      <c r="A21512" s="263" t="s">
        <v>21894</v>
      </c>
      <c r="B21512" s="263" t="s">
        <v>34025</v>
      </c>
      <c r="C21512" s="263" t="s">
        <v>20</v>
      </c>
      <c r="D21512" t="s">
        <v>0</v>
      </c>
    </row>
    <row r="21513" spans="1:4" x14ac:dyDescent="0.2">
      <c r="A21513" s="263" t="s">
        <v>5888</v>
      </c>
      <c r="B21513" s="263" t="s">
        <v>34026</v>
      </c>
      <c r="C21513" s="263" t="s">
        <v>20</v>
      </c>
      <c r="D21513" t="s">
        <v>0</v>
      </c>
    </row>
    <row r="21514" spans="1:4" x14ac:dyDescent="0.2">
      <c r="A21514" s="263" t="s">
        <v>21895</v>
      </c>
      <c r="B21514" s="263" t="s">
        <v>34026</v>
      </c>
      <c r="C21514" s="263" t="s">
        <v>20</v>
      </c>
      <c r="D21514" t="s">
        <v>0</v>
      </c>
    </row>
    <row r="21515" spans="1:4" x14ac:dyDescent="0.2">
      <c r="A21515" s="263" t="s">
        <v>5889</v>
      </c>
      <c r="B21515" s="263" t="s">
        <v>34027</v>
      </c>
      <c r="C21515" s="263" t="s">
        <v>20</v>
      </c>
      <c r="D21515" t="s">
        <v>0</v>
      </c>
    </row>
    <row r="21516" spans="1:4" x14ac:dyDescent="0.2">
      <c r="A21516" s="263" t="s">
        <v>21896</v>
      </c>
      <c r="B21516" s="263" t="s">
        <v>34027</v>
      </c>
      <c r="C21516" s="263" t="s">
        <v>20</v>
      </c>
      <c r="D21516" t="s">
        <v>0</v>
      </c>
    </row>
    <row r="21517" spans="1:4" x14ac:dyDescent="0.2">
      <c r="A21517" s="263" t="s">
        <v>5890</v>
      </c>
      <c r="B21517" s="263" t="s">
        <v>34028</v>
      </c>
      <c r="C21517" s="263" t="s">
        <v>20</v>
      </c>
      <c r="D21517" t="s">
        <v>0</v>
      </c>
    </row>
    <row r="21518" spans="1:4" x14ac:dyDescent="0.2">
      <c r="A21518" s="263" t="s">
        <v>21897</v>
      </c>
      <c r="B21518" s="263" t="s">
        <v>34028</v>
      </c>
      <c r="C21518" s="263" t="s">
        <v>20</v>
      </c>
      <c r="D21518" t="s">
        <v>0</v>
      </c>
    </row>
    <row r="21519" spans="1:4" x14ac:dyDescent="0.2">
      <c r="A21519" s="263" t="s">
        <v>5891</v>
      </c>
      <c r="B21519" s="263" t="s">
        <v>34029</v>
      </c>
      <c r="C21519" s="263" t="s">
        <v>20</v>
      </c>
      <c r="D21519" t="s">
        <v>0</v>
      </c>
    </row>
    <row r="21520" spans="1:4" x14ac:dyDescent="0.2">
      <c r="A21520" s="263" t="s">
        <v>21898</v>
      </c>
      <c r="B21520" s="263" t="s">
        <v>34029</v>
      </c>
      <c r="C21520" s="263" t="s">
        <v>20</v>
      </c>
      <c r="D21520" t="s">
        <v>0</v>
      </c>
    </row>
    <row r="21521" spans="1:4" x14ac:dyDescent="0.2">
      <c r="A21521" s="263" t="s">
        <v>5892</v>
      </c>
      <c r="B21521" s="263" t="s">
        <v>34030</v>
      </c>
      <c r="C21521" s="263" t="s">
        <v>20</v>
      </c>
      <c r="D21521" t="s">
        <v>0</v>
      </c>
    </row>
    <row r="21522" spans="1:4" x14ac:dyDescent="0.2">
      <c r="A21522" s="263" t="s">
        <v>21899</v>
      </c>
      <c r="B21522" s="263" t="s">
        <v>34030</v>
      </c>
      <c r="C21522" s="263" t="s">
        <v>20</v>
      </c>
      <c r="D21522" t="s">
        <v>0</v>
      </c>
    </row>
    <row r="21523" spans="1:4" x14ac:dyDescent="0.2">
      <c r="A21523" s="263" t="s">
        <v>5893</v>
      </c>
      <c r="B21523" s="263" t="s">
        <v>34031</v>
      </c>
      <c r="C21523" s="263" t="s">
        <v>20</v>
      </c>
      <c r="D21523" t="s">
        <v>0</v>
      </c>
    </row>
    <row r="21524" spans="1:4" x14ac:dyDescent="0.2">
      <c r="A21524" s="263" t="s">
        <v>21900</v>
      </c>
      <c r="B21524" s="263" t="s">
        <v>34031</v>
      </c>
      <c r="C21524" s="263" t="s">
        <v>20</v>
      </c>
      <c r="D21524" t="s">
        <v>0</v>
      </c>
    </row>
    <row r="21525" spans="1:4" x14ac:dyDescent="0.2">
      <c r="A21525" s="263" t="s">
        <v>5894</v>
      </c>
      <c r="B21525" s="263" t="s">
        <v>34032</v>
      </c>
      <c r="C21525" s="263" t="s">
        <v>20</v>
      </c>
      <c r="D21525" t="s">
        <v>0</v>
      </c>
    </row>
    <row r="21526" spans="1:4" x14ac:dyDescent="0.2">
      <c r="A21526" s="263" t="s">
        <v>21901</v>
      </c>
      <c r="B21526" s="263" t="s">
        <v>34032</v>
      </c>
      <c r="C21526" s="263" t="s">
        <v>20</v>
      </c>
      <c r="D21526" t="s">
        <v>0</v>
      </c>
    </row>
    <row r="21527" spans="1:4" x14ac:dyDescent="0.2">
      <c r="A21527" s="263" t="s">
        <v>5895</v>
      </c>
      <c r="B21527" s="263" t="s">
        <v>34033</v>
      </c>
      <c r="C21527" s="263" t="s">
        <v>20</v>
      </c>
      <c r="D21527" t="s">
        <v>0</v>
      </c>
    </row>
    <row r="21528" spans="1:4" x14ac:dyDescent="0.2">
      <c r="A21528" s="263" t="s">
        <v>21902</v>
      </c>
      <c r="B21528" s="263" t="s">
        <v>34033</v>
      </c>
      <c r="C21528" s="263" t="s">
        <v>20</v>
      </c>
      <c r="D21528" t="s">
        <v>0</v>
      </c>
    </row>
    <row r="21529" spans="1:4" x14ac:dyDescent="0.2">
      <c r="A21529" s="263" t="s">
        <v>5896</v>
      </c>
      <c r="B21529" s="263" t="s">
        <v>34034</v>
      </c>
      <c r="C21529" s="263" t="s">
        <v>20</v>
      </c>
      <c r="D21529" t="s">
        <v>0</v>
      </c>
    </row>
    <row r="21530" spans="1:4" x14ac:dyDescent="0.2">
      <c r="A21530" s="263" t="s">
        <v>21903</v>
      </c>
      <c r="B21530" s="263" t="s">
        <v>34034</v>
      </c>
      <c r="C21530" s="263" t="s">
        <v>20</v>
      </c>
      <c r="D21530" t="s">
        <v>0</v>
      </c>
    </row>
    <row r="21531" spans="1:4" x14ac:dyDescent="0.2">
      <c r="A21531" s="263" t="s">
        <v>5897</v>
      </c>
      <c r="B21531" s="263" t="s">
        <v>34035</v>
      </c>
      <c r="C21531" s="263" t="s">
        <v>20</v>
      </c>
      <c r="D21531" t="s">
        <v>0</v>
      </c>
    </row>
    <row r="21532" spans="1:4" x14ac:dyDescent="0.2">
      <c r="A21532" s="263" t="s">
        <v>21904</v>
      </c>
      <c r="B21532" s="263" t="s">
        <v>34035</v>
      </c>
      <c r="C21532" s="263" t="s">
        <v>20</v>
      </c>
      <c r="D21532" t="s">
        <v>0</v>
      </c>
    </row>
    <row r="21533" spans="1:4" x14ac:dyDescent="0.2">
      <c r="A21533" s="263" t="s">
        <v>5898</v>
      </c>
      <c r="B21533" s="263" t="s">
        <v>34036</v>
      </c>
      <c r="C21533" s="263" t="s">
        <v>20</v>
      </c>
      <c r="D21533" t="s">
        <v>0</v>
      </c>
    </row>
    <row r="21534" spans="1:4" x14ac:dyDescent="0.2">
      <c r="A21534" s="263" t="s">
        <v>21905</v>
      </c>
      <c r="B21534" s="263" t="s">
        <v>34036</v>
      </c>
      <c r="C21534" s="263" t="s">
        <v>20</v>
      </c>
      <c r="D21534" t="s">
        <v>0</v>
      </c>
    </row>
    <row r="21535" spans="1:4" x14ac:dyDescent="0.2">
      <c r="A21535" s="263" t="s">
        <v>5899</v>
      </c>
      <c r="B21535" s="263" t="s">
        <v>34037</v>
      </c>
      <c r="C21535" s="263" t="s">
        <v>20</v>
      </c>
      <c r="D21535" t="s">
        <v>0</v>
      </c>
    </row>
    <row r="21536" spans="1:4" x14ac:dyDescent="0.2">
      <c r="A21536" s="263" t="s">
        <v>21906</v>
      </c>
      <c r="B21536" s="263" t="s">
        <v>34037</v>
      </c>
      <c r="C21536" s="263" t="s">
        <v>20</v>
      </c>
      <c r="D21536" t="s">
        <v>0</v>
      </c>
    </row>
    <row r="21537" spans="1:4" x14ac:dyDescent="0.2">
      <c r="A21537" s="263" t="s">
        <v>5900</v>
      </c>
      <c r="B21537" s="263" t="s">
        <v>34038</v>
      </c>
      <c r="C21537" s="263" t="s">
        <v>20</v>
      </c>
      <c r="D21537" t="s">
        <v>0</v>
      </c>
    </row>
    <row r="21538" spans="1:4" x14ac:dyDescent="0.2">
      <c r="A21538" s="263" t="s">
        <v>21907</v>
      </c>
      <c r="B21538" s="263" t="s">
        <v>34038</v>
      </c>
      <c r="C21538" s="263" t="s">
        <v>20</v>
      </c>
      <c r="D21538" t="s">
        <v>0</v>
      </c>
    </row>
    <row r="21539" spans="1:4" x14ac:dyDescent="0.2">
      <c r="A21539" s="263" t="s">
        <v>5901</v>
      </c>
      <c r="B21539" s="263" t="s">
        <v>34039</v>
      </c>
      <c r="C21539" s="263" t="s">
        <v>20</v>
      </c>
      <c r="D21539" t="s">
        <v>0</v>
      </c>
    </row>
    <row r="21540" spans="1:4" x14ac:dyDescent="0.2">
      <c r="A21540" s="263" t="s">
        <v>21908</v>
      </c>
      <c r="B21540" s="263" t="s">
        <v>34039</v>
      </c>
      <c r="C21540" s="263" t="s">
        <v>20</v>
      </c>
      <c r="D21540" t="s">
        <v>0</v>
      </c>
    </row>
    <row r="21541" spans="1:4" x14ac:dyDescent="0.2">
      <c r="A21541" s="263" t="s">
        <v>5902</v>
      </c>
      <c r="B21541" s="263" t="s">
        <v>34040</v>
      </c>
      <c r="C21541" s="263" t="s">
        <v>20</v>
      </c>
      <c r="D21541" t="s">
        <v>0</v>
      </c>
    </row>
    <row r="21542" spans="1:4" x14ac:dyDescent="0.2">
      <c r="A21542" s="263" t="s">
        <v>21909</v>
      </c>
      <c r="B21542" s="263" t="s">
        <v>34040</v>
      </c>
      <c r="C21542" s="263" t="s">
        <v>20</v>
      </c>
      <c r="D21542" t="s">
        <v>0</v>
      </c>
    </row>
    <row r="21543" spans="1:4" x14ac:dyDescent="0.2">
      <c r="A21543" s="263" t="s">
        <v>5903</v>
      </c>
      <c r="B21543" s="263" t="s">
        <v>34041</v>
      </c>
      <c r="C21543" s="263" t="s">
        <v>20</v>
      </c>
      <c r="D21543" t="s">
        <v>0</v>
      </c>
    </row>
    <row r="21544" spans="1:4" x14ac:dyDescent="0.2">
      <c r="A21544" s="263" t="s">
        <v>21910</v>
      </c>
      <c r="B21544" s="263" t="s">
        <v>34041</v>
      </c>
      <c r="C21544" s="263" t="s">
        <v>20</v>
      </c>
      <c r="D21544" t="s">
        <v>0</v>
      </c>
    </row>
    <row r="21545" spans="1:4" x14ac:dyDescent="0.2">
      <c r="A21545" s="263" t="s">
        <v>5904</v>
      </c>
      <c r="B21545" s="263" t="s">
        <v>34042</v>
      </c>
      <c r="C21545" s="263" t="s">
        <v>20</v>
      </c>
      <c r="D21545" t="s">
        <v>0</v>
      </c>
    </row>
    <row r="21546" spans="1:4" x14ac:dyDescent="0.2">
      <c r="A21546" s="263" t="s">
        <v>21911</v>
      </c>
      <c r="B21546" s="263" t="s">
        <v>34042</v>
      </c>
      <c r="C21546" s="263" t="s">
        <v>20</v>
      </c>
      <c r="D21546" t="s">
        <v>0</v>
      </c>
    </row>
    <row r="21547" spans="1:4" x14ac:dyDescent="0.2">
      <c r="A21547" s="263" t="s">
        <v>5905</v>
      </c>
      <c r="B21547" s="263" t="s">
        <v>34043</v>
      </c>
      <c r="C21547" s="263" t="s">
        <v>20</v>
      </c>
      <c r="D21547" t="s">
        <v>0</v>
      </c>
    </row>
    <row r="21548" spans="1:4" x14ac:dyDescent="0.2">
      <c r="A21548" s="263" t="s">
        <v>21912</v>
      </c>
      <c r="B21548" s="263" t="s">
        <v>34043</v>
      </c>
      <c r="C21548" s="263" t="s">
        <v>20</v>
      </c>
      <c r="D21548" t="s">
        <v>0</v>
      </c>
    </row>
    <row r="21549" spans="1:4" x14ac:dyDescent="0.2">
      <c r="A21549" s="263" t="s">
        <v>5906</v>
      </c>
      <c r="B21549" s="263" t="s">
        <v>34044</v>
      </c>
      <c r="C21549" s="263" t="s">
        <v>20</v>
      </c>
      <c r="D21549" t="s">
        <v>0</v>
      </c>
    </row>
    <row r="21550" spans="1:4" x14ac:dyDescent="0.2">
      <c r="A21550" s="263" t="s">
        <v>21913</v>
      </c>
      <c r="B21550" s="263" t="s">
        <v>34044</v>
      </c>
      <c r="C21550" s="263" t="s">
        <v>20</v>
      </c>
      <c r="D21550" t="s">
        <v>0</v>
      </c>
    </row>
    <row r="21551" spans="1:4" x14ac:dyDescent="0.2">
      <c r="A21551" s="263" t="s">
        <v>5907</v>
      </c>
      <c r="B21551" s="263" t="s">
        <v>34045</v>
      </c>
      <c r="C21551" s="263" t="s">
        <v>20</v>
      </c>
      <c r="D21551" t="s">
        <v>0</v>
      </c>
    </row>
    <row r="21552" spans="1:4" x14ac:dyDescent="0.2">
      <c r="A21552" s="263" t="s">
        <v>21914</v>
      </c>
      <c r="B21552" s="263" t="s">
        <v>34045</v>
      </c>
      <c r="C21552" s="263" t="s">
        <v>20</v>
      </c>
      <c r="D21552" t="s">
        <v>0</v>
      </c>
    </row>
    <row r="21553" spans="1:4" x14ac:dyDescent="0.2">
      <c r="A21553" s="263" t="s">
        <v>5908</v>
      </c>
      <c r="B21553" s="263" t="s">
        <v>34046</v>
      </c>
      <c r="C21553" s="263" t="s">
        <v>20</v>
      </c>
      <c r="D21553" t="s">
        <v>0</v>
      </c>
    </row>
    <row r="21554" spans="1:4" x14ac:dyDescent="0.2">
      <c r="A21554" s="263" t="s">
        <v>21915</v>
      </c>
      <c r="B21554" s="263" t="s">
        <v>34046</v>
      </c>
      <c r="C21554" s="263" t="s">
        <v>20</v>
      </c>
      <c r="D21554" t="s">
        <v>0</v>
      </c>
    </row>
    <row r="21555" spans="1:4" x14ac:dyDescent="0.2">
      <c r="A21555" s="263" t="s">
        <v>5909</v>
      </c>
      <c r="B21555" s="263" t="s">
        <v>34047</v>
      </c>
      <c r="C21555" s="263" t="s">
        <v>20</v>
      </c>
      <c r="D21555" t="s">
        <v>0</v>
      </c>
    </row>
    <row r="21556" spans="1:4" x14ac:dyDescent="0.2">
      <c r="A21556" s="263" t="s">
        <v>21916</v>
      </c>
      <c r="B21556" s="263" t="s">
        <v>34047</v>
      </c>
      <c r="C21556" s="263" t="s">
        <v>20</v>
      </c>
      <c r="D21556" t="s">
        <v>0</v>
      </c>
    </row>
    <row r="21557" spans="1:4" x14ac:dyDescent="0.2">
      <c r="A21557" s="263" t="s">
        <v>5910</v>
      </c>
      <c r="B21557" s="263" t="s">
        <v>34048</v>
      </c>
      <c r="C21557" s="263" t="s">
        <v>20</v>
      </c>
      <c r="D21557" t="s">
        <v>0</v>
      </c>
    </row>
    <row r="21558" spans="1:4" x14ac:dyDescent="0.2">
      <c r="A21558" s="263" t="s">
        <v>21917</v>
      </c>
      <c r="B21558" s="263" t="s">
        <v>34048</v>
      </c>
      <c r="C21558" s="263" t="s">
        <v>20</v>
      </c>
      <c r="D21558" t="s">
        <v>0</v>
      </c>
    </row>
    <row r="21559" spans="1:4" x14ac:dyDescent="0.2">
      <c r="A21559" s="263" t="s">
        <v>5911</v>
      </c>
      <c r="B21559" s="263" t="s">
        <v>34049</v>
      </c>
      <c r="C21559" s="263" t="s">
        <v>20</v>
      </c>
      <c r="D21559" t="s">
        <v>0</v>
      </c>
    </row>
    <row r="21560" spans="1:4" x14ac:dyDescent="0.2">
      <c r="A21560" s="263" t="s">
        <v>21918</v>
      </c>
      <c r="B21560" s="263" t="s">
        <v>34049</v>
      </c>
      <c r="C21560" s="263" t="s">
        <v>20</v>
      </c>
      <c r="D21560" t="s">
        <v>0</v>
      </c>
    </row>
    <row r="21561" spans="1:4" x14ac:dyDescent="0.2">
      <c r="A21561" s="263" t="s">
        <v>5912</v>
      </c>
      <c r="B21561" s="263" t="s">
        <v>34050</v>
      </c>
      <c r="C21561" s="263" t="s">
        <v>20</v>
      </c>
      <c r="D21561" t="s">
        <v>0</v>
      </c>
    </row>
    <row r="21562" spans="1:4" x14ac:dyDescent="0.2">
      <c r="A21562" s="263" t="s">
        <v>21919</v>
      </c>
      <c r="B21562" s="263" t="s">
        <v>34050</v>
      </c>
      <c r="C21562" s="263" t="s">
        <v>20</v>
      </c>
      <c r="D21562" t="s">
        <v>0</v>
      </c>
    </row>
    <row r="21563" spans="1:4" x14ac:dyDescent="0.2">
      <c r="A21563" s="263" t="s">
        <v>5913</v>
      </c>
      <c r="B21563" s="263" t="s">
        <v>34051</v>
      </c>
      <c r="C21563" s="263" t="s">
        <v>20</v>
      </c>
      <c r="D21563" t="s">
        <v>0</v>
      </c>
    </row>
    <row r="21564" spans="1:4" x14ac:dyDescent="0.2">
      <c r="A21564" s="263" t="s">
        <v>21920</v>
      </c>
      <c r="B21564" s="263" t="s">
        <v>34051</v>
      </c>
      <c r="C21564" s="263" t="s">
        <v>20</v>
      </c>
      <c r="D21564" t="s">
        <v>0</v>
      </c>
    </row>
    <row r="21565" spans="1:4" x14ac:dyDescent="0.2">
      <c r="A21565" s="263" t="s">
        <v>5914</v>
      </c>
      <c r="B21565" s="263" t="s">
        <v>34052</v>
      </c>
      <c r="C21565" s="263" t="s">
        <v>20</v>
      </c>
      <c r="D21565" t="s">
        <v>0</v>
      </c>
    </row>
    <row r="21566" spans="1:4" x14ac:dyDescent="0.2">
      <c r="A21566" s="263" t="s">
        <v>21921</v>
      </c>
      <c r="B21566" s="263" t="s">
        <v>34052</v>
      </c>
      <c r="C21566" s="263" t="s">
        <v>20</v>
      </c>
      <c r="D21566" t="s">
        <v>0</v>
      </c>
    </row>
    <row r="21567" spans="1:4" x14ac:dyDescent="0.2">
      <c r="A21567" s="263" t="s">
        <v>5915</v>
      </c>
      <c r="B21567" s="263" t="s">
        <v>34053</v>
      </c>
      <c r="C21567" s="263" t="s">
        <v>20</v>
      </c>
      <c r="D21567" t="s">
        <v>0</v>
      </c>
    </row>
    <row r="21568" spans="1:4" x14ac:dyDescent="0.2">
      <c r="A21568" s="263" t="s">
        <v>21922</v>
      </c>
      <c r="B21568" s="263" t="s">
        <v>34053</v>
      </c>
      <c r="C21568" s="263" t="s">
        <v>20</v>
      </c>
      <c r="D21568" t="s">
        <v>0</v>
      </c>
    </row>
    <row r="21569" spans="1:4" x14ac:dyDescent="0.2">
      <c r="A21569" s="263" t="s">
        <v>5916</v>
      </c>
      <c r="B21569" s="263" t="s">
        <v>34054</v>
      </c>
      <c r="C21569" s="263" t="s">
        <v>20</v>
      </c>
      <c r="D21569" t="s">
        <v>0</v>
      </c>
    </row>
    <row r="21570" spans="1:4" x14ac:dyDescent="0.2">
      <c r="A21570" s="263" t="s">
        <v>21923</v>
      </c>
      <c r="B21570" s="263" t="s">
        <v>34054</v>
      </c>
      <c r="C21570" s="263" t="s">
        <v>20</v>
      </c>
      <c r="D21570" t="s">
        <v>0</v>
      </c>
    </row>
    <row r="21571" spans="1:4" x14ac:dyDescent="0.2">
      <c r="A21571" s="263" t="s">
        <v>5917</v>
      </c>
      <c r="B21571" s="263" t="s">
        <v>34055</v>
      </c>
      <c r="C21571" s="263" t="s">
        <v>20</v>
      </c>
      <c r="D21571" t="s">
        <v>0</v>
      </c>
    </row>
    <row r="21572" spans="1:4" x14ac:dyDescent="0.2">
      <c r="A21572" s="263" t="s">
        <v>21924</v>
      </c>
      <c r="B21572" s="263" t="s">
        <v>34055</v>
      </c>
      <c r="C21572" s="263" t="s">
        <v>20</v>
      </c>
      <c r="D21572" t="s">
        <v>0</v>
      </c>
    </row>
    <row r="21573" spans="1:4" x14ac:dyDescent="0.2">
      <c r="A21573" s="263" t="s">
        <v>5918</v>
      </c>
      <c r="B21573" s="263" t="s">
        <v>34056</v>
      </c>
      <c r="C21573" s="263" t="s">
        <v>20</v>
      </c>
      <c r="D21573" t="s">
        <v>0</v>
      </c>
    </row>
    <row r="21574" spans="1:4" x14ac:dyDescent="0.2">
      <c r="A21574" s="263" t="s">
        <v>21925</v>
      </c>
      <c r="B21574" s="263" t="s">
        <v>34056</v>
      </c>
      <c r="C21574" s="263" t="s">
        <v>20</v>
      </c>
      <c r="D21574" t="s">
        <v>0</v>
      </c>
    </row>
    <row r="21575" spans="1:4" x14ac:dyDescent="0.2">
      <c r="A21575" s="263" t="s">
        <v>5919</v>
      </c>
      <c r="B21575" s="263" t="s">
        <v>34057</v>
      </c>
      <c r="C21575" s="263" t="s">
        <v>20</v>
      </c>
      <c r="D21575" t="s">
        <v>0</v>
      </c>
    </row>
    <row r="21576" spans="1:4" x14ac:dyDescent="0.2">
      <c r="A21576" s="263" t="s">
        <v>21926</v>
      </c>
      <c r="B21576" s="263" t="s">
        <v>34057</v>
      </c>
      <c r="C21576" s="263" t="s">
        <v>20</v>
      </c>
      <c r="D21576" t="s">
        <v>0</v>
      </c>
    </row>
    <row r="21577" spans="1:4" x14ac:dyDescent="0.2">
      <c r="A21577" s="263" t="s">
        <v>5920</v>
      </c>
      <c r="B21577" s="263" t="s">
        <v>34058</v>
      </c>
      <c r="C21577" s="263" t="s">
        <v>20</v>
      </c>
      <c r="D21577" t="s">
        <v>0</v>
      </c>
    </row>
    <row r="21578" spans="1:4" x14ac:dyDescent="0.2">
      <c r="A21578" s="263" t="s">
        <v>21927</v>
      </c>
      <c r="B21578" s="263" t="s">
        <v>34058</v>
      </c>
      <c r="C21578" s="263" t="s">
        <v>20</v>
      </c>
      <c r="D21578" t="s">
        <v>0</v>
      </c>
    </row>
    <row r="21579" spans="1:4" x14ac:dyDescent="0.2">
      <c r="A21579" s="263" t="s">
        <v>5921</v>
      </c>
      <c r="B21579" s="263" t="s">
        <v>34059</v>
      </c>
      <c r="C21579" s="263" t="s">
        <v>20</v>
      </c>
      <c r="D21579" t="s">
        <v>0</v>
      </c>
    </row>
    <row r="21580" spans="1:4" x14ac:dyDescent="0.2">
      <c r="A21580" s="263" t="s">
        <v>21928</v>
      </c>
      <c r="B21580" s="263" t="s">
        <v>34059</v>
      </c>
      <c r="C21580" s="263" t="s">
        <v>20</v>
      </c>
      <c r="D21580" t="s">
        <v>0</v>
      </c>
    </row>
    <row r="21581" spans="1:4" x14ac:dyDescent="0.2">
      <c r="A21581" s="263" t="s">
        <v>5922</v>
      </c>
      <c r="B21581" s="263" t="s">
        <v>34060</v>
      </c>
      <c r="C21581" s="263" t="s">
        <v>20</v>
      </c>
      <c r="D21581" t="s">
        <v>0</v>
      </c>
    </row>
    <row r="21582" spans="1:4" x14ac:dyDescent="0.2">
      <c r="A21582" s="263" t="s">
        <v>21929</v>
      </c>
      <c r="B21582" s="263" t="s">
        <v>34060</v>
      </c>
      <c r="C21582" s="263" t="s">
        <v>20</v>
      </c>
      <c r="D21582" t="s">
        <v>0</v>
      </c>
    </row>
    <row r="21583" spans="1:4" x14ac:dyDescent="0.2">
      <c r="A21583" s="263" t="s">
        <v>5923</v>
      </c>
      <c r="B21583" s="263" t="s">
        <v>34061</v>
      </c>
      <c r="C21583" s="263" t="s">
        <v>20</v>
      </c>
      <c r="D21583" t="s">
        <v>0</v>
      </c>
    </row>
    <row r="21584" spans="1:4" x14ac:dyDescent="0.2">
      <c r="A21584" s="263" t="s">
        <v>21930</v>
      </c>
      <c r="B21584" s="263" t="s">
        <v>34061</v>
      </c>
      <c r="C21584" s="263" t="s">
        <v>20</v>
      </c>
      <c r="D21584" t="s">
        <v>0</v>
      </c>
    </row>
    <row r="21585" spans="1:4" x14ac:dyDescent="0.2">
      <c r="A21585" s="263" t="s">
        <v>5924</v>
      </c>
      <c r="B21585" s="263" t="s">
        <v>34062</v>
      </c>
      <c r="C21585" s="263" t="s">
        <v>20</v>
      </c>
      <c r="D21585" t="s">
        <v>0</v>
      </c>
    </row>
    <row r="21586" spans="1:4" x14ac:dyDescent="0.2">
      <c r="A21586" s="263" t="s">
        <v>21931</v>
      </c>
      <c r="B21586" s="263" t="s">
        <v>34062</v>
      </c>
      <c r="C21586" s="263" t="s">
        <v>20</v>
      </c>
      <c r="D21586" t="s">
        <v>0</v>
      </c>
    </row>
    <row r="21587" spans="1:4" x14ac:dyDescent="0.2">
      <c r="A21587" s="263" t="s">
        <v>5925</v>
      </c>
      <c r="B21587" s="263" t="s">
        <v>34063</v>
      </c>
      <c r="C21587" s="263" t="s">
        <v>20</v>
      </c>
      <c r="D21587" t="s">
        <v>0</v>
      </c>
    </row>
    <row r="21588" spans="1:4" x14ac:dyDescent="0.2">
      <c r="A21588" s="263" t="s">
        <v>21932</v>
      </c>
      <c r="B21588" s="263" t="s">
        <v>34063</v>
      </c>
      <c r="C21588" s="263" t="s">
        <v>20</v>
      </c>
      <c r="D21588" t="s">
        <v>0</v>
      </c>
    </row>
    <row r="21589" spans="1:4" x14ac:dyDescent="0.2">
      <c r="A21589" s="263" t="s">
        <v>5926</v>
      </c>
      <c r="B21589" s="263" t="s">
        <v>34064</v>
      </c>
      <c r="C21589" s="263" t="s">
        <v>20</v>
      </c>
      <c r="D21589" t="s">
        <v>0</v>
      </c>
    </row>
    <row r="21590" spans="1:4" x14ac:dyDescent="0.2">
      <c r="A21590" s="263" t="s">
        <v>21933</v>
      </c>
      <c r="B21590" s="263" t="s">
        <v>34064</v>
      </c>
      <c r="C21590" s="263" t="s">
        <v>20</v>
      </c>
      <c r="D21590" t="s">
        <v>0</v>
      </c>
    </row>
    <row r="21591" spans="1:4" x14ac:dyDescent="0.2">
      <c r="A21591" s="263" t="s">
        <v>5927</v>
      </c>
      <c r="B21591" s="263" t="s">
        <v>34065</v>
      </c>
      <c r="C21591" s="263" t="s">
        <v>20</v>
      </c>
      <c r="D21591" t="s">
        <v>0</v>
      </c>
    </row>
    <row r="21592" spans="1:4" x14ac:dyDescent="0.2">
      <c r="A21592" s="263" t="s">
        <v>21934</v>
      </c>
      <c r="B21592" s="263" t="s">
        <v>34065</v>
      </c>
      <c r="C21592" s="263" t="s">
        <v>20</v>
      </c>
      <c r="D21592" t="s">
        <v>0</v>
      </c>
    </row>
    <row r="21593" spans="1:4" x14ac:dyDescent="0.2">
      <c r="A21593" s="263" t="s">
        <v>5928</v>
      </c>
      <c r="B21593" s="263" t="s">
        <v>34066</v>
      </c>
      <c r="C21593" s="263" t="s">
        <v>20</v>
      </c>
      <c r="D21593" t="s">
        <v>0</v>
      </c>
    </row>
    <row r="21594" spans="1:4" x14ac:dyDescent="0.2">
      <c r="A21594" s="263" t="s">
        <v>21935</v>
      </c>
      <c r="B21594" s="263" t="s">
        <v>34066</v>
      </c>
      <c r="C21594" s="263" t="s">
        <v>20</v>
      </c>
      <c r="D21594" t="s">
        <v>0</v>
      </c>
    </row>
    <row r="21595" spans="1:4" x14ac:dyDescent="0.2">
      <c r="A21595" s="263" t="s">
        <v>5929</v>
      </c>
      <c r="B21595" s="263" t="s">
        <v>34067</v>
      </c>
      <c r="C21595" s="263" t="s">
        <v>20</v>
      </c>
      <c r="D21595" t="s">
        <v>0</v>
      </c>
    </row>
    <row r="21596" spans="1:4" x14ac:dyDescent="0.2">
      <c r="A21596" s="263" t="s">
        <v>21936</v>
      </c>
      <c r="B21596" s="263" t="s">
        <v>34067</v>
      </c>
      <c r="C21596" s="263" t="s">
        <v>20</v>
      </c>
      <c r="D21596" t="s">
        <v>0</v>
      </c>
    </row>
    <row r="21597" spans="1:4" x14ac:dyDescent="0.2">
      <c r="A21597" s="263" t="s">
        <v>5930</v>
      </c>
      <c r="B21597" s="263" t="s">
        <v>34068</v>
      </c>
      <c r="C21597" s="263" t="s">
        <v>20</v>
      </c>
      <c r="D21597" t="s">
        <v>0</v>
      </c>
    </row>
    <row r="21598" spans="1:4" x14ac:dyDescent="0.2">
      <c r="A21598" s="263" t="s">
        <v>21937</v>
      </c>
      <c r="B21598" s="263" t="s">
        <v>34068</v>
      </c>
      <c r="C21598" s="263" t="s">
        <v>20</v>
      </c>
      <c r="D21598" t="s">
        <v>0</v>
      </c>
    </row>
    <row r="21599" spans="1:4" x14ac:dyDescent="0.2">
      <c r="A21599" s="263" t="s">
        <v>5931</v>
      </c>
      <c r="B21599" s="263" t="s">
        <v>34069</v>
      </c>
      <c r="C21599" s="263" t="s">
        <v>20</v>
      </c>
      <c r="D21599" t="s">
        <v>0</v>
      </c>
    </row>
    <row r="21600" spans="1:4" x14ac:dyDescent="0.2">
      <c r="A21600" s="263" t="s">
        <v>21938</v>
      </c>
      <c r="B21600" s="263" t="s">
        <v>34069</v>
      </c>
      <c r="C21600" s="263" t="s">
        <v>20</v>
      </c>
      <c r="D21600" t="s">
        <v>0</v>
      </c>
    </row>
    <row r="21601" spans="1:4" x14ac:dyDescent="0.2">
      <c r="A21601" s="263" t="s">
        <v>5932</v>
      </c>
      <c r="B21601" s="263" t="s">
        <v>34070</v>
      </c>
      <c r="C21601" s="263" t="s">
        <v>20</v>
      </c>
      <c r="D21601" t="s">
        <v>0</v>
      </c>
    </row>
    <row r="21602" spans="1:4" x14ac:dyDescent="0.2">
      <c r="A21602" s="263" t="s">
        <v>21939</v>
      </c>
      <c r="B21602" s="263" t="s">
        <v>34070</v>
      </c>
      <c r="C21602" s="263" t="s">
        <v>20</v>
      </c>
      <c r="D21602" t="s">
        <v>0</v>
      </c>
    </row>
    <row r="21603" spans="1:4" x14ac:dyDescent="0.2">
      <c r="A21603" s="263" t="s">
        <v>5933</v>
      </c>
      <c r="B21603" s="263" t="s">
        <v>34071</v>
      </c>
      <c r="C21603" s="263" t="s">
        <v>20</v>
      </c>
      <c r="D21603" t="s">
        <v>0</v>
      </c>
    </row>
    <row r="21604" spans="1:4" x14ac:dyDescent="0.2">
      <c r="A21604" s="263" t="s">
        <v>21940</v>
      </c>
      <c r="B21604" s="263" t="s">
        <v>34071</v>
      </c>
      <c r="C21604" s="263" t="s">
        <v>20</v>
      </c>
      <c r="D21604" t="s">
        <v>0</v>
      </c>
    </row>
    <row r="21605" spans="1:4" x14ac:dyDescent="0.2">
      <c r="A21605" s="263" t="s">
        <v>5934</v>
      </c>
      <c r="B21605" s="263" t="s">
        <v>34072</v>
      </c>
      <c r="C21605" s="263" t="s">
        <v>20</v>
      </c>
      <c r="D21605" t="s">
        <v>0</v>
      </c>
    </row>
    <row r="21606" spans="1:4" x14ac:dyDescent="0.2">
      <c r="A21606" s="263" t="s">
        <v>21941</v>
      </c>
      <c r="B21606" s="263" t="s">
        <v>34072</v>
      </c>
      <c r="C21606" s="263" t="s">
        <v>20</v>
      </c>
      <c r="D21606" t="s">
        <v>0</v>
      </c>
    </row>
    <row r="21607" spans="1:4" x14ac:dyDescent="0.2">
      <c r="A21607" s="263" t="s">
        <v>5935</v>
      </c>
      <c r="B21607" s="263" t="s">
        <v>34073</v>
      </c>
      <c r="C21607" s="263" t="s">
        <v>20</v>
      </c>
      <c r="D21607" t="s">
        <v>0</v>
      </c>
    </row>
    <row r="21608" spans="1:4" x14ac:dyDescent="0.2">
      <c r="A21608" s="263" t="s">
        <v>21942</v>
      </c>
      <c r="B21608" s="263" t="s">
        <v>34073</v>
      </c>
      <c r="C21608" s="263" t="s">
        <v>20</v>
      </c>
      <c r="D21608" t="s">
        <v>0</v>
      </c>
    </row>
    <row r="21609" spans="1:4" x14ac:dyDescent="0.2">
      <c r="A21609" s="263" t="s">
        <v>5936</v>
      </c>
      <c r="B21609" s="263" t="s">
        <v>34074</v>
      </c>
      <c r="C21609" s="263" t="s">
        <v>20</v>
      </c>
      <c r="D21609" t="s">
        <v>0</v>
      </c>
    </row>
    <row r="21610" spans="1:4" x14ac:dyDescent="0.2">
      <c r="A21610" s="263" t="s">
        <v>21943</v>
      </c>
      <c r="B21610" s="263" t="s">
        <v>34074</v>
      </c>
      <c r="C21610" s="263" t="s">
        <v>20</v>
      </c>
      <c r="D21610" t="s">
        <v>0</v>
      </c>
    </row>
    <row r="21611" spans="1:4" x14ac:dyDescent="0.2">
      <c r="A21611" s="263" t="s">
        <v>5937</v>
      </c>
      <c r="B21611" s="263" t="s">
        <v>34075</v>
      </c>
      <c r="C21611" s="263" t="s">
        <v>20</v>
      </c>
      <c r="D21611" t="s">
        <v>0</v>
      </c>
    </row>
    <row r="21612" spans="1:4" x14ac:dyDescent="0.2">
      <c r="A21612" s="263" t="s">
        <v>21944</v>
      </c>
      <c r="B21612" s="263" t="s">
        <v>34075</v>
      </c>
      <c r="C21612" s="263" t="s">
        <v>20</v>
      </c>
      <c r="D21612" t="s">
        <v>0</v>
      </c>
    </row>
    <row r="21613" spans="1:4" x14ac:dyDescent="0.2">
      <c r="A21613" s="263" t="s">
        <v>5938</v>
      </c>
      <c r="B21613" s="263" t="s">
        <v>34076</v>
      </c>
      <c r="C21613" s="263" t="s">
        <v>20</v>
      </c>
      <c r="D21613" t="s">
        <v>0</v>
      </c>
    </row>
    <row r="21614" spans="1:4" x14ac:dyDescent="0.2">
      <c r="A21614" s="263" t="s">
        <v>21945</v>
      </c>
      <c r="B21614" s="263" t="s">
        <v>34076</v>
      </c>
      <c r="C21614" s="263" t="s">
        <v>20</v>
      </c>
      <c r="D21614" t="s">
        <v>0</v>
      </c>
    </row>
    <row r="21615" spans="1:4" x14ac:dyDescent="0.2">
      <c r="A21615" s="263" t="s">
        <v>5939</v>
      </c>
      <c r="B21615" s="263" t="s">
        <v>34077</v>
      </c>
      <c r="C21615" s="263" t="s">
        <v>20</v>
      </c>
      <c r="D21615" t="s">
        <v>0</v>
      </c>
    </row>
    <row r="21616" spans="1:4" x14ac:dyDescent="0.2">
      <c r="A21616" s="263" t="s">
        <v>21946</v>
      </c>
      <c r="B21616" s="263" t="s">
        <v>34077</v>
      </c>
      <c r="C21616" s="263" t="s">
        <v>20</v>
      </c>
      <c r="D21616" t="s">
        <v>0</v>
      </c>
    </row>
    <row r="21617" spans="1:4" x14ac:dyDescent="0.2">
      <c r="A21617" s="263" t="s">
        <v>5940</v>
      </c>
      <c r="B21617" s="263" t="s">
        <v>34078</v>
      </c>
      <c r="C21617" s="263" t="s">
        <v>20</v>
      </c>
      <c r="D21617" t="s">
        <v>0</v>
      </c>
    </row>
    <row r="21618" spans="1:4" x14ac:dyDescent="0.2">
      <c r="A21618" s="263" t="s">
        <v>21947</v>
      </c>
      <c r="B21618" s="263" t="s">
        <v>34078</v>
      </c>
      <c r="C21618" s="263" t="s">
        <v>20</v>
      </c>
      <c r="D21618" t="s">
        <v>0</v>
      </c>
    </row>
    <row r="21619" spans="1:4" x14ac:dyDescent="0.2">
      <c r="A21619" s="263" t="s">
        <v>5941</v>
      </c>
      <c r="B21619" s="263" t="s">
        <v>34079</v>
      </c>
      <c r="C21619" s="263" t="s">
        <v>20</v>
      </c>
      <c r="D21619" t="s">
        <v>0</v>
      </c>
    </row>
    <row r="21620" spans="1:4" x14ac:dyDescent="0.2">
      <c r="A21620" s="263" t="s">
        <v>21948</v>
      </c>
      <c r="B21620" s="263" t="s">
        <v>34079</v>
      </c>
      <c r="C21620" s="263" t="s">
        <v>20</v>
      </c>
      <c r="D21620" t="s">
        <v>0</v>
      </c>
    </row>
    <row r="21621" spans="1:4" x14ac:dyDescent="0.2">
      <c r="A21621" s="263" t="s">
        <v>5942</v>
      </c>
      <c r="B21621" s="263" t="s">
        <v>34080</v>
      </c>
      <c r="C21621" s="263" t="s">
        <v>20</v>
      </c>
      <c r="D21621" t="s">
        <v>0</v>
      </c>
    </row>
    <row r="21622" spans="1:4" x14ac:dyDescent="0.2">
      <c r="A21622" s="263" t="s">
        <v>21949</v>
      </c>
      <c r="B21622" s="263" t="s">
        <v>34080</v>
      </c>
      <c r="C21622" s="263" t="s">
        <v>20</v>
      </c>
      <c r="D21622" t="s">
        <v>0</v>
      </c>
    </row>
    <row r="21623" spans="1:4" x14ac:dyDescent="0.2">
      <c r="A21623" s="263" t="s">
        <v>5943</v>
      </c>
      <c r="B21623" s="263" t="s">
        <v>34081</v>
      </c>
      <c r="C21623" s="263" t="s">
        <v>20</v>
      </c>
      <c r="D21623" t="s">
        <v>0</v>
      </c>
    </row>
    <row r="21624" spans="1:4" x14ac:dyDescent="0.2">
      <c r="A21624" s="263" t="s">
        <v>21950</v>
      </c>
      <c r="B21624" s="263" t="s">
        <v>34081</v>
      </c>
      <c r="C21624" s="263" t="s">
        <v>20</v>
      </c>
      <c r="D21624" t="s">
        <v>0</v>
      </c>
    </row>
    <row r="21625" spans="1:4" x14ac:dyDescent="0.2">
      <c r="A21625" s="263" t="s">
        <v>5944</v>
      </c>
      <c r="B21625" s="263" t="s">
        <v>34082</v>
      </c>
      <c r="C21625" s="263" t="s">
        <v>20</v>
      </c>
      <c r="D21625" t="s">
        <v>0</v>
      </c>
    </row>
    <row r="21626" spans="1:4" x14ac:dyDescent="0.2">
      <c r="A21626" s="263" t="s">
        <v>21951</v>
      </c>
      <c r="B21626" s="263" t="s">
        <v>34082</v>
      </c>
      <c r="C21626" s="263" t="s">
        <v>20</v>
      </c>
      <c r="D21626" t="s">
        <v>0</v>
      </c>
    </row>
    <row r="21627" spans="1:4" x14ac:dyDescent="0.2">
      <c r="A21627" s="263" t="s">
        <v>5945</v>
      </c>
      <c r="B21627" s="263" t="s">
        <v>34083</v>
      </c>
      <c r="C21627" s="263" t="s">
        <v>20</v>
      </c>
      <c r="D21627" t="s">
        <v>0</v>
      </c>
    </row>
    <row r="21628" spans="1:4" x14ac:dyDescent="0.2">
      <c r="A21628" s="263" t="s">
        <v>21952</v>
      </c>
      <c r="B21628" s="263" t="s">
        <v>34083</v>
      </c>
      <c r="C21628" s="263" t="s">
        <v>20</v>
      </c>
      <c r="D21628" t="s">
        <v>0</v>
      </c>
    </row>
    <row r="21629" spans="1:4" x14ac:dyDescent="0.2">
      <c r="A21629" s="263" t="s">
        <v>5946</v>
      </c>
      <c r="B21629" s="263" t="s">
        <v>34084</v>
      </c>
      <c r="C21629" s="263" t="s">
        <v>20</v>
      </c>
      <c r="D21629" t="s">
        <v>0</v>
      </c>
    </row>
    <row r="21630" spans="1:4" x14ac:dyDescent="0.2">
      <c r="A21630" s="263" t="s">
        <v>21953</v>
      </c>
      <c r="B21630" s="263" t="s">
        <v>34084</v>
      </c>
      <c r="C21630" s="263" t="s">
        <v>20</v>
      </c>
      <c r="D21630" t="s">
        <v>0</v>
      </c>
    </row>
    <row r="21631" spans="1:4" x14ac:dyDescent="0.2">
      <c r="A21631" s="263" t="s">
        <v>5947</v>
      </c>
      <c r="B21631" s="263" t="s">
        <v>34085</v>
      </c>
      <c r="C21631" s="263" t="s">
        <v>20</v>
      </c>
      <c r="D21631" t="s">
        <v>0</v>
      </c>
    </row>
    <row r="21632" spans="1:4" x14ac:dyDescent="0.2">
      <c r="A21632" s="263" t="s">
        <v>21954</v>
      </c>
      <c r="B21632" s="263" t="s">
        <v>34085</v>
      </c>
      <c r="C21632" s="263" t="s">
        <v>20</v>
      </c>
      <c r="D21632" t="s">
        <v>0</v>
      </c>
    </row>
    <row r="21633" spans="1:4" x14ac:dyDescent="0.2">
      <c r="A21633" s="263" t="s">
        <v>5948</v>
      </c>
      <c r="B21633" s="263" t="s">
        <v>34086</v>
      </c>
      <c r="C21633" s="263" t="s">
        <v>20</v>
      </c>
      <c r="D21633" t="s">
        <v>0</v>
      </c>
    </row>
    <row r="21634" spans="1:4" x14ac:dyDescent="0.2">
      <c r="A21634" s="263" t="s">
        <v>21955</v>
      </c>
      <c r="B21634" s="263" t="s">
        <v>34086</v>
      </c>
      <c r="C21634" s="263" t="s">
        <v>20</v>
      </c>
      <c r="D21634" t="s">
        <v>0</v>
      </c>
    </row>
    <row r="21635" spans="1:4" x14ac:dyDescent="0.2">
      <c r="A21635" s="263" t="s">
        <v>5949</v>
      </c>
      <c r="B21635" s="263" t="s">
        <v>34087</v>
      </c>
      <c r="C21635" s="263" t="s">
        <v>20</v>
      </c>
      <c r="D21635" t="s">
        <v>0</v>
      </c>
    </row>
    <row r="21636" spans="1:4" x14ac:dyDescent="0.2">
      <c r="A21636" s="263" t="s">
        <v>21956</v>
      </c>
      <c r="B21636" s="263" t="s">
        <v>34087</v>
      </c>
      <c r="C21636" s="263" t="s">
        <v>20</v>
      </c>
      <c r="D21636" t="s">
        <v>0</v>
      </c>
    </row>
    <row r="21637" spans="1:4" x14ac:dyDescent="0.2">
      <c r="A21637" s="263" t="s">
        <v>5950</v>
      </c>
      <c r="B21637" s="263" t="s">
        <v>34088</v>
      </c>
      <c r="C21637" s="263" t="s">
        <v>20</v>
      </c>
      <c r="D21637" t="s">
        <v>0</v>
      </c>
    </row>
    <row r="21638" spans="1:4" x14ac:dyDescent="0.2">
      <c r="A21638" s="263" t="s">
        <v>21957</v>
      </c>
      <c r="B21638" s="263" t="s">
        <v>34088</v>
      </c>
      <c r="C21638" s="263" t="s">
        <v>20</v>
      </c>
      <c r="D21638" t="s">
        <v>0</v>
      </c>
    </row>
    <row r="21639" spans="1:4" x14ac:dyDescent="0.2">
      <c r="A21639" s="263" t="s">
        <v>5951</v>
      </c>
      <c r="B21639" s="263" t="s">
        <v>34089</v>
      </c>
      <c r="C21639" s="263" t="s">
        <v>20</v>
      </c>
      <c r="D21639" t="s">
        <v>0</v>
      </c>
    </row>
    <row r="21640" spans="1:4" x14ac:dyDescent="0.2">
      <c r="A21640" s="263" t="s">
        <v>21958</v>
      </c>
      <c r="B21640" s="263" t="s">
        <v>34089</v>
      </c>
      <c r="C21640" s="263" t="s">
        <v>20</v>
      </c>
      <c r="D21640" t="s">
        <v>0</v>
      </c>
    </row>
    <row r="21641" spans="1:4" x14ac:dyDescent="0.2">
      <c r="A21641" s="263" t="s">
        <v>5952</v>
      </c>
      <c r="B21641" s="263" t="s">
        <v>34090</v>
      </c>
      <c r="C21641" s="263" t="s">
        <v>20</v>
      </c>
      <c r="D21641" t="s">
        <v>0</v>
      </c>
    </row>
    <row r="21642" spans="1:4" x14ac:dyDescent="0.2">
      <c r="A21642" s="263" t="s">
        <v>21959</v>
      </c>
      <c r="B21642" s="263" t="s">
        <v>34090</v>
      </c>
      <c r="C21642" s="263" t="s">
        <v>20</v>
      </c>
      <c r="D21642" t="s">
        <v>0</v>
      </c>
    </row>
    <row r="21643" spans="1:4" x14ac:dyDescent="0.2">
      <c r="A21643" s="263" t="s">
        <v>5953</v>
      </c>
      <c r="B21643" s="263" t="s">
        <v>34091</v>
      </c>
      <c r="C21643" s="263" t="s">
        <v>20</v>
      </c>
      <c r="D21643" t="s">
        <v>0</v>
      </c>
    </row>
    <row r="21644" spans="1:4" x14ac:dyDescent="0.2">
      <c r="A21644" s="263" t="s">
        <v>21960</v>
      </c>
      <c r="B21644" s="263" t="s">
        <v>34091</v>
      </c>
      <c r="C21644" s="263" t="s">
        <v>20</v>
      </c>
      <c r="D21644" t="s">
        <v>0</v>
      </c>
    </row>
    <row r="21645" spans="1:4" x14ac:dyDescent="0.2">
      <c r="A21645" s="263" t="s">
        <v>5954</v>
      </c>
      <c r="B21645" s="263" t="s">
        <v>34092</v>
      </c>
      <c r="C21645" s="263" t="s">
        <v>20</v>
      </c>
      <c r="D21645" t="s">
        <v>0</v>
      </c>
    </row>
    <row r="21646" spans="1:4" x14ac:dyDescent="0.2">
      <c r="A21646" s="263" t="s">
        <v>21961</v>
      </c>
      <c r="B21646" s="263" t="s">
        <v>34092</v>
      </c>
      <c r="C21646" s="263" t="s">
        <v>20</v>
      </c>
      <c r="D21646" t="s">
        <v>0</v>
      </c>
    </row>
    <row r="21647" spans="1:4" x14ac:dyDescent="0.2">
      <c r="A21647" s="263" t="s">
        <v>5955</v>
      </c>
      <c r="B21647" s="263" t="s">
        <v>34093</v>
      </c>
      <c r="C21647" s="263" t="s">
        <v>20</v>
      </c>
      <c r="D21647" t="s">
        <v>0</v>
      </c>
    </row>
    <row r="21648" spans="1:4" x14ac:dyDescent="0.2">
      <c r="A21648" s="263" t="s">
        <v>21962</v>
      </c>
      <c r="B21648" s="263" t="s">
        <v>34093</v>
      </c>
      <c r="C21648" s="263" t="s">
        <v>20</v>
      </c>
      <c r="D21648" t="s">
        <v>0</v>
      </c>
    </row>
    <row r="21649" spans="1:4" x14ac:dyDescent="0.2">
      <c r="A21649" s="263" t="s">
        <v>5956</v>
      </c>
      <c r="B21649" s="263" t="s">
        <v>34094</v>
      </c>
      <c r="C21649" s="263" t="s">
        <v>20</v>
      </c>
      <c r="D21649" t="s">
        <v>0</v>
      </c>
    </row>
    <row r="21650" spans="1:4" x14ac:dyDescent="0.2">
      <c r="A21650" s="263" t="s">
        <v>21963</v>
      </c>
      <c r="B21650" s="263" t="s">
        <v>34094</v>
      </c>
      <c r="C21650" s="263" t="s">
        <v>20</v>
      </c>
      <c r="D21650" t="s">
        <v>0</v>
      </c>
    </row>
    <row r="21651" spans="1:4" x14ac:dyDescent="0.2">
      <c r="A21651" s="263" t="s">
        <v>5957</v>
      </c>
      <c r="B21651" s="263" t="s">
        <v>34095</v>
      </c>
      <c r="C21651" s="263" t="s">
        <v>20</v>
      </c>
      <c r="D21651" t="s">
        <v>0</v>
      </c>
    </row>
    <row r="21652" spans="1:4" x14ac:dyDescent="0.2">
      <c r="A21652" s="263" t="s">
        <v>21964</v>
      </c>
      <c r="B21652" s="263" t="s">
        <v>34095</v>
      </c>
      <c r="C21652" s="263" t="s">
        <v>20</v>
      </c>
      <c r="D21652" t="s">
        <v>0</v>
      </c>
    </row>
    <row r="21653" spans="1:4" x14ac:dyDescent="0.2">
      <c r="A21653" s="263" t="s">
        <v>5958</v>
      </c>
      <c r="B21653" s="263" t="s">
        <v>34096</v>
      </c>
      <c r="C21653" s="263" t="s">
        <v>20</v>
      </c>
      <c r="D21653" t="s">
        <v>0</v>
      </c>
    </row>
    <row r="21654" spans="1:4" x14ac:dyDescent="0.2">
      <c r="A21654" s="263" t="s">
        <v>21965</v>
      </c>
      <c r="B21654" s="263" t="s">
        <v>34096</v>
      </c>
      <c r="C21654" s="263" t="s">
        <v>20</v>
      </c>
      <c r="D21654" t="s">
        <v>0</v>
      </c>
    </row>
    <row r="21655" spans="1:4" x14ac:dyDescent="0.2">
      <c r="A21655" s="263" t="s">
        <v>5959</v>
      </c>
      <c r="B21655" s="263" t="s">
        <v>34097</v>
      </c>
      <c r="C21655" s="263" t="s">
        <v>20</v>
      </c>
      <c r="D21655" t="s">
        <v>0</v>
      </c>
    </row>
    <row r="21656" spans="1:4" x14ac:dyDescent="0.2">
      <c r="A21656" s="263" t="s">
        <v>21966</v>
      </c>
      <c r="B21656" s="263" t="s">
        <v>34097</v>
      </c>
      <c r="C21656" s="263" t="s">
        <v>20</v>
      </c>
      <c r="D21656" t="s">
        <v>0</v>
      </c>
    </row>
    <row r="21657" spans="1:4" x14ac:dyDescent="0.2">
      <c r="A21657" s="263" t="s">
        <v>5960</v>
      </c>
      <c r="B21657" s="263" t="s">
        <v>34098</v>
      </c>
      <c r="C21657" s="263" t="s">
        <v>20</v>
      </c>
      <c r="D21657" t="s">
        <v>0</v>
      </c>
    </row>
    <row r="21658" spans="1:4" x14ac:dyDescent="0.2">
      <c r="A21658" s="263" t="s">
        <v>21967</v>
      </c>
      <c r="B21658" s="263" t="s">
        <v>34098</v>
      </c>
      <c r="C21658" s="263" t="s">
        <v>20</v>
      </c>
      <c r="D21658" t="s">
        <v>0</v>
      </c>
    </row>
    <row r="21659" spans="1:4" x14ac:dyDescent="0.2">
      <c r="A21659" s="263" t="s">
        <v>5961</v>
      </c>
      <c r="B21659" s="263" t="s">
        <v>34099</v>
      </c>
      <c r="C21659" s="263" t="s">
        <v>20</v>
      </c>
      <c r="D21659" t="s">
        <v>0</v>
      </c>
    </row>
    <row r="21660" spans="1:4" x14ac:dyDescent="0.2">
      <c r="A21660" s="263" t="s">
        <v>21968</v>
      </c>
      <c r="B21660" s="263" t="s">
        <v>34099</v>
      </c>
      <c r="C21660" s="263" t="s">
        <v>20</v>
      </c>
      <c r="D21660" t="s">
        <v>0</v>
      </c>
    </row>
    <row r="21661" spans="1:4" x14ac:dyDescent="0.2">
      <c r="A21661" s="263" t="s">
        <v>5962</v>
      </c>
      <c r="B21661" s="263" t="s">
        <v>34100</v>
      </c>
      <c r="C21661" s="263" t="s">
        <v>20</v>
      </c>
      <c r="D21661" t="s">
        <v>0</v>
      </c>
    </row>
    <row r="21662" spans="1:4" x14ac:dyDescent="0.2">
      <c r="A21662" s="263" t="s">
        <v>21969</v>
      </c>
      <c r="B21662" s="263" t="s">
        <v>34100</v>
      </c>
      <c r="C21662" s="263" t="s">
        <v>20</v>
      </c>
      <c r="D21662" t="s">
        <v>0</v>
      </c>
    </row>
    <row r="21663" spans="1:4" x14ac:dyDescent="0.2">
      <c r="A21663" s="263" t="s">
        <v>5963</v>
      </c>
      <c r="B21663" s="263" t="s">
        <v>34101</v>
      </c>
      <c r="C21663" s="263" t="s">
        <v>20</v>
      </c>
      <c r="D21663" t="s">
        <v>0</v>
      </c>
    </row>
    <row r="21664" spans="1:4" x14ac:dyDescent="0.2">
      <c r="A21664" s="263" t="s">
        <v>21970</v>
      </c>
      <c r="B21664" s="263" t="s">
        <v>34101</v>
      </c>
      <c r="C21664" s="263" t="s">
        <v>20</v>
      </c>
      <c r="D21664" t="s">
        <v>0</v>
      </c>
    </row>
    <row r="21665" spans="1:4" x14ac:dyDescent="0.2">
      <c r="A21665" s="263" t="s">
        <v>5964</v>
      </c>
      <c r="B21665" s="263" t="s">
        <v>34102</v>
      </c>
      <c r="C21665" s="263" t="s">
        <v>20</v>
      </c>
      <c r="D21665" t="s">
        <v>0</v>
      </c>
    </row>
    <row r="21666" spans="1:4" x14ac:dyDescent="0.2">
      <c r="A21666" s="263" t="s">
        <v>21971</v>
      </c>
      <c r="B21666" s="263" t="s">
        <v>34102</v>
      </c>
      <c r="C21666" s="263" t="s">
        <v>20</v>
      </c>
      <c r="D21666" t="s">
        <v>0</v>
      </c>
    </row>
    <row r="21667" spans="1:4" x14ac:dyDescent="0.2">
      <c r="A21667" s="263" t="s">
        <v>5965</v>
      </c>
      <c r="B21667" s="263" t="s">
        <v>34103</v>
      </c>
      <c r="C21667" s="263" t="s">
        <v>20</v>
      </c>
      <c r="D21667" t="s">
        <v>0</v>
      </c>
    </row>
    <row r="21668" spans="1:4" x14ac:dyDescent="0.2">
      <c r="A21668" s="263" t="s">
        <v>21972</v>
      </c>
      <c r="B21668" s="263" t="s">
        <v>34103</v>
      </c>
      <c r="C21668" s="263" t="s">
        <v>20</v>
      </c>
      <c r="D21668" t="s">
        <v>0</v>
      </c>
    </row>
    <row r="21669" spans="1:4" x14ac:dyDescent="0.2">
      <c r="A21669" s="263" t="s">
        <v>5966</v>
      </c>
      <c r="B21669" s="263" t="s">
        <v>34104</v>
      </c>
      <c r="C21669" s="263" t="s">
        <v>20</v>
      </c>
      <c r="D21669" t="s">
        <v>0</v>
      </c>
    </row>
    <row r="21670" spans="1:4" x14ac:dyDescent="0.2">
      <c r="A21670" s="263" t="s">
        <v>21973</v>
      </c>
      <c r="B21670" s="263" t="s">
        <v>34104</v>
      </c>
      <c r="C21670" s="263" t="s">
        <v>20</v>
      </c>
      <c r="D21670" t="s">
        <v>0</v>
      </c>
    </row>
    <row r="21671" spans="1:4" x14ac:dyDescent="0.2">
      <c r="A21671" s="263" t="s">
        <v>5967</v>
      </c>
      <c r="B21671" s="263" t="s">
        <v>34105</v>
      </c>
      <c r="C21671" s="263" t="s">
        <v>20</v>
      </c>
      <c r="D21671" t="s">
        <v>0</v>
      </c>
    </row>
    <row r="21672" spans="1:4" x14ac:dyDescent="0.2">
      <c r="A21672" s="263" t="s">
        <v>21974</v>
      </c>
      <c r="B21672" s="263" t="s">
        <v>34105</v>
      </c>
      <c r="C21672" s="263" t="s">
        <v>20</v>
      </c>
      <c r="D21672" t="s">
        <v>0</v>
      </c>
    </row>
    <row r="21673" spans="1:4" x14ac:dyDescent="0.2">
      <c r="A21673" s="263" t="s">
        <v>5968</v>
      </c>
      <c r="B21673" s="263" t="s">
        <v>34106</v>
      </c>
      <c r="C21673" s="263" t="s">
        <v>20</v>
      </c>
      <c r="D21673" t="s">
        <v>0</v>
      </c>
    </row>
    <row r="21674" spans="1:4" x14ac:dyDescent="0.2">
      <c r="A21674" s="263" t="s">
        <v>21975</v>
      </c>
      <c r="B21674" s="263" t="s">
        <v>34106</v>
      </c>
      <c r="C21674" s="263" t="s">
        <v>20</v>
      </c>
      <c r="D21674" t="s">
        <v>0</v>
      </c>
    </row>
    <row r="21675" spans="1:4" x14ac:dyDescent="0.2">
      <c r="A21675" s="263" t="s">
        <v>5969</v>
      </c>
      <c r="B21675" s="263" t="s">
        <v>34107</v>
      </c>
      <c r="C21675" s="263" t="s">
        <v>20</v>
      </c>
      <c r="D21675" t="s">
        <v>0</v>
      </c>
    </row>
    <row r="21676" spans="1:4" x14ac:dyDescent="0.2">
      <c r="A21676" s="263" t="s">
        <v>21976</v>
      </c>
      <c r="B21676" s="263" t="s">
        <v>34107</v>
      </c>
      <c r="C21676" s="263" t="s">
        <v>20</v>
      </c>
      <c r="D21676" t="s">
        <v>0</v>
      </c>
    </row>
    <row r="21677" spans="1:4" x14ac:dyDescent="0.2">
      <c r="A21677" s="263" t="s">
        <v>5970</v>
      </c>
      <c r="B21677" s="263" t="s">
        <v>34108</v>
      </c>
      <c r="C21677" s="263" t="s">
        <v>20</v>
      </c>
      <c r="D21677" t="s">
        <v>0</v>
      </c>
    </row>
    <row r="21678" spans="1:4" x14ac:dyDescent="0.2">
      <c r="A21678" s="263" t="s">
        <v>21977</v>
      </c>
      <c r="B21678" s="263" t="s">
        <v>34108</v>
      </c>
      <c r="C21678" s="263" t="s">
        <v>20</v>
      </c>
      <c r="D21678" t="s">
        <v>0</v>
      </c>
    </row>
    <row r="21679" spans="1:4" x14ac:dyDescent="0.2">
      <c r="A21679" s="263" t="s">
        <v>5971</v>
      </c>
      <c r="B21679" s="263" t="s">
        <v>34109</v>
      </c>
      <c r="C21679" s="263" t="s">
        <v>20</v>
      </c>
      <c r="D21679" t="s">
        <v>0</v>
      </c>
    </row>
    <row r="21680" spans="1:4" x14ac:dyDescent="0.2">
      <c r="A21680" s="263" t="s">
        <v>21978</v>
      </c>
      <c r="B21680" s="263" t="s">
        <v>34109</v>
      </c>
      <c r="C21680" s="263" t="s">
        <v>20</v>
      </c>
      <c r="D21680" t="s">
        <v>0</v>
      </c>
    </row>
    <row r="21681" spans="1:4" x14ac:dyDescent="0.2">
      <c r="A21681" s="263" t="s">
        <v>5972</v>
      </c>
      <c r="B21681" s="263" t="s">
        <v>34110</v>
      </c>
      <c r="C21681" s="263" t="s">
        <v>20</v>
      </c>
      <c r="D21681" t="s">
        <v>0</v>
      </c>
    </row>
    <row r="21682" spans="1:4" x14ac:dyDescent="0.2">
      <c r="A21682" s="263" t="s">
        <v>21979</v>
      </c>
      <c r="B21682" s="263" t="s">
        <v>34110</v>
      </c>
      <c r="C21682" s="263" t="s">
        <v>20</v>
      </c>
      <c r="D21682" t="s">
        <v>0</v>
      </c>
    </row>
    <row r="21683" spans="1:4" x14ac:dyDescent="0.2">
      <c r="A21683" s="263" t="s">
        <v>5973</v>
      </c>
      <c r="B21683" s="263" t="s">
        <v>34111</v>
      </c>
      <c r="C21683" s="263" t="s">
        <v>20</v>
      </c>
      <c r="D21683" t="s">
        <v>0</v>
      </c>
    </row>
    <row r="21684" spans="1:4" x14ac:dyDescent="0.2">
      <c r="A21684" s="263" t="s">
        <v>21980</v>
      </c>
      <c r="B21684" s="263" t="s">
        <v>34111</v>
      </c>
      <c r="C21684" s="263" t="s">
        <v>20</v>
      </c>
      <c r="D21684" t="s">
        <v>0</v>
      </c>
    </row>
    <row r="21685" spans="1:4" x14ac:dyDescent="0.2">
      <c r="A21685" s="263" t="s">
        <v>5974</v>
      </c>
      <c r="B21685" s="263" t="s">
        <v>34112</v>
      </c>
      <c r="C21685" s="263" t="s">
        <v>20</v>
      </c>
      <c r="D21685" t="s">
        <v>0</v>
      </c>
    </row>
    <row r="21686" spans="1:4" x14ac:dyDescent="0.2">
      <c r="A21686" s="263" t="s">
        <v>21981</v>
      </c>
      <c r="B21686" s="263" t="s">
        <v>34112</v>
      </c>
      <c r="C21686" s="263" t="s">
        <v>20</v>
      </c>
      <c r="D21686" t="s">
        <v>0</v>
      </c>
    </row>
    <row r="21687" spans="1:4" x14ac:dyDescent="0.2">
      <c r="A21687" s="263" t="s">
        <v>5975</v>
      </c>
      <c r="B21687" s="263" t="s">
        <v>34113</v>
      </c>
      <c r="C21687" s="263" t="s">
        <v>20</v>
      </c>
      <c r="D21687" t="s">
        <v>0</v>
      </c>
    </row>
    <row r="21688" spans="1:4" x14ac:dyDescent="0.2">
      <c r="A21688" s="263" t="s">
        <v>21982</v>
      </c>
      <c r="B21688" s="263" t="s">
        <v>34113</v>
      </c>
      <c r="C21688" s="263" t="s">
        <v>20</v>
      </c>
      <c r="D21688" t="s">
        <v>0</v>
      </c>
    </row>
    <row r="21689" spans="1:4" x14ac:dyDescent="0.2">
      <c r="A21689" s="263" t="s">
        <v>5976</v>
      </c>
      <c r="B21689" s="263" t="s">
        <v>34114</v>
      </c>
      <c r="C21689" s="263" t="s">
        <v>20</v>
      </c>
      <c r="D21689" t="s">
        <v>0</v>
      </c>
    </row>
    <row r="21690" spans="1:4" x14ac:dyDescent="0.2">
      <c r="A21690" s="263" t="s">
        <v>21983</v>
      </c>
      <c r="B21690" s="263" t="s">
        <v>34114</v>
      </c>
      <c r="C21690" s="263" t="s">
        <v>20</v>
      </c>
      <c r="D21690" t="s">
        <v>0</v>
      </c>
    </row>
    <row r="21691" spans="1:4" x14ac:dyDescent="0.2">
      <c r="A21691" s="263" t="s">
        <v>5977</v>
      </c>
      <c r="B21691" s="263" t="s">
        <v>34115</v>
      </c>
      <c r="C21691" s="263" t="s">
        <v>20</v>
      </c>
      <c r="D21691" t="s">
        <v>0</v>
      </c>
    </row>
    <row r="21692" spans="1:4" x14ac:dyDescent="0.2">
      <c r="A21692" s="263" t="s">
        <v>21984</v>
      </c>
      <c r="B21692" s="263" t="s">
        <v>34115</v>
      </c>
      <c r="C21692" s="263" t="s">
        <v>20</v>
      </c>
      <c r="D21692" t="s">
        <v>0</v>
      </c>
    </row>
    <row r="21693" spans="1:4" x14ac:dyDescent="0.2">
      <c r="A21693" s="263" t="s">
        <v>5978</v>
      </c>
      <c r="B21693" s="263" t="s">
        <v>34116</v>
      </c>
      <c r="C21693" s="263" t="s">
        <v>20</v>
      </c>
      <c r="D21693" t="s">
        <v>0</v>
      </c>
    </row>
    <row r="21694" spans="1:4" x14ac:dyDescent="0.2">
      <c r="A21694" s="263" t="s">
        <v>21985</v>
      </c>
      <c r="B21694" s="263" t="s">
        <v>34116</v>
      </c>
      <c r="C21694" s="263" t="s">
        <v>20</v>
      </c>
      <c r="D21694" t="s">
        <v>0</v>
      </c>
    </row>
    <row r="21695" spans="1:4" x14ac:dyDescent="0.2">
      <c r="A21695" s="263" t="s">
        <v>5979</v>
      </c>
      <c r="B21695" s="263" t="s">
        <v>34117</v>
      </c>
      <c r="C21695" s="263" t="s">
        <v>20</v>
      </c>
      <c r="D21695" t="s">
        <v>0</v>
      </c>
    </row>
    <row r="21696" spans="1:4" x14ac:dyDescent="0.2">
      <c r="A21696" s="263" t="s">
        <v>21986</v>
      </c>
      <c r="B21696" s="263" t="s">
        <v>34117</v>
      </c>
      <c r="C21696" s="263" t="s">
        <v>20</v>
      </c>
      <c r="D21696" t="s">
        <v>0</v>
      </c>
    </row>
    <row r="21697" spans="1:4" x14ac:dyDescent="0.2">
      <c r="A21697" s="263" t="s">
        <v>5980</v>
      </c>
      <c r="B21697" s="263" t="s">
        <v>34118</v>
      </c>
      <c r="C21697" s="263" t="s">
        <v>20</v>
      </c>
      <c r="D21697" t="s">
        <v>0</v>
      </c>
    </row>
    <row r="21698" spans="1:4" x14ac:dyDescent="0.2">
      <c r="A21698" s="263" t="s">
        <v>21987</v>
      </c>
      <c r="B21698" s="263" t="s">
        <v>34118</v>
      </c>
      <c r="C21698" s="263" t="s">
        <v>20</v>
      </c>
      <c r="D21698" t="s">
        <v>0</v>
      </c>
    </row>
    <row r="21699" spans="1:4" x14ac:dyDescent="0.2">
      <c r="A21699" s="263" t="s">
        <v>5981</v>
      </c>
      <c r="B21699" s="263" t="s">
        <v>34119</v>
      </c>
      <c r="C21699" s="263" t="s">
        <v>20</v>
      </c>
      <c r="D21699" t="s">
        <v>0</v>
      </c>
    </row>
    <row r="21700" spans="1:4" x14ac:dyDescent="0.2">
      <c r="A21700" s="263" t="s">
        <v>21988</v>
      </c>
      <c r="B21700" s="263" t="s">
        <v>34119</v>
      </c>
      <c r="C21700" s="263" t="s">
        <v>20</v>
      </c>
      <c r="D21700" t="s">
        <v>0</v>
      </c>
    </row>
    <row r="21701" spans="1:4" x14ac:dyDescent="0.2">
      <c r="A21701" s="263" t="s">
        <v>5982</v>
      </c>
      <c r="B21701" s="263" t="s">
        <v>34120</v>
      </c>
      <c r="C21701" s="263" t="s">
        <v>20</v>
      </c>
      <c r="D21701" t="s">
        <v>0</v>
      </c>
    </row>
    <row r="21702" spans="1:4" x14ac:dyDescent="0.2">
      <c r="A21702" s="263" t="s">
        <v>21989</v>
      </c>
      <c r="B21702" s="263" t="s">
        <v>34120</v>
      </c>
      <c r="C21702" s="263" t="s">
        <v>20</v>
      </c>
      <c r="D21702" t="s">
        <v>0</v>
      </c>
    </row>
    <row r="21703" spans="1:4" x14ac:dyDescent="0.2">
      <c r="A21703" s="263" t="s">
        <v>5983</v>
      </c>
      <c r="B21703" s="263" t="s">
        <v>34121</v>
      </c>
      <c r="C21703" s="263" t="s">
        <v>20</v>
      </c>
      <c r="D21703" t="s">
        <v>0</v>
      </c>
    </row>
    <row r="21704" spans="1:4" x14ac:dyDescent="0.2">
      <c r="A21704" s="263" t="s">
        <v>21990</v>
      </c>
      <c r="B21704" s="263" t="s">
        <v>34121</v>
      </c>
      <c r="C21704" s="263" t="s">
        <v>20</v>
      </c>
      <c r="D21704" t="s">
        <v>0</v>
      </c>
    </row>
    <row r="21705" spans="1:4" x14ac:dyDescent="0.2">
      <c r="A21705" s="263" t="s">
        <v>5984</v>
      </c>
      <c r="B21705" s="263" t="s">
        <v>34122</v>
      </c>
      <c r="C21705" s="263" t="s">
        <v>20</v>
      </c>
      <c r="D21705" t="s">
        <v>0</v>
      </c>
    </row>
    <row r="21706" spans="1:4" x14ac:dyDescent="0.2">
      <c r="A21706" s="263" t="s">
        <v>21991</v>
      </c>
      <c r="B21706" s="263" t="s">
        <v>34122</v>
      </c>
      <c r="C21706" s="263" t="s">
        <v>20</v>
      </c>
      <c r="D21706" t="s">
        <v>0</v>
      </c>
    </row>
    <row r="21707" spans="1:4" x14ac:dyDescent="0.2">
      <c r="A21707" s="263" t="s">
        <v>5985</v>
      </c>
      <c r="B21707" s="263" t="s">
        <v>34123</v>
      </c>
      <c r="C21707" s="263" t="s">
        <v>20</v>
      </c>
      <c r="D21707" t="s">
        <v>0</v>
      </c>
    </row>
    <row r="21708" spans="1:4" x14ac:dyDescent="0.2">
      <c r="A21708" s="263" t="s">
        <v>21992</v>
      </c>
      <c r="B21708" s="263" t="s">
        <v>34123</v>
      </c>
      <c r="C21708" s="263" t="s">
        <v>20</v>
      </c>
      <c r="D21708" t="s">
        <v>0</v>
      </c>
    </row>
    <row r="21709" spans="1:4" x14ac:dyDescent="0.2">
      <c r="A21709" s="263" t="s">
        <v>5986</v>
      </c>
      <c r="B21709" s="263" t="s">
        <v>34124</v>
      </c>
      <c r="C21709" s="263" t="s">
        <v>20</v>
      </c>
      <c r="D21709" t="s">
        <v>0</v>
      </c>
    </row>
    <row r="21710" spans="1:4" x14ac:dyDescent="0.2">
      <c r="A21710" s="263" t="s">
        <v>21993</v>
      </c>
      <c r="B21710" s="263" t="s">
        <v>34124</v>
      </c>
      <c r="C21710" s="263" t="s">
        <v>20</v>
      </c>
      <c r="D21710" t="s">
        <v>0</v>
      </c>
    </row>
    <row r="21711" spans="1:4" x14ac:dyDescent="0.2">
      <c r="A21711" s="263" t="s">
        <v>5987</v>
      </c>
      <c r="B21711" s="263" t="s">
        <v>34125</v>
      </c>
      <c r="C21711" s="263" t="s">
        <v>20</v>
      </c>
      <c r="D21711" t="s">
        <v>0</v>
      </c>
    </row>
    <row r="21712" spans="1:4" x14ac:dyDescent="0.2">
      <c r="A21712" s="263" t="s">
        <v>21994</v>
      </c>
      <c r="B21712" s="263" t="s">
        <v>34125</v>
      </c>
      <c r="C21712" s="263" t="s">
        <v>20</v>
      </c>
      <c r="D21712" t="s">
        <v>0</v>
      </c>
    </row>
    <row r="21713" spans="1:4" x14ac:dyDescent="0.2">
      <c r="A21713" s="263" t="s">
        <v>5988</v>
      </c>
      <c r="B21713" s="263" t="s">
        <v>34126</v>
      </c>
      <c r="C21713" s="263" t="s">
        <v>20</v>
      </c>
      <c r="D21713" t="s">
        <v>0</v>
      </c>
    </row>
    <row r="21714" spans="1:4" x14ac:dyDescent="0.2">
      <c r="A21714" s="263" t="s">
        <v>21995</v>
      </c>
      <c r="B21714" s="263" t="s">
        <v>34126</v>
      </c>
      <c r="C21714" s="263" t="s">
        <v>20</v>
      </c>
      <c r="D21714" t="s">
        <v>0</v>
      </c>
    </row>
    <row r="21715" spans="1:4" x14ac:dyDescent="0.2">
      <c r="A21715" s="263" t="s">
        <v>5989</v>
      </c>
      <c r="B21715" s="263" t="s">
        <v>34127</v>
      </c>
      <c r="C21715" s="263" t="s">
        <v>20</v>
      </c>
      <c r="D21715" t="s">
        <v>0</v>
      </c>
    </row>
    <row r="21716" spans="1:4" x14ac:dyDescent="0.2">
      <c r="A21716" s="263" t="s">
        <v>21996</v>
      </c>
      <c r="B21716" s="263" t="s">
        <v>34127</v>
      </c>
      <c r="C21716" s="263" t="s">
        <v>20</v>
      </c>
      <c r="D21716" t="s">
        <v>0</v>
      </c>
    </row>
    <row r="21717" spans="1:4" x14ac:dyDescent="0.2">
      <c r="A21717" s="263" t="s">
        <v>5990</v>
      </c>
      <c r="B21717" s="263" t="s">
        <v>34128</v>
      </c>
      <c r="C21717" s="263" t="s">
        <v>20</v>
      </c>
      <c r="D21717" t="s">
        <v>0</v>
      </c>
    </row>
    <row r="21718" spans="1:4" x14ac:dyDescent="0.2">
      <c r="A21718" s="263" t="s">
        <v>21997</v>
      </c>
      <c r="B21718" s="263" t="s">
        <v>34128</v>
      </c>
      <c r="C21718" s="263" t="s">
        <v>20</v>
      </c>
      <c r="D21718" t="s">
        <v>0</v>
      </c>
    </row>
    <row r="21719" spans="1:4" x14ac:dyDescent="0.2">
      <c r="A21719" s="263" t="s">
        <v>5991</v>
      </c>
      <c r="B21719" s="263" t="s">
        <v>34129</v>
      </c>
      <c r="C21719" s="263" t="s">
        <v>20</v>
      </c>
      <c r="D21719" t="s">
        <v>0</v>
      </c>
    </row>
    <row r="21720" spans="1:4" x14ac:dyDescent="0.2">
      <c r="A21720" s="263" t="s">
        <v>21998</v>
      </c>
      <c r="B21720" s="263" t="s">
        <v>34129</v>
      </c>
      <c r="C21720" s="263" t="s">
        <v>20</v>
      </c>
      <c r="D21720" t="s">
        <v>0</v>
      </c>
    </row>
    <row r="21721" spans="1:4" x14ac:dyDescent="0.2">
      <c r="A21721" s="263" t="s">
        <v>5992</v>
      </c>
      <c r="B21721" s="263" t="s">
        <v>34130</v>
      </c>
      <c r="C21721" s="263" t="s">
        <v>20</v>
      </c>
      <c r="D21721" t="s">
        <v>0</v>
      </c>
    </row>
    <row r="21722" spans="1:4" x14ac:dyDescent="0.2">
      <c r="A21722" s="263" t="s">
        <v>21999</v>
      </c>
      <c r="B21722" s="263" t="s">
        <v>34130</v>
      </c>
      <c r="C21722" s="263" t="s">
        <v>20</v>
      </c>
      <c r="D21722" t="s">
        <v>0</v>
      </c>
    </row>
    <row r="21723" spans="1:4" x14ac:dyDescent="0.2">
      <c r="A21723" s="263" t="s">
        <v>5993</v>
      </c>
      <c r="B21723" s="263" t="s">
        <v>34131</v>
      </c>
      <c r="C21723" s="263" t="s">
        <v>20</v>
      </c>
      <c r="D21723" t="s">
        <v>0</v>
      </c>
    </row>
    <row r="21724" spans="1:4" x14ac:dyDescent="0.2">
      <c r="A21724" s="263" t="s">
        <v>22000</v>
      </c>
      <c r="B21724" s="263" t="s">
        <v>34131</v>
      </c>
      <c r="C21724" s="263" t="s">
        <v>20</v>
      </c>
      <c r="D21724" t="s">
        <v>0</v>
      </c>
    </row>
    <row r="21725" spans="1:4" x14ac:dyDescent="0.2">
      <c r="A21725" s="263" t="s">
        <v>5994</v>
      </c>
      <c r="B21725" s="263" t="s">
        <v>34132</v>
      </c>
      <c r="C21725" s="263" t="s">
        <v>20</v>
      </c>
      <c r="D21725" t="s">
        <v>0</v>
      </c>
    </row>
    <row r="21726" spans="1:4" x14ac:dyDescent="0.2">
      <c r="A21726" s="263" t="s">
        <v>22001</v>
      </c>
      <c r="B21726" s="263" t="s">
        <v>34132</v>
      </c>
      <c r="C21726" s="263" t="s">
        <v>20</v>
      </c>
      <c r="D21726" t="s">
        <v>0</v>
      </c>
    </row>
    <row r="21727" spans="1:4" x14ac:dyDescent="0.2">
      <c r="A21727" s="263" t="s">
        <v>5995</v>
      </c>
      <c r="B21727" s="263" t="s">
        <v>34133</v>
      </c>
      <c r="C21727" s="263" t="s">
        <v>20</v>
      </c>
      <c r="D21727" t="s">
        <v>0</v>
      </c>
    </row>
    <row r="21728" spans="1:4" x14ac:dyDescent="0.2">
      <c r="A21728" s="263" t="s">
        <v>22002</v>
      </c>
      <c r="B21728" s="263" t="s">
        <v>34133</v>
      </c>
      <c r="C21728" s="263" t="s">
        <v>20</v>
      </c>
      <c r="D21728" t="s">
        <v>0</v>
      </c>
    </row>
    <row r="21729" spans="1:4" x14ac:dyDescent="0.2">
      <c r="A21729" s="263" t="s">
        <v>5996</v>
      </c>
      <c r="B21729" s="263" t="s">
        <v>34134</v>
      </c>
      <c r="C21729" s="263" t="s">
        <v>20</v>
      </c>
      <c r="D21729" t="s">
        <v>0</v>
      </c>
    </row>
    <row r="21730" spans="1:4" x14ac:dyDescent="0.2">
      <c r="A21730" s="263" t="s">
        <v>22003</v>
      </c>
      <c r="B21730" s="263" t="s">
        <v>34134</v>
      </c>
      <c r="C21730" s="263" t="s">
        <v>20</v>
      </c>
      <c r="D21730" t="s">
        <v>0</v>
      </c>
    </row>
    <row r="21731" spans="1:4" x14ac:dyDescent="0.2">
      <c r="A21731" s="263" t="s">
        <v>5997</v>
      </c>
      <c r="B21731" s="263" t="s">
        <v>34135</v>
      </c>
      <c r="C21731" s="263" t="s">
        <v>20</v>
      </c>
      <c r="D21731" t="s">
        <v>0</v>
      </c>
    </row>
    <row r="21732" spans="1:4" x14ac:dyDescent="0.2">
      <c r="A21732" s="263" t="s">
        <v>22004</v>
      </c>
      <c r="B21732" s="263" t="s">
        <v>34135</v>
      </c>
      <c r="C21732" s="263" t="s">
        <v>20</v>
      </c>
      <c r="D21732" t="s">
        <v>0</v>
      </c>
    </row>
    <row r="21733" spans="1:4" x14ac:dyDescent="0.2">
      <c r="A21733" s="263" t="s">
        <v>5998</v>
      </c>
      <c r="B21733" s="263" t="s">
        <v>34136</v>
      </c>
      <c r="C21733" s="263" t="s">
        <v>20</v>
      </c>
      <c r="D21733" t="s">
        <v>0</v>
      </c>
    </row>
    <row r="21734" spans="1:4" x14ac:dyDescent="0.2">
      <c r="A21734" s="263" t="s">
        <v>22005</v>
      </c>
      <c r="B21734" s="263" t="s">
        <v>34136</v>
      </c>
      <c r="C21734" s="263" t="s">
        <v>20</v>
      </c>
      <c r="D21734" t="s">
        <v>0</v>
      </c>
    </row>
    <row r="21735" spans="1:4" x14ac:dyDescent="0.2">
      <c r="A21735" s="263" t="s">
        <v>5999</v>
      </c>
      <c r="B21735" s="263" t="s">
        <v>34137</v>
      </c>
      <c r="C21735" s="263" t="s">
        <v>20</v>
      </c>
      <c r="D21735" t="s">
        <v>0</v>
      </c>
    </row>
    <row r="21736" spans="1:4" x14ac:dyDescent="0.2">
      <c r="A21736" s="263" t="s">
        <v>22006</v>
      </c>
      <c r="B21736" s="263" t="s">
        <v>34137</v>
      </c>
      <c r="C21736" s="263" t="s">
        <v>20</v>
      </c>
      <c r="D21736" t="s">
        <v>0</v>
      </c>
    </row>
    <row r="21737" spans="1:4" x14ac:dyDescent="0.2">
      <c r="A21737" s="263" t="s">
        <v>6000</v>
      </c>
      <c r="B21737" s="263" t="s">
        <v>34138</v>
      </c>
      <c r="C21737" s="263" t="s">
        <v>20</v>
      </c>
      <c r="D21737" t="s">
        <v>0</v>
      </c>
    </row>
    <row r="21738" spans="1:4" x14ac:dyDescent="0.2">
      <c r="A21738" s="263" t="s">
        <v>22007</v>
      </c>
      <c r="B21738" s="263" t="s">
        <v>34138</v>
      </c>
      <c r="C21738" s="263" t="s">
        <v>20</v>
      </c>
      <c r="D21738" t="s">
        <v>0</v>
      </c>
    </row>
    <row r="21739" spans="1:4" x14ac:dyDescent="0.2">
      <c r="A21739" s="263" t="s">
        <v>6001</v>
      </c>
      <c r="B21739" s="263" t="s">
        <v>34139</v>
      </c>
      <c r="C21739" s="263" t="s">
        <v>20</v>
      </c>
      <c r="D21739" t="s">
        <v>0</v>
      </c>
    </row>
    <row r="21740" spans="1:4" x14ac:dyDescent="0.2">
      <c r="A21740" s="263" t="s">
        <v>22008</v>
      </c>
      <c r="B21740" s="263" t="s">
        <v>34139</v>
      </c>
      <c r="C21740" s="263" t="s">
        <v>20</v>
      </c>
      <c r="D21740" t="s">
        <v>0</v>
      </c>
    </row>
    <row r="21741" spans="1:4" x14ac:dyDescent="0.2">
      <c r="A21741" s="263" t="s">
        <v>6002</v>
      </c>
      <c r="B21741" s="263" t="s">
        <v>34140</v>
      </c>
      <c r="C21741" s="263" t="s">
        <v>20</v>
      </c>
      <c r="D21741" t="s">
        <v>0</v>
      </c>
    </row>
    <row r="21742" spans="1:4" x14ac:dyDescent="0.2">
      <c r="A21742" s="263" t="s">
        <v>22009</v>
      </c>
      <c r="B21742" s="263" t="s">
        <v>34140</v>
      </c>
      <c r="C21742" s="263" t="s">
        <v>20</v>
      </c>
      <c r="D21742" t="s">
        <v>0</v>
      </c>
    </row>
    <row r="21743" spans="1:4" x14ac:dyDescent="0.2">
      <c r="A21743" s="263" t="s">
        <v>6003</v>
      </c>
      <c r="B21743" s="263" t="s">
        <v>34141</v>
      </c>
      <c r="C21743" s="263" t="s">
        <v>20</v>
      </c>
      <c r="D21743" t="s">
        <v>0</v>
      </c>
    </row>
    <row r="21744" spans="1:4" x14ac:dyDescent="0.2">
      <c r="A21744" s="263" t="s">
        <v>22010</v>
      </c>
      <c r="B21744" s="263" t="s">
        <v>34141</v>
      </c>
      <c r="C21744" s="263" t="s">
        <v>20</v>
      </c>
      <c r="D21744" t="s">
        <v>0</v>
      </c>
    </row>
    <row r="21745" spans="1:4" x14ac:dyDescent="0.2">
      <c r="A21745" s="263" t="s">
        <v>6004</v>
      </c>
      <c r="B21745" s="263" t="s">
        <v>34142</v>
      </c>
      <c r="C21745" s="263" t="s">
        <v>20</v>
      </c>
      <c r="D21745" t="s">
        <v>0</v>
      </c>
    </row>
    <row r="21746" spans="1:4" x14ac:dyDescent="0.2">
      <c r="A21746" s="263" t="s">
        <v>22011</v>
      </c>
      <c r="B21746" s="263" t="s">
        <v>34142</v>
      </c>
      <c r="C21746" s="263" t="s">
        <v>20</v>
      </c>
      <c r="D21746" t="s">
        <v>0</v>
      </c>
    </row>
    <row r="21747" spans="1:4" x14ac:dyDescent="0.2">
      <c r="A21747" s="263" t="s">
        <v>6005</v>
      </c>
      <c r="B21747" s="263" t="s">
        <v>34143</v>
      </c>
      <c r="C21747" s="263" t="s">
        <v>20</v>
      </c>
      <c r="D21747" t="s">
        <v>0</v>
      </c>
    </row>
    <row r="21748" spans="1:4" x14ac:dyDescent="0.2">
      <c r="A21748" s="263" t="s">
        <v>22012</v>
      </c>
      <c r="B21748" s="263" t="s">
        <v>34143</v>
      </c>
      <c r="C21748" s="263" t="s">
        <v>20</v>
      </c>
      <c r="D21748" t="s">
        <v>0</v>
      </c>
    </row>
    <row r="21749" spans="1:4" x14ac:dyDescent="0.2">
      <c r="A21749" s="263" t="s">
        <v>6006</v>
      </c>
      <c r="B21749" s="263" t="s">
        <v>34144</v>
      </c>
      <c r="C21749" s="263" t="s">
        <v>20</v>
      </c>
      <c r="D21749" t="s">
        <v>0</v>
      </c>
    </row>
    <row r="21750" spans="1:4" x14ac:dyDescent="0.2">
      <c r="A21750" s="263" t="s">
        <v>22013</v>
      </c>
      <c r="B21750" s="263" t="s">
        <v>34144</v>
      </c>
      <c r="C21750" s="263" t="s">
        <v>20</v>
      </c>
      <c r="D21750" t="s">
        <v>0</v>
      </c>
    </row>
    <row r="21751" spans="1:4" x14ac:dyDescent="0.2">
      <c r="A21751" s="263" t="s">
        <v>6007</v>
      </c>
      <c r="B21751" s="263" t="s">
        <v>34145</v>
      </c>
      <c r="C21751" s="263" t="s">
        <v>20</v>
      </c>
      <c r="D21751" t="s">
        <v>0</v>
      </c>
    </row>
    <row r="21752" spans="1:4" x14ac:dyDescent="0.2">
      <c r="A21752" s="263" t="s">
        <v>22014</v>
      </c>
      <c r="B21752" s="263" t="s">
        <v>34145</v>
      </c>
      <c r="C21752" s="263" t="s">
        <v>20</v>
      </c>
      <c r="D21752" t="s">
        <v>0</v>
      </c>
    </row>
    <row r="21753" spans="1:4" x14ac:dyDescent="0.2">
      <c r="A21753" s="263" t="s">
        <v>6008</v>
      </c>
      <c r="B21753" s="263" t="s">
        <v>34146</v>
      </c>
      <c r="C21753" s="263" t="s">
        <v>20</v>
      </c>
      <c r="D21753" t="s">
        <v>0</v>
      </c>
    </row>
    <row r="21754" spans="1:4" x14ac:dyDescent="0.2">
      <c r="A21754" s="263" t="s">
        <v>22015</v>
      </c>
      <c r="B21754" s="263" t="s">
        <v>34146</v>
      </c>
      <c r="C21754" s="263" t="s">
        <v>20</v>
      </c>
      <c r="D21754" t="s">
        <v>0</v>
      </c>
    </row>
    <row r="21755" spans="1:4" x14ac:dyDescent="0.2">
      <c r="A21755" s="263" t="s">
        <v>6009</v>
      </c>
      <c r="B21755" s="263" t="s">
        <v>34147</v>
      </c>
      <c r="C21755" s="263" t="s">
        <v>20</v>
      </c>
      <c r="D21755" t="s">
        <v>0</v>
      </c>
    </row>
    <row r="21756" spans="1:4" x14ac:dyDescent="0.2">
      <c r="A21756" s="263" t="s">
        <v>22016</v>
      </c>
      <c r="B21756" s="263" t="s">
        <v>34147</v>
      </c>
      <c r="C21756" s="263" t="s">
        <v>20</v>
      </c>
      <c r="D21756" t="s">
        <v>0</v>
      </c>
    </row>
    <row r="21757" spans="1:4" x14ac:dyDescent="0.2">
      <c r="A21757" s="263" t="s">
        <v>6010</v>
      </c>
      <c r="B21757" s="263" t="s">
        <v>34148</v>
      </c>
      <c r="C21757" s="263" t="s">
        <v>20</v>
      </c>
      <c r="D21757" t="s">
        <v>0</v>
      </c>
    </row>
    <row r="21758" spans="1:4" x14ac:dyDescent="0.2">
      <c r="A21758" s="263" t="s">
        <v>22017</v>
      </c>
      <c r="B21758" s="263" t="s">
        <v>34148</v>
      </c>
      <c r="C21758" s="263" t="s">
        <v>20</v>
      </c>
      <c r="D21758" t="s">
        <v>0</v>
      </c>
    </row>
    <row r="21759" spans="1:4" x14ac:dyDescent="0.2">
      <c r="A21759" s="263" t="s">
        <v>6011</v>
      </c>
      <c r="B21759" s="263" t="s">
        <v>34149</v>
      </c>
      <c r="C21759" s="263" t="s">
        <v>20</v>
      </c>
      <c r="D21759" t="s">
        <v>0</v>
      </c>
    </row>
    <row r="21760" spans="1:4" x14ac:dyDescent="0.2">
      <c r="A21760" s="263" t="s">
        <v>22018</v>
      </c>
      <c r="B21760" s="263" t="s">
        <v>34149</v>
      </c>
      <c r="C21760" s="263" t="s">
        <v>20</v>
      </c>
      <c r="D21760" t="s">
        <v>0</v>
      </c>
    </row>
    <row r="21761" spans="1:4" x14ac:dyDescent="0.2">
      <c r="A21761" s="263" t="s">
        <v>6012</v>
      </c>
      <c r="B21761" s="263" t="s">
        <v>34150</v>
      </c>
      <c r="C21761" s="263" t="s">
        <v>20</v>
      </c>
      <c r="D21761" t="s">
        <v>0</v>
      </c>
    </row>
    <row r="21762" spans="1:4" x14ac:dyDescent="0.2">
      <c r="A21762" s="263" t="s">
        <v>22019</v>
      </c>
      <c r="B21762" s="263" t="s">
        <v>34150</v>
      </c>
      <c r="C21762" s="263" t="s">
        <v>20</v>
      </c>
      <c r="D21762" t="s">
        <v>0</v>
      </c>
    </row>
    <row r="21763" spans="1:4" x14ac:dyDescent="0.2">
      <c r="A21763" s="263" t="s">
        <v>6013</v>
      </c>
      <c r="B21763" s="263" t="s">
        <v>34151</v>
      </c>
      <c r="C21763" s="263" t="s">
        <v>20</v>
      </c>
      <c r="D21763" t="s">
        <v>0</v>
      </c>
    </row>
    <row r="21764" spans="1:4" x14ac:dyDescent="0.2">
      <c r="A21764" s="263" t="s">
        <v>22020</v>
      </c>
      <c r="B21764" s="263" t="s">
        <v>34151</v>
      </c>
      <c r="C21764" s="263" t="s">
        <v>20</v>
      </c>
      <c r="D21764" t="s">
        <v>0</v>
      </c>
    </row>
    <row r="21765" spans="1:4" x14ac:dyDescent="0.2">
      <c r="A21765" s="263" t="s">
        <v>6014</v>
      </c>
      <c r="B21765" s="263" t="s">
        <v>34152</v>
      </c>
      <c r="C21765" s="263" t="s">
        <v>20</v>
      </c>
      <c r="D21765" t="s">
        <v>0</v>
      </c>
    </row>
    <row r="21766" spans="1:4" x14ac:dyDescent="0.2">
      <c r="A21766" s="263" t="s">
        <v>22021</v>
      </c>
      <c r="B21766" s="263" t="s">
        <v>34152</v>
      </c>
      <c r="C21766" s="263" t="s">
        <v>20</v>
      </c>
      <c r="D21766" t="s">
        <v>0</v>
      </c>
    </row>
    <row r="21767" spans="1:4" x14ac:dyDescent="0.2">
      <c r="A21767" s="263" t="s">
        <v>6015</v>
      </c>
      <c r="B21767" s="263" t="s">
        <v>34153</v>
      </c>
      <c r="C21767" s="263" t="s">
        <v>20</v>
      </c>
      <c r="D21767" t="s">
        <v>0</v>
      </c>
    </row>
    <row r="21768" spans="1:4" x14ac:dyDescent="0.2">
      <c r="A21768" s="263" t="s">
        <v>22022</v>
      </c>
      <c r="B21768" s="263" t="s">
        <v>34153</v>
      </c>
      <c r="C21768" s="263" t="s">
        <v>20</v>
      </c>
      <c r="D21768" t="s">
        <v>0</v>
      </c>
    </row>
    <row r="21769" spans="1:4" x14ac:dyDescent="0.2">
      <c r="A21769" s="263" t="s">
        <v>6016</v>
      </c>
      <c r="B21769" s="263" t="s">
        <v>34154</v>
      </c>
      <c r="C21769" s="263" t="s">
        <v>20</v>
      </c>
      <c r="D21769" t="s">
        <v>0</v>
      </c>
    </row>
    <row r="21770" spans="1:4" x14ac:dyDescent="0.2">
      <c r="A21770" s="263" t="s">
        <v>22023</v>
      </c>
      <c r="B21770" s="263" t="s">
        <v>34154</v>
      </c>
      <c r="C21770" s="263" t="s">
        <v>20</v>
      </c>
      <c r="D21770" t="s">
        <v>0</v>
      </c>
    </row>
    <row r="21771" spans="1:4" x14ac:dyDescent="0.2">
      <c r="A21771" s="263" t="s">
        <v>6017</v>
      </c>
      <c r="B21771" s="263" t="s">
        <v>34155</v>
      </c>
      <c r="C21771" s="263" t="s">
        <v>20</v>
      </c>
      <c r="D21771" t="s">
        <v>0</v>
      </c>
    </row>
    <row r="21772" spans="1:4" x14ac:dyDescent="0.2">
      <c r="A21772" s="263" t="s">
        <v>22024</v>
      </c>
      <c r="B21772" s="263" t="s">
        <v>34155</v>
      </c>
      <c r="C21772" s="263" t="s">
        <v>20</v>
      </c>
      <c r="D21772" t="s">
        <v>0</v>
      </c>
    </row>
    <row r="21773" spans="1:4" x14ac:dyDescent="0.2">
      <c r="A21773" s="263" t="s">
        <v>6018</v>
      </c>
      <c r="B21773" s="263" t="s">
        <v>34156</v>
      </c>
      <c r="C21773" s="263" t="s">
        <v>20</v>
      </c>
      <c r="D21773" t="s">
        <v>0</v>
      </c>
    </row>
    <row r="21774" spans="1:4" x14ac:dyDescent="0.2">
      <c r="A21774" s="263" t="s">
        <v>22025</v>
      </c>
      <c r="B21774" s="263" t="s">
        <v>34156</v>
      </c>
      <c r="C21774" s="263" t="s">
        <v>20</v>
      </c>
      <c r="D21774" t="s">
        <v>0</v>
      </c>
    </row>
    <row r="21775" spans="1:4" x14ac:dyDescent="0.2">
      <c r="A21775" s="263" t="s">
        <v>6019</v>
      </c>
      <c r="B21775" s="263" t="s">
        <v>34157</v>
      </c>
      <c r="C21775" s="263" t="s">
        <v>20</v>
      </c>
      <c r="D21775" t="s">
        <v>0</v>
      </c>
    </row>
    <row r="21776" spans="1:4" x14ac:dyDescent="0.2">
      <c r="A21776" s="263" t="s">
        <v>22026</v>
      </c>
      <c r="B21776" s="263" t="s">
        <v>34157</v>
      </c>
      <c r="C21776" s="263" t="s">
        <v>20</v>
      </c>
      <c r="D21776" t="s">
        <v>0</v>
      </c>
    </row>
    <row r="21777" spans="1:4" x14ac:dyDescent="0.2">
      <c r="A21777" s="263" t="s">
        <v>6020</v>
      </c>
      <c r="B21777" s="263" t="s">
        <v>34158</v>
      </c>
      <c r="C21777" s="263" t="s">
        <v>20</v>
      </c>
      <c r="D21777" t="s">
        <v>0</v>
      </c>
    </row>
    <row r="21778" spans="1:4" x14ac:dyDescent="0.2">
      <c r="A21778" s="263" t="s">
        <v>22027</v>
      </c>
      <c r="B21778" s="263" t="s">
        <v>34158</v>
      </c>
      <c r="C21778" s="263" t="s">
        <v>20</v>
      </c>
      <c r="D21778" t="s">
        <v>0</v>
      </c>
    </row>
    <row r="21779" spans="1:4" x14ac:dyDescent="0.2">
      <c r="A21779" s="263" t="s">
        <v>6021</v>
      </c>
      <c r="B21779" s="263" t="s">
        <v>34159</v>
      </c>
      <c r="C21779" s="263" t="s">
        <v>20</v>
      </c>
      <c r="D21779" t="s">
        <v>0</v>
      </c>
    </row>
    <row r="21780" spans="1:4" x14ac:dyDescent="0.2">
      <c r="A21780" s="263" t="s">
        <v>22028</v>
      </c>
      <c r="B21780" s="263" t="s">
        <v>34159</v>
      </c>
      <c r="C21780" s="263" t="s">
        <v>20</v>
      </c>
      <c r="D21780" t="s">
        <v>0</v>
      </c>
    </row>
    <row r="21781" spans="1:4" x14ac:dyDescent="0.2">
      <c r="A21781" s="263" t="s">
        <v>6022</v>
      </c>
      <c r="B21781" s="263" t="s">
        <v>34160</v>
      </c>
      <c r="C21781" s="263" t="s">
        <v>20</v>
      </c>
      <c r="D21781" t="s">
        <v>0</v>
      </c>
    </row>
    <row r="21782" spans="1:4" x14ac:dyDescent="0.2">
      <c r="A21782" s="263" t="s">
        <v>22029</v>
      </c>
      <c r="B21782" s="263" t="s">
        <v>34160</v>
      </c>
      <c r="C21782" s="263" t="s">
        <v>20</v>
      </c>
      <c r="D21782" t="s">
        <v>0</v>
      </c>
    </row>
    <row r="21783" spans="1:4" x14ac:dyDescent="0.2">
      <c r="A21783" s="263" t="s">
        <v>6023</v>
      </c>
      <c r="B21783" s="263" t="s">
        <v>34161</v>
      </c>
      <c r="C21783" s="263" t="s">
        <v>20</v>
      </c>
      <c r="D21783" t="s">
        <v>0</v>
      </c>
    </row>
    <row r="21784" spans="1:4" x14ac:dyDescent="0.2">
      <c r="A21784" s="263" t="s">
        <v>22030</v>
      </c>
      <c r="B21784" s="263" t="s">
        <v>34161</v>
      </c>
      <c r="C21784" s="263" t="s">
        <v>20</v>
      </c>
      <c r="D21784" t="s">
        <v>0</v>
      </c>
    </row>
    <row r="21785" spans="1:4" x14ac:dyDescent="0.2">
      <c r="A21785" s="263" t="s">
        <v>6024</v>
      </c>
      <c r="B21785" s="263" t="s">
        <v>34162</v>
      </c>
      <c r="C21785" s="263" t="s">
        <v>20</v>
      </c>
      <c r="D21785" t="s">
        <v>0</v>
      </c>
    </row>
    <row r="21786" spans="1:4" x14ac:dyDescent="0.2">
      <c r="A21786" s="263" t="s">
        <v>22031</v>
      </c>
      <c r="B21786" s="263" t="s">
        <v>34162</v>
      </c>
      <c r="C21786" s="263" t="s">
        <v>20</v>
      </c>
      <c r="D21786" t="s">
        <v>0</v>
      </c>
    </row>
    <row r="21787" spans="1:4" x14ac:dyDescent="0.2">
      <c r="A21787" s="263" t="s">
        <v>6025</v>
      </c>
      <c r="B21787" s="263" t="s">
        <v>34163</v>
      </c>
      <c r="C21787" s="263" t="s">
        <v>20</v>
      </c>
      <c r="D21787" t="s">
        <v>0</v>
      </c>
    </row>
    <row r="21788" spans="1:4" x14ac:dyDescent="0.2">
      <c r="A21788" s="263" t="s">
        <v>22032</v>
      </c>
      <c r="B21788" s="263" t="s">
        <v>34163</v>
      </c>
      <c r="C21788" s="263" t="s">
        <v>20</v>
      </c>
      <c r="D21788" t="s">
        <v>0</v>
      </c>
    </row>
    <row r="21789" spans="1:4" x14ac:dyDescent="0.2">
      <c r="A21789" s="263" t="s">
        <v>6026</v>
      </c>
      <c r="B21789" s="263" t="s">
        <v>34164</v>
      </c>
      <c r="C21789" s="263" t="s">
        <v>20</v>
      </c>
      <c r="D21789" t="s">
        <v>0</v>
      </c>
    </row>
    <row r="21790" spans="1:4" x14ac:dyDescent="0.2">
      <c r="A21790" s="263" t="s">
        <v>22033</v>
      </c>
      <c r="B21790" s="263" t="s">
        <v>34164</v>
      </c>
      <c r="C21790" s="263" t="s">
        <v>20</v>
      </c>
      <c r="D21790" t="s">
        <v>0</v>
      </c>
    </row>
    <row r="21791" spans="1:4" x14ac:dyDescent="0.2">
      <c r="A21791" s="263" t="s">
        <v>6027</v>
      </c>
      <c r="B21791" s="263" t="s">
        <v>34165</v>
      </c>
      <c r="C21791" s="263" t="s">
        <v>20</v>
      </c>
      <c r="D21791" t="s">
        <v>0</v>
      </c>
    </row>
    <row r="21792" spans="1:4" x14ac:dyDescent="0.2">
      <c r="A21792" s="263" t="s">
        <v>22034</v>
      </c>
      <c r="B21792" s="263" t="s">
        <v>34165</v>
      </c>
      <c r="C21792" s="263" t="s">
        <v>20</v>
      </c>
      <c r="D21792" t="s">
        <v>0</v>
      </c>
    </row>
    <row r="21793" spans="1:4" x14ac:dyDescent="0.2">
      <c r="A21793" s="263" t="s">
        <v>6028</v>
      </c>
      <c r="B21793" s="263" t="s">
        <v>34166</v>
      </c>
      <c r="C21793" s="263" t="s">
        <v>20</v>
      </c>
      <c r="D21793" t="s">
        <v>0</v>
      </c>
    </row>
    <row r="21794" spans="1:4" x14ac:dyDescent="0.2">
      <c r="A21794" s="263" t="s">
        <v>22035</v>
      </c>
      <c r="B21794" s="263" t="s">
        <v>34166</v>
      </c>
      <c r="C21794" s="263" t="s">
        <v>20</v>
      </c>
      <c r="D21794" t="s">
        <v>0</v>
      </c>
    </row>
    <row r="21795" spans="1:4" x14ac:dyDescent="0.2">
      <c r="A21795" s="263" t="s">
        <v>6029</v>
      </c>
      <c r="B21795" s="263" t="s">
        <v>34167</v>
      </c>
      <c r="C21795" s="263" t="s">
        <v>20</v>
      </c>
      <c r="D21795" t="s">
        <v>0</v>
      </c>
    </row>
    <row r="21796" spans="1:4" x14ac:dyDescent="0.2">
      <c r="A21796" s="263" t="s">
        <v>22036</v>
      </c>
      <c r="B21796" s="263" t="s">
        <v>34167</v>
      </c>
      <c r="C21796" s="263" t="s">
        <v>20</v>
      </c>
      <c r="D21796" t="s">
        <v>0</v>
      </c>
    </row>
    <row r="21797" spans="1:4" x14ac:dyDescent="0.2">
      <c r="A21797" s="263" t="s">
        <v>6030</v>
      </c>
      <c r="B21797" s="263" t="s">
        <v>34168</v>
      </c>
      <c r="C21797" s="263" t="s">
        <v>20</v>
      </c>
      <c r="D21797" t="s">
        <v>0</v>
      </c>
    </row>
    <row r="21798" spans="1:4" x14ac:dyDescent="0.2">
      <c r="A21798" s="263" t="s">
        <v>22037</v>
      </c>
      <c r="B21798" s="263" t="s">
        <v>34168</v>
      </c>
      <c r="C21798" s="263" t="s">
        <v>20</v>
      </c>
      <c r="D21798" t="s">
        <v>0</v>
      </c>
    </row>
    <row r="21799" spans="1:4" x14ac:dyDescent="0.2">
      <c r="A21799" s="263" t="s">
        <v>6031</v>
      </c>
      <c r="B21799" s="263" t="s">
        <v>34169</v>
      </c>
      <c r="C21799" s="263" t="s">
        <v>20</v>
      </c>
      <c r="D21799" t="s">
        <v>0</v>
      </c>
    </row>
    <row r="21800" spans="1:4" x14ac:dyDescent="0.2">
      <c r="A21800" s="263" t="s">
        <v>22038</v>
      </c>
      <c r="B21800" s="263" t="s">
        <v>34169</v>
      </c>
      <c r="C21800" s="263" t="s">
        <v>20</v>
      </c>
      <c r="D21800" t="s">
        <v>0</v>
      </c>
    </row>
    <row r="21801" spans="1:4" x14ac:dyDescent="0.2">
      <c r="A21801" s="263" t="s">
        <v>6032</v>
      </c>
      <c r="B21801" s="263" t="s">
        <v>34170</v>
      </c>
      <c r="C21801" s="263" t="s">
        <v>20</v>
      </c>
      <c r="D21801" t="s">
        <v>0</v>
      </c>
    </row>
    <row r="21802" spans="1:4" x14ac:dyDescent="0.2">
      <c r="A21802" s="263" t="s">
        <v>22039</v>
      </c>
      <c r="B21802" s="263" t="s">
        <v>34170</v>
      </c>
      <c r="C21802" s="263" t="s">
        <v>20</v>
      </c>
      <c r="D21802" t="s">
        <v>0</v>
      </c>
    </row>
    <row r="21803" spans="1:4" x14ac:dyDescent="0.2">
      <c r="A21803" s="263" t="s">
        <v>6033</v>
      </c>
      <c r="B21803" s="263" t="s">
        <v>34171</v>
      </c>
      <c r="C21803" s="263" t="s">
        <v>20</v>
      </c>
      <c r="D21803" t="s">
        <v>0</v>
      </c>
    </row>
    <row r="21804" spans="1:4" x14ac:dyDescent="0.2">
      <c r="A21804" s="263" t="s">
        <v>22040</v>
      </c>
      <c r="B21804" s="263" t="s">
        <v>34171</v>
      </c>
      <c r="C21804" s="263" t="s">
        <v>20</v>
      </c>
      <c r="D21804" t="s">
        <v>0</v>
      </c>
    </row>
    <row r="21805" spans="1:4" x14ac:dyDescent="0.2">
      <c r="A21805" s="263" t="s">
        <v>6034</v>
      </c>
      <c r="B21805" s="263" t="s">
        <v>34172</v>
      </c>
      <c r="C21805" s="263" t="s">
        <v>20</v>
      </c>
      <c r="D21805" t="s">
        <v>0</v>
      </c>
    </row>
    <row r="21806" spans="1:4" x14ac:dyDescent="0.2">
      <c r="A21806" s="263" t="s">
        <v>22041</v>
      </c>
      <c r="B21806" s="263" t="s">
        <v>34172</v>
      </c>
      <c r="C21806" s="263" t="s">
        <v>20</v>
      </c>
      <c r="D21806" t="s">
        <v>0</v>
      </c>
    </row>
    <row r="21807" spans="1:4" x14ac:dyDescent="0.2">
      <c r="A21807" s="263" t="s">
        <v>6035</v>
      </c>
      <c r="B21807" s="263" t="s">
        <v>34173</v>
      </c>
      <c r="C21807" s="263" t="s">
        <v>20</v>
      </c>
      <c r="D21807" t="s">
        <v>0</v>
      </c>
    </row>
    <row r="21808" spans="1:4" x14ac:dyDescent="0.2">
      <c r="A21808" s="263" t="s">
        <v>22042</v>
      </c>
      <c r="B21808" s="263" t="s">
        <v>34173</v>
      </c>
      <c r="C21808" s="263" t="s">
        <v>20</v>
      </c>
      <c r="D21808" t="s">
        <v>0</v>
      </c>
    </row>
    <row r="21809" spans="1:4" x14ac:dyDescent="0.2">
      <c r="A21809" s="263" t="s">
        <v>6036</v>
      </c>
      <c r="B21809" s="263" t="s">
        <v>34174</v>
      </c>
      <c r="C21809" s="263" t="s">
        <v>20</v>
      </c>
      <c r="D21809" t="s">
        <v>0</v>
      </c>
    </row>
    <row r="21810" spans="1:4" x14ac:dyDescent="0.2">
      <c r="A21810" s="263" t="s">
        <v>22043</v>
      </c>
      <c r="B21810" s="263" t="s">
        <v>34174</v>
      </c>
      <c r="C21810" s="263" t="s">
        <v>20</v>
      </c>
      <c r="D21810" t="s">
        <v>0</v>
      </c>
    </row>
    <row r="21811" spans="1:4" x14ac:dyDescent="0.2">
      <c r="A21811" s="263" t="s">
        <v>6037</v>
      </c>
      <c r="B21811" s="263" t="s">
        <v>34175</v>
      </c>
      <c r="C21811" s="263" t="s">
        <v>20</v>
      </c>
      <c r="D21811" t="s">
        <v>0</v>
      </c>
    </row>
    <row r="21812" spans="1:4" x14ac:dyDescent="0.2">
      <c r="A21812" s="263" t="s">
        <v>22044</v>
      </c>
      <c r="B21812" s="263" t="s">
        <v>34175</v>
      </c>
      <c r="C21812" s="263" t="s">
        <v>20</v>
      </c>
      <c r="D21812" t="s">
        <v>0</v>
      </c>
    </row>
    <row r="21813" spans="1:4" x14ac:dyDescent="0.2">
      <c r="A21813" s="263" t="s">
        <v>6038</v>
      </c>
      <c r="B21813" s="263" t="s">
        <v>34176</v>
      </c>
      <c r="C21813" s="263" t="s">
        <v>20</v>
      </c>
      <c r="D21813" t="s">
        <v>0</v>
      </c>
    </row>
    <row r="21814" spans="1:4" x14ac:dyDescent="0.2">
      <c r="A21814" s="263" t="s">
        <v>22045</v>
      </c>
      <c r="B21814" s="263" t="s">
        <v>34176</v>
      </c>
      <c r="C21814" s="263" t="s">
        <v>20</v>
      </c>
      <c r="D21814" t="s">
        <v>0</v>
      </c>
    </row>
    <row r="21815" spans="1:4" x14ac:dyDescent="0.2">
      <c r="A21815" s="263" t="s">
        <v>6039</v>
      </c>
      <c r="B21815" s="263" t="s">
        <v>34177</v>
      </c>
      <c r="C21815" s="263" t="s">
        <v>20</v>
      </c>
      <c r="D21815" t="s">
        <v>0</v>
      </c>
    </row>
    <row r="21816" spans="1:4" x14ac:dyDescent="0.2">
      <c r="A21816" s="263" t="s">
        <v>22046</v>
      </c>
      <c r="B21816" s="263" t="s">
        <v>34177</v>
      </c>
      <c r="C21816" s="263" t="s">
        <v>20</v>
      </c>
      <c r="D21816" t="s">
        <v>0</v>
      </c>
    </row>
    <row r="21817" spans="1:4" x14ac:dyDescent="0.2">
      <c r="A21817" s="263" t="s">
        <v>6040</v>
      </c>
      <c r="B21817" s="263" t="s">
        <v>34178</v>
      </c>
      <c r="C21817" s="263" t="s">
        <v>20</v>
      </c>
      <c r="D21817" t="s">
        <v>0</v>
      </c>
    </row>
    <row r="21818" spans="1:4" x14ac:dyDescent="0.2">
      <c r="A21818" s="263" t="s">
        <v>22047</v>
      </c>
      <c r="B21818" s="263" t="s">
        <v>34178</v>
      </c>
      <c r="C21818" s="263" t="s">
        <v>20</v>
      </c>
      <c r="D21818" t="s">
        <v>0</v>
      </c>
    </row>
    <row r="21819" spans="1:4" x14ac:dyDescent="0.2">
      <c r="A21819" s="263" t="s">
        <v>6041</v>
      </c>
      <c r="B21819" s="263" t="s">
        <v>34179</v>
      </c>
      <c r="C21819" s="263" t="s">
        <v>20</v>
      </c>
      <c r="D21819" t="s">
        <v>0</v>
      </c>
    </row>
    <row r="21820" spans="1:4" x14ac:dyDescent="0.2">
      <c r="A21820" s="263" t="s">
        <v>22048</v>
      </c>
      <c r="B21820" s="263" t="s">
        <v>34179</v>
      </c>
      <c r="C21820" s="263" t="s">
        <v>20</v>
      </c>
      <c r="D21820" t="s">
        <v>0</v>
      </c>
    </row>
    <row r="21821" spans="1:4" x14ac:dyDescent="0.2">
      <c r="A21821" s="263" t="s">
        <v>6042</v>
      </c>
      <c r="B21821" s="263" t="s">
        <v>34180</v>
      </c>
      <c r="C21821" s="263" t="s">
        <v>20</v>
      </c>
      <c r="D21821" t="s">
        <v>0</v>
      </c>
    </row>
    <row r="21822" spans="1:4" x14ac:dyDescent="0.2">
      <c r="A21822" s="263" t="s">
        <v>22049</v>
      </c>
      <c r="B21822" s="263" t="s">
        <v>34180</v>
      </c>
      <c r="C21822" s="263" t="s">
        <v>20</v>
      </c>
      <c r="D21822" t="s">
        <v>0</v>
      </c>
    </row>
    <row r="21823" spans="1:4" x14ac:dyDescent="0.2">
      <c r="A21823" s="263" t="s">
        <v>6043</v>
      </c>
      <c r="B21823" s="263" t="s">
        <v>34181</v>
      </c>
      <c r="C21823" s="263" t="s">
        <v>20</v>
      </c>
      <c r="D21823" t="s">
        <v>0</v>
      </c>
    </row>
    <row r="21824" spans="1:4" x14ac:dyDescent="0.2">
      <c r="A21824" s="263" t="s">
        <v>22050</v>
      </c>
      <c r="B21824" s="263" t="s">
        <v>34181</v>
      </c>
      <c r="C21824" s="263" t="s">
        <v>20</v>
      </c>
      <c r="D21824" t="s">
        <v>0</v>
      </c>
    </row>
    <row r="21825" spans="1:4" x14ac:dyDescent="0.2">
      <c r="A21825" s="263" t="s">
        <v>6044</v>
      </c>
      <c r="B21825" s="263" t="s">
        <v>34182</v>
      </c>
      <c r="C21825" s="263" t="s">
        <v>20</v>
      </c>
      <c r="D21825" t="s">
        <v>0</v>
      </c>
    </row>
    <row r="21826" spans="1:4" x14ac:dyDescent="0.2">
      <c r="A21826" s="263" t="s">
        <v>22051</v>
      </c>
      <c r="B21826" s="263" t="s">
        <v>34182</v>
      </c>
      <c r="C21826" s="263" t="s">
        <v>20</v>
      </c>
      <c r="D21826" t="s">
        <v>0</v>
      </c>
    </row>
    <row r="21827" spans="1:4" x14ac:dyDescent="0.2">
      <c r="A21827" s="263" t="s">
        <v>6045</v>
      </c>
      <c r="B21827" s="263" t="s">
        <v>34183</v>
      </c>
      <c r="C21827" s="263" t="s">
        <v>20</v>
      </c>
      <c r="D21827" t="s">
        <v>0</v>
      </c>
    </row>
    <row r="21828" spans="1:4" x14ac:dyDescent="0.2">
      <c r="A21828" s="263" t="s">
        <v>22052</v>
      </c>
      <c r="B21828" s="263" t="s">
        <v>34183</v>
      </c>
      <c r="C21828" s="263" t="s">
        <v>20</v>
      </c>
      <c r="D21828" t="s">
        <v>0</v>
      </c>
    </row>
    <row r="21829" spans="1:4" x14ac:dyDescent="0.2">
      <c r="A21829" s="263" t="s">
        <v>6046</v>
      </c>
      <c r="B21829" s="263" t="s">
        <v>34184</v>
      </c>
      <c r="C21829" s="263" t="s">
        <v>20</v>
      </c>
      <c r="D21829" t="s">
        <v>0</v>
      </c>
    </row>
    <row r="21830" spans="1:4" x14ac:dyDescent="0.2">
      <c r="A21830" s="263" t="s">
        <v>22053</v>
      </c>
      <c r="B21830" s="263" t="s">
        <v>34184</v>
      </c>
      <c r="C21830" s="263" t="s">
        <v>20</v>
      </c>
      <c r="D21830" t="s">
        <v>0</v>
      </c>
    </row>
    <row r="21831" spans="1:4" x14ac:dyDescent="0.2">
      <c r="A21831" s="263" t="s">
        <v>6047</v>
      </c>
      <c r="B21831" s="263" t="s">
        <v>34185</v>
      </c>
      <c r="C21831" s="263" t="s">
        <v>20</v>
      </c>
      <c r="D21831" t="s">
        <v>0</v>
      </c>
    </row>
    <row r="21832" spans="1:4" x14ac:dyDescent="0.2">
      <c r="A21832" s="263" t="s">
        <v>22054</v>
      </c>
      <c r="B21832" s="263" t="s">
        <v>34185</v>
      </c>
      <c r="C21832" s="263" t="s">
        <v>20</v>
      </c>
      <c r="D21832" t="s">
        <v>0</v>
      </c>
    </row>
    <row r="21833" spans="1:4" x14ac:dyDescent="0.2">
      <c r="A21833" s="263" t="s">
        <v>6048</v>
      </c>
      <c r="B21833" s="263" t="s">
        <v>34186</v>
      </c>
      <c r="C21833" s="263" t="s">
        <v>20</v>
      </c>
      <c r="D21833" t="s">
        <v>0</v>
      </c>
    </row>
    <row r="21834" spans="1:4" x14ac:dyDescent="0.2">
      <c r="A21834" s="263" t="s">
        <v>22055</v>
      </c>
      <c r="B21834" s="263" t="s">
        <v>34186</v>
      </c>
      <c r="C21834" s="263" t="s">
        <v>20</v>
      </c>
      <c r="D21834" t="s">
        <v>0</v>
      </c>
    </row>
    <row r="21835" spans="1:4" x14ac:dyDescent="0.2">
      <c r="A21835" s="263" t="s">
        <v>6049</v>
      </c>
      <c r="B21835" s="263" t="s">
        <v>34187</v>
      </c>
      <c r="C21835" s="263" t="s">
        <v>20</v>
      </c>
      <c r="D21835" t="s">
        <v>0</v>
      </c>
    </row>
    <row r="21836" spans="1:4" x14ac:dyDescent="0.2">
      <c r="A21836" s="263" t="s">
        <v>22056</v>
      </c>
      <c r="B21836" s="263" t="s">
        <v>34187</v>
      </c>
      <c r="C21836" s="263" t="s">
        <v>20</v>
      </c>
      <c r="D21836" t="s">
        <v>0</v>
      </c>
    </row>
    <row r="21837" spans="1:4" x14ac:dyDescent="0.2">
      <c r="A21837" s="263" t="s">
        <v>6050</v>
      </c>
      <c r="B21837" s="263" t="s">
        <v>34188</v>
      </c>
      <c r="C21837" s="263" t="s">
        <v>20</v>
      </c>
      <c r="D21837" t="s">
        <v>0</v>
      </c>
    </row>
    <row r="21838" spans="1:4" x14ac:dyDescent="0.2">
      <c r="A21838" s="263" t="s">
        <v>22057</v>
      </c>
      <c r="B21838" s="263" t="s">
        <v>34188</v>
      </c>
      <c r="C21838" s="263" t="s">
        <v>20</v>
      </c>
      <c r="D21838" t="s">
        <v>0</v>
      </c>
    </row>
    <row r="21839" spans="1:4" x14ac:dyDescent="0.2">
      <c r="A21839" s="263" t="s">
        <v>6051</v>
      </c>
      <c r="B21839" s="263" t="s">
        <v>34189</v>
      </c>
      <c r="C21839" s="263" t="s">
        <v>20</v>
      </c>
      <c r="D21839" t="s">
        <v>0</v>
      </c>
    </row>
    <row r="21840" spans="1:4" x14ac:dyDescent="0.2">
      <c r="A21840" s="263" t="s">
        <v>22058</v>
      </c>
      <c r="B21840" s="263" t="s">
        <v>34189</v>
      </c>
      <c r="C21840" s="263" t="s">
        <v>20</v>
      </c>
      <c r="D21840" t="s">
        <v>0</v>
      </c>
    </row>
    <row r="21841" spans="1:4" x14ac:dyDescent="0.2">
      <c r="A21841" s="263" t="s">
        <v>6052</v>
      </c>
      <c r="B21841" s="263" t="s">
        <v>34190</v>
      </c>
      <c r="C21841" s="263" t="s">
        <v>20</v>
      </c>
      <c r="D21841" t="s">
        <v>0</v>
      </c>
    </row>
    <row r="21842" spans="1:4" x14ac:dyDescent="0.2">
      <c r="A21842" s="263" t="s">
        <v>22059</v>
      </c>
      <c r="B21842" s="263" t="s">
        <v>34190</v>
      </c>
      <c r="C21842" s="263" t="s">
        <v>20</v>
      </c>
      <c r="D21842" t="s">
        <v>0</v>
      </c>
    </row>
    <row r="21843" spans="1:4" x14ac:dyDescent="0.2">
      <c r="A21843" s="263" t="s">
        <v>6053</v>
      </c>
      <c r="B21843" s="263" t="s">
        <v>34191</v>
      </c>
      <c r="C21843" s="263" t="s">
        <v>20</v>
      </c>
      <c r="D21843" t="s">
        <v>0</v>
      </c>
    </row>
    <row r="21844" spans="1:4" x14ac:dyDescent="0.2">
      <c r="A21844" s="263" t="s">
        <v>22060</v>
      </c>
      <c r="B21844" s="263" t="s">
        <v>34191</v>
      </c>
      <c r="C21844" s="263" t="s">
        <v>20</v>
      </c>
      <c r="D21844" t="s">
        <v>0</v>
      </c>
    </row>
    <row r="21845" spans="1:4" x14ac:dyDescent="0.2">
      <c r="A21845" s="263" t="s">
        <v>6054</v>
      </c>
      <c r="B21845" s="263" t="s">
        <v>34192</v>
      </c>
      <c r="C21845" s="263" t="s">
        <v>23500</v>
      </c>
      <c r="D21845" t="s">
        <v>34972</v>
      </c>
    </row>
    <row r="21846" spans="1:4" x14ac:dyDescent="0.2">
      <c r="A21846" s="263" t="s">
        <v>22061</v>
      </c>
      <c r="B21846" s="263" t="s">
        <v>34192</v>
      </c>
      <c r="C21846" s="263" t="s">
        <v>23500</v>
      </c>
      <c r="D21846" t="s">
        <v>34972</v>
      </c>
    </row>
    <row r="21847" spans="1:4" x14ac:dyDescent="0.2">
      <c r="A21847" s="263" t="s">
        <v>6055</v>
      </c>
      <c r="B21847" s="263" t="s">
        <v>34193</v>
      </c>
      <c r="C21847" s="263" t="s">
        <v>23500</v>
      </c>
      <c r="D21847" t="s">
        <v>34972</v>
      </c>
    </row>
    <row r="21848" spans="1:4" x14ac:dyDescent="0.2">
      <c r="A21848" s="263" t="s">
        <v>22062</v>
      </c>
      <c r="B21848" s="263" t="s">
        <v>34193</v>
      </c>
      <c r="C21848" s="263" t="s">
        <v>23500</v>
      </c>
      <c r="D21848" t="s">
        <v>34972</v>
      </c>
    </row>
    <row r="21849" spans="1:4" x14ac:dyDescent="0.2">
      <c r="A21849" s="263" t="s">
        <v>6056</v>
      </c>
      <c r="B21849" s="263" t="s">
        <v>34194</v>
      </c>
      <c r="C21849" s="263" t="s">
        <v>23500</v>
      </c>
      <c r="D21849" t="s">
        <v>34972</v>
      </c>
    </row>
    <row r="21850" spans="1:4" x14ac:dyDescent="0.2">
      <c r="A21850" s="263" t="s">
        <v>22063</v>
      </c>
      <c r="B21850" s="263" t="s">
        <v>34194</v>
      </c>
      <c r="C21850" s="263" t="s">
        <v>23500</v>
      </c>
      <c r="D21850" t="s">
        <v>34972</v>
      </c>
    </row>
    <row r="21851" spans="1:4" x14ac:dyDescent="0.2">
      <c r="A21851" s="263" t="s">
        <v>6057</v>
      </c>
      <c r="B21851" s="263" t="s">
        <v>34195</v>
      </c>
      <c r="C21851" s="263" t="s">
        <v>23500</v>
      </c>
      <c r="D21851" t="s">
        <v>34972</v>
      </c>
    </row>
    <row r="21852" spans="1:4" x14ac:dyDescent="0.2">
      <c r="A21852" s="263" t="s">
        <v>22064</v>
      </c>
      <c r="B21852" s="263" t="s">
        <v>34195</v>
      </c>
      <c r="C21852" s="263" t="s">
        <v>23500</v>
      </c>
      <c r="D21852" t="s">
        <v>34972</v>
      </c>
    </row>
    <row r="21853" spans="1:4" x14ac:dyDescent="0.2">
      <c r="A21853" s="263" t="s">
        <v>6058</v>
      </c>
      <c r="B21853" s="263" t="s">
        <v>34196</v>
      </c>
      <c r="C21853" s="263" t="s">
        <v>23500</v>
      </c>
      <c r="D21853" t="s">
        <v>34972</v>
      </c>
    </row>
    <row r="21854" spans="1:4" x14ac:dyDescent="0.2">
      <c r="A21854" s="263" t="s">
        <v>22065</v>
      </c>
      <c r="B21854" s="263" t="s">
        <v>34196</v>
      </c>
      <c r="C21854" s="263" t="s">
        <v>23500</v>
      </c>
      <c r="D21854" t="s">
        <v>34972</v>
      </c>
    </row>
    <row r="21855" spans="1:4" x14ac:dyDescent="0.2">
      <c r="A21855" s="263" t="s">
        <v>6059</v>
      </c>
      <c r="B21855" s="263" t="s">
        <v>24201</v>
      </c>
      <c r="C21855" s="263" t="s">
        <v>890</v>
      </c>
      <c r="D21855" t="s">
        <v>24352</v>
      </c>
    </row>
    <row r="21856" spans="1:4" x14ac:dyDescent="0.2">
      <c r="A21856" s="263" t="s">
        <v>22066</v>
      </c>
      <c r="B21856" s="263" t="s">
        <v>24201</v>
      </c>
      <c r="C21856" s="263" t="s">
        <v>890</v>
      </c>
      <c r="D21856" t="s">
        <v>24352</v>
      </c>
    </row>
    <row r="21857" spans="1:4" x14ac:dyDescent="0.2">
      <c r="A21857" s="263" t="s">
        <v>6060</v>
      </c>
      <c r="B21857" s="263" t="s">
        <v>34197</v>
      </c>
      <c r="C21857" s="263" t="s">
        <v>23500</v>
      </c>
      <c r="D21857" t="s">
        <v>34972</v>
      </c>
    </row>
    <row r="21858" spans="1:4" x14ac:dyDescent="0.2">
      <c r="A21858" s="263" t="s">
        <v>22067</v>
      </c>
      <c r="B21858" s="263" t="s">
        <v>34197</v>
      </c>
      <c r="C21858" s="263" t="s">
        <v>23500</v>
      </c>
      <c r="D21858" t="s">
        <v>34972</v>
      </c>
    </row>
    <row r="21859" spans="1:4" x14ac:dyDescent="0.2">
      <c r="A21859" s="263" t="s">
        <v>6061</v>
      </c>
      <c r="B21859" s="263" t="s">
        <v>34198</v>
      </c>
      <c r="C21859" s="263" t="s">
        <v>23500</v>
      </c>
      <c r="D21859" t="s">
        <v>34972</v>
      </c>
    </row>
    <row r="21860" spans="1:4" x14ac:dyDescent="0.2">
      <c r="A21860" s="263" t="s">
        <v>22068</v>
      </c>
      <c r="B21860" s="263" t="s">
        <v>34198</v>
      </c>
      <c r="C21860" s="263" t="s">
        <v>23500</v>
      </c>
      <c r="D21860" t="s">
        <v>34972</v>
      </c>
    </row>
    <row r="21861" spans="1:4" x14ac:dyDescent="0.2">
      <c r="A21861" s="263" t="s">
        <v>6062</v>
      </c>
      <c r="B21861" s="263" t="s">
        <v>34199</v>
      </c>
      <c r="C21861" s="263" t="s">
        <v>23500</v>
      </c>
      <c r="D21861" t="s">
        <v>34972</v>
      </c>
    </row>
    <row r="21862" spans="1:4" x14ac:dyDescent="0.2">
      <c r="A21862" s="263" t="s">
        <v>22069</v>
      </c>
      <c r="B21862" s="263" t="s">
        <v>34199</v>
      </c>
      <c r="C21862" s="263" t="s">
        <v>23500</v>
      </c>
      <c r="D21862" t="s">
        <v>34972</v>
      </c>
    </row>
    <row r="21863" spans="1:4" x14ac:dyDescent="0.2">
      <c r="A21863" s="263" t="s">
        <v>6063</v>
      </c>
      <c r="B21863" s="263" t="s">
        <v>34200</v>
      </c>
      <c r="C21863" s="263" t="s">
        <v>23500</v>
      </c>
      <c r="D21863" t="s">
        <v>34972</v>
      </c>
    </row>
    <row r="21864" spans="1:4" x14ac:dyDescent="0.2">
      <c r="A21864" s="263" t="s">
        <v>22070</v>
      </c>
      <c r="B21864" s="263" t="s">
        <v>34200</v>
      </c>
      <c r="C21864" s="263" t="s">
        <v>23500</v>
      </c>
      <c r="D21864" t="s">
        <v>34972</v>
      </c>
    </row>
    <row r="21865" spans="1:4" x14ac:dyDescent="0.2">
      <c r="A21865" s="263" t="s">
        <v>6064</v>
      </c>
      <c r="B21865" s="263" t="s">
        <v>34201</v>
      </c>
      <c r="C21865" s="263" t="s">
        <v>23500</v>
      </c>
      <c r="D21865" t="s">
        <v>34972</v>
      </c>
    </row>
    <row r="21866" spans="1:4" x14ac:dyDescent="0.2">
      <c r="A21866" s="263" t="s">
        <v>22071</v>
      </c>
      <c r="B21866" s="263" t="s">
        <v>34201</v>
      </c>
      <c r="C21866" s="263" t="s">
        <v>23500</v>
      </c>
      <c r="D21866" t="s">
        <v>34972</v>
      </c>
    </row>
    <row r="21867" spans="1:4" x14ac:dyDescent="0.2">
      <c r="A21867" s="263" t="s">
        <v>6065</v>
      </c>
      <c r="B21867" s="263" t="s">
        <v>34202</v>
      </c>
      <c r="C21867" s="263" t="s">
        <v>23500</v>
      </c>
      <c r="D21867" t="s">
        <v>34972</v>
      </c>
    </row>
    <row r="21868" spans="1:4" x14ac:dyDescent="0.2">
      <c r="A21868" s="263" t="s">
        <v>22072</v>
      </c>
      <c r="B21868" s="263" t="s">
        <v>34202</v>
      </c>
      <c r="C21868" s="263" t="s">
        <v>23500</v>
      </c>
      <c r="D21868" t="s">
        <v>34972</v>
      </c>
    </row>
    <row r="21869" spans="1:4" x14ac:dyDescent="0.2">
      <c r="A21869" s="263" t="s">
        <v>11086</v>
      </c>
      <c r="B21869" s="263" t="s">
        <v>34203</v>
      </c>
      <c r="C21869" s="263" t="s">
        <v>23500</v>
      </c>
      <c r="D21869" t="s">
        <v>34972</v>
      </c>
    </row>
    <row r="21870" spans="1:4" x14ac:dyDescent="0.2">
      <c r="A21870" s="263" t="s">
        <v>22073</v>
      </c>
      <c r="B21870" s="263" t="s">
        <v>34203</v>
      </c>
      <c r="C21870" s="263" t="s">
        <v>23500</v>
      </c>
      <c r="D21870" t="s">
        <v>34972</v>
      </c>
    </row>
    <row r="21871" spans="1:4" x14ac:dyDescent="0.2">
      <c r="A21871" s="263" t="s">
        <v>11087</v>
      </c>
      <c r="B21871" s="263" t="s">
        <v>34204</v>
      </c>
      <c r="C21871" s="263" t="s">
        <v>23500</v>
      </c>
      <c r="D21871" t="s">
        <v>34972</v>
      </c>
    </row>
    <row r="21872" spans="1:4" x14ac:dyDescent="0.2">
      <c r="A21872" s="263" t="s">
        <v>22074</v>
      </c>
      <c r="B21872" s="263" t="s">
        <v>34204</v>
      </c>
      <c r="C21872" s="263" t="s">
        <v>23500</v>
      </c>
      <c r="D21872" t="s">
        <v>34972</v>
      </c>
    </row>
    <row r="21873" spans="1:4" x14ac:dyDescent="0.2">
      <c r="A21873" s="263" t="s">
        <v>6066</v>
      </c>
      <c r="B21873" s="263" t="s">
        <v>34205</v>
      </c>
      <c r="C21873" s="263" t="s">
        <v>23500</v>
      </c>
      <c r="D21873" t="s">
        <v>34972</v>
      </c>
    </row>
    <row r="21874" spans="1:4" x14ac:dyDescent="0.2">
      <c r="A21874" s="263" t="s">
        <v>22075</v>
      </c>
      <c r="B21874" s="263" t="s">
        <v>34205</v>
      </c>
      <c r="C21874" s="263" t="s">
        <v>23500</v>
      </c>
      <c r="D21874" t="s">
        <v>34972</v>
      </c>
    </row>
    <row r="21875" spans="1:4" x14ac:dyDescent="0.2">
      <c r="A21875" s="263" t="s">
        <v>6067</v>
      </c>
      <c r="B21875" s="263" t="s">
        <v>34206</v>
      </c>
      <c r="C21875" s="263" t="s">
        <v>23500</v>
      </c>
      <c r="D21875" t="s">
        <v>34972</v>
      </c>
    </row>
    <row r="21876" spans="1:4" x14ac:dyDescent="0.2">
      <c r="A21876" s="263" t="s">
        <v>22076</v>
      </c>
      <c r="B21876" s="263" t="s">
        <v>34206</v>
      </c>
      <c r="C21876" s="263" t="s">
        <v>23500</v>
      </c>
      <c r="D21876" t="s">
        <v>34972</v>
      </c>
    </row>
    <row r="21877" spans="1:4" x14ac:dyDescent="0.2">
      <c r="A21877" s="263" t="s">
        <v>11088</v>
      </c>
      <c r="B21877" s="263" t="s">
        <v>34207</v>
      </c>
      <c r="C21877" s="263" t="s">
        <v>890</v>
      </c>
      <c r="D21877" t="s">
        <v>24352</v>
      </c>
    </row>
    <row r="21878" spans="1:4" x14ac:dyDescent="0.2">
      <c r="A21878" s="263" t="s">
        <v>22077</v>
      </c>
      <c r="B21878" s="263" t="s">
        <v>34207</v>
      </c>
      <c r="C21878" s="263" t="s">
        <v>890</v>
      </c>
      <c r="D21878" t="s">
        <v>24352</v>
      </c>
    </row>
    <row r="21879" spans="1:4" x14ac:dyDescent="0.2">
      <c r="A21879" s="263" t="s">
        <v>11089</v>
      </c>
      <c r="B21879" s="263" t="s">
        <v>24202</v>
      </c>
      <c r="C21879" s="263" t="s">
        <v>23500</v>
      </c>
      <c r="D21879" t="s">
        <v>34972</v>
      </c>
    </row>
    <row r="21880" spans="1:4" x14ac:dyDescent="0.2">
      <c r="A21880" s="263" t="s">
        <v>22078</v>
      </c>
      <c r="B21880" s="263" t="s">
        <v>24202</v>
      </c>
      <c r="C21880" s="263" t="s">
        <v>23500</v>
      </c>
      <c r="D21880" t="s">
        <v>34972</v>
      </c>
    </row>
    <row r="21881" spans="1:4" x14ac:dyDescent="0.2">
      <c r="A21881" s="263" t="s">
        <v>11090</v>
      </c>
      <c r="B21881" s="263" t="s">
        <v>34208</v>
      </c>
      <c r="C21881" s="263" t="s">
        <v>23500</v>
      </c>
      <c r="D21881" t="s">
        <v>34972</v>
      </c>
    </row>
    <row r="21882" spans="1:4" x14ac:dyDescent="0.2">
      <c r="A21882" s="263" t="s">
        <v>22079</v>
      </c>
      <c r="B21882" s="263" t="s">
        <v>34208</v>
      </c>
      <c r="C21882" s="263" t="s">
        <v>23500</v>
      </c>
      <c r="D21882" t="s">
        <v>34972</v>
      </c>
    </row>
    <row r="21883" spans="1:4" x14ac:dyDescent="0.2">
      <c r="A21883" s="263" t="s">
        <v>11091</v>
      </c>
      <c r="B21883" s="263" t="s">
        <v>34209</v>
      </c>
      <c r="C21883" s="263" t="s">
        <v>23500</v>
      </c>
      <c r="D21883" t="s">
        <v>34972</v>
      </c>
    </row>
    <row r="21884" spans="1:4" x14ac:dyDescent="0.2">
      <c r="A21884" s="263" t="s">
        <v>22080</v>
      </c>
      <c r="B21884" s="263" t="s">
        <v>34209</v>
      </c>
      <c r="C21884" s="263" t="s">
        <v>23500</v>
      </c>
      <c r="D21884" t="s">
        <v>34972</v>
      </c>
    </row>
    <row r="21885" spans="1:4" x14ac:dyDescent="0.2">
      <c r="A21885" s="263" t="s">
        <v>11092</v>
      </c>
      <c r="B21885" s="263" t="s">
        <v>34210</v>
      </c>
      <c r="C21885" s="263" t="s">
        <v>23500</v>
      </c>
      <c r="D21885" t="s">
        <v>34972</v>
      </c>
    </row>
    <row r="21886" spans="1:4" x14ac:dyDescent="0.2">
      <c r="A21886" s="263" t="s">
        <v>22081</v>
      </c>
      <c r="B21886" s="263" t="s">
        <v>34210</v>
      </c>
      <c r="C21886" s="263" t="s">
        <v>23500</v>
      </c>
      <c r="D21886" t="s">
        <v>34972</v>
      </c>
    </row>
    <row r="21887" spans="1:4" x14ac:dyDescent="0.2">
      <c r="A21887" s="263" t="s">
        <v>11093</v>
      </c>
      <c r="B21887" s="263" t="s">
        <v>34211</v>
      </c>
      <c r="C21887" s="263" t="s">
        <v>23500</v>
      </c>
      <c r="D21887" t="s">
        <v>34972</v>
      </c>
    </row>
    <row r="21888" spans="1:4" x14ac:dyDescent="0.2">
      <c r="A21888" s="263" t="s">
        <v>22082</v>
      </c>
      <c r="B21888" s="263" t="s">
        <v>34211</v>
      </c>
      <c r="C21888" s="263" t="s">
        <v>23500</v>
      </c>
      <c r="D21888" t="s">
        <v>34972</v>
      </c>
    </row>
    <row r="21889" spans="1:4" x14ac:dyDescent="0.2">
      <c r="A21889" s="263" t="s">
        <v>11094</v>
      </c>
      <c r="B21889" s="263" t="s">
        <v>34212</v>
      </c>
      <c r="C21889" s="263" t="s">
        <v>23567</v>
      </c>
      <c r="D21889" t="s">
        <v>34973</v>
      </c>
    </row>
    <row r="21890" spans="1:4" x14ac:dyDescent="0.2">
      <c r="A21890" s="263" t="s">
        <v>22083</v>
      </c>
      <c r="B21890" s="263" t="s">
        <v>34212</v>
      </c>
      <c r="C21890" s="263" t="s">
        <v>23567</v>
      </c>
      <c r="D21890" t="s">
        <v>34973</v>
      </c>
    </row>
    <row r="21891" spans="1:4" x14ac:dyDescent="0.2">
      <c r="A21891" s="263" t="s">
        <v>11095</v>
      </c>
      <c r="B21891" s="263" t="s">
        <v>34213</v>
      </c>
      <c r="C21891" s="263" t="s">
        <v>23567</v>
      </c>
      <c r="D21891" t="s">
        <v>34973</v>
      </c>
    </row>
    <row r="21892" spans="1:4" x14ac:dyDescent="0.2">
      <c r="A21892" s="263" t="s">
        <v>22084</v>
      </c>
      <c r="B21892" s="263" t="s">
        <v>34213</v>
      </c>
      <c r="C21892" s="263" t="s">
        <v>23567</v>
      </c>
      <c r="D21892" t="s">
        <v>34973</v>
      </c>
    </row>
    <row r="21893" spans="1:4" x14ac:dyDescent="0.2">
      <c r="A21893" s="263" t="s">
        <v>11096</v>
      </c>
      <c r="B21893" s="263" t="s">
        <v>34214</v>
      </c>
      <c r="C21893" s="263" t="s">
        <v>23500</v>
      </c>
      <c r="D21893" t="s">
        <v>34972</v>
      </c>
    </row>
    <row r="21894" spans="1:4" x14ac:dyDescent="0.2">
      <c r="A21894" s="263" t="s">
        <v>22085</v>
      </c>
      <c r="B21894" s="263" t="s">
        <v>34214</v>
      </c>
      <c r="C21894" s="263" t="s">
        <v>23500</v>
      </c>
      <c r="D21894" t="s">
        <v>34972</v>
      </c>
    </row>
    <row r="21895" spans="1:4" x14ac:dyDescent="0.2">
      <c r="A21895" s="263" t="s">
        <v>11097</v>
      </c>
      <c r="B21895" s="263" t="s">
        <v>34215</v>
      </c>
      <c r="C21895" s="263" t="s">
        <v>23500</v>
      </c>
      <c r="D21895" t="s">
        <v>34972</v>
      </c>
    </row>
    <row r="21896" spans="1:4" x14ac:dyDescent="0.2">
      <c r="A21896" s="263" t="s">
        <v>22086</v>
      </c>
      <c r="B21896" s="263" t="s">
        <v>34215</v>
      </c>
      <c r="C21896" s="263" t="s">
        <v>23500</v>
      </c>
      <c r="D21896" t="s">
        <v>34972</v>
      </c>
    </row>
    <row r="21897" spans="1:4" x14ac:dyDescent="0.2">
      <c r="A21897" s="263" t="s">
        <v>11098</v>
      </c>
      <c r="B21897" s="263" t="s">
        <v>34216</v>
      </c>
      <c r="C21897" s="263" t="s">
        <v>23567</v>
      </c>
      <c r="D21897" t="s">
        <v>34973</v>
      </c>
    </row>
    <row r="21898" spans="1:4" x14ac:dyDescent="0.2">
      <c r="A21898" s="263" t="s">
        <v>22087</v>
      </c>
      <c r="B21898" s="263" t="s">
        <v>34216</v>
      </c>
      <c r="C21898" s="263" t="s">
        <v>23567</v>
      </c>
      <c r="D21898" t="s">
        <v>34973</v>
      </c>
    </row>
    <row r="21899" spans="1:4" x14ac:dyDescent="0.2">
      <c r="A21899" s="263" t="s">
        <v>11099</v>
      </c>
      <c r="B21899" s="263" t="s">
        <v>34217</v>
      </c>
      <c r="C21899" s="263" t="s">
        <v>23567</v>
      </c>
      <c r="D21899" t="s">
        <v>34973</v>
      </c>
    </row>
    <row r="21900" spans="1:4" x14ac:dyDescent="0.2">
      <c r="A21900" s="263" t="s">
        <v>22088</v>
      </c>
      <c r="B21900" s="263" t="s">
        <v>34217</v>
      </c>
      <c r="C21900" s="263" t="s">
        <v>23567</v>
      </c>
      <c r="D21900" t="s">
        <v>34973</v>
      </c>
    </row>
    <row r="21901" spans="1:4" x14ac:dyDescent="0.2">
      <c r="A21901" s="263" t="s">
        <v>11100</v>
      </c>
      <c r="B21901" s="263" t="s">
        <v>24203</v>
      </c>
      <c r="C21901" s="263" t="s">
        <v>23500</v>
      </c>
      <c r="D21901" t="s">
        <v>34972</v>
      </c>
    </row>
    <row r="21902" spans="1:4" x14ac:dyDescent="0.2">
      <c r="A21902" s="263" t="s">
        <v>22089</v>
      </c>
      <c r="B21902" s="263" t="s">
        <v>24203</v>
      </c>
      <c r="C21902" s="263" t="s">
        <v>23500</v>
      </c>
      <c r="D21902" t="s">
        <v>34972</v>
      </c>
    </row>
    <row r="21903" spans="1:4" x14ac:dyDescent="0.2">
      <c r="A21903" s="263" t="s">
        <v>11101</v>
      </c>
      <c r="B21903" s="263" t="s">
        <v>34218</v>
      </c>
      <c r="C21903" s="263" t="s">
        <v>23567</v>
      </c>
      <c r="D21903" t="s">
        <v>34973</v>
      </c>
    </row>
    <row r="21904" spans="1:4" x14ac:dyDescent="0.2">
      <c r="A21904" s="263" t="s">
        <v>22090</v>
      </c>
      <c r="B21904" s="263" t="s">
        <v>34218</v>
      </c>
      <c r="C21904" s="263" t="s">
        <v>23567</v>
      </c>
      <c r="D21904" t="s">
        <v>34973</v>
      </c>
    </row>
    <row r="21905" spans="1:4" x14ac:dyDescent="0.2">
      <c r="A21905" s="263" t="s">
        <v>11102</v>
      </c>
      <c r="B21905" s="263" t="s">
        <v>34219</v>
      </c>
      <c r="C21905" s="263" t="s">
        <v>23567</v>
      </c>
      <c r="D21905" t="s">
        <v>34973</v>
      </c>
    </row>
    <row r="21906" spans="1:4" x14ac:dyDescent="0.2">
      <c r="A21906" s="263" t="s">
        <v>23312</v>
      </c>
      <c r="B21906" s="263" t="s">
        <v>34219</v>
      </c>
      <c r="C21906" s="263" t="s">
        <v>23567</v>
      </c>
      <c r="D21906" t="s">
        <v>34973</v>
      </c>
    </row>
    <row r="21907" spans="1:4" x14ac:dyDescent="0.2">
      <c r="A21907" s="263" t="s">
        <v>11103</v>
      </c>
      <c r="B21907" s="263" t="s">
        <v>34220</v>
      </c>
      <c r="C21907" s="263" t="s">
        <v>23567</v>
      </c>
      <c r="D21907" t="s">
        <v>34973</v>
      </c>
    </row>
    <row r="21908" spans="1:4" x14ac:dyDescent="0.2">
      <c r="A21908" s="263" t="s">
        <v>22091</v>
      </c>
      <c r="B21908" s="263" t="s">
        <v>34220</v>
      </c>
      <c r="C21908" s="263" t="s">
        <v>23567</v>
      </c>
      <c r="D21908" t="s">
        <v>34973</v>
      </c>
    </row>
    <row r="21909" spans="1:4" x14ac:dyDescent="0.2">
      <c r="A21909" s="263" t="s">
        <v>11104</v>
      </c>
      <c r="B21909" s="263" t="s">
        <v>34221</v>
      </c>
      <c r="C21909" s="263" t="s">
        <v>23567</v>
      </c>
      <c r="D21909" t="s">
        <v>34973</v>
      </c>
    </row>
    <row r="21910" spans="1:4" x14ac:dyDescent="0.2">
      <c r="A21910" s="263" t="s">
        <v>22092</v>
      </c>
      <c r="B21910" s="263" t="s">
        <v>34221</v>
      </c>
      <c r="C21910" s="263" t="s">
        <v>23567</v>
      </c>
      <c r="D21910" t="s">
        <v>34973</v>
      </c>
    </row>
    <row r="21911" spans="1:4" x14ac:dyDescent="0.2">
      <c r="A21911" s="263" t="s">
        <v>6068</v>
      </c>
      <c r="B21911" s="263" t="s">
        <v>34222</v>
      </c>
      <c r="C21911" s="263" t="s">
        <v>19</v>
      </c>
      <c r="D21911" t="s">
        <v>3</v>
      </c>
    </row>
    <row r="21912" spans="1:4" x14ac:dyDescent="0.2">
      <c r="A21912" s="263" t="s">
        <v>22093</v>
      </c>
      <c r="B21912" s="263" t="s">
        <v>34222</v>
      </c>
      <c r="C21912" s="263" t="s">
        <v>19</v>
      </c>
      <c r="D21912" t="s">
        <v>3</v>
      </c>
    </row>
    <row r="21913" spans="1:4" x14ac:dyDescent="0.2">
      <c r="A21913" s="263" t="s">
        <v>6069</v>
      </c>
      <c r="B21913" s="263" t="s">
        <v>34223</v>
      </c>
      <c r="C21913" s="263" t="s">
        <v>19</v>
      </c>
      <c r="D21913" t="s">
        <v>3</v>
      </c>
    </row>
    <row r="21914" spans="1:4" x14ac:dyDescent="0.2">
      <c r="A21914" s="263" t="s">
        <v>22094</v>
      </c>
      <c r="B21914" s="263" t="s">
        <v>34223</v>
      </c>
      <c r="C21914" s="263" t="s">
        <v>19</v>
      </c>
      <c r="D21914" t="s">
        <v>3</v>
      </c>
    </row>
    <row r="21915" spans="1:4" x14ac:dyDescent="0.2">
      <c r="A21915" s="263" t="s">
        <v>6070</v>
      </c>
      <c r="B21915" s="263" t="s">
        <v>34224</v>
      </c>
      <c r="C21915" s="263" t="s">
        <v>19</v>
      </c>
      <c r="D21915" t="s">
        <v>3</v>
      </c>
    </row>
    <row r="21916" spans="1:4" x14ac:dyDescent="0.2">
      <c r="A21916" s="263" t="s">
        <v>22095</v>
      </c>
      <c r="B21916" s="263" t="s">
        <v>34224</v>
      </c>
      <c r="C21916" s="263" t="s">
        <v>19</v>
      </c>
      <c r="D21916" t="s">
        <v>3</v>
      </c>
    </row>
    <row r="21917" spans="1:4" x14ac:dyDescent="0.2">
      <c r="A21917" s="263" t="s">
        <v>6071</v>
      </c>
      <c r="B21917" s="263" t="s">
        <v>34225</v>
      </c>
      <c r="C21917" s="263" t="s">
        <v>19</v>
      </c>
      <c r="D21917" t="s">
        <v>3</v>
      </c>
    </row>
    <row r="21918" spans="1:4" x14ac:dyDescent="0.2">
      <c r="A21918" s="263" t="s">
        <v>22096</v>
      </c>
      <c r="B21918" s="263" t="s">
        <v>34225</v>
      </c>
      <c r="C21918" s="263" t="s">
        <v>19</v>
      </c>
      <c r="D21918" t="s">
        <v>3</v>
      </c>
    </row>
    <row r="21919" spans="1:4" x14ac:dyDescent="0.2">
      <c r="A21919" s="263" t="s">
        <v>6072</v>
      </c>
      <c r="B21919" s="263" t="s">
        <v>34226</v>
      </c>
      <c r="C21919" s="263" t="s">
        <v>19</v>
      </c>
      <c r="D21919" t="s">
        <v>3</v>
      </c>
    </row>
    <row r="21920" spans="1:4" x14ac:dyDescent="0.2">
      <c r="A21920" s="263" t="s">
        <v>22097</v>
      </c>
      <c r="B21920" s="263" t="s">
        <v>34226</v>
      </c>
      <c r="C21920" s="263" t="s">
        <v>19</v>
      </c>
      <c r="D21920" t="s">
        <v>3</v>
      </c>
    </row>
    <row r="21921" spans="1:4" x14ac:dyDescent="0.2">
      <c r="A21921" s="263" t="s">
        <v>6073</v>
      </c>
      <c r="B21921" s="263" t="s">
        <v>34227</v>
      </c>
      <c r="C21921" s="263" t="s">
        <v>19</v>
      </c>
      <c r="D21921" t="s">
        <v>3</v>
      </c>
    </row>
    <row r="21922" spans="1:4" x14ac:dyDescent="0.2">
      <c r="A21922" s="263" t="s">
        <v>22098</v>
      </c>
      <c r="B21922" s="263" t="s">
        <v>34227</v>
      </c>
      <c r="C21922" s="263" t="s">
        <v>19</v>
      </c>
      <c r="D21922" t="s">
        <v>3</v>
      </c>
    </row>
    <row r="21923" spans="1:4" x14ac:dyDescent="0.2">
      <c r="A21923" s="263" t="s">
        <v>6074</v>
      </c>
      <c r="B21923" s="263" t="s">
        <v>34228</v>
      </c>
      <c r="C21923" s="263" t="s">
        <v>19</v>
      </c>
      <c r="D21923" t="s">
        <v>3</v>
      </c>
    </row>
    <row r="21924" spans="1:4" x14ac:dyDescent="0.2">
      <c r="A21924" s="263" t="s">
        <v>22099</v>
      </c>
      <c r="B21924" s="263" t="s">
        <v>34228</v>
      </c>
      <c r="C21924" s="263" t="s">
        <v>19</v>
      </c>
      <c r="D21924" t="s">
        <v>3</v>
      </c>
    </row>
    <row r="21925" spans="1:4" x14ac:dyDescent="0.2">
      <c r="A21925" s="263" t="s">
        <v>6075</v>
      </c>
      <c r="B21925" s="263" t="s">
        <v>24204</v>
      </c>
      <c r="C21925" s="263" t="s">
        <v>19</v>
      </c>
      <c r="D21925" t="s">
        <v>3</v>
      </c>
    </row>
    <row r="21926" spans="1:4" x14ac:dyDescent="0.2">
      <c r="A21926" s="263" t="s">
        <v>22100</v>
      </c>
      <c r="B21926" s="263" t="s">
        <v>24204</v>
      </c>
      <c r="C21926" s="263" t="s">
        <v>19</v>
      </c>
      <c r="D21926" t="s">
        <v>3</v>
      </c>
    </row>
    <row r="21927" spans="1:4" x14ac:dyDescent="0.2">
      <c r="A21927" s="263" t="s">
        <v>6076</v>
      </c>
      <c r="B21927" s="263" t="s">
        <v>24205</v>
      </c>
      <c r="C21927" s="263" t="s">
        <v>23500</v>
      </c>
      <c r="D21927" t="s">
        <v>34972</v>
      </c>
    </row>
    <row r="21928" spans="1:4" x14ac:dyDescent="0.2">
      <c r="A21928" s="263" t="s">
        <v>22101</v>
      </c>
      <c r="B21928" s="263" t="s">
        <v>24205</v>
      </c>
      <c r="C21928" s="263" t="s">
        <v>23500</v>
      </c>
      <c r="D21928" t="s">
        <v>34972</v>
      </c>
    </row>
    <row r="21929" spans="1:4" x14ac:dyDescent="0.2">
      <c r="A21929" s="263" t="s">
        <v>11105</v>
      </c>
      <c r="B21929" s="263" t="s">
        <v>24206</v>
      </c>
      <c r="C21929" s="263" t="s">
        <v>23500</v>
      </c>
      <c r="D21929" t="s">
        <v>34972</v>
      </c>
    </row>
    <row r="21930" spans="1:4" x14ac:dyDescent="0.2">
      <c r="A21930" s="263" t="s">
        <v>22102</v>
      </c>
      <c r="B21930" s="263" t="s">
        <v>24206</v>
      </c>
      <c r="C21930" s="263" t="s">
        <v>23500</v>
      </c>
      <c r="D21930" t="s">
        <v>34972</v>
      </c>
    </row>
    <row r="21931" spans="1:4" x14ac:dyDescent="0.2">
      <c r="A21931" s="263" t="s">
        <v>6077</v>
      </c>
      <c r="B21931" s="263" t="s">
        <v>34229</v>
      </c>
      <c r="C21931" s="263" t="s">
        <v>23567</v>
      </c>
      <c r="D21931" t="s">
        <v>34973</v>
      </c>
    </row>
    <row r="21932" spans="1:4" x14ac:dyDescent="0.2">
      <c r="A21932" s="263" t="s">
        <v>22103</v>
      </c>
      <c r="B21932" s="263" t="s">
        <v>34229</v>
      </c>
      <c r="C21932" s="263" t="s">
        <v>23567</v>
      </c>
      <c r="D21932" t="s">
        <v>34973</v>
      </c>
    </row>
    <row r="21933" spans="1:4" x14ac:dyDescent="0.2">
      <c r="A21933" s="263" t="s">
        <v>11106</v>
      </c>
      <c r="B21933" s="263" t="s">
        <v>34230</v>
      </c>
      <c r="C21933" s="263" t="s">
        <v>19</v>
      </c>
      <c r="D21933" t="s">
        <v>3</v>
      </c>
    </row>
    <row r="21934" spans="1:4" x14ac:dyDescent="0.2">
      <c r="A21934" s="263" t="s">
        <v>22104</v>
      </c>
      <c r="B21934" s="263" t="s">
        <v>34230</v>
      </c>
      <c r="C21934" s="263" t="s">
        <v>19</v>
      </c>
      <c r="D21934" t="s">
        <v>3</v>
      </c>
    </row>
    <row r="21935" spans="1:4" x14ac:dyDescent="0.2">
      <c r="A21935" s="263" t="s">
        <v>6078</v>
      </c>
      <c r="B21935" s="263" t="s">
        <v>24207</v>
      </c>
      <c r="C21935" s="263" t="s">
        <v>20</v>
      </c>
      <c r="D21935" t="s">
        <v>0</v>
      </c>
    </row>
    <row r="21936" spans="1:4" x14ac:dyDescent="0.2">
      <c r="A21936" s="263" t="s">
        <v>22105</v>
      </c>
      <c r="B21936" s="263" t="s">
        <v>24207</v>
      </c>
      <c r="C21936" s="263" t="s">
        <v>20</v>
      </c>
      <c r="D21936" t="s">
        <v>0</v>
      </c>
    </row>
    <row r="21937" spans="1:4" x14ac:dyDescent="0.2">
      <c r="A21937" s="263" t="s">
        <v>6079</v>
      </c>
      <c r="B21937" s="263" t="s">
        <v>34231</v>
      </c>
      <c r="C21937" s="263" t="s">
        <v>23567</v>
      </c>
      <c r="D21937" t="s">
        <v>34973</v>
      </c>
    </row>
    <row r="21938" spans="1:4" x14ac:dyDescent="0.2">
      <c r="A21938" s="263" t="s">
        <v>22106</v>
      </c>
      <c r="B21938" s="263" t="s">
        <v>34231</v>
      </c>
      <c r="C21938" s="263" t="s">
        <v>23567</v>
      </c>
      <c r="D21938" t="s">
        <v>34973</v>
      </c>
    </row>
    <row r="21939" spans="1:4" x14ac:dyDescent="0.2">
      <c r="A21939" s="263" t="s">
        <v>6080</v>
      </c>
      <c r="B21939" s="263" t="s">
        <v>34232</v>
      </c>
      <c r="C21939" s="263" t="s">
        <v>20</v>
      </c>
      <c r="D21939" t="s">
        <v>0</v>
      </c>
    </row>
    <row r="21940" spans="1:4" x14ac:dyDescent="0.2">
      <c r="A21940" s="263" t="s">
        <v>22107</v>
      </c>
      <c r="B21940" s="263" t="s">
        <v>34232</v>
      </c>
      <c r="C21940" s="263" t="s">
        <v>20</v>
      </c>
      <c r="D21940" t="s">
        <v>0</v>
      </c>
    </row>
    <row r="21941" spans="1:4" x14ac:dyDescent="0.2">
      <c r="A21941" s="263" t="s">
        <v>23313</v>
      </c>
      <c r="B21941" s="263" t="s">
        <v>34233</v>
      </c>
      <c r="C21941" s="263" t="s">
        <v>19</v>
      </c>
      <c r="D21941" t="s">
        <v>3</v>
      </c>
    </row>
    <row r="21942" spans="1:4" x14ac:dyDescent="0.2">
      <c r="A21942" s="263" t="s">
        <v>23314</v>
      </c>
      <c r="B21942" s="263" t="s">
        <v>34233</v>
      </c>
      <c r="C21942" s="263" t="s">
        <v>19</v>
      </c>
      <c r="D21942" t="s">
        <v>3</v>
      </c>
    </row>
    <row r="21943" spans="1:4" x14ac:dyDescent="0.2">
      <c r="A21943" s="263" t="s">
        <v>23315</v>
      </c>
      <c r="B21943" s="263" t="s">
        <v>34234</v>
      </c>
      <c r="C21943" s="263" t="s">
        <v>19</v>
      </c>
      <c r="D21943" t="s">
        <v>3</v>
      </c>
    </row>
    <row r="21944" spans="1:4" x14ac:dyDescent="0.2">
      <c r="A21944" s="263" t="s">
        <v>23316</v>
      </c>
      <c r="B21944" s="263" t="s">
        <v>34234</v>
      </c>
      <c r="C21944" s="263" t="s">
        <v>19</v>
      </c>
      <c r="D21944" t="s">
        <v>3</v>
      </c>
    </row>
    <row r="21945" spans="1:4" x14ac:dyDescent="0.2">
      <c r="A21945" s="263" t="s">
        <v>23317</v>
      </c>
      <c r="B21945" s="263" t="s">
        <v>34235</v>
      </c>
      <c r="C21945" s="263" t="s">
        <v>19</v>
      </c>
      <c r="D21945" t="s">
        <v>3</v>
      </c>
    </row>
    <row r="21946" spans="1:4" x14ac:dyDescent="0.2">
      <c r="A21946" s="263" t="s">
        <v>23318</v>
      </c>
      <c r="B21946" s="263" t="s">
        <v>34235</v>
      </c>
      <c r="C21946" s="263" t="s">
        <v>19</v>
      </c>
      <c r="D21946" t="s">
        <v>3</v>
      </c>
    </row>
    <row r="21947" spans="1:4" x14ac:dyDescent="0.2">
      <c r="A21947" s="263" t="s">
        <v>23319</v>
      </c>
      <c r="B21947" s="263" t="s">
        <v>34236</v>
      </c>
      <c r="C21947" s="263" t="s">
        <v>19</v>
      </c>
      <c r="D21947" t="s">
        <v>3</v>
      </c>
    </row>
    <row r="21948" spans="1:4" x14ac:dyDescent="0.2">
      <c r="A21948" s="263" t="s">
        <v>23320</v>
      </c>
      <c r="B21948" s="263" t="s">
        <v>34236</v>
      </c>
      <c r="C21948" s="263" t="s">
        <v>19</v>
      </c>
      <c r="D21948" t="s">
        <v>3</v>
      </c>
    </row>
    <row r="21949" spans="1:4" x14ac:dyDescent="0.2">
      <c r="A21949" s="263" t="s">
        <v>23321</v>
      </c>
      <c r="B21949" s="263" t="s">
        <v>34237</v>
      </c>
      <c r="C21949" s="263" t="s">
        <v>19</v>
      </c>
      <c r="D21949" t="s">
        <v>3</v>
      </c>
    </row>
    <row r="21950" spans="1:4" x14ac:dyDescent="0.2">
      <c r="A21950" s="263" t="s">
        <v>23322</v>
      </c>
      <c r="B21950" s="263" t="s">
        <v>34237</v>
      </c>
      <c r="C21950" s="263" t="s">
        <v>19</v>
      </c>
      <c r="D21950" t="s">
        <v>3</v>
      </c>
    </row>
    <row r="21951" spans="1:4" x14ac:dyDescent="0.2">
      <c r="A21951" s="263" t="s">
        <v>23323</v>
      </c>
      <c r="B21951" s="263" t="s">
        <v>34238</v>
      </c>
      <c r="C21951" s="263" t="s">
        <v>19</v>
      </c>
      <c r="D21951" t="s">
        <v>3</v>
      </c>
    </row>
    <row r="21952" spans="1:4" x14ac:dyDescent="0.2">
      <c r="A21952" s="263" t="s">
        <v>23324</v>
      </c>
      <c r="B21952" s="263" t="s">
        <v>34238</v>
      </c>
      <c r="C21952" s="263" t="s">
        <v>19</v>
      </c>
      <c r="D21952" t="s">
        <v>3</v>
      </c>
    </row>
    <row r="21953" spans="1:4" x14ac:dyDescent="0.2">
      <c r="A21953" s="263" t="s">
        <v>23325</v>
      </c>
      <c r="B21953" s="263" t="s">
        <v>34239</v>
      </c>
      <c r="C21953" s="263" t="s">
        <v>19</v>
      </c>
      <c r="D21953" t="s">
        <v>3</v>
      </c>
    </row>
    <row r="21954" spans="1:4" x14ac:dyDescent="0.2">
      <c r="A21954" s="263" t="s">
        <v>23326</v>
      </c>
      <c r="B21954" s="263" t="s">
        <v>34239</v>
      </c>
      <c r="C21954" s="263" t="s">
        <v>19</v>
      </c>
      <c r="D21954" t="s">
        <v>3</v>
      </c>
    </row>
    <row r="21955" spans="1:4" x14ac:dyDescent="0.2">
      <c r="A21955" s="263" t="s">
        <v>6081</v>
      </c>
      <c r="B21955" s="263" t="s">
        <v>34240</v>
      </c>
      <c r="C21955" s="263" t="s">
        <v>23500</v>
      </c>
      <c r="D21955" t="s">
        <v>34972</v>
      </c>
    </row>
    <row r="21956" spans="1:4" x14ac:dyDescent="0.2">
      <c r="A21956" s="263" t="s">
        <v>22108</v>
      </c>
      <c r="B21956" s="263" t="s">
        <v>34240</v>
      </c>
      <c r="C21956" s="263" t="s">
        <v>23500</v>
      </c>
      <c r="D21956" t="s">
        <v>34972</v>
      </c>
    </row>
    <row r="21957" spans="1:4" x14ac:dyDescent="0.2">
      <c r="A21957" s="263" t="s">
        <v>6082</v>
      </c>
      <c r="B21957" s="263" t="s">
        <v>34241</v>
      </c>
      <c r="C21957" s="263" t="s">
        <v>23500</v>
      </c>
      <c r="D21957" t="s">
        <v>34972</v>
      </c>
    </row>
    <row r="21958" spans="1:4" x14ac:dyDescent="0.2">
      <c r="A21958" s="263" t="s">
        <v>22109</v>
      </c>
      <c r="B21958" s="263" t="s">
        <v>34241</v>
      </c>
      <c r="C21958" s="263" t="s">
        <v>23500</v>
      </c>
      <c r="D21958" t="s">
        <v>34972</v>
      </c>
    </row>
    <row r="21959" spans="1:4" x14ac:dyDescent="0.2">
      <c r="A21959" s="263" t="s">
        <v>6083</v>
      </c>
      <c r="B21959" s="263" t="s">
        <v>34242</v>
      </c>
      <c r="C21959" s="263" t="s">
        <v>23500</v>
      </c>
      <c r="D21959" t="s">
        <v>34972</v>
      </c>
    </row>
    <row r="21960" spans="1:4" x14ac:dyDescent="0.2">
      <c r="A21960" s="263" t="s">
        <v>22110</v>
      </c>
      <c r="B21960" s="263" t="s">
        <v>34242</v>
      </c>
      <c r="C21960" s="263" t="s">
        <v>23500</v>
      </c>
      <c r="D21960" t="s">
        <v>34972</v>
      </c>
    </row>
    <row r="21961" spans="1:4" x14ac:dyDescent="0.2">
      <c r="A21961" s="263" t="s">
        <v>6084</v>
      </c>
      <c r="B21961" s="263" t="s">
        <v>34243</v>
      </c>
      <c r="C21961" s="263" t="s">
        <v>23500</v>
      </c>
      <c r="D21961" t="s">
        <v>34972</v>
      </c>
    </row>
    <row r="21962" spans="1:4" x14ac:dyDescent="0.2">
      <c r="A21962" s="263" t="s">
        <v>22111</v>
      </c>
      <c r="B21962" s="263" t="s">
        <v>34243</v>
      </c>
      <c r="C21962" s="263" t="s">
        <v>23500</v>
      </c>
      <c r="D21962" t="s">
        <v>34972</v>
      </c>
    </row>
    <row r="21963" spans="1:4" x14ac:dyDescent="0.2">
      <c r="A21963" s="263" t="s">
        <v>6085</v>
      </c>
      <c r="B21963" s="263" t="s">
        <v>34244</v>
      </c>
      <c r="C21963" s="263" t="s">
        <v>23500</v>
      </c>
      <c r="D21963" t="s">
        <v>34972</v>
      </c>
    </row>
    <row r="21964" spans="1:4" x14ac:dyDescent="0.2">
      <c r="A21964" s="263" t="s">
        <v>22112</v>
      </c>
      <c r="B21964" s="263" t="s">
        <v>34244</v>
      </c>
      <c r="C21964" s="263" t="s">
        <v>23500</v>
      </c>
      <c r="D21964" t="s">
        <v>34972</v>
      </c>
    </row>
    <row r="21965" spans="1:4" x14ac:dyDescent="0.2">
      <c r="A21965" s="263" t="s">
        <v>11107</v>
      </c>
      <c r="B21965" s="263" t="s">
        <v>34245</v>
      </c>
      <c r="C21965" s="263" t="s">
        <v>23500</v>
      </c>
      <c r="D21965" t="s">
        <v>34972</v>
      </c>
    </row>
    <row r="21966" spans="1:4" x14ac:dyDescent="0.2">
      <c r="A21966" s="263" t="s">
        <v>22113</v>
      </c>
      <c r="B21966" s="263" t="s">
        <v>34245</v>
      </c>
      <c r="C21966" s="263" t="s">
        <v>23500</v>
      </c>
      <c r="D21966" t="s">
        <v>34972</v>
      </c>
    </row>
    <row r="21967" spans="1:4" x14ac:dyDescent="0.2">
      <c r="A21967" s="263" t="s">
        <v>6086</v>
      </c>
      <c r="B21967" s="263" t="s">
        <v>34246</v>
      </c>
      <c r="C21967" s="263" t="s">
        <v>23500</v>
      </c>
      <c r="D21967" t="s">
        <v>34972</v>
      </c>
    </row>
    <row r="21968" spans="1:4" x14ac:dyDescent="0.2">
      <c r="A21968" s="263" t="s">
        <v>22114</v>
      </c>
      <c r="B21968" s="263" t="s">
        <v>34246</v>
      </c>
      <c r="C21968" s="263" t="s">
        <v>23500</v>
      </c>
      <c r="D21968" t="s">
        <v>34972</v>
      </c>
    </row>
    <row r="21969" spans="1:4" x14ac:dyDescent="0.2">
      <c r="A21969" s="263" t="s">
        <v>6087</v>
      </c>
      <c r="B21969" s="263" t="s">
        <v>34247</v>
      </c>
      <c r="C21969" s="263" t="s">
        <v>23500</v>
      </c>
      <c r="D21969" t="s">
        <v>34972</v>
      </c>
    </row>
    <row r="21970" spans="1:4" x14ac:dyDescent="0.2">
      <c r="A21970" s="263" t="s">
        <v>22115</v>
      </c>
      <c r="B21970" s="263" t="s">
        <v>34247</v>
      </c>
      <c r="C21970" s="263" t="s">
        <v>23500</v>
      </c>
      <c r="D21970" t="s">
        <v>34972</v>
      </c>
    </row>
    <row r="21971" spans="1:4" x14ac:dyDescent="0.2">
      <c r="A21971" s="263" t="s">
        <v>6088</v>
      </c>
      <c r="B21971" s="263" t="s">
        <v>34248</v>
      </c>
      <c r="C21971" s="263" t="s">
        <v>23500</v>
      </c>
      <c r="D21971" t="s">
        <v>34972</v>
      </c>
    </row>
    <row r="21972" spans="1:4" x14ac:dyDescent="0.2">
      <c r="A21972" s="263" t="s">
        <v>22116</v>
      </c>
      <c r="B21972" s="263" t="s">
        <v>34248</v>
      </c>
      <c r="C21972" s="263" t="s">
        <v>23500</v>
      </c>
      <c r="D21972" t="s">
        <v>34972</v>
      </c>
    </row>
    <row r="21973" spans="1:4" x14ac:dyDescent="0.2">
      <c r="A21973" s="263" t="s">
        <v>6089</v>
      </c>
      <c r="B21973" s="263" t="s">
        <v>34249</v>
      </c>
      <c r="C21973" s="263" t="s">
        <v>23500</v>
      </c>
      <c r="D21973" t="s">
        <v>34972</v>
      </c>
    </row>
    <row r="21974" spans="1:4" x14ac:dyDescent="0.2">
      <c r="A21974" s="263" t="s">
        <v>22117</v>
      </c>
      <c r="B21974" s="263" t="s">
        <v>34249</v>
      </c>
      <c r="C21974" s="263" t="s">
        <v>23500</v>
      </c>
      <c r="D21974" t="s">
        <v>34972</v>
      </c>
    </row>
    <row r="21975" spans="1:4" x14ac:dyDescent="0.2">
      <c r="A21975" s="263" t="s">
        <v>11108</v>
      </c>
      <c r="B21975" s="263" t="s">
        <v>34250</v>
      </c>
      <c r="C21975" s="263" t="s">
        <v>23500</v>
      </c>
      <c r="D21975" t="s">
        <v>34972</v>
      </c>
    </row>
    <row r="21976" spans="1:4" x14ac:dyDescent="0.2">
      <c r="A21976" s="263" t="s">
        <v>22118</v>
      </c>
      <c r="B21976" s="263" t="s">
        <v>34250</v>
      </c>
      <c r="C21976" s="263" t="s">
        <v>23500</v>
      </c>
      <c r="D21976" t="s">
        <v>34972</v>
      </c>
    </row>
    <row r="21977" spans="1:4" x14ac:dyDescent="0.2">
      <c r="A21977" s="263" t="s">
        <v>6090</v>
      </c>
      <c r="B21977" s="263" t="s">
        <v>34251</v>
      </c>
      <c r="C21977" s="263" t="s">
        <v>23500</v>
      </c>
      <c r="D21977" t="s">
        <v>34972</v>
      </c>
    </row>
    <row r="21978" spans="1:4" x14ac:dyDescent="0.2">
      <c r="A21978" s="263" t="s">
        <v>22119</v>
      </c>
      <c r="B21978" s="263" t="s">
        <v>34251</v>
      </c>
      <c r="C21978" s="263" t="s">
        <v>23500</v>
      </c>
      <c r="D21978" t="s">
        <v>34972</v>
      </c>
    </row>
    <row r="21979" spans="1:4" x14ac:dyDescent="0.2">
      <c r="A21979" s="263" t="s">
        <v>6091</v>
      </c>
      <c r="B21979" s="263" t="s">
        <v>34252</v>
      </c>
      <c r="C21979" s="263" t="s">
        <v>23500</v>
      </c>
      <c r="D21979" t="s">
        <v>34972</v>
      </c>
    </row>
    <row r="21980" spans="1:4" x14ac:dyDescent="0.2">
      <c r="A21980" s="263" t="s">
        <v>22120</v>
      </c>
      <c r="B21980" s="263" t="s">
        <v>34252</v>
      </c>
      <c r="C21980" s="263" t="s">
        <v>23500</v>
      </c>
      <c r="D21980" t="s">
        <v>34972</v>
      </c>
    </row>
    <row r="21981" spans="1:4" x14ac:dyDescent="0.2">
      <c r="A21981" s="263" t="s">
        <v>6092</v>
      </c>
      <c r="B21981" s="263" t="s">
        <v>34253</v>
      </c>
      <c r="C21981" s="263" t="s">
        <v>23500</v>
      </c>
      <c r="D21981" t="s">
        <v>34972</v>
      </c>
    </row>
    <row r="21982" spans="1:4" x14ac:dyDescent="0.2">
      <c r="A21982" s="263" t="s">
        <v>22121</v>
      </c>
      <c r="B21982" s="263" t="s">
        <v>34253</v>
      </c>
      <c r="C21982" s="263" t="s">
        <v>23500</v>
      </c>
      <c r="D21982" t="s">
        <v>34972</v>
      </c>
    </row>
    <row r="21983" spans="1:4" x14ac:dyDescent="0.2">
      <c r="A21983" s="263" t="s">
        <v>6093</v>
      </c>
      <c r="B21983" s="263" t="s">
        <v>34254</v>
      </c>
      <c r="C21983" s="263" t="s">
        <v>23500</v>
      </c>
      <c r="D21983" t="s">
        <v>34972</v>
      </c>
    </row>
    <row r="21984" spans="1:4" x14ac:dyDescent="0.2">
      <c r="A21984" s="263" t="s">
        <v>22122</v>
      </c>
      <c r="B21984" s="263" t="s">
        <v>34254</v>
      </c>
      <c r="C21984" s="263" t="s">
        <v>23500</v>
      </c>
      <c r="D21984" t="s">
        <v>34972</v>
      </c>
    </row>
    <row r="21985" spans="1:4" x14ac:dyDescent="0.2">
      <c r="A21985" s="263" t="s">
        <v>6094</v>
      </c>
      <c r="B21985" s="263" t="s">
        <v>34255</v>
      </c>
      <c r="C21985" s="263" t="s">
        <v>23500</v>
      </c>
      <c r="D21985" t="s">
        <v>34972</v>
      </c>
    </row>
    <row r="21986" spans="1:4" x14ac:dyDescent="0.2">
      <c r="A21986" s="263" t="s">
        <v>22123</v>
      </c>
      <c r="B21986" s="263" t="s">
        <v>34255</v>
      </c>
      <c r="C21986" s="263" t="s">
        <v>23500</v>
      </c>
      <c r="D21986" t="s">
        <v>34972</v>
      </c>
    </row>
    <row r="21987" spans="1:4" x14ac:dyDescent="0.2">
      <c r="A21987" s="263" t="s">
        <v>11109</v>
      </c>
      <c r="B21987" s="263" t="s">
        <v>34256</v>
      </c>
      <c r="C21987" s="263" t="s">
        <v>23500</v>
      </c>
      <c r="D21987" t="s">
        <v>34972</v>
      </c>
    </row>
    <row r="21988" spans="1:4" x14ac:dyDescent="0.2">
      <c r="A21988" s="263" t="s">
        <v>22124</v>
      </c>
      <c r="B21988" s="263" t="s">
        <v>34256</v>
      </c>
      <c r="C21988" s="263" t="s">
        <v>23500</v>
      </c>
      <c r="D21988" t="s">
        <v>34972</v>
      </c>
    </row>
    <row r="21989" spans="1:4" x14ac:dyDescent="0.2">
      <c r="A21989" s="263" t="s">
        <v>6095</v>
      </c>
      <c r="B21989" s="263" t="s">
        <v>34257</v>
      </c>
      <c r="C21989" s="263" t="s">
        <v>23500</v>
      </c>
      <c r="D21989" t="s">
        <v>34972</v>
      </c>
    </row>
    <row r="21990" spans="1:4" x14ac:dyDescent="0.2">
      <c r="A21990" s="263" t="s">
        <v>22125</v>
      </c>
      <c r="B21990" s="263" t="s">
        <v>34257</v>
      </c>
      <c r="C21990" s="263" t="s">
        <v>23500</v>
      </c>
      <c r="D21990" t="s">
        <v>34972</v>
      </c>
    </row>
    <row r="21991" spans="1:4" x14ac:dyDescent="0.2">
      <c r="A21991" s="263" t="s">
        <v>6096</v>
      </c>
      <c r="B21991" s="263" t="s">
        <v>34258</v>
      </c>
      <c r="C21991" s="263" t="s">
        <v>23500</v>
      </c>
      <c r="D21991" t="s">
        <v>34972</v>
      </c>
    </row>
    <row r="21992" spans="1:4" x14ac:dyDescent="0.2">
      <c r="A21992" s="263" t="s">
        <v>22126</v>
      </c>
      <c r="B21992" s="263" t="s">
        <v>34258</v>
      </c>
      <c r="C21992" s="263" t="s">
        <v>23500</v>
      </c>
      <c r="D21992" t="s">
        <v>34972</v>
      </c>
    </row>
    <row r="21993" spans="1:4" x14ac:dyDescent="0.2">
      <c r="A21993" s="263" t="s">
        <v>6097</v>
      </c>
      <c r="B21993" s="263" t="s">
        <v>34259</v>
      </c>
      <c r="C21993" s="263" t="s">
        <v>23500</v>
      </c>
      <c r="D21993" t="s">
        <v>34972</v>
      </c>
    </row>
    <row r="21994" spans="1:4" x14ac:dyDescent="0.2">
      <c r="A21994" s="263" t="s">
        <v>22127</v>
      </c>
      <c r="B21994" s="263" t="s">
        <v>34259</v>
      </c>
      <c r="C21994" s="263" t="s">
        <v>23500</v>
      </c>
      <c r="D21994" t="s">
        <v>34972</v>
      </c>
    </row>
    <row r="21995" spans="1:4" x14ac:dyDescent="0.2">
      <c r="A21995" s="263" t="s">
        <v>6098</v>
      </c>
      <c r="B21995" s="263" t="s">
        <v>34260</v>
      </c>
      <c r="C21995" s="263" t="s">
        <v>23500</v>
      </c>
      <c r="D21995" t="s">
        <v>34972</v>
      </c>
    </row>
    <row r="21996" spans="1:4" x14ac:dyDescent="0.2">
      <c r="A21996" s="263" t="s">
        <v>22128</v>
      </c>
      <c r="B21996" s="263" t="s">
        <v>34260</v>
      </c>
      <c r="C21996" s="263" t="s">
        <v>23500</v>
      </c>
      <c r="D21996" t="s">
        <v>34972</v>
      </c>
    </row>
    <row r="21997" spans="1:4" x14ac:dyDescent="0.2">
      <c r="A21997" s="263" t="s">
        <v>6099</v>
      </c>
      <c r="B21997" s="263" t="s">
        <v>34261</v>
      </c>
      <c r="C21997" s="263" t="s">
        <v>23500</v>
      </c>
      <c r="D21997" t="s">
        <v>34972</v>
      </c>
    </row>
    <row r="21998" spans="1:4" x14ac:dyDescent="0.2">
      <c r="A21998" s="263" t="s">
        <v>22129</v>
      </c>
      <c r="B21998" s="263" t="s">
        <v>34261</v>
      </c>
      <c r="C21998" s="263" t="s">
        <v>23500</v>
      </c>
      <c r="D21998" t="s">
        <v>34972</v>
      </c>
    </row>
    <row r="21999" spans="1:4" x14ac:dyDescent="0.2">
      <c r="A21999" s="263" t="s">
        <v>11110</v>
      </c>
      <c r="B21999" s="263" t="s">
        <v>34262</v>
      </c>
      <c r="C21999" s="263" t="s">
        <v>23500</v>
      </c>
      <c r="D21999" t="s">
        <v>34972</v>
      </c>
    </row>
    <row r="22000" spans="1:4" x14ac:dyDescent="0.2">
      <c r="A22000" s="263" t="s">
        <v>22130</v>
      </c>
      <c r="B22000" s="263" t="s">
        <v>34262</v>
      </c>
      <c r="C22000" s="263" t="s">
        <v>23500</v>
      </c>
      <c r="D22000" t="s">
        <v>34972</v>
      </c>
    </row>
    <row r="22001" spans="1:4" x14ac:dyDescent="0.2">
      <c r="A22001" s="263" t="s">
        <v>6100</v>
      </c>
      <c r="B22001" s="263" t="s">
        <v>34263</v>
      </c>
      <c r="C22001" s="263" t="s">
        <v>23500</v>
      </c>
      <c r="D22001" t="s">
        <v>34972</v>
      </c>
    </row>
    <row r="22002" spans="1:4" x14ac:dyDescent="0.2">
      <c r="A22002" s="263" t="s">
        <v>22131</v>
      </c>
      <c r="B22002" s="263" t="s">
        <v>34263</v>
      </c>
      <c r="C22002" s="263" t="s">
        <v>23500</v>
      </c>
      <c r="D22002" t="s">
        <v>34972</v>
      </c>
    </row>
    <row r="22003" spans="1:4" x14ac:dyDescent="0.2">
      <c r="A22003" s="263" t="s">
        <v>6101</v>
      </c>
      <c r="B22003" s="263" t="s">
        <v>34264</v>
      </c>
      <c r="C22003" s="263" t="s">
        <v>23500</v>
      </c>
      <c r="D22003" t="s">
        <v>34972</v>
      </c>
    </row>
    <row r="22004" spans="1:4" x14ac:dyDescent="0.2">
      <c r="A22004" s="263" t="s">
        <v>22132</v>
      </c>
      <c r="B22004" s="263" t="s">
        <v>34264</v>
      </c>
      <c r="C22004" s="263" t="s">
        <v>23500</v>
      </c>
      <c r="D22004" t="s">
        <v>34972</v>
      </c>
    </row>
    <row r="22005" spans="1:4" x14ac:dyDescent="0.2">
      <c r="A22005" s="263" t="s">
        <v>6102</v>
      </c>
      <c r="B22005" s="263" t="s">
        <v>34265</v>
      </c>
      <c r="C22005" s="263" t="s">
        <v>23500</v>
      </c>
      <c r="D22005" t="s">
        <v>34972</v>
      </c>
    </row>
    <row r="22006" spans="1:4" x14ac:dyDescent="0.2">
      <c r="A22006" s="263" t="s">
        <v>22133</v>
      </c>
      <c r="B22006" s="263" t="s">
        <v>34265</v>
      </c>
      <c r="C22006" s="263" t="s">
        <v>23500</v>
      </c>
      <c r="D22006" t="s">
        <v>34972</v>
      </c>
    </row>
    <row r="22007" spans="1:4" x14ac:dyDescent="0.2">
      <c r="A22007" s="263" t="s">
        <v>6103</v>
      </c>
      <c r="B22007" s="263" t="s">
        <v>34266</v>
      </c>
      <c r="C22007" s="263" t="s">
        <v>23500</v>
      </c>
      <c r="D22007" t="s">
        <v>34972</v>
      </c>
    </row>
    <row r="22008" spans="1:4" x14ac:dyDescent="0.2">
      <c r="A22008" s="263" t="s">
        <v>22134</v>
      </c>
      <c r="B22008" s="263" t="s">
        <v>34266</v>
      </c>
      <c r="C22008" s="263" t="s">
        <v>23500</v>
      </c>
      <c r="D22008" t="s">
        <v>34972</v>
      </c>
    </row>
    <row r="22009" spans="1:4" x14ac:dyDescent="0.2">
      <c r="A22009" s="263" t="s">
        <v>6104</v>
      </c>
      <c r="B22009" s="263" t="s">
        <v>34267</v>
      </c>
      <c r="C22009" s="263" t="s">
        <v>23500</v>
      </c>
      <c r="D22009" t="s">
        <v>34972</v>
      </c>
    </row>
    <row r="22010" spans="1:4" x14ac:dyDescent="0.2">
      <c r="A22010" s="263" t="s">
        <v>22135</v>
      </c>
      <c r="B22010" s="263" t="s">
        <v>34267</v>
      </c>
      <c r="C22010" s="263" t="s">
        <v>23500</v>
      </c>
      <c r="D22010" t="s">
        <v>34972</v>
      </c>
    </row>
    <row r="22011" spans="1:4" x14ac:dyDescent="0.2">
      <c r="A22011" s="263" t="s">
        <v>11111</v>
      </c>
      <c r="B22011" s="263" t="s">
        <v>34268</v>
      </c>
      <c r="C22011" s="263" t="s">
        <v>23500</v>
      </c>
      <c r="D22011" t="s">
        <v>34972</v>
      </c>
    </row>
    <row r="22012" spans="1:4" x14ac:dyDescent="0.2">
      <c r="A22012" s="263" t="s">
        <v>22136</v>
      </c>
      <c r="B22012" s="263" t="s">
        <v>34268</v>
      </c>
      <c r="C22012" s="263" t="s">
        <v>23500</v>
      </c>
      <c r="D22012" t="s">
        <v>34972</v>
      </c>
    </row>
    <row r="22013" spans="1:4" x14ac:dyDescent="0.2">
      <c r="A22013" s="263" t="s">
        <v>11112</v>
      </c>
      <c r="B22013" s="263" t="s">
        <v>34269</v>
      </c>
      <c r="C22013" s="263" t="s">
        <v>23500</v>
      </c>
      <c r="D22013" t="s">
        <v>34972</v>
      </c>
    </row>
    <row r="22014" spans="1:4" x14ac:dyDescent="0.2">
      <c r="A22014" s="263" t="s">
        <v>22137</v>
      </c>
      <c r="B22014" s="263" t="s">
        <v>34269</v>
      </c>
      <c r="C22014" s="263" t="s">
        <v>23500</v>
      </c>
      <c r="D22014" t="s">
        <v>34972</v>
      </c>
    </row>
    <row r="22015" spans="1:4" x14ac:dyDescent="0.2">
      <c r="A22015" s="263" t="s">
        <v>11113</v>
      </c>
      <c r="B22015" s="263" t="s">
        <v>34270</v>
      </c>
      <c r="C22015" s="263" t="s">
        <v>23500</v>
      </c>
      <c r="D22015" t="s">
        <v>34972</v>
      </c>
    </row>
    <row r="22016" spans="1:4" x14ac:dyDescent="0.2">
      <c r="A22016" s="263" t="s">
        <v>22138</v>
      </c>
      <c r="B22016" s="263" t="s">
        <v>34270</v>
      </c>
      <c r="C22016" s="263" t="s">
        <v>23500</v>
      </c>
      <c r="D22016" t="s">
        <v>34972</v>
      </c>
    </row>
    <row r="22017" spans="1:4" x14ac:dyDescent="0.2">
      <c r="A22017" s="263" t="s">
        <v>11114</v>
      </c>
      <c r="B22017" s="263" t="s">
        <v>34271</v>
      </c>
      <c r="C22017" s="263" t="s">
        <v>23500</v>
      </c>
      <c r="D22017" t="s">
        <v>34972</v>
      </c>
    </row>
    <row r="22018" spans="1:4" x14ac:dyDescent="0.2">
      <c r="A22018" s="263" t="s">
        <v>22139</v>
      </c>
      <c r="B22018" s="263" t="s">
        <v>34271</v>
      </c>
      <c r="C22018" s="263" t="s">
        <v>23500</v>
      </c>
      <c r="D22018" t="s">
        <v>34972</v>
      </c>
    </row>
    <row r="22019" spans="1:4" x14ac:dyDescent="0.2">
      <c r="A22019" s="263" t="s">
        <v>11115</v>
      </c>
      <c r="B22019" s="263" t="s">
        <v>34272</v>
      </c>
      <c r="C22019" s="263" t="s">
        <v>23500</v>
      </c>
      <c r="D22019" t="s">
        <v>34972</v>
      </c>
    </row>
    <row r="22020" spans="1:4" x14ac:dyDescent="0.2">
      <c r="A22020" s="263" t="s">
        <v>22140</v>
      </c>
      <c r="B22020" s="263" t="s">
        <v>34272</v>
      </c>
      <c r="C22020" s="263" t="s">
        <v>23500</v>
      </c>
      <c r="D22020" t="s">
        <v>34972</v>
      </c>
    </row>
    <row r="22021" spans="1:4" x14ac:dyDescent="0.2">
      <c r="A22021" s="263" t="s">
        <v>11116</v>
      </c>
      <c r="B22021" s="263" t="s">
        <v>34273</v>
      </c>
      <c r="C22021" s="263" t="s">
        <v>23500</v>
      </c>
      <c r="D22021" t="s">
        <v>34972</v>
      </c>
    </row>
    <row r="22022" spans="1:4" x14ac:dyDescent="0.2">
      <c r="A22022" s="263" t="s">
        <v>22141</v>
      </c>
      <c r="B22022" s="263" t="s">
        <v>34273</v>
      </c>
      <c r="C22022" s="263" t="s">
        <v>23500</v>
      </c>
      <c r="D22022" t="s">
        <v>34972</v>
      </c>
    </row>
    <row r="22023" spans="1:4" x14ac:dyDescent="0.2">
      <c r="A22023" s="263" t="s">
        <v>11117</v>
      </c>
      <c r="B22023" s="263" t="s">
        <v>34274</v>
      </c>
      <c r="C22023" s="263" t="s">
        <v>23500</v>
      </c>
      <c r="D22023" t="s">
        <v>34972</v>
      </c>
    </row>
    <row r="22024" spans="1:4" x14ac:dyDescent="0.2">
      <c r="A22024" s="263" t="s">
        <v>22142</v>
      </c>
      <c r="B22024" s="263" t="s">
        <v>34274</v>
      </c>
      <c r="C22024" s="263" t="s">
        <v>23500</v>
      </c>
      <c r="D22024" t="s">
        <v>34972</v>
      </c>
    </row>
    <row r="22025" spans="1:4" x14ac:dyDescent="0.2">
      <c r="A22025" s="263" t="s">
        <v>11118</v>
      </c>
      <c r="B22025" s="263" t="s">
        <v>34275</v>
      </c>
      <c r="C22025" s="263" t="s">
        <v>23500</v>
      </c>
      <c r="D22025" t="s">
        <v>34972</v>
      </c>
    </row>
    <row r="22026" spans="1:4" x14ac:dyDescent="0.2">
      <c r="A22026" s="263" t="s">
        <v>22143</v>
      </c>
      <c r="B22026" s="263" t="s">
        <v>34275</v>
      </c>
      <c r="C22026" s="263" t="s">
        <v>23500</v>
      </c>
      <c r="D22026" t="s">
        <v>34972</v>
      </c>
    </row>
    <row r="22027" spans="1:4" x14ac:dyDescent="0.2">
      <c r="A22027" s="263" t="s">
        <v>11119</v>
      </c>
      <c r="B22027" s="263" t="s">
        <v>34276</v>
      </c>
      <c r="C22027" s="263" t="s">
        <v>23500</v>
      </c>
      <c r="D22027" t="s">
        <v>34972</v>
      </c>
    </row>
    <row r="22028" spans="1:4" x14ac:dyDescent="0.2">
      <c r="A22028" s="263" t="s">
        <v>22144</v>
      </c>
      <c r="B22028" s="263" t="s">
        <v>34276</v>
      </c>
      <c r="C22028" s="263" t="s">
        <v>23500</v>
      </c>
      <c r="D22028" t="s">
        <v>34972</v>
      </c>
    </row>
    <row r="22029" spans="1:4" x14ac:dyDescent="0.2">
      <c r="A22029" s="263" t="s">
        <v>6105</v>
      </c>
      <c r="B22029" s="263" t="s">
        <v>34277</v>
      </c>
      <c r="C22029" s="263" t="s">
        <v>20</v>
      </c>
      <c r="D22029" t="s">
        <v>0</v>
      </c>
    </row>
    <row r="22030" spans="1:4" x14ac:dyDescent="0.2">
      <c r="A22030" s="263" t="s">
        <v>22145</v>
      </c>
      <c r="B22030" s="263" t="s">
        <v>34277</v>
      </c>
      <c r="C22030" s="263" t="s">
        <v>20</v>
      </c>
      <c r="D22030" t="s">
        <v>0</v>
      </c>
    </row>
    <row r="22031" spans="1:4" x14ac:dyDescent="0.2">
      <c r="A22031" s="263" t="s">
        <v>11120</v>
      </c>
      <c r="B22031" s="263" t="s">
        <v>34278</v>
      </c>
      <c r="C22031" s="263" t="s">
        <v>12</v>
      </c>
      <c r="D22031" t="s">
        <v>2</v>
      </c>
    </row>
    <row r="22032" spans="1:4" x14ac:dyDescent="0.2">
      <c r="A22032" s="263" t="s">
        <v>22146</v>
      </c>
      <c r="B22032" s="263" t="s">
        <v>34278</v>
      </c>
      <c r="C22032" s="263" t="s">
        <v>12</v>
      </c>
      <c r="D22032" t="s">
        <v>2</v>
      </c>
    </row>
    <row r="22033" spans="1:4" x14ac:dyDescent="0.2">
      <c r="A22033" s="263" t="s">
        <v>11121</v>
      </c>
      <c r="B22033" s="263" t="s">
        <v>34279</v>
      </c>
      <c r="C22033" s="263" t="s">
        <v>12</v>
      </c>
      <c r="D22033" t="s">
        <v>2</v>
      </c>
    </row>
    <row r="22034" spans="1:4" x14ac:dyDescent="0.2">
      <c r="A22034" s="263" t="s">
        <v>22147</v>
      </c>
      <c r="B22034" s="263" t="s">
        <v>34279</v>
      </c>
      <c r="C22034" s="263" t="s">
        <v>12</v>
      </c>
      <c r="D22034" t="s">
        <v>2</v>
      </c>
    </row>
    <row r="22035" spans="1:4" x14ac:dyDescent="0.2">
      <c r="A22035" s="263" t="s">
        <v>11122</v>
      </c>
      <c r="B22035" s="263" t="s">
        <v>34280</v>
      </c>
      <c r="C22035" s="263" t="s">
        <v>12</v>
      </c>
      <c r="D22035" t="s">
        <v>2</v>
      </c>
    </row>
    <row r="22036" spans="1:4" x14ac:dyDescent="0.2">
      <c r="A22036" s="263" t="s">
        <v>22148</v>
      </c>
      <c r="B22036" s="263" t="s">
        <v>34280</v>
      </c>
      <c r="C22036" s="263" t="s">
        <v>12</v>
      </c>
      <c r="D22036" t="s">
        <v>2</v>
      </c>
    </row>
    <row r="22037" spans="1:4" x14ac:dyDescent="0.2">
      <c r="A22037" s="263" t="s">
        <v>6107</v>
      </c>
      <c r="B22037" s="263" t="s">
        <v>34281</v>
      </c>
      <c r="C22037" s="263" t="s">
        <v>20</v>
      </c>
      <c r="D22037" t="s">
        <v>0</v>
      </c>
    </row>
    <row r="22038" spans="1:4" x14ac:dyDescent="0.2">
      <c r="A22038" s="263" t="s">
        <v>22149</v>
      </c>
      <c r="B22038" s="263" t="s">
        <v>34281</v>
      </c>
      <c r="C22038" s="263" t="s">
        <v>20</v>
      </c>
      <c r="D22038" t="s">
        <v>0</v>
      </c>
    </row>
    <row r="22039" spans="1:4" x14ac:dyDescent="0.2">
      <c r="A22039" s="263" t="s">
        <v>6108</v>
      </c>
      <c r="B22039" s="263" t="s">
        <v>34282</v>
      </c>
      <c r="C22039" s="263" t="s">
        <v>20</v>
      </c>
      <c r="D22039" t="s">
        <v>0</v>
      </c>
    </row>
    <row r="22040" spans="1:4" x14ac:dyDescent="0.2">
      <c r="A22040" s="263" t="s">
        <v>22150</v>
      </c>
      <c r="B22040" s="263" t="s">
        <v>34282</v>
      </c>
      <c r="C22040" s="263" t="s">
        <v>20</v>
      </c>
      <c r="D22040" t="s">
        <v>0</v>
      </c>
    </row>
    <row r="22041" spans="1:4" x14ac:dyDescent="0.2">
      <c r="A22041" s="263" t="s">
        <v>6109</v>
      </c>
      <c r="B22041" s="263" t="s">
        <v>34283</v>
      </c>
      <c r="C22041" s="263" t="s">
        <v>20</v>
      </c>
      <c r="D22041" t="s">
        <v>0</v>
      </c>
    </row>
    <row r="22042" spans="1:4" x14ac:dyDescent="0.2">
      <c r="A22042" s="263" t="s">
        <v>22151</v>
      </c>
      <c r="B22042" s="263" t="s">
        <v>34283</v>
      </c>
      <c r="C22042" s="263" t="s">
        <v>20</v>
      </c>
      <c r="D22042" t="s">
        <v>0</v>
      </c>
    </row>
    <row r="22043" spans="1:4" x14ac:dyDescent="0.2">
      <c r="A22043" s="263" t="s">
        <v>6110</v>
      </c>
      <c r="B22043" s="263" t="s">
        <v>34284</v>
      </c>
      <c r="C22043" s="263" t="s">
        <v>20</v>
      </c>
      <c r="D22043" t="s">
        <v>0</v>
      </c>
    </row>
    <row r="22044" spans="1:4" x14ac:dyDescent="0.2">
      <c r="A22044" s="263" t="s">
        <v>22152</v>
      </c>
      <c r="B22044" s="263" t="s">
        <v>34284</v>
      </c>
      <c r="C22044" s="263" t="s">
        <v>20</v>
      </c>
      <c r="D22044" t="s">
        <v>0</v>
      </c>
    </row>
    <row r="22045" spans="1:4" x14ac:dyDescent="0.2">
      <c r="A22045" s="263" t="s">
        <v>6111</v>
      </c>
      <c r="B22045" s="263" t="s">
        <v>34285</v>
      </c>
      <c r="C22045" s="263" t="s">
        <v>20</v>
      </c>
      <c r="D22045" t="s">
        <v>0</v>
      </c>
    </row>
    <row r="22046" spans="1:4" x14ac:dyDescent="0.2">
      <c r="A22046" s="263" t="s">
        <v>22153</v>
      </c>
      <c r="B22046" s="263" t="s">
        <v>34285</v>
      </c>
      <c r="C22046" s="263" t="s">
        <v>20</v>
      </c>
      <c r="D22046" t="s">
        <v>0</v>
      </c>
    </row>
    <row r="22047" spans="1:4" x14ac:dyDescent="0.2">
      <c r="A22047" s="263" t="s">
        <v>6112</v>
      </c>
      <c r="B22047" s="263" t="s">
        <v>34286</v>
      </c>
      <c r="C22047" s="263" t="s">
        <v>20</v>
      </c>
      <c r="D22047" t="s">
        <v>0</v>
      </c>
    </row>
    <row r="22048" spans="1:4" x14ac:dyDescent="0.2">
      <c r="A22048" s="263" t="s">
        <v>22154</v>
      </c>
      <c r="B22048" s="263" t="s">
        <v>34286</v>
      </c>
      <c r="C22048" s="263" t="s">
        <v>20</v>
      </c>
      <c r="D22048" t="s">
        <v>0</v>
      </c>
    </row>
    <row r="22049" spans="1:4" x14ac:dyDescent="0.2">
      <c r="A22049" s="263" t="s">
        <v>6106</v>
      </c>
      <c r="B22049" s="263" t="s">
        <v>34287</v>
      </c>
      <c r="C22049" s="263" t="s">
        <v>20</v>
      </c>
      <c r="D22049" t="s">
        <v>0</v>
      </c>
    </row>
    <row r="22050" spans="1:4" x14ac:dyDescent="0.2">
      <c r="A22050" s="263" t="s">
        <v>22155</v>
      </c>
      <c r="B22050" s="263" t="s">
        <v>34287</v>
      </c>
      <c r="C22050" s="263" t="s">
        <v>20</v>
      </c>
      <c r="D22050" t="s">
        <v>0</v>
      </c>
    </row>
    <row r="22051" spans="1:4" x14ac:dyDescent="0.2">
      <c r="A22051" s="263" t="s">
        <v>11123</v>
      </c>
      <c r="B22051" s="263" t="s">
        <v>34288</v>
      </c>
      <c r="C22051" s="263" t="s">
        <v>20</v>
      </c>
      <c r="D22051" t="s">
        <v>0</v>
      </c>
    </row>
    <row r="22052" spans="1:4" x14ac:dyDescent="0.2">
      <c r="A22052" s="263" t="s">
        <v>22156</v>
      </c>
      <c r="B22052" s="263" t="s">
        <v>34288</v>
      </c>
      <c r="C22052" s="263" t="s">
        <v>20</v>
      </c>
      <c r="D22052" t="s">
        <v>0</v>
      </c>
    </row>
    <row r="22053" spans="1:4" x14ac:dyDescent="0.2">
      <c r="A22053" s="263" t="s">
        <v>11124</v>
      </c>
      <c r="B22053" s="263" t="s">
        <v>34289</v>
      </c>
      <c r="C22053" s="263" t="s">
        <v>20</v>
      </c>
      <c r="D22053" t="s">
        <v>0</v>
      </c>
    </row>
    <row r="22054" spans="1:4" x14ac:dyDescent="0.2">
      <c r="A22054" s="263" t="s">
        <v>22157</v>
      </c>
      <c r="B22054" s="263" t="s">
        <v>34289</v>
      </c>
      <c r="C22054" s="263" t="s">
        <v>20</v>
      </c>
      <c r="D22054" t="s">
        <v>0</v>
      </c>
    </row>
    <row r="22055" spans="1:4" x14ac:dyDescent="0.2">
      <c r="A22055" s="263" t="s">
        <v>6113</v>
      </c>
      <c r="B22055" s="263" t="s">
        <v>34290</v>
      </c>
      <c r="C22055" s="263" t="s">
        <v>20</v>
      </c>
      <c r="D22055" t="s">
        <v>0</v>
      </c>
    </row>
    <row r="22056" spans="1:4" x14ac:dyDescent="0.2">
      <c r="A22056" s="263" t="s">
        <v>22158</v>
      </c>
      <c r="B22056" s="263" t="s">
        <v>34290</v>
      </c>
      <c r="C22056" s="263" t="s">
        <v>20</v>
      </c>
      <c r="D22056" t="s">
        <v>0</v>
      </c>
    </row>
    <row r="22057" spans="1:4" x14ac:dyDescent="0.2">
      <c r="A22057" s="263" t="s">
        <v>6114</v>
      </c>
      <c r="B22057" s="263" t="s">
        <v>34291</v>
      </c>
      <c r="C22057" s="263" t="s">
        <v>20</v>
      </c>
      <c r="D22057" t="s">
        <v>0</v>
      </c>
    </row>
    <row r="22058" spans="1:4" x14ac:dyDescent="0.2">
      <c r="A22058" s="263" t="s">
        <v>22159</v>
      </c>
      <c r="B22058" s="263" t="s">
        <v>34291</v>
      </c>
      <c r="C22058" s="263" t="s">
        <v>20</v>
      </c>
      <c r="D22058" t="s">
        <v>0</v>
      </c>
    </row>
    <row r="22059" spans="1:4" x14ac:dyDescent="0.2">
      <c r="A22059" s="263" t="s">
        <v>6115</v>
      </c>
      <c r="B22059" s="263" t="s">
        <v>34292</v>
      </c>
      <c r="C22059" s="263" t="s">
        <v>20</v>
      </c>
      <c r="D22059" t="s">
        <v>0</v>
      </c>
    </row>
    <row r="22060" spans="1:4" x14ac:dyDescent="0.2">
      <c r="A22060" s="263" t="s">
        <v>22160</v>
      </c>
      <c r="B22060" s="263" t="s">
        <v>34292</v>
      </c>
      <c r="C22060" s="263" t="s">
        <v>20</v>
      </c>
      <c r="D22060" t="s">
        <v>0</v>
      </c>
    </row>
    <row r="22061" spans="1:4" x14ac:dyDescent="0.2">
      <c r="A22061" s="263" t="s">
        <v>6116</v>
      </c>
      <c r="B22061" s="263" t="s">
        <v>34293</v>
      </c>
      <c r="C22061" s="263" t="s">
        <v>12</v>
      </c>
      <c r="D22061" t="s">
        <v>2</v>
      </c>
    </row>
    <row r="22062" spans="1:4" x14ac:dyDescent="0.2">
      <c r="A22062" s="263" t="s">
        <v>22161</v>
      </c>
      <c r="B22062" s="263" t="s">
        <v>34293</v>
      </c>
      <c r="C22062" s="263" t="s">
        <v>12</v>
      </c>
      <c r="D22062" t="s">
        <v>2</v>
      </c>
    </row>
    <row r="22063" spans="1:4" x14ac:dyDescent="0.2">
      <c r="A22063" s="263" t="s">
        <v>6117</v>
      </c>
      <c r="B22063" s="263" t="s">
        <v>34294</v>
      </c>
      <c r="C22063" s="263" t="s">
        <v>12</v>
      </c>
      <c r="D22063" t="s">
        <v>2</v>
      </c>
    </row>
    <row r="22064" spans="1:4" x14ac:dyDescent="0.2">
      <c r="A22064" s="263" t="s">
        <v>22162</v>
      </c>
      <c r="B22064" s="263" t="s">
        <v>34294</v>
      </c>
      <c r="C22064" s="263" t="s">
        <v>12</v>
      </c>
      <c r="D22064" t="s">
        <v>2</v>
      </c>
    </row>
    <row r="22065" spans="1:4" x14ac:dyDescent="0.2">
      <c r="A22065" s="263" t="s">
        <v>6118</v>
      </c>
      <c r="B22065" s="263" t="s">
        <v>34295</v>
      </c>
      <c r="C22065" s="263" t="s">
        <v>23567</v>
      </c>
      <c r="D22065" t="s">
        <v>34973</v>
      </c>
    </row>
    <row r="22066" spans="1:4" x14ac:dyDescent="0.2">
      <c r="A22066" s="263" t="s">
        <v>22163</v>
      </c>
      <c r="B22066" s="263" t="s">
        <v>34295</v>
      </c>
      <c r="C22066" s="263" t="s">
        <v>23567</v>
      </c>
      <c r="D22066" t="s">
        <v>34973</v>
      </c>
    </row>
    <row r="22067" spans="1:4" x14ac:dyDescent="0.2">
      <c r="A22067" s="263" t="s">
        <v>6119</v>
      </c>
      <c r="B22067" s="263" t="s">
        <v>34296</v>
      </c>
      <c r="C22067" s="263" t="s">
        <v>23567</v>
      </c>
      <c r="D22067" t="s">
        <v>34973</v>
      </c>
    </row>
    <row r="22068" spans="1:4" x14ac:dyDescent="0.2">
      <c r="A22068" s="263" t="s">
        <v>22164</v>
      </c>
      <c r="B22068" s="263" t="s">
        <v>34296</v>
      </c>
      <c r="C22068" s="263" t="s">
        <v>23567</v>
      </c>
      <c r="D22068" t="s">
        <v>34973</v>
      </c>
    </row>
    <row r="22069" spans="1:4" x14ac:dyDescent="0.2">
      <c r="A22069" s="263" t="s">
        <v>6120</v>
      </c>
      <c r="B22069" s="263" t="s">
        <v>34297</v>
      </c>
      <c r="C22069" s="263" t="s">
        <v>12</v>
      </c>
      <c r="D22069" t="s">
        <v>2</v>
      </c>
    </row>
    <row r="22070" spans="1:4" x14ac:dyDescent="0.2">
      <c r="A22070" s="263" t="s">
        <v>22165</v>
      </c>
      <c r="B22070" s="263" t="s">
        <v>34297</v>
      </c>
      <c r="C22070" s="263" t="s">
        <v>12</v>
      </c>
      <c r="D22070" t="s">
        <v>2</v>
      </c>
    </row>
    <row r="22071" spans="1:4" x14ac:dyDescent="0.2">
      <c r="A22071" s="263" t="s">
        <v>6121</v>
      </c>
      <c r="B22071" s="263" t="s">
        <v>34298</v>
      </c>
      <c r="C22071" s="263" t="s">
        <v>12</v>
      </c>
      <c r="D22071" t="s">
        <v>2</v>
      </c>
    </row>
    <row r="22072" spans="1:4" x14ac:dyDescent="0.2">
      <c r="A22072" s="263" t="s">
        <v>22166</v>
      </c>
      <c r="B22072" s="263" t="s">
        <v>34298</v>
      </c>
      <c r="C22072" s="263" t="s">
        <v>12</v>
      </c>
      <c r="D22072" t="s">
        <v>2</v>
      </c>
    </row>
    <row r="22073" spans="1:4" x14ac:dyDescent="0.2">
      <c r="A22073" s="263" t="s">
        <v>6122</v>
      </c>
      <c r="B22073" s="263" t="s">
        <v>34299</v>
      </c>
      <c r="C22073" s="263" t="s">
        <v>12</v>
      </c>
      <c r="D22073" t="s">
        <v>2</v>
      </c>
    </row>
    <row r="22074" spans="1:4" x14ac:dyDescent="0.2">
      <c r="A22074" s="263" t="s">
        <v>22167</v>
      </c>
      <c r="B22074" s="263" t="s">
        <v>34299</v>
      </c>
      <c r="C22074" s="263" t="s">
        <v>12</v>
      </c>
      <c r="D22074" t="s">
        <v>2</v>
      </c>
    </row>
    <row r="22075" spans="1:4" x14ac:dyDescent="0.2">
      <c r="A22075" s="263" t="s">
        <v>6123</v>
      </c>
      <c r="B22075" s="263" t="s">
        <v>34300</v>
      </c>
      <c r="C22075" s="263" t="s">
        <v>12</v>
      </c>
      <c r="D22075" t="s">
        <v>2</v>
      </c>
    </row>
    <row r="22076" spans="1:4" x14ac:dyDescent="0.2">
      <c r="A22076" s="263" t="s">
        <v>22168</v>
      </c>
      <c r="B22076" s="263" t="s">
        <v>34300</v>
      </c>
      <c r="C22076" s="263" t="s">
        <v>12</v>
      </c>
      <c r="D22076" t="s">
        <v>2</v>
      </c>
    </row>
    <row r="22077" spans="1:4" x14ac:dyDescent="0.2">
      <c r="A22077" s="263" t="s">
        <v>6124</v>
      </c>
      <c r="B22077" s="263" t="s">
        <v>34301</v>
      </c>
      <c r="C22077" s="263" t="s">
        <v>12</v>
      </c>
      <c r="D22077" t="s">
        <v>2</v>
      </c>
    </row>
    <row r="22078" spans="1:4" x14ac:dyDescent="0.2">
      <c r="A22078" s="263" t="s">
        <v>22169</v>
      </c>
      <c r="B22078" s="263" t="s">
        <v>34301</v>
      </c>
      <c r="C22078" s="263" t="s">
        <v>12</v>
      </c>
      <c r="D22078" t="s">
        <v>2</v>
      </c>
    </row>
    <row r="22079" spans="1:4" x14ac:dyDescent="0.2">
      <c r="A22079" s="263" t="s">
        <v>6125</v>
      </c>
      <c r="B22079" s="263" t="s">
        <v>34302</v>
      </c>
      <c r="C22079" s="263" t="s">
        <v>12</v>
      </c>
      <c r="D22079" t="s">
        <v>2</v>
      </c>
    </row>
    <row r="22080" spans="1:4" x14ac:dyDescent="0.2">
      <c r="A22080" s="263" t="s">
        <v>22170</v>
      </c>
      <c r="B22080" s="263" t="s">
        <v>34302</v>
      </c>
      <c r="C22080" s="263" t="s">
        <v>12</v>
      </c>
      <c r="D22080" t="s">
        <v>2</v>
      </c>
    </row>
    <row r="22081" spans="1:4" x14ac:dyDescent="0.2">
      <c r="A22081" s="263" t="s">
        <v>6126</v>
      </c>
      <c r="B22081" s="263" t="s">
        <v>34303</v>
      </c>
      <c r="C22081" s="263" t="s">
        <v>12</v>
      </c>
      <c r="D22081" t="s">
        <v>2</v>
      </c>
    </row>
    <row r="22082" spans="1:4" x14ac:dyDescent="0.2">
      <c r="A22082" s="263" t="s">
        <v>22171</v>
      </c>
      <c r="B22082" s="263" t="s">
        <v>34303</v>
      </c>
      <c r="C22082" s="263" t="s">
        <v>12</v>
      </c>
      <c r="D22082" t="s">
        <v>2</v>
      </c>
    </row>
    <row r="22083" spans="1:4" x14ac:dyDescent="0.2">
      <c r="A22083" s="263" t="s">
        <v>6127</v>
      </c>
      <c r="B22083" s="263" t="s">
        <v>34304</v>
      </c>
      <c r="C22083" s="263" t="s">
        <v>12</v>
      </c>
      <c r="D22083" t="s">
        <v>2</v>
      </c>
    </row>
    <row r="22084" spans="1:4" x14ac:dyDescent="0.2">
      <c r="A22084" s="263" t="s">
        <v>22172</v>
      </c>
      <c r="B22084" s="263" t="s">
        <v>34304</v>
      </c>
      <c r="C22084" s="263" t="s">
        <v>12</v>
      </c>
      <c r="D22084" t="s">
        <v>2</v>
      </c>
    </row>
    <row r="22085" spans="1:4" x14ac:dyDescent="0.2">
      <c r="A22085" s="263" t="s">
        <v>6128</v>
      </c>
      <c r="B22085" s="263" t="s">
        <v>34305</v>
      </c>
      <c r="C22085" s="263" t="s">
        <v>12</v>
      </c>
      <c r="D22085" t="s">
        <v>2</v>
      </c>
    </row>
    <row r="22086" spans="1:4" x14ac:dyDescent="0.2">
      <c r="A22086" s="263" t="s">
        <v>22173</v>
      </c>
      <c r="B22086" s="263" t="s">
        <v>34305</v>
      </c>
      <c r="C22086" s="263" t="s">
        <v>12</v>
      </c>
      <c r="D22086" t="s">
        <v>2</v>
      </c>
    </row>
    <row r="22087" spans="1:4" x14ac:dyDescent="0.2">
      <c r="A22087" s="263" t="s">
        <v>6129</v>
      </c>
      <c r="B22087" s="263" t="s">
        <v>34306</v>
      </c>
      <c r="C22087" s="263" t="s">
        <v>12</v>
      </c>
      <c r="D22087" t="s">
        <v>2</v>
      </c>
    </row>
    <row r="22088" spans="1:4" x14ac:dyDescent="0.2">
      <c r="A22088" s="263" t="s">
        <v>22174</v>
      </c>
      <c r="B22088" s="263" t="s">
        <v>34306</v>
      </c>
      <c r="C22088" s="263" t="s">
        <v>12</v>
      </c>
      <c r="D22088" t="s">
        <v>2</v>
      </c>
    </row>
    <row r="22089" spans="1:4" x14ac:dyDescent="0.2">
      <c r="A22089" s="263" t="s">
        <v>6130</v>
      </c>
      <c r="B22089" s="263" t="s">
        <v>34307</v>
      </c>
      <c r="C22089" s="263" t="s">
        <v>12</v>
      </c>
      <c r="D22089" t="s">
        <v>2</v>
      </c>
    </row>
    <row r="22090" spans="1:4" x14ac:dyDescent="0.2">
      <c r="A22090" s="263" t="s">
        <v>22175</v>
      </c>
      <c r="B22090" s="263" t="s">
        <v>34307</v>
      </c>
      <c r="C22090" s="263" t="s">
        <v>12</v>
      </c>
      <c r="D22090" t="s">
        <v>2</v>
      </c>
    </row>
    <row r="22091" spans="1:4" x14ac:dyDescent="0.2">
      <c r="A22091" s="263" t="s">
        <v>6131</v>
      </c>
      <c r="B22091" s="263" t="s">
        <v>34308</v>
      </c>
      <c r="C22091" s="263" t="s">
        <v>12</v>
      </c>
      <c r="D22091" t="s">
        <v>2</v>
      </c>
    </row>
    <row r="22092" spans="1:4" x14ac:dyDescent="0.2">
      <c r="A22092" s="263" t="s">
        <v>22176</v>
      </c>
      <c r="B22092" s="263" t="s">
        <v>34308</v>
      </c>
      <c r="C22092" s="263" t="s">
        <v>12</v>
      </c>
      <c r="D22092" t="s">
        <v>2</v>
      </c>
    </row>
    <row r="22093" spans="1:4" x14ac:dyDescent="0.2">
      <c r="A22093" s="263" t="s">
        <v>11125</v>
      </c>
      <c r="B22093" s="263" t="s">
        <v>34309</v>
      </c>
      <c r="C22093" s="263" t="s">
        <v>12</v>
      </c>
      <c r="D22093" t="s">
        <v>2</v>
      </c>
    </row>
    <row r="22094" spans="1:4" x14ac:dyDescent="0.2">
      <c r="A22094" s="263" t="s">
        <v>22177</v>
      </c>
      <c r="B22094" s="263" t="s">
        <v>34309</v>
      </c>
      <c r="C22094" s="263" t="s">
        <v>12</v>
      </c>
      <c r="D22094" t="s">
        <v>2</v>
      </c>
    </row>
    <row r="22095" spans="1:4" x14ac:dyDescent="0.2">
      <c r="A22095" s="263" t="s">
        <v>6132</v>
      </c>
      <c r="B22095" s="263" t="s">
        <v>34310</v>
      </c>
      <c r="C22095" s="263" t="s">
        <v>12</v>
      </c>
      <c r="D22095" t="s">
        <v>2</v>
      </c>
    </row>
    <row r="22096" spans="1:4" x14ac:dyDescent="0.2">
      <c r="A22096" s="263" t="s">
        <v>22178</v>
      </c>
      <c r="B22096" s="263" t="s">
        <v>34310</v>
      </c>
      <c r="C22096" s="263" t="s">
        <v>12</v>
      </c>
      <c r="D22096" t="s">
        <v>2</v>
      </c>
    </row>
    <row r="22097" spans="1:4" x14ac:dyDescent="0.2">
      <c r="A22097" s="263" t="s">
        <v>6133</v>
      </c>
      <c r="B22097" s="263" t="s">
        <v>34311</v>
      </c>
      <c r="C22097" s="263" t="s">
        <v>12</v>
      </c>
      <c r="D22097" t="s">
        <v>2</v>
      </c>
    </row>
    <row r="22098" spans="1:4" x14ac:dyDescent="0.2">
      <c r="A22098" s="263" t="s">
        <v>22179</v>
      </c>
      <c r="B22098" s="263" t="s">
        <v>34311</v>
      </c>
      <c r="C22098" s="263" t="s">
        <v>12</v>
      </c>
      <c r="D22098" t="s">
        <v>2</v>
      </c>
    </row>
    <row r="22099" spans="1:4" x14ac:dyDescent="0.2">
      <c r="A22099" s="263" t="s">
        <v>6134</v>
      </c>
      <c r="B22099" s="263" t="s">
        <v>34312</v>
      </c>
      <c r="C22099" s="263" t="s">
        <v>12</v>
      </c>
      <c r="D22099" t="s">
        <v>2</v>
      </c>
    </row>
    <row r="22100" spans="1:4" x14ac:dyDescent="0.2">
      <c r="A22100" s="263" t="s">
        <v>22180</v>
      </c>
      <c r="B22100" s="263" t="s">
        <v>34312</v>
      </c>
      <c r="C22100" s="263" t="s">
        <v>12</v>
      </c>
      <c r="D22100" t="s">
        <v>2</v>
      </c>
    </row>
    <row r="22101" spans="1:4" x14ac:dyDescent="0.2">
      <c r="A22101" s="263" t="s">
        <v>6135</v>
      </c>
      <c r="B22101" s="263" t="s">
        <v>34313</v>
      </c>
      <c r="C22101" s="263" t="s">
        <v>12</v>
      </c>
      <c r="D22101" t="s">
        <v>2</v>
      </c>
    </row>
    <row r="22102" spans="1:4" x14ac:dyDescent="0.2">
      <c r="A22102" s="263" t="s">
        <v>22181</v>
      </c>
      <c r="B22102" s="263" t="s">
        <v>34313</v>
      </c>
      <c r="C22102" s="263" t="s">
        <v>12</v>
      </c>
      <c r="D22102" t="s">
        <v>2</v>
      </c>
    </row>
    <row r="22103" spans="1:4" x14ac:dyDescent="0.2">
      <c r="A22103" s="263" t="s">
        <v>6136</v>
      </c>
      <c r="B22103" s="263" t="s">
        <v>34314</v>
      </c>
      <c r="C22103" s="263" t="s">
        <v>12</v>
      </c>
      <c r="D22103" t="s">
        <v>2</v>
      </c>
    </row>
    <row r="22104" spans="1:4" x14ac:dyDescent="0.2">
      <c r="A22104" s="263" t="s">
        <v>22182</v>
      </c>
      <c r="B22104" s="263" t="s">
        <v>34314</v>
      </c>
      <c r="C22104" s="263" t="s">
        <v>12</v>
      </c>
      <c r="D22104" t="s">
        <v>2</v>
      </c>
    </row>
    <row r="22105" spans="1:4" x14ac:dyDescent="0.2">
      <c r="A22105" s="263" t="s">
        <v>6137</v>
      </c>
      <c r="B22105" s="263" t="s">
        <v>34315</v>
      </c>
      <c r="C22105" s="263" t="s">
        <v>12</v>
      </c>
      <c r="D22105" t="s">
        <v>2</v>
      </c>
    </row>
    <row r="22106" spans="1:4" x14ac:dyDescent="0.2">
      <c r="A22106" s="263" t="s">
        <v>22183</v>
      </c>
      <c r="B22106" s="263" t="s">
        <v>34315</v>
      </c>
      <c r="C22106" s="263" t="s">
        <v>12</v>
      </c>
      <c r="D22106" t="s">
        <v>2</v>
      </c>
    </row>
    <row r="22107" spans="1:4" x14ac:dyDescent="0.2">
      <c r="A22107" s="263" t="s">
        <v>6138</v>
      </c>
      <c r="B22107" s="263" t="s">
        <v>34316</v>
      </c>
      <c r="C22107" s="263" t="s">
        <v>12</v>
      </c>
      <c r="D22107" t="s">
        <v>2</v>
      </c>
    </row>
    <row r="22108" spans="1:4" x14ac:dyDescent="0.2">
      <c r="A22108" s="263" t="s">
        <v>22184</v>
      </c>
      <c r="B22108" s="263" t="s">
        <v>34316</v>
      </c>
      <c r="C22108" s="263" t="s">
        <v>12</v>
      </c>
      <c r="D22108" t="s">
        <v>2</v>
      </c>
    </row>
    <row r="22109" spans="1:4" x14ac:dyDescent="0.2">
      <c r="A22109" s="263" t="s">
        <v>6139</v>
      </c>
      <c r="B22109" s="263" t="s">
        <v>34317</v>
      </c>
      <c r="C22109" s="263" t="s">
        <v>12</v>
      </c>
      <c r="D22109" t="s">
        <v>2</v>
      </c>
    </row>
    <row r="22110" spans="1:4" x14ac:dyDescent="0.2">
      <c r="A22110" s="263" t="s">
        <v>22185</v>
      </c>
      <c r="B22110" s="263" t="s">
        <v>34317</v>
      </c>
      <c r="C22110" s="263" t="s">
        <v>12</v>
      </c>
      <c r="D22110" t="s">
        <v>2</v>
      </c>
    </row>
    <row r="22111" spans="1:4" x14ac:dyDescent="0.2">
      <c r="A22111" s="263" t="s">
        <v>6140</v>
      </c>
      <c r="B22111" s="263" t="s">
        <v>34318</v>
      </c>
      <c r="C22111" s="263" t="s">
        <v>12</v>
      </c>
      <c r="D22111" t="s">
        <v>2</v>
      </c>
    </row>
    <row r="22112" spans="1:4" x14ac:dyDescent="0.2">
      <c r="A22112" s="263" t="s">
        <v>22186</v>
      </c>
      <c r="B22112" s="263" t="s">
        <v>34318</v>
      </c>
      <c r="C22112" s="263" t="s">
        <v>12</v>
      </c>
      <c r="D22112" t="s">
        <v>2</v>
      </c>
    </row>
    <row r="22113" spans="1:4" x14ac:dyDescent="0.2">
      <c r="A22113" s="263" t="s">
        <v>11126</v>
      </c>
      <c r="B22113" s="263" t="s">
        <v>34319</v>
      </c>
      <c r="C22113" s="263" t="s">
        <v>12</v>
      </c>
      <c r="D22113" t="s">
        <v>2</v>
      </c>
    </row>
    <row r="22114" spans="1:4" x14ac:dyDescent="0.2">
      <c r="A22114" s="263" t="s">
        <v>22187</v>
      </c>
      <c r="B22114" s="263" t="s">
        <v>34319</v>
      </c>
      <c r="C22114" s="263" t="s">
        <v>12</v>
      </c>
      <c r="D22114" t="s">
        <v>2</v>
      </c>
    </row>
    <row r="22115" spans="1:4" x14ac:dyDescent="0.2">
      <c r="A22115" s="263" t="s">
        <v>11127</v>
      </c>
      <c r="B22115" s="263" t="s">
        <v>34320</v>
      </c>
      <c r="C22115" s="263" t="s">
        <v>12</v>
      </c>
      <c r="D22115" t="s">
        <v>2</v>
      </c>
    </row>
    <row r="22116" spans="1:4" x14ac:dyDescent="0.2">
      <c r="A22116" s="263" t="s">
        <v>22188</v>
      </c>
      <c r="B22116" s="263" t="s">
        <v>34320</v>
      </c>
      <c r="C22116" s="263" t="s">
        <v>12</v>
      </c>
      <c r="D22116" t="s">
        <v>2</v>
      </c>
    </row>
    <row r="22117" spans="1:4" x14ac:dyDescent="0.2">
      <c r="A22117" s="263" t="s">
        <v>11128</v>
      </c>
      <c r="B22117" s="263" t="s">
        <v>34321</v>
      </c>
      <c r="C22117" s="263" t="s">
        <v>12</v>
      </c>
      <c r="D22117" t="s">
        <v>2</v>
      </c>
    </row>
    <row r="22118" spans="1:4" x14ac:dyDescent="0.2">
      <c r="A22118" s="263" t="s">
        <v>22189</v>
      </c>
      <c r="B22118" s="263" t="s">
        <v>34321</v>
      </c>
      <c r="C22118" s="263" t="s">
        <v>12</v>
      </c>
      <c r="D22118" t="s">
        <v>2</v>
      </c>
    </row>
    <row r="22119" spans="1:4" x14ac:dyDescent="0.2">
      <c r="A22119" s="263" t="s">
        <v>11129</v>
      </c>
      <c r="B22119" s="263" t="s">
        <v>34322</v>
      </c>
      <c r="C22119" s="263" t="s">
        <v>12</v>
      </c>
      <c r="D22119" t="s">
        <v>2</v>
      </c>
    </row>
    <row r="22120" spans="1:4" x14ac:dyDescent="0.2">
      <c r="A22120" s="263" t="s">
        <v>22190</v>
      </c>
      <c r="B22120" s="263" t="s">
        <v>34322</v>
      </c>
      <c r="C22120" s="263" t="s">
        <v>12</v>
      </c>
      <c r="D22120" t="s">
        <v>2</v>
      </c>
    </row>
    <row r="22121" spans="1:4" x14ac:dyDescent="0.2">
      <c r="A22121" s="263" t="s">
        <v>11130</v>
      </c>
      <c r="B22121" s="263" t="s">
        <v>34323</v>
      </c>
      <c r="C22121" s="263" t="s">
        <v>12</v>
      </c>
      <c r="D22121" t="s">
        <v>2</v>
      </c>
    </row>
    <row r="22122" spans="1:4" x14ac:dyDescent="0.2">
      <c r="A22122" s="263" t="s">
        <v>22191</v>
      </c>
      <c r="B22122" s="263" t="s">
        <v>34323</v>
      </c>
      <c r="C22122" s="263" t="s">
        <v>12</v>
      </c>
      <c r="D22122" t="s">
        <v>2</v>
      </c>
    </row>
    <row r="22123" spans="1:4" x14ac:dyDescent="0.2">
      <c r="A22123" s="263" t="s">
        <v>11131</v>
      </c>
      <c r="B22123" s="263" t="s">
        <v>34324</v>
      </c>
      <c r="C22123" s="263" t="s">
        <v>12</v>
      </c>
      <c r="D22123" t="s">
        <v>2</v>
      </c>
    </row>
    <row r="22124" spans="1:4" x14ac:dyDescent="0.2">
      <c r="A22124" s="263" t="s">
        <v>22192</v>
      </c>
      <c r="B22124" s="263" t="s">
        <v>34324</v>
      </c>
      <c r="C22124" s="263" t="s">
        <v>12</v>
      </c>
      <c r="D22124" t="s">
        <v>2</v>
      </c>
    </row>
    <row r="22125" spans="1:4" x14ac:dyDescent="0.2">
      <c r="A22125" s="263" t="s">
        <v>11132</v>
      </c>
      <c r="B22125" s="263" t="s">
        <v>34325</v>
      </c>
      <c r="C22125" s="263" t="s">
        <v>12</v>
      </c>
      <c r="D22125" t="s">
        <v>2</v>
      </c>
    </row>
    <row r="22126" spans="1:4" x14ac:dyDescent="0.2">
      <c r="A22126" s="263" t="s">
        <v>22193</v>
      </c>
      <c r="B22126" s="263" t="s">
        <v>34325</v>
      </c>
      <c r="C22126" s="263" t="s">
        <v>12</v>
      </c>
      <c r="D22126" t="s">
        <v>2</v>
      </c>
    </row>
    <row r="22127" spans="1:4" x14ac:dyDescent="0.2">
      <c r="A22127" s="263" t="s">
        <v>11133</v>
      </c>
      <c r="B22127" s="263" t="s">
        <v>34326</v>
      </c>
      <c r="C22127" s="263" t="s">
        <v>12</v>
      </c>
      <c r="D22127" t="s">
        <v>2</v>
      </c>
    </row>
    <row r="22128" spans="1:4" x14ac:dyDescent="0.2">
      <c r="A22128" s="263" t="s">
        <v>22194</v>
      </c>
      <c r="B22128" s="263" t="s">
        <v>34326</v>
      </c>
      <c r="C22128" s="263" t="s">
        <v>12</v>
      </c>
      <c r="D22128" t="s">
        <v>2</v>
      </c>
    </row>
    <row r="22129" spans="1:4" x14ac:dyDescent="0.2">
      <c r="A22129" s="263" t="s">
        <v>11134</v>
      </c>
      <c r="B22129" s="263" t="s">
        <v>34327</v>
      </c>
      <c r="C22129" s="263" t="s">
        <v>12</v>
      </c>
      <c r="D22129" t="s">
        <v>2</v>
      </c>
    </row>
    <row r="22130" spans="1:4" x14ac:dyDescent="0.2">
      <c r="A22130" s="263" t="s">
        <v>22195</v>
      </c>
      <c r="B22130" s="263" t="s">
        <v>34327</v>
      </c>
      <c r="C22130" s="263" t="s">
        <v>12</v>
      </c>
      <c r="D22130" t="s">
        <v>2</v>
      </c>
    </row>
    <row r="22131" spans="1:4" x14ac:dyDescent="0.2">
      <c r="A22131" s="263" t="s">
        <v>11135</v>
      </c>
      <c r="B22131" s="263" t="s">
        <v>34328</v>
      </c>
      <c r="C22131" s="263" t="s">
        <v>12</v>
      </c>
      <c r="D22131" t="s">
        <v>2</v>
      </c>
    </row>
    <row r="22132" spans="1:4" x14ac:dyDescent="0.2">
      <c r="A22132" s="263" t="s">
        <v>22196</v>
      </c>
      <c r="B22132" s="263" t="s">
        <v>34328</v>
      </c>
      <c r="C22132" s="263" t="s">
        <v>12</v>
      </c>
      <c r="D22132" t="s">
        <v>2</v>
      </c>
    </row>
    <row r="22133" spans="1:4" x14ac:dyDescent="0.2">
      <c r="A22133" s="263" t="s">
        <v>11136</v>
      </c>
      <c r="B22133" s="263" t="s">
        <v>34329</v>
      </c>
      <c r="C22133" s="263" t="s">
        <v>12</v>
      </c>
      <c r="D22133" t="s">
        <v>2</v>
      </c>
    </row>
    <row r="22134" spans="1:4" x14ac:dyDescent="0.2">
      <c r="A22134" s="263" t="s">
        <v>22197</v>
      </c>
      <c r="B22134" s="263" t="s">
        <v>34329</v>
      </c>
      <c r="C22134" s="263" t="s">
        <v>12</v>
      </c>
      <c r="D22134" t="s">
        <v>2</v>
      </c>
    </row>
    <row r="22135" spans="1:4" x14ac:dyDescent="0.2">
      <c r="A22135" s="263" t="s">
        <v>11137</v>
      </c>
      <c r="B22135" s="263" t="s">
        <v>34330</v>
      </c>
      <c r="C22135" s="263" t="s">
        <v>12</v>
      </c>
      <c r="D22135" t="s">
        <v>2</v>
      </c>
    </row>
    <row r="22136" spans="1:4" x14ac:dyDescent="0.2">
      <c r="A22136" s="263" t="s">
        <v>22198</v>
      </c>
      <c r="B22136" s="263" t="s">
        <v>34330</v>
      </c>
      <c r="C22136" s="263" t="s">
        <v>12</v>
      </c>
      <c r="D22136" t="s">
        <v>2</v>
      </c>
    </row>
    <row r="22137" spans="1:4" x14ac:dyDescent="0.2">
      <c r="A22137" s="263" t="s">
        <v>11138</v>
      </c>
      <c r="B22137" s="263" t="s">
        <v>34331</v>
      </c>
      <c r="C22137" s="263" t="s">
        <v>12</v>
      </c>
      <c r="D22137" t="s">
        <v>2</v>
      </c>
    </row>
    <row r="22138" spans="1:4" x14ac:dyDescent="0.2">
      <c r="A22138" s="263" t="s">
        <v>22199</v>
      </c>
      <c r="B22138" s="263" t="s">
        <v>34331</v>
      </c>
      <c r="C22138" s="263" t="s">
        <v>12</v>
      </c>
      <c r="D22138" t="s">
        <v>2</v>
      </c>
    </row>
    <row r="22139" spans="1:4" x14ac:dyDescent="0.2">
      <c r="A22139" s="263" t="s">
        <v>11139</v>
      </c>
      <c r="B22139" s="263" t="s">
        <v>34332</v>
      </c>
      <c r="C22139" s="263" t="s">
        <v>12</v>
      </c>
      <c r="D22139" t="s">
        <v>2</v>
      </c>
    </row>
    <row r="22140" spans="1:4" x14ac:dyDescent="0.2">
      <c r="A22140" s="263" t="s">
        <v>22200</v>
      </c>
      <c r="B22140" s="263" t="s">
        <v>34332</v>
      </c>
      <c r="C22140" s="263" t="s">
        <v>12</v>
      </c>
      <c r="D22140" t="s">
        <v>2</v>
      </c>
    </row>
    <row r="22141" spans="1:4" x14ac:dyDescent="0.2">
      <c r="A22141" s="263" t="s">
        <v>11140</v>
      </c>
      <c r="B22141" s="263" t="s">
        <v>34333</v>
      </c>
      <c r="C22141" s="263" t="s">
        <v>12</v>
      </c>
      <c r="D22141" t="s">
        <v>2</v>
      </c>
    </row>
    <row r="22142" spans="1:4" x14ac:dyDescent="0.2">
      <c r="A22142" s="263" t="s">
        <v>22201</v>
      </c>
      <c r="B22142" s="263" t="s">
        <v>34333</v>
      </c>
      <c r="C22142" s="263" t="s">
        <v>12</v>
      </c>
      <c r="D22142" t="s">
        <v>2</v>
      </c>
    </row>
    <row r="22143" spans="1:4" x14ac:dyDescent="0.2">
      <c r="A22143" s="263" t="s">
        <v>11141</v>
      </c>
      <c r="B22143" s="263" t="s">
        <v>34334</v>
      </c>
      <c r="C22143" s="263" t="s">
        <v>12</v>
      </c>
      <c r="D22143" t="s">
        <v>2</v>
      </c>
    </row>
    <row r="22144" spans="1:4" x14ac:dyDescent="0.2">
      <c r="A22144" s="263" t="s">
        <v>22202</v>
      </c>
      <c r="B22144" s="263" t="s">
        <v>34334</v>
      </c>
      <c r="C22144" s="263" t="s">
        <v>12</v>
      </c>
      <c r="D22144" t="s">
        <v>2</v>
      </c>
    </row>
    <row r="22145" spans="1:4" x14ac:dyDescent="0.2">
      <c r="A22145" s="263" t="s">
        <v>11142</v>
      </c>
      <c r="B22145" s="263" t="s">
        <v>34335</v>
      </c>
      <c r="C22145" s="263" t="s">
        <v>12</v>
      </c>
      <c r="D22145" t="s">
        <v>2</v>
      </c>
    </row>
    <row r="22146" spans="1:4" x14ac:dyDescent="0.2">
      <c r="A22146" s="263" t="s">
        <v>22203</v>
      </c>
      <c r="B22146" s="263" t="s">
        <v>34335</v>
      </c>
      <c r="C22146" s="263" t="s">
        <v>12</v>
      </c>
      <c r="D22146" t="s">
        <v>2</v>
      </c>
    </row>
    <row r="22147" spans="1:4" x14ac:dyDescent="0.2">
      <c r="A22147" s="263" t="s">
        <v>11143</v>
      </c>
      <c r="B22147" s="263" t="s">
        <v>34336</v>
      </c>
      <c r="C22147" s="263" t="s">
        <v>12</v>
      </c>
      <c r="D22147" t="s">
        <v>2</v>
      </c>
    </row>
    <row r="22148" spans="1:4" x14ac:dyDescent="0.2">
      <c r="A22148" s="263" t="s">
        <v>22204</v>
      </c>
      <c r="B22148" s="263" t="s">
        <v>34336</v>
      </c>
      <c r="C22148" s="263" t="s">
        <v>12</v>
      </c>
      <c r="D22148" t="s">
        <v>2</v>
      </c>
    </row>
    <row r="22149" spans="1:4" x14ac:dyDescent="0.2">
      <c r="A22149" s="263" t="s">
        <v>11144</v>
      </c>
      <c r="B22149" s="263" t="s">
        <v>34337</v>
      </c>
      <c r="C22149" s="263" t="s">
        <v>12</v>
      </c>
      <c r="D22149" t="s">
        <v>2</v>
      </c>
    </row>
    <row r="22150" spans="1:4" x14ac:dyDescent="0.2">
      <c r="A22150" s="263" t="s">
        <v>22205</v>
      </c>
      <c r="B22150" s="263" t="s">
        <v>34337</v>
      </c>
      <c r="C22150" s="263" t="s">
        <v>12</v>
      </c>
      <c r="D22150" t="s">
        <v>2</v>
      </c>
    </row>
    <row r="22151" spans="1:4" x14ac:dyDescent="0.2">
      <c r="A22151" s="263" t="s">
        <v>11145</v>
      </c>
      <c r="B22151" s="263" t="s">
        <v>34338</v>
      </c>
      <c r="C22151" s="263" t="s">
        <v>12</v>
      </c>
      <c r="D22151" t="s">
        <v>2</v>
      </c>
    </row>
    <row r="22152" spans="1:4" x14ac:dyDescent="0.2">
      <c r="A22152" s="263" t="s">
        <v>22206</v>
      </c>
      <c r="B22152" s="263" t="s">
        <v>34338</v>
      </c>
      <c r="C22152" s="263" t="s">
        <v>12</v>
      </c>
      <c r="D22152" t="s">
        <v>2</v>
      </c>
    </row>
    <row r="22153" spans="1:4" x14ac:dyDescent="0.2">
      <c r="A22153" s="263" t="s">
        <v>6141</v>
      </c>
      <c r="B22153" s="263" t="s">
        <v>24208</v>
      </c>
      <c r="C22153" s="263" t="s">
        <v>12</v>
      </c>
      <c r="D22153" t="s">
        <v>2</v>
      </c>
    </row>
    <row r="22154" spans="1:4" x14ac:dyDescent="0.2">
      <c r="A22154" s="263" t="s">
        <v>22207</v>
      </c>
      <c r="B22154" s="263" t="s">
        <v>24208</v>
      </c>
      <c r="C22154" s="263" t="s">
        <v>12</v>
      </c>
      <c r="D22154" t="s">
        <v>2</v>
      </c>
    </row>
    <row r="22155" spans="1:4" x14ac:dyDescent="0.2">
      <c r="A22155" s="263" t="s">
        <v>6142</v>
      </c>
      <c r="B22155" s="263" t="s">
        <v>24209</v>
      </c>
      <c r="C22155" s="263" t="s">
        <v>12</v>
      </c>
      <c r="D22155" t="s">
        <v>2</v>
      </c>
    </row>
    <row r="22156" spans="1:4" x14ac:dyDescent="0.2">
      <c r="A22156" s="263" t="s">
        <v>22208</v>
      </c>
      <c r="B22156" s="263" t="s">
        <v>24209</v>
      </c>
      <c r="C22156" s="263" t="s">
        <v>12</v>
      </c>
      <c r="D22156" t="s">
        <v>2</v>
      </c>
    </row>
    <row r="22157" spans="1:4" x14ac:dyDescent="0.2">
      <c r="A22157" s="263" t="s">
        <v>6143</v>
      </c>
      <c r="B22157" s="263" t="s">
        <v>24210</v>
      </c>
      <c r="C22157" s="263" t="s">
        <v>12</v>
      </c>
      <c r="D22157" t="s">
        <v>2</v>
      </c>
    </row>
    <row r="22158" spans="1:4" x14ac:dyDescent="0.2">
      <c r="A22158" s="263" t="s">
        <v>22209</v>
      </c>
      <c r="B22158" s="263" t="s">
        <v>24210</v>
      </c>
      <c r="C22158" s="263" t="s">
        <v>12</v>
      </c>
      <c r="D22158" t="s">
        <v>2</v>
      </c>
    </row>
    <row r="22159" spans="1:4" x14ac:dyDescent="0.2">
      <c r="A22159" s="263" t="s">
        <v>6144</v>
      </c>
      <c r="B22159" s="263" t="s">
        <v>24211</v>
      </c>
      <c r="C22159" s="263" t="s">
        <v>12</v>
      </c>
      <c r="D22159" t="s">
        <v>2</v>
      </c>
    </row>
    <row r="22160" spans="1:4" x14ac:dyDescent="0.2">
      <c r="A22160" s="263" t="s">
        <v>22210</v>
      </c>
      <c r="B22160" s="263" t="s">
        <v>24211</v>
      </c>
      <c r="C22160" s="263" t="s">
        <v>12</v>
      </c>
      <c r="D22160" t="s">
        <v>2</v>
      </c>
    </row>
    <row r="22161" spans="1:4" x14ac:dyDescent="0.2">
      <c r="A22161" s="263" t="s">
        <v>6145</v>
      </c>
      <c r="B22161" s="263" t="s">
        <v>34339</v>
      </c>
      <c r="C22161" s="263" t="s">
        <v>12</v>
      </c>
      <c r="D22161" t="s">
        <v>2</v>
      </c>
    </row>
    <row r="22162" spans="1:4" x14ac:dyDescent="0.2">
      <c r="A22162" s="263" t="s">
        <v>22211</v>
      </c>
      <c r="B22162" s="263" t="s">
        <v>34339</v>
      </c>
      <c r="C22162" s="263" t="s">
        <v>12</v>
      </c>
      <c r="D22162" t="s">
        <v>2</v>
      </c>
    </row>
    <row r="22163" spans="1:4" x14ac:dyDescent="0.2">
      <c r="A22163" s="263" t="s">
        <v>6146</v>
      </c>
      <c r="B22163" s="263" t="s">
        <v>23330</v>
      </c>
      <c r="C22163" s="263" t="s">
        <v>12</v>
      </c>
      <c r="D22163" t="s">
        <v>2</v>
      </c>
    </row>
    <row r="22164" spans="1:4" x14ac:dyDescent="0.2">
      <c r="A22164" s="263" t="s">
        <v>22212</v>
      </c>
      <c r="B22164" s="263" t="s">
        <v>23330</v>
      </c>
      <c r="C22164" s="263" t="s">
        <v>12</v>
      </c>
      <c r="D22164" t="s">
        <v>2</v>
      </c>
    </row>
    <row r="22165" spans="1:4" x14ac:dyDescent="0.2">
      <c r="A22165" s="263" t="s">
        <v>6147</v>
      </c>
      <c r="B22165" s="263" t="s">
        <v>24212</v>
      </c>
      <c r="C22165" s="263" t="s">
        <v>12</v>
      </c>
      <c r="D22165" t="s">
        <v>2</v>
      </c>
    </row>
    <row r="22166" spans="1:4" x14ac:dyDescent="0.2">
      <c r="A22166" s="263" t="s">
        <v>22213</v>
      </c>
      <c r="B22166" s="263" t="s">
        <v>24212</v>
      </c>
      <c r="C22166" s="263" t="s">
        <v>12</v>
      </c>
      <c r="D22166" t="s">
        <v>2</v>
      </c>
    </row>
    <row r="22167" spans="1:4" x14ac:dyDescent="0.2">
      <c r="A22167" s="263" t="s">
        <v>6148</v>
      </c>
      <c r="B22167" s="263" t="s">
        <v>11146</v>
      </c>
      <c r="C22167" s="263" t="s">
        <v>12</v>
      </c>
      <c r="D22167" t="s">
        <v>2</v>
      </c>
    </row>
    <row r="22168" spans="1:4" x14ac:dyDescent="0.2">
      <c r="A22168" s="263" t="s">
        <v>22214</v>
      </c>
      <c r="B22168" s="263" t="s">
        <v>11146</v>
      </c>
      <c r="C22168" s="263" t="s">
        <v>12</v>
      </c>
      <c r="D22168" t="s">
        <v>2</v>
      </c>
    </row>
    <row r="22169" spans="1:4" x14ac:dyDescent="0.2">
      <c r="A22169" s="263" t="s">
        <v>6149</v>
      </c>
      <c r="B22169" s="263" t="s">
        <v>11147</v>
      </c>
      <c r="C22169" s="263" t="s">
        <v>12</v>
      </c>
      <c r="D22169" t="s">
        <v>2</v>
      </c>
    </row>
    <row r="22170" spans="1:4" x14ac:dyDescent="0.2">
      <c r="A22170" s="263" t="s">
        <v>22215</v>
      </c>
      <c r="B22170" s="263" t="s">
        <v>11147</v>
      </c>
      <c r="C22170" s="263" t="s">
        <v>12</v>
      </c>
      <c r="D22170" t="s">
        <v>2</v>
      </c>
    </row>
    <row r="22171" spans="1:4" x14ac:dyDescent="0.2">
      <c r="A22171" s="263" t="s">
        <v>6150</v>
      </c>
      <c r="B22171" s="263" t="s">
        <v>24213</v>
      </c>
      <c r="C22171" s="263" t="s">
        <v>12</v>
      </c>
      <c r="D22171" t="s">
        <v>2</v>
      </c>
    </row>
    <row r="22172" spans="1:4" x14ac:dyDescent="0.2">
      <c r="A22172" s="263" t="s">
        <v>22216</v>
      </c>
      <c r="B22172" s="263" t="s">
        <v>24213</v>
      </c>
      <c r="C22172" s="263" t="s">
        <v>12</v>
      </c>
      <c r="D22172" t="s">
        <v>2</v>
      </c>
    </row>
    <row r="22173" spans="1:4" x14ac:dyDescent="0.2">
      <c r="A22173" s="263" t="s">
        <v>6151</v>
      </c>
      <c r="B22173" s="263" t="s">
        <v>24214</v>
      </c>
      <c r="C22173" s="263" t="s">
        <v>12</v>
      </c>
      <c r="D22173" t="s">
        <v>2</v>
      </c>
    </row>
    <row r="22174" spans="1:4" x14ac:dyDescent="0.2">
      <c r="A22174" s="263" t="s">
        <v>22217</v>
      </c>
      <c r="B22174" s="263" t="s">
        <v>24214</v>
      </c>
      <c r="C22174" s="263" t="s">
        <v>12</v>
      </c>
      <c r="D22174" t="s">
        <v>2</v>
      </c>
    </row>
    <row r="22175" spans="1:4" x14ac:dyDescent="0.2">
      <c r="A22175" s="263" t="s">
        <v>6152</v>
      </c>
      <c r="B22175" s="263" t="s">
        <v>24215</v>
      </c>
      <c r="C22175" s="263" t="s">
        <v>12</v>
      </c>
      <c r="D22175" t="s">
        <v>2</v>
      </c>
    </row>
    <row r="22176" spans="1:4" x14ac:dyDescent="0.2">
      <c r="A22176" s="263" t="s">
        <v>22218</v>
      </c>
      <c r="B22176" s="263" t="s">
        <v>24215</v>
      </c>
      <c r="C22176" s="263" t="s">
        <v>12</v>
      </c>
      <c r="D22176" t="s">
        <v>2</v>
      </c>
    </row>
    <row r="22177" spans="1:4" x14ac:dyDescent="0.2">
      <c r="A22177" s="263" t="s">
        <v>6153</v>
      </c>
      <c r="B22177" s="263" t="s">
        <v>24216</v>
      </c>
      <c r="C22177" s="263" t="s">
        <v>12</v>
      </c>
      <c r="D22177" t="s">
        <v>2</v>
      </c>
    </row>
    <row r="22178" spans="1:4" x14ac:dyDescent="0.2">
      <c r="A22178" s="263" t="s">
        <v>22219</v>
      </c>
      <c r="B22178" s="263" t="s">
        <v>24216</v>
      </c>
      <c r="C22178" s="263" t="s">
        <v>12</v>
      </c>
      <c r="D22178" t="s">
        <v>2</v>
      </c>
    </row>
    <row r="22179" spans="1:4" x14ac:dyDescent="0.2">
      <c r="A22179" s="263" t="s">
        <v>6154</v>
      </c>
      <c r="B22179" s="263" t="s">
        <v>24217</v>
      </c>
      <c r="C22179" s="263" t="s">
        <v>12</v>
      </c>
      <c r="D22179" t="s">
        <v>2</v>
      </c>
    </row>
    <row r="22180" spans="1:4" x14ac:dyDescent="0.2">
      <c r="A22180" s="263" t="s">
        <v>22220</v>
      </c>
      <c r="B22180" s="263" t="s">
        <v>24217</v>
      </c>
      <c r="C22180" s="263" t="s">
        <v>12</v>
      </c>
      <c r="D22180" t="s">
        <v>2</v>
      </c>
    </row>
    <row r="22181" spans="1:4" x14ac:dyDescent="0.2">
      <c r="A22181" s="263" t="s">
        <v>6155</v>
      </c>
      <c r="B22181" s="263" t="s">
        <v>24218</v>
      </c>
      <c r="C22181" s="263" t="s">
        <v>12</v>
      </c>
      <c r="D22181" t="s">
        <v>2</v>
      </c>
    </row>
    <row r="22182" spans="1:4" x14ac:dyDescent="0.2">
      <c r="A22182" s="263" t="s">
        <v>22221</v>
      </c>
      <c r="B22182" s="263" t="s">
        <v>24218</v>
      </c>
      <c r="C22182" s="263" t="s">
        <v>12</v>
      </c>
      <c r="D22182" t="s">
        <v>2</v>
      </c>
    </row>
    <row r="22183" spans="1:4" x14ac:dyDescent="0.2">
      <c r="A22183" s="263" t="s">
        <v>6156</v>
      </c>
      <c r="B22183" s="263" t="s">
        <v>24219</v>
      </c>
      <c r="C22183" s="263" t="s">
        <v>12</v>
      </c>
      <c r="D22183" t="s">
        <v>2</v>
      </c>
    </row>
    <row r="22184" spans="1:4" x14ac:dyDescent="0.2">
      <c r="A22184" s="263" t="s">
        <v>22222</v>
      </c>
      <c r="B22184" s="263" t="s">
        <v>24219</v>
      </c>
      <c r="C22184" s="263" t="s">
        <v>12</v>
      </c>
      <c r="D22184" t="s">
        <v>2</v>
      </c>
    </row>
    <row r="22185" spans="1:4" x14ac:dyDescent="0.2">
      <c r="A22185" s="263" t="s">
        <v>6157</v>
      </c>
      <c r="B22185" s="263" t="s">
        <v>24220</v>
      </c>
      <c r="C22185" s="263" t="s">
        <v>12</v>
      </c>
      <c r="D22185" t="s">
        <v>2</v>
      </c>
    </row>
    <row r="22186" spans="1:4" x14ac:dyDescent="0.2">
      <c r="A22186" s="263" t="s">
        <v>22223</v>
      </c>
      <c r="B22186" s="263" t="s">
        <v>24220</v>
      </c>
      <c r="C22186" s="263" t="s">
        <v>12</v>
      </c>
      <c r="D22186" t="s">
        <v>2</v>
      </c>
    </row>
    <row r="22187" spans="1:4" x14ac:dyDescent="0.2">
      <c r="A22187" s="263" t="s">
        <v>6158</v>
      </c>
      <c r="B22187" s="263" t="s">
        <v>24221</v>
      </c>
      <c r="C22187" s="263" t="s">
        <v>12</v>
      </c>
      <c r="D22187" t="s">
        <v>2</v>
      </c>
    </row>
    <row r="22188" spans="1:4" x14ac:dyDescent="0.2">
      <c r="A22188" s="263" t="s">
        <v>22224</v>
      </c>
      <c r="B22188" s="263" t="s">
        <v>24221</v>
      </c>
      <c r="C22188" s="263" t="s">
        <v>12</v>
      </c>
      <c r="D22188" t="s">
        <v>2</v>
      </c>
    </row>
    <row r="22189" spans="1:4" x14ac:dyDescent="0.2">
      <c r="A22189" s="263" t="s">
        <v>6159</v>
      </c>
      <c r="B22189" s="263" t="s">
        <v>24222</v>
      </c>
      <c r="C22189" s="263" t="s">
        <v>12</v>
      </c>
      <c r="D22189" t="s">
        <v>2</v>
      </c>
    </row>
    <row r="22190" spans="1:4" x14ac:dyDescent="0.2">
      <c r="A22190" s="263" t="s">
        <v>22225</v>
      </c>
      <c r="B22190" s="263" t="s">
        <v>24222</v>
      </c>
      <c r="C22190" s="263" t="s">
        <v>12</v>
      </c>
      <c r="D22190" t="s">
        <v>2</v>
      </c>
    </row>
    <row r="22191" spans="1:4" x14ac:dyDescent="0.2">
      <c r="A22191" s="263" t="s">
        <v>6160</v>
      </c>
      <c r="B22191" s="263" t="s">
        <v>34340</v>
      </c>
      <c r="C22191" s="263" t="s">
        <v>12</v>
      </c>
      <c r="D22191" t="s">
        <v>2</v>
      </c>
    </row>
    <row r="22192" spans="1:4" x14ac:dyDescent="0.2">
      <c r="A22192" s="263" t="s">
        <v>22226</v>
      </c>
      <c r="B22192" s="263" t="s">
        <v>34340</v>
      </c>
      <c r="C22192" s="263" t="s">
        <v>12</v>
      </c>
      <c r="D22192" t="s">
        <v>2</v>
      </c>
    </row>
    <row r="22193" spans="1:4" x14ac:dyDescent="0.2">
      <c r="A22193" s="263" t="s">
        <v>6161</v>
      </c>
      <c r="B22193" s="263" t="s">
        <v>34341</v>
      </c>
      <c r="C22193" s="263" t="s">
        <v>12</v>
      </c>
      <c r="D22193" t="s">
        <v>2</v>
      </c>
    </row>
    <row r="22194" spans="1:4" x14ac:dyDescent="0.2">
      <c r="A22194" s="263" t="s">
        <v>22227</v>
      </c>
      <c r="B22194" s="263" t="s">
        <v>34341</v>
      </c>
      <c r="C22194" s="263" t="s">
        <v>12</v>
      </c>
      <c r="D22194" t="s">
        <v>2</v>
      </c>
    </row>
    <row r="22195" spans="1:4" x14ac:dyDescent="0.2">
      <c r="A22195" s="263" t="s">
        <v>6162</v>
      </c>
      <c r="B22195" s="263" t="s">
        <v>34342</v>
      </c>
      <c r="C22195" s="263" t="s">
        <v>12</v>
      </c>
      <c r="D22195" t="s">
        <v>2</v>
      </c>
    </row>
    <row r="22196" spans="1:4" x14ac:dyDescent="0.2">
      <c r="A22196" s="263" t="s">
        <v>22228</v>
      </c>
      <c r="B22196" s="263" t="s">
        <v>34342</v>
      </c>
      <c r="C22196" s="263" t="s">
        <v>12</v>
      </c>
      <c r="D22196" t="s">
        <v>2</v>
      </c>
    </row>
    <row r="22197" spans="1:4" x14ac:dyDescent="0.2">
      <c r="A22197" s="263" t="s">
        <v>6163</v>
      </c>
      <c r="B22197" s="263" t="s">
        <v>34343</v>
      </c>
      <c r="C22197" s="263" t="s">
        <v>12</v>
      </c>
      <c r="D22197" t="s">
        <v>2</v>
      </c>
    </row>
    <row r="22198" spans="1:4" x14ac:dyDescent="0.2">
      <c r="A22198" s="263" t="s">
        <v>22229</v>
      </c>
      <c r="B22198" s="263" t="s">
        <v>34343</v>
      </c>
      <c r="C22198" s="263" t="s">
        <v>12</v>
      </c>
      <c r="D22198" t="s">
        <v>2</v>
      </c>
    </row>
    <row r="22199" spans="1:4" x14ac:dyDescent="0.2">
      <c r="A22199" s="263" t="s">
        <v>6164</v>
      </c>
      <c r="B22199" s="263" t="s">
        <v>34344</v>
      </c>
      <c r="C22199" s="263" t="s">
        <v>12</v>
      </c>
      <c r="D22199" t="s">
        <v>2</v>
      </c>
    </row>
    <row r="22200" spans="1:4" x14ac:dyDescent="0.2">
      <c r="A22200" s="263" t="s">
        <v>22230</v>
      </c>
      <c r="B22200" s="263" t="s">
        <v>34344</v>
      </c>
      <c r="C22200" s="263" t="s">
        <v>12</v>
      </c>
      <c r="D22200" t="s">
        <v>2</v>
      </c>
    </row>
    <row r="22201" spans="1:4" x14ac:dyDescent="0.2">
      <c r="A22201" s="263" t="s">
        <v>6165</v>
      </c>
      <c r="B22201" s="263" t="s">
        <v>11148</v>
      </c>
      <c r="C22201" s="263" t="s">
        <v>12</v>
      </c>
      <c r="D22201" t="s">
        <v>2</v>
      </c>
    </row>
    <row r="22202" spans="1:4" x14ac:dyDescent="0.2">
      <c r="A22202" s="263" t="s">
        <v>22231</v>
      </c>
      <c r="B22202" s="263" t="s">
        <v>11148</v>
      </c>
      <c r="C22202" s="263" t="s">
        <v>12</v>
      </c>
      <c r="D22202" t="s">
        <v>2</v>
      </c>
    </row>
    <row r="22203" spans="1:4" x14ac:dyDescent="0.2">
      <c r="A22203" s="263" t="s">
        <v>6166</v>
      </c>
      <c r="B22203" s="263" t="s">
        <v>34345</v>
      </c>
      <c r="C22203" s="263" t="s">
        <v>20</v>
      </c>
      <c r="D22203" t="s">
        <v>0</v>
      </c>
    </row>
    <row r="22204" spans="1:4" x14ac:dyDescent="0.2">
      <c r="A22204" s="263" t="s">
        <v>22232</v>
      </c>
      <c r="B22204" s="263" t="s">
        <v>34345</v>
      </c>
      <c r="C22204" s="263" t="s">
        <v>20</v>
      </c>
      <c r="D22204" t="s">
        <v>0</v>
      </c>
    </row>
    <row r="22205" spans="1:4" x14ac:dyDescent="0.2">
      <c r="A22205" s="263" t="s">
        <v>6167</v>
      </c>
      <c r="B22205" s="263" t="s">
        <v>34346</v>
      </c>
      <c r="C22205" s="263" t="s">
        <v>12</v>
      </c>
      <c r="D22205" t="s">
        <v>2</v>
      </c>
    </row>
    <row r="22206" spans="1:4" x14ac:dyDescent="0.2">
      <c r="A22206" s="263" t="s">
        <v>22233</v>
      </c>
      <c r="B22206" s="263" t="s">
        <v>34346</v>
      </c>
      <c r="C22206" s="263" t="s">
        <v>12</v>
      </c>
      <c r="D22206" t="s">
        <v>2</v>
      </c>
    </row>
    <row r="22207" spans="1:4" x14ac:dyDescent="0.2">
      <c r="A22207" s="263" t="s">
        <v>6168</v>
      </c>
      <c r="B22207" s="263" t="s">
        <v>34347</v>
      </c>
      <c r="C22207" s="263" t="s">
        <v>12</v>
      </c>
      <c r="D22207" t="s">
        <v>2</v>
      </c>
    </row>
    <row r="22208" spans="1:4" x14ac:dyDescent="0.2">
      <c r="A22208" s="263" t="s">
        <v>22234</v>
      </c>
      <c r="B22208" s="263" t="s">
        <v>34347</v>
      </c>
      <c r="C22208" s="263" t="s">
        <v>12</v>
      </c>
      <c r="D22208" t="s">
        <v>2</v>
      </c>
    </row>
    <row r="22209" spans="1:4" x14ac:dyDescent="0.2">
      <c r="A22209" s="263" t="s">
        <v>6169</v>
      </c>
      <c r="B22209" s="263" t="s">
        <v>34348</v>
      </c>
      <c r="C22209" s="263" t="s">
        <v>12</v>
      </c>
      <c r="D22209" t="s">
        <v>2</v>
      </c>
    </row>
    <row r="22210" spans="1:4" x14ac:dyDescent="0.2">
      <c r="A22210" s="263" t="s">
        <v>22235</v>
      </c>
      <c r="B22210" s="263" t="s">
        <v>34348</v>
      </c>
      <c r="C22210" s="263" t="s">
        <v>12</v>
      </c>
      <c r="D22210" t="s">
        <v>2</v>
      </c>
    </row>
    <row r="22211" spans="1:4" x14ac:dyDescent="0.2">
      <c r="A22211" s="263" t="s">
        <v>11149</v>
      </c>
      <c r="B22211" s="263" t="s">
        <v>34349</v>
      </c>
      <c r="C22211" s="263" t="s">
        <v>12</v>
      </c>
      <c r="D22211" t="s">
        <v>2</v>
      </c>
    </row>
    <row r="22212" spans="1:4" x14ac:dyDescent="0.2">
      <c r="A22212" s="263" t="s">
        <v>22236</v>
      </c>
      <c r="B22212" s="263" t="s">
        <v>34349</v>
      </c>
      <c r="C22212" s="263" t="s">
        <v>12</v>
      </c>
      <c r="D22212" t="s">
        <v>2</v>
      </c>
    </row>
    <row r="22213" spans="1:4" x14ac:dyDescent="0.2">
      <c r="A22213" s="263" t="s">
        <v>11150</v>
      </c>
      <c r="B22213" s="263" t="s">
        <v>11151</v>
      </c>
      <c r="C22213" s="263" t="s">
        <v>12</v>
      </c>
      <c r="D22213" t="s">
        <v>2</v>
      </c>
    </row>
    <row r="22214" spans="1:4" x14ac:dyDescent="0.2">
      <c r="A22214" s="263" t="s">
        <v>22237</v>
      </c>
      <c r="B22214" s="263" t="s">
        <v>11151</v>
      </c>
      <c r="C22214" s="263" t="s">
        <v>12</v>
      </c>
      <c r="D22214" t="s">
        <v>2</v>
      </c>
    </row>
    <row r="22215" spans="1:4" x14ac:dyDescent="0.2">
      <c r="A22215" s="263" t="s">
        <v>6170</v>
      </c>
      <c r="B22215" s="263" t="s">
        <v>34350</v>
      </c>
      <c r="C22215" s="263" t="s">
        <v>12</v>
      </c>
      <c r="D22215" t="s">
        <v>2</v>
      </c>
    </row>
    <row r="22216" spans="1:4" x14ac:dyDescent="0.2">
      <c r="A22216" s="263" t="s">
        <v>22238</v>
      </c>
      <c r="B22216" s="263" t="s">
        <v>34350</v>
      </c>
      <c r="C22216" s="263" t="s">
        <v>12</v>
      </c>
      <c r="D22216" t="s">
        <v>2</v>
      </c>
    </row>
    <row r="22217" spans="1:4" x14ac:dyDescent="0.2">
      <c r="A22217" s="263" t="s">
        <v>6171</v>
      </c>
      <c r="B22217" s="263" t="s">
        <v>34351</v>
      </c>
      <c r="C22217" s="263" t="s">
        <v>12</v>
      </c>
      <c r="D22217" t="s">
        <v>2</v>
      </c>
    </row>
    <row r="22218" spans="1:4" x14ac:dyDescent="0.2">
      <c r="A22218" s="263" t="s">
        <v>22239</v>
      </c>
      <c r="B22218" s="263" t="s">
        <v>34351</v>
      </c>
      <c r="C22218" s="263" t="s">
        <v>12</v>
      </c>
      <c r="D22218" t="s">
        <v>2</v>
      </c>
    </row>
    <row r="22219" spans="1:4" x14ac:dyDescent="0.2">
      <c r="A22219" s="263" t="s">
        <v>6172</v>
      </c>
      <c r="B22219" s="263" t="s">
        <v>34352</v>
      </c>
      <c r="C22219" s="263" t="s">
        <v>12</v>
      </c>
      <c r="D22219" t="s">
        <v>2</v>
      </c>
    </row>
    <row r="22220" spans="1:4" x14ac:dyDescent="0.2">
      <c r="A22220" s="263" t="s">
        <v>22240</v>
      </c>
      <c r="B22220" s="263" t="s">
        <v>34352</v>
      </c>
      <c r="C22220" s="263" t="s">
        <v>12</v>
      </c>
      <c r="D22220" t="s">
        <v>2</v>
      </c>
    </row>
    <row r="22221" spans="1:4" x14ac:dyDescent="0.2">
      <c r="A22221" s="263" t="s">
        <v>6173</v>
      </c>
      <c r="B22221" s="263" t="s">
        <v>34353</v>
      </c>
      <c r="C22221" s="263" t="s">
        <v>12</v>
      </c>
      <c r="D22221" t="s">
        <v>2</v>
      </c>
    </row>
    <row r="22222" spans="1:4" x14ac:dyDescent="0.2">
      <c r="A22222" s="263" t="s">
        <v>22241</v>
      </c>
      <c r="B22222" s="263" t="s">
        <v>34353</v>
      </c>
      <c r="C22222" s="263" t="s">
        <v>12</v>
      </c>
      <c r="D22222" t="s">
        <v>2</v>
      </c>
    </row>
    <row r="22223" spans="1:4" x14ac:dyDescent="0.2">
      <c r="A22223" s="263" t="s">
        <v>6174</v>
      </c>
      <c r="B22223" s="263" t="s">
        <v>34354</v>
      </c>
      <c r="C22223" s="263" t="s">
        <v>12</v>
      </c>
      <c r="D22223" t="s">
        <v>2</v>
      </c>
    </row>
    <row r="22224" spans="1:4" x14ac:dyDescent="0.2">
      <c r="A22224" s="263" t="s">
        <v>22242</v>
      </c>
      <c r="B22224" s="263" t="s">
        <v>34354</v>
      </c>
      <c r="C22224" s="263" t="s">
        <v>12</v>
      </c>
      <c r="D22224" t="s">
        <v>2</v>
      </c>
    </row>
    <row r="22225" spans="1:4" x14ac:dyDescent="0.2">
      <c r="A22225" s="263" t="s">
        <v>6175</v>
      </c>
      <c r="B22225" s="263" t="s">
        <v>34355</v>
      </c>
      <c r="C22225" s="263" t="s">
        <v>12</v>
      </c>
      <c r="D22225" t="s">
        <v>2</v>
      </c>
    </row>
    <row r="22226" spans="1:4" x14ac:dyDescent="0.2">
      <c r="A22226" s="263" t="s">
        <v>22243</v>
      </c>
      <c r="B22226" s="263" t="s">
        <v>34355</v>
      </c>
      <c r="C22226" s="263" t="s">
        <v>12</v>
      </c>
      <c r="D22226" t="s">
        <v>2</v>
      </c>
    </row>
    <row r="22227" spans="1:4" x14ac:dyDescent="0.2">
      <c r="A22227" s="263" t="s">
        <v>6176</v>
      </c>
      <c r="B22227" s="263" t="s">
        <v>34356</v>
      </c>
      <c r="C22227" s="263" t="s">
        <v>12</v>
      </c>
      <c r="D22227" t="s">
        <v>2</v>
      </c>
    </row>
    <row r="22228" spans="1:4" x14ac:dyDescent="0.2">
      <c r="A22228" s="263" t="s">
        <v>22244</v>
      </c>
      <c r="B22228" s="263" t="s">
        <v>34356</v>
      </c>
      <c r="C22228" s="263" t="s">
        <v>12</v>
      </c>
      <c r="D22228" t="s">
        <v>2</v>
      </c>
    </row>
    <row r="22229" spans="1:4" x14ac:dyDescent="0.2">
      <c r="A22229" s="263" t="s">
        <v>6177</v>
      </c>
      <c r="B22229" s="263" t="s">
        <v>34357</v>
      </c>
      <c r="C22229" s="263" t="s">
        <v>12</v>
      </c>
      <c r="D22229" t="s">
        <v>2</v>
      </c>
    </row>
    <row r="22230" spans="1:4" x14ac:dyDescent="0.2">
      <c r="A22230" s="263" t="s">
        <v>22245</v>
      </c>
      <c r="B22230" s="263" t="s">
        <v>34357</v>
      </c>
      <c r="C22230" s="263" t="s">
        <v>12</v>
      </c>
      <c r="D22230" t="s">
        <v>2</v>
      </c>
    </row>
    <row r="22231" spans="1:4" x14ac:dyDescent="0.2">
      <c r="A22231" s="263" t="s">
        <v>6178</v>
      </c>
      <c r="B22231" s="263" t="s">
        <v>34358</v>
      </c>
      <c r="C22231" s="263" t="s">
        <v>12</v>
      </c>
      <c r="D22231" t="s">
        <v>2</v>
      </c>
    </row>
    <row r="22232" spans="1:4" x14ac:dyDescent="0.2">
      <c r="A22232" s="263" t="s">
        <v>22246</v>
      </c>
      <c r="B22232" s="263" t="s">
        <v>34358</v>
      </c>
      <c r="C22232" s="263" t="s">
        <v>12</v>
      </c>
      <c r="D22232" t="s">
        <v>2</v>
      </c>
    </row>
    <row r="22233" spans="1:4" x14ac:dyDescent="0.2">
      <c r="A22233" s="263" t="s">
        <v>6179</v>
      </c>
      <c r="B22233" s="263" t="s">
        <v>34359</v>
      </c>
      <c r="C22233" s="263" t="s">
        <v>12</v>
      </c>
      <c r="D22233" t="s">
        <v>2</v>
      </c>
    </row>
    <row r="22234" spans="1:4" x14ac:dyDescent="0.2">
      <c r="A22234" s="263" t="s">
        <v>22247</v>
      </c>
      <c r="B22234" s="263" t="s">
        <v>34359</v>
      </c>
      <c r="C22234" s="263" t="s">
        <v>12</v>
      </c>
      <c r="D22234" t="s">
        <v>2</v>
      </c>
    </row>
    <row r="22235" spans="1:4" x14ac:dyDescent="0.2">
      <c r="A22235" s="263" t="s">
        <v>6180</v>
      </c>
      <c r="B22235" s="263" t="s">
        <v>34360</v>
      </c>
      <c r="C22235" s="263" t="s">
        <v>12</v>
      </c>
      <c r="D22235" t="s">
        <v>2</v>
      </c>
    </row>
    <row r="22236" spans="1:4" x14ac:dyDescent="0.2">
      <c r="A22236" s="263" t="s">
        <v>22248</v>
      </c>
      <c r="B22236" s="263" t="s">
        <v>34360</v>
      </c>
      <c r="C22236" s="263" t="s">
        <v>12</v>
      </c>
      <c r="D22236" t="s">
        <v>2</v>
      </c>
    </row>
    <row r="22237" spans="1:4" x14ac:dyDescent="0.2">
      <c r="A22237" s="263" t="s">
        <v>6181</v>
      </c>
      <c r="B22237" s="263" t="s">
        <v>34361</v>
      </c>
      <c r="C22237" s="263" t="s">
        <v>12</v>
      </c>
      <c r="D22237" t="s">
        <v>2</v>
      </c>
    </row>
    <row r="22238" spans="1:4" x14ac:dyDescent="0.2">
      <c r="A22238" s="263" t="s">
        <v>22249</v>
      </c>
      <c r="B22238" s="263" t="s">
        <v>34361</v>
      </c>
      <c r="C22238" s="263" t="s">
        <v>12</v>
      </c>
      <c r="D22238" t="s">
        <v>2</v>
      </c>
    </row>
    <row r="22239" spans="1:4" x14ac:dyDescent="0.2">
      <c r="A22239" s="263" t="s">
        <v>6182</v>
      </c>
      <c r="B22239" s="263" t="s">
        <v>34362</v>
      </c>
      <c r="C22239" s="263" t="s">
        <v>12</v>
      </c>
      <c r="D22239" t="s">
        <v>2</v>
      </c>
    </row>
    <row r="22240" spans="1:4" x14ac:dyDescent="0.2">
      <c r="A22240" s="263" t="s">
        <v>22250</v>
      </c>
      <c r="B22240" s="263" t="s">
        <v>34362</v>
      </c>
      <c r="C22240" s="263" t="s">
        <v>12</v>
      </c>
      <c r="D22240" t="s">
        <v>2</v>
      </c>
    </row>
    <row r="22241" spans="1:4" x14ac:dyDescent="0.2">
      <c r="A22241" s="263" t="s">
        <v>6183</v>
      </c>
      <c r="B22241" s="263" t="s">
        <v>34363</v>
      </c>
      <c r="C22241" s="263" t="s">
        <v>12</v>
      </c>
      <c r="D22241" t="s">
        <v>2</v>
      </c>
    </row>
    <row r="22242" spans="1:4" x14ac:dyDescent="0.2">
      <c r="A22242" s="263" t="s">
        <v>22251</v>
      </c>
      <c r="B22242" s="263" t="s">
        <v>34363</v>
      </c>
      <c r="C22242" s="263" t="s">
        <v>12</v>
      </c>
      <c r="D22242" t="s">
        <v>2</v>
      </c>
    </row>
    <row r="22243" spans="1:4" x14ac:dyDescent="0.2">
      <c r="A22243" s="263" t="s">
        <v>6184</v>
      </c>
      <c r="B22243" s="263" t="s">
        <v>34364</v>
      </c>
      <c r="C22243" s="263" t="s">
        <v>12</v>
      </c>
      <c r="D22243" t="s">
        <v>2</v>
      </c>
    </row>
    <row r="22244" spans="1:4" x14ac:dyDescent="0.2">
      <c r="A22244" s="263" t="s">
        <v>22252</v>
      </c>
      <c r="B22244" s="263" t="s">
        <v>34364</v>
      </c>
      <c r="C22244" s="263" t="s">
        <v>12</v>
      </c>
      <c r="D22244" t="s">
        <v>2</v>
      </c>
    </row>
    <row r="22245" spans="1:4" x14ac:dyDescent="0.2">
      <c r="A22245" s="263" t="s">
        <v>6185</v>
      </c>
      <c r="B22245" s="263" t="s">
        <v>34365</v>
      </c>
      <c r="C22245" s="263" t="s">
        <v>12</v>
      </c>
      <c r="D22245" t="s">
        <v>2</v>
      </c>
    </row>
    <row r="22246" spans="1:4" x14ac:dyDescent="0.2">
      <c r="A22246" s="263" t="s">
        <v>22253</v>
      </c>
      <c r="B22246" s="263" t="s">
        <v>34365</v>
      </c>
      <c r="C22246" s="263" t="s">
        <v>12</v>
      </c>
      <c r="D22246" t="s">
        <v>2</v>
      </c>
    </row>
    <row r="22247" spans="1:4" x14ac:dyDescent="0.2">
      <c r="A22247" s="263" t="s">
        <v>6186</v>
      </c>
      <c r="B22247" s="263" t="s">
        <v>34366</v>
      </c>
      <c r="C22247" s="263" t="s">
        <v>12</v>
      </c>
      <c r="D22247" t="s">
        <v>2</v>
      </c>
    </row>
    <row r="22248" spans="1:4" x14ac:dyDescent="0.2">
      <c r="A22248" s="263" t="s">
        <v>22254</v>
      </c>
      <c r="B22248" s="263" t="s">
        <v>34366</v>
      </c>
      <c r="C22248" s="263" t="s">
        <v>12</v>
      </c>
      <c r="D22248" t="s">
        <v>2</v>
      </c>
    </row>
    <row r="22249" spans="1:4" x14ac:dyDescent="0.2">
      <c r="A22249" s="263" t="s">
        <v>6187</v>
      </c>
      <c r="B22249" s="263" t="s">
        <v>34367</v>
      </c>
      <c r="C22249" s="263" t="s">
        <v>12</v>
      </c>
      <c r="D22249" t="s">
        <v>2</v>
      </c>
    </row>
    <row r="22250" spans="1:4" x14ac:dyDescent="0.2">
      <c r="A22250" s="263" t="s">
        <v>22255</v>
      </c>
      <c r="B22250" s="263" t="s">
        <v>34367</v>
      </c>
      <c r="C22250" s="263" t="s">
        <v>12</v>
      </c>
      <c r="D22250" t="s">
        <v>2</v>
      </c>
    </row>
    <row r="22251" spans="1:4" x14ac:dyDescent="0.2">
      <c r="A22251" s="263" t="s">
        <v>6188</v>
      </c>
      <c r="B22251" s="263" t="s">
        <v>34368</v>
      </c>
      <c r="C22251" s="263" t="s">
        <v>12</v>
      </c>
      <c r="D22251" t="s">
        <v>2</v>
      </c>
    </row>
    <row r="22252" spans="1:4" x14ac:dyDescent="0.2">
      <c r="A22252" s="263" t="s">
        <v>22256</v>
      </c>
      <c r="B22252" s="263" t="s">
        <v>34368</v>
      </c>
      <c r="C22252" s="263" t="s">
        <v>12</v>
      </c>
      <c r="D22252" t="s">
        <v>2</v>
      </c>
    </row>
    <row r="22253" spans="1:4" x14ac:dyDescent="0.2">
      <c r="A22253" s="263" t="s">
        <v>6189</v>
      </c>
      <c r="B22253" s="263" t="s">
        <v>34369</v>
      </c>
      <c r="C22253" s="263" t="s">
        <v>12</v>
      </c>
      <c r="D22253" t="s">
        <v>2</v>
      </c>
    </row>
    <row r="22254" spans="1:4" x14ac:dyDescent="0.2">
      <c r="A22254" s="263" t="s">
        <v>22257</v>
      </c>
      <c r="B22254" s="263" t="s">
        <v>34369</v>
      </c>
      <c r="C22254" s="263" t="s">
        <v>12</v>
      </c>
      <c r="D22254" t="s">
        <v>2</v>
      </c>
    </row>
    <row r="22255" spans="1:4" x14ac:dyDescent="0.2">
      <c r="A22255" s="263" t="s">
        <v>6190</v>
      </c>
      <c r="B22255" s="263" t="s">
        <v>34370</v>
      </c>
      <c r="C22255" s="263" t="s">
        <v>12</v>
      </c>
      <c r="D22255" t="s">
        <v>2</v>
      </c>
    </row>
    <row r="22256" spans="1:4" x14ac:dyDescent="0.2">
      <c r="A22256" s="263" t="s">
        <v>22258</v>
      </c>
      <c r="B22256" s="263" t="s">
        <v>34370</v>
      </c>
      <c r="C22256" s="263" t="s">
        <v>12</v>
      </c>
      <c r="D22256" t="s">
        <v>2</v>
      </c>
    </row>
    <row r="22257" spans="1:4" x14ac:dyDescent="0.2">
      <c r="A22257" s="263" t="s">
        <v>6191</v>
      </c>
      <c r="B22257" s="263" t="s">
        <v>34371</v>
      </c>
      <c r="C22257" s="263" t="s">
        <v>12</v>
      </c>
      <c r="D22257" t="s">
        <v>2</v>
      </c>
    </row>
    <row r="22258" spans="1:4" x14ac:dyDescent="0.2">
      <c r="A22258" s="263" t="s">
        <v>22259</v>
      </c>
      <c r="B22258" s="263" t="s">
        <v>34371</v>
      </c>
      <c r="C22258" s="263" t="s">
        <v>12</v>
      </c>
      <c r="D22258" t="s">
        <v>2</v>
      </c>
    </row>
    <row r="22259" spans="1:4" x14ac:dyDescent="0.2">
      <c r="A22259" s="263" t="s">
        <v>6192</v>
      </c>
      <c r="B22259" s="263" t="s">
        <v>34372</v>
      </c>
      <c r="C22259" s="263" t="s">
        <v>12</v>
      </c>
      <c r="D22259" t="s">
        <v>2</v>
      </c>
    </row>
    <row r="22260" spans="1:4" x14ac:dyDescent="0.2">
      <c r="A22260" s="263" t="s">
        <v>22260</v>
      </c>
      <c r="B22260" s="263" t="s">
        <v>34372</v>
      </c>
      <c r="C22260" s="263" t="s">
        <v>12</v>
      </c>
      <c r="D22260" t="s">
        <v>2</v>
      </c>
    </row>
    <row r="22261" spans="1:4" x14ac:dyDescent="0.2">
      <c r="A22261" s="263" t="s">
        <v>6193</v>
      </c>
      <c r="B22261" s="263" t="s">
        <v>34373</v>
      </c>
      <c r="C22261" s="263" t="s">
        <v>12</v>
      </c>
      <c r="D22261" t="s">
        <v>2</v>
      </c>
    </row>
    <row r="22262" spans="1:4" x14ac:dyDescent="0.2">
      <c r="A22262" s="263" t="s">
        <v>22261</v>
      </c>
      <c r="B22262" s="263" t="s">
        <v>34373</v>
      </c>
      <c r="C22262" s="263" t="s">
        <v>12</v>
      </c>
      <c r="D22262" t="s">
        <v>2</v>
      </c>
    </row>
    <row r="22263" spans="1:4" x14ac:dyDescent="0.2">
      <c r="A22263" s="263" t="s">
        <v>6194</v>
      </c>
      <c r="B22263" s="263" t="s">
        <v>34374</v>
      </c>
      <c r="C22263" s="263" t="s">
        <v>12</v>
      </c>
      <c r="D22263" t="s">
        <v>2</v>
      </c>
    </row>
    <row r="22264" spans="1:4" x14ac:dyDescent="0.2">
      <c r="A22264" s="263" t="s">
        <v>22262</v>
      </c>
      <c r="B22264" s="263" t="s">
        <v>34374</v>
      </c>
      <c r="C22264" s="263" t="s">
        <v>12</v>
      </c>
      <c r="D22264" t="s">
        <v>2</v>
      </c>
    </row>
    <row r="22265" spans="1:4" x14ac:dyDescent="0.2">
      <c r="A22265" s="263" t="s">
        <v>6195</v>
      </c>
      <c r="B22265" s="263" t="s">
        <v>34375</v>
      </c>
      <c r="C22265" s="263" t="s">
        <v>12</v>
      </c>
      <c r="D22265" t="s">
        <v>2</v>
      </c>
    </row>
    <row r="22266" spans="1:4" x14ac:dyDescent="0.2">
      <c r="A22266" s="263" t="s">
        <v>22263</v>
      </c>
      <c r="B22266" s="263" t="s">
        <v>34375</v>
      </c>
      <c r="C22266" s="263" t="s">
        <v>12</v>
      </c>
      <c r="D22266" t="s">
        <v>2</v>
      </c>
    </row>
    <row r="22267" spans="1:4" x14ac:dyDescent="0.2">
      <c r="A22267" s="263" t="s">
        <v>6196</v>
      </c>
      <c r="B22267" s="263" t="s">
        <v>34376</v>
      </c>
      <c r="C22267" s="263" t="s">
        <v>12</v>
      </c>
      <c r="D22267" t="s">
        <v>2</v>
      </c>
    </row>
    <row r="22268" spans="1:4" x14ac:dyDescent="0.2">
      <c r="A22268" s="263" t="s">
        <v>22264</v>
      </c>
      <c r="B22268" s="263" t="s">
        <v>34376</v>
      </c>
      <c r="C22268" s="263" t="s">
        <v>12</v>
      </c>
      <c r="D22268" t="s">
        <v>2</v>
      </c>
    </row>
    <row r="22269" spans="1:4" x14ac:dyDescent="0.2">
      <c r="A22269" s="263" t="s">
        <v>6197</v>
      </c>
      <c r="B22269" s="263" t="s">
        <v>34377</v>
      </c>
      <c r="C22269" s="263" t="s">
        <v>12</v>
      </c>
      <c r="D22269" t="s">
        <v>2</v>
      </c>
    </row>
    <row r="22270" spans="1:4" x14ac:dyDescent="0.2">
      <c r="A22270" s="263" t="s">
        <v>22265</v>
      </c>
      <c r="B22270" s="263" t="s">
        <v>34377</v>
      </c>
      <c r="C22270" s="263" t="s">
        <v>12</v>
      </c>
      <c r="D22270" t="s">
        <v>2</v>
      </c>
    </row>
    <row r="22271" spans="1:4" x14ac:dyDescent="0.2">
      <c r="A22271" s="263" t="s">
        <v>6198</v>
      </c>
      <c r="B22271" s="263" t="s">
        <v>34378</v>
      </c>
      <c r="C22271" s="263" t="s">
        <v>12</v>
      </c>
      <c r="D22271" t="s">
        <v>2</v>
      </c>
    </row>
    <row r="22272" spans="1:4" x14ac:dyDescent="0.2">
      <c r="A22272" s="263" t="s">
        <v>22266</v>
      </c>
      <c r="B22272" s="263" t="s">
        <v>34378</v>
      </c>
      <c r="C22272" s="263" t="s">
        <v>12</v>
      </c>
      <c r="D22272" t="s">
        <v>2</v>
      </c>
    </row>
    <row r="22273" spans="1:4" x14ac:dyDescent="0.2">
      <c r="A22273" s="263" t="s">
        <v>6199</v>
      </c>
      <c r="B22273" s="263" t="s">
        <v>34379</v>
      </c>
      <c r="C22273" s="263" t="s">
        <v>12</v>
      </c>
      <c r="D22273" t="s">
        <v>2</v>
      </c>
    </row>
    <row r="22274" spans="1:4" x14ac:dyDescent="0.2">
      <c r="A22274" s="263" t="s">
        <v>22267</v>
      </c>
      <c r="B22274" s="263" t="s">
        <v>34379</v>
      </c>
      <c r="C22274" s="263" t="s">
        <v>12</v>
      </c>
      <c r="D22274" t="s">
        <v>2</v>
      </c>
    </row>
    <row r="22275" spans="1:4" x14ac:dyDescent="0.2">
      <c r="A22275" s="263" t="s">
        <v>6200</v>
      </c>
      <c r="B22275" s="263" t="s">
        <v>34380</v>
      </c>
      <c r="C22275" s="263" t="s">
        <v>12</v>
      </c>
      <c r="D22275" t="s">
        <v>2</v>
      </c>
    </row>
    <row r="22276" spans="1:4" x14ac:dyDescent="0.2">
      <c r="A22276" s="263" t="s">
        <v>22268</v>
      </c>
      <c r="B22276" s="263" t="s">
        <v>34380</v>
      </c>
      <c r="C22276" s="263" t="s">
        <v>12</v>
      </c>
      <c r="D22276" t="s">
        <v>2</v>
      </c>
    </row>
    <row r="22277" spans="1:4" x14ac:dyDescent="0.2">
      <c r="A22277" s="263" t="s">
        <v>6201</v>
      </c>
      <c r="B22277" s="263" t="s">
        <v>34381</v>
      </c>
      <c r="C22277" s="263" t="s">
        <v>12</v>
      </c>
      <c r="D22277" t="s">
        <v>2</v>
      </c>
    </row>
    <row r="22278" spans="1:4" x14ac:dyDescent="0.2">
      <c r="A22278" s="263" t="s">
        <v>22269</v>
      </c>
      <c r="B22278" s="263" t="s">
        <v>34381</v>
      </c>
      <c r="C22278" s="263" t="s">
        <v>12</v>
      </c>
      <c r="D22278" t="s">
        <v>2</v>
      </c>
    </row>
    <row r="22279" spans="1:4" x14ac:dyDescent="0.2">
      <c r="A22279" s="263" t="s">
        <v>6202</v>
      </c>
      <c r="B22279" s="263" t="s">
        <v>34382</v>
      </c>
      <c r="C22279" s="263" t="s">
        <v>12</v>
      </c>
      <c r="D22279" t="s">
        <v>2</v>
      </c>
    </row>
    <row r="22280" spans="1:4" x14ac:dyDescent="0.2">
      <c r="A22280" s="263" t="s">
        <v>22270</v>
      </c>
      <c r="B22280" s="263" t="s">
        <v>34382</v>
      </c>
      <c r="C22280" s="263" t="s">
        <v>12</v>
      </c>
      <c r="D22280" t="s">
        <v>2</v>
      </c>
    </row>
    <row r="22281" spans="1:4" x14ac:dyDescent="0.2">
      <c r="A22281" s="263" t="s">
        <v>6203</v>
      </c>
      <c r="B22281" s="263" t="s">
        <v>34383</v>
      </c>
      <c r="C22281" s="263" t="s">
        <v>12</v>
      </c>
      <c r="D22281" t="s">
        <v>2</v>
      </c>
    </row>
    <row r="22282" spans="1:4" x14ac:dyDescent="0.2">
      <c r="A22282" s="263" t="s">
        <v>22271</v>
      </c>
      <c r="B22282" s="263" t="s">
        <v>34383</v>
      </c>
      <c r="C22282" s="263" t="s">
        <v>12</v>
      </c>
      <c r="D22282" t="s">
        <v>2</v>
      </c>
    </row>
    <row r="22283" spans="1:4" x14ac:dyDescent="0.2">
      <c r="A22283" s="263" t="s">
        <v>6204</v>
      </c>
      <c r="B22283" s="263" t="s">
        <v>34384</v>
      </c>
      <c r="C22283" s="263" t="s">
        <v>12</v>
      </c>
      <c r="D22283" t="s">
        <v>2</v>
      </c>
    </row>
    <row r="22284" spans="1:4" x14ac:dyDescent="0.2">
      <c r="A22284" s="263" t="s">
        <v>22272</v>
      </c>
      <c r="B22284" s="263" t="s">
        <v>34384</v>
      </c>
      <c r="C22284" s="263" t="s">
        <v>12</v>
      </c>
      <c r="D22284" t="s">
        <v>2</v>
      </c>
    </row>
    <row r="22285" spans="1:4" x14ac:dyDescent="0.2">
      <c r="A22285" s="263" t="s">
        <v>6205</v>
      </c>
      <c r="B22285" s="263" t="s">
        <v>34385</v>
      </c>
      <c r="C22285" s="263" t="s">
        <v>12</v>
      </c>
      <c r="D22285" t="s">
        <v>2</v>
      </c>
    </row>
    <row r="22286" spans="1:4" x14ac:dyDescent="0.2">
      <c r="A22286" s="263" t="s">
        <v>22273</v>
      </c>
      <c r="B22286" s="263" t="s">
        <v>34385</v>
      </c>
      <c r="C22286" s="263" t="s">
        <v>12</v>
      </c>
      <c r="D22286" t="s">
        <v>2</v>
      </c>
    </row>
    <row r="22287" spans="1:4" x14ac:dyDescent="0.2">
      <c r="A22287" s="263" t="s">
        <v>6206</v>
      </c>
      <c r="B22287" s="263" t="s">
        <v>34386</v>
      </c>
      <c r="C22287" s="263" t="s">
        <v>12</v>
      </c>
      <c r="D22287" t="s">
        <v>2</v>
      </c>
    </row>
    <row r="22288" spans="1:4" x14ac:dyDescent="0.2">
      <c r="A22288" s="263" t="s">
        <v>22274</v>
      </c>
      <c r="B22288" s="263" t="s">
        <v>34386</v>
      </c>
      <c r="C22288" s="263" t="s">
        <v>12</v>
      </c>
      <c r="D22288" t="s">
        <v>2</v>
      </c>
    </row>
    <row r="22289" spans="1:4" x14ac:dyDescent="0.2">
      <c r="A22289" s="263" t="s">
        <v>6207</v>
      </c>
      <c r="B22289" s="263" t="s">
        <v>34387</v>
      </c>
      <c r="C22289" s="263" t="s">
        <v>12</v>
      </c>
      <c r="D22289" t="s">
        <v>2</v>
      </c>
    </row>
    <row r="22290" spans="1:4" x14ac:dyDescent="0.2">
      <c r="A22290" s="263" t="s">
        <v>22275</v>
      </c>
      <c r="B22290" s="263" t="s">
        <v>34387</v>
      </c>
      <c r="C22290" s="263" t="s">
        <v>12</v>
      </c>
      <c r="D22290" t="s">
        <v>2</v>
      </c>
    </row>
    <row r="22291" spans="1:4" x14ac:dyDescent="0.2">
      <c r="A22291" s="263" t="s">
        <v>6208</v>
      </c>
      <c r="B22291" s="263" t="s">
        <v>34388</v>
      </c>
      <c r="C22291" s="263" t="s">
        <v>12</v>
      </c>
      <c r="D22291" t="s">
        <v>2</v>
      </c>
    </row>
    <row r="22292" spans="1:4" x14ac:dyDescent="0.2">
      <c r="A22292" s="263" t="s">
        <v>22276</v>
      </c>
      <c r="B22292" s="263" t="s">
        <v>34388</v>
      </c>
      <c r="C22292" s="263" t="s">
        <v>12</v>
      </c>
      <c r="D22292" t="s">
        <v>2</v>
      </c>
    </row>
    <row r="22293" spans="1:4" x14ac:dyDescent="0.2">
      <c r="A22293" s="263" t="s">
        <v>6209</v>
      </c>
      <c r="B22293" s="263" t="s">
        <v>34389</v>
      </c>
      <c r="C22293" s="263" t="s">
        <v>12</v>
      </c>
      <c r="D22293" t="s">
        <v>2</v>
      </c>
    </row>
    <row r="22294" spans="1:4" x14ac:dyDescent="0.2">
      <c r="A22294" s="263" t="s">
        <v>22277</v>
      </c>
      <c r="B22294" s="263" t="s">
        <v>34389</v>
      </c>
      <c r="C22294" s="263" t="s">
        <v>12</v>
      </c>
      <c r="D22294" t="s">
        <v>2</v>
      </c>
    </row>
    <row r="22295" spans="1:4" x14ac:dyDescent="0.2">
      <c r="A22295" s="263" t="s">
        <v>6210</v>
      </c>
      <c r="B22295" s="263" t="s">
        <v>34390</v>
      </c>
      <c r="C22295" s="263" t="s">
        <v>12</v>
      </c>
      <c r="D22295" t="s">
        <v>2</v>
      </c>
    </row>
    <row r="22296" spans="1:4" x14ac:dyDescent="0.2">
      <c r="A22296" s="263" t="s">
        <v>22278</v>
      </c>
      <c r="B22296" s="263" t="s">
        <v>34390</v>
      </c>
      <c r="C22296" s="263" t="s">
        <v>12</v>
      </c>
      <c r="D22296" t="s">
        <v>2</v>
      </c>
    </row>
    <row r="22297" spans="1:4" x14ac:dyDescent="0.2">
      <c r="A22297" s="263" t="s">
        <v>11152</v>
      </c>
      <c r="B22297" s="263" t="s">
        <v>24223</v>
      </c>
      <c r="C22297" s="263" t="s">
        <v>12</v>
      </c>
      <c r="D22297" t="s">
        <v>2</v>
      </c>
    </row>
    <row r="22298" spans="1:4" x14ac:dyDescent="0.2">
      <c r="A22298" s="263" t="s">
        <v>22279</v>
      </c>
      <c r="B22298" s="263" t="s">
        <v>24223</v>
      </c>
      <c r="C22298" s="263" t="s">
        <v>12</v>
      </c>
      <c r="D22298" t="s">
        <v>2</v>
      </c>
    </row>
    <row r="22299" spans="1:4" x14ac:dyDescent="0.2">
      <c r="A22299" s="263" t="s">
        <v>6211</v>
      </c>
      <c r="B22299" s="263" t="s">
        <v>34391</v>
      </c>
      <c r="C22299" s="263" t="s">
        <v>12</v>
      </c>
      <c r="D22299" t="s">
        <v>2</v>
      </c>
    </row>
    <row r="22300" spans="1:4" x14ac:dyDescent="0.2">
      <c r="A22300" s="263" t="s">
        <v>22280</v>
      </c>
      <c r="B22300" s="263" t="s">
        <v>34391</v>
      </c>
      <c r="C22300" s="263" t="s">
        <v>12</v>
      </c>
      <c r="D22300" t="s">
        <v>2</v>
      </c>
    </row>
    <row r="22301" spans="1:4" x14ac:dyDescent="0.2">
      <c r="A22301" s="263" t="s">
        <v>6212</v>
      </c>
      <c r="B22301" s="263" t="s">
        <v>34392</v>
      </c>
      <c r="C22301" s="263" t="s">
        <v>12</v>
      </c>
      <c r="D22301" t="s">
        <v>2</v>
      </c>
    </row>
    <row r="22302" spans="1:4" x14ac:dyDescent="0.2">
      <c r="A22302" s="263" t="s">
        <v>22281</v>
      </c>
      <c r="B22302" s="263" t="s">
        <v>34392</v>
      </c>
      <c r="C22302" s="263" t="s">
        <v>12</v>
      </c>
      <c r="D22302" t="s">
        <v>2</v>
      </c>
    </row>
    <row r="22303" spans="1:4" x14ac:dyDescent="0.2">
      <c r="A22303" s="263" t="s">
        <v>6213</v>
      </c>
      <c r="B22303" s="263" t="s">
        <v>34393</v>
      </c>
      <c r="C22303" s="263" t="s">
        <v>12</v>
      </c>
      <c r="D22303" t="s">
        <v>2</v>
      </c>
    </row>
    <row r="22304" spans="1:4" x14ac:dyDescent="0.2">
      <c r="A22304" s="263" t="s">
        <v>22282</v>
      </c>
      <c r="B22304" s="263" t="s">
        <v>34393</v>
      </c>
      <c r="C22304" s="263" t="s">
        <v>12</v>
      </c>
      <c r="D22304" t="s">
        <v>2</v>
      </c>
    </row>
    <row r="22305" spans="1:4" x14ac:dyDescent="0.2">
      <c r="A22305" s="263" t="s">
        <v>6214</v>
      </c>
      <c r="B22305" s="263" t="s">
        <v>34394</v>
      </c>
      <c r="C22305" s="263" t="s">
        <v>12</v>
      </c>
      <c r="D22305" t="s">
        <v>2</v>
      </c>
    </row>
    <row r="22306" spans="1:4" x14ac:dyDescent="0.2">
      <c r="A22306" s="263" t="s">
        <v>22283</v>
      </c>
      <c r="B22306" s="263" t="s">
        <v>34394</v>
      </c>
      <c r="C22306" s="263" t="s">
        <v>12</v>
      </c>
      <c r="D22306" t="s">
        <v>2</v>
      </c>
    </row>
    <row r="22307" spans="1:4" x14ac:dyDescent="0.2">
      <c r="A22307" s="263" t="s">
        <v>6215</v>
      </c>
      <c r="B22307" s="263" t="s">
        <v>34395</v>
      </c>
      <c r="C22307" s="263" t="s">
        <v>12</v>
      </c>
      <c r="D22307" t="s">
        <v>2</v>
      </c>
    </row>
    <row r="22308" spans="1:4" x14ac:dyDescent="0.2">
      <c r="A22308" s="263" t="s">
        <v>22284</v>
      </c>
      <c r="B22308" s="263" t="s">
        <v>34395</v>
      </c>
      <c r="C22308" s="263" t="s">
        <v>12</v>
      </c>
      <c r="D22308" t="s">
        <v>2</v>
      </c>
    </row>
    <row r="22309" spans="1:4" x14ac:dyDescent="0.2">
      <c r="A22309" s="263" t="s">
        <v>6216</v>
      </c>
      <c r="B22309" s="263" t="s">
        <v>34396</v>
      </c>
      <c r="C22309" s="263" t="s">
        <v>12</v>
      </c>
      <c r="D22309" t="s">
        <v>2</v>
      </c>
    </row>
    <row r="22310" spans="1:4" x14ac:dyDescent="0.2">
      <c r="A22310" s="263" t="s">
        <v>22285</v>
      </c>
      <c r="B22310" s="263" t="s">
        <v>34396</v>
      </c>
      <c r="C22310" s="263" t="s">
        <v>12</v>
      </c>
      <c r="D22310" t="s">
        <v>2</v>
      </c>
    </row>
    <row r="22311" spans="1:4" x14ac:dyDescent="0.2">
      <c r="A22311" s="263" t="s">
        <v>6217</v>
      </c>
      <c r="B22311" s="263" t="s">
        <v>34397</v>
      </c>
      <c r="C22311" s="263" t="s">
        <v>12</v>
      </c>
      <c r="D22311" t="s">
        <v>2</v>
      </c>
    </row>
    <row r="22312" spans="1:4" x14ac:dyDescent="0.2">
      <c r="A22312" s="263" t="s">
        <v>22286</v>
      </c>
      <c r="B22312" s="263" t="s">
        <v>34397</v>
      </c>
      <c r="C22312" s="263" t="s">
        <v>12</v>
      </c>
      <c r="D22312" t="s">
        <v>2</v>
      </c>
    </row>
    <row r="22313" spans="1:4" x14ac:dyDescent="0.2">
      <c r="A22313" s="263" t="s">
        <v>6218</v>
      </c>
      <c r="B22313" s="263" t="s">
        <v>34398</v>
      </c>
      <c r="C22313" s="263" t="s">
        <v>12</v>
      </c>
      <c r="D22313" t="s">
        <v>2</v>
      </c>
    </row>
    <row r="22314" spans="1:4" x14ac:dyDescent="0.2">
      <c r="A22314" s="263" t="s">
        <v>22287</v>
      </c>
      <c r="B22314" s="263" t="s">
        <v>34398</v>
      </c>
      <c r="C22314" s="263" t="s">
        <v>12</v>
      </c>
      <c r="D22314" t="s">
        <v>2</v>
      </c>
    </row>
    <row r="22315" spans="1:4" x14ac:dyDescent="0.2">
      <c r="A22315" s="263" t="s">
        <v>6219</v>
      </c>
      <c r="B22315" s="263" t="s">
        <v>34399</v>
      </c>
      <c r="C22315" s="263" t="s">
        <v>12</v>
      </c>
      <c r="D22315" t="s">
        <v>2</v>
      </c>
    </row>
    <row r="22316" spans="1:4" x14ac:dyDescent="0.2">
      <c r="A22316" s="263" t="s">
        <v>22288</v>
      </c>
      <c r="B22316" s="263" t="s">
        <v>34399</v>
      </c>
      <c r="C22316" s="263" t="s">
        <v>12</v>
      </c>
      <c r="D22316" t="s">
        <v>2</v>
      </c>
    </row>
    <row r="22317" spans="1:4" x14ac:dyDescent="0.2">
      <c r="A22317" s="263" t="s">
        <v>6220</v>
      </c>
      <c r="B22317" s="263" t="s">
        <v>34400</v>
      </c>
      <c r="C22317" s="263" t="s">
        <v>12</v>
      </c>
      <c r="D22317" t="s">
        <v>2</v>
      </c>
    </row>
    <row r="22318" spans="1:4" x14ac:dyDescent="0.2">
      <c r="A22318" s="263" t="s">
        <v>22289</v>
      </c>
      <c r="B22318" s="263" t="s">
        <v>34400</v>
      </c>
      <c r="C22318" s="263" t="s">
        <v>12</v>
      </c>
      <c r="D22318" t="s">
        <v>2</v>
      </c>
    </row>
    <row r="22319" spans="1:4" x14ac:dyDescent="0.2">
      <c r="A22319" s="263" t="s">
        <v>6221</v>
      </c>
      <c r="B22319" s="263" t="s">
        <v>34401</v>
      </c>
      <c r="C22319" s="263" t="s">
        <v>12</v>
      </c>
      <c r="D22319" t="s">
        <v>2</v>
      </c>
    </row>
    <row r="22320" spans="1:4" x14ac:dyDescent="0.2">
      <c r="A22320" s="263" t="s">
        <v>22290</v>
      </c>
      <c r="B22320" s="263" t="s">
        <v>34401</v>
      </c>
      <c r="C22320" s="263" t="s">
        <v>12</v>
      </c>
      <c r="D22320" t="s">
        <v>2</v>
      </c>
    </row>
    <row r="22321" spans="1:4" x14ac:dyDescent="0.2">
      <c r="A22321" s="263" t="s">
        <v>6222</v>
      </c>
      <c r="B22321" s="263" t="s">
        <v>34402</v>
      </c>
      <c r="C22321" s="263" t="s">
        <v>12</v>
      </c>
      <c r="D22321" t="s">
        <v>2</v>
      </c>
    </row>
    <row r="22322" spans="1:4" x14ac:dyDescent="0.2">
      <c r="A22322" s="263" t="s">
        <v>22291</v>
      </c>
      <c r="B22322" s="263" t="s">
        <v>34402</v>
      </c>
      <c r="C22322" s="263" t="s">
        <v>12</v>
      </c>
      <c r="D22322" t="s">
        <v>2</v>
      </c>
    </row>
    <row r="22323" spans="1:4" x14ac:dyDescent="0.2">
      <c r="A22323" s="263" t="s">
        <v>6223</v>
      </c>
      <c r="B22323" s="263" t="s">
        <v>34403</v>
      </c>
      <c r="C22323" s="263" t="s">
        <v>12</v>
      </c>
      <c r="D22323" t="s">
        <v>2</v>
      </c>
    </row>
    <row r="22324" spans="1:4" x14ac:dyDescent="0.2">
      <c r="A22324" s="263" t="s">
        <v>22292</v>
      </c>
      <c r="B22324" s="263" t="s">
        <v>34403</v>
      </c>
      <c r="C22324" s="263" t="s">
        <v>12</v>
      </c>
      <c r="D22324" t="s">
        <v>2</v>
      </c>
    </row>
    <row r="22325" spans="1:4" x14ac:dyDescent="0.2">
      <c r="A22325" s="263" t="s">
        <v>6224</v>
      </c>
      <c r="B22325" s="263" t="s">
        <v>34404</v>
      </c>
      <c r="C22325" s="263" t="s">
        <v>12</v>
      </c>
      <c r="D22325" t="s">
        <v>2</v>
      </c>
    </row>
    <row r="22326" spans="1:4" x14ac:dyDescent="0.2">
      <c r="A22326" s="263" t="s">
        <v>22293</v>
      </c>
      <c r="B22326" s="263" t="s">
        <v>34404</v>
      </c>
      <c r="C22326" s="263" t="s">
        <v>12</v>
      </c>
      <c r="D22326" t="s">
        <v>2</v>
      </c>
    </row>
    <row r="22327" spans="1:4" x14ac:dyDescent="0.2">
      <c r="A22327" s="263" t="s">
        <v>6225</v>
      </c>
      <c r="B22327" s="263" t="s">
        <v>34405</v>
      </c>
      <c r="C22327" s="263" t="s">
        <v>12</v>
      </c>
      <c r="D22327" t="s">
        <v>2</v>
      </c>
    </row>
    <row r="22328" spans="1:4" x14ac:dyDescent="0.2">
      <c r="A22328" s="263" t="s">
        <v>22294</v>
      </c>
      <c r="B22328" s="263" t="s">
        <v>34405</v>
      </c>
      <c r="C22328" s="263" t="s">
        <v>12</v>
      </c>
      <c r="D22328" t="s">
        <v>2</v>
      </c>
    </row>
    <row r="22329" spans="1:4" x14ac:dyDescent="0.2">
      <c r="A22329" s="263" t="s">
        <v>6226</v>
      </c>
      <c r="B22329" s="263" t="s">
        <v>34406</v>
      </c>
      <c r="C22329" s="263" t="s">
        <v>12</v>
      </c>
      <c r="D22329" t="s">
        <v>2</v>
      </c>
    </row>
    <row r="22330" spans="1:4" x14ac:dyDescent="0.2">
      <c r="A22330" s="263" t="s">
        <v>22295</v>
      </c>
      <c r="B22330" s="263" t="s">
        <v>34406</v>
      </c>
      <c r="C22330" s="263" t="s">
        <v>12</v>
      </c>
      <c r="D22330" t="s">
        <v>2</v>
      </c>
    </row>
    <row r="22331" spans="1:4" x14ac:dyDescent="0.2">
      <c r="A22331" s="263" t="s">
        <v>6227</v>
      </c>
      <c r="B22331" s="263" t="s">
        <v>34407</v>
      </c>
      <c r="C22331" s="263" t="s">
        <v>12</v>
      </c>
      <c r="D22331" t="s">
        <v>2</v>
      </c>
    </row>
    <row r="22332" spans="1:4" x14ac:dyDescent="0.2">
      <c r="A22332" s="263" t="s">
        <v>22296</v>
      </c>
      <c r="B22332" s="263" t="s">
        <v>34407</v>
      </c>
      <c r="C22332" s="263" t="s">
        <v>12</v>
      </c>
      <c r="D22332" t="s">
        <v>2</v>
      </c>
    </row>
    <row r="22333" spans="1:4" x14ac:dyDescent="0.2">
      <c r="A22333" s="263" t="s">
        <v>6228</v>
      </c>
      <c r="B22333" s="263" t="s">
        <v>34408</v>
      </c>
      <c r="C22333" s="263" t="s">
        <v>12</v>
      </c>
      <c r="D22333" t="s">
        <v>2</v>
      </c>
    </row>
    <row r="22334" spans="1:4" x14ac:dyDescent="0.2">
      <c r="A22334" s="263" t="s">
        <v>22297</v>
      </c>
      <c r="B22334" s="263" t="s">
        <v>34408</v>
      </c>
      <c r="C22334" s="263" t="s">
        <v>12</v>
      </c>
      <c r="D22334" t="s">
        <v>2</v>
      </c>
    </row>
    <row r="22335" spans="1:4" x14ac:dyDescent="0.2">
      <c r="A22335" s="263" t="s">
        <v>6229</v>
      </c>
      <c r="B22335" s="263" t="s">
        <v>34409</v>
      </c>
      <c r="C22335" s="263" t="s">
        <v>12</v>
      </c>
      <c r="D22335" t="s">
        <v>2</v>
      </c>
    </row>
    <row r="22336" spans="1:4" x14ac:dyDescent="0.2">
      <c r="A22336" s="263" t="s">
        <v>22298</v>
      </c>
      <c r="B22336" s="263" t="s">
        <v>34409</v>
      </c>
      <c r="C22336" s="263" t="s">
        <v>12</v>
      </c>
      <c r="D22336" t="s">
        <v>2</v>
      </c>
    </row>
    <row r="22337" spans="1:4" x14ac:dyDescent="0.2">
      <c r="A22337" s="263" t="s">
        <v>6230</v>
      </c>
      <c r="B22337" s="263" t="s">
        <v>34410</v>
      </c>
      <c r="C22337" s="263" t="s">
        <v>12</v>
      </c>
      <c r="D22337" t="s">
        <v>2</v>
      </c>
    </row>
    <row r="22338" spans="1:4" x14ac:dyDescent="0.2">
      <c r="A22338" s="263" t="s">
        <v>22299</v>
      </c>
      <c r="B22338" s="263" t="s">
        <v>34410</v>
      </c>
      <c r="C22338" s="263" t="s">
        <v>12</v>
      </c>
      <c r="D22338" t="s">
        <v>2</v>
      </c>
    </row>
    <row r="22339" spans="1:4" x14ac:dyDescent="0.2">
      <c r="A22339" s="263" t="s">
        <v>6231</v>
      </c>
      <c r="B22339" s="263" t="s">
        <v>34411</v>
      </c>
      <c r="C22339" s="263" t="s">
        <v>12</v>
      </c>
      <c r="D22339" t="s">
        <v>2</v>
      </c>
    </row>
    <row r="22340" spans="1:4" x14ac:dyDescent="0.2">
      <c r="A22340" s="263" t="s">
        <v>22300</v>
      </c>
      <c r="B22340" s="263" t="s">
        <v>34411</v>
      </c>
      <c r="C22340" s="263" t="s">
        <v>12</v>
      </c>
      <c r="D22340" t="s">
        <v>2</v>
      </c>
    </row>
    <row r="22341" spans="1:4" x14ac:dyDescent="0.2">
      <c r="A22341" s="263" t="s">
        <v>6232</v>
      </c>
      <c r="B22341" s="263" t="s">
        <v>34412</v>
      </c>
      <c r="C22341" s="263" t="s">
        <v>12</v>
      </c>
      <c r="D22341" t="s">
        <v>2</v>
      </c>
    </row>
    <row r="22342" spans="1:4" x14ac:dyDescent="0.2">
      <c r="A22342" s="263" t="s">
        <v>22301</v>
      </c>
      <c r="B22342" s="263" t="s">
        <v>34412</v>
      </c>
      <c r="C22342" s="263" t="s">
        <v>12</v>
      </c>
      <c r="D22342" t="s">
        <v>2</v>
      </c>
    </row>
    <row r="22343" spans="1:4" x14ac:dyDescent="0.2">
      <c r="A22343" s="263" t="s">
        <v>6233</v>
      </c>
      <c r="B22343" s="263" t="s">
        <v>34413</v>
      </c>
      <c r="C22343" s="263" t="s">
        <v>12</v>
      </c>
      <c r="D22343" t="s">
        <v>2</v>
      </c>
    </row>
    <row r="22344" spans="1:4" x14ac:dyDescent="0.2">
      <c r="A22344" s="263" t="s">
        <v>22302</v>
      </c>
      <c r="B22344" s="263" t="s">
        <v>34413</v>
      </c>
      <c r="C22344" s="263" t="s">
        <v>12</v>
      </c>
      <c r="D22344" t="s">
        <v>2</v>
      </c>
    </row>
    <row r="22345" spans="1:4" x14ac:dyDescent="0.2">
      <c r="A22345" s="263" t="s">
        <v>6234</v>
      </c>
      <c r="B22345" s="263" t="s">
        <v>34414</v>
      </c>
      <c r="C22345" s="263" t="s">
        <v>12</v>
      </c>
      <c r="D22345" t="s">
        <v>2</v>
      </c>
    </row>
    <row r="22346" spans="1:4" x14ac:dyDescent="0.2">
      <c r="A22346" s="263" t="s">
        <v>22303</v>
      </c>
      <c r="B22346" s="263" t="s">
        <v>34414</v>
      </c>
      <c r="C22346" s="263" t="s">
        <v>12</v>
      </c>
      <c r="D22346" t="s">
        <v>2</v>
      </c>
    </row>
    <row r="22347" spans="1:4" x14ac:dyDescent="0.2">
      <c r="A22347" s="263" t="s">
        <v>11153</v>
      </c>
      <c r="B22347" s="263" t="s">
        <v>34415</v>
      </c>
      <c r="C22347" s="263" t="s">
        <v>12</v>
      </c>
      <c r="D22347" t="s">
        <v>2</v>
      </c>
    </row>
    <row r="22348" spans="1:4" x14ac:dyDescent="0.2">
      <c r="A22348" s="263" t="s">
        <v>22304</v>
      </c>
      <c r="B22348" s="263" t="s">
        <v>34415</v>
      </c>
      <c r="C22348" s="263" t="s">
        <v>12</v>
      </c>
      <c r="D22348" t="s">
        <v>2</v>
      </c>
    </row>
    <row r="22349" spans="1:4" x14ac:dyDescent="0.2">
      <c r="A22349" s="263" t="s">
        <v>11154</v>
      </c>
      <c r="B22349" s="263" t="s">
        <v>34416</v>
      </c>
      <c r="C22349" s="263" t="s">
        <v>12</v>
      </c>
      <c r="D22349" t="s">
        <v>2</v>
      </c>
    </row>
    <row r="22350" spans="1:4" x14ac:dyDescent="0.2">
      <c r="A22350" s="263" t="s">
        <v>22305</v>
      </c>
      <c r="B22350" s="263" t="s">
        <v>34416</v>
      </c>
      <c r="C22350" s="263" t="s">
        <v>12</v>
      </c>
      <c r="D22350" t="s">
        <v>2</v>
      </c>
    </row>
    <row r="22351" spans="1:4" x14ac:dyDescent="0.2">
      <c r="A22351" s="263" t="s">
        <v>11155</v>
      </c>
      <c r="B22351" s="263" t="s">
        <v>34417</v>
      </c>
      <c r="C22351" s="263" t="s">
        <v>12</v>
      </c>
      <c r="D22351" t="s">
        <v>2</v>
      </c>
    </row>
    <row r="22352" spans="1:4" x14ac:dyDescent="0.2">
      <c r="A22352" s="263" t="s">
        <v>22306</v>
      </c>
      <c r="B22352" s="263" t="s">
        <v>34417</v>
      </c>
      <c r="C22352" s="263" t="s">
        <v>12</v>
      </c>
      <c r="D22352" t="s">
        <v>2</v>
      </c>
    </row>
    <row r="22353" spans="1:4" x14ac:dyDescent="0.2">
      <c r="A22353" s="263" t="s">
        <v>11156</v>
      </c>
      <c r="B22353" s="263" t="s">
        <v>34418</v>
      </c>
      <c r="C22353" s="263" t="s">
        <v>12</v>
      </c>
      <c r="D22353" t="s">
        <v>2</v>
      </c>
    </row>
    <row r="22354" spans="1:4" x14ac:dyDescent="0.2">
      <c r="A22354" s="263" t="s">
        <v>22307</v>
      </c>
      <c r="B22354" s="263" t="s">
        <v>34418</v>
      </c>
      <c r="C22354" s="263" t="s">
        <v>12</v>
      </c>
      <c r="D22354" t="s">
        <v>2</v>
      </c>
    </row>
    <row r="22355" spans="1:4" x14ac:dyDescent="0.2">
      <c r="A22355" s="263" t="s">
        <v>11157</v>
      </c>
      <c r="B22355" s="263" t="s">
        <v>34419</v>
      </c>
      <c r="C22355" s="263" t="s">
        <v>12</v>
      </c>
      <c r="D22355" t="s">
        <v>2</v>
      </c>
    </row>
    <row r="22356" spans="1:4" x14ac:dyDescent="0.2">
      <c r="A22356" s="263" t="s">
        <v>22308</v>
      </c>
      <c r="B22356" s="263" t="s">
        <v>34419</v>
      </c>
      <c r="C22356" s="263" t="s">
        <v>12</v>
      </c>
      <c r="D22356" t="s">
        <v>2</v>
      </c>
    </row>
    <row r="22357" spans="1:4" x14ac:dyDescent="0.2">
      <c r="A22357" s="263" t="s">
        <v>11158</v>
      </c>
      <c r="B22357" s="263" t="s">
        <v>34420</v>
      </c>
      <c r="C22357" s="263" t="s">
        <v>12</v>
      </c>
      <c r="D22357" t="s">
        <v>2</v>
      </c>
    </row>
    <row r="22358" spans="1:4" x14ac:dyDescent="0.2">
      <c r="A22358" s="263" t="s">
        <v>22309</v>
      </c>
      <c r="B22358" s="263" t="s">
        <v>34420</v>
      </c>
      <c r="C22358" s="263" t="s">
        <v>12</v>
      </c>
      <c r="D22358" t="s">
        <v>2</v>
      </c>
    </row>
    <row r="22359" spans="1:4" x14ac:dyDescent="0.2">
      <c r="A22359" s="263" t="s">
        <v>11159</v>
      </c>
      <c r="B22359" s="263" t="s">
        <v>34421</v>
      </c>
      <c r="C22359" s="263" t="s">
        <v>12</v>
      </c>
      <c r="D22359" t="s">
        <v>2</v>
      </c>
    </row>
    <row r="22360" spans="1:4" x14ac:dyDescent="0.2">
      <c r="A22360" s="263" t="s">
        <v>22310</v>
      </c>
      <c r="B22360" s="263" t="s">
        <v>34421</v>
      </c>
      <c r="C22360" s="263" t="s">
        <v>12</v>
      </c>
      <c r="D22360" t="s">
        <v>2</v>
      </c>
    </row>
    <row r="22361" spans="1:4" x14ac:dyDescent="0.2">
      <c r="A22361" s="263" t="s">
        <v>11160</v>
      </c>
      <c r="B22361" s="263" t="s">
        <v>34422</v>
      </c>
      <c r="C22361" s="263" t="s">
        <v>12</v>
      </c>
      <c r="D22361" t="s">
        <v>2</v>
      </c>
    </row>
    <row r="22362" spans="1:4" x14ac:dyDescent="0.2">
      <c r="A22362" s="263" t="s">
        <v>22311</v>
      </c>
      <c r="B22362" s="263" t="s">
        <v>34422</v>
      </c>
      <c r="C22362" s="263" t="s">
        <v>12</v>
      </c>
      <c r="D22362" t="s">
        <v>2</v>
      </c>
    </row>
    <row r="22363" spans="1:4" x14ac:dyDescent="0.2">
      <c r="A22363" s="263" t="s">
        <v>6235</v>
      </c>
      <c r="B22363" s="263" t="s">
        <v>34423</v>
      </c>
      <c r="C22363" s="263" t="s">
        <v>12</v>
      </c>
      <c r="D22363" t="s">
        <v>2</v>
      </c>
    </row>
    <row r="22364" spans="1:4" x14ac:dyDescent="0.2">
      <c r="A22364" s="263" t="s">
        <v>22312</v>
      </c>
      <c r="B22364" s="263" t="s">
        <v>34423</v>
      </c>
      <c r="C22364" s="263" t="s">
        <v>12</v>
      </c>
      <c r="D22364" t="s">
        <v>2</v>
      </c>
    </row>
    <row r="22365" spans="1:4" x14ac:dyDescent="0.2">
      <c r="A22365" s="263" t="s">
        <v>11161</v>
      </c>
      <c r="B22365" s="263" t="s">
        <v>24224</v>
      </c>
      <c r="C22365" s="263" t="s">
        <v>12</v>
      </c>
      <c r="D22365" t="s">
        <v>2</v>
      </c>
    </row>
    <row r="22366" spans="1:4" x14ac:dyDescent="0.2">
      <c r="A22366" s="263" t="s">
        <v>22313</v>
      </c>
      <c r="B22366" s="263" t="s">
        <v>24224</v>
      </c>
      <c r="C22366" s="263" t="s">
        <v>12</v>
      </c>
      <c r="D22366" t="s">
        <v>2</v>
      </c>
    </row>
    <row r="22367" spans="1:4" x14ac:dyDescent="0.2">
      <c r="A22367" s="263" t="s">
        <v>11162</v>
      </c>
      <c r="B22367" s="263" t="s">
        <v>11163</v>
      </c>
      <c r="C22367" s="263" t="s">
        <v>12</v>
      </c>
      <c r="D22367" t="s">
        <v>2</v>
      </c>
    </row>
    <row r="22368" spans="1:4" x14ac:dyDescent="0.2">
      <c r="A22368" s="263" t="s">
        <v>22314</v>
      </c>
      <c r="B22368" s="263" t="s">
        <v>11163</v>
      </c>
      <c r="C22368" s="263" t="s">
        <v>12</v>
      </c>
      <c r="D22368" t="s">
        <v>2</v>
      </c>
    </row>
    <row r="22369" spans="1:4" x14ac:dyDescent="0.2">
      <c r="A22369" s="263" t="s">
        <v>11164</v>
      </c>
      <c r="B22369" s="263" t="s">
        <v>34424</v>
      </c>
      <c r="C22369" s="263" t="s">
        <v>12</v>
      </c>
      <c r="D22369" t="s">
        <v>2</v>
      </c>
    </row>
    <row r="22370" spans="1:4" x14ac:dyDescent="0.2">
      <c r="A22370" s="263" t="s">
        <v>22315</v>
      </c>
      <c r="B22370" s="263" t="s">
        <v>34424</v>
      </c>
      <c r="C22370" s="263" t="s">
        <v>12</v>
      </c>
      <c r="D22370" t="s">
        <v>2</v>
      </c>
    </row>
    <row r="22371" spans="1:4" x14ac:dyDescent="0.2">
      <c r="A22371" s="263" t="s">
        <v>11165</v>
      </c>
      <c r="B22371" s="263" t="s">
        <v>24225</v>
      </c>
      <c r="C22371" s="263" t="s">
        <v>12</v>
      </c>
      <c r="D22371" t="s">
        <v>2</v>
      </c>
    </row>
    <row r="22372" spans="1:4" x14ac:dyDescent="0.2">
      <c r="A22372" s="263" t="s">
        <v>22316</v>
      </c>
      <c r="B22372" s="263" t="s">
        <v>24225</v>
      </c>
      <c r="C22372" s="263" t="s">
        <v>12</v>
      </c>
      <c r="D22372" t="s">
        <v>2</v>
      </c>
    </row>
    <row r="22373" spans="1:4" x14ac:dyDescent="0.2">
      <c r="A22373" s="263" t="s">
        <v>6236</v>
      </c>
      <c r="B22373" s="263" t="s">
        <v>34425</v>
      </c>
      <c r="C22373" s="263" t="s">
        <v>12</v>
      </c>
      <c r="D22373" t="s">
        <v>2</v>
      </c>
    </row>
    <row r="22374" spans="1:4" x14ac:dyDescent="0.2">
      <c r="A22374" s="263" t="s">
        <v>22317</v>
      </c>
      <c r="B22374" s="263" t="s">
        <v>34425</v>
      </c>
      <c r="C22374" s="263" t="s">
        <v>12</v>
      </c>
      <c r="D22374" t="s">
        <v>2</v>
      </c>
    </row>
    <row r="22375" spans="1:4" x14ac:dyDescent="0.2">
      <c r="A22375" s="263" t="s">
        <v>6237</v>
      </c>
      <c r="B22375" s="263" t="s">
        <v>34426</v>
      </c>
      <c r="C22375" s="263" t="s">
        <v>12</v>
      </c>
      <c r="D22375" t="s">
        <v>2</v>
      </c>
    </row>
    <row r="22376" spans="1:4" x14ac:dyDescent="0.2">
      <c r="A22376" s="263" t="s">
        <v>22318</v>
      </c>
      <c r="B22376" s="263" t="s">
        <v>34426</v>
      </c>
      <c r="C22376" s="263" t="s">
        <v>12</v>
      </c>
      <c r="D22376" t="s">
        <v>2</v>
      </c>
    </row>
    <row r="22377" spans="1:4" x14ac:dyDescent="0.2">
      <c r="A22377" s="263" t="s">
        <v>11166</v>
      </c>
      <c r="B22377" s="263" t="s">
        <v>35156</v>
      </c>
      <c r="C22377" s="263" t="s">
        <v>12</v>
      </c>
      <c r="D22377" t="s">
        <v>2</v>
      </c>
    </row>
    <row r="22378" spans="1:4" x14ac:dyDescent="0.2">
      <c r="A22378" s="263" t="s">
        <v>22319</v>
      </c>
      <c r="B22378" s="263" t="s">
        <v>35156</v>
      </c>
      <c r="C22378" s="263" t="s">
        <v>12</v>
      </c>
      <c r="D22378" t="s">
        <v>2</v>
      </c>
    </row>
    <row r="22379" spans="1:4" x14ac:dyDescent="0.2">
      <c r="A22379" s="263" t="s">
        <v>35157</v>
      </c>
      <c r="B22379" s="263" t="s">
        <v>35158</v>
      </c>
      <c r="C22379" s="263" t="s">
        <v>12</v>
      </c>
      <c r="D22379" t="s">
        <v>2</v>
      </c>
    </row>
    <row r="22380" spans="1:4" x14ac:dyDescent="0.2">
      <c r="A22380" s="263" t="s">
        <v>35159</v>
      </c>
      <c r="B22380" s="263" t="s">
        <v>35158</v>
      </c>
      <c r="C22380" s="263" t="s">
        <v>12</v>
      </c>
      <c r="D22380" t="s">
        <v>2</v>
      </c>
    </row>
    <row r="22381" spans="1:4" x14ac:dyDescent="0.2">
      <c r="A22381" s="263" t="s">
        <v>35160</v>
      </c>
      <c r="B22381" s="263" t="s">
        <v>35161</v>
      </c>
      <c r="C22381" s="263" t="s">
        <v>12</v>
      </c>
      <c r="D22381" t="s">
        <v>2</v>
      </c>
    </row>
    <row r="22382" spans="1:4" x14ac:dyDescent="0.2">
      <c r="A22382" s="263" t="s">
        <v>35162</v>
      </c>
      <c r="B22382" s="263" t="s">
        <v>35161</v>
      </c>
      <c r="C22382" s="263" t="s">
        <v>12</v>
      </c>
      <c r="D22382" t="s">
        <v>2</v>
      </c>
    </row>
    <row r="22383" spans="1:4" x14ac:dyDescent="0.2">
      <c r="A22383" s="263" t="s">
        <v>35163</v>
      </c>
      <c r="B22383" s="263" t="s">
        <v>35164</v>
      </c>
      <c r="C22383" s="263" t="s">
        <v>12</v>
      </c>
      <c r="D22383" t="s">
        <v>2</v>
      </c>
    </row>
    <row r="22384" spans="1:4" x14ac:dyDescent="0.2">
      <c r="A22384" s="263" t="s">
        <v>35165</v>
      </c>
      <c r="B22384" s="263" t="s">
        <v>35164</v>
      </c>
      <c r="C22384" s="263" t="s">
        <v>12</v>
      </c>
      <c r="D22384" t="s">
        <v>2</v>
      </c>
    </row>
    <row r="22385" spans="1:4" x14ac:dyDescent="0.2">
      <c r="A22385" s="263" t="s">
        <v>11167</v>
      </c>
      <c r="B22385" s="263" t="s">
        <v>35166</v>
      </c>
      <c r="C22385" s="263" t="s">
        <v>12</v>
      </c>
      <c r="D22385" t="s">
        <v>2</v>
      </c>
    </row>
    <row r="22386" spans="1:4" x14ac:dyDescent="0.2">
      <c r="A22386" s="263" t="s">
        <v>22320</v>
      </c>
      <c r="B22386" s="263" t="s">
        <v>35166</v>
      </c>
      <c r="C22386" s="263" t="s">
        <v>12</v>
      </c>
      <c r="D22386" t="s">
        <v>2</v>
      </c>
    </row>
    <row r="22387" spans="1:4" x14ac:dyDescent="0.2">
      <c r="A22387" s="263" t="s">
        <v>6238</v>
      </c>
      <c r="B22387" s="263" t="s">
        <v>34427</v>
      </c>
      <c r="C22387" s="263" t="s">
        <v>12</v>
      </c>
      <c r="D22387" t="s">
        <v>2</v>
      </c>
    </row>
    <row r="22388" spans="1:4" x14ac:dyDescent="0.2">
      <c r="A22388" s="263" t="s">
        <v>22321</v>
      </c>
      <c r="B22388" s="263" t="s">
        <v>34427</v>
      </c>
      <c r="C22388" s="263" t="s">
        <v>12</v>
      </c>
      <c r="D22388" t="s">
        <v>2</v>
      </c>
    </row>
    <row r="22389" spans="1:4" x14ac:dyDescent="0.2">
      <c r="A22389" s="263" t="s">
        <v>6239</v>
      </c>
      <c r="B22389" s="263" t="s">
        <v>34428</v>
      </c>
      <c r="C22389" s="263" t="s">
        <v>12</v>
      </c>
      <c r="D22389" t="s">
        <v>2</v>
      </c>
    </row>
    <row r="22390" spans="1:4" x14ac:dyDescent="0.2">
      <c r="A22390" s="263" t="s">
        <v>22322</v>
      </c>
      <c r="B22390" s="263" t="s">
        <v>34428</v>
      </c>
      <c r="C22390" s="263" t="s">
        <v>12</v>
      </c>
      <c r="D22390" t="s">
        <v>2</v>
      </c>
    </row>
    <row r="22391" spans="1:4" x14ac:dyDescent="0.2">
      <c r="A22391" s="263" t="s">
        <v>6240</v>
      </c>
      <c r="B22391" s="263" t="s">
        <v>34429</v>
      </c>
      <c r="C22391" s="263" t="s">
        <v>12</v>
      </c>
      <c r="D22391" t="s">
        <v>2</v>
      </c>
    </row>
    <row r="22392" spans="1:4" x14ac:dyDescent="0.2">
      <c r="A22392" s="263" t="s">
        <v>22323</v>
      </c>
      <c r="B22392" s="263" t="s">
        <v>34429</v>
      </c>
      <c r="C22392" s="263" t="s">
        <v>12</v>
      </c>
      <c r="D22392" t="s">
        <v>2</v>
      </c>
    </row>
    <row r="22393" spans="1:4" x14ac:dyDescent="0.2">
      <c r="A22393" s="263" t="s">
        <v>6241</v>
      </c>
      <c r="B22393" s="263" t="s">
        <v>34430</v>
      </c>
      <c r="C22393" s="263" t="s">
        <v>12</v>
      </c>
      <c r="D22393" t="s">
        <v>2</v>
      </c>
    </row>
    <row r="22394" spans="1:4" x14ac:dyDescent="0.2">
      <c r="A22394" s="263" t="s">
        <v>22324</v>
      </c>
      <c r="B22394" s="263" t="s">
        <v>34430</v>
      </c>
      <c r="C22394" s="263" t="s">
        <v>12</v>
      </c>
      <c r="D22394" t="s">
        <v>2</v>
      </c>
    </row>
    <row r="22395" spans="1:4" x14ac:dyDescent="0.2">
      <c r="A22395" s="263" t="s">
        <v>6242</v>
      </c>
      <c r="B22395" s="263" t="s">
        <v>34431</v>
      </c>
      <c r="C22395" s="263" t="s">
        <v>12</v>
      </c>
      <c r="D22395" t="s">
        <v>2</v>
      </c>
    </row>
    <row r="22396" spans="1:4" x14ac:dyDescent="0.2">
      <c r="A22396" s="263" t="s">
        <v>22325</v>
      </c>
      <c r="B22396" s="263" t="s">
        <v>34431</v>
      </c>
      <c r="C22396" s="263" t="s">
        <v>12</v>
      </c>
      <c r="D22396" t="s">
        <v>2</v>
      </c>
    </row>
    <row r="22397" spans="1:4" x14ac:dyDescent="0.2">
      <c r="A22397" s="263" t="s">
        <v>6243</v>
      </c>
      <c r="B22397" s="263" t="s">
        <v>34432</v>
      </c>
      <c r="C22397" s="263" t="s">
        <v>12</v>
      </c>
      <c r="D22397" t="s">
        <v>2</v>
      </c>
    </row>
    <row r="22398" spans="1:4" x14ac:dyDescent="0.2">
      <c r="A22398" s="263" t="s">
        <v>22326</v>
      </c>
      <c r="B22398" s="263" t="s">
        <v>34432</v>
      </c>
      <c r="C22398" s="263" t="s">
        <v>12</v>
      </c>
      <c r="D22398" t="s">
        <v>2</v>
      </c>
    </row>
    <row r="22399" spans="1:4" x14ac:dyDescent="0.2">
      <c r="A22399" s="263" t="s">
        <v>6244</v>
      </c>
      <c r="B22399" s="263" t="s">
        <v>34433</v>
      </c>
      <c r="C22399" s="263" t="s">
        <v>12</v>
      </c>
      <c r="D22399" t="s">
        <v>2</v>
      </c>
    </row>
    <row r="22400" spans="1:4" x14ac:dyDescent="0.2">
      <c r="A22400" s="263" t="s">
        <v>22327</v>
      </c>
      <c r="B22400" s="263" t="s">
        <v>34433</v>
      </c>
      <c r="C22400" s="263" t="s">
        <v>12</v>
      </c>
      <c r="D22400" t="s">
        <v>2</v>
      </c>
    </row>
    <row r="22401" spans="1:4" x14ac:dyDescent="0.2">
      <c r="A22401" s="263" t="s">
        <v>6245</v>
      </c>
      <c r="B22401" s="263" t="s">
        <v>34434</v>
      </c>
      <c r="C22401" s="263" t="s">
        <v>12</v>
      </c>
      <c r="D22401" t="s">
        <v>2</v>
      </c>
    </row>
    <row r="22402" spans="1:4" x14ac:dyDescent="0.2">
      <c r="A22402" s="263" t="s">
        <v>22328</v>
      </c>
      <c r="B22402" s="263" t="s">
        <v>34434</v>
      </c>
      <c r="C22402" s="263" t="s">
        <v>12</v>
      </c>
      <c r="D22402" t="s">
        <v>2</v>
      </c>
    </row>
    <row r="22403" spans="1:4" x14ac:dyDescent="0.2">
      <c r="A22403" s="263" t="s">
        <v>6246</v>
      </c>
      <c r="B22403" s="263" t="s">
        <v>34435</v>
      </c>
      <c r="C22403" s="263" t="s">
        <v>12</v>
      </c>
      <c r="D22403" t="s">
        <v>2</v>
      </c>
    </row>
    <row r="22404" spans="1:4" x14ac:dyDescent="0.2">
      <c r="A22404" s="263" t="s">
        <v>22329</v>
      </c>
      <c r="B22404" s="263" t="s">
        <v>34435</v>
      </c>
      <c r="C22404" s="263" t="s">
        <v>12</v>
      </c>
      <c r="D22404" t="s">
        <v>2</v>
      </c>
    </row>
    <row r="22405" spans="1:4" x14ac:dyDescent="0.2">
      <c r="A22405" s="263" t="s">
        <v>6247</v>
      </c>
      <c r="B22405" s="263" t="s">
        <v>34436</v>
      </c>
      <c r="C22405" s="263" t="s">
        <v>12</v>
      </c>
      <c r="D22405" t="s">
        <v>2</v>
      </c>
    </row>
    <row r="22406" spans="1:4" x14ac:dyDescent="0.2">
      <c r="A22406" s="263" t="s">
        <v>22330</v>
      </c>
      <c r="B22406" s="263" t="s">
        <v>34436</v>
      </c>
      <c r="C22406" s="263" t="s">
        <v>12</v>
      </c>
      <c r="D22406" t="s">
        <v>2</v>
      </c>
    </row>
    <row r="22407" spans="1:4" x14ac:dyDescent="0.2">
      <c r="A22407" s="263" t="s">
        <v>6248</v>
      </c>
      <c r="B22407" s="263" t="s">
        <v>34437</v>
      </c>
      <c r="C22407" s="263" t="s">
        <v>12</v>
      </c>
      <c r="D22407" t="s">
        <v>2</v>
      </c>
    </row>
    <row r="22408" spans="1:4" x14ac:dyDescent="0.2">
      <c r="A22408" s="263" t="s">
        <v>22331</v>
      </c>
      <c r="B22408" s="263" t="s">
        <v>34437</v>
      </c>
      <c r="C22408" s="263" t="s">
        <v>12</v>
      </c>
      <c r="D22408" t="s">
        <v>2</v>
      </c>
    </row>
    <row r="22409" spans="1:4" x14ac:dyDescent="0.2">
      <c r="A22409" s="263" t="s">
        <v>6249</v>
      </c>
      <c r="B22409" s="263" t="s">
        <v>34438</v>
      </c>
      <c r="C22409" s="263" t="s">
        <v>12</v>
      </c>
      <c r="D22409" t="s">
        <v>2</v>
      </c>
    </row>
    <row r="22410" spans="1:4" x14ac:dyDescent="0.2">
      <c r="A22410" s="263" t="s">
        <v>22332</v>
      </c>
      <c r="B22410" s="263" t="s">
        <v>34438</v>
      </c>
      <c r="C22410" s="263" t="s">
        <v>12</v>
      </c>
      <c r="D22410" t="s">
        <v>2</v>
      </c>
    </row>
    <row r="22411" spans="1:4" x14ac:dyDescent="0.2">
      <c r="A22411" s="263" t="s">
        <v>11168</v>
      </c>
      <c r="B22411" s="263" t="s">
        <v>34439</v>
      </c>
      <c r="C22411" s="263" t="s">
        <v>12</v>
      </c>
      <c r="D22411" t="s">
        <v>2</v>
      </c>
    </row>
    <row r="22412" spans="1:4" x14ac:dyDescent="0.2">
      <c r="A22412" s="263" t="s">
        <v>22333</v>
      </c>
      <c r="B22412" s="263" t="s">
        <v>34439</v>
      </c>
      <c r="C22412" s="263" t="s">
        <v>12</v>
      </c>
      <c r="D22412" t="s">
        <v>2</v>
      </c>
    </row>
    <row r="22413" spans="1:4" x14ac:dyDescent="0.2">
      <c r="A22413" s="263" t="s">
        <v>11169</v>
      </c>
      <c r="B22413" s="263" t="s">
        <v>34440</v>
      </c>
      <c r="C22413" s="263" t="s">
        <v>12</v>
      </c>
      <c r="D22413" t="s">
        <v>2</v>
      </c>
    </row>
    <row r="22414" spans="1:4" x14ac:dyDescent="0.2">
      <c r="A22414" s="263" t="s">
        <v>22334</v>
      </c>
      <c r="B22414" s="263" t="s">
        <v>34440</v>
      </c>
      <c r="C22414" s="263" t="s">
        <v>12</v>
      </c>
      <c r="D22414" t="s">
        <v>2</v>
      </c>
    </row>
    <row r="22415" spans="1:4" x14ac:dyDescent="0.2">
      <c r="A22415" s="263" t="s">
        <v>11170</v>
      </c>
      <c r="B22415" s="263" t="s">
        <v>23331</v>
      </c>
      <c r="C22415" s="263" t="s">
        <v>12</v>
      </c>
      <c r="D22415" t="s">
        <v>2</v>
      </c>
    </row>
    <row r="22416" spans="1:4" x14ac:dyDescent="0.2">
      <c r="A22416" s="263" t="s">
        <v>22335</v>
      </c>
      <c r="B22416" s="263" t="s">
        <v>23331</v>
      </c>
      <c r="C22416" s="263" t="s">
        <v>12</v>
      </c>
      <c r="D22416" t="s">
        <v>2</v>
      </c>
    </row>
    <row r="22417" spans="1:4" x14ac:dyDescent="0.2">
      <c r="A22417" s="263" t="s">
        <v>11171</v>
      </c>
      <c r="B22417" s="263" t="s">
        <v>34441</v>
      </c>
      <c r="C22417" s="263" t="s">
        <v>12</v>
      </c>
      <c r="D22417" t="s">
        <v>2</v>
      </c>
    </row>
    <row r="22418" spans="1:4" x14ac:dyDescent="0.2">
      <c r="A22418" s="263" t="s">
        <v>22336</v>
      </c>
      <c r="B22418" s="263" t="s">
        <v>34441</v>
      </c>
      <c r="C22418" s="263" t="s">
        <v>12</v>
      </c>
      <c r="D22418" t="s">
        <v>2</v>
      </c>
    </row>
    <row r="22419" spans="1:4" x14ac:dyDescent="0.2">
      <c r="A22419" s="263" t="s">
        <v>11172</v>
      </c>
      <c r="B22419" s="263" t="s">
        <v>34442</v>
      </c>
      <c r="C22419" s="263" t="s">
        <v>12</v>
      </c>
      <c r="D22419" t="s">
        <v>2</v>
      </c>
    </row>
    <row r="22420" spans="1:4" x14ac:dyDescent="0.2">
      <c r="A22420" s="263" t="s">
        <v>22337</v>
      </c>
      <c r="B22420" s="263" t="s">
        <v>34442</v>
      </c>
      <c r="C22420" s="263" t="s">
        <v>12</v>
      </c>
      <c r="D22420" t="s">
        <v>2</v>
      </c>
    </row>
    <row r="22421" spans="1:4" x14ac:dyDescent="0.2">
      <c r="A22421" s="263" t="s">
        <v>11173</v>
      </c>
      <c r="B22421" s="263" t="s">
        <v>34443</v>
      </c>
      <c r="C22421" s="263" t="s">
        <v>12</v>
      </c>
      <c r="D22421" t="s">
        <v>2</v>
      </c>
    </row>
    <row r="22422" spans="1:4" x14ac:dyDescent="0.2">
      <c r="A22422" s="263" t="s">
        <v>22338</v>
      </c>
      <c r="B22422" s="263" t="s">
        <v>34443</v>
      </c>
      <c r="C22422" s="263" t="s">
        <v>12</v>
      </c>
      <c r="D22422" t="s">
        <v>2</v>
      </c>
    </row>
    <row r="22423" spans="1:4" x14ac:dyDescent="0.2">
      <c r="A22423" s="263" t="s">
        <v>11174</v>
      </c>
      <c r="B22423" s="263" t="s">
        <v>34444</v>
      </c>
      <c r="C22423" s="263" t="s">
        <v>12</v>
      </c>
      <c r="D22423" t="s">
        <v>2</v>
      </c>
    </row>
    <row r="22424" spans="1:4" x14ac:dyDescent="0.2">
      <c r="A22424" s="263" t="s">
        <v>22339</v>
      </c>
      <c r="B22424" s="263" t="s">
        <v>34444</v>
      </c>
      <c r="C22424" s="263" t="s">
        <v>12</v>
      </c>
      <c r="D22424" t="s">
        <v>2</v>
      </c>
    </row>
    <row r="22425" spans="1:4" x14ac:dyDescent="0.2">
      <c r="A22425" s="263" t="s">
        <v>11175</v>
      </c>
      <c r="B22425" s="263" t="s">
        <v>34445</v>
      </c>
      <c r="C22425" s="263" t="s">
        <v>12</v>
      </c>
      <c r="D22425" t="s">
        <v>2</v>
      </c>
    </row>
    <row r="22426" spans="1:4" x14ac:dyDescent="0.2">
      <c r="A22426" s="263" t="s">
        <v>22340</v>
      </c>
      <c r="B22426" s="263" t="s">
        <v>34445</v>
      </c>
      <c r="C22426" s="263" t="s">
        <v>12</v>
      </c>
      <c r="D22426" t="s">
        <v>2</v>
      </c>
    </row>
    <row r="22427" spans="1:4" x14ac:dyDescent="0.2">
      <c r="A22427" s="263" t="s">
        <v>11176</v>
      </c>
      <c r="B22427" s="263" t="s">
        <v>34446</v>
      </c>
      <c r="C22427" s="263" t="s">
        <v>12</v>
      </c>
      <c r="D22427" t="s">
        <v>2</v>
      </c>
    </row>
    <row r="22428" spans="1:4" x14ac:dyDescent="0.2">
      <c r="A22428" s="263" t="s">
        <v>22341</v>
      </c>
      <c r="B22428" s="263" t="s">
        <v>34446</v>
      </c>
      <c r="C22428" s="263" t="s">
        <v>12</v>
      </c>
      <c r="D22428" t="s">
        <v>2</v>
      </c>
    </row>
    <row r="22429" spans="1:4" x14ac:dyDescent="0.2">
      <c r="A22429" s="263" t="s">
        <v>11177</v>
      </c>
      <c r="B22429" s="263" t="s">
        <v>34447</v>
      </c>
      <c r="C22429" s="263" t="s">
        <v>12</v>
      </c>
      <c r="D22429" t="s">
        <v>2</v>
      </c>
    </row>
    <row r="22430" spans="1:4" x14ac:dyDescent="0.2">
      <c r="A22430" s="263" t="s">
        <v>22342</v>
      </c>
      <c r="B22430" s="263" t="s">
        <v>34447</v>
      </c>
      <c r="C22430" s="263" t="s">
        <v>12</v>
      </c>
      <c r="D22430" t="s">
        <v>2</v>
      </c>
    </row>
    <row r="22431" spans="1:4" x14ac:dyDescent="0.2">
      <c r="A22431" s="263" t="s">
        <v>11178</v>
      </c>
      <c r="B22431" s="263" t="s">
        <v>34448</v>
      </c>
      <c r="C22431" s="263" t="s">
        <v>12</v>
      </c>
      <c r="D22431" t="s">
        <v>2</v>
      </c>
    </row>
    <row r="22432" spans="1:4" x14ac:dyDescent="0.2">
      <c r="A22432" s="263" t="s">
        <v>22343</v>
      </c>
      <c r="B22432" s="263" t="s">
        <v>34448</v>
      </c>
      <c r="C22432" s="263" t="s">
        <v>12</v>
      </c>
      <c r="D22432" t="s">
        <v>2</v>
      </c>
    </row>
    <row r="22433" spans="1:4" x14ac:dyDescent="0.2">
      <c r="A22433" s="263" t="s">
        <v>11179</v>
      </c>
      <c r="B22433" s="263" t="s">
        <v>34449</v>
      </c>
      <c r="C22433" s="263" t="s">
        <v>12</v>
      </c>
      <c r="D22433" t="s">
        <v>2</v>
      </c>
    </row>
    <row r="22434" spans="1:4" x14ac:dyDescent="0.2">
      <c r="A22434" s="263" t="s">
        <v>22344</v>
      </c>
      <c r="B22434" s="263" t="s">
        <v>34449</v>
      </c>
      <c r="C22434" s="263" t="s">
        <v>12</v>
      </c>
      <c r="D22434" t="s">
        <v>2</v>
      </c>
    </row>
    <row r="22435" spans="1:4" x14ac:dyDescent="0.2">
      <c r="A22435" s="263" t="s">
        <v>11180</v>
      </c>
      <c r="B22435" s="263" t="s">
        <v>34450</v>
      </c>
      <c r="C22435" s="263" t="s">
        <v>12</v>
      </c>
      <c r="D22435" t="s">
        <v>2</v>
      </c>
    </row>
    <row r="22436" spans="1:4" x14ac:dyDescent="0.2">
      <c r="A22436" s="263" t="s">
        <v>22345</v>
      </c>
      <c r="B22436" s="263" t="s">
        <v>34450</v>
      </c>
      <c r="C22436" s="263" t="s">
        <v>12</v>
      </c>
      <c r="D22436" t="s">
        <v>2</v>
      </c>
    </row>
    <row r="22437" spans="1:4" x14ac:dyDescent="0.2">
      <c r="A22437" s="263" t="s">
        <v>11181</v>
      </c>
      <c r="B22437" s="263" t="s">
        <v>34451</v>
      </c>
      <c r="C22437" s="263" t="s">
        <v>12</v>
      </c>
      <c r="D22437" t="s">
        <v>2</v>
      </c>
    </row>
    <row r="22438" spans="1:4" x14ac:dyDescent="0.2">
      <c r="A22438" s="263" t="s">
        <v>22346</v>
      </c>
      <c r="B22438" s="263" t="s">
        <v>34451</v>
      </c>
      <c r="C22438" s="263" t="s">
        <v>12</v>
      </c>
      <c r="D22438" t="s">
        <v>2</v>
      </c>
    </row>
    <row r="22439" spans="1:4" x14ac:dyDescent="0.2">
      <c r="A22439" s="263" t="s">
        <v>11182</v>
      </c>
      <c r="B22439" s="263" t="s">
        <v>34452</v>
      </c>
      <c r="C22439" s="263" t="s">
        <v>12</v>
      </c>
      <c r="D22439" t="s">
        <v>2</v>
      </c>
    </row>
    <row r="22440" spans="1:4" x14ac:dyDescent="0.2">
      <c r="A22440" s="263" t="s">
        <v>22347</v>
      </c>
      <c r="B22440" s="263" t="s">
        <v>34452</v>
      </c>
      <c r="C22440" s="263" t="s">
        <v>12</v>
      </c>
      <c r="D22440" t="s">
        <v>2</v>
      </c>
    </row>
    <row r="22441" spans="1:4" x14ac:dyDescent="0.2">
      <c r="A22441" s="263" t="s">
        <v>11183</v>
      </c>
      <c r="B22441" s="263" t="s">
        <v>34453</v>
      </c>
      <c r="C22441" s="263" t="s">
        <v>12</v>
      </c>
      <c r="D22441" t="s">
        <v>2</v>
      </c>
    </row>
    <row r="22442" spans="1:4" x14ac:dyDescent="0.2">
      <c r="A22442" s="263" t="s">
        <v>22348</v>
      </c>
      <c r="B22442" s="263" t="s">
        <v>34453</v>
      </c>
      <c r="C22442" s="263" t="s">
        <v>12</v>
      </c>
      <c r="D22442" t="s">
        <v>2</v>
      </c>
    </row>
    <row r="22443" spans="1:4" x14ac:dyDescent="0.2">
      <c r="A22443" s="263" t="s">
        <v>11184</v>
      </c>
      <c r="B22443" s="263" t="s">
        <v>34454</v>
      </c>
      <c r="C22443" s="263" t="s">
        <v>12</v>
      </c>
      <c r="D22443" t="s">
        <v>2</v>
      </c>
    </row>
    <row r="22444" spans="1:4" x14ac:dyDescent="0.2">
      <c r="A22444" s="263" t="s">
        <v>22349</v>
      </c>
      <c r="B22444" s="263" t="s">
        <v>34454</v>
      </c>
      <c r="C22444" s="263" t="s">
        <v>12</v>
      </c>
      <c r="D22444" t="s">
        <v>2</v>
      </c>
    </row>
    <row r="22445" spans="1:4" x14ac:dyDescent="0.2">
      <c r="A22445" s="263" t="s">
        <v>6250</v>
      </c>
      <c r="B22445" s="263" t="s">
        <v>34455</v>
      </c>
      <c r="C22445" s="263" t="s">
        <v>12</v>
      </c>
      <c r="D22445" t="s">
        <v>2</v>
      </c>
    </row>
    <row r="22446" spans="1:4" x14ac:dyDescent="0.2">
      <c r="A22446" s="263" t="s">
        <v>22350</v>
      </c>
      <c r="B22446" s="263" t="s">
        <v>34455</v>
      </c>
      <c r="C22446" s="263" t="s">
        <v>12</v>
      </c>
      <c r="D22446" t="s">
        <v>2</v>
      </c>
    </row>
    <row r="22447" spans="1:4" x14ac:dyDescent="0.2">
      <c r="A22447" s="263" t="s">
        <v>6251</v>
      </c>
      <c r="B22447" s="263" t="s">
        <v>34456</v>
      </c>
      <c r="C22447" s="263" t="s">
        <v>12</v>
      </c>
      <c r="D22447" t="s">
        <v>2</v>
      </c>
    </row>
    <row r="22448" spans="1:4" x14ac:dyDescent="0.2">
      <c r="A22448" s="263" t="s">
        <v>22351</v>
      </c>
      <c r="B22448" s="263" t="s">
        <v>34456</v>
      </c>
      <c r="C22448" s="263" t="s">
        <v>12</v>
      </c>
      <c r="D22448" t="s">
        <v>2</v>
      </c>
    </row>
    <row r="22449" spans="1:4" x14ac:dyDescent="0.2">
      <c r="A22449" s="263" t="s">
        <v>6259</v>
      </c>
      <c r="B22449" s="263" t="s">
        <v>34457</v>
      </c>
      <c r="C22449" s="263" t="s">
        <v>12</v>
      </c>
      <c r="D22449" t="s">
        <v>2</v>
      </c>
    </row>
    <row r="22450" spans="1:4" x14ac:dyDescent="0.2">
      <c r="A22450" s="263" t="s">
        <v>22352</v>
      </c>
      <c r="B22450" s="263" t="s">
        <v>34457</v>
      </c>
      <c r="C22450" s="263" t="s">
        <v>12</v>
      </c>
      <c r="D22450" t="s">
        <v>2</v>
      </c>
    </row>
    <row r="22451" spans="1:4" x14ac:dyDescent="0.2">
      <c r="A22451" s="263" t="s">
        <v>6260</v>
      </c>
      <c r="B22451" s="263" t="s">
        <v>34458</v>
      </c>
      <c r="C22451" s="263" t="s">
        <v>20</v>
      </c>
      <c r="D22451" t="s">
        <v>0</v>
      </c>
    </row>
    <row r="22452" spans="1:4" x14ac:dyDescent="0.2">
      <c r="A22452" s="263" t="s">
        <v>22353</v>
      </c>
      <c r="B22452" s="263" t="s">
        <v>34458</v>
      </c>
      <c r="C22452" s="263" t="s">
        <v>20</v>
      </c>
      <c r="D22452" t="s">
        <v>0</v>
      </c>
    </row>
    <row r="22453" spans="1:4" x14ac:dyDescent="0.2">
      <c r="A22453" s="263" t="s">
        <v>11185</v>
      </c>
      <c r="B22453" s="263" t="s">
        <v>34459</v>
      </c>
      <c r="C22453" s="263" t="s">
        <v>12</v>
      </c>
      <c r="D22453" t="s">
        <v>2</v>
      </c>
    </row>
    <row r="22454" spans="1:4" x14ac:dyDescent="0.2">
      <c r="A22454" s="263" t="s">
        <v>22354</v>
      </c>
      <c r="B22454" s="263" t="s">
        <v>34459</v>
      </c>
      <c r="C22454" s="263" t="s">
        <v>12</v>
      </c>
      <c r="D22454" t="s">
        <v>2</v>
      </c>
    </row>
    <row r="22455" spans="1:4" x14ac:dyDescent="0.2">
      <c r="A22455" s="263" t="s">
        <v>11186</v>
      </c>
      <c r="B22455" s="263" t="s">
        <v>34460</v>
      </c>
      <c r="C22455" s="263" t="s">
        <v>12</v>
      </c>
      <c r="D22455" t="s">
        <v>2</v>
      </c>
    </row>
    <row r="22456" spans="1:4" x14ac:dyDescent="0.2">
      <c r="A22456" s="263" t="s">
        <v>22355</v>
      </c>
      <c r="B22456" s="263" t="s">
        <v>34460</v>
      </c>
      <c r="C22456" s="263" t="s">
        <v>12</v>
      </c>
      <c r="D22456" t="s">
        <v>2</v>
      </c>
    </row>
    <row r="22457" spans="1:4" x14ac:dyDescent="0.2">
      <c r="A22457" s="263" t="s">
        <v>6252</v>
      </c>
      <c r="B22457" s="263" t="s">
        <v>34461</v>
      </c>
      <c r="C22457" s="263" t="s">
        <v>20</v>
      </c>
      <c r="D22457" t="s">
        <v>0</v>
      </c>
    </row>
    <row r="22458" spans="1:4" x14ac:dyDescent="0.2">
      <c r="A22458" s="263" t="s">
        <v>22356</v>
      </c>
      <c r="B22458" s="263" t="s">
        <v>34461</v>
      </c>
      <c r="C22458" s="263" t="s">
        <v>20</v>
      </c>
      <c r="D22458" t="s">
        <v>0</v>
      </c>
    </row>
    <row r="22459" spans="1:4" x14ac:dyDescent="0.2">
      <c r="A22459" s="263" t="s">
        <v>6253</v>
      </c>
      <c r="B22459" s="263" t="s">
        <v>34462</v>
      </c>
      <c r="C22459" s="263" t="s">
        <v>20</v>
      </c>
      <c r="D22459" t="s">
        <v>0</v>
      </c>
    </row>
    <row r="22460" spans="1:4" x14ac:dyDescent="0.2">
      <c r="A22460" s="263" t="s">
        <v>22357</v>
      </c>
      <c r="B22460" s="263" t="s">
        <v>34462</v>
      </c>
      <c r="C22460" s="263" t="s">
        <v>20</v>
      </c>
      <c r="D22460" t="s">
        <v>0</v>
      </c>
    </row>
    <row r="22461" spans="1:4" x14ac:dyDescent="0.2">
      <c r="A22461" s="263" t="s">
        <v>6254</v>
      </c>
      <c r="B22461" s="263" t="s">
        <v>34463</v>
      </c>
      <c r="C22461" s="263" t="s">
        <v>20</v>
      </c>
      <c r="D22461" t="s">
        <v>0</v>
      </c>
    </row>
    <row r="22462" spans="1:4" x14ac:dyDescent="0.2">
      <c r="A22462" s="263" t="s">
        <v>22358</v>
      </c>
      <c r="B22462" s="263" t="s">
        <v>34463</v>
      </c>
      <c r="C22462" s="263" t="s">
        <v>20</v>
      </c>
      <c r="D22462" t="s">
        <v>0</v>
      </c>
    </row>
    <row r="22463" spans="1:4" x14ac:dyDescent="0.2">
      <c r="A22463" s="263" t="s">
        <v>6255</v>
      </c>
      <c r="B22463" s="263" t="s">
        <v>34464</v>
      </c>
      <c r="C22463" s="263" t="s">
        <v>20</v>
      </c>
      <c r="D22463" t="s">
        <v>0</v>
      </c>
    </row>
    <row r="22464" spans="1:4" x14ac:dyDescent="0.2">
      <c r="A22464" s="263" t="s">
        <v>22359</v>
      </c>
      <c r="B22464" s="263" t="s">
        <v>34464</v>
      </c>
      <c r="C22464" s="263" t="s">
        <v>20</v>
      </c>
      <c r="D22464" t="s">
        <v>0</v>
      </c>
    </row>
    <row r="22465" spans="1:4" x14ac:dyDescent="0.2">
      <c r="A22465" s="263" t="s">
        <v>6256</v>
      </c>
      <c r="B22465" s="263" t="s">
        <v>34465</v>
      </c>
      <c r="C22465" s="263" t="s">
        <v>20</v>
      </c>
      <c r="D22465" t="s">
        <v>0</v>
      </c>
    </row>
    <row r="22466" spans="1:4" x14ac:dyDescent="0.2">
      <c r="A22466" s="263" t="s">
        <v>22360</v>
      </c>
      <c r="B22466" s="263" t="s">
        <v>34465</v>
      </c>
      <c r="C22466" s="263" t="s">
        <v>20</v>
      </c>
      <c r="D22466" t="s">
        <v>0</v>
      </c>
    </row>
    <row r="22467" spans="1:4" x14ac:dyDescent="0.2">
      <c r="A22467" s="263" t="s">
        <v>6257</v>
      </c>
      <c r="B22467" s="263" t="s">
        <v>34466</v>
      </c>
      <c r="C22467" s="263" t="s">
        <v>20</v>
      </c>
      <c r="D22467" t="s">
        <v>0</v>
      </c>
    </row>
    <row r="22468" spans="1:4" x14ac:dyDescent="0.2">
      <c r="A22468" s="263" t="s">
        <v>22361</v>
      </c>
      <c r="B22468" s="263" t="s">
        <v>34466</v>
      </c>
      <c r="C22468" s="263" t="s">
        <v>20</v>
      </c>
      <c r="D22468" t="s">
        <v>0</v>
      </c>
    </row>
    <row r="22469" spans="1:4" x14ac:dyDescent="0.2">
      <c r="A22469" s="263" t="s">
        <v>6258</v>
      </c>
      <c r="B22469" s="263" t="s">
        <v>34467</v>
      </c>
      <c r="C22469" s="263" t="s">
        <v>20</v>
      </c>
      <c r="D22469" t="s">
        <v>0</v>
      </c>
    </row>
    <row r="22470" spans="1:4" x14ac:dyDescent="0.2">
      <c r="A22470" s="263" t="s">
        <v>22362</v>
      </c>
      <c r="B22470" s="263" t="s">
        <v>34467</v>
      </c>
      <c r="C22470" s="263" t="s">
        <v>20</v>
      </c>
      <c r="D22470" t="s">
        <v>0</v>
      </c>
    </row>
    <row r="22471" spans="1:4" x14ac:dyDescent="0.2">
      <c r="A22471" s="263" t="s">
        <v>11187</v>
      </c>
      <c r="B22471" s="263" t="s">
        <v>34468</v>
      </c>
      <c r="C22471" s="263" t="s">
        <v>12</v>
      </c>
      <c r="D22471" t="s">
        <v>2</v>
      </c>
    </row>
    <row r="22472" spans="1:4" x14ac:dyDescent="0.2">
      <c r="A22472" s="263" t="s">
        <v>22363</v>
      </c>
      <c r="B22472" s="263" t="s">
        <v>34468</v>
      </c>
      <c r="C22472" s="263" t="s">
        <v>12</v>
      </c>
      <c r="D22472" t="s">
        <v>2</v>
      </c>
    </row>
    <row r="22473" spans="1:4" x14ac:dyDescent="0.2">
      <c r="A22473" s="263" t="s">
        <v>11188</v>
      </c>
      <c r="B22473" s="263" t="s">
        <v>34469</v>
      </c>
      <c r="C22473" s="263" t="s">
        <v>12</v>
      </c>
      <c r="D22473" t="s">
        <v>2</v>
      </c>
    </row>
    <row r="22474" spans="1:4" x14ac:dyDescent="0.2">
      <c r="A22474" s="263" t="s">
        <v>22364</v>
      </c>
      <c r="B22474" s="263" t="s">
        <v>34469</v>
      </c>
      <c r="C22474" s="263" t="s">
        <v>12</v>
      </c>
      <c r="D22474" t="s">
        <v>2</v>
      </c>
    </row>
    <row r="22475" spans="1:4" x14ac:dyDescent="0.2">
      <c r="A22475" s="263" t="s">
        <v>11189</v>
      </c>
      <c r="B22475" s="263" t="s">
        <v>34470</v>
      </c>
      <c r="C22475" s="263" t="s">
        <v>20</v>
      </c>
      <c r="D22475" t="s">
        <v>0</v>
      </c>
    </row>
    <row r="22476" spans="1:4" x14ac:dyDescent="0.2">
      <c r="A22476" s="263" t="s">
        <v>22365</v>
      </c>
      <c r="B22476" s="263" t="s">
        <v>34470</v>
      </c>
      <c r="C22476" s="263" t="s">
        <v>20</v>
      </c>
      <c r="D22476" t="s">
        <v>0</v>
      </c>
    </row>
    <row r="22477" spans="1:4" x14ac:dyDescent="0.2">
      <c r="A22477" s="263" t="s">
        <v>11190</v>
      </c>
      <c r="B22477" s="263" t="s">
        <v>34471</v>
      </c>
      <c r="C22477" s="263" t="s">
        <v>20</v>
      </c>
      <c r="D22477" t="s">
        <v>0</v>
      </c>
    </row>
    <row r="22478" spans="1:4" x14ac:dyDescent="0.2">
      <c r="A22478" s="263" t="s">
        <v>22366</v>
      </c>
      <c r="B22478" s="263" t="s">
        <v>34471</v>
      </c>
      <c r="C22478" s="263" t="s">
        <v>20</v>
      </c>
      <c r="D22478" t="s">
        <v>0</v>
      </c>
    </row>
    <row r="22479" spans="1:4" x14ac:dyDescent="0.2">
      <c r="A22479" s="263" t="s">
        <v>11191</v>
      </c>
      <c r="B22479" s="263" t="s">
        <v>34472</v>
      </c>
      <c r="C22479" s="263" t="s">
        <v>20</v>
      </c>
      <c r="D22479" t="s">
        <v>0</v>
      </c>
    </row>
    <row r="22480" spans="1:4" x14ac:dyDescent="0.2">
      <c r="A22480" s="263" t="s">
        <v>22367</v>
      </c>
      <c r="B22480" s="263" t="s">
        <v>34472</v>
      </c>
      <c r="C22480" s="263" t="s">
        <v>20</v>
      </c>
      <c r="D22480" t="s">
        <v>0</v>
      </c>
    </row>
    <row r="22481" spans="1:4" x14ac:dyDescent="0.2">
      <c r="A22481" s="263" t="s">
        <v>11192</v>
      </c>
      <c r="B22481" s="263" t="s">
        <v>34473</v>
      </c>
      <c r="C22481" s="263" t="s">
        <v>20</v>
      </c>
      <c r="D22481" t="s">
        <v>0</v>
      </c>
    </row>
    <row r="22482" spans="1:4" x14ac:dyDescent="0.2">
      <c r="A22482" s="263" t="s">
        <v>22368</v>
      </c>
      <c r="B22482" s="263" t="s">
        <v>34473</v>
      </c>
      <c r="C22482" s="263" t="s">
        <v>20</v>
      </c>
      <c r="D22482" t="s">
        <v>0</v>
      </c>
    </row>
    <row r="22483" spans="1:4" x14ac:dyDescent="0.2">
      <c r="A22483" s="263" t="s">
        <v>11193</v>
      </c>
      <c r="B22483" s="263" t="s">
        <v>34474</v>
      </c>
      <c r="C22483" s="263" t="s">
        <v>20</v>
      </c>
      <c r="D22483" t="s">
        <v>0</v>
      </c>
    </row>
    <row r="22484" spans="1:4" x14ac:dyDescent="0.2">
      <c r="A22484" s="263" t="s">
        <v>22369</v>
      </c>
      <c r="B22484" s="263" t="s">
        <v>34474</v>
      </c>
      <c r="C22484" s="263" t="s">
        <v>20</v>
      </c>
      <c r="D22484" t="s">
        <v>0</v>
      </c>
    </row>
    <row r="22485" spans="1:4" x14ac:dyDescent="0.2">
      <c r="A22485" s="263" t="s">
        <v>11194</v>
      </c>
      <c r="B22485" s="263" t="s">
        <v>34475</v>
      </c>
      <c r="C22485" s="263" t="s">
        <v>20</v>
      </c>
      <c r="D22485" t="s">
        <v>0</v>
      </c>
    </row>
    <row r="22486" spans="1:4" x14ac:dyDescent="0.2">
      <c r="A22486" s="263" t="s">
        <v>22370</v>
      </c>
      <c r="B22486" s="263" t="s">
        <v>34475</v>
      </c>
      <c r="C22486" s="263" t="s">
        <v>20</v>
      </c>
      <c r="D22486" t="s">
        <v>0</v>
      </c>
    </row>
    <row r="22487" spans="1:4" x14ac:dyDescent="0.2">
      <c r="A22487" s="263" t="s">
        <v>11195</v>
      </c>
      <c r="B22487" s="263" t="s">
        <v>34476</v>
      </c>
      <c r="C22487" s="263" t="s">
        <v>20</v>
      </c>
      <c r="D22487" t="s">
        <v>0</v>
      </c>
    </row>
    <row r="22488" spans="1:4" x14ac:dyDescent="0.2">
      <c r="A22488" s="263" t="s">
        <v>22371</v>
      </c>
      <c r="B22488" s="263" t="s">
        <v>34476</v>
      </c>
      <c r="C22488" s="263" t="s">
        <v>20</v>
      </c>
      <c r="D22488" t="s">
        <v>0</v>
      </c>
    </row>
    <row r="22489" spans="1:4" x14ac:dyDescent="0.2">
      <c r="A22489" s="263" t="s">
        <v>11196</v>
      </c>
      <c r="B22489" s="263" t="s">
        <v>34477</v>
      </c>
      <c r="C22489" s="263" t="s">
        <v>20</v>
      </c>
      <c r="D22489" t="s">
        <v>0</v>
      </c>
    </row>
    <row r="22490" spans="1:4" x14ac:dyDescent="0.2">
      <c r="A22490" s="263" t="s">
        <v>22372</v>
      </c>
      <c r="B22490" s="263" t="s">
        <v>34477</v>
      </c>
      <c r="C22490" s="263" t="s">
        <v>20</v>
      </c>
      <c r="D22490" t="s">
        <v>0</v>
      </c>
    </row>
    <row r="22491" spans="1:4" x14ac:dyDescent="0.2">
      <c r="A22491" s="263" t="s">
        <v>11197</v>
      </c>
      <c r="B22491" s="263" t="s">
        <v>34478</v>
      </c>
      <c r="C22491" s="263" t="s">
        <v>20</v>
      </c>
      <c r="D22491" t="s">
        <v>0</v>
      </c>
    </row>
    <row r="22492" spans="1:4" x14ac:dyDescent="0.2">
      <c r="A22492" s="263" t="s">
        <v>22373</v>
      </c>
      <c r="B22492" s="263" t="s">
        <v>34478</v>
      </c>
      <c r="C22492" s="263" t="s">
        <v>20</v>
      </c>
      <c r="D22492" t="s">
        <v>0</v>
      </c>
    </row>
    <row r="22493" spans="1:4" x14ac:dyDescent="0.2">
      <c r="A22493" s="263" t="s">
        <v>11198</v>
      </c>
      <c r="B22493" s="263" t="s">
        <v>34479</v>
      </c>
      <c r="C22493" s="263" t="s">
        <v>20</v>
      </c>
      <c r="D22493" t="s">
        <v>0</v>
      </c>
    </row>
    <row r="22494" spans="1:4" x14ac:dyDescent="0.2">
      <c r="A22494" s="263" t="s">
        <v>22374</v>
      </c>
      <c r="B22494" s="263" t="s">
        <v>34479</v>
      </c>
      <c r="C22494" s="263" t="s">
        <v>20</v>
      </c>
      <c r="D22494" t="s">
        <v>0</v>
      </c>
    </row>
    <row r="22495" spans="1:4" x14ac:dyDescent="0.2">
      <c r="A22495" s="263" t="s">
        <v>11199</v>
      </c>
      <c r="B22495" s="263" t="s">
        <v>34480</v>
      </c>
      <c r="C22495" s="263" t="s">
        <v>20</v>
      </c>
      <c r="D22495" t="s">
        <v>0</v>
      </c>
    </row>
    <row r="22496" spans="1:4" x14ac:dyDescent="0.2">
      <c r="A22496" s="263" t="s">
        <v>22375</v>
      </c>
      <c r="B22496" s="263" t="s">
        <v>34480</v>
      </c>
      <c r="C22496" s="263" t="s">
        <v>20</v>
      </c>
      <c r="D22496" t="s">
        <v>0</v>
      </c>
    </row>
    <row r="22497" spans="1:4" x14ac:dyDescent="0.2">
      <c r="A22497" s="263" t="s">
        <v>11200</v>
      </c>
      <c r="B22497" s="263" t="s">
        <v>34481</v>
      </c>
      <c r="C22497" s="263" t="s">
        <v>20</v>
      </c>
      <c r="D22497" t="s">
        <v>0</v>
      </c>
    </row>
    <row r="22498" spans="1:4" x14ac:dyDescent="0.2">
      <c r="A22498" s="263" t="s">
        <v>22376</v>
      </c>
      <c r="B22498" s="263" t="s">
        <v>34481</v>
      </c>
      <c r="C22498" s="263" t="s">
        <v>20</v>
      </c>
      <c r="D22498" t="s">
        <v>0</v>
      </c>
    </row>
    <row r="22499" spans="1:4" x14ac:dyDescent="0.2">
      <c r="A22499" s="263" t="s">
        <v>11201</v>
      </c>
      <c r="B22499" s="263" t="s">
        <v>34482</v>
      </c>
      <c r="C22499" s="263" t="s">
        <v>20</v>
      </c>
      <c r="D22499" t="s">
        <v>0</v>
      </c>
    </row>
    <row r="22500" spans="1:4" x14ac:dyDescent="0.2">
      <c r="A22500" s="263" t="s">
        <v>22377</v>
      </c>
      <c r="B22500" s="263" t="s">
        <v>34482</v>
      </c>
      <c r="C22500" s="263" t="s">
        <v>20</v>
      </c>
      <c r="D22500" t="s">
        <v>0</v>
      </c>
    </row>
    <row r="22501" spans="1:4" x14ac:dyDescent="0.2">
      <c r="A22501" s="263" t="s">
        <v>11202</v>
      </c>
      <c r="B22501" s="263" t="s">
        <v>34483</v>
      </c>
      <c r="C22501" s="263" t="s">
        <v>20</v>
      </c>
      <c r="D22501" t="s">
        <v>0</v>
      </c>
    </row>
    <row r="22502" spans="1:4" x14ac:dyDescent="0.2">
      <c r="A22502" s="263" t="s">
        <v>22378</v>
      </c>
      <c r="B22502" s="263" t="s">
        <v>34483</v>
      </c>
      <c r="C22502" s="263" t="s">
        <v>20</v>
      </c>
      <c r="D22502" t="s">
        <v>0</v>
      </c>
    </row>
    <row r="22503" spans="1:4" x14ac:dyDescent="0.2">
      <c r="A22503" s="263" t="s">
        <v>11203</v>
      </c>
      <c r="B22503" s="263" t="s">
        <v>35167</v>
      </c>
      <c r="C22503" s="263" t="s">
        <v>20</v>
      </c>
      <c r="D22503" t="s">
        <v>0</v>
      </c>
    </row>
    <row r="22504" spans="1:4" x14ac:dyDescent="0.2">
      <c r="A22504" s="263" t="s">
        <v>22379</v>
      </c>
      <c r="B22504" s="263" t="s">
        <v>35167</v>
      </c>
      <c r="C22504" s="263" t="s">
        <v>20</v>
      </c>
      <c r="D22504" t="s">
        <v>0</v>
      </c>
    </row>
    <row r="22505" spans="1:4" x14ac:dyDescent="0.2">
      <c r="A22505" s="263" t="s">
        <v>11204</v>
      </c>
      <c r="B22505" s="263" t="s">
        <v>35168</v>
      </c>
      <c r="C22505" s="263" t="s">
        <v>20</v>
      </c>
      <c r="D22505" t="s">
        <v>0</v>
      </c>
    </row>
    <row r="22506" spans="1:4" x14ac:dyDescent="0.2">
      <c r="A22506" s="263" t="s">
        <v>22380</v>
      </c>
      <c r="B22506" s="263" t="s">
        <v>35168</v>
      </c>
      <c r="C22506" s="263" t="s">
        <v>20</v>
      </c>
      <c r="D22506" t="s">
        <v>0</v>
      </c>
    </row>
    <row r="22507" spans="1:4" x14ac:dyDescent="0.2">
      <c r="A22507" s="263" t="s">
        <v>11205</v>
      </c>
      <c r="B22507" s="263" t="s">
        <v>35169</v>
      </c>
      <c r="C22507" s="263" t="s">
        <v>20</v>
      </c>
      <c r="D22507" t="s">
        <v>0</v>
      </c>
    </row>
    <row r="22508" spans="1:4" x14ac:dyDescent="0.2">
      <c r="A22508" s="263" t="s">
        <v>22381</v>
      </c>
      <c r="B22508" s="263" t="s">
        <v>35169</v>
      </c>
      <c r="C22508" s="263" t="s">
        <v>20</v>
      </c>
      <c r="D22508" t="s">
        <v>0</v>
      </c>
    </row>
    <row r="22509" spans="1:4" x14ac:dyDescent="0.2">
      <c r="A22509" s="263" t="s">
        <v>11206</v>
      </c>
      <c r="B22509" s="263" t="s">
        <v>35170</v>
      </c>
      <c r="C22509" s="263" t="s">
        <v>20</v>
      </c>
      <c r="D22509" t="s">
        <v>0</v>
      </c>
    </row>
    <row r="22510" spans="1:4" x14ac:dyDescent="0.2">
      <c r="A22510" s="263" t="s">
        <v>22382</v>
      </c>
      <c r="B22510" s="263" t="s">
        <v>35170</v>
      </c>
      <c r="C22510" s="263" t="s">
        <v>20</v>
      </c>
      <c r="D22510" t="s">
        <v>0</v>
      </c>
    </row>
    <row r="22511" spans="1:4" x14ac:dyDescent="0.2">
      <c r="A22511" s="263" t="s">
        <v>11207</v>
      </c>
      <c r="B22511" s="263" t="s">
        <v>35171</v>
      </c>
      <c r="C22511" s="263" t="s">
        <v>20</v>
      </c>
      <c r="D22511" t="s">
        <v>0</v>
      </c>
    </row>
    <row r="22512" spans="1:4" x14ac:dyDescent="0.2">
      <c r="A22512" s="263" t="s">
        <v>22383</v>
      </c>
      <c r="B22512" s="263" t="s">
        <v>35171</v>
      </c>
      <c r="C22512" s="263" t="s">
        <v>20</v>
      </c>
      <c r="D22512" t="s">
        <v>0</v>
      </c>
    </row>
    <row r="22513" spans="1:4" x14ac:dyDescent="0.2">
      <c r="A22513" s="263" t="s">
        <v>11208</v>
      </c>
      <c r="B22513" s="263" t="s">
        <v>34484</v>
      </c>
      <c r="C22513" s="263" t="s">
        <v>20</v>
      </c>
      <c r="D22513" t="s">
        <v>0</v>
      </c>
    </row>
    <row r="22514" spans="1:4" x14ac:dyDescent="0.2">
      <c r="A22514" s="263" t="s">
        <v>22384</v>
      </c>
      <c r="B22514" s="263" t="s">
        <v>34484</v>
      </c>
      <c r="C22514" s="263" t="s">
        <v>20</v>
      </c>
      <c r="D22514" t="s">
        <v>0</v>
      </c>
    </row>
    <row r="22515" spans="1:4" x14ac:dyDescent="0.2">
      <c r="A22515" s="263" t="s">
        <v>11209</v>
      </c>
      <c r="B22515" s="263" t="s">
        <v>35172</v>
      </c>
      <c r="C22515" s="263" t="s">
        <v>20</v>
      </c>
      <c r="D22515" t="s">
        <v>0</v>
      </c>
    </row>
    <row r="22516" spans="1:4" x14ac:dyDescent="0.2">
      <c r="A22516" s="263" t="s">
        <v>22385</v>
      </c>
      <c r="B22516" s="263" t="s">
        <v>35172</v>
      </c>
      <c r="C22516" s="263" t="s">
        <v>20</v>
      </c>
      <c r="D22516" t="s">
        <v>0</v>
      </c>
    </row>
    <row r="22517" spans="1:4" x14ac:dyDescent="0.2">
      <c r="A22517" s="263" t="s">
        <v>11210</v>
      </c>
      <c r="B22517" s="263" t="s">
        <v>35173</v>
      </c>
      <c r="C22517" s="263" t="s">
        <v>20</v>
      </c>
      <c r="D22517" t="s">
        <v>0</v>
      </c>
    </row>
    <row r="22518" spans="1:4" x14ac:dyDescent="0.2">
      <c r="A22518" s="263" t="s">
        <v>22386</v>
      </c>
      <c r="B22518" s="263" t="s">
        <v>35173</v>
      </c>
      <c r="C22518" s="263" t="s">
        <v>20</v>
      </c>
      <c r="D22518" t="s">
        <v>0</v>
      </c>
    </row>
    <row r="22519" spans="1:4" x14ac:dyDescent="0.2">
      <c r="A22519" s="263" t="s">
        <v>11211</v>
      </c>
      <c r="B22519" s="263" t="s">
        <v>35174</v>
      </c>
      <c r="C22519" s="263" t="s">
        <v>20</v>
      </c>
      <c r="D22519" t="s">
        <v>0</v>
      </c>
    </row>
    <row r="22520" spans="1:4" x14ac:dyDescent="0.2">
      <c r="A22520" s="263" t="s">
        <v>22387</v>
      </c>
      <c r="B22520" s="263" t="s">
        <v>35174</v>
      </c>
      <c r="C22520" s="263" t="s">
        <v>20</v>
      </c>
      <c r="D22520" t="s">
        <v>0</v>
      </c>
    </row>
    <row r="22521" spans="1:4" x14ac:dyDescent="0.2">
      <c r="A22521" s="263" t="s">
        <v>35175</v>
      </c>
      <c r="B22521" s="263" t="s">
        <v>35176</v>
      </c>
      <c r="C22521" s="263" t="s">
        <v>20</v>
      </c>
      <c r="D22521" t="s">
        <v>0</v>
      </c>
    </row>
    <row r="22522" spans="1:4" x14ac:dyDescent="0.2">
      <c r="A22522" s="263" t="s">
        <v>35177</v>
      </c>
      <c r="B22522" s="263" t="s">
        <v>35176</v>
      </c>
      <c r="C22522" s="263" t="s">
        <v>20</v>
      </c>
      <c r="D22522" t="s">
        <v>0</v>
      </c>
    </row>
    <row r="22523" spans="1:4" x14ac:dyDescent="0.2">
      <c r="A22523" s="263" t="s">
        <v>35178</v>
      </c>
      <c r="B22523" s="263" t="s">
        <v>35179</v>
      </c>
      <c r="C22523" s="263" t="s">
        <v>20</v>
      </c>
      <c r="D22523" t="s">
        <v>0</v>
      </c>
    </row>
    <row r="22524" spans="1:4" x14ac:dyDescent="0.2">
      <c r="A22524" s="263" t="s">
        <v>35180</v>
      </c>
      <c r="B22524" s="263" t="s">
        <v>35179</v>
      </c>
      <c r="C22524" s="263" t="s">
        <v>20</v>
      </c>
      <c r="D22524" t="s">
        <v>0</v>
      </c>
    </row>
    <row r="22525" spans="1:4" x14ac:dyDescent="0.2">
      <c r="A22525" s="263" t="s">
        <v>11212</v>
      </c>
      <c r="B22525" s="263" t="s">
        <v>35181</v>
      </c>
      <c r="C22525" s="263" t="s">
        <v>20</v>
      </c>
      <c r="D22525" t="s">
        <v>0</v>
      </c>
    </row>
    <row r="22526" spans="1:4" x14ac:dyDescent="0.2">
      <c r="A22526" s="263" t="s">
        <v>22388</v>
      </c>
      <c r="B22526" s="263" t="s">
        <v>35181</v>
      </c>
      <c r="C22526" s="263" t="s">
        <v>20</v>
      </c>
      <c r="D22526" t="s">
        <v>0</v>
      </c>
    </row>
    <row r="22527" spans="1:4" x14ac:dyDescent="0.2">
      <c r="A22527" s="263" t="s">
        <v>11213</v>
      </c>
      <c r="B22527" s="263" t="s">
        <v>35182</v>
      </c>
      <c r="C22527" s="263" t="s">
        <v>20</v>
      </c>
      <c r="D22527" t="s">
        <v>0</v>
      </c>
    </row>
    <row r="22528" spans="1:4" x14ac:dyDescent="0.2">
      <c r="A22528" s="263" t="s">
        <v>22389</v>
      </c>
      <c r="B22528" s="263" t="s">
        <v>35182</v>
      </c>
      <c r="C22528" s="263" t="s">
        <v>20</v>
      </c>
      <c r="D22528" t="s">
        <v>0</v>
      </c>
    </row>
    <row r="22529" spans="1:4" x14ac:dyDescent="0.2">
      <c r="A22529" s="263" t="s">
        <v>11214</v>
      </c>
      <c r="B22529" s="263" t="s">
        <v>34485</v>
      </c>
      <c r="C22529" s="263" t="s">
        <v>20</v>
      </c>
      <c r="D22529" t="s">
        <v>0</v>
      </c>
    </row>
    <row r="22530" spans="1:4" x14ac:dyDescent="0.2">
      <c r="A22530" s="263" t="s">
        <v>22390</v>
      </c>
      <c r="B22530" s="263" t="s">
        <v>34485</v>
      </c>
      <c r="C22530" s="263" t="s">
        <v>20</v>
      </c>
      <c r="D22530" t="s">
        <v>0</v>
      </c>
    </row>
    <row r="22531" spans="1:4" x14ac:dyDescent="0.2">
      <c r="A22531" s="263" t="s">
        <v>11215</v>
      </c>
      <c r="B22531" s="263" t="s">
        <v>35183</v>
      </c>
      <c r="C22531" s="263" t="s">
        <v>20</v>
      </c>
      <c r="D22531" t="s">
        <v>0</v>
      </c>
    </row>
    <row r="22532" spans="1:4" x14ac:dyDescent="0.2">
      <c r="A22532" s="263" t="s">
        <v>22391</v>
      </c>
      <c r="B22532" s="263" t="s">
        <v>35183</v>
      </c>
      <c r="C22532" s="263" t="s">
        <v>20</v>
      </c>
      <c r="D22532" t="s">
        <v>0</v>
      </c>
    </row>
    <row r="22533" spans="1:4" x14ac:dyDescent="0.2">
      <c r="A22533" s="263" t="s">
        <v>11216</v>
      </c>
      <c r="B22533" s="263" t="s">
        <v>35184</v>
      </c>
      <c r="C22533" s="263" t="s">
        <v>20</v>
      </c>
      <c r="D22533" t="s">
        <v>0</v>
      </c>
    </row>
    <row r="22534" spans="1:4" x14ac:dyDescent="0.2">
      <c r="A22534" s="263" t="s">
        <v>22392</v>
      </c>
      <c r="B22534" s="263" t="s">
        <v>35184</v>
      </c>
      <c r="C22534" s="263" t="s">
        <v>20</v>
      </c>
      <c r="D22534" t="s">
        <v>0</v>
      </c>
    </row>
    <row r="22535" spans="1:4" x14ac:dyDescent="0.2">
      <c r="A22535" s="263" t="s">
        <v>6261</v>
      </c>
      <c r="B22535" s="263" t="s">
        <v>34486</v>
      </c>
      <c r="C22535" s="263" t="s">
        <v>12</v>
      </c>
      <c r="D22535" t="s">
        <v>2</v>
      </c>
    </row>
    <row r="22536" spans="1:4" x14ac:dyDescent="0.2">
      <c r="A22536" s="263" t="s">
        <v>22393</v>
      </c>
      <c r="B22536" s="263" t="s">
        <v>34486</v>
      </c>
      <c r="C22536" s="263" t="s">
        <v>12</v>
      </c>
      <c r="D22536" t="s">
        <v>2</v>
      </c>
    </row>
    <row r="22537" spans="1:4" x14ac:dyDescent="0.2">
      <c r="A22537" s="263" t="s">
        <v>6262</v>
      </c>
      <c r="B22537" s="263" t="s">
        <v>34487</v>
      </c>
      <c r="C22537" s="263" t="s">
        <v>12</v>
      </c>
      <c r="D22537" t="s">
        <v>2</v>
      </c>
    </row>
    <row r="22538" spans="1:4" x14ac:dyDescent="0.2">
      <c r="A22538" s="263" t="s">
        <v>22394</v>
      </c>
      <c r="B22538" s="263" t="s">
        <v>34487</v>
      </c>
      <c r="C22538" s="263" t="s">
        <v>12</v>
      </c>
      <c r="D22538" t="s">
        <v>2</v>
      </c>
    </row>
    <row r="22539" spans="1:4" x14ac:dyDescent="0.2">
      <c r="A22539" s="263" t="s">
        <v>6263</v>
      </c>
      <c r="B22539" s="263" t="s">
        <v>34488</v>
      </c>
      <c r="C22539" s="263" t="s">
        <v>12</v>
      </c>
      <c r="D22539" t="s">
        <v>2</v>
      </c>
    </row>
    <row r="22540" spans="1:4" x14ac:dyDescent="0.2">
      <c r="A22540" s="263" t="s">
        <v>22395</v>
      </c>
      <c r="B22540" s="263" t="s">
        <v>34488</v>
      </c>
      <c r="C22540" s="263" t="s">
        <v>12</v>
      </c>
      <c r="D22540" t="s">
        <v>2</v>
      </c>
    </row>
    <row r="22541" spans="1:4" x14ac:dyDescent="0.2">
      <c r="A22541" s="263" t="s">
        <v>6264</v>
      </c>
      <c r="B22541" s="263" t="s">
        <v>34489</v>
      </c>
      <c r="C22541" s="263" t="s">
        <v>12</v>
      </c>
      <c r="D22541" t="s">
        <v>2</v>
      </c>
    </row>
    <row r="22542" spans="1:4" x14ac:dyDescent="0.2">
      <c r="A22542" s="263" t="s">
        <v>22396</v>
      </c>
      <c r="B22542" s="263" t="s">
        <v>34489</v>
      </c>
      <c r="C22542" s="263" t="s">
        <v>12</v>
      </c>
      <c r="D22542" t="s">
        <v>2</v>
      </c>
    </row>
    <row r="22543" spans="1:4" x14ac:dyDescent="0.2">
      <c r="A22543" s="263" t="s">
        <v>11217</v>
      </c>
      <c r="B22543" s="263" t="s">
        <v>24226</v>
      </c>
      <c r="C22543" s="263" t="s">
        <v>12</v>
      </c>
      <c r="D22543" t="s">
        <v>2</v>
      </c>
    </row>
    <row r="22544" spans="1:4" x14ac:dyDescent="0.2">
      <c r="A22544" s="263" t="s">
        <v>22397</v>
      </c>
      <c r="B22544" s="263" t="s">
        <v>24226</v>
      </c>
      <c r="C22544" s="263" t="s">
        <v>12</v>
      </c>
      <c r="D22544" t="s">
        <v>2</v>
      </c>
    </row>
    <row r="22545" spans="1:4" x14ac:dyDescent="0.2">
      <c r="A22545" s="263" t="s">
        <v>11218</v>
      </c>
      <c r="B22545" s="263" t="s">
        <v>35185</v>
      </c>
      <c r="C22545" s="263" t="s">
        <v>12</v>
      </c>
      <c r="D22545" t="s">
        <v>2</v>
      </c>
    </row>
    <row r="22546" spans="1:4" x14ac:dyDescent="0.2">
      <c r="A22546" s="263" t="s">
        <v>22398</v>
      </c>
      <c r="B22546" s="263" t="s">
        <v>35185</v>
      </c>
      <c r="C22546" s="263" t="s">
        <v>12</v>
      </c>
      <c r="D22546" t="s">
        <v>2</v>
      </c>
    </row>
    <row r="22547" spans="1:4" x14ac:dyDescent="0.2">
      <c r="A22547" s="263" t="s">
        <v>11219</v>
      </c>
      <c r="B22547" s="263" t="s">
        <v>34490</v>
      </c>
      <c r="C22547" s="263" t="s">
        <v>12</v>
      </c>
      <c r="D22547" t="s">
        <v>2</v>
      </c>
    </row>
    <row r="22548" spans="1:4" x14ac:dyDescent="0.2">
      <c r="A22548" s="263" t="s">
        <v>22399</v>
      </c>
      <c r="B22548" s="263" t="s">
        <v>34490</v>
      </c>
      <c r="C22548" s="263" t="s">
        <v>12</v>
      </c>
      <c r="D22548" t="s">
        <v>2</v>
      </c>
    </row>
    <row r="22549" spans="1:4" x14ac:dyDescent="0.2">
      <c r="A22549" s="263" t="s">
        <v>11220</v>
      </c>
      <c r="B22549" s="263" t="s">
        <v>34491</v>
      </c>
      <c r="C22549" s="263" t="s">
        <v>12</v>
      </c>
      <c r="D22549" t="s">
        <v>2</v>
      </c>
    </row>
    <row r="22550" spans="1:4" x14ac:dyDescent="0.2">
      <c r="A22550" s="263" t="s">
        <v>22400</v>
      </c>
      <c r="B22550" s="263" t="s">
        <v>34491</v>
      </c>
      <c r="C22550" s="263" t="s">
        <v>12</v>
      </c>
      <c r="D22550" t="s">
        <v>2</v>
      </c>
    </row>
    <row r="22551" spans="1:4" x14ac:dyDescent="0.2">
      <c r="A22551" s="263" t="s">
        <v>11221</v>
      </c>
      <c r="B22551" s="263" t="s">
        <v>34492</v>
      </c>
      <c r="C22551" s="263" t="s">
        <v>12</v>
      </c>
      <c r="D22551" t="s">
        <v>2</v>
      </c>
    </row>
    <row r="22552" spans="1:4" x14ac:dyDescent="0.2">
      <c r="A22552" s="263" t="s">
        <v>22401</v>
      </c>
      <c r="B22552" s="263" t="s">
        <v>34492</v>
      </c>
      <c r="C22552" s="263" t="s">
        <v>12</v>
      </c>
      <c r="D22552" t="s">
        <v>2</v>
      </c>
    </row>
    <row r="22553" spans="1:4" x14ac:dyDescent="0.2">
      <c r="A22553" s="263" t="s">
        <v>11222</v>
      </c>
      <c r="B22553" s="263" t="s">
        <v>34493</v>
      </c>
      <c r="C22553" s="263" t="s">
        <v>12</v>
      </c>
      <c r="D22553" t="s">
        <v>2</v>
      </c>
    </row>
    <row r="22554" spans="1:4" x14ac:dyDescent="0.2">
      <c r="A22554" s="263" t="s">
        <v>22402</v>
      </c>
      <c r="B22554" s="263" t="s">
        <v>34493</v>
      </c>
      <c r="C22554" s="263" t="s">
        <v>12</v>
      </c>
      <c r="D22554" t="s">
        <v>2</v>
      </c>
    </row>
    <row r="22555" spans="1:4" x14ac:dyDescent="0.2">
      <c r="A22555" s="263" t="s">
        <v>11223</v>
      </c>
      <c r="B22555" s="263" t="s">
        <v>34494</v>
      </c>
      <c r="C22555" s="263" t="s">
        <v>12</v>
      </c>
      <c r="D22555" t="s">
        <v>2</v>
      </c>
    </row>
    <row r="22556" spans="1:4" x14ac:dyDescent="0.2">
      <c r="A22556" s="263" t="s">
        <v>22403</v>
      </c>
      <c r="B22556" s="263" t="s">
        <v>34494</v>
      </c>
      <c r="C22556" s="263" t="s">
        <v>12</v>
      </c>
      <c r="D22556" t="s">
        <v>2</v>
      </c>
    </row>
    <row r="22557" spans="1:4" x14ac:dyDescent="0.2">
      <c r="A22557" s="263" t="s">
        <v>11224</v>
      </c>
      <c r="B22557" s="263" t="s">
        <v>34495</v>
      </c>
      <c r="C22557" s="263" t="s">
        <v>12</v>
      </c>
      <c r="D22557" t="s">
        <v>2</v>
      </c>
    </row>
    <row r="22558" spans="1:4" x14ac:dyDescent="0.2">
      <c r="A22558" s="263" t="s">
        <v>22404</v>
      </c>
      <c r="B22558" s="263" t="s">
        <v>34495</v>
      </c>
      <c r="C22558" s="263" t="s">
        <v>12</v>
      </c>
      <c r="D22558" t="s">
        <v>2</v>
      </c>
    </row>
    <row r="22559" spans="1:4" x14ac:dyDescent="0.2">
      <c r="A22559" s="263" t="s">
        <v>11225</v>
      </c>
      <c r="B22559" s="263" t="s">
        <v>34496</v>
      </c>
      <c r="C22559" s="263" t="s">
        <v>12</v>
      </c>
      <c r="D22559" t="s">
        <v>2</v>
      </c>
    </row>
    <row r="22560" spans="1:4" x14ac:dyDescent="0.2">
      <c r="A22560" s="263" t="s">
        <v>22405</v>
      </c>
      <c r="B22560" s="263" t="s">
        <v>34496</v>
      </c>
      <c r="C22560" s="263" t="s">
        <v>12</v>
      </c>
      <c r="D22560" t="s">
        <v>2</v>
      </c>
    </row>
    <row r="22561" spans="1:4" x14ac:dyDescent="0.2">
      <c r="A22561" s="263" t="s">
        <v>11226</v>
      </c>
      <c r="B22561" s="263" t="s">
        <v>34497</v>
      </c>
      <c r="C22561" s="263" t="s">
        <v>12</v>
      </c>
      <c r="D22561" t="s">
        <v>2</v>
      </c>
    </row>
    <row r="22562" spans="1:4" x14ac:dyDescent="0.2">
      <c r="A22562" s="263" t="s">
        <v>22406</v>
      </c>
      <c r="B22562" s="263" t="s">
        <v>34497</v>
      </c>
      <c r="C22562" s="263" t="s">
        <v>12</v>
      </c>
      <c r="D22562" t="s">
        <v>2</v>
      </c>
    </row>
    <row r="22563" spans="1:4" x14ac:dyDescent="0.2">
      <c r="A22563" s="263" t="s">
        <v>11227</v>
      </c>
      <c r="B22563" s="263" t="s">
        <v>34498</v>
      </c>
      <c r="C22563" s="263" t="s">
        <v>12</v>
      </c>
      <c r="D22563" t="s">
        <v>2</v>
      </c>
    </row>
    <row r="22564" spans="1:4" x14ac:dyDescent="0.2">
      <c r="A22564" s="263" t="s">
        <v>22407</v>
      </c>
      <c r="B22564" s="263" t="s">
        <v>34498</v>
      </c>
      <c r="C22564" s="263" t="s">
        <v>12</v>
      </c>
      <c r="D22564" t="s">
        <v>2</v>
      </c>
    </row>
    <row r="22565" spans="1:4" x14ac:dyDescent="0.2">
      <c r="A22565" s="263" t="s">
        <v>11228</v>
      </c>
      <c r="B22565" s="263" t="s">
        <v>34499</v>
      </c>
      <c r="C22565" s="263" t="s">
        <v>12</v>
      </c>
      <c r="D22565" t="s">
        <v>2</v>
      </c>
    </row>
    <row r="22566" spans="1:4" x14ac:dyDescent="0.2">
      <c r="A22566" s="263" t="s">
        <v>22408</v>
      </c>
      <c r="B22566" s="263" t="s">
        <v>34499</v>
      </c>
      <c r="C22566" s="263" t="s">
        <v>12</v>
      </c>
      <c r="D22566" t="s">
        <v>2</v>
      </c>
    </row>
    <row r="22567" spans="1:4" x14ac:dyDescent="0.2">
      <c r="A22567" s="263" t="s">
        <v>11229</v>
      </c>
      <c r="B22567" s="263" t="s">
        <v>34500</v>
      </c>
      <c r="C22567" s="263" t="s">
        <v>12</v>
      </c>
      <c r="D22567" t="s">
        <v>2</v>
      </c>
    </row>
    <row r="22568" spans="1:4" x14ac:dyDescent="0.2">
      <c r="A22568" s="263" t="s">
        <v>22409</v>
      </c>
      <c r="B22568" s="263" t="s">
        <v>34500</v>
      </c>
      <c r="C22568" s="263" t="s">
        <v>12</v>
      </c>
      <c r="D22568" t="s">
        <v>2</v>
      </c>
    </row>
    <row r="22569" spans="1:4" x14ac:dyDescent="0.2">
      <c r="A22569" s="263" t="s">
        <v>11230</v>
      </c>
      <c r="B22569" s="263" t="s">
        <v>34501</v>
      </c>
      <c r="C22569" s="263" t="s">
        <v>12</v>
      </c>
      <c r="D22569" t="s">
        <v>2</v>
      </c>
    </row>
    <row r="22570" spans="1:4" x14ac:dyDescent="0.2">
      <c r="A22570" s="263" t="s">
        <v>22410</v>
      </c>
      <c r="B22570" s="263" t="s">
        <v>34501</v>
      </c>
      <c r="C22570" s="263" t="s">
        <v>12</v>
      </c>
      <c r="D22570" t="s">
        <v>2</v>
      </c>
    </row>
    <row r="22571" spans="1:4" x14ac:dyDescent="0.2">
      <c r="A22571" s="263" t="s">
        <v>11231</v>
      </c>
      <c r="B22571" s="263" t="s">
        <v>34502</v>
      </c>
      <c r="C22571" s="263" t="s">
        <v>12</v>
      </c>
      <c r="D22571" t="s">
        <v>2</v>
      </c>
    </row>
    <row r="22572" spans="1:4" x14ac:dyDescent="0.2">
      <c r="A22572" s="263" t="s">
        <v>22411</v>
      </c>
      <c r="B22572" s="263" t="s">
        <v>34502</v>
      </c>
      <c r="C22572" s="263" t="s">
        <v>12</v>
      </c>
      <c r="D22572" t="s">
        <v>2</v>
      </c>
    </row>
    <row r="22573" spans="1:4" x14ac:dyDescent="0.2">
      <c r="A22573" s="263" t="s">
        <v>11232</v>
      </c>
      <c r="B22573" s="263" t="s">
        <v>34503</v>
      </c>
      <c r="C22573" s="263" t="s">
        <v>12</v>
      </c>
      <c r="D22573" t="s">
        <v>2</v>
      </c>
    </row>
    <row r="22574" spans="1:4" x14ac:dyDescent="0.2">
      <c r="A22574" s="263" t="s">
        <v>22412</v>
      </c>
      <c r="B22574" s="263" t="s">
        <v>34503</v>
      </c>
      <c r="C22574" s="263" t="s">
        <v>12</v>
      </c>
      <c r="D22574" t="s">
        <v>2</v>
      </c>
    </row>
    <row r="22575" spans="1:4" x14ac:dyDescent="0.2">
      <c r="A22575" s="263" t="s">
        <v>11233</v>
      </c>
      <c r="B22575" s="263" t="s">
        <v>34504</v>
      </c>
      <c r="C22575" s="263" t="s">
        <v>12</v>
      </c>
      <c r="D22575" t="s">
        <v>2</v>
      </c>
    </row>
    <row r="22576" spans="1:4" x14ac:dyDescent="0.2">
      <c r="A22576" s="263" t="s">
        <v>22413</v>
      </c>
      <c r="B22576" s="263" t="s">
        <v>34504</v>
      </c>
      <c r="C22576" s="263" t="s">
        <v>12</v>
      </c>
      <c r="D22576" t="s">
        <v>2</v>
      </c>
    </row>
    <row r="22577" spans="1:4" x14ac:dyDescent="0.2">
      <c r="A22577" s="263" t="s">
        <v>11234</v>
      </c>
      <c r="B22577" s="263" t="s">
        <v>34505</v>
      </c>
      <c r="C22577" s="263" t="s">
        <v>12</v>
      </c>
      <c r="D22577" t="s">
        <v>2</v>
      </c>
    </row>
    <row r="22578" spans="1:4" x14ac:dyDescent="0.2">
      <c r="A22578" s="263" t="s">
        <v>22414</v>
      </c>
      <c r="B22578" s="263" t="s">
        <v>34505</v>
      </c>
      <c r="C22578" s="263" t="s">
        <v>12</v>
      </c>
      <c r="D22578" t="s">
        <v>2</v>
      </c>
    </row>
    <row r="22579" spans="1:4" x14ac:dyDescent="0.2">
      <c r="A22579" s="263" t="s">
        <v>11235</v>
      </c>
      <c r="B22579" s="263" t="s">
        <v>34506</v>
      </c>
      <c r="C22579" s="263" t="s">
        <v>12</v>
      </c>
      <c r="D22579" t="s">
        <v>2</v>
      </c>
    </row>
    <row r="22580" spans="1:4" x14ac:dyDescent="0.2">
      <c r="A22580" s="263" t="s">
        <v>22415</v>
      </c>
      <c r="B22580" s="263" t="s">
        <v>34506</v>
      </c>
      <c r="C22580" s="263" t="s">
        <v>12</v>
      </c>
      <c r="D22580" t="s">
        <v>2</v>
      </c>
    </row>
    <row r="22581" spans="1:4" x14ac:dyDescent="0.2">
      <c r="A22581" s="263" t="s">
        <v>11236</v>
      </c>
      <c r="B22581" s="263" t="s">
        <v>34507</v>
      </c>
      <c r="C22581" s="263" t="s">
        <v>12</v>
      </c>
      <c r="D22581" t="s">
        <v>2</v>
      </c>
    </row>
    <row r="22582" spans="1:4" x14ac:dyDescent="0.2">
      <c r="A22582" s="263" t="s">
        <v>22416</v>
      </c>
      <c r="B22582" s="263" t="s">
        <v>34507</v>
      </c>
      <c r="C22582" s="263" t="s">
        <v>12</v>
      </c>
      <c r="D22582" t="s">
        <v>2</v>
      </c>
    </row>
    <row r="22583" spans="1:4" x14ac:dyDescent="0.2">
      <c r="A22583" s="263" t="s">
        <v>11237</v>
      </c>
      <c r="B22583" s="263" t="s">
        <v>35186</v>
      </c>
      <c r="C22583" s="263" t="s">
        <v>12</v>
      </c>
      <c r="D22583" t="s">
        <v>2</v>
      </c>
    </row>
    <row r="22584" spans="1:4" x14ac:dyDescent="0.2">
      <c r="A22584" s="263" t="s">
        <v>22417</v>
      </c>
      <c r="B22584" s="263" t="s">
        <v>35186</v>
      </c>
      <c r="C22584" s="263" t="s">
        <v>12</v>
      </c>
      <c r="D22584" t="s">
        <v>2</v>
      </c>
    </row>
    <row r="22585" spans="1:4" x14ac:dyDescent="0.2">
      <c r="A22585" s="263" t="s">
        <v>11238</v>
      </c>
      <c r="B22585" s="263" t="s">
        <v>34508</v>
      </c>
      <c r="C22585" s="263" t="s">
        <v>12</v>
      </c>
      <c r="D22585" t="s">
        <v>2</v>
      </c>
    </row>
    <row r="22586" spans="1:4" x14ac:dyDescent="0.2">
      <c r="A22586" s="263" t="s">
        <v>22418</v>
      </c>
      <c r="B22586" s="263" t="s">
        <v>34508</v>
      </c>
      <c r="C22586" s="263" t="s">
        <v>12</v>
      </c>
      <c r="D22586" t="s">
        <v>2</v>
      </c>
    </row>
    <row r="22587" spans="1:4" x14ac:dyDescent="0.2">
      <c r="A22587" s="263" t="s">
        <v>11239</v>
      </c>
      <c r="B22587" s="263" t="s">
        <v>34509</v>
      </c>
      <c r="C22587" s="263" t="s">
        <v>12</v>
      </c>
      <c r="D22587" t="s">
        <v>2</v>
      </c>
    </row>
    <row r="22588" spans="1:4" x14ac:dyDescent="0.2">
      <c r="A22588" s="263" t="s">
        <v>22419</v>
      </c>
      <c r="B22588" s="263" t="s">
        <v>34509</v>
      </c>
      <c r="C22588" s="263" t="s">
        <v>12</v>
      </c>
      <c r="D22588" t="s">
        <v>2</v>
      </c>
    </row>
    <row r="22589" spans="1:4" x14ac:dyDescent="0.2">
      <c r="A22589" s="263" t="s">
        <v>11240</v>
      </c>
      <c r="B22589" s="263" t="s">
        <v>34510</v>
      </c>
      <c r="C22589" s="263" t="s">
        <v>12</v>
      </c>
      <c r="D22589" t="s">
        <v>2</v>
      </c>
    </row>
    <row r="22590" spans="1:4" x14ac:dyDescent="0.2">
      <c r="A22590" s="263" t="s">
        <v>22420</v>
      </c>
      <c r="B22590" s="263" t="s">
        <v>34510</v>
      </c>
      <c r="C22590" s="263" t="s">
        <v>12</v>
      </c>
      <c r="D22590" t="s">
        <v>2</v>
      </c>
    </row>
    <row r="22591" spans="1:4" x14ac:dyDescent="0.2">
      <c r="A22591" s="263" t="s">
        <v>11241</v>
      </c>
      <c r="B22591" s="263" t="s">
        <v>24227</v>
      </c>
      <c r="C22591" s="263" t="s">
        <v>12</v>
      </c>
      <c r="D22591" t="s">
        <v>2</v>
      </c>
    </row>
    <row r="22592" spans="1:4" x14ac:dyDescent="0.2">
      <c r="A22592" s="263" t="s">
        <v>22421</v>
      </c>
      <c r="B22592" s="263" t="s">
        <v>24227</v>
      </c>
      <c r="C22592" s="263" t="s">
        <v>12</v>
      </c>
      <c r="D22592" t="s">
        <v>2</v>
      </c>
    </row>
    <row r="22593" spans="1:4" x14ac:dyDescent="0.2">
      <c r="A22593" s="263" t="s">
        <v>11242</v>
      </c>
      <c r="B22593" s="263" t="s">
        <v>35187</v>
      </c>
      <c r="C22593" s="263" t="s">
        <v>12</v>
      </c>
      <c r="D22593" t="s">
        <v>2</v>
      </c>
    </row>
    <row r="22594" spans="1:4" x14ac:dyDescent="0.2">
      <c r="A22594" s="263" t="s">
        <v>22422</v>
      </c>
      <c r="B22594" s="263" t="s">
        <v>35187</v>
      </c>
      <c r="C22594" s="263" t="s">
        <v>12</v>
      </c>
      <c r="D22594" t="s">
        <v>2</v>
      </c>
    </row>
    <row r="22595" spans="1:4" x14ac:dyDescent="0.2">
      <c r="A22595" s="263" t="s">
        <v>11243</v>
      </c>
      <c r="B22595" s="263" t="s">
        <v>35188</v>
      </c>
      <c r="C22595" s="263" t="s">
        <v>12</v>
      </c>
      <c r="D22595" t="s">
        <v>2</v>
      </c>
    </row>
    <row r="22596" spans="1:4" x14ac:dyDescent="0.2">
      <c r="A22596" s="263" t="s">
        <v>22423</v>
      </c>
      <c r="B22596" s="263" t="s">
        <v>35188</v>
      </c>
      <c r="C22596" s="263" t="s">
        <v>12</v>
      </c>
      <c r="D22596" t="s">
        <v>2</v>
      </c>
    </row>
    <row r="22597" spans="1:4" x14ac:dyDescent="0.2">
      <c r="A22597" s="263" t="s">
        <v>11244</v>
      </c>
      <c r="B22597" s="263" t="s">
        <v>35189</v>
      </c>
      <c r="C22597" s="263" t="s">
        <v>12</v>
      </c>
      <c r="D22597" t="s">
        <v>2</v>
      </c>
    </row>
    <row r="22598" spans="1:4" x14ac:dyDescent="0.2">
      <c r="A22598" s="263" t="s">
        <v>22424</v>
      </c>
      <c r="B22598" s="263" t="s">
        <v>35189</v>
      </c>
      <c r="C22598" s="263" t="s">
        <v>12</v>
      </c>
      <c r="D22598" t="s">
        <v>2</v>
      </c>
    </row>
    <row r="22599" spans="1:4" x14ac:dyDescent="0.2">
      <c r="A22599" s="263" t="s">
        <v>11245</v>
      </c>
      <c r="B22599" s="263" t="s">
        <v>35190</v>
      </c>
      <c r="C22599" s="263" t="s">
        <v>12</v>
      </c>
      <c r="D22599" t="s">
        <v>2</v>
      </c>
    </row>
    <row r="22600" spans="1:4" x14ac:dyDescent="0.2">
      <c r="A22600" s="263" t="s">
        <v>22425</v>
      </c>
      <c r="B22600" s="263" t="s">
        <v>35190</v>
      </c>
      <c r="C22600" s="263" t="s">
        <v>12</v>
      </c>
      <c r="D22600" t="s">
        <v>2</v>
      </c>
    </row>
    <row r="22601" spans="1:4" x14ac:dyDescent="0.2">
      <c r="A22601" s="263" t="s">
        <v>11246</v>
      </c>
      <c r="B22601" s="263" t="s">
        <v>24228</v>
      </c>
      <c r="C22601" s="263" t="s">
        <v>12</v>
      </c>
      <c r="D22601" t="s">
        <v>2</v>
      </c>
    </row>
    <row r="22602" spans="1:4" x14ac:dyDescent="0.2">
      <c r="A22602" s="263" t="s">
        <v>22426</v>
      </c>
      <c r="B22602" s="263" t="s">
        <v>24228</v>
      </c>
      <c r="C22602" s="263" t="s">
        <v>12</v>
      </c>
      <c r="D22602" t="s">
        <v>2</v>
      </c>
    </row>
    <row r="22603" spans="1:4" x14ac:dyDescent="0.2">
      <c r="A22603" s="263" t="s">
        <v>11247</v>
      </c>
      <c r="B22603" s="263" t="s">
        <v>24229</v>
      </c>
      <c r="C22603" s="263" t="s">
        <v>12</v>
      </c>
      <c r="D22603" t="s">
        <v>2</v>
      </c>
    </row>
    <row r="22604" spans="1:4" x14ac:dyDescent="0.2">
      <c r="A22604" s="263" t="s">
        <v>22427</v>
      </c>
      <c r="B22604" s="263" t="s">
        <v>24229</v>
      </c>
      <c r="C22604" s="263" t="s">
        <v>12</v>
      </c>
      <c r="D22604" t="s">
        <v>2</v>
      </c>
    </row>
    <row r="22605" spans="1:4" x14ac:dyDescent="0.2">
      <c r="A22605" s="263" t="s">
        <v>11248</v>
      </c>
      <c r="B22605" s="263" t="s">
        <v>24230</v>
      </c>
      <c r="C22605" s="263" t="s">
        <v>12</v>
      </c>
      <c r="D22605" t="s">
        <v>2</v>
      </c>
    </row>
    <row r="22606" spans="1:4" x14ac:dyDescent="0.2">
      <c r="A22606" s="263" t="s">
        <v>22428</v>
      </c>
      <c r="B22606" s="263" t="s">
        <v>24230</v>
      </c>
      <c r="C22606" s="263" t="s">
        <v>12</v>
      </c>
      <c r="D22606" t="s">
        <v>2</v>
      </c>
    </row>
    <row r="22607" spans="1:4" x14ac:dyDescent="0.2">
      <c r="A22607" s="263" t="s">
        <v>11249</v>
      </c>
      <c r="B22607" s="263" t="s">
        <v>24231</v>
      </c>
      <c r="C22607" s="263" t="s">
        <v>12</v>
      </c>
      <c r="D22607" t="s">
        <v>2</v>
      </c>
    </row>
    <row r="22608" spans="1:4" x14ac:dyDescent="0.2">
      <c r="A22608" s="263" t="s">
        <v>22429</v>
      </c>
      <c r="B22608" s="263" t="s">
        <v>24231</v>
      </c>
      <c r="C22608" s="263" t="s">
        <v>12</v>
      </c>
      <c r="D22608" t="s">
        <v>2</v>
      </c>
    </row>
    <row r="22609" spans="1:4" x14ac:dyDescent="0.2">
      <c r="A22609" s="263" t="s">
        <v>11250</v>
      </c>
      <c r="B22609" s="263" t="s">
        <v>24232</v>
      </c>
      <c r="C22609" s="263" t="s">
        <v>12</v>
      </c>
      <c r="D22609" t="s">
        <v>2</v>
      </c>
    </row>
    <row r="22610" spans="1:4" x14ac:dyDescent="0.2">
      <c r="A22610" s="263" t="s">
        <v>22430</v>
      </c>
      <c r="B22610" s="263" t="s">
        <v>24232</v>
      </c>
      <c r="C22610" s="263" t="s">
        <v>12</v>
      </c>
      <c r="D22610" t="s">
        <v>2</v>
      </c>
    </row>
    <row r="22611" spans="1:4" x14ac:dyDescent="0.2">
      <c r="A22611" s="263" t="s">
        <v>11251</v>
      </c>
      <c r="B22611" s="263" t="s">
        <v>24233</v>
      </c>
      <c r="C22611" s="263" t="s">
        <v>12</v>
      </c>
      <c r="D22611" t="s">
        <v>2</v>
      </c>
    </row>
    <row r="22612" spans="1:4" x14ac:dyDescent="0.2">
      <c r="A22612" s="263" t="s">
        <v>22431</v>
      </c>
      <c r="B22612" s="263" t="s">
        <v>24233</v>
      </c>
      <c r="C22612" s="263" t="s">
        <v>12</v>
      </c>
      <c r="D22612" t="s">
        <v>2</v>
      </c>
    </row>
    <row r="22613" spans="1:4" x14ac:dyDescent="0.2">
      <c r="A22613" s="263" t="s">
        <v>11252</v>
      </c>
      <c r="B22613" s="263" t="s">
        <v>24234</v>
      </c>
      <c r="C22613" s="263" t="s">
        <v>12</v>
      </c>
      <c r="D22613" t="s">
        <v>2</v>
      </c>
    </row>
    <row r="22614" spans="1:4" x14ac:dyDescent="0.2">
      <c r="A22614" s="263" t="s">
        <v>22432</v>
      </c>
      <c r="B22614" s="263" t="s">
        <v>24234</v>
      </c>
      <c r="C22614" s="263" t="s">
        <v>12</v>
      </c>
      <c r="D22614" t="s">
        <v>2</v>
      </c>
    </row>
    <row r="22615" spans="1:4" x14ac:dyDescent="0.2">
      <c r="A22615" s="263" t="s">
        <v>11253</v>
      </c>
      <c r="B22615" s="263" t="s">
        <v>34511</v>
      </c>
      <c r="C22615" s="263" t="s">
        <v>12</v>
      </c>
      <c r="D22615" t="s">
        <v>2</v>
      </c>
    </row>
    <row r="22616" spans="1:4" x14ac:dyDescent="0.2">
      <c r="A22616" s="263" t="s">
        <v>22433</v>
      </c>
      <c r="B22616" s="263" t="s">
        <v>34511</v>
      </c>
      <c r="C22616" s="263" t="s">
        <v>12</v>
      </c>
      <c r="D22616" t="s">
        <v>2</v>
      </c>
    </row>
    <row r="22617" spans="1:4" x14ac:dyDescent="0.2">
      <c r="A22617" s="263" t="s">
        <v>11254</v>
      </c>
      <c r="B22617" s="263" t="s">
        <v>24235</v>
      </c>
      <c r="C22617" s="263" t="s">
        <v>12</v>
      </c>
      <c r="D22617" t="s">
        <v>2</v>
      </c>
    </row>
    <row r="22618" spans="1:4" x14ac:dyDescent="0.2">
      <c r="A22618" s="263" t="s">
        <v>22434</v>
      </c>
      <c r="B22618" s="263" t="s">
        <v>24235</v>
      </c>
      <c r="C22618" s="263" t="s">
        <v>12</v>
      </c>
      <c r="D22618" t="s">
        <v>2</v>
      </c>
    </row>
    <row r="22619" spans="1:4" x14ac:dyDescent="0.2">
      <c r="A22619" s="263" t="s">
        <v>11255</v>
      </c>
      <c r="B22619" s="263" t="s">
        <v>24236</v>
      </c>
      <c r="C22619" s="263" t="s">
        <v>12</v>
      </c>
      <c r="D22619" t="s">
        <v>2</v>
      </c>
    </row>
    <row r="22620" spans="1:4" x14ac:dyDescent="0.2">
      <c r="A22620" s="263" t="s">
        <v>22435</v>
      </c>
      <c r="B22620" s="263" t="s">
        <v>24236</v>
      </c>
      <c r="C22620" s="263" t="s">
        <v>12</v>
      </c>
      <c r="D22620" t="s">
        <v>2</v>
      </c>
    </row>
    <row r="22621" spans="1:4" x14ac:dyDescent="0.2">
      <c r="A22621" s="263" t="s">
        <v>11256</v>
      </c>
      <c r="B22621" s="263" t="s">
        <v>34512</v>
      </c>
      <c r="C22621" s="263" t="s">
        <v>12</v>
      </c>
      <c r="D22621" t="s">
        <v>2</v>
      </c>
    </row>
    <row r="22622" spans="1:4" x14ac:dyDescent="0.2">
      <c r="A22622" s="263" t="s">
        <v>22436</v>
      </c>
      <c r="B22622" s="263" t="s">
        <v>34512</v>
      </c>
      <c r="C22622" s="263" t="s">
        <v>12</v>
      </c>
      <c r="D22622" t="s">
        <v>2</v>
      </c>
    </row>
    <row r="22623" spans="1:4" x14ac:dyDescent="0.2">
      <c r="A22623" s="263" t="s">
        <v>11257</v>
      </c>
      <c r="B22623" s="263" t="s">
        <v>34513</v>
      </c>
      <c r="C22623" s="263" t="s">
        <v>12</v>
      </c>
      <c r="D22623" t="s">
        <v>2</v>
      </c>
    </row>
    <row r="22624" spans="1:4" x14ac:dyDescent="0.2">
      <c r="A22624" s="263" t="s">
        <v>22437</v>
      </c>
      <c r="B22624" s="263" t="s">
        <v>34513</v>
      </c>
      <c r="C22624" s="263" t="s">
        <v>12</v>
      </c>
      <c r="D22624" t="s">
        <v>2</v>
      </c>
    </row>
    <row r="22625" spans="1:4" x14ac:dyDescent="0.2">
      <c r="A22625" s="263" t="s">
        <v>11258</v>
      </c>
      <c r="B22625" s="263" t="s">
        <v>34514</v>
      </c>
      <c r="C22625" s="263" t="s">
        <v>12</v>
      </c>
      <c r="D22625" t="s">
        <v>2</v>
      </c>
    </row>
    <row r="22626" spans="1:4" x14ac:dyDescent="0.2">
      <c r="A22626" s="263" t="s">
        <v>22438</v>
      </c>
      <c r="B22626" s="263" t="s">
        <v>34514</v>
      </c>
      <c r="C22626" s="263" t="s">
        <v>12</v>
      </c>
      <c r="D22626" t="s">
        <v>2</v>
      </c>
    </row>
    <row r="22627" spans="1:4" x14ac:dyDescent="0.2">
      <c r="A22627" s="263" t="s">
        <v>6265</v>
      </c>
      <c r="B22627" s="263" t="s">
        <v>34515</v>
      </c>
      <c r="C22627" s="263" t="s">
        <v>12</v>
      </c>
      <c r="D22627" t="s">
        <v>2</v>
      </c>
    </row>
    <row r="22628" spans="1:4" x14ac:dyDescent="0.2">
      <c r="A22628" s="263" t="s">
        <v>22439</v>
      </c>
      <c r="B22628" s="263" t="s">
        <v>34515</v>
      </c>
      <c r="C22628" s="263" t="s">
        <v>12</v>
      </c>
      <c r="D22628" t="s">
        <v>2</v>
      </c>
    </row>
    <row r="22629" spans="1:4" x14ac:dyDescent="0.2">
      <c r="A22629" s="263" t="s">
        <v>6266</v>
      </c>
      <c r="B22629" s="263" t="s">
        <v>34516</v>
      </c>
      <c r="C22629" s="263" t="s">
        <v>12</v>
      </c>
      <c r="D22629" t="s">
        <v>2</v>
      </c>
    </row>
    <row r="22630" spans="1:4" x14ac:dyDescent="0.2">
      <c r="A22630" s="263" t="s">
        <v>22440</v>
      </c>
      <c r="B22630" s="263" t="s">
        <v>34516</v>
      </c>
      <c r="C22630" s="263" t="s">
        <v>12</v>
      </c>
      <c r="D22630" t="s">
        <v>2</v>
      </c>
    </row>
    <row r="22631" spans="1:4" x14ac:dyDescent="0.2">
      <c r="A22631" s="263" t="s">
        <v>6267</v>
      </c>
      <c r="B22631" s="263" t="s">
        <v>34517</v>
      </c>
      <c r="C22631" s="263" t="s">
        <v>12</v>
      </c>
      <c r="D22631" t="s">
        <v>2</v>
      </c>
    </row>
    <row r="22632" spans="1:4" x14ac:dyDescent="0.2">
      <c r="A22632" s="263" t="s">
        <v>22441</v>
      </c>
      <c r="B22632" s="263" t="s">
        <v>34517</v>
      </c>
      <c r="C22632" s="263" t="s">
        <v>12</v>
      </c>
      <c r="D22632" t="s">
        <v>2</v>
      </c>
    </row>
    <row r="22633" spans="1:4" x14ac:dyDescent="0.2">
      <c r="A22633" s="263" t="s">
        <v>6268</v>
      </c>
      <c r="B22633" s="263" t="s">
        <v>34518</v>
      </c>
      <c r="C22633" s="263" t="s">
        <v>12</v>
      </c>
      <c r="D22633" t="s">
        <v>2</v>
      </c>
    </row>
    <row r="22634" spans="1:4" x14ac:dyDescent="0.2">
      <c r="A22634" s="263" t="s">
        <v>22442</v>
      </c>
      <c r="B22634" s="263" t="s">
        <v>34518</v>
      </c>
      <c r="C22634" s="263" t="s">
        <v>12</v>
      </c>
      <c r="D22634" t="s">
        <v>2</v>
      </c>
    </row>
    <row r="22635" spans="1:4" x14ac:dyDescent="0.2">
      <c r="A22635" s="263" t="s">
        <v>6269</v>
      </c>
      <c r="B22635" s="263" t="s">
        <v>34519</v>
      </c>
      <c r="C22635" s="263" t="s">
        <v>12</v>
      </c>
      <c r="D22635" t="s">
        <v>2</v>
      </c>
    </row>
    <row r="22636" spans="1:4" x14ac:dyDescent="0.2">
      <c r="A22636" s="263" t="s">
        <v>22443</v>
      </c>
      <c r="B22636" s="263" t="s">
        <v>34519</v>
      </c>
      <c r="C22636" s="263" t="s">
        <v>12</v>
      </c>
      <c r="D22636" t="s">
        <v>2</v>
      </c>
    </row>
    <row r="22637" spans="1:4" x14ac:dyDescent="0.2">
      <c r="A22637" s="263" t="s">
        <v>11259</v>
      </c>
      <c r="B22637" s="263" t="s">
        <v>34520</v>
      </c>
      <c r="C22637" s="263" t="s">
        <v>12</v>
      </c>
      <c r="D22637" t="s">
        <v>2</v>
      </c>
    </row>
    <row r="22638" spans="1:4" x14ac:dyDescent="0.2">
      <c r="A22638" s="263" t="s">
        <v>22444</v>
      </c>
      <c r="B22638" s="263" t="s">
        <v>34520</v>
      </c>
      <c r="C22638" s="263" t="s">
        <v>12</v>
      </c>
      <c r="D22638" t="s">
        <v>2</v>
      </c>
    </row>
    <row r="22639" spans="1:4" x14ac:dyDescent="0.2">
      <c r="A22639" s="263" t="s">
        <v>11260</v>
      </c>
      <c r="B22639" s="263" t="s">
        <v>34521</v>
      </c>
      <c r="C22639" s="263" t="s">
        <v>12</v>
      </c>
      <c r="D22639" t="s">
        <v>2</v>
      </c>
    </row>
    <row r="22640" spans="1:4" x14ac:dyDescent="0.2">
      <c r="A22640" s="263" t="s">
        <v>22445</v>
      </c>
      <c r="B22640" s="263" t="s">
        <v>34521</v>
      </c>
      <c r="C22640" s="263" t="s">
        <v>12</v>
      </c>
      <c r="D22640" t="s">
        <v>2</v>
      </c>
    </row>
    <row r="22641" spans="1:4" x14ac:dyDescent="0.2">
      <c r="A22641" s="263" t="s">
        <v>11261</v>
      </c>
      <c r="B22641" s="263" t="s">
        <v>34522</v>
      </c>
      <c r="C22641" s="263" t="s">
        <v>12</v>
      </c>
      <c r="D22641" t="s">
        <v>2</v>
      </c>
    </row>
    <row r="22642" spans="1:4" x14ac:dyDescent="0.2">
      <c r="A22642" s="263" t="s">
        <v>22446</v>
      </c>
      <c r="B22642" s="263" t="s">
        <v>34522</v>
      </c>
      <c r="C22642" s="263" t="s">
        <v>12</v>
      </c>
      <c r="D22642" t="s">
        <v>2</v>
      </c>
    </row>
    <row r="22643" spans="1:4" x14ac:dyDescent="0.2">
      <c r="A22643" s="263" t="s">
        <v>11262</v>
      </c>
      <c r="B22643" s="263" t="s">
        <v>34523</v>
      </c>
      <c r="C22643" s="263" t="s">
        <v>12</v>
      </c>
      <c r="D22643" t="s">
        <v>2</v>
      </c>
    </row>
    <row r="22644" spans="1:4" x14ac:dyDescent="0.2">
      <c r="A22644" s="263" t="s">
        <v>22447</v>
      </c>
      <c r="B22644" s="263" t="s">
        <v>34523</v>
      </c>
      <c r="C22644" s="263" t="s">
        <v>12</v>
      </c>
      <c r="D22644" t="s">
        <v>2</v>
      </c>
    </row>
    <row r="22645" spans="1:4" x14ac:dyDescent="0.2">
      <c r="A22645" s="263" t="s">
        <v>11263</v>
      </c>
      <c r="B22645" s="263" t="s">
        <v>34524</v>
      </c>
      <c r="C22645" s="263" t="s">
        <v>12</v>
      </c>
      <c r="D22645" t="s">
        <v>2</v>
      </c>
    </row>
    <row r="22646" spans="1:4" x14ac:dyDescent="0.2">
      <c r="A22646" s="263" t="s">
        <v>22448</v>
      </c>
      <c r="B22646" s="263" t="s">
        <v>34524</v>
      </c>
      <c r="C22646" s="263" t="s">
        <v>12</v>
      </c>
      <c r="D22646" t="s">
        <v>2</v>
      </c>
    </row>
    <row r="22647" spans="1:4" x14ac:dyDescent="0.2">
      <c r="A22647" s="263" t="s">
        <v>11264</v>
      </c>
      <c r="B22647" s="263" t="s">
        <v>34525</v>
      </c>
      <c r="C22647" s="263" t="s">
        <v>12</v>
      </c>
      <c r="D22647" t="s">
        <v>2</v>
      </c>
    </row>
    <row r="22648" spans="1:4" x14ac:dyDescent="0.2">
      <c r="A22648" s="263" t="s">
        <v>22449</v>
      </c>
      <c r="B22648" s="263" t="s">
        <v>34525</v>
      </c>
      <c r="C22648" s="263" t="s">
        <v>12</v>
      </c>
      <c r="D22648" t="s">
        <v>2</v>
      </c>
    </row>
    <row r="22649" spans="1:4" x14ac:dyDescent="0.2">
      <c r="A22649" s="263" t="s">
        <v>11265</v>
      </c>
      <c r="B22649" s="263" t="s">
        <v>24237</v>
      </c>
      <c r="C22649" s="263" t="s">
        <v>12</v>
      </c>
      <c r="D22649" t="s">
        <v>2</v>
      </c>
    </row>
    <row r="22650" spans="1:4" x14ac:dyDescent="0.2">
      <c r="A22650" s="263" t="s">
        <v>22450</v>
      </c>
      <c r="B22650" s="263" t="s">
        <v>24237</v>
      </c>
      <c r="C22650" s="263" t="s">
        <v>12</v>
      </c>
      <c r="D22650" t="s">
        <v>2</v>
      </c>
    </row>
    <row r="22651" spans="1:4" x14ac:dyDescent="0.2">
      <c r="A22651" s="263" t="s">
        <v>11266</v>
      </c>
      <c r="B22651" s="263" t="s">
        <v>24238</v>
      </c>
      <c r="C22651" s="263" t="s">
        <v>12</v>
      </c>
      <c r="D22651" t="s">
        <v>2</v>
      </c>
    </row>
    <row r="22652" spans="1:4" x14ac:dyDescent="0.2">
      <c r="A22652" s="263" t="s">
        <v>22451</v>
      </c>
      <c r="B22652" s="263" t="s">
        <v>24238</v>
      </c>
      <c r="C22652" s="263" t="s">
        <v>12</v>
      </c>
      <c r="D22652" t="s">
        <v>2</v>
      </c>
    </row>
    <row r="22653" spans="1:4" x14ac:dyDescent="0.2">
      <c r="A22653" s="263" t="s">
        <v>11267</v>
      </c>
      <c r="B22653" s="263" t="s">
        <v>34526</v>
      </c>
      <c r="C22653" s="263" t="s">
        <v>12</v>
      </c>
      <c r="D22653" t="s">
        <v>2</v>
      </c>
    </row>
    <row r="22654" spans="1:4" x14ac:dyDescent="0.2">
      <c r="A22654" s="263" t="s">
        <v>22452</v>
      </c>
      <c r="B22654" s="263" t="s">
        <v>34526</v>
      </c>
      <c r="C22654" s="263" t="s">
        <v>12</v>
      </c>
      <c r="D22654" t="s">
        <v>2</v>
      </c>
    </row>
    <row r="22655" spans="1:4" x14ac:dyDescent="0.2">
      <c r="A22655" s="263" t="s">
        <v>11268</v>
      </c>
      <c r="B22655" s="263" t="s">
        <v>34527</v>
      </c>
      <c r="C22655" s="263" t="s">
        <v>12</v>
      </c>
      <c r="D22655" t="s">
        <v>2</v>
      </c>
    </row>
    <row r="22656" spans="1:4" x14ac:dyDescent="0.2">
      <c r="A22656" s="263" t="s">
        <v>22453</v>
      </c>
      <c r="B22656" s="263" t="s">
        <v>34527</v>
      </c>
      <c r="C22656" s="263" t="s">
        <v>12</v>
      </c>
      <c r="D22656" t="s">
        <v>2</v>
      </c>
    </row>
    <row r="22657" spans="1:4" x14ac:dyDescent="0.2">
      <c r="A22657" s="263" t="s">
        <v>11269</v>
      </c>
      <c r="B22657" s="263" t="s">
        <v>34528</v>
      </c>
      <c r="C22657" s="263" t="s">
        <v>12</v>
      </c>
      <c r="D22657" t="s">
        <v>2</v>
      </c>
    </row>
    <row r="22658" spans="1:4" x14ac:dyDescent="0.2">
      <c r="A22658" s="263" t="s">
        <v>22454</v>
      </c>
      <c r="B22658" s="263" t="s">
        <v>34528</v>
      </c>
      <c r="C22658" s="263" t="s">
        <v>12</v>
      </c>
      <c r="D22658" t="s">
        <v>2</v>
      </c>
    </row>
    <row r="22659" spans="1:4" x14ac:dyDescent="0.2">
      <c r="A22659" s="263" t="s">
        <v>11270</v>
      </c>
      <c r="B22659" s="263" t="s">
        <v>34529</v>
      </c>
      <c r="C22659" s="263" t="s">
        <v>12</v>
      </c>
      <c r="D22659" t="s">
        <v>2</v>
      </c>
    </row>
    <row r="22660" spans="1:4" x14ac:dyDescent="0.2">
      <c r="A22660" s="263" t="s">
        <v>22455</v>
      </c>
      <c r="B22660" s="263" t="s">
        <v>34529</v>
      </c>
      <c r="C22660" s="263" t="s">
        <v>12</v>
      </c>
      <c r="D22660" t="s">
        <v>2</v>
      </c>
    </row>
    <row r="22661" spans="1:4" x14ac:dyDescent="0.2">
      <c r="A22661" s="263" t="s">
        <v>11271</v>
      </c>
      <c r="B22661" s="263" t="s">
        <v>34530</v>
      </c>
      <c r="C22661" s="263" t="s">
        <v>12</v>
      </c>
      <c r="D22661" t="s">
        <v>2</v>
      </c>
    </row>
    <row r="22662" spans="1:4" x14ac:dyDescent="0.2">
      <c r="A22662" s="263" t="s">
        <v>22456</v>
      </c>
      <c r="B22662" s="263" t="s">
        <v>34530</v>
      </c>
      <c r="C22662" s="263" t="s">
        <v>12</v>
      </c>
      <c r="D22662" t="s">
        <v>2</v>
      </c>
    </row>
    <row r="22663" spans="1:4" x14ac:dyDescent="0.2">
      <c r="A22663" s="263" t="s">
        <v>11272</v>
      </c>
      <c r="B22663" s="263" t="s">
        <v>34531</v>
      </c>
      <c r="C22663" s="263" t="s">
        <v>20</v>
      </c>
      <c r="D22663" t="s">
        <v>0</v>
      </c>
    </row>
    <row r="22664" spans="1:4" x14ac:dyDescent="0.2">
      <c r="A22664" s="263" t="s">
        <v>22457</v>
      </c>
      <c r="B22664" s="263" t="s">
        <v>34531</v>
      </c>
      <c r="C22664" s="263" t="s">
        <v>20</v>
      </c>
      <c r="D22664" t="s">
        <v>0</v>
      </c>
    </row>
    <row r="22665" spans="1:4" x14ac:dyDescent="0.2">
      <c r="A22665" s="263" t="s">
        <v>11273</v>
      </c>
      <c r="B22665" s="263" t="s">
        <v>34532</v>
      </c>
      <c r="C22665" s="263" t="s">
        <v>20</v>
      </c>
      <c r="D22665" t="s">
        <v>0</v>
      </c>
    </row>
    <row r="22666" spans="1:4" x14ac:dyDescent="0.2">
      <c r="A22666" s="263" t="s">
        <v>22458</v>
      </c>
      <c r="B22666" s="263" t="s">
        <v>34532</v>
      </c>
      <c r="C22666" s="263" t="s">
        <v>20</v>
      </c>
      <c r="D22666" t="s">
        <v>0</v>
      </c>
    </row>
    <row r="22667" spans="1:4" x14ac:dyDescent="0.2">
      <c r="A22667" s="263" t="s">
        <v>11274</v>
      </c>
      <c r="B22667" s="263" t="s">
        <v>34533</v>
      </c>
      <c r="C22667" s="263" t="s">
        <v>20</v>
      </c>
      <c r="D22667" t="s">
        <v>0</v>
      </c>
    </row>
    <row r="22668" spans="1:4" x14ac:dyDescent="0.2">
      <c r="A22668" s="263" t="s">
        <v>22459</v>
      </c>
      <c r="B22668" s="263" t="s">
        <v>34533</v>
      </c>
      <c r="C22668" s="263" t="s">
        <v>20</v>
      </c>
      <c r="D22668" t="s">
        <v>0</v>
      </c>
    </row>
    <row r="22669" spans="1:4" x14ac:dyDescent="0.2">
      <c r="A22669" s="263" t="s">
        <v>11275</v>
      </c>
      <c r="B22669" s="263" t="s">
        <v>34534</v>
      </c>
      <c r="C22669" s="263" t="s">
        <v>20</v>
      </c>
      <c r="D22669" t="s">
        <v>0</v>
      </c>
    </row>
    <row r="22670" spans="1:4" x14ac:dyDescent="0.2">
      <c r="A22670" s="263" t="s">
        <v>22460</v>
      </c>
      <c r="B22670" s="263" t="s">
        <v>34534</v>
      </c>
      <c r="C22670" s="263" t="s">
        <v>20</v>
      </c>
      <c r="D22670" t="s">
        <v>0</v>
      </c>
    </row>
    <row r="22671" spans="1:4" x14ac:dyDescent="0.2">
      <c r="A22671" s="263" t="s">
        <v>11276</v>
      </c>
      <c r="B22671" s="263" t="s">
        <v>34535</v>
      </c>
      <c r="C22671" s="263" t="s">
        <v>12</v>
      </c>
      <c r="D22671" t="s">
        <v>2</v>
      </c>
    </row>
    <row r="22672" spans="1:4" x14ac:dyDescent="0.2">
      <c r="A22672" s="263" t="s">
        <v>22461</v>
      </c>
      <c r="B22672" s="263" t="s">
        <v>34535</v>
      </c>
      <c r="C22672" s="263" t="s">
        <v>12</v>
      </c>
      <c r="D22672" t="s">
        <v>2</v>
      </c>
    </row>
    <row r="22673" spans="1:4" x14ac:dyDescent="0.2">
      <c r="A22673" s="263" t="s">
        <v>11277</v>
      </c>
      <c r="B22673" s="263" t="s">
        <v>34536</v>
      </c>
      <c r="C22673" s="263" t="s">
        <v>12</v>
      </c>
      <c r="D22673" t="s">
        <v>2</v>
      </c>
    </row>
    <row r="22674" spans="1:4" x14ac:dyDescent="0.2">
      <c r="A22674" s="263" t="s">
        <v>22462</v>
      </c>
      <c r="B22674" s="263" t="s">
        <v>34536</v>
      </c>
      <c r="C22674" s="263" t="s">
        <v>12</v>
      </c>
      <c r="D22674" t="s">
        <v>2</v>
      </c>
    </row>
    <row r="22675" spans="1:4" x14ac:dyDescent="0.2">
      <c r="A22675" s="263" t="s">
        <v>11278</v>
      </c>
      <c r="B22675" s="263" t="s">
        <v>34537</v>
      </c>
      <c r="C22675" s="263" t="s">
        <v>12</v>
      </c>
      <c r="D22675" t="s">
        <v>2</v>
      </c>
    </row>
    <row r="22676" spans="1:4" x14ac:dyDescent="0.2">
      <c r="A22676" s="263" t="s">
        <v>22463</v>
      </c>
      <c r="B22676" s="263" t="s">
        <v>34537</v>
      </c>
      <c r="C22676" s="263" t="s">
        <v>12</v>
      </c>
      <c r="D22676" t="s">
        <v>2</v>
      </c>
    </row>
    <row r="22677" spans="1:4" x14ac:dyDescent="0.2">
      <c r="A22677" s="263" t="s">
        <v>11279</v>
      </c>
      <c r="B22677" s="263" t="s">
        <v>34538</v>
      </c>
      <c r="C22677" s="263" t="s">
        <v>12</v>
      </c>
      <c r="D22677" t="s">
        <v>2</v>
      </c>
    </row>
    <row r="22678" spans="1:4" x14ac:dyDescent="0.2">
      <c r="A22678" s="263" t="s">
        <v>22464</v>
      </c>
      <c r="B22678" s="263" t="s">
        <v>34538</v>
      </c>
      <c r="C22678" s="263" t="s">
        <v>12</v>
      </c>
      <c r="D22678" t="s">
        <v>2</v>
      </c>
    </row>
    <row r="22679" spans="1:4" x14ac:dyDescent="0.2">
      <c r="A22679" s="263" t="s">
        <v>11280</v>
      </c>
      <c r="B22679" s="263" t="s">
        <v>34539</v>
      </c>
      <c r="C22679" s="263" t="s">
        <v>12</v>
      </c>
      <c r="D22679" t="s">
        <v>2</v>
      </c>
    </row>
    <row r="22680" spans="1:4" x14ac:dyDescent="0.2">
      <c r="A22680" s="263" t="s">
        <v>22465</v>
      </c>
      <c r="B22680" s="263" t="s">
        <v>34539</v>
      </c>
      <c r="C22680" s="263" t="s">
        <v>12</v>
      </c>
      <c r="D22680" t="s">
        <v>2</v>
      </c>
    </row>
    <row r="22681" spans="1:4" x14ac:dyDescent="0.2">
      <c r="A22681" s="263" t="s">
        <v>11281</v>
      </c>
      <c r="B22681" s="263" t="s">
        <v>34540</v>
      </c>
      <c r="C22681" s="263" t="s">
        <v>12</v>
      </c>
      <c r="D22681" t="s">
        <v>2</v>
      </c>
    </row>
    <row r="22682" spans="1:4" x14ac:dyDescent="0.2">
      <c r="A22682" s="263" t="s">
        <v>22466</v>
      </c>
      <c r="B22682" s="263" t="s">
        <v>34540</v>
      </c>
      <c r="C22682" s="263" t="s">
        <v>12</v>
      </c>
      <c r="D22682" t="s">
        <v>2</v>
      </c>
    </row>
    <row r="22683" spans="1:4" x14ac:dyDescent="0.2">
      <c r="A22683" s="263" t="s">
        <v>11282</v>
      </c>
      <c r="B22683" s="263" t="s">
        <v>34541</v>
      </c>
      <c r="C22683" s="263" t="s">
        <v>12</v>
      </c>
      <c r="D22683" t="s">
        <v>2</v>
      </c>
    </row>
    <row r="22684" spans="1:4" x14ac:dyDescent="0.2">
      <c r="A22684" s="263" t="s">
        <v>22467</v>
      </c>
      <c r="B22684" s="263" t="s">
        <v>34541</v>
      </c>
      <c r="C22684" s="263" t="s">
        <v>12</v>
      </c>
      <c r="D22684" t="s">
        <v>2</v>
      </c>
    </row>
    <row r="22685" spans="1:4" x14ac:dyDescent="0.2">
      <c r="A22685" s="263" t="s">
        <v>11283</v>
      </c>
      <c r="B22685" s="263" t="s">
        <v>34542</v>
      </c>
      <c r="C22685" s="263" t="s">
        <v>20</v>
      </c>
      <c r="D22685" t="s">
        <v>0</v>
      </c>
    </row>
    <row r="22686" spans="1:4" x14ac:dyDescent="0.2">
      <c r="A22686" s="263" t="s">
        <v>22468</v>
      </c>
      <c r="B22686" s="263" t="s">
        <v>34542</v>
      </c>
      <c r="C22686" s="263" t="s">
        <v>20</v>
      </c>
      <c r="D22686" t="s">
        <v>0</v>
      </c>
    </row>
    <row r="22687" spans="1:4" x14ac:dyDescent="0.2">
      <c r="A22687" s="263" t="s">
        <v>11284</v>
      </c>
      <c r="B22687" s="263" t="s">
        <v>34543</v>
      </c>
      <c r="C22687" s="263" t="s">
        <v>20</v>
      </c>
      <c r="D22687" t="s">
        <v>0</v>
      </c>
    </row>
    <row r="22688" spans="1:4" x14ac:dyDescent="0.2">
      <c r="A22688" s="263" t="s">
        <v>22469</v>
      </c>
      <c r="B22688" s="263" t="s">
        <v>34543</v>
      </c>
      <c r="C22688" s="263" t="s">
        <v>20</v>
      </c>
      <c r="D22688" t="s">
        <v>0</v>
      </c>
    </row>
    <row r="22689" spans="1:4" x14ac:dyDescent="0.2">
      <c r="A22689" s="263" t="s">
        <v>11285</v>
      </c>
      <c r="B22689" s="263" t="s">
        <v>24239</v>
      </c>
      <c r="C22689" s="263" t="s">
        <v>20</v>
      </c>
      <c r="D22689" t="s">
        <v>0</v>
      </c>
    </row>
    <row r="22690" spans="1:4" x14ac:dyDescent="0.2">
      <c r="A22690" s="263" t="s">
        <v>22470</v>
      </c>
      <c r="B22690" s="263" t="s">
        <v>24239</v>
      </c>
      <c r="C22690" s="263" t="s">
        <v>20</v>
      </c>
      <c r="D22690" t="s">
        <v>0</v>
      </c>
    </row>
    <row r="22691" spans="1:4" x14ac:dyDescent="0.2">
      <c r="A22691" s="263" t="s">
        <v>11286</v>
      </c>
      <c r="B22691" s="263" t="s">
        <v>34544</v>
      </c>
      <c r="C22691" s="263" t="s">
        <v>12</v>
      </c>
      <c r="D22691" t="s">
        <v>2</v>
      </c>
    </row>
    <row r="22692" spans="1:4" x14ac:dyDescent="0.2">
      <c r="A22692" s="263" t="s">
        <v>22471</v>
      </c>
      <c r="B22692" s="263" t="s">
        <v>34544</v>
      </c>
      <c r="C22692" s="263" t="s">
        <v>12</v>
      </c>
      <c r="D22692" t="s">
        <v>2</v>
      </c>
    </row>
    <row r="22693" spans="1:4" x14ac:dyDescent="0.2">
      <c r="A22693" s="263" t="s">
        <v>11287</v>
      </c>
      <c r="B22693" s="263" t="s">
        <v>34545</v>
      </c>
      <c r="C22693" s="263" t="s">
        <v>12</v>
      </c>
      <c r="D22693" t="s">
        <v>2</v>
      </c>
    </row>
    <row r="22694" spans="1:4" x14ac:dyDescent="0.2">
      <c r="A22694" s="263" t="s">
        <v>22472</v>
      </c>
      <c r="B22694" s="263" t="s">
        <v>34545</v>
      </c>
      <c r="C22694" s="263" t="s">
        <v>12</v>
      </c>
      <c r="D22694" t="s">
        <v>2</v>
      </c>
    </row>
    <row r="22695" spans="1:4" x14ac:dyDescent="0.2">
      <c r="A22695" s="263" t="s">
        <v>11288</v>
      </c>
      <c r="B22695" s="263" t="s">
        <v>34546</v>
      </c>
      <c r="C22695" s="263" t="s">
        <v>12</v>
      </c>
      <c r="D22695" t="s">
        <v>2</v>
      </c>
    </row>
    <row r="22696" spans="1:4" x14ac:dyDescent="0.2">
      <c r="A22696" s="263" t="s">
        <v>22473</v>
      </c>
      <c r="B22696" s="263" t="s">
        <v>34546</v>
      </c>
      <c r="C22696" s="263" t="s">
        <v>12</v>
      </c>
      <c r="D22696" t="s">
        <v>2</v>
      </c>
    </row>
    <row r="22697" spans="1:4" x14ac:dyDescent="0.2">
      <c r="A22697" s="263" t="s">
        <v>11289</v>
      </c>
      <c r="B22697" s="263" t="s">
        <v>34547</v>
      </c>
      <c r="C22697" s="263" t="s">
        <v>12</v>
      </c>
      <c r="D22697" t="s">
        <v>2</v>
      </c>
    </row>
    <row r="22698" spans="1:4" x14ac:dyDescent="0.2">
      <c r="A22698" s="263" t="s">
        <v>22474</v>
      </c>
      <c r="B22698" s="263" t="s">
        <v>34547</v>
      </c>
      <c r="C22698" s="263" t="s">
        <v>12</v>
      </c>
      <c r="D22698" t="s">
        <v>2</v>
      </c>
    </row>
    <row r="22699" spans="1:4" x14ac:dyDescent="0.2">
      <c r="A22699" s="263" t="s">
        <v>11290</v>
      </c>
      <c r="B22699" s="263" t="s">
        <v>34548</v>
      </c>
      <c r="C22699" s="263" t="s">
        <v>12</v>
      </c>
      <c r="D22699" t="s">
        <v>2</v>
      </c>
    </row>
    <row r="22700" spans="1:4" x14ac:dyDescent="0.2">
      <c r="A22700" s="263" t="s">
        <v>22475</v>
      </c>
      <c r="B22700" s="263" t="s">
        <v>34548</v>
      </c>
      <c r="C22700" s="263" t="s">
        <v>12</v>
      </c>
      <c r="D22700" t="s">
        <v>2</v>
      </c>
    </row>
    <row r="22701" spans="1:4" x14ac:dyDescent="0.2">
      <c r="A22701" s="263" t="s">
        <v>11291</v>
      </c>
      <c r="B22701" s="263" t="s">
        <v>34549</v>
      </c>
      <c r="C22701" s="263" t="s">
        <v>12</v>
      </c>
      <c r="D22701" t="s">
        <v>2</v>
      </c>
    </row>
    <row r="22702" spans="1:4" x14ac:dyDescent="0.2">
      <c r="A22702" s="263" t="s">
        <v>22476</v>
      </c>
      <c r="B22702" s="263" t="s">
        <v>34549</v>
      </c>
      <c r="C22702" s="263" t="s">
        <v>12</v>
      </c>
      <c r="D22702" t="s">
        <v>2</v>
      </c>
    </row>
    <row r="22703" spans="1:4" x14ac:dyDescent="0.2">
      <c r="A22703" s="263" t="s">
        <v>11292</v>
      </c>
      <c r="B22703" s="263" t="s">
        <v>34550</v>
      </c>
      <c r="C22703" s="263" t="s">
        <v>12</v>
      </c>
      <c r="D22703" t="s">
        <v>2</v>
      </c>
    </row>
    <row r="22704" spans="1:4" x14ac:dyDescent="0.2">
      <c r="A22704" s="263" t="s">
        <v>22477</v>
      </c>
      <c r="B22704" s="263" t="s">
        <v>34550</v>
      </c>
      <c r="C22704" s="263" t="s">
        <v>12</v>
      </c>
      <c r="D22704" t="s">
        <v>2</v>
      </c>
    </row>
    <row r="22705" spans="1:4" x14ac:dyDescent="0.2">
      <c r="A22705" s="263" t="s">
        <v>11293</v>
      </c>
      <c r="B22705" s="263" t="s">
        <v>34551</v>
      </c>
      <c r="C22705" s="263" t="s">
        <v>12</v>
      </c>
      <c r="D22705" t="s">
        <v>2</v>
      </c>
    </row>
    <row r="22706" spans="1:4" x14ac:dyDescent="0.2">
      <c r="A22706" s="263" t="s">
        <v>22478</v>
      </c>
      <c r="B22706" s="263" t="s">
        <v>34551</v>
      </c>
      <c r="C22706" s="263" t="s">
        <v>12</v>
      </c>
      <c r="D22706" t="s">
        <v>2</v>
      </c>
    </row>
    <row r="22707" spans="1:4" x14ac:dyDescent="0.2">
      <c r="A22707" s="263" t="s">
        <v>11294</v>
      </c>
      <c r="B22707" s="263" t="s">
        <v>34552</v>
      </c>
      <c r="C22707" s="263" t="s">
        <v>20</v>
      </c>
      <c r="D22707" t="s">
        <v>0</v>
      </c>
    </row>
    <row r="22708" spans="1:4" x14ac:dyDescent="0.2">
      <c r="A22708" s="263" t="s">
        <v>22479</v>
      </c>
      <c r="B22708" s="263" t="s">
        <v>34552</v>
      </c>
      <c r="C22708" s="263" t="s">
        <v>20</v>
      </c>
      <c r="D22708" t="s">
        <v>0</v>
      </c>
    </row>
    <row r="22709" spans="1:4" x14ac:dyDescent="0.2">
      <c r="A22709" s="263" t="s">
        <v>11295</v>
      </c>
      <c r="B22709" s="263" t="s">
        <v>24240</v>
      </c>
      <c r="C22709" s="263" t="s">
        <v>12</v>
      </c>
      <c r="D22709" t="s">
        <v>2</v>
      </c>
    </row>
    <row r="22710" spans="1:4" x14ac:dyDescent="0.2">
      <c r="A22710" s="263" t="s">
        <v>22480</v>
      </c>
      <c r="B22710" s="263" t="s">
        <v>24240</v>
      </c>
      <c r="C22710" s="263" t="s">
        <v>12</v>
      </c>
      <c r="D22710" t="s">
        <v>2</v>
      </c>
    </row>
    <row r="22711" spans="1:4" x14ac:dyDescent="0.2">
      <c r="A22711" s="263" t="s">
        <v>11296</v>
      </c>
      <c r="B22711" s="263" t="s">
        <v>34553</v>
      </c>
      <c r="C22711" s="263" t="s">
        <v>12</v>
      </c>
      <c r="D22711" t="s">
        <v>2</v>
      </c>
    </row>
    <row r="22712" spans="1:4" x14ac:dyDescent="0.2">
      <c r="A22712" s="263" t="s">
        <v>22481</v>
      </c>
      <c r="B22712" s="263" t="s">
        <v>34553</v>
      </c>
      <c r="C22712" s="263" t="s">
        <v>12</v>
      </c>
      <c r="D22712" t="s">
        <v>2</v>
      </c>
    </row>
    <row r="22713" spans="1:4" x14ac:dyDescent="0.2">
      <c r="A22713" s="263" t="s">
        <v>11297</v>
      </c>
      <c r="B22713" s="263" t="s">
        <v>34554</v>
      </c>
      <c r="C22713" s="263" t="s">
        <v>12</v>
      </c>
      <c r="D22713" t="s">
        <v>2</v>
      </c>
    </row>
    <row r="22714" spans="1:4" x14ac:dyDescent="0.2">
      <c r="A22714" s="263" t="s">
        <v>22482</v>
      </c>
      <c r="B22714" s="263" t="s">
        <v>34554</v>
      </c>
      <c r="C22714" s="263" t="s">
        <v>12</v>
      </c>
      <c r="D22714" t="s">
        <v>2</v>
      </c>
    </row>
    <row r="22715" spans="1:4" x14ac:dyDescent="0.2">
      <c r="A22715" s="263" t="s">
        <v>11298</v>
      </c>
      <c r="B22715" s="263" t="s">
        <v>24241</v>
      </c>
      <c r="C22715" s="263" t="s">
        <v>890</v>
      </c>
      <c r="D22715" t="s">
        <v>24352</v>
      </c>
    </row>
    <row r="22716" spans="1:4" x14ac:dyDescent="0.2">
      <c r="A22716" s="263" t="s">
        <v>22483</v>
      </c>
      <c r="B22716" s="263" t="s">
        <v>24241</v>
      </c>
      <c r="C22716" s="263" t="s">
        <v>890</v>
      </c>
      <c r="D22716" t="s">
        <v>24352</v>
      </c>
    </row>
    <row r="22717" spans="1:4" x14ac:dyDescent="0.2">
      <c r="A22717" s="263" t="s">
        <v>11299</v>
      </c>
      <c r="B22717" s="263" t="s">
        <v>34555</v>
      </c>
      <c r="C22717" s="263" t="s">
        <v>12</v>
      </c>
      <c r="D22717" t="s">
        <v>2</v>
      </c>
    </row>
    <row r="22718" spans="1:4" x14ac:dyDescent="0.2">
      <c r="A22718" s="263" t="s">
        <v>22484</v>
      </c>
      <c r="B22718" s="263" t="s">
        <v>34555</v>
      </c>
      <c r="C22718" s="263" t="s">
        <v>12</v>
      </c>
      <c r="D22718" t="s">
        <v>2</v>
      </c>
    </row>
    <row r="22719" spans="1:4" x14ac:dyDescent="0.2">
      <c r="A22719" s="263" t="s">
        <v>11300</v>
      </c>
      <c r="B22719" s="263" t="s">
        <v>34556</v>
      </c>
      <c r="C22719" s="263" t="s">
        <v>12</v>
      </c>
      <c r="D22719" t="s">
        <v>2</v>
      </c>
    </row>
    <row r="22720" spans="1:4" x14ac:dyDescent="0.2">
      <c r="A22720" s="263" t="s">
        <v>22485</v>
      </c>
      <c r="B22720" s="263" t="s">
        <v>34556</v>
      </c>
      <c r="C22720" s="263" t="s">
        <v>12</v>
      </c>
      <c r="D22720" t="s">
        <v>2</v>
      </c>
    </row>
    <row r="22721" spans="1:4" x14ac:dyDescent="0.2">
      <c r="A22721" s="263" t="s">
        <v>11301</v>
      </c>
      <c r="B22721" s="263" t="s">
        <v>34557</v>
      </c>
      <c r="C22721" s="263" t="s">
        <v>12</v>
      </c>
      <c r="D22721" t="s">
        <v>2</v>
      </c>
    </row>
    <row r="22722" spans="1:4" x14ac:dyDescent="0.2">
      <c r="A22722" s="263" t="s">
        <v>22486</v>
      </c>
      <c r="B22722" s="263" t="s">
        <v>34557</v>
      </c>
      <c r="C22722" s="263" t="s">
        <v>12</v>
      </c>
      <c r="D22722" t="s">
        <v>2</v>
      </c>
    </row>
    <row r="22723" spans="1:4" x14ac:dyDescent="0.2">
      <c r="A22723" s="263" t="s">
        <v>11302</v>
      </c>
      <c r="B22723" s="263" t="s">
        <v>34558</v>
      </c>
      <c r="C22723" s="263" t="s">
        <v>12</v>
      </c>
      <c r="D22723" t="s">
        <v>2</v>
      </c>
    </row>
    <row r="22724" spans="1:4" x14ac:dyDescent="0.2">
      <c r="A22724" s="263" t="s">
        <v>22487</v>
      </c>
      <c r="B22724" s="263" t="s">
        <v>34558</v>
      </c>
      <c r="C22724" s="263" t="s">
        <v>12</v>
      </c>
      <c r="D22724" t="s">
        <v>2</v>
      </c>
    </row>
    <row r="22725" spans="1:4" x14ac:dyDescent="0.2">
      <c r="A22725" s="263" t="s">
        <v>11303</v>
      </c>
      <c r="B22725" s="263" t="s">
        <v>34559</v>
      </c>
      <c r="C22725" s="263" t="s">
        <v>12</v>
      </c>
      <c r="D22725" t="s">
        <v>2</v>
      </c>
    </row>
    <row r="22726" spans="1:4" x14ac:dyDescent="0.2">
      <c r="A22726" s="263" t="s">
        <v>22488</v>
      </c>
      <c r="B22726" s="263" t="s">
        <v>34559</v>
      </c>
      <c r="C22726" s="263" t="s">
        <v>12</v>
      </c>
      <c r="D22726" t="s">
        <v>2</v>
      </c>
    </row>
    <row r="22727" spans="1:4" x14ac:dyDescent="0.2">
      <c r="A22727" s="263" t="s">
        <v>11304</v>
      </c>
      <c r="B22727" s="263" t="s">
        <v>34560</v>
      </c>
      <c r="C22727" s="263" t="s">
        <v>12</v>
      </c>
      <c r="D22727" t="s">
        <v>2</v>
      </c>
    </row>
    <row r="22728" spans="1:4" x14ac:dyDescent="0.2">
      <c r="A22728" s="263" t="s">
        <v>22489</v>
      </c>
      <c r="B22728" s="263" t="s">
        <v>34560</v>
      </c>
      <c r="C22728" s="263" t="s">
        <v>12</v>
      </c>
      <c r="D22728" t="s">
        <v>2</v>
      </c>
    </row>
    <row r="22729" spans="1:4" x14ac:dyDescent="0.2">
      <c r="A22729" s="263" t="s">
        <v>11305</v>
      </c>
      <c r="B22729" s="263" t="s">
        <v>34561</v>
      </c>
      <c r="C22729" s="263" t="s">
        <v>12</v>
      </c>
      <c r="D22729" t="s">
        <v>2</v>
      </c>
    </row>
    <row r="22730" spans="1:4" x14ac:dyDescent="0.2">
      <c r="A22730" s="263" t="s">
        <v>22490</v>
      </c>
      <c r="B22730" s="263" t="s">
        <v>34561</v>
      </c>
      <c r="C22730" s="263" t="s">
        <v>12</v>
      </c>
      <c r="D22730" t="s">
        <v>2</v>
      </c>
    </row>
    <row r="22731" spans="1:4" x14ac:dyDescent="0.2">
      <c r="A22731" s="263" t="s">
        <v>11306</v>
      </c>
      <c r="B22731" s="263" t="s">
        <v>34562</v>
      </c>
      <c r="C22731" s="263" t="s">
        <v>12</v>
      </c>
      <c r="D22731" t="s">
        <v>2</v>
      </c>
    </row>
    <row r="22732" spans="1:4" x14ac:dyDescent="0.2">
      <c r="A22732" s="263" t="s">
        <v>22491</v>
      </c>
      <c r="B22732" s="263" t="s">
        <v>34562</v>
      </c>
      <c r="C22732" s="263" t="s">
        <v>12</v>
      </c>
      <c r="D22732" t="s">
        <v>2</v>
      </c>
    </row>
    <row r="22733" spans="1:4" x14ac:dyDescent="0.2">
      <c r="A22733" s="263" t="s">
        <v>11307</v>
      </c>
      <c r="B22733" s="263" t="s">
        <v>34563</v>
      </c>
      <c r="C22733" s="263" t="s">
        <v>12</v>
      </c>
      <c r="D22733" t="s">
        <v>2</v>
      </c>
    </row>
    <row r="22734" spans="1:4" x14ac:dyDescent="0.2">
      <c r="A22734" s="263" t="s">
        <v>22492</v>
      </c>
      <c r="B22734" s="263" t="s">
        <v>34563</v>
      </c>
      <c r="C22734" s="263" t="s">
        <v>12</v>
      </c>
      <c r="D22734" t="s">
        <v>2</v>
      </c>
    </row>
    <row r="22735" spans="1:4" x14ac:dyDescent="0.2">
      <c r="A22735" s="263" t="s">
        <v>11308</v>
      </c>
      <c r="B22735" s="263" t="s">
        <v>34564</v>
      </c>
      <c r="C22735" s="263" t="s">
        <v>12</v>
      </c>
      <c r="D22735" t="s">
        <v>2</v>
      </c>
    </row>
    <row r="22736" spans="1:4" x14ac:dyDescent="0.2">
      <c r="A22736" s="263" t="s">
        <v>22493</v>
      </c>
      <c r="B22736" s="263" t="s">
        <v>34564</v>
      </c>
      <c r="C22736" s="263" t="s">
        <v>12</v>
      </c>
      <c r="D22736" t="s">
        <v>2</v>
      </c>
    </row>
    <row r="22737" spans="1:4" x14ac:dyDescent="0.2">
      <c r="A22737" s="263" t="s">
        <v>11309</v>
      </c>
      <c r="B22737" s="263" t="s">
        <v>34565</v>
      </c>
      <c r="C22737" s="263" t="s">
        <v>12</v>
      </c>
      <c r="D22737" t="s">
        <v>2</v>
      </c>
    </row>
    <row r="22738" spans="1:4" x14ac:dyDescent="0.2">
      <c r="A22738" s="263" t="s">
        <v>22494</v>
      </c>
      <c r="B22738" s="263" t="s">
        <v>34565</v>
      </c>
      <c r="C22738" s="263" t="s">
        <v>12</v>
      </c>
      <c r="D22738" t="s">
        <v>2</v>
      </c>
    </row>
    <row r="22739" spans="1:4" x14ac:dyDescent="0.2">
      <c r="A22739" s="263" t="s">
        <v>11310</v>
      </c>
      <c r="B22739" s="263" t="s">
        <v>34566</v>
      </c>
      <c r="C22739" s="263" t="s">
        <v>12</v>
      </c>
      <c r="D22739" t="s">
        <v>2</v>
      </c>
    </row>
    <row r="22740" spans="1:4" x14ac:dyDescent="0.2">
      <c r="A22740" s="263" t="s">
        <v>22495</v>
      </c>
      <c r="B22740" s="263" t="s">
        <v>34566</v>
      </c>
      <c r="C22740" s="263" t="s">
        <v>12</v>
      </c>
      <c r="D22740" t="s">
        <v>2</v>
      </c>
    </row>
    <row r="22741" spans="1:4" x14ac:dyDescent="0.2">
      <c r="A22741" s="263" t="s">
        <v>11311</v>
      </c>
      <c r="B22741" s="263" t="s">
        <v>34567</v>
      </c>
      <c r="C22741" s="263" t="s">
        <v>12</v>
      </c>
      <c r="D22741" t="s">
        <v>2</v>
      </c>
    </row>
    <row r="22742" spans="1:4" x14ac:dyDescent="0.2">
      <c r="A22742" s="263" t="s">
        <v>22496</v>
      </c>
      <c r="B22742" s="263" t="s">
        <v>34567</v>
      </c>
      <c r="C22742" s="263" t="s">
        <v>12</v>
      </c>
      <c r="D22742" t="s">
        <v>2</v>
      </c>
    </row>
    <row r="22743" spans="1:4" x14ac:dyDescent="0.2">
      <c r="A22743" s="263" t="s">
        <v>11312</v>
      </c>
      <c r="B22743" s="263" t="s">
        <v>34568</v>
      </c>
      <c r="C22743" s="263" t="s">
        <v>12</v>
      </c>
      <c r="D22743" t="s">
        <v>2</v>
      </c>
    </row>
    <row r="22744" spans="1:4" x14ac:dyDescent="0.2">
      <c r="A22744" s="263" t="s">
        <v>22497</v>
      </c>
      <c r="B22744" s="263" t="s">
        <v>34568</v>
      </c>
      <c r="C22744" s="263" t="s">
        <v>12</v>
      </c>
      <c r="D22744" t="s">
        <v>2</v>
      </c>
    </row>
    <row r="22745" spans="1:4" x14ac:dyDescent="0.2">
      <c r="A22745" s="263" t="s">
        <v>11313</v>
      </c>
      <c r="B22745" s="263" t="s">
        <v>34569</v>
      </c>
      <c r="C22745" s="263" t="s">
        <v>12</v>
      </c>
      <c r="D22745" t="s">
        <v>2</v>
      </c>
    </row>
    <row r="22746" spans="1:4" x14ac:dyDescent="0.2">
      <c r="A22746" s="263" t="s">
        <v>22498</v>
      </c>
      <c r="B22746" s="263" t="s">
        <v>34569</v>
      </c>
      <c r="C22746" s="263" t="s">
        <v>12</v>
      </c>
      <c r="D22746" t="s">
        <v>2</v>
      </c>
    </row>
    <row r="22747" spans="1:4" x14ac:dyDescent="0.2">
      <c r="A22747" s="263" t="s">
        <v>11314</v>
      </c>
      <c r="B22747" s="263" t="s">
        <v>34570</v>
      </c>
      <c r="C22747" s="263" t="s">
        <v>12</v>
      </c>
      <c r="D22747" t="s">
        <v>2</v>
      </c>
    </row>
    <row r="22748" spans="1:4" x14ac:dyDescent="0.2">
      <c r="A22748" s="263" t="s">
        <v>22499</v>
      </c>
      <c r="B22748" s="263" t="s">
        <v>34570</v>
      </c>
      <c r="C22748" s="263" t="s">
        <v>12</v>
      </c>
      <c r="D22748" t="s">
        <v>2</v>
      </c>
    </row>
    <row r="22749" spans="1:4" x14ac:dyDescent="0.2">
      <c r="A22749" s="263" t="s">
        <v>11315</v>
      </c>
      <c r="B22749" s="263" t="s">
        <v>34571</v>
      </c>
      <c r="C22749" s="263" t="s">
        <v>12</v>
      </c>
      <c r="D22749" t="s">
        <v>2</v>
      </c>
    </row>
    <row r="22750" spans="1:4" x14ac:dyDescent="0.2">
      <c r="A22750" s="263" t="s">
        <v>22500</v>
      </c>
      <c r="B22750" s="263" t="s">
        <v>34571</v>
      </c>
      <c r="C22750" s="263" t="s">
        <v>12</v>
      </c>
      <c r="D22750" t="s">
        <v>2</v>
      </c>
    </row>
    <row r="22751" spans="1:4" x14ac:dyDescent="0.2">
      <c r="A22751" s="263" t="s">
        <v>11316</v>
      </c>
      <c r="B22751" s="263" t="s">
        <v>35191</v>
      </c>
      <c r="C22751" s="263" t="s">
        <v>12</v>
      </c>
      <c r="D22751" t="s">
        <v>2</v>
      </c>
    </row>
    <row r="22752" spans="1:4" x14ac:dyDescent="0.2">
      <c r="A22752" s="263" t="s">
        <v>22501</v>
      </c>
      <c r="B22752" s="263" t="s">
        <v>35191</v>
      </c>
      <c r="C22752" s="263" t="s">
        <v>12</v>
      </c>
      <c r="D22752" t="s">
        <v>2</v>
      </c>
    </row>
    <row r="22753" spans="1:4" x14ac:dyDescent="0.2">
      <c r="A22753" s="263" t="s">
        <v>11317</v>
      </c>
      <c r="B22753" s="263" t="s">
        <v>35192</v>
      </c>
      <c r="C22753" s="263" t="s">
        <v>12</v>
      </c>
      <c r="D22753" t="s">
        <v>2</v>
      </c>
    </row>
    <row r="22754" spans="1:4" x14ac:dyDescent="0.2">
      <c r="A22754" s="263" t="s">
        <v>22502</v>
      </c>
      <c r="B22754" s="263" t="s">
        <v>35192</v>
      </c>
      <c r="C22754" s="263" t="s">
        <v>12</v>
      </c>
      <c r="D22754" t="s">
        <v>2</v>
      </c>
    </row>
    <row r="22755" spans="1:4" x14ac:dyDescent="0.2">
      <c r="A22755" s="263" t="s">
        <v>11318</v>
      </c>
      <c r="B22755" s="263" t="s">
        <v>35193</v>
      </c>
      <c r="C22755" s="263" t="s">
        <v>12</v>
      </c>
      <c r="D22755" t="s">
        <v>2</v>
      </c>
    </row>
    <row r="22756" spans="1:4" x14ac:dyDescent="0.2">
      <c r="A22756" s="263" t="s">
        <v>22503</v>
      </c>
      <c r="B22756" s="263" t="s">
        <v>35193</v>
      </c>
      <c r="C22756" s="263" t="s">
        <v>12</v>
      </c>
      <c r="D22756" t="s">
        <v>2</v>
      </c>
    </row>
    <row r="22757" spans="1:4" x14ac:dyDescent="0.2">
      <c r="A22757" s="263" t="s">
        <v>11319</v>
      </c>
      <c r="B22757" s="263" t="s">
        <v>35194</v>
      </c>
      <c r="C22757" s="263" t="s">
        <v>12</v>
      </c>
      <c r="D22757" t="s">
        <v>2</v>
      </c>
    </row>
    <row r="22758" spans="1:4" x14ac:dyDescent="0.2">
      <c r="A22758" s="263" t="s">
        <v>22504</v>
      </c>
      <c r="B22758" s="263" t="s">
        <v>35194</v>
      </c>
      <c r="C22758" s="263" t="s">
        <v>12</v>
      </c>
      <c r="D22758" t="s">
        <v>2</v>
      </c>
    </row>
    <row r="22759" spans="1:4" x14ac:dyDescent="0.2">
      <c r="A22759" s="263" t="s">
        <v>35195</v>
      </c>
      <c r="B22759" s="263" t="s">
        <v>35196</v>
      </c>
      <c r="C22759" s="263" t="s">
        <v>12</v>
      </c>
      <c r="D22759" t="s">
        <v>2</v>
      </c>
    </row>
    <row r="22760" spans="1:4" x14ac:dyDescent="0.2">
      <c r="A22760" s="263" t="s">
        <v>35197</v>
      </c>
      <c r="B22760" s="263" t="s">
        <v>35196</v>
      </c>
      <c r="C22760" s="263" t="s">
        <v>12</v>
      </c>
      <c r="D22760" t="s">
        <v>2</v>
      </c>
    </row>
    <row r="22761" spans="1:4" x14ac:dyDescent="0.2">
      <c r="A22761" s="263" t="s">
        <v>11320</v>
      </c>
      <c r="B22761" s="263" t="s">
        <v>35198</v>
      </c>
      <c r="C22761" s="263" t="s">
        <v>12</v>
      </c>
      <c r="D22761" t="s">
        <v>2</v>
      </c>
    </row>
    <row r="22762" spans="1:4" x14ac:dyDescent="0.2">
      <c r="A22762" s="263" t="s">
        <v>22505</v>
      </c>
      <c r="B22762" s="263" t="s">
        <v>35198</v>
      </c>
      <c r="C22762" s="263" t="s">
        <v>12</v>
      </c>
      <c r="D22762" t="s">
        <v>2</v>
      </c>
    </row>
    <row r="22763" spans="1:4" x14ac:dyDescent="0.2">
      <c r="A22763" s="263" t="s">
        <v>11321</v>
      </c>
      <c r="B22763" s="263" t="s">
        <v>35199</v>
      </c>
      <c r="C22763" s="263" t="s">
        <v>12</v>
      </c>
      <c r="D22763" t="s">
        <v>2</v>
      </c>
    </row>
    <row r="22764" spans="1:4" x14ac:dyDescent="0.2">
      <c r="A22764" s="263" t="s">
        <v>22506</v>
      </c>
      <c r="B22764" s="263" t="s">
        <v>35199</v>
      </c>
      <c r="C22764" s="263" t="s">
        <v>12</v>
      </c>
      <c r="D22764" t="s">
        <v>2</v>
      </c>
    </row>
    <row r="22765" spans="1:4" x14ac:dyDescent="0.2">
      <c r="A22765" s="263" t="s">
        <v>11322</v>
      </c>
      <c r="B22765" s="263" t="s">
        <v>34572</v>
      </c>
      <c r="C22765" s="263" t="s">
        <v>12</v>
      </c>
      <c r="D22765" t="s">
        <v>2</v>
      </c>
    </row>
    <row r="22766" spans="1:4" x14ac:dyDescent="0.2">
      <c r="A22766" s="263" t="s">
        <v>22507</v>
      </c>
      <c r="B22766" s="263" t="s">
        <v>34572</v>
      </c>
      <c r="C22766" s="263" t="s">
        <v>12</v>
      </c>
      <c r="D22766" t="s">
        <v>2</v>
      </c>
    </row>
    <row r="22767" spans="1:4" x14ac:dyDescent="0.2">
      <c r="A22767" s="263" t="s">
        <v>11323</v>
      </c>
      <c r="B22767" s="263" t="s">
        <v>34573</v>
      </c>
      <c r="C22767" s="263" t="s">
        <v>12</v>
      </c>
      <c r="D22767" t="s">
        <v>2</v>
      </c>
    </row>
    <row r="22768" spans="1:4" x14ac:dyDescent="0.2">
      <c r="A22768" s="263" t="s">
        <v>22508</v>
      </c>
      <c r="B22768" s="263" t="s">
        <v>34573</v>
      </c>
      <c r="C22768" s="263" t="s">
        <v>12</v>
      </c>
      <c r="D22768" t="s">
        <v>2</v>
      </c>
    </row>
    <row r="22769" spans="1:4" x14ac:dyDescent="0.2">
      <c r="A22769" s="263" t="s">
        <v>11324</v>
      </c>
      <c r="B22769" s="263" t="s">
        <v>34574</v>
      </c>
      <c r="C22769" s="263" t="s">
        <v>12</v>
      </c>
      <c r="D22769" t="s">
        <v>2</v>
      </c>
    </row>
    <row r="22770" spans="1:4" x14ac:dyDescent="0.2">
      <c r="A22770" s="263" t="s">
        <v>22509</v>
      </c>
      <c r="B22770" s="263" t="s">
        <v>34574</v>
      </c>
      <c r="C22770" s="263" t="s">
        <v>12</v>
      </c>
      <c r="D22770" t="s">
        <v>2</v>
      </c>
    </row>
    <row r="22771" spans="1:4" x14ac:dyDescent="0.2">
      <c r="A22771" s="263" t="s">
        <v>11325</v>
      </c>
      <c r="B22771" s="263" t="s">
        <v>34575</v>
      </c>
      <c r="C22771" s="263" t="s">
        <v>12</v>
      </c>
      <c r="D22771" t="s">
        <v>2</v>
      </c>
    </row>
    <row r="22772" spans="1:4" x14ac:dyDescent="0.2">
      <c r="A22772" s="263" t="s">
        <v>22510</v>
      </c>
      <c r="B22772" s="263" t="s">
        <v>34575</v>
      </c>
      <c r="C22772" s="263" t="s">
        <v>12</v>
      </c>
      <c r="D22772" t="s">
        <v>2</v>
      </c>
    </row>
    <row r="22773" spans="1:4" x14ac:dyDescent="0.2">
      <c r="A22773" s="263" t="s">
        <v>11326</v>
      </c>
      <c r="B22773" s="263" t="s">
        <v>34576</v>
      </c>
      <c r="C22773" s="263" t="s">
        <v>12</v>
      </c>
      <c r="D22773" t="s">
        <v>2</v>
      </c>
    </row>
    <row r="22774" spans="1:4" x14ac:dyDescent="0.2">
      <c r="A22774" s="263" t="s">
        <v>22511</v>
      </c>
      <c r="B22774" s="263" t="s">
        <v>34576</v>
      </c>
      <c r="C22774" s="263" t="s">
        <v>12</v>
      </c>
      <c r="D22774" t="s">
        <v>2</v>
      </c>
    </row>
    <row r="22775" spans="1:4" x14ac:dyDescent="0.2">
      <c r="A22775" s="263" t="s">
        <v>11327</v>
      </c>
      <c r="B22775" s="263" t="s">
        <v>34577</v>
      </c>
      <c r="C22775" s="263" t="s">
        <v>12</v>
      </c>
      <c r="D22775" t="s">
        <v>2</v>
      </c>
    </row>
    <row r="22776" spans="1:4" x14ac:dyDescent="0.2">
      <c r="A22776" s="263" t="s">
        <v>22512</v>
      </c>
      <c r="B22776" s="263" t="s">
        <v>34577</v>
      </c>
      <c r="C22776" s="263" t="s">
        <v>12</v>
      </c>
      <c r="D22776" t="s">
        <v>2</v>
      </c>
    </row>
    <row r="22777" spans="1:4" x14ac:dyDescent="0.2">
      <c r="A22777" s="263" t="s">
        <v>11328</v>
      </c>
      <c r="B22777" s="263" t="s">
        <v>34578</v>
      </c>
      <c r="C22777" s="263" t="s">
        <v>12</v>
      </c>
      <c r="D22777" t="s">
        <v>2</v>
      </c>
    </row>
    <row r="22778" spans="1:4" x14ac:dyDescent="0.2">
      <c r="A22778" s="263" t="s">
        <v>22513</v>
      </c>
      <c r="B22778" s="263" t="s">
        <v>34578</v>
      </c>
      <c r="C22778" s="263" t="s">
        <v>12</v>
      </c>
      <c r="D22778" t="s">
        <v>2</v>
      </c>
    </row>
    <row r="22779" spans="1:4" x14ac:dyDescent="0.2">
      <c r="A22779" s="263" t="s">
        <v>11329</v>
      </c>
      <c r="B22779" s="263" t="s">
        <v>34579</v>
      </c>
      <c r="C22779" s="263" t="s">
        <v>12</v>
      </c>
      <c r="D22779" t="s">
        <v>2</v>
      </c>
    </row>
    <row r="22780" spans="1:4" x14ac:dyDescent="0.2">
      <c r="A22780" s="263" t="s">
        <v>22514</v>
      </c>
      <c r="B22780" s="263" t="s">
        <v>34579</v>
      </c>
      <c r="C22780" s="263" t="s">
        <v>12</v>
      </c>
      <c r="D22780" t="s">
        <v>2</v>
      </c>
    </row>
    <row r="22781" spans="1:4" x14ac:dyDescent="0.2">
      <c r="A22781" s="263" t="s">
        <v>11330</v>
      </c>
      <c r="B22781" s="263" t="s">
        <v>34580</v>
      </c>
      <c r="C22781" s="263" t="s">
        <v>12</v>
      </c>
      <c r="D22781" t="s">
        <v>2</v>
      </c>
    </row>
    <row r="22782" spans="1:4" x14ac:dyDescent="0.2">
      <c r="A22782" s="263" t="s">
        <v>22515</v>
      </c>
      <c r="B22782" s="263" t="s">
        <v>34580</v>
      </c>
      <c r="C22782" s="263" t="s">
        <v>12</v>
      </c>
      <c r="D22782" t="s">
        <v>2</v>
      </c>
    </row>
    <row r="22783" spans="1:4" x14ac:dyDescent="0.2">
      <c r="A22783" s="263" t="s">
        <v>11331</v>
      </c>
      <c r="B22783" s="263" t="s">
        <v>34581</v>
      </c>
      <c r="C22783" s="263" t="s">
        <v>12</v>
      </c>
      <c r="D22783" t="s">
        <v>2</v>
      </c>
    </row>
    <row r="22784" spans="1:4" x14ac:dyDescent="0.2">
      <c r="A22784" s="263" t="s">
        <v>22516</v>
      </c>
      <c r="B22784" s="263" t="s">
        <v>34581</v>
      </c>
      <c r="C22784" s="263" t="s">
        <v>12</v>
      </c>
      <c r="D22784" t="s">
        <v>2</v>
      </c>
    </row>
    <row r="22785" spans="1:4" x14ac:dyDescent="0.2">
      <c r="A22785" s="263" t="s">
        <v>11332</v>
      </c>
      <c r="B22785" s="263" t="s">
        <v>34582</v>
      </c>
      <c r="C22785" s="263" t="s">
        <v>12</v>
      </c>
      <c r="D22785" t="s">
        <v>2</v>
      </c>
    </row>
    <row r="22786" spans="1:4" x14ac:dyDescent="0.2">
      <c r="A22786" s="263" t="s">
        <v>22517</v>
      </c>
      <c r="B22786" s="263" t="s">
        <v>34582</v>
      </c>
      <c r="C22786" s="263" t="s">
        <v>12</v>
      </c>
      <c r="D22786" t="s">
        <v>2</v>
      </c>
    </row>
    <row r="22787" spans="1:4" x14ac:dyDescent="0.2">
      <c r="A22787" s="263" t="s">
        <v>11333</v>
      </c>
      <c r="B22787" s="263" t="s">
        <v>34583</v>
      </c>
      <c r="C22787" s="263" t="s">
        <v>12</v>
      </c>
      <c r="D22787" t="s">
        <v>2</v>
      </c>
    </row>
    <row r="22788" spans="1:4" x14ac:dyDescent="0.2">
      <c r="A22788" s="263" t="s">
        <v>22518</v>
      </c>
      <c r="B22788" s="263" t="s">
        <v>34583</v>
      </c>
      <c r="C22788" s="263" t="s">
        <v>12</v>
      </c>
      <c r="D22788" t="s">
        <v>2</v>
      </c>
    </row>
    <row r="22789" spans="1:4" x14ac:dyDescent="0.2">
      <c r="A22789" s="263" t="s">
        <v>11334</v>
      </c>
      <c r="B22789" s="263" t="s">
        <v>34584</v>
      </c>
      <c r="C22789" s="263" t="s">
        <v>12</v>
      </c>
      <c r="D22789" t="s">
        <v>2</v>
      </c>
    </row>
    <row r="22790" spans="1:4" x14ac:dyDescent="0.2">
      <c r="A22790" s="263" t="s">
        <v>22519</v>
      </c>
      <c r="B22790" s="263" t="s">
        <v>34584</v>
      </c>
      <c r="C22790" s="263" t="s">
        <v>12</v>
      </c>
      <c r="D22790" t="s">
        <v>2</v>
      </c>
    </row>
    <row r="22791" spans="1:4" x14ac:dyDescent="0.2">
      <c r="A22791" s="263" t="s">
        <v>11335</v>
      </c>
      <c r="B22791" s="263" t="s">
        <v>34585</v>
      </c>
      <c r="C22791" s="263" t="s">
        <v>12</v>
      </c>
      <c r="D22791" t="s">
        <v>2</v>
      </c>
    </row>
    <row r="22792" spans="1:4" x14ac:dyDescent="0.2">
      <c r="A22792" s="263" t="s">
        <v>22520</v>
      </c>
      <c r="B22792" s="263" t="s">
        <v>34585</v>
      </c>
      <c r="C22792" s="263" t="s">
        <v>12</v>
      </c>
      <c r="D22792" t="s">
        <v>2</v>
      </c>
    </row>
    <row r="22793" spans="1:4" x14ac:dyDescent="0.2">
      <c r="A22793" s="263" t="s">
        <v>11336</v>
      </c>
      <c r="B22793" s="263" t="s">
        <v>34586</v>
      </c>
      <c r="C22793" s="263" t="s">
        <v>12</v>
      </c>
      <c r="D22793" t="s">
        <v>2</v>
      </c>
    </row>
    <row r="22794" spans="1:4" x14ac:dyDescent="0.2">
      <c r="A22794" s="263" t="s">
        <v>22521</v>
      </c>
      <c r="B22794" s="263" t="s">
        <v>34586</v>
      </c>
      <c r="C22794" s="263" t="s">
        <v>12</v>
      </c>
      <c r="D22794" t="s">
        <v>2</v>
      </c>
    </row>
    <row r="22795" spans="1:4" x14ac:dyDescent="0.2">
      <c r="A22795" s="263" t="s">
        <v>11337</v>
      </c>
      <c r="B22795" s="263" t="s">
        <v>34587</v>
      </c>
      <c r="C22795" s="263" t="s">
        <v>12</v>
      </c>
      <c r="D22795" t="s">
        <v>2</v>
      </c>
    </row>
    <row r="22796" spans="1:4" x14ac:dyDescent="0.2">
      <c r="A22796" s="263" t="s">
        <v>22522</v>
      </c>
      <c r="B22796" s="263" t="s">
        <v>34587</v>
      </c>
      <c r="C22796" s="263" t="s">
        <v>12</v>
      </c>
      <c r="D22796" t="s">
        <v>2</v>
      </c>
    </row>
    <row r="22797" spans="1:4" x14ac:dyDescent="0.2">
      <c r="A22797" s="263" t="s">
        <v>11338</v>
      </c>
      <c r="B22797" s="263" t="s">
        <v>34588</v>
      </c>
      <c r="C22797" s="263" t="s">
        <v>12</v>
      </c>
      <c r="D22797" t="s">
        <v>2</v>
      </c>
    </row>
    <row r="22798" spans="1:4" x14ac:dyDescent="0.2">
      <c r="A22798" s="263" t="s">
        <v>22523</v>
      </c>
      <c r="B22798" s="263" t="s">
        <v>34588</v>
      </c>
      <c r="C22798" s="263" t="s">
        <v>12</v>
      </c>
      <c r="D22798" t="s">
        <v>2</v>
      </c>
    </row>
    <row r="22799" spans="1:4" x14ac:dyDescent="0.2">
      <c r="A22799" s="263" t="s">
        <v>11339</v>
      </c>
      <c r="B22799" s="263" t="s">
        <v>34589</v>
      </c>
      <c r="C22799" s="263" t="s">
        <v>12</v>
      </c>
      <c r="D22799" t="s">
        <v>2</v>
      </c>
    </row>
    <row r="22800" spans="1:4" x14ac:dyDescent="0.2">
      <c r="A22800" s="263" t="s">
        <v>22524</v>
      </c>
      <c r="B22800" s="263" t="s">
        <v>34589</v>
      </c>
      <c r="C22800" s="263" t="s">
        <v>12</v>
      </c>
      <c r="D22800" t="s">
        <v>2</v>
      </c>
    </row>
    <row r="22801" spans="1:4" x14ac:dyDescent="0.2">
      <c r="A22801" s="263" t="s">
        <v>11340</v>
      </c>
      <c r="B22801" s="263" t="s">
        <v>34590</v>
      </c>
      <c r="C22801" s="263" t="s">
        <v>12</v>
      </c>
      <c r="D22801" t="s">
        <v>2</v>
      </c>
    </row>
    <row r="22802" spans="1:4" x14ac:dyDescent="0.2">
      <c r="A22802" s="263" t="s">
        <v>22525</v>
      </c>
      <c r="B22802" s="263" t="s">
        <v>34590</v>
      </c>
      <c r="C22802" s="263" t="s">
        <v>12</v>
      </c>
      <c r="D22802" t="s">
        <v>2</v>
      </c>
    </row>
    <row r="22803" spans="1:4" x14ac:dyDescent="0.2">
      <c r="A22803" s="263" t="s">
        <v>11341</v>
      </c>
      <c r="B22803" s="263" t="s">
        <v>34591</v>
      </c>
      <c r="C22803" s="263" t="s">
        <v>12</v>
      </c>
      <c r="D22803" t="s">
        <v>2</v>
      </c>
    </row>
    <row r="22804" spans="1:4" x14ac:dyDescent="0.2">
      <c r="A22804" s="263" t="s">
        <v>22526</v>
      </c>
      <c r="B22804" s="263" t="s">
        <v>34591</v>
      </c>
      <c r="C22804" s="263" t="s">
        <v>12</v>
      </c>
      <c r="D22804" t="s">
        <v>2</v>
      </c>
    </row>
    <row r="22805" spans="1:4" x14ac:dyDescent="0.2">
      <c r="A22805" s="263" t="s">
        <v>11342</v>
      </c>
      <c r="B22805" s="263" t="s">
        <v>34592</v>
      </c>
      <c r="C22805" s="263" t="s">
        <v>12</v>
      </c>
      <c r="D22805" t="s">
        <v>2</v>
      </c>
    </row>
    <row r="22806" spans="1:4" x14ac:dyDescent="0.2">
      <c r="A22806" s="263" t="s">
        <v>22527</v>
      </c>
      <c r="B22806" s="263" t="s">
        <v>34592</v>
      </c>
      <c r="C22806" s="263" t="s">
        <v>12</v>
      </c>
      <c r="D22806" t="s">
        <v>2</v>
      </c>
    </row>
    <row r="22807" spans="1:4" x14ac:dyDescent="0.2">
      <c r="A22807" s="263" t="s">
        <v>11343</v>
      </c>
      <c r="B22807" s="263" t="s">
        <v>34593</v>
      </c>
      <c r="C22807" s="263" t="s">
        <v>12</v>
      </c>
      <c r="D22807" t="s">
        <v>2</v>
      </c>
    </row>
    <row r="22808" spans="1:4" x14ac:dyDescent="0.2">
      <c r="A22808" s="263" t="s">
        <v>22528</v>
      </c>
      <c r="B22808" s="263" t="s">
        <v>34593</v>
      </c>
      <c r="C22808" s="263" t="s">
        <v>12</v>
      </c>
      <c r="D22808" t="s">
        <v>2</v>
      </c>
    </row>
    <row r="22809" spans="1:4" x14ac:dyDescent="0.2">
      <c r="A22809" s="263" t="s">
        <v>11344</v>
      </c>
      <c r="B22809" s="263" t="s">
        <v>34594</v>
      </c>
      <c r="C22809" s="263" t="s">
        <v>12</v>
      </c>
      <c r="D22809" t="s">
        <v>2</v>
      </c>
    </row>
    <row r="22810" spans="1:4" x14ac:dyDescent="0.2">
      <c r="A22810" s="263" t="s">
        <v>22529</v>
      </c>
      <c r="B22810" s="263" t="s">
        <v>34594</v>
      </c>
      <c r="C22810" s="263" t="s">
        <v>12</v>
      </c>
      <c r="D22810" t="s">
        <v>2</v>
      </c>
    </row>
    <row r="22811" spans="1:4" x14ac:dyDescent="0.2">
      <c r="A22811" s="263" t="s">
        <v>11345</v>
      </c>
      <c r="B22811" s="263" t="s">
        <v>34595</v>
      </c>
      <c r="C22811" s="263" t="s">
        <v>12</v>
      </c>
      <c r="D22811" t="s">
        <v>2</v>
      </c>
    </row>
    <row r="22812" spans="1:4" x14ac:dyDescent="0.2">
      <c r="A22812" s="263" t="s">
        <v>22530</v>
      </c>
      <c r="B22812" s="263" t="s">
        <v>34595</v>
      </c>
      <c r="C22812" s="263" t="s">
        <v>12</v>
      </c>
      <c r="D22812" t="s">
        <v>2</v>
      </c>
    </row>
    <row r="22813" spans="1:4" x14ac:dyDescent="0.2">
      <c r="A22813" s="263" t="s">
        <v>11346</v>
      </c>
      <c r="B22813" s="263" t="s">
        <v>34596</v>
      </c>
      <c r="C22813" s="263" t="s">
        <v>12</v>
      </c>
      <c r="D22813" t="s">
        <v>2</v>
      </c>
    </row>
    <row r="22814" spans="1:4" x14ac:dyDescent="0.2">
      <c r="A22814" s="263" t="s">
        <v>22531</v>
      </c>
      <c r="B22814" s="263" t="s">
        <v>34596</v>
      </c>
      <c r="C22814" s="263" t="s">
        <v>12</v>
      </c>
      <c r="D22814" t="s">
        <v>2</v>
      </c>
    </row>
    <row r="22815" spans="1:4" x14ac:dyDescent="0.2">
      <c r="A22815" s="263" t="s">
        <v>11347</v>
      </c>
      <c r="B22815" s="263" t="s">
        <v>34597</v>
      </c>
      <c r="C22815" s="263" t="s">
        <v>12</v>
      </c>
      <c r="D22815" t="s">
        <v>2</v>
      </c>
    </row>
    <row r="22816" spans="1:4" x14ac:dyDescent="0.2">
      <c r="A22816" s="263" t="s">
        <v>22532</v>
      </c>
      <c r="B22816" s="263" t="s">
        <v>34597</v>
      </c>
      <c r="C22816" s="263" t="s">
        <v>12</v>
      </c>
      <c r="D22816" t="s">
        <v>2</v>
      </c>
    </row>
    <row r="22817" spans="1:4" x14ac:dyDescent="0.2">
      <c r="A22817" s="263" t="s">
        <v>11348</v>
      </c>
      <c r="B22817" s="263" t="s">
        <v>34598</v>
      </c>
      <c r="C22817" s="263" t="s">
        <v>12</v>
      </c>
      <c r="D22817" t="s">
        <v>2</v>
      </c>
    </row>
    <row r="22818" spans="1:4" x14ac:dyDescent="0.2">
      <c r="A22818" s="263" t="s">
        <v>22533</v>
      </c>
      <c r="B22818" s="263" t="s">
        <v>34598</v>
      </c>
      <c r="C22818" s="263" t="s">
        <v>12</v>
      </c>
      <c r="D22818" t="s">
        <v>2</v>
      </c>
    </row>
    <row r="22819" spans="1:4" x14ac:dyDescent="0.2">
      <c r="A22819" s="263" t="s">
        <v>11349</v>
      </c>
      <c r="B22819" s="263" t="s">
        <v>34599</v>
      </c>
      <c r="C22819" s="263" t="s">
        <v>12</v>
      </c>
      <c r="D22819" t="s">
        <v>2</v>
      </c>
    </row>
    <row r="22820" spans="1:4" x14ac:dyDescent="0.2">
      <c r="A22820" s="263" t="s">
        <v>22534</v>
      </c>
      <c r="B22820" s="263" t="s">
        <v>34599</v>
      </c>
      <c r="C22820" s="263" t="s">
        <v>12</v>
      </c>
      <c r="D22820" t="s">
        <v>2</v>
      </c>
    </row>
    <row r="22821" spans="1:4" x14ac:dyDescent="0.2">
      <c r="A22821" s="263" t="s">
        <v>11350</v>
      </c>
      <c r="B22821" s="263" t="s">
        <v>34600</v>
      </c>
      <c r="C22821" s="263" t="s">
        <v>12</v>
      </c>
      <c r="D22821" t="s">
        <v>2</v>
      </c>
    </row>
    <row r="22822" spans="1:4" x14ac:dyDescent="0.2">
      <c r="A22822" s="263" t="s">
        <v>22535</v>
      </c>
      <c r="B22822" s="263" t="s">
        <v>34600</v>
      </c>
      <c r="C22822" s="263" t="s">
        <v>12</v>
      </c>
      <c r="D22822" t="s">
        <v>2</v>
      </c>
    </row>
    <row r="22823" spans="1:4" x14ac:dyDescent="0.2">
      <c r="A22823" s="263" t="s">
        <v>11351</v>
      </c>
      <c r="B22823" s="263" t="s">
        <v>34601</v>
      </c>
      <c r="C22823" s="263" t="s">
        <v>12</v>
      </c>
      <c r="D22823" t="s">
        <v>2</v>
      </c>
    </row>
    <row r="22824" spans="1:4" x14ac:dyDescent="0.2">
      <c r="A22824" s="263" t="s">
        <v>22536</v>
      </c>
      <c r="B22824" s="263" t="s">
        <v>34601</v>
      </c>
      <c r="C22824" s="263" t="s">
        <v>12</v>
      </c>
      <c r="D22824" t="s">
        <v>2</v>
      </c>
    </row>
    <row r="22825" spans="1:4" x14ac:dyDescent="0.2">
      <c r="A22825" s="263" t="s">
        <v>11352</v>
      </c>
      <c r="B22825" s="263" t="s">
        <v>24242</v>
      </c>
      <c r="C22825" s="263" t="s">
        <v>12</v>
      </c>
      <c r="D22825" t="s">
        <v>2</v>
      </c>
    </row>
    <row r="22826" spans="1:4" x14ac:dyDescent="0.2">
      <c r="A22826" s="263" t="s">
        <v>22537</v>
      </c>
      <c r="B22826" s="263" t="s">
        <v>24242</v>
      </c>
      <c r="C22826" s="263" t="s">
        <v>12</v>
      </c>
      <c r="D22826" t="s">
        <v>2</v>
      </c>
    </row>
    <row r="22827" spans="1:4" x14ac:dyDescent="0.2">
      <c r="A22827" s="263" t="s">
        <v>11353</v>
      </c>
      <c r="B22827" s="263" t="s">
        <v>24243</v>
      </c>
      <c r="C22827" s="263" t="s">
        <v>12</v>
      </c>
      <c r="D22827" t="s">
        <v>2</v>
      </c>
    </row>
    <row r="22828" spans="1:4" x14ac:dyDescent="0.2">
      <c r="A22828" s="263" t="s">
        <v>22538</v>
      </c>
      <c r="B22828" s="263" t="s">
        <v>24243</v>
      </c>
      <c r="C22828" s="263" t="s">
        <v>12</v>
      </c>
      <c r="D22828" t="s">
        <v>2</v>
      </c>
    </row>
    <row r="22829" spans="1:4" x14ac:dyDescent="0.2">
      <c r="A22829" s="263" t="s">
        <v>11354</v>
      </c>
      <c r="B22829" s="263" t="s">
        <v>24244</v>
      </c>
      <c r="C22829" s="263" t="s">
        <v>12</v>
      </c>
      <c r="D22829" t="s">
        <v>2</v>
      </c>
    </row>
    <row r="22830" spans="1:4" x14ac:dyDescent="0.2">
      <c r="A22830" s="263" t="s">
        <v>22539</v>
      </c>
      <c r="B22830" s="263" t="s">
        <v>24244</v>
      </c>
      <c r="C22830" s="263" t="s">
        <v>12</v>
      </c>
      <c r="D22830" t="s">
        <v>2</v>
      </c>
    </row>
    <row r="22831" spans="1:4" x14ac:dyDescent="0.2">
      <c r="A22831" s="263" t="s">
        <v>11355</v>
      </c>
      <c r="B22831" s="263" t="s">
        <v>24245</v>
      </c>
      <c r="C22831" s="263" t="s">
        <v>12</v>
      </c>
      <c r="D22831" t="s">
        <v>2</v>
      </c>
    </row>
    <row r="22832" spans="1:4" x14ac:dyDescent="0.2">
      <c r="A22832" s="263" t="s">
        <v>22540</v>
      </c>
      <c r="B22832" s="263" t="s">
        <v>24245</v>
      </c>
      <c r="C22832" s="263" t="s">
        <v>12</v>
      </c>
      <c r="D22832" t="s">
        <v>2</v>
      </c>
    </row>
    <row r="22833" spans="1:4" x14ac:dyDescent="0.2">
      <c r="A22833" s="263" t="s">
        <v>11356</v>
      </c>
      <c r="B22833" s="263" t="s">
        <v>24246</v>
      </c>
      <c r="C22833" s="263" t="s">
        <v>12</v>
      </c>
      <c r="D22833" t="s">
        <v>2</v>
      </c>
    </row>
    <row r="22834" spans="1:4" x14ac:dyDescent="0.2">
      <c r="A22834" s="263" t="s">
        <v>22541</v>
      </c>
      <c r="B22834" s="263" t="s">
        <v>24246</v>
      </c>
      <c r="C22834" s="263" t="s">
        <v>12</v>
      </c>
      <c r="D22834" t="s">
        <v>2</v>
      </c>
    </row>
    <row r="22835" spans="1:4" x14ac:dyDescent="0.2">
      <c r="A22835" s="263" t="s">
        <v>11357</v>
      </c>
      <c r="B22835" s="263" t="s">
        <v>23332</v>
      </c>
      <c r="C22835" s="263" t="s">
        <v>12</v>
      </c>
      <c r="D22835" t="s">
        <v>2</v>
      </c>
    </row>
    <row r="22836" spans="1:4" x14ac:dyDescent="0.2">
      <c r="A22836" s="263" t="s">
        <v>22542</v>
      </c>
      <c r="B22836" s="263" t="s">
        <v>23332</v>
      </c>
      <c r="C22836" s="263" t="s">
        <v>12</v>
      </c>
      <c r="D22836" t="s">
        <v>2</v>
      </c>
    </row>
    <row r="22837" spans="1:4" x14ac:dyDescent="0.2">
      <c r="A22837" s="263" t="s">
        <v>11358</v>
      </c>
      <c r="B22837" s="263" t="s">
        <v>34602</v>
      </c>
      <c r="C22837" s="263" t="s">
        <v>12</v>
      </c>
      <c r="D22837" t="s">
        <v>2</v>
      </c>
    </row>
    <row r="22838" spans="1:4" x14ac:dyDescent="0.2">
      <c r="A22838" s="263" t="s">
        <v>22543</v>
      </c>
      <c r="B22838" s="263" t="s">
        <v>34602</v>
      </c>
      <c r="C22838" s="263" t="s">
        <v>12</v>
      </c>
      <c r="D22838" t="s">
        <v>2</v>
      </c>
    </row>
    <row r="22839" spans="1:4" x14ac:dyDescent="0.2">
      <c r="A22839" s="263" t="s">
        <v>11359</v>
      </c>
      <c r="B22839" s="263" t="s">
        <v>34603</v>
      </c>
      <c r="C22839" s="263" t="s">
        <v>12</v>
      </c>
      <c r="D22839" t="s">
        <v>2</v>
      </c>
    </row>
    <row r="22840" spans="1:4" x14ac:dyDescent="0.2">
      <c r="A22840" s="263" t="s">
        <v>22544</v>
      </c>
      <c r="B22840" s="263" t="s">
        <v>34603</v>
      </c>
      <c r="C22840" s="263" t="s">
        <v>12</v>
      </c>
      <c r="D22840" t="s">
        <v>2</v>
      </c>
    </row>
    <row r="22841" spans="1:4" x14ac:dyDescent="0.2">
      <c r="A22841" s="263" t="s">
        <v>11360</v>
      </c>
      <c r="B22841" s="263" t="s">
        <v>34604</v>
      </c>
      <c r="C22841" s="263" t="s">
        <v>12</v>
      </c>
      <c r="D22841" t="s">
        <v>2</v>
      </c>
    </row>
    <row r="22842" spans="1:4" x14ac:dyDescent="0.2">
      <c r="A22842" s="263" t="s">
        <v>22545</v>
      </c>
      <c r="B22842" s="263" t="s">
        <v>34604</v>
      </c>
      <c r="C22842" s="263" t="s">
        <v>12</v>
      </c>
      <c r="D22842" t="s">
        <v>2</v>
      </c>
    </row>
    <row r="22843" spans="1:4" x14ac:dyDescent="0.2">
      <c r="A22843" s="263" t="s">
        <v>11433</v>
      </c>
      <c r="B22843" s="263" t="s">
        <v>24247</v>
      </c>
      <c r="C22843" s="263" t="s">
        <v>12</v>
      </c>
      <c r="D22843" t="s">
        <v>2</v>
      </c>
    </row>
    <row r="22844" spans="1:4" x14ac:dyDescent="0.2">
      <c r="A22844" s="263" t="s">
        <v>22546</v>
      </c>
      <c r="B22844" s="263" t="s">
        <v>24247</v>
      </c>
      <c r="C22844" s="263" t="s">
        <v>12</v>
      </c>
      <c r="D22844" t="s">
        <v>2</v>
      </c>
    </row>
    <row r="22845" spans="1:4" x14ac:dyDescent="0.2">
      <c r="A22845" s="263" t="s">
        <v>11361</v>
      </c>
      <c r="B22845" s="263" t="s">
        <v>24248</v>
      </c>
      <c r="C22845" s="263" t="s">
        <v>12</v>
      </c>
      <c r="D22845" t="s">
        <v>2</v>
      </c>
    </row>
    <row r="22846" spans="1:4" x14ac:dyDescent="0.2">
      <c r="A22846" s="263" t="s">
        <v>22547</v>
      </c>
      <c r="B22846" s="263" t="s">
        <v>24248</v>
      </c>
      <c r="C22846" s="263" t="s">
        <v>12</v>
      </c>
      <c r="D22846" t="s">
        <v>2</v>
      </c>
    </row>
    <row r="22847" spans="1:4" x14ac:dyDescent="0.2">
      <c r="A22847" s="263" t="s">
        <v>11362</v>
      </c>
      <c r="B22847" s="263" t="s">
        <v>34605</v>
      </c>
      <c r="C22847" s="263" t="s">
        <v>12</v>
      </c>
      <c r="D22847" t="s">
        <v>2</v>
      </c>
    </row>
    <row r="22848" spans="1:4" x14ac:dyDescent="0.2">
      <c r="A22848" s="263" t="s">
        <v>22548</v>
      </c>
      <c r="B22848" s="263" t="s">
        <v>34605</v>
      </c>
      <c r="C22848" s="263" t="s">
        <v>12</v>
      </c>
      <c r="D22848" t="s">
        <v>2</v>
      </c>
    </row>
    <row r="22849" spans="1:4" x14ac:dyDescent="0.2">
      <c r="A22849" s="263" t="s">
        <v>11363</v>
      </c>
      <c r="B22849" s="263" t="s">
        <v>24249</v>
      </c>
      <c r="C22849" s="263" t="s">
        <v>12</v>
      </c>
      <c r="D22849" t="s">
        <v>2</v>
      </c>
    </row>
    <row r="22850" spans="1:4" x14ac:dyDescent="0.2">
      <c r="A22850" s="263" t="s">
        <v>22549</v>
      </c>
      <c r="B22850" s="263" t="s">
        <v>24249</v>
      </c>
      <c r="C22850" s="263" t="s">
        <v>12</v>
      </c>
      <c r="D22850" t="s">
        <v>2</v>
      </c>
    </row>
    <row r="22851" spans="1:4" x14ac:dyDescent="0.2">
      <c r="A22851" s="263" t="s">
        <v>11364</v>
      </c>
      <c r="B22851" s="263" t="s">
        <v>24250</v>
      </c>
      <c r="C22851" s="263" t="s">
        <v>12</v>
      </c>
      <c r="D22851" t="s">
        <v>2</v>
      </c>
    </row>
    <row r="22852" spans="1:4" x14ac:dyDescent="0.2">
      <c r="A22852" s="263" t="s">
        <v>22550</v>
      </c>
      <c r="B22852" s="263" t="s">
        <v>24250</v>
      </c>
      <c r="C22852" s="263" t="s">
        <v>12</v>
      </c>
      <c r="D22852" t="s">
        <v>2</v>
      </c>
    </row>
    <row r="22853" spans="1:4" x14ac:dyDescent="0.2">
      <c r="A22853" s="263" t="s">
        <v>11365</v>
      </c>
      <c r="B22853" s="263" t="s">
        <v>24251</v>
      </c>
      <c r="C22853" s="263" t="s">
        <v>12</v>
      </c>
      <c r="D22853" t="s">
        <v>2</v>
      </c>
    </row>
    <row r="22854" spans="1:4" x14ac:dyDescent="0.2">
      <c r="A22854" s="263" t="s">
        <v>22551</v>
      </c>
      <c r="B22854" s="263" t="s">
        <v>24251</v>
      </c>
      <c r="C22854" s="263" t="s">
        <v>12</v>
      </c>
      <c r="D22854" t="s">
        <v>2</v>
      </c>
    </row>
    <row r="22855" spans="1:4" x14ac:dyDescent="0.2">
      <c r="A22855" s="263" t="s">
        <v>11366</v>
      </c>
      <c r="B22855" s="263" t="s">
        <v>24252</v>
      </c>
      <c r="C22855" s="263" t="s">
        <v>12</v>
      </c>
      <c r="D22855" t="s">
        <v>2</v>
      </c>
    </row>
    <row r="22856" spans="1:4" x14ac:dyDescent="0.2">
      <c r="A22856" s="263" t="s">
        <v>22552</v>
      </c>
      <c r="B22856" s="263" t="s">
        <v>24252</v>
      </c>
      <c r="C22856" s="263" t="s">
        <v>12</v>
      </c>
      <c r="D22856" t="s">
        <v>2</v>
      </c>
    </row>
    <row r="22857" spans="1:4" x14ac:dyDescent="0.2">
      <c r="A22857" s="263" t="s">
        <v>11367</v>
      </c>
      <c r="B22857" s="263" t="s">
        <v>24253</v>
      </c>
      <c r="C22857" s="263" t="s">
        <v>12</v>
      </c>
      <c r="D22857" t="s">
        <v>2</v>
      </c>
    </row>
    <row r="22858" spans="1:4" x14ac:dyDescent="0.2">
      <c r="A22858" s="263" t="s">
        <v>22553</v>
      </c>
      <c r="B22858" s="263" t="s">
        <v>24253</v>
      </c>
      <c r="C22858" s="263" t="s">
        <v>12</v>
      </c>
      <c r="D22858" t="s">
        <v>2</v>
      </c>
    </row>
    <row r="22859" spans="1:4" x14ac:dyDescent="0.2">
      <c r="A22859" s="263" t="s">
        <v>11368</v>
      </c>
      <c r="B22859" s="263" t="s">
        <v>24254</v>
      </c>
      <c r="C22859" s="263" t="s">
        <v>12</v>
      </c>
      <c r="D22859" t="s">
        <v>2</v>
      </c>
    </row>
    <row r="22860" spans="1:4" x14ac:dyDescent="0.2">
      <c r="A22860" s="263" t="s">
        <v>22554</v>
      </c>
      <c r="B22860" s="263" t="s">
        <v>24254</v>
      </c>
      <c r="C22860" s="263" t="s">
        <v>12</v>
      </c>
      <c r="D22860" t="s">
        <v>2</v>
      </c>
    </row>
    <row r="22861" spans="1:4" x14ac:dyDescent="0.2">
      <c r="A22861" s="263" t="s">
        <v>11369</v>
      </c>
      <c r="B22861" s="263" t="s">
        <v>34606</v>
      </c>
      <c r="C22861" s="263" t="s">
        <v>12</v>
      </c>
      <c r="D22861" t="s">
        <v>2</v>
      </c>
    </row>
    <row r="22862" spans="1:4" x14ac:dyDescent="0.2">
      <c r="A22862" s="263" t="s">
        <v>22555</v>
      </c>
      <c r="B22862" s="263" t="s">
        <v>34606</v>
      </c>
      <c r="C22862" s="263" t="s">
        <v>12</v>
      </c>
      <c r="D22862" t="s">
        <v>2</v>
      </c>
    </row>
    <row r="22863" spans="1:4" x14ac:dyDescent="0.2">
      <c r="A22863" s="263" t="s">
        <v>11370</v>
      </c>
      <c r="B22863" s="263" t="s">
        <v>24255</v>
      </c>
      <c r="C22863" s="263" t="s">
        <v>12</v>
      </c>
      <c r="D22863" t="s">
        <v>2</v>
      </c>
    </row>
    <row r="22864" spans="1:4" x14ac:dyDescent="0.2">
      <c r="A22864" s="263" t="s">
        <v>22556</v>
      </c>
      <c r="B22864" s="263" t="s">
        <v>24255</v>
      </c>
      <c r="C22864" s="263" t="s">
        <v>12</v>
      </c>
      <c r="D22864" t="s">
        <v>2</v>
      </c>
    </row>
    <row r="22865" spans="1:4" x14ac:dyDescent="0.2">
      <c r="A22865" s="263" t="s">
        <v>11371</v>
      </c>
      <c r="B22865" s="263" t="s">
        <v>34607</v>
      </c>
      <c r="C22865" s="263" t="s">
        <v>12</v>
      </c>
      <c r="D22865" t="s">
        <v>2</v>
      </c>
    </row>
    <row r="22866" spans="1:4" x14ac:dyDescent="0.2">
      <c r="A22866" s="263" t="s">
        <v>22557</v>
      </c>
      <c r="B22866" s="263" t="s">
        <v>34607</v>
      </c>
      <c r="C22866" s="263" t="s">
        <v>12</v>
      </c>
      <c r="D22866" t="s">
        <v>2</v>
      </c>
    </row>
    <row r="22867" spans="1:4" x14ac:dyDescent="0.2">
      <c r="A22867" s="263" t="s">
        <v>11372</v>
      </c>
      <c r="B22867" s="263" t="s">
        <v>34608</v>
      </c>
      <c r="C22867" s="263" t="s">
        <v>12</v>
      </c>
      <c r="D22867" t="s">
        <v>2</v>
      </c>
    </row>
    <row r="22868" spans="1:4" x14ac:dyDescent="0.2">
      <c r="A22868" s="263" t="s">
        <v>22558</v>
      </c>
      <c r="B22868" s="263" t="s">
        <v>34608</v>
      </c>
      <c r="C22868" s="263" t="s">
        <v>12</v>
      </c>
      <c r="D22868" t="s">
        <v>2</v>
      </c>
    </row>
    <row r="22869" spans="1:4" x14ac:dyDescent="0.2">
      <c r="A22869" s="263" t="s">
        <v>11373</v>
      </c>
      <c r="B22869" s="263" t="s">
        <v>24256</v>
      </c>
      <c r="C22869" s="263" t="s">
        <v>12</v>
      </c>
      <c r="D22869" t="s">
        <v>2</v>
      </c>
    </row>
    <row r="22870" spans="1:4" x14ac:dyDescent="0.2">
      <c r="A22870" s="263" t="s">
        <v>22559</v>
      </c>
      <c r="B22870" s="263" t="s">
        <v>24256</v>
      </c>
      <c r="C22870" s="263" t="s">
        <v>12</v>
      </c>
      <c r="D22870" t="s">
        <v>2</v>
      </c>
    </row>
    <row r="22871" spans="1:4" x14ac:dyDescent="0.2">
      <c r="A22871" s="263" t="s">
        <v>11374</v>
      </c>
      <c r="B22871" s="263" t="s">
        <v>24257</v>
      </c>
      <c r="C22871" s="263" t="s">
        <v>890</v>
      </c>
      <c r="D22871" t="s">
        <v>24352</v>
      </c>
    </row>
    <row r="22872" spans="1:4" x14ac:dyDescent="0.2">
      <c r="A22872" s="263" t="s">
        <v>22560</v>
      </c>
      <c r="B22872" s="263" t="s">
        <v>24257</v>
      </c>
      <c r="C22872" s="263" t="s">
        <v>890</v>
      </c>
      <c r="D22872" t="s">
        <v>24352</v>
      </c>
    </row>
    <row r="22873" spans="1:4" x14ac:dyDescent="0.2">
      <c r="A22873" s="263" t="s">
        <v>11375</v>
      </c>
      <c r="B22873" s="263" t="s">
        <v>34609</v>
      </c>
      <c r="C22873" s="263" t="s">
        <v>12</v>
      </c>
      <c r="D22873" t="s">
        <v>2</v>
      </c>
    </row>
    <row r="22874" spans="1:4" x14ac:dyDescent="0.2">
      <c r="A22874" s="263" t="s">
        <v>22561</v>
      </c>
      <c r="B22874" s="263" t="s">
        <v>34609</v>
      </c>
      <c r="C22874" s="263" t="s">
        <v>12</v>
      </c>
      <c r="D22874" t="s">
        <v>2</v>
      </c>
    </row>
    <row r="22875" spans="1:4" x14ac:dyDescent="0.2">
      <c r="A22875" s="263" t="s">
        <v>11376</v>
      </c>
      <c r="B22875" s="263" t="s">
        <v>34610</v>
      </c>
      <c r="C22875" s="263" t="s">
        <v>12</v>
      </c>
      <c r="D22875" t="s">
        <v>2</v>
      </c>
    </row>
    <row r="22876" spans="1:4" x14ac:dyDescent="0.2">
      <c r="A22876" s="263" t="s">
        <v>22562</v>
      </c>
      <c r="B22876" s="263" t="s">
        <v>34610</v>
      </c>
      <c r="C22876" s="263" t="s">
        <v>12</v>
      </c>
      <c r="D22876" t="s">
        <v>2</v>
      </c>
    </row>
    <row r="22877" spans="1:4" x14ac:dyDescent="0.2">
      <c r="A22877" s="263" t="s">
        <v>6270</v>
      </c>
      <c r="B22877" s="263" t="s">
        <v>34611</v>
      </c>
      <c r="C22877" s="263" t="s">
        <v>426</v>
      </c>
      <c r="D22877" t="s">
        <v>10</v>
      </c>
    </row>
    <row r="22878" spans="1:4" x14ac:dyDescent="0.2">
      <c r="A22878" s="263" t="s">
        <v>22563</v>
      </c>
      <c r="B22878" s="263" t="s">
        <v>34611</v>
      </c>
      <c r="C22878" s="263" t="s">
        <v>426</v>
      </c>
      <c r="D22878" t="s">
        <v>10</v>
      </c>
    </row>
    <row r="22879" spans="1:4" x14ac:dyDescent="0.2">
      <c r="A22879" s="263" t="s">
        <v>6271</v>
      </c>
      <c r="B22879" s="263" t="s">
        <v>34612</v>
      </c>
      <c r="C22879" s="263" t="s">
        <v>426</v>
      </c>
      <c r="D22879" t="s">
        <v>10</v>
      </c>
    </row>
    <row r="22880" spans="1:4" x14ac:dyDescent="0.2">
      <c r="A22880" s="263" t="s">
        <v>22564</v>
      </c>
      <c r="B22880" s="263" t="s">
        <v>34612</v>
      </c>
      <c r="C22880" s="263" t="s">
        <v>426</v>
      </c>
      <c r="D22880" t="s">
        <v>10</v>
      </c>
    </row>
    <row r="22881" spans="1:4" x14ac:dyDescent="0.2">
      <c r="A22881" s="263" t="s">
        <v>6272</v>
      </c>
      <c r="B22881" s="263" t="s">
        <v>34613</v>
      </c>
      <c r="C22881" s="263" t="s">
        <v>426</v>
      </c>
      <c r="D22881" t="s">
        <v>10</v>
      </c>
    </row>
    <row r="22882" spans="1:4" x14ac:dyDescent="0.2">
      <c r="A22882" s="263" t="s">
        <v>22565</v>
      </c>
      <c r="B22882" s="263" t="s">
        <v>34613</v>
      </c>
      <c r="C22882" s="263" t="s">
        <v>426</v>
      </c>
      <c r="D22882" t="s">
        <v>10</v>
      </c>
    </row>
    <row r="22883" spans="1:4" x14ac:dyDescent="0.2">
      <c r="A22883" s="263" t="s">
        <v>6273</v>
      </c>
      <c r="B22883" s="263" t="s">
        <v>34614</v>
      </c>
      <c r="C22883" s="263" t="s">
        <v>426</v>
      </c>
      <c r="D22883" t="s">
        <v>10</v>
      </c>
    </row>
    <row r="22884" spans="1:4" x14ac:dyDescent="0.2">
      <c r="A22884" s="263" t="s">
        <v>22566</v>
      </c>
      <c r="B22884" s="263" t="s">
        <v>34614</v>
      </c>
      <c r="C22884" s="263" t="s">
        <v>426</v>
      </c>
      <c r="D22884" t="s">
        <v>10</v>
      </c>
    </row>
    <row r="22885" spans="1:4" x14ac:dyDescent="0.2">
      <c r="A22885" s="263" t="s">
        <v>6274</v>
      </c>
      <c r="B22885" s="263" t="s">
        <v>34615</v>
      </c>
      <c r="C22885" s="263" t="s">
        <v>426</v>
      </c>
      <c r="D22885" t="s">
        <v>10</v>
      </c>
    </row>
    <row r="22886" spans="1:4" x14ac:dyDescent="0.2">
      <c r="A22886" s="263" t="s">
        <v>22567</v>
      </c>
      <c r="B22886" s="263" t="s">
        <v>34615</v>
      </c>
      <c r="C22886" s="263" t="s">
        <v>426</v>
      </c>
      <c r="D22886" t="s">
        <v>10</v>
      </c>
    </row>
    <row r="22887" spans="1:4" x14ac:dyDescent="0.2">
      <c r="A22887" s="263" t="s">
        <v>6275</v>
      </c>
      <c r="B22887" s="263" t="s">
        <v>34616</v>
      </c>
      <c r="C22887" s="263" t="s">
        <v>426</v>
      </c>
      <c r="D22887" t="s">
        <v>10</v>
      </c>
    </row>
    <row r="22888" spans="1:4" x14ac:dyDescent="0.2">
      <c r="A22888" s="263" t="s">
        <v>22568</v>
      </c>
      <c r="B22888" s="263" t="s">
        <v>34616</v>
      </c>
      <c r="C22888" s="263" t="s">
        <v>426</v>
      </c>
      <c r="D22888" t="s">
        <v>10</v>
      </c>
    </row>
    <row r="22889" spans="1:4" x14ac:dyDescent="0.2">
      <c r="A22889" s="263" t="s">
        <v>11377</v>
      </c>
      <c r="B22889" s="263" t="s">
        <v>34617</v>
      </c>
      <c r="C22889" s="263" t="s">
        <v>426</v>
      </c>
      <c r="D22889" t="s">
        <v>10</v>
      </c>
    </row>
    <row r="22890" spans="1:4" x14ac:dyDescent="0.2">
      <c r="A22890" s="263" t="s">
        <v>22569</v>
      </c>
      <c r="B22890" s="263" t="s">
        <v>34617</v>
      </c>
      <c r="C22890" s="263" t="s">
        <v>426</v>
      </c>
      <c r="D22890" t="s">
        <v>10</v>
      </c>
    </row>
    <row r="22891" spans="1:4" x14ac:dyDescent="0.2">
      <c r="A22891" s="263" t="s">
        <v>6276</v>
      </c>
      <c r="B22891" s="263" t="s">
        <v>34618</v>
      </c>
      <c r="C22891" s="263" t="s">
        <v>426</v>
      </c>
      <c r="D22891" t="s">
        <v>10</v>
      </c>
    </row>
    <row r="22892" spans="1:4" x14ac:dyDescent="0.2">
      <c r="A22892" s="263" t="s">
        <v>22570</v>
      </c>
      <c r="B22892" s="263" t="s">
        <v>34618</v>
      </c>
      <c r="C22892" s="263" t="s">
        <v>426</v>
      </c>
      <c r="D22892" t="s">
        <v>10</v>
      </c>
    </row>
    <row r="22893" spans="1:4" x14ac:dyDescent="0.2">
      <c r="A22893" s="263" t="s">
        <v>6277</v>
      </c>
      <c r="B22893" s="263" t="s">
        <v>34619</v>
      </c>
      <c r="C22893" s="263" t="s">
        <v>426</v>
      </c>
      <c r="D22893" t="s">
        <v>10</v>
      </c>
    </row>
    <row r="22894" spans="1:4" x14ac:dyDescent="0.2">
      <c r="A22894" s="263" t="s">
        <v>22571</v>
      </c>
      <c r="B22894" s="263" t="s">
        <v>34619</v>
      </c>
      <c r="C22894" s="263" t="s">
        <v>426</v>
      </c>
      <c r="D22894" t="s">
        <v>10</v>
      </c>
    </row>
    <row r="22895" spans="1:4" x14ac:dyDescent="0.2">
      <c r="A22895" s="263" t="s">
        <v>11378</v>
      </c>
      <c r="B22895" s="263" t="s">
        <v>34620</v>
      </c>
      <c r="C22895" s="263" t="s">
        <v>426</v>
      </c>
      <c r="D22895" t="s">
        <v>10</v>
      </c>
    </row>
    <row r="22896" spans="1:4" x14ac:dyDescent="0.2">
      <c r="A22896" s="263" t="s">
        <v>22572</v>
      </c>
      <c r="B22896" s="263" t="s">
        <v>34620</v>
      </c>
      <c r="C22896" s="263" t="s">
        <v>426</v>
      </c>
      <c r="D22896" t="s">
        <v>10</v>
      </c>
    </row>
    <row r="22897" spans="1:4" x14ac:dyDescent="0.2">
      <c r="A22897" s="263" t="s">
        <v>6278</v>
      </c>
      <c r="B22897" s="263" t="s">
        <v>34621</v>
      </c>
      <c r="C22897" s="263" t="s">
        <v>426</v>
      </c>
      <c r="D22897" t="s">
        <v>10</v>
      </c>
    </row>
    <row r="22898" spans="1:4" x14ac:dyDescent="0.2">
      <c r="A22898" s="263" t="s">
        <v>22573</v>
      </c>
      <c r="B22898" s="263" t="s">
        <v>34621</v>
      </c>
      <c r="C22898" s="263" t="s">
        <v>426</v>
      </c>
      <c r="D22898" t="s">
        <v>10</v>
      </c>
    </row>
    <row r="22899" spans="1:4" x14ac:dyDescent="0.2">
      <c r="A22899" s="263" t="s">
        <v>6279</v>
      </c>
      <c r="B22899" s="263" t="s">
        <v>34622</v>
      </c>
      <c r="C22899" s="263" t="s">
        <v>426</v>
      </c>
      <c r="D22899" t="s">
        <v>10</v>
      </c>
    </row>
    <row r="22900" spans="1:4" x14ac:dyDescent="0.2">
      <c r="A22900" s="263" t="s">
        <v>22574</v>
      </c>
      <c r="B22900" s="263" t="s">
        <v>34622</v>
      </c>
      <c r="C22900" s="263" t="s">
        <v>426</v>
      </c>
      <c r="D22900" t="s">
        <v>10</v>
      </c>
    </row>
    <row r="22901" spans="1:4" x14ac:dyDescent="0.2">
      <c r="A22901" s="263" t="s">
        <v>6280</v>
      </c>
      <c r="B22901" s="263" t="s">
        <v>34623</v>
      </c>
      <c r="C22901" s="263" t="s">
        <v>426</v>
      </c>
      <c r="D22901" t="s">
        <v>10</v>
      </c>
    </row>
    <row r="22902" spans="1:4" x14ac:dyDescent="0.2">
      <c r="A22902" s="263" t="s">
        <v>22575</v>
      </c>
      <c r="B22902" s="263" t="s">
        <v>34623</v>
      </c>
      <c r="C22902" s="263" t="s">
        <v>426</v>
      </c>
      <c r="D22902" t="s">
        <v>10</v>
      </c>
    </row>
    <row r="22903" spans="1:4" x14ac:dyDescent="0.2">
      <c r="A22903" s="263" t="s">
        <v>6281</v>
      </c>
      <c r="B22903" s="263" t="s">
        <v>34624</v>
      </c>
      <c r="C22903" s="263" t="s">
        <v>426</v>
      </c>
      <c r="D22903" t="s">
        <v>10</v>
      </c>
    </row>
    <row r="22904" spans="1:4" x14ac:dyDescent="0.2">
      <c r="A22904" s="263" t="s">
        <v>22576</v>
      </c>
      <c r="B22904" s="263" t="s">
        <v>34624</v>
      </c>
      <c r="C22904" s="263" t="s">
        <v>426</v>
      </c>
      <c r="D22904" t="s">
        <v>10</v>
      </c>
    </row>
    <row r="22905" spans="1:4" x14ac:dyDescent="0.2">
      <c r="A22905" s="263" t="s">
        <v>6282</v>
      </c>
      <c r="B22905" s="263" t="s">
        <v>34625</v>
      </c>
      <c r="C22905" s="263" t="s">
        <v>426</v>
      </c>
      <c r="D22905" t="s">
        <v>10</v>
      </c>
    </row>
    <row r="22906" spans="1:4" x14ac:dyDescent="0.2">
      <c r="A22906" s="263" t="s">
        <v>22577</v>
      </c>
      <c r="B22906" s="263" t="s">
        <v>34625</v>
      </c>
      <c r="C22906" s="263" t="s">
        <v>426</v>
      </c>
      <c r="D22906" t="s">
        <v>10</v>
      </c>
    </row>
    <row r="22907" spans="1:4" x14ac:dyDescent="0.2">
      <c r="A22907" s="263" t="s">
        <v>6283</v>
      </c>
      <c r="B22907" s="263" t="s">
        <v>34626</v>
      </c>
      <c r="C22907" s="263" t="s">
        <v>426</v>
      </c>
      <c r="D22907" t="s">
        <v>10</v>
      </c>
    </row>
    <row r="22908" spans="1:4" x14ac:dyDescent="0.2">
      <c r="A22908" s="263" t="s">
        <v>22578</v>
      </c>
      <c r="B22908" s="263" t="s">
        <v>34626</v>
      </c>
      <c r="C22908" s="263" t="s">
        <v>426</v>
      </c>
      <c r="D22908" t="s">
        <v>10</v>
      </c>
    </row>
    <row r="22909" spans="1:4" x14ac:dyDescent="0.2">
      <c r="A22909" s="263" t="s">
        <v>6284</v>
      </c>
      <c r="B22909" s="263" t="s">
        <v>34627</v>
      </c>
      <c r="C22909" s="263" t="s">
        <v>426</v>
      </c>
      <c r="D22909" t="s">
        <v>10</v>
      </c>
    </row>
    <row r="22910" spans="1:4" x14ac:dyDescent="0.2">
      <c r="A22910" s="263" t="s">
        <v>22579</v>
      </c>
      <c r="B22910" s="263" t="s">
        <v>34627</v>
      </c>
      <c r="C22910" s="263" t="s">
        <v>426</v>
      </c>
      <c r="D22910" t="s">
        <v>10</v>
      </c>
    </row>
    <row r="22911" spans="1:4" x14ac:dyDescent="0.2">
      <c r="A22911" s="263" t="s">
        <v>6285</v>
      </c>
      <c r="B22911" s="263" t="s">
        <v>34628</v>
      </c>
      <c r="C22911" s="263" t="s">
        <v>426</v>
      </c>
      <c r="D22911" t="s">
        <v>10</v>
      </c>
    </row>
    <row r="22912" spans="1:4" x14ac:dyDescent="0.2">
      <c r="A22912" s="263" t="s">
        <v>22580</v>
      </c>
      <c r="B22912" s="263" t="s">
        <v>34628</v>
      </c>
      <c r="C22912" s="263" t="s">
        <v>426</v>
      </c>
      <c r="D22912" t="s">
        <v>10</v>
      </c>
    </row>
    <row r="22913" spans="1:4" x14ac:dyDescent="0.2">
      <c r="A22913" s="263" t="s">
        <v>6286</v>
      </c>
      <c r="B22913" s="263" t="s">
        <v>34629</v>
      </c>
      <c r="C22913" s="263" t="s">
        <v>426</v>
      </c>
      <c r="D22913" t="s">
        <v>10</v>
      </c>
    </row>
    <row r="22914" spans="1:4" x14ac:dyDescent="0.2">
      <c r="A22914" s="263" t="s">
        <v>22581</v>
      </c>
      <c r="B22914" s="263" t="s">
        <v>34629</v>
      </c>
      <c r="C22914" s="263" t="s">
        <v>426</v>
      </c>
      <c r="D22914" t="s">
        <v>10</v>
      </c>
    </row>
    <row r="22915" spans="1:4" x14ac:dyDescent="0.2">
      <c r="A22915" s="263" t="s">
        <v>6287</v>
      </c>
      <c r="B22915" s="263" t="s">
        <v>34630</v>
      </c>
      <c r="C22915" s="263" t="s">
        <v>426</v>
      </c>
      <c r="D22915" t="s">
        <v>10</v>
      </c>
    </row>
    <row r="22916" spans="1:4" x14ac:dyDescent="0.2">
      <c r="A22916" s="263" t="s">
        <v>22582</v>
      </c>
      <c r="B22916" s="263" t="s">
        <v>34630</v>
      </c>
      <c r="C22916" s="263" t="s">
        <v>426</v>
      </c>
      <c r="D22916" t="s">
        <v>10</v>
      </c>
    </row>
    <row r="22917" spans="1:4" x14ac:dyDescent="0.2">
      <c r="A22917" s="263" t="s">
        <v>6288</v>
      </c>
      <c r="B22917" s="263" t="s">
        <v>34631</v>
      </c>
      <c r="C22917" s="263" t="s">
        <v>426</v>
      </c>
      <c r="D22917" t="s">
        <v>10</v>
      </c>
    </row>
    <row r="22918" spans="1:4" x14ac:dyDescent="0.2">
      <c r="A22918" s="263" t="s">
        <v>22583</v>
      </c>
      <c r="B22918" s="263" t="s">
        <v>34631</v>
      </c>
      <c r="C22918" s="263" t="s">
        <v>426</v>
      </c>
      <c r="D22918" t="s">
        <v>10</v>
      </c>
    </row>
    <row r="22919" spans="1:4" x14ac:dyDescent="0.2">
      <c r="A22919" s="263" t="s">
        <v>6289</v>
      </c>
      <c r="B22919" s="263" t="s">
        <v>34632</v>
      </c>
      <c r="C22919" s="263" t="s">
        <v>426</v>
      </c>
      <c r="D22919" t="s">
        <v>10</v>
      </c>
    </row>
    <row r="22920" spans="1:4" x14ac:dyDescent="0.2">
      <c r="A22920" s="263" t="s">
        <v>22584</v>
      </c>
      <c r="B22920" s="263" t="s">
        <v>34632</v>
      </c>
      <c r="C22920" s="263" t="s">
        <v>426</v>
      </c>
      <c r="D22920" t="s">
        <v>10</v>
      </c>
    </row>
    <row r="22921" spans="1:4" x14ac:dyDescent="0.2">
      <c r="A22921" s="263" t="s">
        <v>6290</v>
      </c>
      <c r="B22921" s="263" t="s">
        <v>34633</v>
      </c>
      <c r="C22921" s="263" t="s">
        <v>426</v>
      </c>
      <c r="D22921" t="s">
        <v>10</v>
      </c>
    </row>
    <row r="22922" spans="1:4" x14ac:dyDescent="0.2">
      <c r="A22922" s="263" t="s">
        <v>22585</v>
      </c>
      <c r="B22922" s="263" t="s">
        <v>34633</v>
      </c>
      <c r="C22922" s="263" t="s">
        <v>426</v>
      </c>
      <c r="D22922" t="s">
        <v>10</v>
      </c>
    </row>
    <row r="22923" spans="1:4" x14ac:dyDescent="0.2">
      <c r="A22923" s="263" t="s">
        <v>6291</v>
      </c>
      <c r="B22923" s="263" t="s">
        <v>34634</v>
      </c>
      <c r="C22923" s="263" t="s">
        <v>426</v>
      </c>
      <c r="D22923" t="s">
        <v>10</v>
      </c>
    </row>
    <row r="22924" spans="1:4" x14ac:dyDescent="0.2">
      <c r="A22924" s="263" t="s">
        <v>22586</v>
      </c>
      <c r="B22924" s="263" t="s">
        <v>34634</v>
      </c>
      <c r="C22924" s="263" t="s">
        <v>426</v>
      </c>
      <c r="D22924" t="s">
        <v>10</v>
      </c>
    </row>
    <row r="22925" spans="1:4" x14ac:dyDescent="0.2">
      <c r="A22925" s="263" t="s">
        <v>6292</v>
      </c>
      <c r="B22925" s="263" t="s">
        <v>34635</v>
      </c>
      <c r="C22925" s="263" t="s">
        <v>426</v>
      </c>
      <c r="D22925" t="s">
        <v>10</v>
      </c>
    </row>
    <row r="22926" spans="1:4" x14ac:dyDescent="0.2">
      <c r="A22926" s="263" t="s">
        <v>22587</v>
      </c>
      <c r="B22926" s="263" t="s">
        <v>34635</v>
      </c>
      <c r="C22926" s="263" t="s">
        <v>426</v>
      </c>
      <c r="D22926" t="s">
        <v>10</v>
      </c>
    </row>
    <row r="22927" spans="1:4" x14ac:dyDescent="0.2">
      <c r="A22927" s="263" t="s">
        <v>6293</v>
      </c>
      <c r="B22927" s="263" t="s">
        <v>34636</v>
      </c>
      <c r="C22927" s="263" t="s">
        <v>426</v>
      </c>
      <c r="D22927" t="s">
        <v>10</v>
      </c>
    </row>
    <row r="22928" spans="1:4" x14ac:dyDescent="0.2">
      <c r="A22928" s="263" t="s">
        <v>22588</v>
      </c>
      <c r="B22928" s="263" t="s">
        <v>34636</v>
      </c>
      <c r="C22928" s="263" t="s">
        <v>426</v>
      </c>
      <c r="D22928" t="s">
        <v>10</v>
      </c>
    </row>
    <row r="22929" spans="1:4" x14ac:dyDescent="0.2">
      <c r="A22929" s="263" t="s">
        <v>6294</v>
      </c>
      <c r="B22929" s="263" t="s">
        <v>34637</v>
      </c>
      <c r="C22929" s="263" t="s">
        <v>426</v>
      </c>
      <c r="D22929" t="s">
        <v>10</v>
      </c>
    </row>
    <row r="22930" spans="1:4" x14ac:dyDescent="0.2">
      <c r="A22930" s="263" t="s">
        <v>22589</v>
      </c>
      <c r="B22930" s="263" t="s">
        <v>34637</v>
      </c>
      <c r="C22930" s="263" t="s">
        <v>426</v>
      </c>
      <c r="D22930" t="s">
        <v>10</v>
      </c>
    </row>
    <row r="22931" spans="1:4" x14ac:dyDescent="0.2">
      <c r="A22931" s="263" t="s">
        <v>6295</v>
      </c>
      <c r="B22931" s="263" t="s">
        <v>34638</v>
      </c>
      <c r="C22931" s="263" t="s">
        <v>426</v>
      </c>
      <c r="D22931" t="s">
        <v>10</v>
      </c>
    </row>
    <row r="22932" spans="1:4" x14ac:dyDescent="0.2">
      <c r="A22932" s="263" t="s">
        <v>22590</v>
      </c>
      <c r="B22932" s="263" t="s">
        <v>34638</v>
      </c>
      <c r="C22932" s="263" t="s">
        <v>426</v>
      </c>
      <c r="D22932" t="s">
        <v>10</v>
      </c>
    </row>
    <row r="22933" spans="1:4" x14ac:dyDescent="0.2">
      <c r="A22933" s="263" t="s">
        <v>6296</v>
      </c>
      <c r="B22933" s="263" t="s">
        <v>34639</v>
      </c>
      <c r="C22933" s="263" t="s">
        <v>426</v>
      </c>
      <c r="D22933" t="s">
        <v>10</v>
      </c>
    </row>
    <row r="22934" spans="1:4" x14ac:dyDescent="0.2">
      <c r="A22934" s="263" t="s">
        <v>22591</v>
      </c>
      <c r="B22934" s="263" t="s">
        <v>34639</v>
      </c>
      <c r="C22934" s="263" t="s">
        <v>426</v>
      </c>
      <c r="D22934" t="s">
        <v>10</v>
      </c>
    </row>
    <row r="22935" spans="1:4" x14ac:dyDescent="0.2">
      <c r="A22935" s="263" t="s">
        <v>6297</v>
      </c>
      <c r="B22935" s="263" t="s">
        <v>34640</v>
      </c>
      <c r="C22935" s="263" t="s">
        <v>426</v>
      </c>
      <c r="D22935" t="s">
        <v>10</v>
      </c>
    </row>
    <row r="22936" spans="1:4" x14ac:dyDescent="0.2">
      <c r="A22936" s="263" t="s">
        <v>22592</v>
      </c>
      <c r="B22936" s="263" t="s">
        <v>34640</v>
      </c>
      <c r="C22936" s="263" t="s">
        <v>426</v>
      </c>
      <c r="D22936" t="s">
        <v>10</v>
      </c>
    </row>
    <row r="22937" spans="1:4" x14ac:dyDescent="0.2">
      <c r="A22937" s="263" t="s">
        <v>6298</v>
      </c>
      <c r="B22937" s="263" t="s">
        <v>34641</v>
      </c>
      <c r="C22937" s="263" t="s">
        <v>12</v>
      </c>
      <c r="D22937" t="s">
        <v>2</v>
      </c>
    </row>
    <row r="22938" spans="1:4" x14ac:dyDescent="0.2">
      <c r="A22938" s="263" t="s">
        <v>22593</v>
      </c>
      <c r="B22938" s="263" t="s">
        <v>34641</v>
      </c>
      <c r="C22938" s="263" t="s">
        <v>12</v>
      </c>
      <c r="D22938" t="s">
        <v>2</v>
      </c>
    </row>
    <row r="22939" spans="1:4" x14ac:dyDescent="0.2">
      <c r="A22939" s="263" t="s">
        <v>6299</v>
      </c>
      <c r="B22939" s="263" t="s">
        <v>34642</v>
      </c>
      <c r="C22939" s="263" t="s">
        <v>12</v>
      </c>
      <c r="D22939" t="s">
        <v>2</v>
      </c>
    </row>
    <row r="22940" spans="1:4" x14ac:dyDescent="0.2">
      <c r="A22940" s="263" t="s">
        <v>22594</v>
      </c>
      <c r="B22940" s="263" t="s">
        <v>34642</v>
      </c>
      <c r="C22940" s="263" t="s">
        <v>12</v>
      </c>
      <c r="D22940" t="s">
        <v>2</v>
      </c>
    </row>
    <row r="22941" spans="1:4" x14ac:dyDescent="0.2">
      <c r="A22941" s="263" t="s">
        <v>6300</v>
      </c>
      <c r="B22941" s="263" t="s">
        <v>34643</v>
      </c>
      <c r="C22941" s="263" t="s">
        <v>12</v>
      </c>
      <c r="D22941" t="s">
        <v>2</v>
      </c>
    </row>
    <row r="22942" spans="1:4" x14ac:dyDescent="0.2">
      <c r="A22942" s="263" t="s">
        <v>22595</v>
      </c>
      <c r="B22942" s="263" t="s">
        <v>34643</v>
      </c>
      <c r="C22942" s="263" t="s">
        <v>12</v>
      </c>
      <c r="D22942" t="s">
        <v>2</v>
      </c>
    </row>
    <row r="22943" spans="1:4" x14ac:dyDescent="0.2">
      <c r="A22943" s="263" t="s">
        <v>6301</v>
      </c>
      <c r="B22943" s="263" t="s">
        <v>34644</v>
      </c>
      <c r="C22943" s="263" t="s">
        <v>12</v>
      </c>
      <c r="D22943" t="s">
        <v>2</v>
      </c>
    </row>
    <row r="22944" spans="1:4" x14ac:dyDescent="0.2">
      <c r="A22944" s="263" t="s">
        <v>22596</v>
      </c>
      <c r="B22944" s="263" t="s">
        <v>34644</v>
      </c>
      <c r="C22944" s="263" t="s">
        <v>12</v>
      </c>
      <c r="D22944" t="s">
        <v>2</v>
      </c>
    </row>
    <row r="22945" spans="1:4" x14ac:dyDescent="0.2">
      <c r="A22945" s="263" t="s">
        <v>6302</v>
      </c>
      <c r="B22945" s="263" t="s">
        <v>34645</v>
      </c>
      <c r="C22945" s="263" t="s">
        <v>12</v>
      </c>
      <c r="D22945" t="s">
        <v>2</v>
      </c>
    </row>
    <row r="22946" spans="1:4" x14ac:dyDescent="0.2">
      <c r="A22946" s="263" t="s">
        <v>22597</v>
      </c>
      <c r="B22946" s="263" t="s">
        <v>34645</v>
      </c>
      <c r="C22946" s="263" t="s">
        <v>12</v>
      </c>
      <c r="D22946" t="s">
        <v>2</v>
      </c>
    </row>
    <row r="22947" spans="1:4" x14ac:dyDescent="0.2">
      <c r="A22947" s="263" t="s">
        <v>6303</v>
      </c>
      <c r="B22947" s="263" t="s">
        <v>34646</v>
      </c>
      <c r="C22947" s="263" t="s">
        <v>12</v>
      </c>
      <c r="D22947" t="s">
        <v>2</v>
      </c>
    </row>
    <row r="22948" spans="1:4" x14ac:dyDescent="0.2">
      <c r="A22948" s="263" t="s">
        <v>22598</v>
      </c>
      <c r="B22948" s="263" t="s">
        <v>34646</v>
      </c>
      <c r="C22948" s="263" t="s">
        <v>12</v>
      </c>
      <c r="D22948" t="s">
        <v>2</v>
      </c>
    </row>
    <row r="22949" spans="1:4" x14ac:dyDescent="0.2">
      <c r="A22949" s="263" t="s">
        <v>6304</v>
      </c>
      <c r="B22949" s="263" t="s">
        <v>34647</v>
      </c>
      <c r="C22949" s="263" t="s">
        <v>12</v>
      </c>
      <c r="D22949" t="s">
        <v>2</v>
      </c>
    </row>
    <row r="22950" spans="1:4" x14ac:dyDescent="0.2">
      <c r="A22950" s="263" t="s">
        <v>22599</v>
      </c>
      <c r="B22950" s="263" t="s">
        <v>34647</v>
      </c>
      <c r="C22950" s="263" t="s">
        <v>12</v>
      </c>
      <c r="D22950" t="s">
        <v>2</v>
      </c>
    </row>
    <row r="22951" spans="1:4" x14ac:dyDescent="0.2">
      <c r="A22951" s="263" t="s">
        <v>6305</v>
      </c>
      <c r="B22951" s="263" t="s">
        <v>34648</v>
      </c>
      <c r="C22951" s="263" t="s">
        <v>12</v>
      </c>
      <c r="D22951" t="s">
        <v>2</v>
      </c>
    </row>
    <row r="22952" spans="1:4" x14ac:dyDescent="0.2">
      <c r="A22952" s="263" t="s">
        <v>22600</v>
      </c>
      <c r="B22952" s="263" t="s">
        <v>34648</v>
      </c>
      <c r="C22952" s="263" t="s">
        <v>12</v>
      </c>
      <c r="D22952" t="s">
        <v>2</v>
      </c>
    </row>
    <row r="22953" spans="1:4" x14ac:dyDescent="0.2">
      <c r="A22953" s="263" t="s">
        <v>6306</v>
      </c>
      <c r="B22953" s="263" t="s">
        <v>34649</v>
      </c>
      <c r="C22953" s="263" t="s">
        <v>12</v>
      </c>
      <c r="D22953" t="s">
        <v>2</v>
      </c>
    </row>
    <row r="22954" spans="1:4" x14ac:dyDescent="0.2">
      <c r="A22954" s="263" t="s">
        <v>22601</v>
      </c>
      <c r="B22954" s="263" t="s">
        <v>34649</v>
      </c>
      <c r="C22954" s="263" t="s">
        <v>12</v>
      </c>
      <c r="D22954" t="s">
        <v>2</v>
      </c>
    </row>
    <row r="22955" spans="1:4" x14ac:dyDescent="0.2">
      <c r="A22955" s="263" t="s">
        <v>6307</v>
      </c>
      <c r="B22955" s="263" t="s">
        <v>34650</v>
      </c>
      <c r="C22955" s="263" t="s">
        <v>12</v>
      </c>
      <c r="D22955" t="s">
        <v>2</v>
      </c>
    </row>
    <row r="22956" spans="1:4" x14ac:dyDescent="0.2">
      <c r="A22956" s="263" t="s">
        <v>22602</v>
      </c>
      <c r="B22956" s="263" t="s">
        <v>34650</v>
      </c>
      <c r="C22956" s="263" t="s">
        <v>12</v>
      </c>
      <c r="D22956" t="s">
        <v>2</v>
      </c>
    </row>
    <row r="22957" spans="1:4" x14ac:dyDescent="0.2">
      <c r="A22957" s="263" t="s">
        <v>6308</v>
      </c>
      <c r="B22957" s="263" t="s">
        <v>34651</v>
      </c>
      <c r="C22957" s="263" t="s">
        <v>12</v>
      </c>
      <c r="D22957" t="s">
        <v>2</v>
      </c>
    </row>
    <row r="22958" spans="1:4" x14ac:dyDescent="0.2">
      <c r="A22958" s="263" t="s">
        <v>22603</v>
      </c>
      <c r="B22958" s="263" t="s">
        <v>34651</v>
      </c>
      <c r="C22958" s="263" t="s">
        <v>12</v>
      </c>
      <c r="D22958" t="s">
        <v>2</v>
      </c>
    </row>
    <row r="22959" spans="1:4" x14ac:dyDescent="0.2">
      <c r="A22959" s="263" t="s">
        <v>11379</v>
      </c>
      <c r="B22959" s="263" t="s">
        <v>34652</v>
      </c>
      <c r="C22959" s="263" t="s">
        <v>12</v>
      </c>
      <c r="D22959" t="s">
        <v>2</v>
      </c>
    </row>
    <row r="22960" spans="1:4" x14ac:dyDescent="0.2">
      <c r="A22960" s="263" t="s">
        <v>22604</v>
      </c>
      <c r="B22960" s="263" t="s">
        <v>34652</v>
      </c>
      <c r="C22960" s="263" t="s">
        <v>12</v>
      </c>
      <c r="D22960" t="s">
        <v>2</v>
      </c>
    </row>
    <row r="22961" spans="1:4" x14ac:dyDescent="0.2">
      <c r="A22961" s="263" t="s">
        <v>11380</v>
      </c>
      <c r="B22961" s="263" t="s">
        <v>34653</v>
      </c>
      <c r="C22961" s="263" t="s">
        <v>890</v>
      </c>
      <c r="D22961" t="s">
        <v>24352</v>
      </c>
    </row>
    <row r="22962" spans="1:4" x14ac:dyDescent="0.2">
      <c r="A22962" s="263" t="s">
        <v>22605</v>
      </c>
      <c r="B22962" s="263" t="s">
        <v>34653</v>
      </c>
      <c r="C22962" s="263" t="s">
        <v>890</v>
      </c>
      <c r="D22962" t="s">
        <v>24352</v>
      </c>
    </row>
    <row r="22963" spans="1:4" x14ac:dyDescent="0.2">
      <c r="A22963" s="263" t="s">
        <v>11381</v>
      </c>
      <c r="B22963" s="263" t="s">
        <v>34654</v>
      </c>
      <c r="C22963" s="263" t="s">
        <v>890</v>
      </c>
      <c r="D22963" t="s">
        <v>24352</v>
      </c>
    </row>
    <row r="22964" spans="1:4" x14ac:dyDescent="0.2">
      <c r="A22964" s="263" t="s">
        <v>22606</v>
      </c>
      <c r="B22964" s="263" t="s">
        <v>34654</v>
      </c>
      <c r="C22964" s="263" t="s">
        <v>890</v>
      </c>
      <c r="D22964" t="s">
        <v>24352</v>
      </c>
    </row>
    <row r="22965" spans="1:4" x14ac:dyDescent="0.2">
      <c r="A22965" s="263" t="s">
        <v>11382</v>
      </c>
      <c r="B22965" s="263" t="s">
        <v>34655</v>
      </c>
      <c r="C22965" s="263" t="s">
        <v>890</v>
      </c>
      <c r="D22965" t="s">
        <v>24352</v>
      </c>
    </row>
    <row r="22966" spans="1:4" x14ac:dyDescent="0.2">
      <c r="A22966" s="263" t="s">
        <v>22607</v>
      </c>
      <c r="B22966" s="263" t="s">
        <v>34655</v>
      </c>
      <c r="C22966" s="263" t="s">
        <v>890</v>
      </c>
      <c r="D22966" t="s">
        <v>24352</v>
      </c>
    </row>
    <row r="22967" spans="1:4" x14ac:dyDescent="0.2">
      <c r="A22967" s="263" t="s">
        <v>6309</v>
      </c>
      <c r="B22967" s="263" t="s">
        <v>34656</v>
      </c>
      <c r="C22967" s="263" t="s">
        <v>12</v>
      </c>
      <c r="D22967" t="s">
        <v>2</v>
      </c>
    </row>
    <row r="22968" spans="1:4" x14ac:dyDescent="0.2">
      <c r="A22968" s="263" t="s">
        <v>22608</v>
      </c>
      <c r="B22968" s="263" t="s">
        <v>34656</v>
      </c>
      <c r="C22968" s="263" t="s">
        <v>12</v>
      </c>
      <c r="D22968" t="s">
        <v>2</v>
      </c>
    </row>
    <row r="22969" spans="1:4" x14ac:dyDescent="0.2">
      <c r="A22969" s="263" t="s">
        <v>6310</v>
      </c>
      <c r="B22969" s="263" t="s">
        <v>34657</v>
      </c>
      <c r="C22969" s="263" t="s">
        <v>12</v>
      </c>
      <c r="D22969" t="s">
        <v>2</v>
      </c>
    </row>
    <row r="22970" spans="1:4" x14ac:dyDescent="0.2">
      <c r="A22970" s="263" t="s">
        <v>22609</v>
      </c>
      <c r="B22970" s="263" t="s">
        <v>34657</v>
      </c>
      <c r="C22970" s="263" t="s">
        <v>12</v>
      </c>
      <c r="D22970" t="s">
        <v>2</v>
      </c>
    </row>
    <row r="22971" spans="1:4" x14ac:dyDescent="0.2">
      <c r="A22971" s="263" t="s">
        <v>6311</v>
      </c>
      <c r="B22971" s="263" t="s">
        <v>34658</v>
      </c>
      <c r="C22971" s="263" t="s">
        <v>12</v>
      </c>
      <c r="D22971" t="s">
        <v>2</v>
      </c>
    </row>
    <row r="22972" spans="1:4" x14ac:dyDescent="0.2">
      <c r="A22972" s="263" t="s">
        <v>22610</v>
      </c>
      <c r="B22972" s="263" t="s">
        <v>34658</v>
      </c>
      <c r="C22972" s="263" t="s">
        <v>12</v>
      </c>
      <c r="D22972" t="s">
        <v>2</v>
      </c>
    </row>
    <row r="22973" spans="1:4" x14ac:dyDescent="0.2">
      <c r="A22973" s="263" t="s">
        <v>11383</v>
      </c>
      <c r="B22973" s="263" t="s">
        <v>34659</v>
      </c>
      <c r="C22973" s="263" t="s">
        <v>12</v>
      </c>
      <c r="D22973" t="s">
        <v>2</v>
      </c>
    </row>
    <row r="22974" spans="1:4" x14ac:dyDescent="0.2">
      <c r="A22974" s="263" t="s">
        <v>22611</v>
      </c>
      <c r="B22974" s="263" t="s">
        <v>34659</v>
      </c>
      <c r="C22974" s="263" t="s">
        <v>12</v>
      </c>
      <c r="D22974" t="s">
        <v>2</v>
      </c>
    </row>
    <row r="22975" spans="1:4" x14ac:dyDescent="0.2">
      <c r="A22975" s="263" t="s">
        <v>6312</v>
      </c>
      <c r="B22975" s="263" t="s">
        <v>24258</v>
      </c>
      <c r="C22975" s="263" t="s">
        <v>23567</v>
      </c>
      <c r="D22975" t="s">
        <v>34973</v>
      </c>
    </row>
    <row r="22976" spans="1:4" x14ac:dyDescent="0.2">
      <c r="A22976" s="263" t="s">
        <v>22612</v>
      </c>
      <c r="B22976" s="263" t="s">
        <v>24258</v>
      </c>
      <c r="C22976" s="263" t="s">
        <v>23567</v>
      </c>
      <c r="D22976" t="s">
        <v>34973</v>
      </c>
    </row>
    <row r="22977" spans="1:4" x14ac:dyDescent="0.2">
      <c r="A22977" s="263" t="s">
        <v>6313</v>
      </c>
      <c r="B22977" s="263" t="s">
        <v>24259</v>
      </c>
      <c r="C22977" s="263" t="s">
        <v>392</v>
      </c>
      <c r="D22977" t="s">
        <v>11467</v>
      </c>
    </row>
    <row r="22978" spans="1:4" x14ac:dyDescent="0.2">
      <c r="A22978" s="263" t="s">
        <v>22613</v>
      </c>
      <c r="B22978" s="263" t="s">
        <v>24259</v>
      </c>
      <c r="C22978" s="263" t="s">
        <v>392</v>
      </c>
      <c r="D22978" t="s">
        <v>11467</v>
      </c>
    </row>
    <row r="22979" spans="1:4" x14ac:dyDescent="0.2">
      <c r="A22979" s="263" t="s">
        <v>6314</v>
      </c>
      <c r="B22979" s="263" t="s">
        <v>24260</v>
      </c>
      <c r="C22979" s="263" t="s">
        <v>392</v>
      </c>
      <c r="D22979" t="s">
        <v>11467</v>
      </c>
    </row>
    <row r="22980" spans="1:4" x14ac:dyDescent="0.2">
      <c r="A22980" s="263" t="s">
        <v>22614</v>
      </c>
      <c r="B22980" s="263" t="s">
        <v>24260</v>
      </c>
      <c r="C22980" s="263" t="s">
        <v>392</v>
      </c>
      <c r="D22980" t="s">
        <v>11467</v>
      </c>
    </row>
    <row r="22981" spans="1:4" x14ac:dyDescent="0.2">
      <c r="A22981" s="263" t="s">
        <v>6315</v>
      </c>
      <c r="B22981" s="263" t="s">
        <v>24261</v>
      </c>
      <c r="C22981" s="263" t="s">
        <v>392</v>
      </c>
      <c r="D22981" t="s">
        <v>11467</v>
      </c>
    </row>
    <row r="22982" spans="1:4" x14ac:dyDescent="0.2">
      <c r="A22982" s="263" t="s">
        <v>22615</v>
      </c>
      <c r="B22982" s="263" t="s">
        <v>24261</v>
      </c>
      <c r="C22982" s="263" t="s">
        <v>392</v>
      </c>
      <c r="D22982" t="s">
        <v>11467</v>
      </c>
    </row>
    <row r="22983" spans="1:4" x14ac:dyDescent="0.2">
      <c r="A22983" s="263" t="s">
        <v>6316</v>
      </c>
      <c r="B22983" s="263" t="s">
        <v>24262</v>
      </c>
      <c r="C22983" s="263" t="s">
        <v>392</v>
      </c>
      <c r="D22983" t="s">
        <v>11467</v>
      </c>
    </row>
    <row r="22984" spans="1:4" x14ac:dyDescent="0.2">
      <c r="A22984" s="263" t="s">
        <v>22616</v>
      </c>
      <c r="B22984" s="263" t="s">
        <v>24262</v>
      </c>
      <c r="C22984" s="263" t="s">
        <v>392</v>
      </c>
      <c r="D22984" t="s">
        <v>11467</v>
      </c>
    </row>
    <row r="22985" spans="1:4" x14ac:dyDescent="0.2">
      <c r="A22985" s="263" t="s">
        <v>6317</v>
      </c>
      <c r="B22985" s="263" t="s">
        <v>24263</v>
      </c>
      <c r="C22985" s="263" t="s">
        <v>392</v>
      </c>
      <c r="D22985" t="s">
        <v>11467</v>
      </c>
    </row>
    <row r="22986" spans="1:4" x14ac:dyDescent="0.2">
      <c r="A22986" s="263" t="s">
        <v>22617</v>
      </c>
      <c r="B22986" s="263" t="s">
        <v>24263</v>
      </c>
      <c r="C22986" s="263" t="s">
        <v>392</v>
      </c>
      <c r="D22986" t="s">
        <v>11467</v>
      </c>
    </row>
    <row r="22987" spans="1:4" x14ac:dyDescent="0.2">
      <c r="A22987" s="263" t="s">
        <v>6318</v>
      </c>
      <c r="B22987" s="263" t="s">
        <v>24264</v>
      </c>
      <c r="C22987" s="263" t="s">
        <v>392</v>
      </c>
      <c r="D22987" t="s">
        <v>11467</v>
      </c>
    </row>
    <row r="22988" spans="1:4" x14ac:dyDescent="0.2">
      <c r="A22988" s="263" t="s">
        <v>22618</v>
      </c>
      <c r="B22988" s="263" t="s">
        <v>24264</v>
      </c>
      <c r="C22988" s="263" t="s">
        <v>392</v>
      </c>
      <c r="D22988" t="s">
        <v>11467</v>
      </c>
    </row>
    <row r="22989" spans="1:4" x14ac:dyDescent="0.2">
      <c r="A22989" s="263" t="s">
        <v>6319</v>
      </c>
      <c r="B22989" s="263" t="s">
        <v>24265</v>
      </c>
      <c r="C22989" s="263" t="s">
        <v>392</v>
      </c>
      <c r="D22989" t="s">
        <v>11467</v>
      </c>
    </row>
    <row r="22990" spans="1:4" x14ac:dyDescent="0.2">
      <c r="A22990" s="263" t="s">
        <v>22619</v>
      </c>
      <c r="B22990" s="263" t="s">
        <v>24265</v>
      </c>
      <c r="C22990" s="263" t="s">
        <v>392</v>
      </c>
      <c r="D22990" t="s">
        <v>11467</v>
      </c>
    </row>
    <row r="22991" spans="1:4" x14ac:dyDescent="0.2">
      <c r="A22991" s="263" t="s">
        <v>6320</v>
      </c>
      <c r="B22991" s="263" t="s">
        <v>24266</v>
      </c>
      <c r="C22991" s="263" t="s">
        <v>392</v>
      </c>
      <c r="D22991" t="s">
        <v>11467</v>
      </c>
    </row>
    <row r="22992" spans="1:4" x14ac:dyDescent="0.2">
      <c r="A22992" s="263" t="s">
        <v>22620</v>
      </c>
      <c r="B22992" s="263" t="s">
        <v>24266</v>
      </c>
      <c r="C22992" s="263" t="s">
        <v>392</v>
      </c>
      <c r="D22992" t="s">
        <v>11467</v>
      </c>
    </row>
    <row r="22993" spans="1:4" x14ac:dyDescent="0.2">
      <c r="A22993" s="263" t="s">
        <v>6321</v>
      </c>
      <c r="B22993" s="263" t="s">
        <v>34660</v>
      </c>
      <c r="C22993" s="263" t="s">
        <v>392</v>
      </c>
      <c r="D22993" t="s">
        <v>11467</v>
      </c>
    </row>
    <row r="22994" spans="1:4" x14ac:dyDescent="0.2">
      <c r="A22994" s="263" t="s">
        <v>22621</v>
      </c>
      <c r="B22994" s="263" t="s">
        <v>34660</v>
      </c>
      <c r="C22994" s="263" t="s">
        <v>392</v>
      </c>
      <c r="D22994" t="s">
        <v>11467</v>
      </c>
    </row>
    <row r="22995" spans="1:4" x14ac:dyDescent="0.2">
      <c r="A22995" s="263" t="s">
        <v>6322</v>
      </c>
      <c r="B22995" s="263" t="s">
        <v>24267</v>
      </c>
      <c r="C22995" s="263" t="s">
        <v>392</v>
      </c>
      <c r="D22995" t="s">
        <v>11467</v>
      </c>
    </row>
    <row r="22996" spans="1:4" x14ac:dyDescent="0.2">
      <c r="A22996" s="263" t="s">
        <v>22622</v>
      </c>
      <c r="B22996" s="263" t="s">
        <v>24267</v>
      </c>
      <c r="C22996" s="263" t="s">
        <v>392</v>
      </c>
      <c r="D22996" t="s">
        <v>11467</v>
      </c>
    </row>
    <row r="22997" spans="1:4" x14ac:dyDescent="0.2">
      <c r="A22997" s="263" t="s">
        <v>6323</v>
      </c>
      <c r="B22997" s="263" t="s">
        <v>34661</v>
      </c>
      <c r="C22997" s="263" t="s">
        <v>12</v>
      </c>
      <c r="D22997" t="s">
        <v>2</v>
      </c>
    </row>
    <row r="22998" spans="1:4" x14ac:dyDescent="0.2">
      <c r="A22998" s="263" t="s">
        <v>22623</v>
      </c>
      <c r="B22998" s="263" t="s">
        <v>34661</v>
      </c>
      <c r="C22998" s="263" t="s">
        <v>12</v>
      </c>
      <c r="D22998" t="s">
        <v>2</v>
      </c>
    </row>
    <row r="22999" spans="1:4" x14ac:dyDescent="0.2">
      <c r="A22999" s="263" t="s">
        <v>6324</v>
      </c>
      <c r="B22999" s="263" t="s">
        <v>24268</v>
      </c>
      <c r="C22999" s="263" t="s">
        <v>392</v>
      </c>
      <c r="D22999" t="s">
        <v>11467</v>
      </c>
    </row>
    <row r="23000" spans="1:4" x14ac:dyDescent="0.2">
      <c r="A23000" s="263" t="s">
        <v>22624</v>
      </c>
      <c r="B23000" s="263" t="s">
        <v>24268</v>
      </c>
      <c r="C23000" s="263" t="s">
        <v>392</v>
      </c>
      <c r="D23000" t="s">
        <v>11467</v>
      </c>
    </row>
    <row r="23001" spans="1:4" x14ac:dyDescent="0.2">
      <c r="A23001" s="263" t="s">
        <v>6325</v>
      </c>
      <c r="B23001" s="263" t="s">
        <v>11384</v>
      </c>
      <c r="C23001" s="263" t="s">
        <v>23567</v>
      </c>
      <c r="D23001" t="s">
        <v>34973</v>
      </c>
    </row>
    <row r="23002" spans="1:4" x14ac:dyDescent="0.2">
      <c r="A23002" s="263" t="s">
        <v>22625</v>
      </c>
      <c r="B23002" s="263" t="s">
        <v>11384</v>
      </c>
      <c r="C23002" s="263" t="s">
        <v>23567</v>
      </c>
      <c r="D23002" t="s">
        <v>34973</v>
      </c>
    </row>
    <row r="23003" spans="1:4" x14ac:dyDescent="0.2">
      <c r="A23003" s="263" t="s">
        <v>6326</v>
      </c>
      <c r="B23003" s="263" t="s">
        <v>34662</v>
      </c>
      <c r="C23003" s="263" t="s">
        <v>12</v>
      </c>
      <c r="D23003" t="s">
        <v>2</v>
      </c>
    </row>
    <row r="23004" spans="1:4" x14ac:dyDescent="0.2">
      <c r="A23004" s="263" t="s">
        <v>22626</v>
      </c>
      <c r="B23004" s="263" t="s">
        <v>34662</v>
      </c>
      <c r="C23004" s="263" t="s">
        <v>12</v>
      </c>
      <c r="D23004" t="s">
        <v>2</v>
      </c>
    </row>
    <row r="23005" spans="1:4" x14ac:dyDescent="0.2">
      <c r="A23005" s="263" t="s">
        <v>6327</v>
      </c>
      <c r="B23005" s="263" t="s">
        <v>34663</v>
      </c>
      <c r="C23005" s="263" t="s">
        <v>12</v>
      </c>
      <c r="D23005" t="s">
        <v>2</v>
      </c>
    </row>
    <row r="23006" spans="1:4" x14ac:dyDescent="0.2">
      <c r="A23006" s="263" t="s">
        <v>22627</v>
      </c>
      <c r="B23006" s="263" t="s">
        <v>34663</v>
      </c>
      <c r="C23006" s="263" t="s">
        <v>12</v>
      </c>
      <c r="D23006" t="s">
        <v>2</v>
      </c>
    </row>
    <row r="23007" spans="1:4" x14ac:dyDescent="0.2">
      <c r="A23007" s="263" t="s">
        <v>6328</v>
      </c>
      <c r="B23007" s="263" t="s">
        <v>34664</v>
      </c>
      <c r="C23007" s="263" t="s">
        <v>12</v>
      </c>
      <c r="D23007" t="s">
        <v>2</v>
      </c>
    </row>
    <row r="23008" spans="1:4" x14ac:dyDescent="0.2">
      <c r="A23008" s="263" t="s">
        <v>22628</v>
      </c>
      <c r="B23008" s="263" t="s">
        <v>34664</v>
      </c>
      <c r="C23008" s="263" t="s">
        <v>12</v>
      </c>
      <c r="D23008" t="s">
        <v>2</v>
      </c>
    </row>
    <row r="23009" spans="1:4" x14ac:dyDescent="0.2">
      <c r="A23009" s="263" t="s">
        <v>6329</v>
      </c>
      <c r="B23009" s="263" t="s">
        <v>34665</v>
      </c>
      <c r="C23009" s="263" t="s">
        <v>12</v>
      </c>
      <c r="D23009" t="s">
        <v>2</v>
      </c>
    </row>
    <row r="23010" spans="1:4" x14ac:dyDescent="0.2">
      <c r="A23010" s="263" t="s">
        <v>22629</v>
      </c>
      <c r="B23010" s="263" t="s">
        <v>34665</v>
      </c>
      <c r="C23010" s="263" t="s">
        <v>12</v>
      </c>
      <c r="D23010" t="s">
        <v>2</v>
      </c>
    </row>
    <row r="23011" spans="1:4" x14ac:dyDescent="0.2">
      <c r="A23011" s="263" t="s">
        <v>6330</v>
      </c>
      <c r="B23011" s="263" t="s">
        <v>34666</v>
      </c>
      <c r="C23011" s="263" t="s">
        <v>12</v>
      </c>
      <c r="D23011" t="s">
        <v>2</v>
      </c>
    </row>
    <row r="23012" spans="1:4" x14ac:dyDescent="0.2">
      <c r="A23012" s="263" t="s">
        <v>22630</v>
      </c>
      <c r="B23012" s="263" t="s">
        <v>34666</v>
      </c>
      <c r="C23012" s="263" t="s">
        <v>12</v>
      </c>
      <c r="D23012" t="s">
        <v>2</v>
      </c>
    </row>
    <row r="23013" spans="1:4" x14ac:dyDescent="0.2">
      <c r="A23013" s="263" t="s">
        <v>6331</v>
      </c>
      <c r="B23013" s="263" t="s">
        <v>24269</v>
      </c>
      <c r="C23013" s="263" t="s">
        <v>392</v>
      </c>
      <c r="D23013" t="s">
        <v>11467</v>
      </c>
    </row>
    <row r="23014" spans="1:4" x14ac:dyDescent="0.2">
      <c r="A23014" s="263" t="s">
        <v>22631</v>
      </c>
      <c r="B23014" s="263" t="s">
        <v>24269</v>
      </c>
      <c r="C23014" s="263" t="s">
        <v>392</v>
      </c>
      <c r="D23014" t="s">
        <v>11467</v>
      </c>
    </row>
    <row r="23015" spans="1:4" x14ac:dyDescent="0.2">
      <c r="A23015" s="263" t="s">
        <v>11385</v>
      </c>
      <c r="B23015" s="263" t="s">
        <v>34667</v>
      </c>
      <c r="C23015" s="263" t="s">
        <v>12</v>
      </c>
      <c r="D23015" t="s">
        <v>2</v>
      </c>
    </row>
    <row r="23016" spans="1:4" x14ac:dyDescent="0.2">
      <c r="A23016" s="263" t="s">
        <v>22632</v>
      </c>
      <c r="B23016" s="263" t="s">
        <v>34667</v>
      </c>
      <c r="C23016" s="263" t="s">
        <v>12</v>
      </c>
      <c r="D23016" t="s">
        <v>2</v>
      </c>
    </row>
    <row r="23017" spans="1:4" x14ac:dyDescent="0.2">
      <c r="A23017" s="263" t="s">
        <v>11386</v>
      </c>
      <c r="B23017" s="263" t="s">
        <v>34668</v>
      </c>
      <c r="C23017" s="263" t="s">
        <v>12</v>
      </c>
      <c r="D23017" t="s">
        <v>2</v>
      </c>
    </row>
    <row r="23018" spans="1:4" x14ac:dyDescent="0.2">
      <c r="A23018" s="263" t="s">
        <v>22633</v>
      </c>
      <c r="B23018" s="263" t="s">
        <v>34668</v>
      </c>
      <c r="C23018" s="263" t="s">
        <v>12</v>
      </c>
      <c r="D23018" t="s">
        <v>2</v>
      </c>
    </row>
    <row r="23019" spans="1:4" x14ac:dyDescent="0.2">
      <c r="A23019" s="263" t="s">
        <v>11387</v>
      </c>
      <c r="B23019" s="263" t="s">
        <v>34669</v>
      </c>
      <c r="C23019" s="263" t="s">
        <v>12</v>
      </c>
      <c r="D23019" t="s">
        <v>2</v>
      </c>
    </row>
    <row r="23020" spans="1:4" x14ac:dyDescent="0.2">
      <c r="A23020" s="263" t="s">
        <v>22634</v>
      </c>
      <c r="B23020" s="263" t="s">
        <v>34669</v>
      </c>
      <c r="C23020" s="263" t="s">
        <v>12</v>
      </c>
      <c r="D23020" t="s">
        <v>2</v>
      </c>
    </row>
    <row r="23021" spans="1:4" x14ac:dyDescent="0.2">
      <c r="A23021" s="263" t="s">
        <v>11388</v>
      </c>
      <c r="B23021" s="263" t="s">
        <v>34670</v>
      </c>
      <c r="C23021" s="263" t="s">
        <v>12</v>
      </c>
      <c r="D23021" t="s">
        <v>2</v>
      </c>
    </row>
    <row r="23022" spans="1:4" x14ac:dyDescent="0.2">
      <c r="A23022" s="263" t="s">
        <v>22635</v>
      </c>
      <c r="B23022" s="263" t="s">
        <v>34670</v>
      </c>
      <c r="C23022" s="263" t="s">
        <v>12</v>
      </c>
      <c r="D23022" t="s">
        <v>2</v>
      </c>
    </row>
    <row r="23023" spans="1:4" x14ac:dyDescent="0.2">
      <c r="A23023" s="263" t="s">
        <v>11389</v>
      </c>
      <c r="B23023" s="263" t="s">
        <v>34671</v>
      </c>
      <c r="C23023" s="263" t="s">
        <v>12</v>
      </c>
      <c r="D23023" t="s">
        <v>2</v>
      </c>
    </row>
    <row r="23024" spans="1:4" x14ac:dyDescent="0.2">
      <c r="A23024" s="263" t="s">
        <v>22636</v>
      </c>
      <c r="B23024" s="263" t="s">
        <v>34671</v>
      </c>
      <c r="C23024" s="263" t="s">
        <v>12</v>
      </c>
      <c r="D23024" t="s">
        <v>2</v>
      </c>
    </row>
    <row r="23025" spans="1:4" x14ac:dyDescent="0.2">
      <c r="A23025" s="263" t="s">
        <v>11390</v>
      </c>
      <c r="B23025" s="263" t="s">
        <v>34672</v>
      </c>
      <c r="C23025" s="263" t="s">
        <v>12</v>
      </c>
      <c r="D23025" t="s">
        <v>2</v>
      </c>
    </row>
    <row r="23026" spans="1:4" x14ac:dyDescent="0.2">
      <c r="A23026" s="263" t="s">
        <v>22637</v>
      </c>
      <c r="B23026" s="263" t="s">
        <v>34672</v>
      </c>
      <c r="C23026" s="263" t="s">
        <v>12</v>
      </c>
      <c r="D23026" t="s">
        <v>2</v>
      </c>
    </row>
    <row r="23027" spans="1:4" x14ac:dyDescent="0.2">
      <c r="A23027" s="263" t="s">
        <v>11391</v>
      </c>
      <c r="B23027" s="263" t="s">
        <v>34673</v>
      </c>
      <c r="C23027" s="263" t="s">
        <v>23567</v>
      </c>
      <c r="D23027" t="s">
        <v>34973</v>
      </c>
    </row>
    <row r="23028" spans="1:4" x14ac:dyDescent="0.2">
      <c r="A23028" s="263" t="s">
        <v>22638</v>
      </c>
      <c r="B23028" s="263" t="s">
        <v>34673</v>
      </c>
      <c r="C23028" s="263" t="s">
        <v>23567</v>
      </c>
      <c r="D23028" t="s">
        <v>34973</v>
      </c>
    </row>
    <row r="23029" spans="1:4" x14ac:dyDescent="0.2">
      <c r="A23029" s="263" t="s">
        <v>11392</v>
      </c>
      <c r="B23029" s="263" t="s">
        <v>34674</v>
      </c>
      <c r="C23029" s="263" t="s">
        <v>23567</v>
      </c>
      <c r="D23029" t="s">
        <v>34973</v>
      </c>
    </row>
    <row r="23030" spans="1:4" x14ac:dyDescent="0.2">
      <c r="A23030" s="263" t="s">
        <v>22639</v>
      </c>
      <c r="B23030" s="263" t="s">
        <v>34674</v>
      </c>
      <c r="C23030" s="263" t="s">
        <v>23567</v>
      </c>
      <c r="D23030" t="s">
        <v>34973</v>
      </c>
    </row>
    <row r="23031" spans="1:4" x14ac:dyDescent="0.2">
      <c r="A23031" s="263" t="s">
        <v>11393</v>
      </c>
      <c r="B23031" s="263" t="s">
        <v>34675</v>
      </c>
      <c r="C23031" s="263" t="s">
        <v>23567</v>
      </c>
      <c r="D23031" t="s">
        <v>34973</v>
      </c>
    </row>
    <row r="23032" spans="1:4" x14ac:dyDescent="0.2">
      <c r="A23032" s="263" t="s">
        <v>22640</v>
      </c>
      <c r="B23032" s="263" t="s">
        <v>34675</v>
      </c>
      <c r="C23032" s="263" t="s">
        <v>23567</v>
      </c>
      <c r="D23032" t="s">
        <v>34973</v>
      </c>
    </row>
    <row r="23033" spans="1:4" x14ac:dyDescent="0.2">
      <c r="A23033" s="263" t="s">
        <v>11394</v>
      </c>
      <c r="B23033" s="263" t="s">
        <v>34676</v>
      </c>
      <c r="C23033" s="263" t="s">
        <v>23567</v>
      </c>
      <c r="D23033" t="s">
        <v>34973</v>
      </c>
    </row>
    <row r="23034" spans="1:4" x14ac:dyDescent="0.2">
      <c r="A23034" s="263" t="s">
        <v>22641</v>
      </c>
      <c r="B23034" s="263" t="s">
        <v>34676</v>
      </c>
      <c r="C23034" s="263" t="s">
        <v>23567</v>
      </c>
      <c r="D23034" t="s">
        <v>34973</v>
      </c>
    </row>
    <row r="23035" spans="1:4" x14ac:dyDescent="0.2">
      <c r="A23035" s="263" t="s">
        <v>11395</v>
      </c>
      <c r="B23035" s="263" t="s">
        <v>34677</v>
      </c>
      <c r="C23035" s="263" t="s">
        <v>23567</v>
      </c>
      <c r="D23035" t="s">
        <v>34973</v>
      </c>
    </row>
    <row r="23036" spans="1:4" x14ac:dyDescent="0.2">
      <c r="A23036" s="263" t="s">
        <v>22642</v>
      </c>
      <c r="B23036" s="263" t="s">
        <v>34677</v>
      </c>
      <c r="C23036" s="263" t="s">
        <v>23567</v>
      </c>
      <c r="D23036" t="s">
        <v>34973</v>
      </c>
    </row>
    <row r="23037" spans="1:4" x14ac:dyDescent="0.2">
      <c r="A23037" s="263" t="s">
        <v>11396</v>
      </c>
      <c r="B23037" s="263" t="s">
        <v>34678</v>
      </c>
      <c r="C23037" s="263" t="s">
        <v>23567</v>
      </c>
      <c r="D23037" t="s">
        <v>34973</v>
      </c>
    </row>
    <row r="23038" spans="1:4" x14ac:dyDescent="0.2">
      <c r="A23038" s="263" t="s">
        <v>22643</v>
      </c>
      <c r="B23038" s="263" t="s">
        <v>34678</v>
      </c>
      <c r="C23038" s="263" t="s">
        <v>23567</v>
      </c>
      <c r="D23038" t="s">
        <v>34973</v>
      </c>
    </row>
    <row r="23039" spans="1:4" x14ac:dyDescent="0.2">
      <c r="A23039" s="263" t="s">
        <v>11397</v>
      </c>
      <c r="B23039" s="263" t="s">
        <v>34679</v>
      </c>
      <c r="C23039" s="263" t="s">
        <v>12</v>
      </c>
      <c r="D23039" t="s">
        <v>2</v>
      </c>
    </row>
    <row r="23040" spans="1:4" x14ac:dyDescent="0.2">
      <c r="A23040" s="263" t="s">
        <v>22644</v>
      </c>
      <c r="B23040" s="263" t="s">
        <v>34679</v>
      </c>
      <c r="C23040" s="263" t="s">
        <v>12</v>
      </c>
      <c r="D23040" t="s">
        <v>2</v>
      </c>
    </row>
    <row r="23041" spans="1:4" x14ac:dyDescent="0.2">
      <c r="A23041" s="263" t="s">
        <v>11398</v>
      </c>
      <c r="B23041" s="263" t="s">
        <v>34680</v>
      </c>
      <c r="C23041" s="263" t="s">
        <v>12</v>
      </c>
      <c r="D23041" t="s">
        <v>2</v>
      </c>
    </row>
    <row r="23042" spans="1:4" x14ac:dyDescent="0.2">
      <c r="A23042" s="263" t="s">
        <v>22645</v>
      </c>
      <c r="B23042" s="263" t="s">
        <v>34680</v>
      </c>
      <c r="C23042" s="263" t="s">
        <v>12</v>
      </c>
      <c r="D23042" t="s">
        <v>2</v>
      </c>
    </row>
    <row r="23043" spans="1:4" x14ac:dyDescent="0.2">
      <c r="A23043" s="263" t="s">
        <v>11399</v>
      </c>
      <c r="B23043" s="263" t="s">
        <v>34681</v>
      </c>
      <c r="C23043" s="263" t="s">
        <v>12</v>
      </c>
      <c r="D23043" t="s">
        <v>2</v>
      </c>
    </row>
    <row r="23044" spans="1:4" x14ac:dyDescent="0.2">
      <c r="A23044" s="263" t="s">
        <v>22646</v>
      </c>
      <c r="B23044" s="263" t="s">
        <v>34681</v>
      </c>
      <c r="C23044" s="263" t="s">
        <v>12</v>
      </c>
      <c r="D23044" t="s">
        <v>2</v>
      </c>
    </row>
    <row r="23045" spans="1:4" x14ac:dyDescent="0.2">
      <c r="A23045" s="263" t="s">
        <v>11400</v>
      </c>
      <c r="B23045" s="263" t="s">
        <v>34682</v>
      </c>
      <c r="C23045" s="263" t="s">
        <v>12</v>
      </c>
      <c r="D23045" t="s">
        <v>2</v>
      </c>
    </row>
    <row r="23046" spans="1:4" x14ac:dyDescent="0.2">
      <c r="A23046" s="263" t="s">
        <v>22647</v>
      </c>
      <c r="B23046" s="263" t="s">
        <v>34682</v>
      </c>
      <c r="C23046" s="263" t="s">
        <v>12</v>
      </c>
      <c r="D23046" t="s">
        <v>2</v>
      </c>
    </row>
    <row r="23047" spans="1:4" x14ac:dyDescent="0.2">
      <c r="A23047" s="263" t="s">
        <v>11401</v>
      </c>
      <c r="B23047" s="263" t="s">
        <v>34683</v>
      </c>
      <c r="C23047" s="263" t="s">
        <v>12</v>
      </c>
      <c r="D23047" t="s">
        <v>2</v>
      </c>
    </row>
    <row r="23048" spans="1:4" x14ac:dyDescent="0.2">
      <c r="A23048" s="263" t="s">
        <v>22648</v>
      </c>
      <c r="B23048" s="263" t="s">
        <v>34683</v>
      </c>
      <c r="C23048" s="263" t="s">
        <v>12</v>
      </c>
      <c r="D23048" t="s">
        <v>2</v>
      </c>
    </row>
    <row r="23049" spans="1:4" x14ac:dyDescent="0.2">
      <c r="A23049" s="263" t="s">
        <v>6332</v>
      </c>
      <c r="B23049" s="263" t="s">
        <v>24270</v>
      </c>
      <c r="C23049" s="263" t="s">
        <v>392</v>
      </c>
      <c r="D23049" t="s">
        <v>11467</v>
      </c>
    </row>
    <row r="23050" spans="1:4" x14ac:dyDescent="0.2">
      <c r="A23050" s="263" t="s">
        <v>22649</v>
      </c>
      <c r="B23050" s="263" t="s">
        <v>24270</v>
      </c>
      <c r="C23050" s="263" t="s">
        <v>392</v>
      </c>
      <c r="D23050" t="s">
        <v>11467</v>
      </c>
    </row>
    <row r="23051" spans="1:4" x14ac:dyDescent="0.2">
      <c r="A23051" s="263" t="s">
        <v>6333</v>
      </c>
      <c r="B23051" s="263" t="s">
        <v>24271</v>
      </c>
      <c r="C23051" s="263" t="s">
        <v>392</v>
      </c>
      <c r="D23051" t="s">
        <v>11467</v>
      </c>
    </row>
    <row r="23052" spans="1:4" x14ac:dyDescent="0.2">
      <c r="A23052" s="263" t="s">
        <v>22650</v>
      </c>
      <c r="B23052" s="263" t="s">
        <v>24271</v>
      </c>
      <c r="C23052" s="263" t="s">
        <v>392</v>
      </c>
      <c r="D23052" t="s">
        <v>11467</v>
      </c>
    </row>
    <row r="23053" spans="1:4" x14ac:dyDescent="0.2">
      <c r="A23053" s="263" t="s">
        <v>6334</v>
      </c>
      <c r="B23053" s="263" t="s">
        <v>34684</v>
      </c>
      <c r="C23053" s="263" t="s">
        <v>392</v>
      </c>
      <c r="D23053" t="s">
        <v>11467</v>
      </c>
    </row>
    <row r="23054" spans="1:4" x14ac:dyDescent="0.2">
      <c r="A23054" s="263" t="s">
        <v>22651</v>
      </c>
      <c r="B23054" s="263" t="s">
        <v>34684</v>
      </c>
      <c r="C23054" s="263" t="s">
        <v>392</v>
      </c>
      <c r="D23054" t="s">
        <v>11467</v>
      </c>
    </row>
    <row r="23055" spans="1:4" x14ac:dyDescent="0.2">
      <c r="A23055" s="263" t="s">
        <v>6335</v>
      </c>
      <c r="B23055" s="263" t="s">
        <v>34685</v>
      </c>
      <c r="C23055" s="263" t="s">
        <v>12</v>
      </c>
      <c r="D23055" t="s">
        <v>2</v>
      </c>
    </row>
    <row r="23056" spans="1:4" x14ac:dyDescent="0.2">
      <c r="A23056" s="263" t="s">
        <v>22652</v>
      </c>
      <c r="B23056" s="263" t="s">
        <v>34685</v>
      </c>
      <c r="C23056" s="263" t="s">
        <v>12</v>
      </c>
      <c r="D23056" t="s">
        <v>2</v>
      </c>
    </row>
    <row r="23057" spans="1:4" x14ac:dyDescent="0.2">
      <c r="A23057" s="263" t="s">
        <v>6336</v>
      </c>
      <c r="B23057" s="263" t="s">
        <v>34686</v>
      </c>
      <c r="C23057" s="263" t="s">
        <v>12</v>
      </c>
      <c r="D23057" t="s">
        <v>2</v>
      </c>
    </row>
    <row r="23058" spans="1:4" x14ac:dyDescent="0.2">
      <c r="A23058" s="263" t="s">
        <v>22653</v>
      </c>
      <c r="B23058" s="263" t="s">
        <v>34686</v>
      </c>
      <c r="C23058" s="263" t="s">
        <v>12</v>
      </c>
      <c r="D23058" t="s">
        <v>2</v>
      </c>
    </row>
    <row r="23059" spans="1:4" x14ac:dyDescent="0.2">
      <c r="A23059" s="263" t="s">
        <v>6337</v>
      </c>
      <c r="B23059" s="263" t="s">
        <v>34687</v>
      </c>
      <c r="C23059" s="263" t="s">
        <v>12</v>
      </c>
      <c r="D23059" t="s">
        <v>2</v>
      </c>
    </row>
    <row r="23060" spans="1:4" x14ac:dyDescent="0.2">
      <c r="A23060" s="263" t="s">
        <v>22654</v>
      </c>
      <c r="B23060" s="263" t="s">
        <v>34687</v>
      </c>
      <c r="C23060" s="263" t="s">
        <v>12</v>
      </c>
      <c r="D23060" t="s">
        <v>2</v>
      </c>
    </row>
    <row r="23061" spans="1:4" x14ac:dyDescent="0.2">
      <c r="A23061" s="263" t="s">
        <v>6338</v>
      </c>
      <c r="B23061" s="263" t="s">
        <v>34688</v>
      </c>
      <c r="C23061" s="263" t="s">
        <v>12</v>
      </c>
      <c r="D23061" t="s">
        <v>2</v>
      </c>
    </row>
    <row r="23062" spans="1:4" x14ac:dyDescent="0.2">
      <c r="A23062" s="263" t="s">
        <v>22655</v>
      </c>
      <c r="B23062" s="263" t="s">
        <v>34688</v>
      </c>
      <c r="C23062" s="263" t="s">
        <v>12</v>
      </c>
      <c r="D23062" t="s">
        <v>2</v>
      </c>
    </row>
    <row r="23063" spans="1:4" x14ac:dyDescent="0.2">
      <c r="A23063" s="263" t="s">
        <v>6339</v>
      </c>
      <c r="B23063" s="263" t="s">
        <v>34689</v>
      </c>
      <c r="C23063" s="263" t="s">
        <v>12</v>
      </c>
      <c r="D23063" t="s">
        <v>2</v>
      </c>
    </row>
    <row r="23064" spans="1:4" x14ac:dyDescent="0.2">
      <c r="A23064" s="263" t="s">
        <v>22656</v>
      </c>
      <c r="B23064" s="263" t="s">
        <v>34689</v>
      </c>
      <c r="C23064" s="263" t="s">
        <v>12</v>
      </c>
      <c r="D23064" t="s">
        <v>2</v>
      </c>
    </row>
    <row r="23065" spans="1:4" x14ac:dyDescent="0.2">
      <c r="A23065" s="263" t="s">
        <v>11402</v>
      </c>
      <c r="B23065" s="263" t="s">
        <v>34690</v>
      </c>
      <c r="C23065" s="263" t="s">
        <v>12</v>
      </c>
      <c r="D23065" t="s">
        <v>2</v>
      </c>
    </row>
    <row r="23066" spans="1:4" x14ac:dyDescent="0.2">
      <c r="A23066" s="263" t="s">
        <v>22657</v>
      </c>
      <c r="B23066" s="263" t="s">
        <v>34690</v>
      </c>
      <c r="C23066" s="263" t="s">
        <v>12</v>
      </c>
      <c r="D23066" t="s">
        <v>2</v>
      </c>
    </row>
    <row r="23067" spans="1:4" x14ac:dyDescent="0.2">
      <c r="A23067" s="263" t="s">
        <v>11403</v>
      </c>
      <c r="B23067" s="263" t="s">
        <v>34691</v>
      </c>
      <c r="C23067" s="263" t="s">
        <v>12</v>
      </c>
      <c r="D23067" t="s">
        <v>2</v>
      </c>
    </row>
    <row r="23068" spans="1:4" x14ac:dyDescent="0.2">
      <c r="A23068" s="263" t="s">
        <v>22658</v>
      </c>
      <c r="B23068" s="263" t="s">
        <v>34691</v>
      </c>
      <c r="C23068" s="263" t="s">
        <v>12</v>
      </c>
      <c r="D23068" t="s">
        <v>2</v>
      </c>
    </row>
    <row r="23069" spans="1:4" x14ac:dyDescent="0.2">
      <c r="A23069" s="263" t="s">
        <v>11404</v>
      </c>
      <c r="B23069" s="263" t="s">
        <v>34692</v>
      </c>
      <c r="C23069" s="263" t="s">
        <v>12</v>
      </c>
      <c r="D23069" t="s">
        <v>2</v>
      </c>
    </row>
    <row r="23070" spans="1:4" x14ac:dyDescent="0.2">
      <c r="A23070" s="263" t="s">
        <v>22659</v>
      </c>
      <c r="B23070" s="263" t="s">
        <v>34692</v>
      </c>
      <c r="C23070" s="263" t="s">
        <v>12</v>
      </c>
      <c r="D23070" t="s">
        <v>2</v>
      </c>
    </row>
    <row r="23071" spans="1:4" x14ac:dyDescent="0.2">
      <c r="A23071" s="263" t="s">
        <v>6340</v>
      </c>
      <c r="B23071" s="263" t="s">
        <v>34693</v>
      </c>
      <c r="C23071" s="263" t="s">
        <v>12</v>
      </c>
      <c r="D23071" t="s">
        <v>2</v>
      </c>
    </row>
    <row r="23072" spans="1:4" x14ac:dyDescent="0.2">
      <c r="A23072" s="263" t="s">
        <v>22660</v>
      </c>
      <c r="B23072" s="263" t="s">
        <v>34693</v>
      </c>
      <c r="C23072" s="263" t="s">
        <v>12</v>
      </c>
      <c r="D23072" t="s">
        <v>2</v>
      </c>
    </row>
    <row r="23073" spans="1:4" x14ac:dyDescent="0.2">
      <c r="A23073" s="263" t="s">
        <v>6341</v>
      </c>
      <c r="B23073" s="263" t="s">
        <v>24272</v>
      </c>
      <c r="C23073" s="263" t="s">
        <v>23567</v>
      </c>
      <c r="D23073" t="s">
        <v>34973</v>
      </c>
    </row>
    <row r="23074" spans="1:4" x14ac:dyDescent="0.2">
      <c r="A23074" s="263" t="s">
        <v>22661</v>
      </c>
      <c r="B23074" s="263" t="s">
        <v>24272</v>
      </c>
      <c r="C23074" s="263" t="s">
        <v>23567</v>
      </c>
      <c r="D23074" t="s">
        <v>34973</v>
      </c>
    </row>
    <row r="23075" spans="1:4" x14ac:dyDescent="0.2">
      <c r="A23075" s="263" t="s">
        <v>11405</v>
      </c>
      <c r="B23075" s="263" t="s">
        <v>11406</v>
      </c>
      <c r="C23075" s="263" t="s">
        <v>12</v>
      </c>
      <c r="D23075" t="s">
        <v>2</v>
      </c>
    </row>
    <row r="23076" spans="1:4" x14ac:dyDescent="0.2">
      <c r="A23076" s="263" t="s">
        <v>22662</v>
      </c>
      <c r="B23076" s="263" t="s">
        <v>11406</v>
      </c>
      <c r="C23076" s="263" t="s">
        <v>12</v>
      </c>
      <c r="D23076" t="s">
        <v>2</v>
      </c>
    </row>
    <row r="23077" spans="1:4" x14ac:dyDescent="0.2">
      <c r="A23077" s="263" t="s">
        <v>11407</v>
      </c>
      <c r="B23077" s="263" t="s">
        <v>34694</v>
      </c>
      <c r="C23077" s="263" t="s">
        <v>12</v>
      </c>
      <c r="D23077" t="s">
        <v>2</v>
      </c>
    </row>
    <row r="23078" spans="1:4" x14ac:dyDescent="0.2">
      <c r="A23078" s="263" t="s">
        <v>22663</v>
      </c>
      <c r="B23078" s="263" t="s">
        <v>34694</v>
      </c>
      <c r="C23078" s="263" t="s">
        <v>12</v>
      </c>
      <c r="D23078" t="s">
        <v>2</v>
      </c>
    </row>
    <row r="23079" spans="1:4" x14ac:dyDescent="0.2">
      <c r="A23079" s="263" t="s">
        <v>11408</v>
      </c>
      <c r="B23079" s="263" t="s">
        <v>34695</v>
      </c>
      <c r="C23079" s="263" t="s">
        <v>12</v>
      </c>
      <c r="D23079" t="s">
        <v>2</v>
      </c>
    </row>
    <row r="23080" spans="1:4" x14ac:dyDescent="0.2">
      <c r="A23080" s="263" t="s">
        <v>22664</v>
      </c>
      <c r="B23080" s="263" t="s">
        <v>34695</v>
      </c>
      <c r="C23080" s="263" t="s">
        <v>12</v>
      </c>
      <c r="D23080" t="s">
        <v>2</v>
      </c>
    </row>
    <row r="23081" spans="1:4" x14ac:dyDescent="0.2">
      <c r="A23081" s="263" t="s">
        <v>11409</v>
      </c>
      <c r="B23081" s="263" t="s">
        <v>34696</v>
      </c>
      <c r="C23081" s="263" t="s">
        <v>12</v>
      </c>
      <c r="D23081" t="s">
        <v>2</v>
      </c>
    </row>
    <row r="23082" spans="1:4" x14ac:dyDescent="0.2">
      <c r="A23082" s="263" t="s">
        <v>22665</v>
      </c>
      <c r="B23082" s="263" t="s">
        <v>34696</v>
      </c>
      <c r="C23082" s="263" t="s">
        <v>12</v>
      </c>
      <c r="D23082" t="s">
        <v>2</v>
      </c>
    </row>
    <row r="23083" spans="1:4" x14ac:dyDescent="0.2">
      <c r="A23083" s="263" t="s">
        <v>11410</v>
      </c>
      <c r="B23083" s="263" t="s">
        <v>34697</v>
      </c>
      <c r="C23083" s="263" t="s">
        <v>12</v>
      </c>
      <c r="D23083" t="s">
        <v>2</v>
      </c>
    </row>
    <row r="23084" spans="1:4" x14ac:dyDescent="0.2">
      <c r="A23084" s="263" t="s">
        <v>22666</v>
      </c>
      <c r="B23084" s="263" t="s">
        <v>34697</v>
      </c>
      <c r="C23084" s="263" t="s">
        <v>12</v>
      </c>
      <c r="D23084" t="s">
        <v>2</v>
      </c>
    </row>
    <row r="23085" spans="1:4" x14ac:dyDescent="0.2">
      <c r="A23085" s="263" t="s">
        <v>11411</v>
      </c>
      <c r="B23085" s="263" t="s">
        <v>34698</v>
      </c>
      <c r="C23085" s="263" t="s">
        <v>12</v>
      </c>
      <c r="D23085" t="s">
        <v>2</v>
      </c>
    </row>
    <row r="23086" spans="1:4" x14ac:dyDescent="0.2">
      <c r="A23086" s="263" t="s">
        <v>22667</v>
      </c>
      <c r="B23086" s="263" t="s">
        <v>34698</v>
      </c>
      <c r="C23086" s="263" t="s">
        <v>12</v>
      </c>
      <c r="D23086" t="s">
        <v>2</v>
      </c>
    </row>
    <row r="23087" spans="1:4" x14ac:dyDescent="0.2">
      <c r="A23087" s="263" t="s">
        <v>11412</v>
      </c>
      <c r="B23087" s="263" t="s">
        <v>34699</v>
      </c>
      <c r="C23087" s="263" t="s">
        <v>12</v>
      </c>
      <c r="D23087" t="s">
        <v>2</v>
      </c>
    </row>
    <row r="23088" spans="1:4" x14ac:dyDescent="0.2">
      <c r="A23088" s="263" t="s">
        <v>22668</v>
      </c>
      <c r="B23088" s="263" t="s">
        <v>34699</v>
      </c>
      <c r="C23088" s="263" t="s">
        <v>12</v>
      </c>
      <c r="D23088" t="s">
        <v>2</v>
      </c>
    </row>
    <row r="23089" spans="1:4" x14ac:dyDescent="0.2">
      <c r="A23089" s="263" t="s">
        <v>11413</v>
      </c>
      <c r="B23089" s="263" t="s">
        <v>34700</v>
      </c>
      <c r="C23089" s="263" t="s">
        <v>12</v>
      </c>
      <c r="D23089" t="s">
        <v>2</v>
      </c>
    </row>
    <row r="23090" spans="1:4" x14ac:dyDescent="0.2">
      <c r="A23090" s="263" t="s">
        <v>22669</v>
      </c>
      <c r="B23090" s="263" t="s">
        <v>34700</v>
      </c>
      <c r="C23090" s="263" t="s">
        <v>12</v>
      </c>
      <c r="D23090" t="s">
        <v>2</v>
      </c>
    </row>
    <row r="23091" spans="1:4" x14ac:dyDescent="0.2">
      <c r="A23091" s="263" t="s">
        <v>11414</v>
      </c>
      <c r="B23091" s="263" t="s">
        <v>34701</v>
      </c>
      <c r="C23091" s="263" t="s">
        <v>12</v>
      </c>
      <c r="D23091" t="s">
        <v>2</v>
      </c>
    </row>
    <row r="23092" spans="1:4" x14ac:dyDescent="0.2">
      <c r="A23092" s="263" t="s">
        <v>22670</v>
      </c>
      <c r="B23092" s="263" t="s">
        <v>34701</v>
      </c>
      <c r="C23092" s="263" t="s">
        <v>12</v>
      </c>
      <c r="D23092" t="s">
        <v>2</v>
      </c>
    </row>
    <row r="23093" spans="1:4" x14ac:dyDescent="0.2">
      <c r="A23093" s="263" t="s">
        <v>11415</v>
      </c>
      <c r="B23093" s="263" t="s">
        <v>24273</v>
      </c>
      <c r="C23093" s="263" t="s">
        <v>12</v>
      </c>
      <c r="D23093" t="s">
        <v>2</v>
      </c>
    </row>
    <row r="23094" spans="1:4" x14ac:dyDescent="0.2">
      <c r="A23094" s="263" t="s">
        <v>22671</v>
      </c>
      <c r="B23094" s="263" t="s">
        <v>24273</v>
      </c>
      <c r="C23094" s="263" t="s">
        <v>12</v>
      </c>
      <c r="D23094" t="s">
        <v>2</v>
      </c>
    </row>
    <row r="23095" spans="1:4" x14ac:dyDescent="0.2">
      <c r="A23095" s="263" t="s">
        <v>11416</v>
      </c>
      <c r="B23095" s="263" t="s">
        <v>34702</v>
      </c>
      <c r="C23095" s="263" t="s">
        <v>12</v>
      </c>
      <c r="D23095" t="s">
        <v>2</v>
      </c>
    </row>
    <row r="23096" spans="1:4" x14ac:dyDescent="0.2">
      <c r="A23096" s="263" t="s">
        <v>22672</v>
      </c>
      <c r="B23096" s="263" t="s">
        <v>34702</v>
      </c>
      <c r="C23096" s="263" t="s">
        <v>12</v>
      </c>
      <c r="D23096" t="s">
        <v>2</v>
      </c>
    </row>
    <row r="23097" spans="1:4" x14ac:dyDescent="0.2">
      <c r="A23097" s="263" t="s">
        <v>11417</v>
      </c>
      <c r="B23097" s="263" t="s">
        <v>24274</v>
      </c>
      <c r="C23097" s="263" t="s">
        <v>12</v>
      </c>
      <c r="D23097" t="s">
        <v>2</v>
      </c>
    </row>
    <row r="23098" spans="1:4" x14ac:dyDescent="0.2">
      <c r="A23098" s="263" t="s">
        <v>22673</v>
      </c>
      <c r="B23098" s="263" t="s">
        <v>24274</v>
      </c>
      <c r="C23098" s="263" t="s">
        <v>12</v>
      </c>
      <c r="D23098" t="s">
        <v>2</v>
      </c>
    </row>
    <row r="23099" spans="1:4" x14ac:dyDescent="0.2">
      <c r="A23099" s="263" t="s">
        <v>11418</v>
      </c>
      <c r="B23099" s="263" t="s">
        <v>34703</v>
      </c>
      <c r="C23099" s="263" t="s">
        <v>12</v>
      </c>
      <c r="D23099" t="s">
        <v>2</v>
      </c>
    </row>
    <row r="23100" spans="1:4" x14ac:dyDescent="0.2">
      <c r="A23100" s="263" t="s">
        <v>22674</v>
      </c>
      <c r="B23100" s="263" t="s">
        <v>34703</v>
      </c>
      <c r="C23100" s="263" t="s">
        <v>12</v>
      </c>
      <c r="D23100" t="s">
        <v>2</v>
      </c>
    </row>
    <row r="23101" spans="1:4" x14ac:dyDescent="0.2">
      <c r="A23101" s="263" t="s">
        <v>11419</v>
      </c>
      <c r="B23101" s="263" t="s">
        <v>34704</v>
      </c>
      <c r="C23101" s="263" t="s">
        <v>12</v>
      </c>
      <c r="D23101" t="s">
        <v>2</v>
      </c>
    </row>
    <row r="23102" spans="1:4" x14ac:dyDescent="0.2">
      <c r="A23102" s="263" t="s">
        <v>22675</v>
      </c>
      <c r="B23102" s="263" t="s">
        <v>34704</v>
      </c>
      <c r="C23102" s="263" t="s">
        <v>12</v>
      </c>
      <c r="D23102" t="s">
        <v>2</v>
      </c>
    </row>
    <row r="23103" spans="1:4" x14ac:dyDescent="0.2">
      <c r="A23103" s="263" t="s">
        <v>11420</v>
      </c>
      <c r="B23103" s="263" t="s">
        <v>34705</v>
      </c>
      <c r="C23103" s="263" t="s">
        <v>12</v>
      </c>
      <c r="D23103" t="s">
        <v>2</v>
      </c>
    </row>
    <row r="23104" spans="1:4" x14ac:dyDescent="0.2">
      <c r="A23104" s="263" t="s">
        <v>22676</v>
      </c>
      <c r="B23104" s="263" t="s">
        <v>34705</v>
      </c>
      <c r="C23104" s="263" t="s">
        <v>12</v>
      </c>
      <c r="D23104" t="s">
        <v>2</v>
      </c>
    </row>
    <row r="23105" spans="1:4" x14ac:dyDescent="0.2">
      <c r="A23105" s="263" t="s">
        <v>11421</v>
      </c>
      <c r="B23105" s="263" t="s">
        <v>34706</v>
      </c>
      <c r="C23105" s="263" t="s">
        <v>12</v>
      </c>
      <c r="D23105" t="s">
        <v>2</v>
      </c>
    </row>
    <row r="23106" spans="1:4" x14ac:dyDescent="0.2">
      <c r="A23106" s="263" t="s">
        <v>22677</v>
      </c>
      <c r="B23106" s="263" t="s">
        <v>34706</v>
      </c>
      <c r="C23106" s="263" t="s">
        <v>12</v>
      </c>
      <c r="D23106" t="s">
        <v>2</v>
      </c>
    </row>
    <row r="23107" spans="1:4" x14ac:dyDescent="0.2">
      <c r="A23107" s="263" t="s">
        <v>6342</v>
      </c>
      <c r="B23107" s="263" t="s">
        <v>34707</v>
      </c>
      <c r="C23107" s="263" t="s">
        <v>12</v>
      </c>
      <c r="D23107" t="s">
        <v>2</v>
      </c>
    </row>
    <row r="23108" spans="1:4" x14ac:dyDescent="0.2">
      <c r="A23108" s="263" t="s">
        <v>22678</v>
      </c>
      <c r="B23108" s="263" t="s">
        <v>34707</v>
      </c>
      <c r="C23108" s="263" t="s">
        <v>12</v>
      </c>
      <c r="D23108" t="s">
        <v>2</v>
      </c>
    </row>
    <row r="23109" spans="1:4" x14ac:dyDescent="0.2">
      <c r="A23109" s="263" t="s">
        <v>6343</v>
      </c>
      <c r="B23109" s="263" t="s">
        <v>34708</v>
      </c>
      <c r="C23109" s="263" t="s">
        <v>12</v>
      </c>
      <c r="D23109" t="s">
        <v>2</v>
      </c>
    </row>
    <row r="23110" spans="1:4" x14ac:dyDescent="0.2">
      <c r="A23110" s="263" t="s">
        <v>22679</v>
      </c>
      <c r="B23110" s="263" t="s">
        <v>34708</v>
      </c>
      <c r="C23110" s="263" t="s">
        <v>12</v>
      </c>
      <c r="D23110" t="s">
        <v>2</v>
      </c>
    </row>
    <row r="23111" spans="1:4" x14ac:dyDescent="0.2">
      <c r="A23111" s="263" t="s">
        <v>6344</v>
      </c>
      <c r="B23111" s="263" t="s">
        <v>34709</v>
      </c>
      <c r="C23111" s="263" t="s">
        <v>12</v>
      </c>
      <c r="D23111" t="s">
        <v>2</v>
      </c>
    </row>
    <row r="23112" spans="1:4" x14ac:dyDescent="0.2">
      <c r="A23112" s="263" t="s">
        <v>22680</v>
      </c>
      <c r="B23112" s="263" t="s">
        <v>34709</v>
      </c>
      <c r="C23112" s="263" t="s">
        <v>12</v>
      </c>
      <c r="D23112" t="s">
        <v>2</v>
      </c>
    </row>
    <row r="23113" spans="1:4" x14ac:dyDescent="0.2">
      <c r="A23113" s="263" t="s">
        <v>6345</v>
      </c>
      <c r="B23113" s="263" t="s">
        <v>24275</v>
      </c>
      <c r="C23113" s="263" t="s">
        <v>6346</v>
      </c>
      <c r="D23113" t="s">
        <v>35200</v>
      </c>
    </row>
    <row r="23114" spans="1:4" x14ac:dyDescent="0.2">
      <c r="A23114" s="263" t="s">
        <v>22681</v>
      </c>
      <c r="B23114" s="263" t="s">
        <v>24275</v>
      </c>
      <c r="C23114" s="263" t="s">
        <v>6346</v>
      </c>
      <c r="D23114" t="s">
        <v>35200</v>
      </c>
    </row>
    <row r="23115" spans="1:4" x14ac:dyDescent="0.2">
      <c r="A23115" s="263" t="s">
        <v>6347</v>
      </c>
      <c r="B23115" s="263" t="s">
        <v>24276</v>
      </c>
      <c r="C23115" s="263" t="s">
        <v>6346</v>
      </c>
      <c r="D23115" t="s">
        <v>35200</v>
      </c>
    </row>
    <row r="23116" spans="1:4" x14ac:dyDescent="0.2">
      <c r="A23116" s="263" t="s">
        <v>22682</v>
      </c>
      <c r="B23116" s="263" t="s">
        <v>24276</v>
      </c>
      <c r="C23116" s="263" t="s">
        <v>6346</v>
      </c>
      <c r="D23116" t="s">
        <v>35200</v>
      </c>
    </row>
    <row r="23117" spans="1:4" x14ac:dyDescent="0.2">
      <c r="A23117" s="263" t="s">
        <v>6348</v>
      </c>
      <c r="B23117" s="263" t="s">
        <v>34710</v>
      </c>
      <c r="C23117" s="263" t="s">
        <v>12</v>
      </c>
      <c r="D23117" t="s">
        <v>2</v>
      </c>
    </row>
    <row r="23118" spans="1:4" x14ac:dyDescent="0.2">
      <c r="A23118" s="263" t="s">
        <v>22683</v>
      </c>
      <c r="B23118" s="263" t="s">
        <v>34710</v>
      </c>
      <c r="C23118" s="263" t="s">
        <v>12</v>
      </c>
      <c r="D23118" t="s">
        <v>2</v>
      </c>
    </row>
    <row r="23119" spans="1:4" x14ac:dyDescent="0.2">
      <c r="A23119" s="263" t="s">
        <v>6349</v>
      </c>
      <c r="B23119" s="263" t="s">
        <v>24277</v>
      </c>
      <c r="C23119" s="263" t="s">
        <v>6346</v>
      </c>
      <c r="D23119" t="s">
        <v>35200</v>
      </c>
    </row>
    <row r="23120" spans="1:4" x14ac:dyDescent="0.2">
      <c r="A23120" s="263" t="s">
        <v>22684</v>
      </c>
      <c r="B23120" s="263" t="s">
        <v>24277</v>
      </c>
      <c r="C23120" s="263" t="s">
        <v>6346</v>
      </c>
      <c r="D23120" t="s">
        <v>35200</v>
      </c>
    </row>
    <row r="23121" spans="1:4" x14ac:dyDescent="0.2">
      <c r="A23121" s="263" t="s">
        <v>6350</v>
      </c>
      <c r="B23121" s="263" t="s">
        <v>34711</v>
      </c>
      <c r="C23121" s="263" t="s">
        <v>6346</v>
      </c>
      <c r="D23121" t="s">
        <v>35200</v>
      </c>
    </row>
    <row r="23122" spans="1:4" x14ac:dyDescent="0.2">
      <c r="A23122" s="263" t="s">
        <v>22685</v>
      </c>
      <c r="B23122" s="263" t="s">
        <v>34711</v>
      </c>
      <c r="C23122" s="263" t="s">
        <v>6346</v>
      </c>
      <c r="D23122" t="s">
        <v>35200</v>
      </c>
    </row>
    <row r="23123" spans="1:4" x14ac:dyDescent="0.2">
      <c r="A23123" s="263" t="s">
        <v>6351</v>
      </c>
      <c r="B23123" s="263" t="s">
        <v>34712</v>
      </c>
      <c r="C23123" s="263" t="s">
        <v>6346</v>
      </c>
      <c r="D23123" t="s">
        <v>35200</v>
      </c>
    </row>
    <row r="23124" spans="1:4" x14ac:dyDescent="0.2">
      <c r="A23124" s="263" t="s">
        <v>22686</v>
      </c>
      <c r="B23124" s="263" t="s">
        <v>34712</v>
      </c>
      <c r="C23124" s="263" t="s">
        <v>6346</v>
      </c>
      <c r="D23124" t="s">
        <v>35200</v>
      </c>
    </row>
    <row r="23125" spans="1:4" x14ac:dyDescent="0.2">
      <c r="A23125" s="263" t="s">
        <v>6352</v>
      </c>
      <c r="B23125" s="263" t="s">
        <v>24278</v>
      </c>
      <c r="C23125" s="263" t="s">
        <v>12</v>
      </c>
      <c r="D23125" t="s">
        <v>2</v>
      </c>
    </row>
    <row r="23126" spans="1:4" x14ac:dyDescent="0.2">
      <c r="A23126" s="263" t="s">
        <v>22687</v>
      </c>
      <c r="B23126" s="263" t="s">
        <v>24278</v>
      </c>
      <c r="C23126" s="263" t="s">
        <v>12</v>
      </c>
      <c r="D23126" t="s">
        <v>2</v>
      </c>
    </row>
    <row r="23127" spans="1:4" x14ac:dyDescent="0.2">
      <c r="A23127" s="263" t="s">
        <v>6353</v>
      </c>
      <c r="B23127" s="263" t="s">
        <v>6354</v>
      </c>
      <c r="C23127" s="263" t="s">
        <v>6346</v>
      </c>
      <c r="D23127" t="s">
        <v>35200</v>
      </c>
    </row>
    <row r="23128" spans="1:4" x14ac:dyDescent="0.2">
      <c r="A23128" s="263" t="s">
        <v>22688</v>
      </c>
      <c r="B23128" s="263" t="s">
        <v>6354</v>
      </c>
      <c r="C23128" s="263" t="s">
        <v>6346</v>
      </c>
      <c r="D23128" t="s">
        <v>35200</v>
      </c>
    </row>
    <row r="23129" spans="1:4" x14ac:dyDescent="0.2">
      <c r="A23129" s="263" t="s">
        <v>6355</v>
      </c>
      <c r="B23129" s="263" t="s">
        <v>34713</v>
      </c>
      <c r="C23129" s="263" t="s">
        <v>12</v>
      </c>
      <c r="D23129" t="s">
        <v>2</v>
      </c>
    </row>
    <row r="23130" spans="1:4" x14ac:dyDescent="0.2">
      <c r="A23130" s="263" t="s">
        <v>22689</v>
      </c>
      <c r="B23130" s="263" t="s">
        <v>34713</v>
      </c>
      <c r="C23130" s="263" t="s">
        <v>12</v>
      </c>
      <c r="D23130" t="s">
        <v>2</v>
      </c>
    </row>
    <row r="23131" spans="1:4" x14ac:dyDescent="0.2">
      <c r="A23131" s="263" t="s">
        <v>6356</v>
      </c>
      <c r="B23131" s="263" t="s">
        <v>34714</v>
      </c>
      <c r="C23131" s="263" t="s">
        <v>12</v>
      </c>
      <c r="D23131" t="s">
        <v>2</v>
      </c>
    </row>
    <row r="23132" spans="1:4" x14ac:dyDescent="0.2">
      <c r="A23132" s="263" t="s">
        <v>22690</v>
      </c>
      <c r="B23132" s="263" t="s">
        <v>34714</v>
      </c>
      <c r="C23132" s="263" t="s">
        <v>12</v>
      </c>
      <c r="D23132" t="s">
        <v>2</v>
      </c>
    </row>
    <row r="23133" spans="1:4" x14ac:dyDescent="0.2">
      <c r="A23133" s="263" t="s">
        <v>6357</v>
      </c>
      <c r="B23133" s="263" t="s">
        <v>34715</v>
      </c>
      <c r="C23133" s="263" t="s">
        <v>12</v>
      </c>
      <c r="D23133" t="s">
        <v>2</v>
      </c>
    </row>
    <row r="23134" spans="1:4" x14ac:dyDescent="0.2">
      <c r="A23134" s="263" t="s">
        <v>22691</v>
      </c>
      <c r="B23134" s="263" t="s">
        <v>34715</v>
      </c>
      <c r="C23134" s="263" t="s">
        <v>12</v>
      </c>
      <c r="D23134" t="s">
        <v>2</v>
      </c>
    </row>
    <row r="23135" spans="1:4" x14ac:dyDescent="0.2">
      <c r="A23135" s="263" t="s">
        <v>6358</v>
      </c>
      <c r="B23135" s="263" t="s">
        <v>34716</v>
      </c>
      <c r="C23135" s="263" t="s">
        <v>6346</v>
      </c>
      <c r="D23135" t="s">
        <v>35200</v>
      </c>
    </row>
    <row r="23136" spans="1:4" x14ac:dyDescent="0.2">
      <c r="A23136" s="263" t="s">
        <v>22692</v>
      </c>
      <c r="B23136" s="263" t="s">
        <v>34716</v>
      </c>
      <c r="C23136" s="263" t="s">
        <v>6346</v>
      </c>
      <c r="D23136" t="s">
        <v>35200</v>
      </c>
    </row>
    <row r="23137" spans="1:4" x14ac:dyDescent="0.2">
      <c r="A23137" s="263" t="s">
        <v>6359</v>
      </c>
      <c r="B23137" s="263" t="s">
        <v>34717</v>
      </c>
      <c r="C23137" s="263" t="s">
        <v>6346</v>
      </c>
      <c r="D23137" t="s">
        <v>35200</v>
      </c>
    </row>
    <row r="23138" spans="1:4" x14ac:dyDescent="0.2">
      <c r="A23138" s="263" t="s">
        <v>22693</v>
      </c>
      <c r="B23138" s="263" t="s">
        <v>34717</v>
      </c>
      <c r="C23138" s="263" t="s">
        <v>6346</v>
      </c>
      <c r="D23138" t="s">
        <v>35200</v>
      </c>
    </row>
    <row r="23139" spans="1:4" x14ac:dyDescent="0.2">
      <c r="A23139" s="263" t="s">
        <v>6360</v>
      </c>
      <c r="B23139" s="263" t="s">
        <v>34718</v>
      </c>
      <c r="C23139" s="263" t="s">
        <v>12</v>
      </c>
      <c r="D23139" t="s">
        <v>2</v>
      </c>
    </row>
    <row r="23140" spans="1:4" x14ac:dyDescent="0.2">
      <c r="A23140" s="263" t="s">
        <v>22694</v>
      </c>
      <c r="B23140" s="263" t="s">
        <v>34718</v>
      </c>
      <c r="C23140" s="263" t="s">
        <v>12</v>
      </c>
      <c r="D23140" t="s">
        <v>2</v>
      </c>
    </row>
    <row r="23141" spans="1:4" x14ac:dyDescent="0.2">
      <c r="A23141" s="263" t="s">
        <v>6361</v>
      </c>
      <c r="B23141" s="263" t="s">
        <v>34719</v>
      </c>
      <c r="C23141" s="263" t="s">
        <v>6346</v>
      </c>
      <c r="D23141" t="s">
        <v>35200</v>
      </c>
    </row>
    <row r="23142" spans="1:4" x14ac:dyDescent="0.2">
      <c r="A23142" s="263" t="s">
        <v>22695</v>
      </c>
      <c r="B23142" s="263" t="s">
        <v>34719</v>
      </c>
      <c r="C23142" s="263" t="s">
        <v>6346</v>
      </c>
      <c r="D23142" t="s">
        <v>35200</v>
      </c>
    </row>
    <row r="23143" spans="1:4" x14ac:dyDescent="0.2">
      <c r="A23143" s="263" t="s">
        <v>6362</v>
      </c>
      <c r="B23143" s="263" t="s">
        <v>6363</v>
      </c>
      <c r="C23143" s="263" t="s">
        <v>12</v>
      </c>
      <c r="D23143" t="s">
        <v>2</v>
      </c>
    </row>
    <row r="23144" spans="1:4" x14ac:dyDescent="0.2">
      <c r="A23144" s="263" t="s">
        <v>22696</v>
      </c>
      <c r="B23144" s="263" t="s">
        <v>6363</v>
      </c>
      <c r="C23144" s="263" t="s">
        <v>12</v>
      </c>
      <c r="D23144" t="s">
        <v>2</v>
      </c>
    </row>
    <row r="23145" spans="1:4" x14ac:dyDescent="0.2">
      <c r="A23145" s="263" t="s">
        <v>6364</v>
      </c>
      <c r="B23145" s="263" t="s">
        <v>24279</v>
      </c>
      <c r="C23145" s="263" t="s">
        <v>890</v>
      </c>
      <c r="D23145" t="s">
        <v>24352</v>
      </c>
    </row>
    <row r="23146" spans="1:4" x14ac:dyDescent="0.2">
      <c r="A23146" s="263" t="s">
        <v>22697</v>
      </c>
      <c r="B23146" s="263" t="s">
        <v>24279</v>
      </c>
      <c r="C23146" s="263" t="s">
        <v>890</v>
      </c>
      <c r="D23146" t="s">
        <v>24352</v>
      </c>
    </row>
    <row r="23147" spans="1:4" x14ac:dyDescent="0.2">
      <c r="A23147" s="263" t="s">
        <v>11422</v>
      </c>
      <c r="B23147" s="263" t="s">
        <v>24280</v>
      </c>
      <c r="C23147" s="263" t="s">
        <v>890</v>
      </c>
      <c r="D23147" t="s">
        <v>24352</v>
      </c>
    </row>
    <row r="23148" spans="1:4" x14ac:dyDescent="0.2">
      <c r="A23148" s="263" t="s">
        <v>22698</v>
      </c>
      <c r="B23148" s="263" t="s">
        <v>24280</v>
      </c>
      <c r="C23148" s="263" t="s">
        <v>890</v>
      </c>
      <c r="D23148" t="s">
        <v>24352</v>
      </c>
    </row>
    <row r="23149" spans="1:4" x14ac:dyDescent="0.2">
      <c r="A23149" s="263" t="s">
        <v>6365</v>
      </c>
      <c r="B23149" s="263" t="s">
        <v>24281</v>
      </c>
      <c r="C23149" s="263" t="s">
        <v>890</v>
      </c>
      <c r="D23149" t="s">
        <v>24352</v>
      </c>
    </row>
    <row r="23150" spans="1:4" x14ac:dyDescent="0.2">
      <c r="A23150" s="263" t="s">
        <v>22699</v>
      </c>
      <c r="B23150" s="263" t="s">
        <v>24281</v>
      </c>
      <c r="C23150" s="263" t="s">
        <v>890</v>
      </c>
      <c r="D23150" t="s">
        <v>24352</v>
      </c>
    </row>
    <row r="23151" spans="1:4" x14ac:dyDescent="0.2">
      <c r="A23151" s="263" t="s">
        <v>6366</v>
      </c>
      <c r="B23151" s="263" t="s">
        <v>34720</v>
      </c>
      <c r="C23151" s="263" t="s">
        <v>23567</v>
      </c>
      <c r="D23151" t="s">
        <v>34973</v>
      </c>
    </row>
    <row r="23152" spans="1:4" x14ac:dyDescent="0.2">
      <c r="A23152" s="263" t="s">
        <v>22700</v>
      </c>
      <c r="B23152" s="263" t="s">
        <v>34720</v>
      </c>
      <c r="C23152" s="263" t="s">
        <v>23567</v>
      </c>
      <c r="D23152" t="s">
        <v>34973</v>
      </c>
    </row>
    <row r="23153" spans="1:4" x14ac:dyDescent="0.2">
      <c r="A23153" s="263" t="s">
        <v>6367</v>
      </c>
      <c r="B23153" s="263" t="s">
        <v>34721</v>
      </c>
      <c r="C23153" s="263" t="s">
        <v>23567</v>
      </c>
      <c r="D23153" t="s">
        <v>34973</v>
      </c>
    </row>
    <row r="23154" spans="1:4" x14ac:dyDescent="0.2">
      <c r="A23154" s="263" t="s">
        <v>22701</v>
      </c>
      <c r="B23154" s="263" t="s">
        <v>34721</v>
      </c>
      <c r="C23154" s="263" t="s">
        <v>23567</v>
      </c>
      <c r="D23154" t="s">
        <v>34973</v>
      </c>
    </row>
    <row r="23155" spans="1:4" x14ac:dyDescent="0.2">
      <c r="A23155" s="263" t="s">
        <v>6368</v>
      </c>
      <c r="B23155" s="263" t="s">
        <v>34722</v>
      </c>
      <c r="C23155" s="263" t="s">
        <v>23567</v>
      </c>
      <c r="D23155" t="s">
        <v>34973</v>
      </c>
    </row>
    <row r="23156" spans="1:4" x14ac:dyDescent="0.2">
      <c r="A23156" s="263" t="s">
        <v>22702</v>
      </c>
      <c r="B23156" s="263" t="s">
        <v>34722</v>
      </c>
      <c r="C23156" s="263" t="s">
        <v>23567</v>
      </c>
      <c r="D23156" t="s">
        <v>34973</v>
      </c>
    </row>
    <row r="23157" spans="1:4" x14ac:dyDescent="0.2">
      <c r="A23157" s="263" t="s">
        <v>6369</v>
      </c>
      <c r="B23157" s="263" t="s">
        <v>34723</v>
      </c>
      <c r="C23157" s="263" t="s">
        <v>23567</v>
      </c>
      <c r="D23157" t="s">
        <v>34973</v>
      </c>
    </row>
    <row r="23158" spans="1:4" x14ac:dyDescent="0.2">
      <c r="A23158" s="263" t="s">
        <v>22703</v>
      </c>
      <c r="B23158" s="263" t="s">
        <v>34723</v>
      </c>
      <c r="C23158" s="263" t="s">
        <v>23567</v>
      </c>
      <c r="D23158" t="s">
        <v>34973</v>
      </c>
    </row>
    <row r="23159" spans="1:4" x14ac:dyDescent="0.2">
      <c r="A23159" s="263" t="s">
        <v>6370</v>
      </c>
      <c r="B23159" s="263" t="s">
        <v>34724</v>
      </c>
      <c r="C23159" s="263" t="s">
        <v>23567</v>
      </c>
      <c r="D23159" t="s">
        <v>34973</v>
      </c>
    </row>
    <row r="23160" spans="1:4" x14ac:dyDescent="0.2">
      <c r="A23160" s="263" t="s">
        <v>22704</v>
      </c>
      <c r="B23160" s="263" t="s">
        <v>34724</v>
      </c>
      <c r="C23160" s="263" t="s">
        <v>23567</v>
      </c>
      <c r="D23160" t="s">
        <v>34973</v>
      </c>
    </row>
    <row r="23161" spans="1:4" x14ac:dyDescent="0.2">
      <c r="A23161" s="263" t="s">
        <v>6371</v>
      </c>
      <c r="B23161" s="263" t="s">
        <v>34725</v>
      </c>
      <c r="C23161" s="263" t="s">
        <v>23567</v>
      </c>
      <c r="D23161" t="s">
        <v>34973</v>
      </c>
    </row>
    <row r="23162" spans="1:4" x14ac:dyDescent="0.2">
      <c r="A23162" s="263" t="s">
        <v>22705</v>
      </c>
      <c r="B23162" s="263" t="s">
        <v>34725</v>
      </c>
      <c r="C23162" s="263" t="s">
        <v>23567</v>
      </c>
      <c r="D23162" t="s">
        <v>34973</v>
      </c>
    </row>
    <row r="23163" spans="1:4" x14ac:dyDescent="0.2">
      <c r="A23163" s="263" t="s">
        <v>6372</v>
      </c>
      <c r="B23163" s="263" t="s">
        <v>34726</v>
      </c>
      <c r="C23163" s="263" t="s">
        <v>23567</v>
      </c>
      <c r="D23163" t="s">
        <v>34973</v>
      </c>
    </row>
    <row r="23164" spans="1:4" x14ac:dyDescent="0.2">
      <c r="A23164" s="263" t="s">
        <v>22706</v>
      </c>
      <c r="B23164" s="263" t="s">
        <v>34726</v>
      </c>
      <c r="C23164" s="263" t="s">
        <v>23567</v>
      </c>
      <c r="D23164" t="s">
        <v>34973</v>
      </c>
    </row>
    <row r="23165" spans="1:4" x14ac:dyDescent="0.2">
      <c r="A23165" s="263" t="s">
        <v>6373</v>
      </c>
      <c r="B23165" s="263" t="s">
        <v>34727</v>
      </c>
      <c r="C23165" s="263" t="s">
        <v>23567</v>
      </c>
      <c r="D23165" t="s">
        <v>34973</v>
      </c>
    </row>
    <row r="23166" spans="1:4" x14ac:dyDescent="0.2">
      <c r="A23166" s="263" t="s">
        <v>22707</v>
      </c>
      <c r="B23166" s="263" t="s">
        <v>34727</v>
      </c>
      <c r="C23166" s="263" t="s">
        <v>23567</v>
      </c>
      <c r="D23166" t="s">
        <v>34973</v>
      </c>
    </row>
    <row r="23167" spans="1:4" x14ac:dyDescent="0.2">
      <c r="A23167" s="263" t="s">
        <v>6374</v>
      </c>
      <c r="B23167" s="263" t="s">
        <v>6375</v>
      </c>
      <c r="C23167" s="263" t="s">
        <v>23567</v>
      </c>
      <c r="D23167" t="s">
        <v>34973</v>
      </c>
    </row>
    <row r="23168" spans="1:4" x14ac:dyDescent="0.2">
      <c r="A23168" s="263" t="s">
        <v>22708</v>
      </c>
      <c r="B23168" s="263" t="s">
        <v>6375</v>
      </c>
      <c r="C23168" s="263" t="s">
        <v>23567</v>
      </c>
      <c r="D23168" t="s">
        <v>34973</v>
      </c>
    </row>
    <row r="23169" spans="1:4" x14ac:dyDescent="0.2">
      <c r="A23169" s="263" t="s">
        <v>6376</v>
      </c>
      <c r="B23169" s="263" t="s">
        <v>24282</v>
      </c>
      <c r="C23169" s="263" t="s">
        <v>12</v>
      </c>
      <c r="D23169" t="s">
        <v>2</v>
      </c>
    </row>
    <row r="23170" spans="1:4" x14ac:dyDescent="0.2">
      <c r="A23170" s="263" t="s">
        <v>22709</v>
      </c>
      <c r="B23170" s="263" t="s">
        <v>24282</v>
      </c>
      <c r="C23170" s="263" t="s">
        <v>12</v>
      </c>
      <c r="D23170" t="s">
        <v>2</v>
      </c>
    </row>
    <row r="23171" spans="1:4" x14ac:dyDescent="0.2">
      <c r="A23171" s="263" t="s">
        <v>6377</v>
      </c>
      <c r="B23171" s="263" t="s">
        <v>6378</v>
      </c>
      <c r="C23171" s="263" t="s">
        <v>12</v>
      </c>
      <c r="D23171" t="s">
        <v>2</v>
      </c>
    </row>
    <row r="23172" spans="1:4" x14ac:dyDescent="0.2">
      <c r="A23172" s="263" t="s">
        <v>22710</v>
      </c>
      <c r="B23172" s="263" t="s">
        <v>6378</v>
      </c>
      <c r="C23172" s="263" t="s">
        <v>12</v>
      </c>
      <c r="D23172" t="s">
        <v>2</v>
      </c>
    </row>
    <row r="23173" spans="1:4" x14ac:dyDescent="0.2">
      <c r="A23173" s="263" t="s">
        <v>6379</v>
      </c>
      <c r="B23173" s="263" t="s">
        <v>24283</v>
      </c>
      <c r="C23173" s="263" t="s">
        <v>12</v>
      </c>
      <c r="D23173" t="s">
        <v>2</v>
      </c>
    </row>
    <row r="23174" spans="1:4" x14ac:dyDescent="0.2">
      <c r="A23174" s="263" t="s">
        <v>22711</v>
      </c>
      <c r="B23174" s="263" t="s">
        <v>24283</v>
      </c>
      <c r="C23174" s="263" t="s">
        <v>12</v>
      </c>
      <c r="D23174" t="s">
        <v>2</v>
      </c>
    </row>
    <row r="23175" spans="1:4" x14ac:dyDescent="0.2">
      <c r="A23175" s="263" t="s">
        <v>6380</v>
      </c>
      <c r="B23175" s="263" t="s">
        <v>23333</v>
      </c>
      <c r="C23175" s="263" t="s">
        <v>12</v>
      </c>
      <c r="D23175" t="s">
        <v>2</v>
      </c>
    </row>
    <row r="23176" spans="1:4" x14ac:dyDescent="0.2">
      <c r="A23176" s="263" t="s">
        <v>22712</v>
      </c>
      <c r="B23176" s="263" t="s">
        <v>23333</v>
      </c>
      <c r="C23176" s="263" t="s">
        <v>12</v>
      </c>
      <c r="D23176" t="s">
        <v>2</v>
      </c>
    </row>
    <row r="23177" spans="1:4" x14ac:dyDescent="0.2">
      <c r="A23177" s="263" t="s">
        <v>6381</v>
      </c>
      <c r="B23177" s="263" t="s">
        <v>23334</v>
      </c>
      <c r="C23177" s="263" t="s">
        <v>12</v>
      </c>
      <c r="D23177" t="s">
        <v>2</v>
      </c>
    </row>
    <row r="23178" spans="1:4" x14ac:dyDescent="0.2">
      <c r="A23178" s="263" t="s">
        <v>22713</v>
      </c>
      <c r="B23178" s="263" t="s">
        <v>23334</v>
      </c>
      <c r="C23178" s="263" t="s">
        <v>12</v>
      </c>
      <c r="D23178" t="s">
        <v>2</v>
      </c>
    </row>
    <row r="23179" spans="1:4" x14ac:dyDescent="0.2">
      <c r="A23179" s="263" t="s">
        <v>6382</v>
      </c>
      <c r="B23179" s="263" t="s">
        <v>23335</v>
      </c>
      <c r="C23179" s="263" t="s">
        <v>12</v>
      </c>
      <c r="D23179" t="s">
        <v>2</v>
      </c>
    </row>
    <row r="23180" spans="1:4" x14ac:dyDescent="0.2">
      <c r="A23180" s="263" t="s">
        <v>22714</v>
      </c>
      <c r="B23180" s="263" t="s">
        <v>23335</v>
      </c>
      <c r="C23180" s="263" t="s">
        <v>12</v>
      </c>
      <c r="D23180" t="s">
        <v>2</v>
      </c>
    </row>
    <row r="23181" spans="1:4" x14ac:dyDescent="0.2">
      <c r="A23181" s="263" t="s">
        <v>6383</v>
      </c>
      <c r="B23181" s="263" t="s">
        <v>24284</v>
      </c>
      <c r="C23181" s="263" t="s">
        <v>12</v>
      </c>
      <c r="D23181" t="s">
        <v>2</v>
      </c>
    </row>
    <row r="23182" spans="1:4" x14ac:dyDescent="0.2">
      <c r="A23182" s="263" t="s">
        <v>22715</v>
      </c>
      <c r="B23182" s="263" t="s">
        <v>24284</v>
      </c>
      <c r="C23182" s="263" t="s">
        <v>12</v>
      </c>
      <c r="D23182" t="s">
        <v>2</v>
      </c>
    </row>
    <row r="23183" spans="1:4" x14ac:dyDescent="0.2">
      <c r="A23183" s="263" t="s">
        <v>6384</v>
      </c>
      <c r="B23183" s="263" t="s">
        <v>24285</v>
      </c>
      <c r="C23183" s="263" t="s">
        <v>12</v>
      </c>
      <c r="D23183" t="s">
        <v>2</v>
      </c>
    </row>
    <row r="23184" spans="1:4" x14ac:dyDescent="0.2">
      <c r="A23184" s="263" t="s">
        <v>22716</v>
      </c>
      <c r="B23184" s="263" t="s">
        <v>24285</v>
      </c>
      <c r="C23184" s="263" t="s">
        <v>12</v>
      </c>
      <c r="D23184" t="s">
        <v>2</v>
      </c>
    </row>
    <row r="23185" spans="1:4" x14ac:dyDescent="0.2">
      <c r="A23185" s="263" t="s">
        <v>6385</v>
      </c>
      <c r="B23185" s="263" t="s">
        <v>24286</v>
      </c>
      <c r="C23185" s="263" t="s">
        <v>12</v>
      </c>
      <c r="D23185" t="s">
        <v>2</v>
      </c>
    </row>
    <row r="23186" spans="1:4" x14ac:dyDescent="0.2">
      <c r="A23186" s="263" t="s">
        <v>22717</v>
      </c>
      <c r="B23186" s="263" t="s">
        <v>24286</v>
      </c>
      <c r="C23186" s="263" t="s">
        <v>12</v>
      </c>
      <c r="D23186" t="s">
        <v>2</v>
      </c>
    </row>
    <row r="23187" spans="1:4" x14ac:dyDescent="0.2">
      <c r="A23187" s="263" t="s">
        <v>6386</v>
      </c>
      <c r="B23187" s="263" t="s">
        <v>24287</v>
      </c>
      <c r="C23187" s="263" t="s">
        <v>12</v>
      </c>
      <c r="D23187" t="s">
        <v>2</v>
      </c>
    </row>
    <row r="23188" spans="1:4" x14ac:dyDescent="0.2">
      <c r="A23188" s="263" t="s">
        <v>22718</v>
      </c>
      <c r="B23188" s="263" t="s">
        <v>24287</v>
      </c>
      <c r="C23188" s="263" t="s">
        <v>12</v>
      </c>
      <c r="D23188" t="s">
        <v>2</v>
      </c>
    </row>
    <row r="23189" spans="1:4" x14ac:dyDescent="0.2">
      <c r="A23189" s="263" t="s">
        <v>6387</v>
      </c>
      <c r="B23189" s="263" t="s">
        <v>24288</v>
      </c>
      <c r="C23189" s="263" t="s">
        <v>12</v>
      </c>
      <c r="D23189" t="s">
        <v>2</v>
      </c>
    </row>
    <row r="23190" spans="1:4" x14ac:dyDescent="0.2">
      <c r="A23190" s="263" t="s">
        <v>22719</v>
      </c>
      <c r="B23190" s="263" t="s">
        <v>24288</v>
      </c>
      <c r="C23190" s="263" t="s">
        <v>12</v>
      </c>
      <c r="D23190" t="s">
        <v>2</v>
      </c>
    </row>
    <row r="23191" spans="1:4" x14ac:dyDescent="0.2">
      <c r="A23191" s="263" t="s">
        <v>6388</v>
      </c>
      <c r="B23191" s="263" t="s">
        <v>24289</v>
      </c>
      <c r="C23191" s="263" t="s">
        <v>12</v>
      </c>
      <c r="D23191" t="s">
        <v>2</v>
      </c>
    </row>
    <row r="23192" spans="1:4" x14ac:dyDescent="0.2">
      <c r="A23192" s="263" t="s">
        <v>22720</v>
      </c>
      <c r="B23192" s="263" t="s">
        <v>24289</v>
      </c>
      <c r="C23192" s="263" t="s">
        <v>12</v>
      </c>
      <c r="D23192" t="s">
        <v>2</v>
      </c>
    </row>
    <row r="23193" spans="1:4" x14ac:dyDescent="0.2">
      <c r="A23193" s="263" t="s">
        <v>6389</v>
      </c>
      <c r="B23193" s="263" t="s">
        <v>24290</v>
      </c>
      <c r="C23193" s="263" t="s">
        <v>12</v>
      </c>
      <c r="D23193" t="s">
        <v>2</v>
      </c>
    </row>
    <row r="23194" spans="1:4" x14ac:dyDescent="0.2">
      <c r="A23194" s="263" t="s">
        <v>22721</v>
      </c>
      <c r="B23194" s="263" t="s">
        <v>24290</v>
      </c>
      <c r="C23194" s="263" t="s">
        <v>12</v>
      </c>
      <c r="D23194" t="s">
        <v>2</v>
      </c>
    </row>
    <row r="23195" spans="1:4" x14ac:dyDescent="0.2">
      <c r="A23195" s="263" t="s">
        <v>6390</v>
      </c>
      <c r="B23195" s="263" t="s">
        <v>24291</v>
      </c>
      <c r="C23195" s="263" t="s">
        <v>12</v>
      </c>
      <c r="D23195" t="s">
        <v>2</v>
      </c>
    </row>
    <row r="23196" spans="1:4" x14ac:dyDescent="0.2">
      <c r="A23196" s="263" t="s">
        <v>22722</v>
      </c>
      <c r="B23196" s="263" t="s">
        <v>24291</v>
      </c>
      <c r="C23196" s="263" t="s">
        <v>12</v>
      </c>
      <c r="D23196" t="s">
        <v>2</v>
      </c>
    </row>
    <row r="23197" spans="1:4" x14ac:dyDescent="0.2">
      <c r="A23197" s="263" t="s">
        <v>6391</v>
      </c>
      <c r="B23197" s="263" t="s">
        <v>24292</v>
      </c>
      <c r="C23197" s="263" t="s">
        <v>12</v>
      </c>
      <c r="D23197" t="s">
        <v>2</v>
      </c>
    </row>
    <row r="23198" spans="1:4" x14ac:dyDescent="0.2">
      <c r="A23198" s="263" t="s">
        <v>22723</v>
      </c>
      <c r="B23198" s="263" t="s">
        <v>24292</v>
      </c>
      <c r="C23198" s="263" t="s">
        <v>12</v>
      </c>
      <c r="D23198" t="s">
        <v>2</v>
      </c>
    </row>
    <row r="23199" spans="1:4" x14ac:dyDescent="0.2">
      <c r="A23199" s="263" t="s">
        <v>6392</v>
      </c>
      <c r="B23199" s="263" t="s">
        <v>6393</v>
      </c>
      <c r="C23199" s="263" t="s">
        <v>12</v>
      </c>
      <c r="D23199" t="s">
        <v>2</v>
      </c>
    </row>
    <row r="23200" spans="1:4" x14ac:dyDescent="0.2">
      <c r="A23200" s="263" t="s">
        <v>22724</v>
      </c>
      <c r="B23200" s="263" t="s">
        <v>6393</v>
      </c>
      <c r="C23200" s="263" t="s">
        <v>12</v>
      </c>
      <c r="D23200" t="s">
        <v>2</v>
      </c>
    </row>
    <row r="23201" spans="1:4" x14ac:dyDescent="0.2">
      <c r="A23201" s="263" t="s">
        <v>6394</v>
      </c>
      <c r="B23201" s="263" t="s">
        <v>6395</v>
      </c>
      <c r="C23201" s="263" t="s">
        <v>12</v>
      </c>
      <c r="D23201" t="s">
        <v>2</v>
      </c>
    </row>
    <row r="23202" spans="1:4" x14ac:dyDescent="0.2">
      <c r="A23202" s="263" t="s">
        <v>22725</v>
      </c>
      <c r="B23202" s="263" t="s">
        <v>6395</v>
      </c>
      <c r="C23202" s="263" t="s">
        <v>12</v>
      </c>
      <c r="D23202" t="s">
        <v>2</v>
      </c>
    </row>
    <row r="23203" spans="1:4" x14ac:dyDescent="0.2">
      <c r="A23203" s="263" t="s">
        <v>6396</v>
      </c>
      <c r="B23203" s="263" t="s">
        <v>6397</v>
      </c>
      <c r="C23203" s="263" t="s">
        <v>12</v>
      </c>
      <c r="D23203" t="s">
        <v>2</v>
      </c>
    </row>
    <row r="23204" spans="1:4" x14ac:dyDescent="0.2">
      <c r="A23204" s="263" t="s">
        <v>22726</v>
      </c>
      <c r="B23204" s="263" t="s">
        <v>6397</v>
      </c>
      <c r="C23204" s="263" t="s">
        <v>12</v>
      </c>
      <c r="D23204" t="s">
        <v>2</v>
      </c>
    </row>
    <row r="23205" spans="1:4" x14ac:dyDescent="0.2">
      <c r="A23205" s="263" t="s">
        <v>6398</v>
      </c>
      <c r="B23205" s="263" t="s">
        <v>6399</v>
      </c>
      <c r="C23205" s="263" t="s">
        <v>12</v>
      </c>
      <c r="D23205" t="s">
        <v>2</v>
      </c>
    </row>
    <row r="23206" spans="1:4" x14ac:dyDescent="0.2">
      <c r="A23206" s="263" t="s">
        <v>22727</v>
      </c>
      <c r="B23206" s="263" t="s">
        <v>6399</v>
      </c>
      <c r="C23206" s="263" t="s">
        <v>12</v>
      </c>
      <c r="D23206" t="s">
        <v>2</v>
      </c>
    </row>
    <row r="23207" spans="1:4" x14ac:dyDescent="0.2">
      <c r="A23207" s="263" t="s">
        <v>6400</v>
      </c>
      <c r="B23207" s="263" t="s">
        <v>6401</v>
      </c>
      <c r="C23207" s="263" t="s">
        <v>12</v>
      </c>
      <c r="D23207" t="s">
        <v>2</v>
      </c>
    </row>
    <row r="23208" spans="1:4" x14ac:dyDescent="0.2">
      <c r="A23208" s="263" t="s">
        <v>22728</v>
      </c>
      <c r="B23208" s="263" t="s">
        <v>6401</v>
      </c>
      <c r="C23208" s="263" t="s">
        <v>12</v>
      </c>
      <c r="D23208" t="s">
        <v>2</v>
      </c>
    </row>
    <row r="23209" spans="1:4" x14ac:dyDescent="0.2">
      <c r="A23209" s="263" t="s">
        <v>6402</v>
      </c>
      <c r="B23209" s="263" t="s">
        <v>6403</v>
      </c>
      <c r="C23209" s="263" t="s">
        <v>12</v>
      </c>
      <c r="D23209" t="s">
        <v>2</v>
      </c>
    </row>
    <row r="23210" spans="1:4" x14ac:dyDescent="0.2">
      <c r="A23210" s="263" t="s">
        <v>22729</v>
      </c>
      <c r="B23210" s="263" t="s">
        <v>6403</v>
      </c>
      <c r="C23210" s="263" t="s">
        <v>12</v>
      </c>
      <c r="D23210" t="s">
        <v>2</v>
      </c>
    </row>
    <row r="23211" spans="1:4" x14ac:dyDescent="0.2">
      <c r="A23211" s="263" t="s">
        <v>6404</v>
      </c>
      <c r="B23211" s="263" t="s">
        <v>6405</v>
      </c>
      <c r="C23211" s="263" t="s">
        <v>12</v>
      </c>
      <c r="D23211" t="s">
        <v>2</v>
      </c>
    </row>
    <row r="23212" spans="1:4" x14ac:dyDescent="0.2">
      <c r="A23212" s="263" t="s">
        <v>22730</v>
      </c>
      <c r="B23212" s="263" t="s">
        <v>6405</v>
      </c>
      <c r="C23212" s="263" t="s">
        <v>12</v>
      </c>
      <c r="D23212" t="s">
        <v>2</v>
      </c>
    </row>
    <row r="23213" spans="1:4" x14ac:dyDescent="0.2">
      <c r="A23213" s="263" t="s">
        <v>11423</v>
      </c>
      <c r="B23213" s="263" t="s">
        <v>11424</v>
      </c>
      <c r="C23213" s="263" t="s">
        <v>12</v>
      </c>
      <c r="D23213" t="s">
        <v>2</v>
      </c>
    </row>
    <row r="23214" spans="1:4" x14ac:dyDescent="0.2">
      <c r="A23214" s="263" t="s">
        <v>22731</v>
      </c>
      <c r="B23214" s="263" t="s">
        <v>11424</v>
      </c>
      <c r="C23214" s="263" t="s">
        <v>12</v>
      </c>
      <c r="D23214" t="s">
        <v>2</v>
      </c>
    </row>
    <row r="23215" spans="1:4" x14ac:dyDescent="0.2">
      <c r="A23215" s="263" t="s">
        <v>11425</v>
      </c>
      <c r="B23215" s="263" t="s">
        <v>11426</v>
      </c>
      <c r="C23215" s="263" t="s">
        <v>12</v>
      </c>
      <c r="D23215" t="s">
        <v>2</v>
      </c>
    </row>
    <row r="23216" spans="1:4" x14ac:dyDescent="0.2">
      <c r="A23216" s="263" t="s">
        <v>22732</v>
      </c>
      <c r="B23216" s="263" t="s">
        <v>11426</v>
      </c>
      <c r="C23216" s="263" t="s">
        <v>12</v>
      </c>
      <c r="D23216" t="s">
        <v>2</v>
      </c>
    </row>
    <row r="23217" spans="1:4" x14ac:dyDescent="0.2">
      <c r="A23217" s="263" t="s">
        <v>11427</v>
      </c>
      <c r="B23217" s="263" t="s">
        <v>11428</v>
      </c>
      <c r="C23217" s="263" t="s">
        <v>12</v>
      </c>
      <c r="D23217" t="s">
        <v>2</v>
      </c>
    </row>
    <row r="23218" spans="1:4" x14ac:dyDescent="0.2">
      <c r="A23218" s="263" t="s">
        <v>22733</v>
      </c>
      <c r="B23218" s="263" t="s">
        <v>11428</v>
      </c>
      <c r="C23218" s="263" t="s">
        <v>12</v>
      </c>
      <c r="D23218" t="s">
        <v>2</v>
      </c>
    </row>
    <row r="23219" spans="1:4" x14ac:dyDescent="0.2">
      <c r="A23219" s="263" t="s">
        <v>11429</v>
      </c>
      <c r="B23219" s="263" t="s">
        <v>11430</v>
      </c>
      <c r="C23219" s="263" t="s">
        <v>12</v>
      </c>
      <c r="D23219" t="s">
        <v>2</v>
      </c>
    </row>
    <row r="23220" spans="1:4" x14ac:dyDescent="0.2">
      <c r="A23220" s="263" t="s">
        <v>22734</v>
      </c>
      <c r="B23220" s="263" t="s">
        <v>11430</v>
      </c>
      <c r="C23220" s="263" t="s">
        <v>12</v>
      </c>
      <c r="D23220" t="s">
        <v>2</v>
      </c>
    </row>
    <row r="23221" spans="1:4" x14ac:dyDescent="0.2">
      <c r="A23221" s="263" t="s">
        <v>11432</v>
      </c>
      <c r="B23221" s="263" t="s">
        <v>24293</v>
      </c>
      <c r="C23221" s="263" t="s">
        <v>23567</v>
      </c>
      <c r="D23221" t="s">
        <v>34973</v>
      </c>
    </row>
    <row r="23222" spans="1:4" x14ac:dyDescent="0.2">
      <c r="A23222" s="263" t="s">
        <v>22735</v>
      </c>
      <c r="B23222" s="263" t="s">
        <v>24293</v>
      </c>
      <c r="C23222" s="263" t="s">
        <v>23567</v>
      </c>
      <c r="D23222" t="s">
        <v>34973</v>
      </c>
    </row>
    <row r="23223" spans="1:4" x14ac:dyDescent="0.2">
      <c r="A23223" s="263" t="s">
        <v>23431</v>
      </c>
      <c r="B23223" s="263" t="s">
        <v>24294</v>
      </c>
      <c r="C23223" s="263" t="s">
        <v>20</v>
      </c>
      <c r="D23223" t="s">
        <v>0</v>
      </c>
    </row>
    <row r="23224" spans="1:4" x14ac:dyDescent="0.2">
      <c r="A23224" s="263" t="s">
        <v>23432</v>
      </c>
      <c r="B23224" s="263" t="s">
        <v>24294</v>
      </c>
      <c r="C23224" s="263" t="s">
        <v>20</v>
      </c>
      <c r="D23224" t="s">
        <v>0</v>
      </c>
    </row>
    <row r="23225" spans="1:4" x14ac:dyDescent="0.2">
      <c r="A23225" s="263" t="s">
        <v>23433</v>
      </c>
      <c r="B23225" s="263" t="s">
        <v>24295</v>
      </c>
      <c r="C23225" s="263" t="s">
        <v>20</v>
      </c>
      <c r="D23225" t="s">
        <v>0</v>
      </c>
    </row>
    <row r="23226" spans="1:4" x14ac:dyDescent="0.2">
      <c r="A23226" s="263" t="s">
        <v>23434</v>
      </c>
      <c r="B23226" s="263" t="s">
        <v>24295</v>
      </c>
      <c r="C23226" s="263" t="s">
        <v>20</v>
      </c>
      <c r="D23226" t="s">
        <v>0</v>
      </c>
    </row>
    <row r="23227" spans="1:4" x14ac:dyDescent="0.2">
      <c r="A23227" s="263" t="s">
        <v>23435</v>
      </c>
      <c r="B23227" s="263" t="s">
        <v>24296</v>
      </c>
      <c r="C23227" s="263" t="s">
        <v>20</v>
      </c>
      <c r="D23227" t="s">
        <v>0</v>
      </c>
    </row>
    <row r="23228" spans="1:4" x14ac:dyDescent="0.2">
      <c r="A23228" s="263" t="s">
        <v>23436</v>
      </c>
      <c r="B23228" s="263" t="s">
        <v>24296</v>
      </c>
      <c r="C23228" s="263" t="s">
        <v>20</v>
      </c>
      <c r="D23228" t="s">
        <v>0</v>
      </c>
    </row>
    <row r="23229" spans="1:4" x14ac:dyDescent="0.2">
      <c r="A23229" s="263" t="s">
        <v>23437</v>
      </c>
      <c r="B23229" s="263" t="s">
        <v>24297</v>
      </c>
      <c r="C23229" s="263" t="s">
        <v>20</v>
      </c>
      <c r="D23229" t="s">
        <v>0</v>
      </c>
    </row>
    <row r="23230" spans="1:4" x14ac:dyDescent="0.2">
      <c r="A23230" s="263" t="s">
        <v>23438</v>
      </c>
      <c r="B23230" s="263" t="s">
        <v>24297</v>
      </c>
      <c r="C23230" s="263" t="s">
        <v>20</v>
      </c>
      <c r="D23230" t="s">
        <v>0</v>
      </c>
    </row>
    <row r="23231" spans="1:4" x14ac:dyDescent="0.2">
      <c r="A23231" s="263" t="s">
        <v>23439</v>
      </c>
      <c r="B23231" s="263" t="s">
        <v>24298</v>
      </c>
      <c r="C23231" s="263" t="s">
        <v>20</v>
      </c>
      <c r="D23231" t="s">
        <v>0</v>
      </c>
    </row>
    <row r="23232" spans="1:4" x14ac:dyDescent="0.2">
      <c r="A23232" s="263" t="s">
        <v>23440</v>
      </c>
      <c r="B23232" s="263" t="s">
        <v>24298</v>
      </c>
      <c r="C23232" s="263" t="s">
        <v>20</v>
      </c>
      <c r="D23232" t="s">
        <v>0</v>
      </c>
    </row>
    <row r="23233" spans="1:4" x14ac:dyDescent="0.2">
      <c r="A23233" s="263" t="s">
        <v>6406</v>
      </c>
      <c r="B23233" s="263" t="s">
        <v>24299</v>
      </c>
      <c r="C23233" s="263" t="s">
        <v>20</v>
      </c>
      <c r="D23233" t="s">
        <v>0</v>
      </c>
    </row>
    <row r="23234" spans="1:4" x14ac:dyDescent="0.2">
      <c r="A23234" s="263" t="s">
        <v>22736</v>
      </c>
      <c r="B23234" s="263" t="s">
        <v>24299</v>
      </c>
      <c r="C23234" s="263" t="s">
        <v>20</v>
      </c>
      <c r="D23234" t="s">
        <v>0</v>
      </c>
    </row>
    <row r="23235" spans="1:4" x14ac:dyDescent="0.2">
      <c r="A23235" s="263" t="s">
        <v>6407</v>
      </c>
      <c r="B23235" s="263" t="s">
        <v>24300</v>
      </c>
      <c r="C23235" s="263" t="s">
        <v>20</v>
      </c>
      <c r="D23235" t="s">
        <v>0</v>
      </c>
    </row>
    <row r="23236" spans="1:4" x14ac:dyDescent="0.2">
      <c r="A23236" s="263" t="s">
        <v>22737</v>
      </c>
      <c r="B23236" s="263" t="s">
        <v>24300</v>
      </c>
      <c r="C23236" s="263" t="s">
        <v>20</v>
      </c>
      <c r="D23236" t="s">
        <v>0</v>
      </c>
    </row>
    <row r="23237" spans="1:4" x14ac:dyDescent="0.2">
      <c r="A23237" s="263" t="s">
        <v>6408</v>
      </c>
      <c r="B23237" s="263" t="s">
        <v>24301</v>
      </c>
      <c r="C23237" s="263" t="s">
        <v>20</v>
      </c>
      <c r="D23237" t="s">
        <v>0</v>
      </c>
    </row>
    <row r="23238" spans="1:4" x14ac:dyDescent="0.2">
      <c r="A23238" s="263" t="s">
        <v>22738</v>
      </c>
      <c r="B23238" s="263" t="s">
        <v>24301</v>
      </c>
      <c r="C23238" s="263" t="s">
        <v>20</v>
      </c>
      <c r="D23238" t="s">
        <v>0</v>
      </c>
    </row>
    <row r="23239" spans="1:4" x14ac:dyDescent="0.2">
      <c r="A23239" s="263" t="s">
        <v>6409</v>
      </c>
      <c r="B23239" s="263" t="s">
        <v>24302</v>
      </c>
      <c r="C23239" s="263" t="s">
        <v>23500</v>
      </c>
      <c r="D23239" t="s">
        <v>34972</v>
      </c>
    </row>
    <row r="23240" spans="1:4" x14ac:dyDescent="0.2">
      <c r="A23240" s="263" t="s">
        <v>22739</v>
      </c>
      <c r="B23240" s="263" t="s">
        <v>24302</v>
      </c>
      <c r="C23240" s="263" t="s">
        <v>23500</v>
      </c>
      <c r="D23240" t="s">
        <v>34972</v>
      </c>
    </row>
    <row r="23241" spans="1:4" x14ac:dyDescent="0.2">
      <c r="A23241" s="263" t="s">
        <v>6410</v>
      </c>
      <c r="B23241" s="263" t="s">
        <v>34728</v>
      </c>
      <c r="C23241" s="263" t="s">
        <v>426</v>
      </c>
      <c r="D23241" t="s">
        <v>10</v>
      </c>
    </row>
    <row r="23242" spans="1:4" x14ac:dyDescent="0.2">
      <c r="A23242" s="263" t="s">
        <v>22740</v>
      </c>
      <c r="B23242" s="263" t="s">
        <v>34728</v>
      </c>
      <c r="C23242" s="263" t="s">
        <v>426</v>
      </c>
      <c r="D23242" t="s">
        <v>10</v>
      </c>
    </row>
    <row r="23243" spans="1:4" x14ac:dyDescent="0.2">
      <c r="A23243" s="263" t="s">
        <v>6411</v>
      </c>
      <c r="B23243" s="263" t="s">
        <v>24303</v>
      </c>
      <c r="C23243" s="263" t="s">
        <v>24304</v>
      </c>
      <c r="D23243" t="s">
        <v>35201</v>
      </c>
    </row>
    <row r="23244" spans="1:4" x14ac:dyDescent="0.2">
      <c r="A23244" s="263" t="s">
        <v>22741</v>
      </c>
      <c r="B23244" s="263" t="s">
        <v>24303</v>
      </c>
      <c r="C23244" s="263" t="s">
        <v>24304</v>
      </c>
      <c r="D23244" t="s">
        <v>35201</v>
      </c>
    </row>
    <row r="23245" spans="1:4" x14ac:dyDescent="0.2">
      <c r="A23245" s="263" t="s">
        <v>6412</v>
      </c>
      <c r="B23245" s="263" t="s">
        <v>23336</v>
      </c>
      <c r="C23245" s="263" t="s">
        <v>12</v>
      </c>
      <c r="D23245" t="s">
        <v>2</v>
      </c>
    </row>
    <row r="23246" spans="1:4" x14ac:dyDescent="0.2">
      <c r="A23246" s="263" t="s">
        <v>22742</v>
      </c>
      <c r="B23246" s="263" t="s">
        <v>23336</v>
      </c>
      <c r="C23246" s="263" t="s">
        <v>12</v>
      </c>
      <c r="D23246" t="s">
        <v>2</v>
      </c>
    </row>
    <row r="23247" spans="1:4" x14ac:dyDescent="0.2">
      <c r="A23247" s="263" t="s">
        <v>6413</v>
      </c>
      <c r="B23247" s="263" t="s">
        <v>24305</v>
      </c>
      <c r="C23247" s="263" t="s">
        <v>12</v>
      </c>
      <c r="D23247" t="s">
        <v>2</v>
      </c>
    </row>
    <row r="23248" spans="1:4" x14ac:dyDescent="0.2">
      <c r="A23248" s="263" t="s">
        <v>22743</v>
      </c>
      <c r="B23248" s="263" t="s">
        <v>24305</v>
      </c>
      <c r="C23248" s="263" t="s">
        <v>12</v>
      </c>
      <c r="D23248" t="s">
        <v>2</v>
      </c>
    </row>
    <row r="23249" spans="1:4" x14ac:dyDescent="0.2">
      <c r="A23249" s="263" t="s">
        <v>6414</v>
      </c>
      <c r="B23249" s="263" t="s">
        <v>24306</v>
      </c>
      <c r="C23249" s="263" t="s">
        <v>24307</v>
      </c>
      <c r="D23249" t="s">
        <v>35202</v>
      </c>
    </row>
    <row r="23250" spans="1:4" x14ac:dyDescent="0.2">
      <c r="A23250" s="263" t="s">
        <v>22744</v>
      </c>
      <c r="B23250" s="263" t="s">
        <v>24306</v>
      </c>
      <c r="C23250" s="263" t="s">
        <v>24307</v>
      </c>
      <c r="D23250" t="s">
        <v>35202</v>
      </c>
    </row>
    <row r="23251" spans="1:4" x14ac:dyDescent="0.2">
      <c r="A23251" s="263" t="s">
        <v>6415</v>
      </c>
      <c r="B23251" s="263" t="s">
        <v>24308</v>
      </c>
      <c r="C23251" s="263" t="s">
        <v>24307</v>
      </c>
      <c r="D23251" t="s">
        <v>35202</v>
      </c>
    </row>
    <row r="23252" spans="1:4" x14ac:dyDescent="0.2">
      <c r="A23252" s="263" t="s">
        <v>22745</v>
      </c>
      <c r="B23252" s="263" t="s">
        <v>24308</v>
      </c>
      <c r="C23252" s="263" t="s">
        <v>24307</v>
      </c>
      <c r="D23252" t="s">
        <v>35202</v>
      </c>
    </row>
    <row r="23253" spans="1:4" x14ac:dyDescent="0.2">
      <c r="A23253" s="263" t="s">
        <v>6416</v>
      </c>
      <c r="B23253" s="263" t="s">
        <v>24309</v>
      </c>
      <c r="C23253" s="263" t="s">
        <v>426</v>
      </c>
      <c r="D23253" t="s">
        <v>10</v>
      </c>
    </row>
    <row r="23254" spans="1:4" x14ac:dyDescent="0.2">
      <c r="A23254" s="263" t="s">
        <v>22746</v>
      </c>
      <c r="B23254" s="263" t="s">
        <v>24309</v>
      </c>
      <c r="C23254" s="263" t="s">
        <v>426</v>
      </c>
      <c r="D23254" t="s">
        <v>10</v>
      </c>
    </row>
    <row r="23255" spans="1:4" x14ac:dyDescent="0.2">
      <c r="A23255" s="263" t="s">
        <v>6417</v>
      </c>
      <c r="B23255" s="263" t="s">
        <v>34729</v>
      </c>
      <c r="C23255" s="263" t="s">
        <v>407</v>
      </c>
      <c r="D23255" t="s">
        <v>5</v>
      </c>
    </row>
    <row r="23256" spans="1:4" x14ac:dyDescent="0.2">
      <c r="A23256" s="263" t="s">
        <v>22747</v>
      </c>
      <c r="B23256" s="263" t="s">
        <v>34729</v>
      </c>
      <c r="C23256" s="263" t="s">
        <v>407</v>
      </c>
      <c r="D23256" t="s">
        <v>5</v>
      </c>
    </row>
    <row r="23257" spans="1:4" x14ac:dyDescent="0.2">
      <c r="A23257" s="263" t="s">
        <v>6418</v>
      </c>
      <c r="B23257" s="263" t="s">
        <v>34730</v>
      </c>
      <c r="C23257" s="263" t="s">
        <v>407</v>
      </c>
      <c r="D23257" t="s">
        <v>5</v>
      </c>
    </row>
    <row r="23258" spans="1:4" x14ac:dyDescent="0.2">
      <c r="A23258" s="263" t="s">
        <v>22748</v>
      </c>
      <c r="B23258" s="263" t="s">
        <v>34730</v>
      </c>
      <c r="C23258" s="263" t="s">
        <v>407</v>
      </c>
      <c r="D23258" t="s">
        <v>5</v>
      </c>
    </row>
    <row r="23259" spans="1:4" x14ac:dyDescent="0.2">
      <c r="A23259" s="263" t="s">
        <v>6419</v>
      </c>
      <c r="B23259" s="263" t="s">
        <v>34731</v>
      </c>
      <c r="C23259" s="263" t="s">
        <v>407</v>
      </c>
      <c r="D23259" t="s">
        <v>5</v>
      </c>
    </row>
    <row r="23260" spans="1:4" x14ac:dyDescent="0.2">
      <c r="A23260" s="263" t="s">
        <v>22749</v>
      </c>
      <c r="B23260" s="263" t="s">
        <v>34731</v>
      </c>
      <c r="C23260" s="263" t="s">
        <v>407</v>
      </c>
      <c r="D23260" t="s">
        <v>5</v>
      </c>
    </row>
    <row r="23261" spans="1:4" x14ac:dyDescent="0.2">
      <c r="A23261" s="263" t="s">
        <v>6420</v>
      </c>
      <c r="B23261" s="263" t="s">
        <v>34732</v>
      </c>
      <c r="C23261" s="263" t="s">
        <v>407</v>
      </c>
      <c r="D23261" t="s">
        <v>5</v>
      </c>
    </row>
    <row r="23262" spans="1:4" x14ac:dyDescent="0.2">
      <c r="A23262" s="263" t="s">
        <v>22750</v>
      </c>
      <c r="B23262" s="263" t="s">
        <v>34732</v>
      </c>
      <c r="C23262" s="263" t="s">
        <v>407</v>
      </c>
      <c r="D23262" t="s">
        <v>5</v>
      </c>
    </row>
    <row r="23263" spans="1:4" x14ac:dyDescent="0.2">
      <c r="A23263" s="263" t="s">
        <v>6421</v>
      </c>
      <c r="B23263" s="263" t="s">
        <v>34733</v>
      </c>
      <c r="C23263" s="263" t="s">
        <v>407</v>
      </c>
      <c r="D23263" t="s">
        <v>5</v>
      </c>
    </row>
    <row r="23264" spans="1:4" x14ac:dyDescent="0.2">
      <c r="A23264" s="263" t="s">
        <v>22751</v>
      </c>
      <c r="B23264" s="263" t="s">
        <v>34733</v>
      </c>
      <c r="C23264" s="263" t="s">
        <v>407</v>
      </c>
      <c r="D23264" t="s">
        <v>5</v>
      </c>
    </row>
    <row r="23265" spans="1:4" x14ac:dyDescent="0.2">
      <c r="A23265" s="263" t="s">
        <v>6422</v>
      </c>
      <c r="B23265" s="263" t="s">
        <v>34734</v>
      </c>
      <c r="C23265" s="263" t="s">
        <v>407</v>
      </c>
      <c r="D23265" t="s">
        <v>5</v>
      </c>
    </row>
    <row r="23266" spans="1:4" x14ac:dyDescent="0.2">
      <c r="A23266" s="263" t="s">
        <v>22752</v>
      </c>
      <c r="B23266" s="263" t="s">
        <v>34734</v>
      </c>
      <c r="C23266" s="263" t="s">
        <v>407</v>
      </c>
      <c r="D23266" t="s">
        <v>5</v>
      </c>
    </row>
    <row r="23267" spans="1:4" x14ac:dyDescent="0.2">
      <c r="A23267" s="263" t="s">
        <v>6423</v>
      </c>
      <c r="B23267" s="263" t="s">
        <v>24310</v>
      </c>
      <c r="C23267" s="263" t="s">
        <v>426</v>
      </c>
      <c r="D23267" t="s">
        <v>10</v>
      </c>
    </row>
    <row r="23268" spans="1:4" x14ac:dyDescent="0.2">
      <c r="A23268" s="263" t="s">
        <v>22753</v>
      </c>
      <c r="B23268" s="263" t="s">
        <v>24310</v>
      </c>
      <c r="C23268" s="263" t="s">
        <v>426</v>
      </c>
      <c r="D23268" t="s">
        <v>10</v>
      </c>
    </row>
    <row r="23269" spans="1:4" x14ac:dyDescent="0.2">
      <c r="A23269" s="263" t="s">
        <v>6424</v>
      </c>
      <c r="B23269" s="263" t="s">
        <v>24311</v>
      </c>
      <c r="C23269" s="263" t="s">
        <v>426</v>
      </c>
      <c r="D23269" t="s">
        <v>10</v>
      </c>
    </row>
    <row r="23270" spans="1:4" x14ac:dyDescent="0.2">
      <c r="A23270" s="263" t="s">
        <v>22754</v>
      </c>
      <c r="B23270" s="263" t="s">
        <v>24311</v>
      </c>
      <c r="C23270" s="263" t="s">
        <v>426</v>
      </c>
      <c r="D23270" t="s">
        <v>10</v>
      </c>
    </row>
    <row r="23271" spans="1:4" x14ac:dyDescent="0.2">
      <c r="A23271" s="263" t="s">
        <v>6425</v>
      </c>
      <c r="B23271" s="263" t="s">
        <v>24312</v>
      </c>
      <c r="C23271" s="263" t="s">
        <v>426</v>
      </c>
      <c r="D23271" t="s">
        <v>10</v>
      </c>
    </row>
    <row r="23272" spans="1:4" x14ac:dyDescent="0.2">
      <c r="A23272" s="263" t="s">
        <v>22755</v>
      </c>
      <c r="B23272" s="263" t="s">
        <v>24312</v>
      </c>
      <c r="C23272" s="263" t="s">
        <v>426</v>
      </c>
      <c r="D23272" t="s">
        <v>10</v>
      </c>
    </row>
    <row r="23273" spans="1:4" x14ac:dyDescent="0.2">
      <c r="A23273" s="263" t="s">
        <v>6426</v>
      </c>
      <c r="B23273" s="263" t="s">
        <v>24313</v>
      </c>
      <c r="C23273" s="263" t="s">
        <v>426</v>
      </c>
      <c r="D23273" t="s">
        <v>10</v>
      </c>
    </row>
    <row r="23274" spans="1:4" x14ac:dyDescent="0.2">
      <c r="A23274" s="263" t="s">
        <v>22756</v>
      </c>
      <c r="B23274" s="263" t="s">
        <v>24313</v>
      </c>
      <c r="C23274" s="263" t="s">
        <v>426</v>
      </c>
      <c r="D23274" t="s">
        <v>10</v>
      </c>
    </row>
    <row r="23275" spans="1:4" x14ac:dyDescent="0.2">
      <c r="A23275" s="263" t="s">
        <v>6427</v>
      </c>
      <c r="B23275" s="263" t="s">
        <v>34735</v>
      </c>
      <c r="C23275" s="263" t="s">
        <v>426</v>
      </c>
      <c r="D23275" t="s">
        <v>10</v>
      </c>
    </row>
    <row r="23276" spans="1:4" x14ac:dyDescent="0.2">
      <c r="A23276" s="263" t="s">
        <v>22757</v>
      </c>
      <c r="B23276" s="263" t="s">
        <v>34735</v>
      </c>
      <c r="C23276" s="263" t="s">
        <v>426</v>
      </c>
      <c r="D23276" t="s">
        <v>10</v>
      </c>
    </row>
    <row r="23277" spans="1:4" x14ac:dyDescent="0.2">
      <c r="A23277" s="263" t="s">
        <v>6428</v>
      </c>
      <c r="B23277" s="263" t="s">
        <v>24314</v>
      </c>
      <c r="C23277" s="263" t="s">
        <v>426</v>
      </c>
      <c r="D23277" t="s">
        <v>10</v>
      </c>
    </row>
    <row r="23278" spans="1:4" x14ac:dyDescent="0.2">
      <c r="A23278" s="263" t="s">
        <v>22758</v>
      </c>
      <c r="B23278" s="263" t="s">
        <v>24314</v>
      </c>
      <c r="C23278" s="263" t="s">
        <v>426</v>
      </c>
      <c r="D23278" t="s">
        <v>10</v>
      </c>
    </row>
    <row r="23279" spans="1:4" x14ac:dyDescent="0.2">
      <c r="A23279" s="263" t="s">
        <v>6429</v>
      </c>
      <c r="B23279" s="263" t="s">
        <v>34736</v>
      </c>
      <c r="C23279" s="263" t="s">
        <v>426</v>
      </c>
      <c r="D23279" t="s">
        <v>10</v>
      </c>
    </row>
    <row r="23280" spans="1:4" x14ac:dyDescent="0.2">
      <c r="A23280" s="263" t="s">
        <v>22759</v>
      </c>
      <c r="B23280" s="263" t="s">
        <v>34736</v>
      </c>
      <c r="C23280" s="263" t="s">
        <v>426</v>
      </c>
      <c r="D23280" t="s">
        <v>10</v>
      </c>
    </row>
    <row r="23281" spans="1:4" x14ac:dyDescent="0.2">
      <c r="A23281" s="263" t="s">
        <v>6430</v>
      </c>
      <c r="B23281" s="263" t="s">
        <v>6431</v>
      </c>
      <c r="C23281" s="263" t="s">
        <v>426</v>
      </c>
      <c r="D23281" t="s">
        <v>10</v>
      </c>
    </row>
    <row r="23282" spans="1:4" x14ac:dyDescent="0.2">
      <c r="A23282" s="263" t="s">
        <v>22760</v>
      </c>
      <c r="B23282" s="263" t="s">
        <v>6431</v>
      </c>
      <c r="C23282" s="263" t="s">
        <v>426</v>
      </c>
      <c r="D23282" t="s">
        <v>10</v>
      </c>
    </row>
    <row r="23283" spans="1:4" x14ac:dyDescent="0.2">
      <c r="A23283" s="263" t="s">
        <v>6432</v>
      </c>
      <c r="B23283" s="263" t="s">
        <v>23337</v>
      </c>
      <c r="C23283" s="263" t="s">
        <v>12</v>
      </c>
      <c r="D23283" t="s">
        <v>2</v>
      </c>
    </row>
    <row r="23284" spans="1:4" x14ac:dyDescent="0.2">
      <c r="A23284" s="263" t="s">
        <v>22761</v>
      </c>
      <c r="B23284" s="263" t="s">
        <v>23337</v>
      </c>
      <c r="C23284" s="263" t="s">
        <v>12</v>
      </c>
      <c r="D23284" t="s">
        <v>2</v>
      </c>
    </row>
    <row r="23285" spans="1:4" x14ac:dyDescent="0.2">
      <c r="A23285" s="263" t="s">
        <v>6433</v>
      </c>
      <c r="B23285" s="263" t="s">
        <v>23338</v>
      </c>
      <c r="C23285" s="263" t="s">
        <v>12</v>
      </c>
      <c r="D23285" t="s">
        <v>2</v>
      </c>
    </row>
    <row r="23286" spans="1:4" x14ac:dyDescent="0.2">
      <c r="A23286" s="263" t="s">
        <v>22762</v>
      </c>
      <c r="B23286" s="263" t="s">
        <v>23338</v>
      </c>
      <c r="C23286" s="263" t="s">
        <v>12</v>
      </c>
      <c r="D23286" t="s">
        <v>2</v>
      </c>
    </row>
    <row r="23287" spans="1:4" x14ac:dyDescent="0.2">
      <c r="A23287" s="263" t="s">
        <v>6434</v>
      </c>
      <c r="B23287" s="263" t="s">
        <v>23339</v>
      </c>
      <c r="C23287" s="263" t="s">
        <v>12</v>
      </c>
      <c r="D23287" t="s">
        <v>2</v>
      </c>
    </row>
    <row r="23288" spans="1:4" x14ac:dyDescent="0.2">
      <c r="A23288" s="263" t="s">
        <v>22763</v>
      </c>
      <c r="B23288" s="263" t="s">
        <v>23339</v>
      </c>
      <c r="C23288" s="263" t="s">
        <v>12</v>
      </c>
      <c r="D23288" t="s">
        <v>2</v>
      </c>
    </row>
    <row r="23289" spans="1:4" x14ac:dyDescent="0.2">
      <c r="A23289" s="263" t="s">
        <v>6435</v>
      </c>
      <c r="B23289" s="263" t="s">
        <v>23340</v>
      </c>
      <c r="C23289" s="263" t="s">
        <v>12</v>
      </c>
      <c r="D23289" t="s">
        <v>2</v>
      </c>
    </row>
    <row r="23290" spans="1:4" x14ac:dyDescent="0.2">
      <c r="A23290" s="263" t="s">
        <v>22764</v>
      </c>
      <c r="B23290" s="263" t="s">
        <v>23340</v>
      </c>
      <c r="C23290" s="263" t="s">
        <v>12</v>
      </c>
      <c r="D23290" t="s">
        <v>2</v>
      </c>
    </row>
    <row r="23291" spans="1:4" x14ac:dyDescent="0.2">
      <c r="A23291" s="263" t="s">
        <v>6436</v>
      </c>
      <c r="B23291" s="263" t="s">
        <v>23341</v>
      </c>
      <c r="C23291" s="263" t="s">
        <v>12</v>
      </c>
      <c r="D23291" t="s">
        <v>2</v>
      </c>
    </row>
    <row r="23292" spans="1:4" x14ac:dyDescent="0.2">
      <c r="A23292" s="263" t="s">
        <v>22765</v>
      </c>
      <c r="B23292" s="263" t="s">
        <v>23341</v>
      </c>
      <c r="C23292" s="263" t="s">
        <v>12</v>
      </c>
      <c r="D23292" t="s">
        <v>2</v>
      </c>
    </row>
    <row r="23293" spans="1:4" x14ac:dyDescent="0.2">
      <c r="A23293" s="263" t="s">
        <v>6437</v>
      </c>
      <c r="B23293" s="263" t="s">
        <v>23342</v>
      </c>
      <c r="C23293" s="263" t="s">
        <v>12</v>
      </c>
      <c r="D23293" t="s">
        <v>2</v>
      </c>
    </row>
    <row r="23294" spans="1:4" x14ac:dyDescent="0.2">
      <c r="A23294" s="263" t="s">
        <v>22766</v>
      </c>
      <c r="B23294" s="263" t="s">
        <v>23342</v>
      </c>
      <c r="C23294" s="263" t="s">
        <v>12</v>
      </c>
      <c r="D23294" t="s">
        <v>2</v>
      </c>
    </row>
    <row r="23295" spans="1:4" x14ac:dyDescent="0.2">
      <c r="A23295" s="263" t="s">
        <v>6438</v>
      </c>
      <c r="B23295" s="263" t="s">
        <v>34737</v>
      </c>
      <c r="C23295" s="263" t="s">
        <v>20</v>
      </c>
      <c r="D23295" t="s">
        <v>0</v>
      </c>
    </row>
    <row r="23296" spans="1:4" x14ac:dyDescent="0.2">
      <c r="A23296" s="263" t="s">
        <v>22767</v>
      </c>
      <c r="B23296" s="263" t="s">
        <v>34737</v>
      </c>
      <c r="C23296" s="263" t="s">
        <v>20</v>
      </c>
      <c r="D23296" t="s">
        <v>0</v>
      </c>
    </row>
    <row r="23297" spans="1:4" x14ac:dyDescent="0.2">
      <c r="A23297" s="263" t="s">
        <v>6439</v>
      </c>
      <c r="B23297" s="263" t="s">
        <v>24315</v>
      </c>
      <c r="C23297" s="263" t="s">
        <v>12</v>
      </c>
      <c r="D23297" t="s">
        <v>2</v>
      </c>
    </row>
    <row r="23298" spans="1:4" x14ac:dyDescent="0.2">
      <c r="A23298" s="263" t="s">
        <v>22768</v>
      </c>
      <c r="B23298" s="263" t="s">
        <v>24315</v>
      </c>
      <c r="C23298" s="263" t="s">
        <v>12</v>
      </c>
      <c r="D23298" t="s">
        <v>2</v>
      </c>
    </row>
    <row r="23299" spans="1:4" x14ac:dyDescent="0.2">
      <c r="A23299" s="263" t="s">
        <v>6440</v>
      </c>
      <c r="B23299" s="263" t="s">
        <v>24316</v>
      </c>
      <c r="C23299" s="263" t="s">
        <v>426</v>
      </c>
      <c r="D23299" t="s">
        <v>10</v>
      </c>
    </row>
    <row r="23300" spans="1:4" x14ac:dyDescent="0.2">
      <c r="A23300" s="263" t="s">
        <v>22769</v>
      </c>
      <c r="B23300" s="263" t="s">
        <v>24316</v>
      </c>
      <c r="C23300" s="263" t="s">
        <v>426</v>
      </c>
      <c r="D23300" t="s">
        <v>10</v>
      </c>
    </row>
    <row r="23301" spans="1:4" x14ac:dyDescent="0.2">
      <c r="A23301" s="263" t="s">
        <v>6441</v>
      </c>
      <c r="B23301" s="263" t="s">
        <v>34738</v>
      </c>
      <c r="C23301" s="263" t="s">
        <v>426</v>
      </c>
      <c r="D23301" t="s">
        <v>10</v>
      </c>
    </row>
    <row r="23302" spans="1:4" x14ac:dyDescent="0.2">
      <c r="A23302" s="263" t="s">
        <v>22770</v>
      </c>
      <c r="B23302" s="263" t="s">
        <v>34738</v>
      </c>
      <c r="C23302" s="263" t="s">
        <v>426</v>
      </c>
      <c r="D23302" t="s">
        <v>10</v>
      </c>
    </row>
    <row r="23303" spans="1:4" x14ac:dyDescent="0.2">
      <c r="A23303" s="263" t="s">
        <v>6442</v>
      </c>
      <c r="B23303" s="263" t="s">
        <v>34739</v>
      </c>
      <c r="C23303" s="263" t="s">
        <v>426</v>
      </c>
      <c r="D23303" t="s">
        <v>10</v>
      </c>
    </row>
    <row r="23304" spans="1:4" x14ac:dyDescent="0.2">
      <c r="A23304" s="263" t="s">
        <v>22771</v>
      </c>
      <c r="B23304" s="263" t="s">
        <v>34739</v>
      </c>
      <c r="C23304" s="263" t="s">
        <v>426</v>
      </c>
      <c r="D23304" t="s">
        <v>10</v>
      </c>
    </row>
    <row r="23305" spans="1:4" x14ac:dyDescent="0.2">
      <c r="A23305" s="263" t="s">
        <v>6443</v>
      </c>
      <c r="B23305" s="263" t="s">
        <v>6444</v>
      </c>
      <c r="C23305" s="263" t="s">
        <v>23567</v>
      </c>
      <c r="D23305" t="s">
        <v>34973</v>
      </c>
    </row>
    <row r="23306" spans="1:4" x14ac:dyDescent="0.2">
      <c r="A23306" s="263" t="s">
        <v>22772</v>
      </c>
      <c r="B23306" s="263" t="s">
        <v>6444</v>
      </c>
      <c r="C23306" s="263" t="s">
        <v>23567</v>
      </c>
      <c r="D23306" t="s">
        <v>34973</v>
      </c>
    </row>
    <row r="23307" spans="1:4" x14ac:dyDescent="0.2">
      <c r="A23307" s="263" t="s">
        <v>6445</v>
      </c>
      <c r="B23307" s="263" t="s">
        <v>6446</v>
      </c>
      <c r="C23307" s="263" t="s">
        <v>890</v>
      </c>
      <c r="D23307" t="s">
        <v>24352</v>
      </c>
    </row>
    <row r="23308" spans="1:4" x14ac:dyDescent="0.2">
      <c r="A23308" s="263" t="s">
        <v>22773</v>
      </c>
      <c r="B23308" s="263" t="s">
        <v>6446</v>
      </c>
      <c r="C23308" s="263" t="s">
        <v>890</v>
      </c>
      <c r="D23308" t="s">
        <v>24352</v>
      </c>
    </row>
    <row r="23309" spans="1:4" x14ac:dyDescent="0.2">
      <c r="A23309" s="263" t="s">
        <v>6447</v>
      </c>
      <c r="B23309" s="263" t="s">
        <v>34740</v>
      </c>
      <c r="C23309" s="263" t="s">
        <v>12</v>
      </c>
      <c r="D23309" t="s">
        <v>2</v>
      </c>
    </row>
    <row r="23310" spans="1:4" x14ac:dyDescent="0.2">
      <c r="A23310" s="263" t="s">
        <v>22774</v>
      </c>
      <c r="B23310" s="263" t="s">
        <v>34740</v>
      </c>
      <c r="C23310" s="263" t="s">
        <v>12</v>
      </c>
      <c r="D23310" t="s">
        <v>2</v>
      </c>
    </row>
    <row r="23311" spans="1:4" x14ac:dyDescent="0.2">
      <c r="A23311" s="263" t="s">
        <v>6448</v>
      </c>
      <c r="B23311" s="263" t="s">
        <v>34741</v>
      </c>
      <c r="C23311" s="263" t="s">
        <v>12</v>
      </c>
      <c r="D23311" t="s">
        <v>2</v>
      </c>
    </row>
    <row r="23312" spans="1:4" x14ac:dyDescent="0.2">
      <c r="A23312" s="263" t="s">
        <v>22775</v>
      </c>
      <c r="B23312" s="263" t="s">
        <v>34741</v>
      </c>
      <c r="C23312" s="263" t="s">
        <v>12</v>
      </c>
      <c r="D23312" t="s">
        <v>2</v>
      </c>
    </row>
    <row r="23313" spans="1:4" x14ac:dyDescent="0.2">
      <c r="A23313" s="263" t="s">
        <v>6449</v>
      </c>
      <c r="B23313" s="263" t="s">
        <v>34742</v>
      </c>
      <c r="C23313" s="263" t="s">
        <v>890</v>
      </c>
      <c r="D23313" t="s">
        <v>24352</v>
      </c>
    </row>
    <row r="23314" spans="1:4" x14ac:dyDescent="0.2">
      <c r="A23314" s="263" t="s">
        <v>22776</v>
      </c>
      <c r="B23314" s="263" t="s">
        <v>34742</v>
      </c>
      <c r="C23314" s="263" t="s">
        <v>890</v>
      </c>
      <c r="D23314" t="s">
        <v>24352</v>
      </c>
    </row>
    <row r="23315" spans="1:4" x14ac:dyDescent="0.2">
      <c r="A23315" s="263" t="s">
        <v>6450</v>
      </c>
      <c r="B23315" s="263" t="s">
        <v>34743</v>
      </c>
      <c r="C23315" s="263" t="s">
        <v>890</v>
      </c>
      <c r="D23315" t="s">
        <v>24352</v>
      </c>
    </row>
    <row r="23316" spans="1:4" x14ac:dyDescent="0.2">
      <c r="A23316" s="263" t="s">
        <v>22777</v>
      </c>
      <c r="B23316" s="263" t="s">
        <v>34743</v>
      </c>
      <c r="C23316" s="263" t="s">
        <v>890</v>
      </c>
      <c r="D23316" t="s">
        <v>24352</v>
      </c>
    </row>
    <row r="23317" spans="1:4" x14ac:dyDescent="0.2">
      <c r="A23317" s="263" t="s">
        <v>6451</v>
      </c>
      <c r="B23317" s="263" t="s">
        <v>34744</v>
      </c>
      <c r="C23317" s="263" t="s">
        <v>890</v>
      </c>
      <c r="D23317" t="s">
        <v>24352</v>
      </c>
    </row>
    <row r="23318" spans="1:4" x14ac:dyDescent="0.2">
      <c r="A23318" s="263" t="s">
        <v>22778</v>
      </c>
      <c r="B23318" s="263" t="s">
        <v>34744</v>
      </c>
      <c r="C23318" s="263" t="s">
        <v>890</v>
      </c>
      <c r="D23318" t="s">
        <v>24352</v>
      </c>
    </row>
    <row r="23319" spans="1:4" x14ac:dyDescent="0.2">
      <c r="A23319" s="263" t="s">
        <v>6452</v>
      </c>
      <c r="B23319" s="263" t="s">
        <v>34745</v>
      </c>
      <c r="C23319" s="263" t="s">
        <v>23567</v>
      </c>
      <c r="D23319" t="s">
        <v>34973</v>
      </c>
    </row>
    <row r="23320" spans="1:4" x14ac:dyDescent="0.2">
      <c r="A23320" s="263" t="s">
        <v>22779</v>
      </c>
      <c r="B23320" s="263" t="s">
        <v>34745</v>
      </c>
      <c r="C23320" s="263" t="s">
        <v>23567</v>
      </c>
      <c r="D23320" t="s">
        <v>34973</v>
      </c>
    </row>
    <row r="23321" spans="1:4" x14ac:dyDescent="0.2">
      <c r="A23321" s="263" t="s">
        <v>6453</v>
      </c>
      <c r="B23321" s="263" t="s">
        <v>34746</v>
      </c>
      <c r="C23321" s="263" t="s">
        <v>23567</v>
      </c>
      <c r="D23321" t="s">
        <v>34973</v>
      </c>
    </row>
    <row r="23322" spans="1:4" x14ac:dyDescent="0.2">
      <c r="A23322" s="263" t="s">
        <v>22780</v>
      </c>
      <c r="B23322" s="263" t="s">
        <v>34746</v>
      </c>
      <c r="C23322" s="263" t="s">
        <v>23567</v>
      </c>
      <c r="D23322" t="s">
        <v>34973</v>
      </c>
    </row>
    <row r="23323" spans="1:4" x14ac:dyDescent="0.2">
      <c r="A23323" s="263" t="s">
        <v>6454</v>
      </c>
      <c r="B23323" s="263" t="s">
        <v>34747</v>
      </c>
      <c r="C23323" s="263" t="s">
        <v>23500</v>
      </c>
      <c r="D23323" t="s">
        <v>34972</v>
      </c>
    </row>
    <row r="23324" spans="1:4" x14ac:dyDescent="0.2">
      <c r="A23324" s="263" t="s">
        <v>22781</v>
      </c>
      <c r="B23324" s="263" t="s">
        <v>34747</v>
      </c>
      <c r="C23324" s="263" t="s">
        <v>23500</v>
      </c>
      <c r="D23324" t="s">
        <v>34972</v>
      </c>
    </row>
    <row r="23325" spans="1:4" x14ac:dyDescent="0.2">
      <c r="A23325" s="263" t="s">
        <v>6455</v>
      </c>
      <c r="B23325" s="263" t="s">
        <v>34748</v>
      </c>
      <c r="C23325" s="263" t="s">
        <v>23567</v>
      </c>
      <c r="D23325" t="s">
        <v>34973</v>
      </c>
    </row>
    <row r="23326" spans="1:4" x14ac:dyDescent="0.2">
      <c r="A23326" s="263" t="s">
        <v>22782</v>
      </c>
      <c r="B23326" s="263" t="s">
        <v>34748</v>
      </c>
      <c r="C23326" s="263" t="s">
        <v>23567</v>
      </c>
      <c r="D23326" t="s">
        <v>34973</v>
      </c>
    </row>
    <row r="23327" spans="1:4" x14ac:dyDescent="0.2">
      <c r="A23327" s="263" t="s">
        <v>6456</v>
      </c>
      <c r="B23327" s="263" t="s">
        <v>34749</v>
      </c>
      <c r="C23327" s="263" t="s">
        <v>20</v>
      </c>
      <c r="D23327" t="s">
        <v>0</v>
      </c>
    </row>
    <row r="23328" spans="1:4" x14ac:dyDescent="0.2">
      <c r="A23328" s="263" t="s">
        <v>22783</v>
      </c>
      <c r="B23328" s="263" t="s">
        <v>34749</v>
      </c>
      <c r="C23328" s="263" t="s">
        <v>20</v>
      </c>
      <c r="D23328" t="s">
        <v>0</v>
      </c>
    </row>
    <row r="23329" spans="1:4" x14ac:dyDescent="0.2">
      <c r="A23329" s="263" t="s">
        <v>6457</v>
      </c>
      <c r="B23329" s="263" t="s">
        <v>34750</v>
      </c>
      <c r="C23329" s="263" t="s">
        <v>426</v>
      </c>
      <c r="D23329" t="s">
        <v>10</v>
      </c>
    </row>
    <row r="23330" spans="1:4" x14ac:dyDescent="0.2">
      <c r="A23330" s="263" t="s">
        <v>22784</v>
      </c>
      <c r="B23330" s="263" t="s">
        <v>34750</v>
      </c>
      <c r="C23330" s="263" t="s">
        <v>426</v>
      </c>
      <c r="D23330" t="s">
        <v>10</v>
      </c>
    </row>
    <row r="23331" spans="1:4" x14ac:dyDescent="0.2">
      <c r="A23331" s="263" t="s">
        <v>6458</v>
      </c>
      <c r="B23331" s="263" t="s">
        <v>24317</v>
      </c>
      <c r="C23331" s="263" t="s">
        <v>426</v>
      </c>
      <c r="D23331" t="s">
        <v>10</v>
      </c>
    </row>
    <row r="23332" spans="1:4" x14ac:dyDescent="0.2">
      <c r="A23332" s="263" t="s">
        <v>22785</v>
      </c>
      <c r="B23332" s="263" t="s">
        <v>24317</v>
      </c>
      <c r="C23332" s="263" t="s">
        <v>426</v>
      </c>
      <c r="D23332" t="s">
        <v>10</v>
      </c>
    </row>
    <row r="23333" spans="1:4" x14ac:dyDescent="0.2">
      <c r="A23333" s="263" t="s">
        <v>6459</v>
      </c>
      <c r="B23333" s="263" t="s">
        <v>24318</v>
      </c>
      <c r="C23333" s="263" t="s">
        <v>426</v>
      </c>
      <c r="D23333" t="s">
        <v>10</v>
      </c>
    </row>
    <row r="23334" spans="1:4" x14ac:dyDescent="0.2">
      <c r="A23334" s="263" t="s">
        <v>22786</v>
      </c>
      <c r="B23334" s="263" t="s">
        <v>24318</v>
      </c>
      <c r="C23334" s="263" t="s">
        <v>426</v>
      </c>
      <c r="D23334" t="s">
        <v>10</v>
      </c>
    </row>
    <row r="23335" spans="1:4" x14ac:dyDescent="0.2">
      <c r="A23335" s="263" t="s">
        <v>6460</v>
      </c>
      <c r="B23335" s="263" t="s">
        <v>34751</v>
      </c>
      <c r="C23335" s="263" t="s">
        <v>12</v>
      </c>
      <c r="D23335" t="s">
        <v>2</v>
      </c>
    </row>
    <row r="23336" spans="1:4" x14ac:dyDescent="0.2">
      <c r="A23336" s="263" t="s">
        <v>22787</v>
      </c>
      <c r="B23336" s="263" t="s">
        <v>34751</v>
      </c>
      <c r="C23336" s="263" t="s">
        <v>12</v>
      </c>
      <c r="D23336" t="s">
        <v>2</v>
      </c>
    </row>
    <row r="23337" spans="1:4" x14ac:dyDescent="0.2">
      <c r="A23337" s="263" t="s">
        <v>6461</v>
      </c>
      <c r="B23337" s="263" t="s">
        <v>34752</v>
      </c>
      <c r="C23337" s="263" t="s">
        <v>24319</v>
      </c>
      <c r="D23337" t="s">
        <v>35203</v>
      </c>
    </row>
    <row r="23338" spans="1:4" x14ac:dyDescent="0.2">
      <c r="A23338" s="263" t="s">
        <v>22788</v>
      </c>
      <c r="B23338" s="263" t="s">
        <v>34752</v>
      </c>
      <c r="C23338" s="263" t="s">
        <v>24319</v>
      </c>
      <c r="D23338" t="s">
        <v>35203</v>
      </c>
    </row>
    <row r="23339" spans="1:4" x14ac:dyDescent="0.2">
      <c r="A23339" s="263" t="s">
        <v>6462</v>
      </c>
      <c r="B23339" s="263" t="s">
        <v>34753</v>
      </c>
      <c r="C23339" s="263" t="s">
        <v>24320</v>
      </c>
      <c r="D23339" t="s">
        <v>35204</v>
      </c>
    </row>
    <row r="23340" spans="1:4" x14ac:dyDescent="0.2">
      <c r="A23340" s="263" t="s">
        <v>22789</v>
      </c>
      <c r="B23340" s="263" t="s">
        <v>34753</v>
      </c>
      <c r="C23340" s="263" t="s">
        <v>24320</v>
      </c>
      <c r="D23340" t="s">
        <v>35204</v>
      </c>
    </row>
    <row r="23341" spans="1:4" x14ac:dyDescent="0.2">
      <c r="A23341" s="263" t="s">
        <v>6463</v>
      </c>
      <c r="B23341" s="263" t="s">
        <v>34754</v>
      </c>
      <c r="C23341" s="263" t="s">
        <v>24320</v>
      </c>
      <c r="D23341" t="s">
        <v>35204</v>
      </c>
    </row>
    <row r="23342" spans="1:4" x14ac:dyDescent="0.2">
      <c r="A23342" s="263" t="s">
        <v>22790</v>
      </c>
      <c r="B23342" s="263" t="s">
        <v>34754</v>
      </c>
      <c r="C23342" s="263" t="s">
        <v>24320</v>
      </c>
      <c r="D23342" t="s">
        <v>35204</v>
      </c>
    </row>
    <row r="23343" spans="1:4" x14ac:dyDescent="0.2">
      <c r="A23343" s="263" t="s">
        <v>6464</v>
      </c>
      <c r="B23343" s="263" t="s">
        <v>34755</v>
      </c>
      <c r="C23343" s="263" t="s">
        <v>24320</v>
      </c>
      <c r="D23343" t="s">
        <v>35204</v>
      </c>
    </row>
    <row r="23344" spans="1:4" x14ac:dyDescent="0.2">
      <c r="A23344" s="263" t="s">
        <v>22791</v>
      </c>
      <c r="B23344" s="263" t="s">
        <v>34755</v>
      </c>
      <c r="C23344" s="263" t="s">
        <v>24320</v>
      </c>
      <c r="D23344" t="s">
        <v>35204</v>
      </c>
    </row>
    <row r="23345" spans="1:4" x14ac:dyDescent="0.2">
      <c r="A23345" s="263" t="s">
        <v>6465</v>
      </c>
      <c r="B23345" s="263" t="s">
        <v>34756</v>
      </c>
      <c r="C23345" s="263" t="s">
        <v>24320</v>
      </c>
      <c r="D23345" t="s">
        <v>35204</v>
      </c>
    </row>
    <row r="23346" spans="1:4" x14ac:dyDescent="0.2">
      <c r="A23346" s="263" t="s">
        <v>22792</v>
      </c>
      <c r="B23346" s="263" t="s">
        <v>34756</v>
      </c>
      <c r="C23346" s="263" t="s">
        <v>24320</v>
      </c>
      <c r="D23346" t="s">
        <v>35204</v>
      </c>
    </row>
    <row r="23347" spans="1:4" x14ac:dyDescent="0.2">
      <c r="A23347" s="263" t="s">
        <v>6466</v>
      </c>
      <c r="B23347" s="263" t="s">
        <v>34757</v>
      </c>
      <c r="C23347" s="263" t="s">
        <v>24320</v>
      </c>
      <c r="D23347" t="s">
        <v>35204</v>
      </c>
    </row>
    <row r="23348" spans="1:4" x14ac:dyDescent="0.2">
      <c r="A23348" s="263" t="s">
        <v>22793</v>
      </c>
      <c r="B23348" s="263" t="s">
        <v>34757</v>
      </c>
      <c r="C23348" s="263" t="s">
        <v>24320</v>
      </c>
      <c r="D23348" t="s">
        <v>35204</v>
      </c>
    </row>
    <row r="23349" spans="1:4" x14ac:dyDescent="0.2">
      <c r="A23349" s="263" t="s">
        <v>6467</v>
      </c>
      <c r="B23349" s="263" t="s">
        <v>34758</v>
      </c>
      <c r="C23349" s="263" t="s">
        <v>24320</v>
      </c>
      <c r="D23349" t="s">
        <v>35204</v>
      </c>
    </row>
    <row r="23350" spans="1:4" x14ac:dyDescent="0.2">
      <c r="A23350" s="263" t="s">
        <v>22794</v>
      </c>
      <c r="B23350" s="263" t="s">
        <v>34758</v>
      </c>
      <c r="C23350" s="263" t="s">
        <v>24320</v>
      </c>
      <c r="D23350" t="s">
        <v>35204</v>
      </c>
    </row>
    <row r="23351" spans="1:4" x14ac:dyDescent="0.2">
      <c r="A23351" s="263" t="s">
        <v>6468</v>
      </c>
      <c r="B23351" s="263" t="s">
        <v>34759</v>
      </c>
      <c r="C23351" s="263" t="s">
        <v>24304</v>
      </c>
      <c r="D23351" t="s">
        <v>35201</v>
      </c>
    </row>
    <row r="23352" spans="1:4" x14ac:dyDescent="0.2">
      <c r="A23352" s="263" t="s">
        <v>22795</v>
      </c>
      <c r="B23352" s="263" t="s">
        <v>34759</v>
      </c>
      <c r="C23352" s="263" t="s">
        <v>24304</v>
      </c>
      <c r="D23352" t="s">
        <v>35201</v>
      </c>
    </row>
    <row r="23353" spans="1:4" x14ac:dyDescent="0.2">
      <c r="A23353" s="263" t="s">
        <v>6469</v>
      </c>
      <c r="B23353" s="263" t="s">
        <v>34760</v>
      </c>
      <c r="C23353" s="263" t="s">
        <v>24304</v>
      </c>
      <c r="D23353" t="s">
        <v>35201</v>
      </c>
    </row>
    <row r="23354" spans="1:4" x14ac:dyDescent="0.2">
      <c r="A23354" s="263" t="s">
        <v>22796</v>
      </c>
      <c r="B23354" s="263" t="s">
        <v>34760</v>
      </c>
      <c r="C23354" s="263" t="s">
        <v>24304</v>
      </c>
      <c r="D23354" t="s">
        <v>35201</v>
      </c>
    </row>
    <row r="23355" spans="1:4" x14ac:dyDescent="0.2">
      <c r="A23355" s="263" t="s">
        <v>6470</v>
      </c>
      <c r="B23355" s="263" t="s">
        <v>34761</v>
      </c>
      <c r="C23355" s="263" t="s">
        <v>426</v>
      </c>
      <c r="D23355" t="s">
        <v>10</v>
      </c>
    </row>
    <row r="23356" spans="1:4" x14ac:dyDescent="0.2">
      <c r="A23356" s="263" t="s">
        <v>22797</v>
      </c>
      <c r="B23356" s="263" t="s">
        <v>34761</v>
      </c>
      <c r="C23356" s="263" t="s">
        <v>426</v>
      </c>
      <c r="D23356" t="s">
        <v>10</v>
      </c>
    </row>
    <row r="23357" spans="1:4" x14ac:dyDescent="0.2">
      <c r="A23357" s="263" t="s">
        <v>6471</v>
      </c>
      <c r="B23357" s="263" t="s">
        <v>34762</v>
      </c>
      <c r="C23357" s="263" t="s">
        <v>24307</v>
      </c>
      <c r="D23357" t="s">
        <v>35202</v>
      </c>
    </row>
    <row r="23358" spans="1:4" x14ac:dyDescent="0.2">
      <c r="A23358" s="263" t="s">
        <v>22798</v>
      </c>
      <c r="B23358" s="263" t="s">
        <v>34762</v>
      </c>
      <c r="C23358" s="263" t="s">
        <v>24307</v>
      </c>
      <c r="D23358" t="s">
        <v>35202</v>
      </c>
    </row>
    <row r="23359" spans="1:4" x14ac:dyDescent="0.2">
      <c r="A23359" s="263" t="s">
        <v>6472</v>
      </c>
      <c r="B23359" s="263" t="s">
        <v>24321</v>
      </c>
      <c r="C23359" s="263" t="s">
        <v>12</v>
      </c>
      <c r="D23359" t="s">
        <v>2</v>
      </c>
    </row>
    <row r="23360" spans="1:4" x14ac:dyDescent="0.2">
      <c r="A23360" s="263" t="s">
        <v>22799</v>
      </c>
      <c r="B23360" s="263" t="s">
        <v>24321</v>
      </c>
      <c r="C23360" s="263" t="s">
        <v>12</v>
      </c>
      <c r="D23360" t="s">
        <v>2</v>
      </c>
    </row>
    <row r="23361" spans="1:4" x14ac:dyDescent="0.2">
      <c r="A23361" s="263" t="s">
        <v>6473</v>
      </c>
      <c r="B23361" s="263" t="s">
        <v>34763</v>
      </c>
      <c r="C23361" s="263" t="s">
        <v>12</v>
      </c>
      <c r="D23361" t="s">
        <v>2</v>
      </c>
    </row>
    <row r="23362" spans="1:4" x14ac:dyDescent="0.2">
      <c r="A23362" s="263" t="s">
        <v>22800</v>
      </c>
      <c r="B23362" s="263" t="s">
        <v>34763</v>
      </c>
      <c r="C23362" s="263" t="s">
        <v>12</v>
      </c>
      <c r="D23362" t="s">
        <v>2</v>
      </c>
    </row>
    <row r="23363" spans="1:4" x14ac:dyDescent="0.2">
      <c r="A23363" s="263" t="s">
        <v>6474</v>
      </c>
      <c r="B23363" s="263" t="s">
        <v>34764</v>
      </c>
      <c r="C23363" s="263" t="s">
        <v>12</v>
      </c>
      <c r="D23363" t="s">
        <v>2</v>
      </c>
    </row>
    <row r="23364" spans="1:4" x14ac:dyDescent="0.2">
      <c r="A23364" s="263" t="s">
        <v>22801</v>
      </c>
      <c r="B23364" s="263" t="s">
        <v>34764</v>
      </c>
      <c r="C23364" s="263" t="s">
        <v>12</v>
      </c>
      <c r="D23364" t="s">
        <v>2</v>
      </c>
    </row>
    <row r="23365" spans="1:4" x14ac:dyDescent="0.2">
      <c r="A23365" s="263" t="s">
        <v>6475</v>
      </c>
      <c r="B23365" s="263" t="s">
        <v>34765</v>
      </c>
      <c r="C23365" s="263" t="s">
        <v>6476</v>
      </c>
      <c r="D23365" t="s">
        <v>35205</v>
      </c>
    </row>
    <row r="23366" spans="1:4" x14ac:dyDescent="0.2">
      <c r="A23366" s="263" t="s">
        <v>22802</v>
      </c>
      <c r="B23366" s="263" t="s">
        <v>34765</v>
      </c>
      <c r="C23366" s="263" t="s">
        <v>6476</v>
      </c>
      <c r="D23366" t="s">
        <v>35205</v>
      </c>
    </row>
    <row r="23367" spans="1:4" x14ac:dyDescent="0.2">
      <c r="A23367" s="263" t="s">
        <v>6477</v>
      </c>
      <c r="B23367" s="263" t="s">
        <v>34766</v>
      </c>
      <c r="C23367" s="263" t="s">
        <v>23567</v>
      </c>
      <c r="D23367" t="s">
        <v>34973</v>
      </c>
    </row>
    <row r="23368" spans="1:4" x14ac:dyDescent="0.2">
      <c r="A23368" s="263" t="s">
        <v>22803</v>
      </c>
      <c r="B23368" s="263" t="s">
        <v>34766</v>
      </c>
      <c r="C23368" s="263" t="s">
        <v>23567</v>
      </c>
      <c r="D23368" t="s">
        <v>34973</v>
      </c>
    </row>
    <row r="23369" spans="1:4" x14ac:dyDescent="0.2">
      <c r="A23369" s="263" t="s">
        <v>6478</v>
      </c>
      <c r="B23369" s="263" t="s">
        <v>34767</v>
      </c>
      <c r="C23369" s="263" t="s">
        <v>24322</v>
      </c>
      <c r="D23369" t="s">
        <v>35206</v>
      </c>
    </row>
    <row r="23370" spans="1:4" x14ac:dyDescent="0.2">
      <c r="A23370" s="263" t="s">
        <v>22804</v>
      </c>
      <c r="B23370" s="263" t="s">
        <v>34767</v>
      </c>
      <c r="C23370" s="263" t="s">
        <v>24322</v>
      </c>
      <c r="D23370" t="s">
        <v>35206</v>
      </c>
    </row>
    <row r="23371" spans="1:4" x14ac:dyDescent="0.2">
      <c r="A23371" s="263" t="s">
        <v>6479</v>
      </c>
      <c r="B23371" s="263" t="s">
        <v>34768</v>
      </c>
      <c r="C23371" s="263" t="s">
        <v>23567</v>
      </c>
      <c r="D23371" t="s">
        <v>34973</v>
      </c>
    </row>
    <row r="23372" spans="1:4" x14ac:dyDescent="0.2">
      <c r="A23372" s="263" t="s">
        <v>22805</v>
      </c>
      <c r="B23372" s="263" t="s">
        <v>34768</v>
      </c>
      <c r="C23372" s="263" t="s">
        <v>23567</v>
      </c>
      <c r="D23372" t="s">
        <v>34973</v>
      </c>
    </row>
    <row r="23373" spans="1:4" x14ac:dyDescent="0.2">
      <c r="A23373" s="263" t="s">
        <v>6480</v>
      </c>
      <c r="B23373" s="263" t="s">
        <v>34769</v>
      </c>
      <c r="C23373" s="263" t="s">
        <v>20</v>
      </c>
      <c r="D23373" t="s">
        <v>0</v>
      </c>
    </row>
    <row r="23374" spans="1:4" x14ac:dyDescent="0.2">
      <c r="A23374" s="263" t="s">
        <v>22806</v>
      </c>
      <c r="B23374" s="263" t="s">
        <v>34769</v>
      </c>
      <c r="C23374" s="263" t="s">
        <v>20</v>
      </c>
      <c r="D23374" t="s">
        <v>0</v>
      </c>
    </row>
    <row r="23375" spans="1:4" x14ac:dyDescent="0.2">
      <c r="A23375" s="263" t="s">
        <v>6481</v>
      </c>
      <c r="B23375" s="263" t="s">
        <v>34770</v>
      </c>
      <c r="C23375" s="263" t="s">
        <v>24304</v>
      </c>
      <c r="D23375" t="s">
        <v>35201</v>
      </c>
    </row>
    <row r="23376" spans="1:4" x14ac:dyDescent="0.2">
      <c r="A23376" s="263" t="s">
        <v>22807</v>
      </c>
      <c r="B23376" s="263" t="s">
        <v>34770</v>
      </c>
      <c r="C23376" s="263" t="s">
        <v>24304</v>
      </c>
      <c r="D23376" t="s">
        <v>35201</v>
      </c>
    </row>
    <row r="23377" spans="1:4" x14ac:dyDescent="0.2">
      <c r="A23377" s="263" t="s">
        <v>6482</v>
      </c>
      <c r="B23377" s="263" t="s">
        <v>24323</v>
      </c>
      <c r="C23377" s="263" t="s">
        <v>20</v>
      </c>
      <c r="D23377" t="s">
        <v>0</v>
      </c>
    </row>
    <row r="23378" spans="1:4" x14ac:dyDescent="0.2">
      <c r="A23378" s="263" t="s">
        <v>22808</v>
      </c>
      <c r="B23378" s="263" t="s">
        <v>24323</v>
      </c>
      <c r="C23378" s="263" t="s">
        <v>20</v>
      </c>
      <c r="D23378" t="s">
        <v>0</v>
      </c>
    </row>
    <row r="23379" spans="1:4" x14ac:dyDescent="0.2">
      <c r="A23379" s="263" t="s">
        <v>6483</v>
      </c>
      <c r="B23379" s="263" t="s">
        <v>34771</v>
      </c>
      <c r="C23379" s="263" t="s">
        <v>20</v>
      </c>
      <c r="D23379" t="s">
        <v>0</v>
      </c>
    </row>
    <row r="23380" spans="1:4" x14ac:dyDescent="0.2">
      <c r="A23380" s="263" t="s">
        <v>22809</v>
      </c>
      <c r="B23380" s="263" t="s">
        <v>34771</v>
      </c>
      <c r="C23380" s="263" t="s">
        <v>20</v>
      </c>
      <c r="D23380" t="s">
        <v>0</v>
      </c>
    </row>
    <row r="23381" spans="1:4" x14ac:dyDescent="0.2">
      <c r="A23381" s="263" t="s">
        <v>6484</v>
      </c>
      <c r="B23381" s="263" t="s">
        <v>34772</v>
      </c>
      <c r="C23381" s="263" t="s">
        <v>20</v>
      </c>
      <c r="D23381" t="s">
        <v>0</v>
      </c>
    </row>
    <row r="23382" spans="1:4" x14ac:dyDescent="0.2">
      <c r="A23382" s="263" t="s">
        <v>22810</v>
      </c>
      <c r="B23382" s="263" t="s">
        <v>34772</v>
      </c>
      <c r="C23382" s="263" t="s">
        <v>20</v>
      </c>
      <c r="D23382" t="s">
        <v>0</v>
      </c>
    </row>
    <row r="23383" spans="1:4" x14ac:dyDescent="0.2">
      <c r="A23383" s="263" t="s">
        <v>6485</v>
      </c>
      <c r="B23383" s="263" t="s">
        <v>34773</v>
      </c>
      <c r="C23383" s="263" t="s">
        <v>24304</v>
      </c>
      <c r="D23383" t="s">
        <v>35201</v>
      </c>
    </row>
    <row r="23384" spans="1:4" x14ac:dyDescent="0.2">
      <c r="A23384" s="263" t="s">
        <v>22811</v>
      </c>
      <c r="B23384" s="263" t="s">
        <v>34773</v>
      </c>
      <c r="C23384" s="263" t="s">
        <v>24304</v>
      </c>
      <c r="D23384" t="s">
        <v>35201</v>
      </c>
    </row>
    <row r="23385" spans="1:4" x14ac:dyDescent="0.2">
      <c r="A23385" s="263" t="s">
        <v>6486</v>
      </c>
      <c r="B23385" s="263" t="s">
        <v>34774</v>
      </c>
      <c r="C23385" s="263" t="s">
        <v>24304</v>
      </c>
      <c r="D23385" t="s">
        <v>35201</v>
      </c>
    </row>
    <row r="23386" spans="1:4" x14ac:dyDescent="0.2">
      <c r="A23386" s="263" t="s">
        <v>22812</v>
      </c>
      <c r="B23386" s="263" t="s">
        <v>34774</v>
      </c>
      <c r="C23386" s="263" t="s">
        <v>24304</v>
      </c>
      <c r="D23386" t="s">
        <v>35201</v>
      </c>
    </row>
    <row r="23387" spans="1:4" x14ac:dyDescent="0.2">
      <c r="A23387" s="263" t="s">
        <v>6487</v>
      </c>
      <c r="B23387" s="263" t="s">
        <v>34775</v>
      </c>
      <c r="C23387" s="263" t="s">
        <v>24304</v>
      </c>
      <c r="D23387" t="s">
        <v>35201</v>
      </c>
    </row>
    <row r="23388" spans="1:4" x14ac:dyDescent="0.2">
      <c r="A23388" s="263" t="s">
        <v>22813</v>
      </c>
      <c r="B23388" s="263" t="s">
        <v>34775</v>
      </c>
      <c r="C23388" s="263" t="s">
        <v>24304</v>
      </c>
      <c r="D23388" t="s">
        <v>35201</v>
      </c>
    </row>
    <row r="23389" spans="1:4" x14ac:dyDescent="0.2">
      <c r="A23389" s="263" t="s">
        <v>6488</v>
      </c>
      <c r="B23389" s="263" t="s">
        <v>6489</v>
      </c>
      <c r="C23389" s="263" t="s">
        <v>20</v>
      </c>
      <c r="D23389" t="s">
        <v>0</v>
      </c>
    </row>
    <row r="23390" spans="1:4" x14ac:dyDescent="0.2">
      <c r="A23390" s="263" t="s">
        <v>22814</v>
      </c>
      <c r="B23390" s="263" t="s">
        <v>6489</v>
      </c>
      <c r="C23390" s="263" t="s">
        <v>20</v>
      </c>
      <c r="D23390" t="s">
        <v>0</v>
      </c>
    </row>
    <row r="23391" spans="1:4" x14ac:dyDescent="0.2">
      <c r="A23391" s="263" t="s">
        <v>6490</v>
      </c>
      <c r="B23391" s="263" t="s">
        <v>24324</v>
      </c>
      <c r="C23391" s="263" t="s">
        <v>12</v>
      </c>
      <c r="D23391" t="s">
        <v>2</v>
      </c>
    </row>
    <row r="23392" spans="1:4" x14ac:dyDescent="0.2">
      <c r="A23392" s="263" t="s">
        <v>22815</v>
      </c>
      <c r="B23392" s="263" t="s">
        <v>24324</v>
      </c>
      <c r="C23392" s="263" t="s">
        <v>12</v>
      </c>
      <c r="D23392" t="s">
        <v>2</v>
      </c>
    </row>
    <row r="23393" spans="1:4" x14ac:dyDescent="0.2">
      <c r="A23393" s="263" t="s">
        <v>6491</v>
      </c>
      <c r="B23393" s="263" t="s">
        <v>34776</v>
      </c>
      <c r="C23393" s="263" t="s">
        <v>23567</v>
      </c>
      <c r="D23393" t="s">
        <v>34973</v>
      </c>
    </row>
    <row r="23394" spans="1:4" x14ac:dyDescent="0.2">
      <c r="A23394" s="263" t="s">
        <v>22816</v>
      </c>
      <c r="B23394" s="263" t="s">
        <v>34776</v>
      </c>
      <c r="C23394" s="263" t="s">
        <v>23567</v>
      </c>
      <c r="D23394" t="s">
        <v>34973</v>
      </c>
    </row>
    <row r="23395" spans="1:4" x14ac:dyDescent="0.2">
      <c r="A23395" s="263" t="s">
        <v>6492</v>
      </c>
      <c r="B23395" s="263" t="s">
        <v>24325</v>
      </c>
      <c r="C23395" s="263" t="s">
        <v>20</v>
      </c>
      <c r="D23395" t="s">
        <v>0</v>
      </c>
    </row>
    <row r="23396" spans="1:4" x14ac:dyDescent="0.2">
      <c r="A23396" s="263" t="s">
        <v>22817</v>
      </c>
      <c r="B23396" s="263" t="s">
        <v>24325</v>
      </c>
      <c r="C23396" s="263" t="s">
        <v>20</v>
      </c>
      <c r="D23396" t="s">
        <v>0</v>
      </c>
    </row>
    <row r="23397" spans="1:4" x14ac:dyDescent="0.2">
      <c r="A23397" s="263" t="s">
        <v>6493</v>
      </c>
      <c r="B23397" s="263" t="s">
        <v>24326</v>
      </c>
      <c r="C23397" s="263" t="s">
        <v>20</v>
      </c>
      <c r="D23397" t="s">
        <v>0</v>
      </c>
    </row>
    <row r="23398" spans="1:4" x14ac:dyDescent="0.2">
      <c r="A23398" s="263" t="s">
        <v>22818</v>
      </c>
      <c r="B23398" s="263" t="s">
        <v>24326</v>
      </c>
      <c r="C23398" s="263" t="s">
        <v>20</v>
      </c>
      <c r="D23398" t="s">
        <v>0</v>
      </c>
    </row>
    <row r="23399" spans="1:4" x14ac:dyDescent="0.2">
      <c r="A23399" s="263" t="s">
        <v>6494</v>
      </c>
      <c r="B23399" s="263" t="s">
        <v>24327</v>
      </c>
      <c r="C23399" s="263" t="s">
        <v>20</v>
      </c>
      <c r="D23399" t="s">
        <v>0</v>
      </c>
    </row>
    <row r="23400" spans="1:4" x14ac:dyDescent="0.2">
      <c r="A23400" s="263" t="s">
        <v>22819</v>
      </c>
      <c r="B23400" s="263" t="s">
        <v>24327</v>
      </c>
      <c r="C23400" s="263" t="s">
        <v>20</v>
      </c>
      <c r="D23400" t="s">
        <v>0</v>
      </c>
    </row>
    <row r="23401" spans="1:4" x14ac:dyDescent="0.2">
      <c r="A23401" s="263" t="s">
        <v>6495</v>
      </c>
      <c r="B23401" s="263" t="s">
        <v>24328</v>
      </c>
      <c r="C23401" s="263" t="s">
        <v>20</v>
      </c>
      <c r="D23401" t="s">
        <v>0</v>
      </c>
    </row>
    <row r="23402" spans="1:4" x14ac:dyDescent="0.2">
      <c r="A23402" s="263" t="s">
        <v>22820</v>
      </c>
      <c r="B23402" s="263" t="s">
        <v>24328</v>
      </c>
      <c r="C23402" s="263" t="s">
        <v>20</v>
      </c>
      <c r="D23402" t="s">
        <v>0</v>
      </c>
    </row>
    <row r="23403" spans="1:4" x14ac:dyDescent="0.2">
      <c r="A23403" s="263" t="s">
        <v>6496</v>
      </c>
      <c r="B23403" s="263" t="s">
        <v>24329</v>
      </c>
      <c r="C23403" s="263" t="s">
        <v>20</v>
      </c>
      <c r="D23403" t="s">
        <v>0</v>
      </c>
    </row>
    <row r="23404" spans="1:4" x14ac:dyDescent="0.2">
      <c r="A23404" s="263" t="s">
        <v>22821</v>
      </c>
      <c r="B23404" s="263" t="s">
        <v>24329</v>
      </c>
      <c r="C23404" s="263" t="s">
        <v>20</v>
      </c>
      <c r="D23404" t="s">
        <v>0</v>
      </c>
    </row>
    <row r="23405" spans="1:4" x14ac:dyDescent="0.2">
      <c r="A23405" s="263" t="s">
        <v>6497</v>
      </c>
      <c r="B23405" s="263" t="s">
        <v>24330</v>
      </c>
      <c r="C23405" s="263" t="s">
        <v>20</v>
      </c>
      <c r="D23405" t="s">
        <v>0</v>
      </c>
    </row>
    <row r="23406" spans="1:4" x14ac:dyDescent="0.2">
      <c r="A23406" s="263" t="s">
        <v>22822</v>
      </c>
      <c r="B23406" s="263" t="s">
        <v>24330</v>
      </c>
      <c r="C23406" s="263" t="s">
        <v>20</v>
      </c>
      <c r="D23406" t="s">
        <v>0</v>
      </c>
    </row>
    <row r="23407" spans="1:4" x14ac:dyDescent="0.2">
      <c r="A23407" s="263" t="s">
        <v>6498</v>
      </c>
      <c r="B23407" s="263" t="s">
        <v>24331</v>
      </c>
      <c r="C23407" s="263" t="s">
        <v>20</v>
      </c>
      <c r="D23407" t="s">
        <v>0</v>
      </c>
    </row>
    <row r="23408" spans="1:4" x14ac:dyDescent="0.2">
      <c r="A23408" s="263" t="s">
        <v>22823</v>
      </c>
      <c r="B23408" s="263" t="s">
        <v>24331</v>
      </c>
      <c r="C23408" s="263" t="s">
        <v>20</v>
      </c>
      <c r="D23408" t="s">
        <v>0</v>
      </c>
    </row>
    <row r="23409" spans="1:4" x14ac:dyDescent="0.2">
      <c r="A23409" s="263" t="s">
        <v>6499</v>
      </c>
      <c r="B23409" s="263" t="s">
        <v>24332</v>
      </c>
      <c r="C23409" s="263" t="s">
        <v>20</v>
      </c>
      <c r="D23409" t="s">
        <v>0</v>
      </c>
    </row>
    <row r="23410" spans="1:4" x14ac:dyDescent="0.2">
      <c r="A23410" s="263" t="s">
        <v>22824</v>
      </c>
      <c r="B23410" s="263" t="s">
        <v>24332</v>
      </c>
      <c r="C23410" s="263" t="s">
        <v>20</v>
      </c>
      <c r="D23410" t="s">
        <v>0</v>
      </c>
    </row>
    <row r="23411" spans="1:4" x14ac:dyDescent="0.2">
      <c r="A23411" s="263" t="s">
        <v>6500</v>
      </c>
      <c r="B23411" s="263" t="s">
        <v>24333</v>
      </c>
      <c r="C23411" s="263" t="s">
        <v>20</v>
      </c>
      <c r="D23411" t="s">
        <v>0</v>
      </c>
    </row>
    <row r="23412" spans="1:4" x14ac:dyDescent="0.2">
      <c r="A23412" s="263" t="s">
        <v>22825</v>
      </c>
      <c r="B23412" s="263" t="s">
        <v>24333</v>
      </c>
      <c r="C23412" s="263" t="s">
        <v>20</v>
      </c>
      <c r="D23412" t="s">
        <v>0</v>
      </c>
    </row>
    <row r="23413" spans="1:4" x14ac:dyDescent="0.2">
      <c r="A23413" s="263" t="s">
        <v>6501</v>
      </c>
      <c r="B23413" s="263" t="s">
        <v>24334</v>
      </c>
      <c r="C23413" s="263" t="s">
        <v>23567</v>
      </c>
      <c r="D23413" t="s">
        <v>34973</v>
      </c>
    </row>
    <row r="23414" spans="1:4" x14ac:dyDescent="0.2">
      <c r="A23414" s="263" t="s">
        <v>22826</v>
      </c>
      <c r="B23414" s="263" t="s">
        <v>24334</v>
      </c>
      <c r="C23414" s="263" t="s">
        <v>23567</v>
      </c>
      <c r="D23414" t="s">
        <v>34973</v>
      </c>
    </row>
    <row r="23415" spans="1:4" x14ac:dyDescent="0.2">
      <c r="A23415" s="263" t="s">
        <v>6502</v>
      </c>
      <c r="B23415" s="263" t="s">
        <v>6503</v>
      </c>
      <c r="C23415" s="263" t="s">
        <v>12</v>
      </c>
      <c r="D23415" t="s">
        <v>2</v>
      </c>
    </row>
    <row r="23416" spans="1:4" x14ac:dyDescent="0.2">
      <c r="A23416" s="263" t="s">
        <v>22827</v>
      </c>
      <c r="B23416" s="263" t="s">
        <v>6503</v>
      </c>
      <c r="C23416" s="263" t="s">
        <v>12</v>
      </c>
      <c r="D23416" t="s">
        <v>2</v>
      </c>
    </row>
    <row r="23417" spans="1:4" x14ac:dyDescent="0.2">
      <c r="A23417" s="263" t="s">
        <v>6504</v>
      </c>
      <c r="B23417" s="263" t="s">
        <v>34777</v>
      </c>
      <c r="C23417" s="263" t="s">
        <v>23500</v>
      </c>
      <c r="D23417" t="s">
        <v>34972</v>
      </c>
    </row>
    <row r="23418" spans="1:4" x14ac:dyDescent="0.2">
      <c r="A23418" s="263" t="s">
        <v>22828</v>
      </c>
      <c r="B23418" s="263" t="s">
        <v>34777</v>
      </c>
      <c r="C23418" s="263" t="s">
        <v>23500</v>
      </c>
      <c r="D23418" t="s">
        <v>34972</v>
      </c>
    </row>
    <row r="23419" spans="1:4" x14ac:dyDescent="0.2">
      <c r="A23419" s="263" t="s">
        <v>23432</v>
      </c>
      <c r="B23419" s="263" t="s">
        <v>24294</v>
      </c>
      <c r="C23419" s="263" t="s">
        <v>20</v>
      </c>
      <c r="D23419" t="str">
        <f t="shared" ref="D23419:D23426" si="0">LOWER(C23419)</f>
        <v>m</v>
      </c>
    </row>
    <row r="23420" spans="1:4" x14ac:dyDescent="0.2">
      <c r="A23420" s="263" t="s">
        <v>23433</v>
      </c>
      <c r="B23420" s="263" t="s">
        <v>24295</v>
      </c>
      <c r="C23420" s="263" t="s">
        <v>20</v>
      </c>
      <c r="D23420" t="str">
        <f t="shared" si="0"/>
        <v>m</v>
      </c>
    </row>
    <row r="23421" spans="1:4" x14ac:dyDescent="0.2">
      <c r="A23421" s="263" t="s">
        <v>23434</v>
      </c>
      <c r="B23421" s="263" t="s">
        <v>24295</v>
      </c>
      <c r="C23421" s="263" t="s">
        <v>20</v>
      </c>
      <c r="D23421" t="str">
        <f t="shared" si="0"/>
        <v>m</v>
      </c>
    </row>
    <row r="23422" spans="1:4" x14ac:dyDescent="0.2">
      <c r="A23422" s="263" t="s">
        <v>23435</v>
      </c>
      <c r="B23422" s="263" t="s">
        <v>24296</v>
      </c>
      <c r="C23422" s="263" t="s">
        <v>20</v>
      </c>
      <c r="D23422" t="str">
        <f t="shared" si="0"/>
        <v>m</v>
      </c>
    </row>
    <row r="23423" spans="1:4" x14ac:dyDescent="0.2">
      <c r="A23423" s="263" t="s">
        <v>23436</v>
      </c>
      <c r="B23423" s="263" t="s">
        <v>24296</v>
      </c>
      <c r="C23423" s="263" t="s">
        <v>20</v>
      </c>
      <c r="D23423" t="str">
        <f t="shared" si="0"/>
        <v>m</v>
      </c>
    </row>
    <row r="23424" spans="1:4" x14ac:dyDescent="0.2">
      <c r="A23424" s="263" t="s">
        <v>23437</v>
      </c>
      <c r="B23424" s="263" t="s">
        <v>24297</v>
      </c>
      <c r="C23424" s="263" t="s">
        <v>20</v>
      </c>
      <c r="D23424" t="str">
        <f t="shared" si="0"/>
        <v>m</v>
      </c>
    </row>
    <row r="23425" spans="1:4" x14ac:dyDescent="0.2">
      <c r="A23425" s="263" t="s">
        <v>23438</v>
      </c>
      <c r="B23425" s="263" t="s">
        <v>24297</v>
      </c>
      <c r="C23425" s="263" t="s">
        <v>20</v>
      </c>
      <c r="D23425" t="str">
        <f t="shared" si="0"/>
        <v>m</v>
      </c>
    </row>
    <row r="23426" spans="1:4" x14ac:dyDescent="0.2">
      <c r="A23426" s="263" t="s">
        <v>23439</v>
      </c>
      <c r="B23426" s="263" t="s">
        <v>24298</v>
      </c>
      <c r="C23426" s="263" t="s">
        <v>20</v>
      </c>
      <c r="D23426" t="str">
        <f t="shared" si="0"/>
        <v>m</v>
      </c>
    </row>
    <row r="23427" spans="1:4" x14ac:dyDescent="0.2">
      <c r="A23427" s="263" t="s">
        <v>23440</v>
      </c>
      <c r="B23427" s="263" t="s">
        <v>24298</v>
      </c>
      <c r="C23427" s="263" t="s">
        <v>20</v>
      </c>
      <c r="D23427" t="str">
        <f t="shared" ref="D23427:D23490" si="1">LOWER(C23427)</f>
        <v>m</v>
      </c>
    </row>
    <row r="23428" spans="1:4" x14ac:dyDescent="0.2">
      <c r="A23428" s="263" t="s">
        <v>6406</v>
      </c>
      <c r="B23428" s="263" t="s">
        <v>24299</v>
      </c>
      <c r="C23428" s="263" t="s">
        <v>20</v>
      </c>
      <c r="D23428" t="str">
        <f t="shared" si="1"/>
        <v>m</v>
      </c>
    </row>
    <row r="23429" spans="1:4" x14ac:dyDescent="0.2">
      <c r="A23429" s="263" t="s">
        <v>22736</v>
      </c>
      <c r="B23429" s="263" t="s">
        <v>24299</v>
      </c>
      <c r="C23429" s="263" t="s">
        <v>20</v>
      </c>
      <c r="D23429" t="str">
        <f t="shared" si="1"/>
        <v>m</v>
      </c>
    </row>
    <row r="23430" spans="1:4" x14ac:dyDescent="0.2">
      <c r="A23430" s="263" t="s">
        <v>6407</v>
      </c>
      <c r="B23430" s="263" t="s">
        <v>24300</v>
      </c>
      <c r="C23430" s="263" t="s">
        <v>20</v>
      </c>
      <c r="D23430" t="str">
        <f t="shared" si="1"/>
        <v>m</v>
      </c>
    </row>
    <row r="23431" spans="1:4" x14ac:dyDescent="0.2">
      <c r="A23431" s="263" t="s">
        <v>22737</v>
      </c>
      <c r="B23431" s="263" t="s">
        <v>24300</v>
      </c>
      <c r="C23431" s="263" t="s">
        <v>20</v>
      </c>
      <c r="D23431" t="str">
        <f t="shared" si="1"/>
        <v>m</v>
      </c>
    </row>
    <row r="23432" spans="1:4" x14ac:dyDescent="0.2">
      <c r="A23432" s="263" t="s">
        <v>6408</v>
      </c>
      <c r="B23432" s="263" t="s">
        <v>24301</v>
      </c>
      <c r="C23432" s="263" t="s">
        <v>20</v>
      </c>
      <c r="D23432" t="str">
        <f t="shared" si="1"/>
        <v>m</v>
      </c>
    </row>
    <row r="23433" spans="1:4" x14ac:dyDescent="0.2">
      <c r="A23433" s="263" t="s">
        <v>22738</v>
      </c>
      <c r="B23433" s="263" t="s">
        <v>24301</v>
      </c>
      <c r="C23433" s="263" t="s">
        <v>20</v>
      </c>
      <c r="D23433" t="str">
        <f t="shared" si="1"/>
        <v>m</v>
      </c>
    </row>
    <row r="23434" spans="1:4" x14ac:dyDescent="0.2">
      <c r="A23434" s="263" t="s">
        <v>6409</v>
      </c>
      <c r="B23434" s="263" t="s">
        <v>24302</v>
      </c>
      <c r="C23434" s="263" t="s">
        <v>23500</v>
      </c>
      <c r="D23434" t="str">
        <f t="shared" si="1"/>
        <v>m3</v>
      </c>
    </row>
    <row r="23435" spans="1:4" x14ac:dyDescent="0.2">
      <c r="A23435" s="263" t="s">
        <v>22739</v>
      </c>
      <c r="B23435" s="263" t="s">
        <v>24302</v>
      </c>
      <c r="C23435" s="263" t="s">
        <v>23500</v>
      </c>
      <c r="D23435" t="str">
        <f t="shared" si="1"/>
        <v>m3</v>
      </c>
    </row>
    <row r="23436" spans="1:4" x14ac:dyDescent="0.2">
      <c r="A23436" s="263" t="s">
        <v>6410</v>
      </c>
      <c r="B23436" s="263" t="s">
        <v>34728</v>
      </c>
      <c r="C23436" s="263" t="s">
        <v>426</v>
      </c>
      <c r="D23436" t="str">
        <f t="shared" si="1"/>
        <v>h</v>
      </c>
    </row>
    <row r="23437" spans="1:4" x14ac:dyDescent="0.2">
      <c r="A23437" s="263" t="s">
        <v>22740</v>
      </c>
      <c r="B23437" s="263" t="s">
        <v>34728</v>
      </c>
      <c r="C23437" s="263" t="s">
        <v>426</v>
      </c>
      <c r="D23437" t="str">
        <f t="shared" si="1"/>
        <v>h</v>
      </c>
    </row>
    <row r="23438" spans="1:4" x14ac:dyDescent="0.2">
      <c r="A23438" s="263" t="s">
        <v>6411</v>
      </c>
      <c r="B23438" s="263" t="s">
        <v>24303</v>
      </c>
      <c r="C23438" s="263" t="s">
        <v>24304</v>
      </c>
      <c r="D23438" t="str">
        <f t="shared" si="1"/>
        <v>m.</v>
      </c>
    </row>
    <row r="23439" spans="1:4" x14ac:dyDescent="0.2">
      <c r="A23439" s="263" t="s">
        <v>22741</v>
      </c>
      <c r="B23439" s="263" t="s">
        <v>24303</v>
      </c>
      <c r="C23439" s="263" t="s">
        <v>24304</v>
      </c>
      <c r="D23439" t="str">
        <f t="shared" si="1"/>
        <v>m.</v>
      </c>
    </row>
    <row r="23440" spans="1:4" x14ac:dyDescent="0.2">
      <c r="A23440" s="263" t="s">
        <v>6412</v>
      </c>
      <c r="B23440" s="263" t="s">
        <v>23336</v>
      </c>
      <c r="C23440" s="263" t="s">
        <v>12</v>
      </c>
      <c r="D23440" t="str">
        <f t="shared" si="1"/>
        <v>un</v>
      </c>
    </row>
    <row r="23441" spans="1:4" x14ac:dyDescent="0.2">
      <c r="A23441" s="263" t="s">
        <v>22742</v>
      </c>
      <c r="B23441" s="263" t="s">
        <v>23336</v>
      </c>
      <c r="C23441" s="263" t="s">
        <v>12</v>
      </c>
      <c r="D23441" t="str">
        <f t="shared" si="1"/>
        <v>un</v>
      </c>
    </row>
    <row r="23442" spans="1:4" x14ac:dyDescent="0.2">
      <c r="A23442" s="263" t="s">
        <v>6413</v>
      </c>
      <c r="B23442" s="263" t="s">
        <v>24305</v>
      </c>
      <c r="C23442" s="263" t="s">
        <v>12</v>
      </c>
      <c r="D23442" t="str">
        <f t="shared" si="1"/>
        <v>un</v>
      </c>
    </row>
    <row r="23443" spans="1:4" x14ac:dyDescent="0.2">
      <c r="A23443" s="263" t="s">
        <v>22743</v>
      </c>
      <c r="B23443" s="263" t="s">
        <v>24305</v>
      </c>
      <c r="C23443" s="263" t="s">
        <v>12</v>
      </c>
      <c r="D23443" t="str">
        <f t="shared" si="1"/>
        <v>un</v>
      </c>
    </row>
    <row r="23444" spans="1:4" x14ac:dyDescent="0.2">
      <c r="A23444" s="263" t="s">
        <v>6414</v>
      </c>
      <c r="B23444" s="263" t="s">
        <v>24306</v>
      </c>
      <c r="C23444" s="263" t="s">
        <v>24307</v>
      </c>
      <c r="D23444" t="str">
        <f t="shared" si="1"/>
        <v>h.</v>
      </c>
    </row>
    <row r="23445" spans="1:4" x14ac:dyDescent="0.2">
      <c r="A23445" s="263" t="s">
        <v>22744</v>
      </c>
      <c r="B23445" s="263" t="s">
        <v>24306</v>
      </c>
      <c r="C23445" s="263" t="s">
        <v>24307</v>
      </c>
      <c r="D23445" t="str">
        <f t="shared" si="1"/>
        <v>h.</v>
      </c>
    </row>
    <row r="23446" spans="1:4" x14ac:dyDescent="0.2">
      <c r="A23446" s="263" t="s">
        <v>6415</v>
      </c>
      <c r="B23446" s="263" t="s">
        <v>24308</v>
      </c>
      <c r="C23446" s="263" t="s">
        <v>24307</v>
      </c>
      <c r="D23446" t="str">
        <f t="shared" si="1"/>
        <v>h.</v>
      </c>
    </row>
    <row r="23447" spans="1:4" x14ac:dyDescent="0.2">
      <c r="A23447" s="263" t="s">
        <v>22745</v>
      </c>
      <c r="B23447" s="263" t="s">
        <v>24308</v>
      </c>
      <c r="C23447" s="263" t="s">
        <v>24307</v>
      </c>
      <c r="D23447" t="str">
        <f t="shared" si="1"/>
        <v>h.</v>
      </c>
    </row>
    <row r="23448" spans="1:4" x14ac:dyDescent="0.2">
      <c r="A23448" s="263" t="s">
        <v>6416</v>
      </c>
      <c r="B23448" s="263" t="s">
        <v>24309</v>
      </c>
      <c r="C23448" s="263" t="s">
        <v>426</v>
      </c>
      <c r="D23448" t="str">
        <f t="shared" si="1"/>
        <v>h</v>
      </c>
    </row>
    <row r="23449" spans="1:4" x14ac:dyDescent="0.2">
      <c r="A23449" s="263" t="s">
        <v>22746</v>
      </c>
      <c r="B23449" s="263" t="s">
        <v>24309</v>
      </c>
      <c r="C23449" s="263" t="s">
        <v>426</v>
      </c>
      <c r="D23449" t="str">
        <f t="shared" si="1"/>
        <v>h</v>
      </c>
    </row>
    <row r="23450" spans="1:4" x14ac:dyDescent="0.2">
      <c r="A23450" s="263" t="s">
        <v>6417</v>
      </c>
      <c r="B23450" s="263" t="s">
        <v>34729</v>
      </c>
      <c r="C23450" s="263" t="s">
        <v>407</v>
      </c>
      <c r="D23450" t="str">
        <f t="shared" si="1"/>
        <v>km</v>
      </c>
    </row>
    <row r="23451" spans="1:4" x14ac:dyDescent="0.2">
      <c r="A23451" s="263" t="s">
        <v>22747</v>
      </c>
      <c r="B23451" s="263" t="s">
        <v>34729</v>
      </c>
      <c r="C23451" s="263" t="s">
        <v>407</v>
      </c>
      <c r="D23451" t="str">
        <f t="shared" si="1"/>
        <v>km</v>
      </c>
    </row>
    <row r="23452" spans="1:4" x14ac:dyDescent="0.2">
      <c r="A23452" s="263" t="s">
        <v>6418</v>
      </c>
      <c r="B23452" s="263" t="s">
        <v>34730</v>
      </c>
      <c r="C23452" s="263" t="s">
        <v>407</v>
      </c>
      <c r="D23452" t="str">
        <f t="shared" si="1"/>
        <v>km</v>
      </c>
    </row>
    <row r="23453" spans="1:4" x14ac:dyDescent="0.2">
      <c r="A23453" s="263" t="s">
        <v>22748</v>
      </c>
      <c r="B23453" s="263" t="s">
        <v>34730</v>
      </c>
      <c r="C23453" s="263" t="s">
        <v>407</v>
      </c>
      <c r="D23453" t="str">
        <f t="shared" si="1"/>
        <v>km</v>
      </c>
    </row>
    <row r="23454" spans="1:4" x14ac:dyDescent="0.2">
      <c r="A23454" s="263" t="s">
        <v>6419</v>
      </c>
      <c r="B23454" s="263" t="s">
        <v>34731</v>
      </c>
      <c r="C23454" s="263" t="s">
        <v>407</v>
      </c>
      <c r="D23454" t="str">
        <f t="shared" si="1"/>
        <v>km</v>
      </c>
    </row>
    <row r="23455" spans="1:4" x14ac:dyDescent="0.2">
      <c r="A23455" s="263" t="s">
        <v>22749</v>
      </c>
      <c r="B23455" s="263" t="s">
        <v>34731</v>
      </c>
      <c r="C23455" s="263" t="s">
        <v>407</v>
      </c>
      <c r="D23455" t="str">
        <f t="shared" si="1"/>
        <v>km</v>
      </c>
    </row>
    <row r="23456" spans="1:4" x14ac:dyDescent="0.2">
      <c r="A23456" s="263" t="s">
        <v>6420</v>
      </c>
      <c r="B23456" s="263" t="s">
        <v>34732</v>
      </c>
      <c r="C23456" s="263" t="s">
        <v>407</v>
      </c>
      <c r="D23456" t="str">
        <f t="shared" si="1"/>
        <v>km</v>
      </c>
    </row>
    <row r="23457" spans="1:4" x14ac:dyDescent="0.2">
      <c r="A23457" s="263" t="s">
        <v>22750</v>
      </c>
      <c r="B23457" s="263" t="s">
        <v>34732</v>
      </c>
      <c r="C23457" s="263" t="s">
        <v>407</v>
      </c>
      <c r="D23457" t="str">
        <f t="shared" si="1"/>
        <v>km</v>
      </c>
    </row>
    <row r="23458" spans="1:4" x14ac:dyDescent="0.2">
      <c r="A23458" s="263" t="s">
        <v>6421</v>
      </c>
      <c r="B23458" s="263" t="s">
        <v>34733</v>
      </c>
      <c r="C23458" s="263" t="s">
        <v>407</v>
      </c>
      <c r="D23458" t="str">
        <f t="shared" si="1"/>
        <v>km</v>
      </c>
    </row>
    <row r="23459" spans="1:4" x14ac:dyDescent="0.2">
      <c r="A23459" s="263" t="s">
        <v>22751</v>
      </c>
      <c r="B23459" s="263" t="s">
        <v>34733</v>
      </c>
      <c r="C23459" s="263" t="s">
        <v>407</v>
      </c>
      <c r="D23459" t="str">
        <f t="shared" si="1"/>
        <v>km</v>
      </c>
    </row>
    <row r="23460" spans="1:4" x14ac:dyDescent="0.2">
      <c r="A23460" s="263" t="s">
        <v>6422</v>
      </c>
      <c r="B23460" s="263" t="s">
        <v>34734</v>
      </c>
      <c r="C23460" s="263" t="s">
        <v>407</v>
      </c>
      <c r="D23460" t="str">
        <f t="shared" si="1"/>
        <v>km</v>
      </c>
    </row>
    <row r="23461" spans="1:4" x14ac:dyDescent="0.2">
      <c r="A23461" s="263" t="s">
        <v>22752</v>
      </c>
      <c r="B23461" s="263" t="s">
        <v>34734</v>
      </c>
      <c r="C23461" s="263" t="s">
        <v>407</v>
      </c>
      <c r="D23461" t="str">
        <f t="shared" si="1"/>
        <v>km</v>
      </c>
    </row>
    <row r="23462" spans="1:4" x14ac:dyDescent="0.2">
      <c r="A23462" s="263" t="s">
        <v>6423</v>
      </c>
      <c r="B23462" s="263" t="s">
        <v>24310</v>
      </c>
      <c r="C23462" s="263" t="s">
        <v>426</v>
      </c>
      <c r="D23462" t="str">
        <f t="shared" si="1"/>
        <v>h</v>
      </c>
    </row>
    <row r="23463" spans="1:4" x14ac:dyDescent="0.2">
      <c r="A23463" s="263" t="s">
        <v>22753</v>
      </c>
      <c r="B23463" s="263" t="s">
        <v>24310</v>
      </c>
      <c r="C23463" s="263" t="s">
        <v>426</v>
      </c>
      <c r="D23463" t="str">
        <f t="shared" si="1"/>
        <v>h</v>
      </c>
    </row>
    <row r="23464" spans="1:4" x14ac:dyDescent="0.2">
      <c r="A23464" s="263" t="s">
        <v>6424</v>
      </c>
      <c r="B23464" s="263" t="s">
        <v>24311</v>
      </c>
      <c r="C23464" s="263" t="s">
        <v>426</v>
      </c>
      <c r="D23464" t="str">
        <f t="shared" si="1"/>
        <v>h</v>
      </c>
    </row>
    <row r="23465" spans="1:4" x14ac:dyDescent="0.2">
      <c r="A23465" s="263" t="s">
        <v>22754</v>
      </c>
      <c r="B23465" s="263" t="s">
        <v>24311</v>
      </c>
      <c r="C23465" s="263" t="s">
        <v>426</v>
      </c>
      <c r="D23465" t="str">
        <f t="shared" si="1"/>
        <v>h</v>
      </c>
    </row>
    <row r="23466" spans="1:4" x14ac:dyDescent="0.2">
      <c r="A23466" s="263" t="s">
        <v>6425</v>
      </c>
      <c r="B23466" s="263" t="s">
        <v>24312</v>
      </c>
      <c r="C23466" s="263" t="s">
        <v>426</v>
      </c>
      <c r="D23466" t="str">
        <f t="shared" si="1"/>
        <v>h</v>
      </c>
    </row>
    <row r="23467" spans="1:4" x14ac:dyDescent="0.2">
      <c r="A23467" s="263" t="s">
        <v>22755</v>
      </c>
      <c r="B23467" s="263" t="s">
        <v>24312</v>
      </c>
      <c r="C23467" s="263" t="s">
        <v>426</v>
      </c>
      <c r="D23467" t="str">
        <f t="shared" si="1"/>
        <v>h</v>
      </c>
    </row>
    <row r="23468" spans="1:4" x14ac:dyDescent="0.2">
      <c r="A23468" s="263" t="s">
        <v>6426</v>
      </c>
      <c r="B23468" s="263" t="s">
        <v>24313</v>
      </c>
      <c r="C23468" s="263" t="s">
        <v>426</v>
      </c>
      <c r="D23468" t="str">
        <f t="shared" si="1"/>
        <v>h</v>
      </c>
    </row>
    <row r="23469" spans="1:4" x14ac:dyDescent="0.2">
      <c r="A23469" s="263" t="s">
        <v>22756</v>
      </c>
      <c r="B23469" s="263" t="s">
        <v>24313</v>
      </c>
      <c r="C23469" s="263" t="s">
        <v>426</v>
      </c>
      <c r="D23469" t="str">
        <f t="shared" si="1"/>
        <v>h</v>
      </c>
    </row>
    <row r="23470" spans="1:4" x14ac:dyDescent="0.2">
      <c r="A23470" s="263" t="s">
        <v>6427</v>
      </c>
      <c r="B23470" s="263" t="s">
        <v>34735</v>
      </c>
      <c r="C23470" s="263" t="s">
        <v>426</v>
      </c>
      <c r="D23470" t="str">
        <f t="shared" si="1"/>
        <v>h</v>
      </c>
    </row>
    <row r="23471" spans="1:4" x14ac:dyDescent="0.2">
      <c r="A23471" s="263" t="s">
        <v>22757</v>
      </c>
      <c r="B23471" s="263" t="s">
        <v>34735</v>
      </c>
      <c r="C23471" s="263" t="s">
        <v>426</v>
      </c>
      <c r="D23471" t="str">
        <f t="shared" si="1"/>
        <v>h</v>
      </c>
    </row>
    <row r="23472" spans="1:4" x14ac:dyDescent="0.2">
      <c r="A23472" s="263" t="s">
        <v>6428</v>
      </c>
      <c r="B23472" s="263" t="s">
        <v>24314</v>
      </c>
      <c r="C23472" s="263" t="s">
        <v>426</v>
      </c>
      <c r="D23472" t="str">
        <f t="shared" si="1"/>
        <v>h</v>
      </c>
    </row>
    <row r="23473" spans="1:4" x14ac:dyDescent="0.2">
      <c r="A23473" s="263" t="s">
        <v>22758</v>
      </c>
      <c r="B23473" s="263" t="s">
        <v>24314</v>
      </c>
      <c r="C23473" s="263" t="s">
        <v>426</v>
      </c>
      <c r="D23473" t="str">
        <f t="shared" si="1"/>
        <v>h</v>
      </c>
    </row>
    <row r="23474" spans="1:4" x14ac:dyDescent="0.2">
      <c r="A23474" s="263" t="s">
        <v>6429</v>
      </c>
      <c r="B23474" s="263" t="s">
        <v>34736</v>
      </c>
      <c r="C23474" s="263" t="s">
        <v>426</v>
      </c>
      <c r="D23474" t="str">
        <f t="shared" si="1"/>
        <v>h</v>
      </c>
    </row>
    <row r="23475" spans="1:4" x14ac:dyDescent="0.2">
      <c r="A23475" s="263" t="s">
        <v>22759</v>
      </c>
      <c r="B23475" s="263" t="s">
        <v>34736</v>
      </c>
      <c r="C23475" s="263" t="s">
        <v>426</v>
      </c>
      <c r="D23475" t="str">
        <f t="shared" si="1"/>
        <v>h</v>
      </c>
    </row>
    <row r="23476" spans="1:4" x14ac:dyDescent="0.2">
      <c r="A23476" s="263" t="s">
        <v>6430</v>
      </c>
      <c r="B23476" s="263" t="s">
        <v>6431</v>
      </c>
      <c r="C23476" s="263" t="s">
        <v>426</v>
      </c>
      <c r="D23476" t="str">
        <f t="shared" si="1"/>
        <v>h</v>
      </c>
    </row>
    <row r="23477" spans="1:4" x14ac:dyDescent="0.2">
      <c r="A23477" s="263" t="s">
        <v>22760</v>
      </c>
      <c r="B23477" s="263" t="s">
        <v>6431</v>
      </c>
      <c r="C23477" s="263" t="s">
        <v>426</v>
      </c>
      <c r="D23477" t="str">
        <f t="shared" si="1"/>
        <v>h</v>
      </c>
    </row>
    <row r="23478" spans="1:4" x14ac:dyDescent="0.2">
      <c r="A23478" s="263" t="s">
        <v>6432</v>
      </c>
      <c r="B23478" s="263" t="s">
        <v>23337</v>
      </c>
      <c r="C23478" s="263" t="s">
        <v>12</v>
      </c>
      <c r="D23478" t="str">
        <f t="shared" si="1"/>
        <v>un</v>
      </c>
    </row>
    <row r="23479" spans="1:4" x14ac:dyDescent="0.2">
      <c r="A23479" s="263" t="s">
        <v>22761</v>
      </c>
      <c r="B23479" s="263" t="s">
        <v>23337</v>
      </c>
      <c r="C23479" s="263" t="s">
        <v>12</v>
      </c>
      <c r="D23479" t="str">
        <f t="shared" si="1"/>
        <v>un</v>
      </c>
    </row>
    <row r="23480" spans="1:4" x14ac:dyDescent="0.2">
      <c r="A23480" s="263" t="s">
        <v>6433</v>
      </c>
      <c r="B23480" s="263" t="s">
        <v>23338</v>
      </c>
      <c r="C23480" s="263" t="s">
        <v>12</v>
      </c>
      <c r="D23480" t="str">
        <f t="shared" si="1"/>
        <v>un</v>
      </c>
    </row>
    <row r="23481" spans="1:4" x14ac:dyDescent="0.2">
      <c r="A23481" s="263" t="s">
        <v>22762</v>
      </c>
      <c r="B23481" s="263" t="s">
        <v>23338</v>
      </c>
      <c r="C23481" s="263" t="s">
        <v>12</v>
      </c>
      <c r="D23481" t="str">
        <f t="shared" si="1"/>
        <v>un</v>
      </c>
    </row>
    <row r="23482" spans="1:4" x14ac:dyDescent="0.2">
      <c r="A23482" s="263" t="s">
        <v>6434</v>
      </c>
      <c r="B23482" s="263" t="s">
        <v>23339</v>
      </c>
      <c r="C23482" s="263" t="s">
        <v>12</v>
      </c>
      <c r="D23482" t="str">
        <f t="shared" si="1"/>
        <v>un</v>
      </c>
    </row>
    <row r="23483" spans="1:4" x14ac:dyDescent="0.2">
      <c r="A23483" s="263" t="s">
        <v>22763</v>
      </c>
      <c r="B23483" s="263" t="s">
        <v>23339</v>
      </c>
      <c r="C23483" s="263" t="s">
        <v>12</v>
      </c>
      <c r="D23483" t="str">
        <f t="shared" si="1"/>
        <v>un</v>
      </c>
    </row>
    <row r="23484" spans="1:4" x14ac:dyDescent="0.2">
      <c r="A23484" s="263" t="s">
        <v>6435</v>
      </c>
      <c r="B23484" s="263" t="s">
        <v>23340</v>
      </c>
      <c r="C23484" s="263" t="s">
        <v>12</v>
      </c>
      <c r="D23484" t="str">
        <f t="shared" si="1"/>
        <v>un</v>
      </c>
    </row>
    <row r="23485" spans="1:4" x14ac:dyDescent="0.2">
      <c r="A23485" s="263" t="s">
        <v>22764</v>
      </c>
      <c r="B23485" s="263" t="s">
        <v>23340</v>
      </c>
      <c r="C23485" s="263" t="s">
        <v>12</v>
      </c>
      <c r="D23485" t="str">
        <f t="shared" si="1"/>
        <v>un</v>
      </c>
    </row>
    <row r="23486" spans="1:4" x14ac:dyDescent="0.2">
      <c r="A23486" s="263" t="s">
        <v>6436</v>
      </c>
      <c r="B23486" s="263" t="s">
        <v>23341</v>
      </c>
      <c r="C23486" s="263" t="s">
        <v>12</v>
      </c>
      <c r="D23486" t="str">
        <f t="shared" si="1"/>
        <v>un</v>
      </c>
    </row>
    <row r="23487" spans="1:4" x14ac:dyDescent="0.2">
      <c r="A23487" s="263" t="s">
        <v>22765</v>
      </c>
      <c r="B23487" s="263" t="s">
        <v>23341</v>
      </c>
      <c r="C23487" s="263" t="s">
        <v>12</v>
      </c>
      <c r="D23487" t="str">
        <f t="shared" si="1"/>
        <v>un</v>
      </c>
    </row>
    <row r="23488" spans="1:4" x14ac:dyDescent="0.2">
      <c r="A23488" s="263" t="s">
        <v>6437</v>
      </c>
      <c r="B23488" s="263" t="s">
        <v>23342</v>
      </c>
      <c r="C23488" s="263" t="s">
        <v>12</v>
      </c>
      <c r="D23488" t="str">
        <f t="shared" si="1"/>
        <v>un</v>
      </c>
    </row>
    <row r="23489" spans="1:4" x14ac:dyDescent="0.2">
      <c r="A23489" s="263" t="s">
        <v>22766</v>
      </c>
      <c r="B23489" s="263" t="s">
        <v>23342</v>
      </c>
      <c r="C23489" s="263" t="s">
        <v>12</v>
      </c>
      <c r="D23489" t="str">
        <f t="shared" si="1"/>
        <v>un</v>
      </c>
    </row>
    <row r="23490" spans="1:4" x14ac:dyDescent="0.2">
      <c r="A23490" s="263" t="s">
        <v>6438</v>
      </c>
      <c r="B23490" s="263" t="s">
        <v>34737</v>
      </c>
      <c r="C23490" s="263" t="s">
        <v>20</v>
      </c>
      <c r="D23490" t="str">
        <f t="shared" si="1"/>
        <v>m</v>
      </c>
    </row>
    <row r="23491" spans="1:4" x14ac:dyDescent="0.2">
      <c r="A23491" s="263" t="s">
        <v>22767</v>
      </c>
      <c r="B23491" s="263" t="s">
        <v>34737</v>
      </c>
      <c r="C23491" s="263" t="s">
        <v>20</v>
      </c>
      <c r="D23491" t="str">
        <f t="shared" ref="D23491:D23554" si="2">LOWER(C23491)</f>
        <v>m</v>
      </c>
    </row>
    <row r="23492" spans="1:4" x14ac:dyDescent="0.2">
      <c r="A23492" s="263" t="s">
        <v>6439</v>
      </c>
      <c r="B23492" s="263" t="s">
        <v>24315</v>
      </c>
      <c r="C23492" s="263" t="s">
        <v>12</v>
      </c>
      <c r="D23492" t="str">
        <f t="shared" si="2"/>
        <v>un</v>
      </c>
    </row>
    <row r="23493" spans="1:4" x14ac:dyDescent="0.2">
      <c r="A23493" s="263" t="s">
        <v>22768</v>
      </c>
      <c r="B23493" s="263" t="s">
        <v>24315</v>
      </c>
      <c r="C23493" s="263" t="s">
        <v>12</v>
      </c>
      <c r="D23493" t="str">
        <f t="shared" si="2"/>
        <v>un</v>
      </c>
    </row>
    <row r="23494" spans="1:4" x14ac:dyDescent="0.2">
      <c r="A23494" s="263" t="s">
        <v>6440</v>
      </c>
      <c r="B23494" s="263" t="s">
        <v>24316</v>
      </c>
      <c r="C23494" s="263" t="s">
        <v>426</v>
      </c>
      <c r="D23494" t="str">
        <f t="shared" si="2"/>
        <v>h</v>
      </c>
    </row>
    <row r="23495" spans="1:4" x14ac:dyDescent="0.2">
      <c r="A23495" s="263" t="s">
        <v>22769</v>
      </c>
      <c r="B23495" s="263" t="s">
        <v>24316</v>
      </c>
      <c r="C23495" s="263" t="s">
        <v>426</v>
      </c>
      <c r="D23495" t="str">
        <f t="shared" si="2"/>
        <v>h</v>
      </c>
    </row>
    <row r="23496" spans="1:4" x14ac:dyDescent="0.2">
      <c r="A23496" s="263" t="s">
        <v>6441</v>
      </c>
      <c r="B23496" s="263" t="s">
        <v>34738</v>
      </c>
      <c r="C23496" s="263" t="s">
        <v>426</v>
      </c>
      <c r="D23496" t="str">
        <f t="shared" si="2"/>
        <v>h</v>
      </c>
    </row>
    <row r="23497" spans="1:4" x14ac:dyDescent="0.2">
      <c r="A23497" s="263" t="s">
        <v>22770</v>
      </c>
      <c r="B23497" s="263" t="s">
        <v>34738</v>
      </c>
      <c r="C23497" s="263" t="s">
        <v>426</v>
      </c>
      <c r="D23497" t="str">
        <f t="shared" si="2"/>
        <v>h</v>
      </c>
    </row>
    <row r="23498" spans="1:4" x14ac:dyDescent="0.2">
      <c r="A23498" s="263" t="s">
        <v>6442</v>
      </c>
      <c r="B23498" s="263" t="s">
        <v>34739</v>
      </c>
      <c r="C23498" s="263" t="s">
        <v>426</v>
      </c>
      <c r="D23498" t="str">
        <f t="shared" si="2"/>
        <v>h</v>
      </c>
    </row>
    <row r="23499" spans="1:4" x14ac:dyDescent="0.2">
      <c r="A23499" s="263" t="s">
        <v>22771</v>
      </c>
      <c r="B23499" s="263" t="s">
        <v>34739</v>
      </c>
      <c r="C23499" s="263" t="s">
        <v>426</v>
      </c>
      <c r="D23499" t="str">
        <f t="shared" si="2"/>
        <v>h</v>
      </c>
    </row>
    <row r="23500" spans="1:4" x14ac:dyDescent="0.2">
      <c r="A23500" s="263" t="s">
        <v>6443</v>
      </c>
      <c r="B23500" s="263" t="s">
        <v>6444</v>
      </c>
      <c r="C23500" s="263" t="s">
        <v>23567</v>
      </c>
      <c r="D23500" t="str">
        <f t="shared" si="2"/>
        <v>m2</v>
      </c>
    </row>
    <row r="23501" spans="1:4" x14ac:dyDescent="0.2">
      <c r="A23501" s="263" t="s">
        <v>22772</v>
      </c>
      <c r="B23501" s="263" t="s">
        <v>6444</v>
      </c>
      <c r="C23501" s="263" t="s">
        <v>23567</v>
      </c>
      <c r="D23501" t="str">
        <f t="shared" si="2"/>
        <v>m2</v>
      </c>
    </row>
    <row r="23502" spans="1:4" x14ac:dyDescent="0.2">
      <c r="A23502" s="263" t="s">
        <v>6445</v>
      </c>
      <c r="B23502" s="263" t="s">
        <v>6446</v>
      </c>
      <c r="C23502" s="263" t="s">
        <v>890</v>
      </c>
      <c r="D23502" t="str">
        <f t="shared" si="2"/>
        <v>kg</v>
      </c>
    </row>
    <row r="23503" spans="1:4" x14ac:dyDescent="0.2">
      <c r="A23503" s="263" t="s">
        <v>22773</v>
      </c>
      <c r="B23503" s="263" t="s">
        <v>6446</v>
      </c>
      <c r="C23503" s="263" t="s">
        <v>890</v>
      </c>
      <c r="D23503" t="str">
        <f t="shared" si="2"/>
        <v>kg</v>
      </c>
    </row>
    <row r="23504" spans="1:4" x14ac:dyDescent="0.2">
      <c r="A23504" s="263" t="s">
        <v>6447</v>
      </c>
      <c r="B23504" s="263" t="s">
        <v>34740</v>
      </c>
      <c r="C23504" s="263" t="s">
        <v>12</v>
      </c>
      <c r="D23504" t="str">
        <f t="shared" si="2"/>
        <v>un</v>
      </c>
    </row>
    <row r="23505" spans="1:4" x14ac:dyDescent="0.2">
      <c r="A23505" s="263" t="s">
        <v>22774</v>
      </c>
      <c r="B23505" s="263" t="s">
        <v>34740</v>
      </c>
      <c r="C23505" s="263" t="s">
        <v>12</v>
      </c>
      <c r="D23505" t="str">
        <f t="shared" si="2"/>
        <v>un</v>
      </c>
    </row>
    <row r="23506" spans="1:4" x14ac:dyDescent="0.2">
      <c r="A23506" s="263" t="s">
        <v>6448</v>
      </c>
      <c r="B23506" s="263" t="s">
        <v>34741</v>
      </c>
      <c r="C23506" s="263" t="s">
        <v>12</v>
      </c>
      <c r="D23506" t="str">
        <f t="shared" si="2"/>
        <v>un</v>
      </c>
    </row>
    <row r="23507" spans="1:4" x14ac:dyDescent="0.2">
      <c r="A23507" s="263" t="s">
        <v>22775</v>
      </c>
      <c r="B23507" s="263" t="s">
        <v>34741</v>
      </c>
      <c r="C23507" s="263" t="s">
        <v>12</v>
      </c>
      <c r="D23507" t="str">
        <f t="shared" si="2"/>
        <v>un</v>
      </c>
    </row>
    <row r="23508" spans="1:4" x14ac:dyDescent="0.2">
      <c r="A23508" s="263" t="s">
        <v>6449</v>
      </c>
      <c r="B23508" s="263" t="s">
        <v>34742</v>
      </c>
      <c r="C23508" s="263" t="s">
        <v>890</v>
      </c>
      <c r="D23508" t="str">
        <f t="shared" si="2"/>
        <v>kg</v>
      </c>
    </row>
    <row r="23509" spans="1:4" x14ac:dyDescent="0.2">
      <c r="A23509" s="263" t="s">
        <v>22776</v>
      </c>
      <c r="B23509" s="263" t="s">
        <v>34742</v>
      </c>
      <c r="C23509" s="263" t="s">
        <v>890</v>
      </c>
      <c r="D23509" t="str">
        <f t="shared" si="2"/>
        <v>kg</v>
      </c>
    </row>
    <row r="23510" spans="1:4" x14ac:dyDescent="0.2">
      <c r="A23510" s="263" t="s">
        <v>6450</v>
      </c>
      <c r="B23510" s="263" t="s">
        <v>34743</v>
      </c>
      <c r="C23510" s="263" t="s">
        <v>890</v>
      </c>
      <c r="D23510" t="str">
        <f t="shared" si="2"/>
        <v>kg</v>
      </c>
    </row>
    <row r="23511" spans="1:4" x14ac:dyDescent="0.2">
      <c r="A23511" s="263" t="s">
        <v>22777</v>
      </c>
      <c r="B23511" s="263" t="s">
        <v>34743</v>
      </c>
      <c r="C23511" s="263" t="s">
        <v>890</v>
      </c>
      <c r="D23511" t="str">
        <f t="shared" si="2"/>
        <v>kg</v>
      </c>
    </row>
    <row r="23512" spans="1:4" x14ac:dyDescent="0.2">
      <c r="A23512" s="263" t="s">
        <v>6451</v>
      </c>
      <c r="B23512" s="263" t="s">
        <v>34744</v>
      </c>
      <c r="C23512" s="263" t="s">
        <v>890</v>
      </c>
      <c r="D23512" t="str">
        <f t="shared" si="2"/>
        <v>kg</v>
      </c>
    </row>
    <row r="23513" spans="1:4" x14ac:dyDescent="0.2">
      <c r="A23513" s="263" t="s">
        <v>22778</v>
      </c>
      <c r="B23513" s="263" t="s">
        <v>34744</v>
      </c>
      <c r="C23513" s="263" t="s">
        <v>890</v>
      </c>
      <c r="D23513" t="str">
        <f t="shared" si="2"/>
        <v>kg</v>
      </c>
    </row>
    <row r="23514" spans="1:4" x14ac:dyDescent="0.2">
      <c r="A23514" s="263" t="s">
        <v>6452</v>
      </c>
      <c r="B23514" s="263" t="s">
        <v>34745</v>
      </c>
      <c r="C23514" s="263" t="s">
        <v>23567</v>
      </c>
      <c r="D23514" t="str">
        <f t="shared" si="2"/>
        <v>m2</v>
      </c>
    </row>
    <row r="23515" spans="1:4" x14ac:dyDescent="0.2">
      <c r="A23515" s="263" t="s">
        <v>22779</v>
      </c>
      <c r="B23515" s="263" t="s">
        <v>34745</v>
      </c>
      <c r="C23515" s="263" t="s">
        <v>23567</v>
      </c>
      <c r="D23515" t="str">
        <f t="shared" si="2"/>
        <v>m2</v>
      </c>
    </row>
    <row r="23516" spans="1:4" x14ac:dyDescent="0.2">
      <c r="A23516" s="263" t="s">
        <v>6453</v>
      </c>
      <c r="B23516" s="263" t="s">
        <v>34746</v>
      </c>
      <c r="C23516" s="263" t="s">
        <v>23567</v>
      </c>
      <c r="D23516" t="str">
        <f t="shared" si="2"/>
        <v>m2</v>
      </c>
    </row>
    <row r="23517" spans="1:4" x14ac:dyDescent="0.2">
      <c r="A23517" s="263" t="s">
        <v>22780</v>
      </c>
      <c r="B23517" s="263" t="s">
        <v>34746</v>
      </c>
      <c r="C23517" s="263" t="s">
        <v>23567</v>
      </c>
      <c r="D23517" t="str">
        <f t="shared" si="2"/>
        <v>m2</v>
      </c>
    </row>
    <row r="23518" spans="1:4" x14ac:dyDescent="0.2">
      <c r="A23518" s="263" t="s">
        <v>6454</v>
      </c>
      <c r="B23518" s="263" t="s">
        <v>34747</v>
      </c>
      <c r="C23518" s="263" t="s">
        <v>23500</v>
      </c>
      <c r="D23518" t="str">
        <f t="shared" si="2"/>
        <v>m3</v>
      </c>
    </row>
    <row r="23519" spans="1:4" x14ac:dyDescent="0.2">
      <c r="A23519" s="263" t="s">
        <v>22781</v>
      </c>
      <c r="B23519" s="263" t="s">
        <v>34747</v>
      </c>
      <c r="C23519" s="263" t="s">
        <v>23500</v>
      </c>
      <c r="D23519" t="str">
        <f t="shared" si="2"/>
        <v>m3</v>
      </c>
    </row>
    <row r="23520" spans="1:4" x14ac:dyDescent="0.2">
      <c r="A23520" s="263" t="s">
        <v>6455</v>
      </c>
      <c r="B23520" s="263" t="s">
        <v>34748</v>
      </c>
      <c r="C23520" s="263" t="s">
        <v>23567</v>
      </c>
      <c r="D23520" t="str">
        <f t="shared" si="2"/>
        <v>m2</v>
      </c>
    </row>
    <row r="23521" spans="1:4" x14ac:dyDescent="0.2">
      <c r="A23521" s="263" t="s">
        <v>22782</v>
      </c>
      <c r="B23521" s="263" t="s">
        <v>34748</v>
      </c>
      <c r="C23521" s="263" t="s">
        <v>23567</v>
      </c>
      <c r="D23521" t="str">
        <f t="shared" si="2"/>
        <v>m2</v>
      </c>
    </row>
    <row r="23522" spans="1:4" x14ac:dyDescent="0.2">
      <c r="A23522" s="263" t="s">
        <v>6456</v>
      </c>
      <c r="B23522" s="263" t="s">
        <v>34749</v>
      </c>
      <c r="C23522" s="263" t="s">
        <v>20</v>
      </c>
      <c r="D23522" t="str">
        <f t="shared" si="2"/>
        <v>m</v>
      </c>
    </row>
    <row r="23523" spans="1:4" x14ac:dyDescent="0.2">
      <c r="A23523" s="263" t="s">
        <v>22783</v>
      </c>
      <c r="B23523" s="263" t="s">
        <v>34749</v>
      </c>
      <c r="C23523" s="263" t="s">
        <v>20</v>
      </c>
      <c r="D23523" t="str">
        <f t="shared" si="2"/>
        <v>m</v>
      </c>
    </row>
    <row r="23524" spans="1:4" x14ac:dyDescent="0.2">
      <c r="A23524" s="263" t="s">
        <v>6457</v>
      </c>
      <c r="B23524" s="263" t="s">
        <v>34750</v>
      </c>
      <c r="C23524" s="263" t="s">
        <v>426</v>
      </c>
      <c r="D23524" t="str">
        <f t="shared" si="2"/>
        <v>h</v>
      </c>
    </row>
    <row r="23525" spans="1:4" x14ac:dyDescent="0.2">
      <c r="A23525" s="263" t="s">
        <v>22784</v>
      </c>
      <c r="B23525" s="263" t="s">
        <v>34750</v>
      </c>
      <c r="C23525" s="263" t="s">
        <v>426</v>
      </c>
      <c r="D23525" t="str">
        <f t="shared" si="2"/>
        <v>h</v>
      </c>
    </row>
    <row r="23526" spans="1:4" x14ac:dyDescent="0.2">
      <c r="A23526" s="263" t="s">
        <v>6458</v>
      </c>
      <c r="B23526" s="263" t="s">
        <v>24317</v>
      </c>
      <c r="C23526" s="263" t="s">
        <v>426</v>
      </c>
      <c r="D23526" t="str">
        <f t="shared" si="2"/>
        <v>h</v>
      </c>
    </row>
    <row r="23527" spans="1:4" x14ac:dyDescent="0.2">
      <c r="A23527" s="263" t="s">
        <v>22785</v>
      </c>
      <c r="B23527" s="263" t="s">
        <v>24317</v>
      </c>
      <c r="C23527" s="263" t="s">
        <v>426</v>
      </c>
      <c r="D23527" t="str">
        <f t="shared" si="2"/>
        <v>h</v>
      </c>
    </row>
    <row r="23528" spans="1:4" x14ac:dyDescent="0.2">
      <c r="A23528" s="263" t="s">
        <v>6459</v>
      </c>
      <c r="B23528" s="263" t="s">
        <v>24318</v>
      </c>
      <c r="C23528" s="263" t="s">
        <v>426</v>
      </c>
      <c r="D23528" t="str">
        <f t="shared" si="2"/>
        <v>h</v>
      </c>
    </row>
    <row r="23529" spans="1:4" x14ac:dyDescent="0.2">
      <c r="A23529" s="263" t="s">
        <v>22786</v>
      </c>
      <c r="B23529" s="263" t="s">
        <v>24318</v>
      </c>
      <c r="C23529" s="263" t="s">
        <v>426</v>
      </c>
      <c r="D23529" t="str">
        <f t="shared" si="2"/>
        <v>h</v>
      </c>
    </row>
    <row r="23530" spans="1:4" x14ac:dyDescent="0.2">
      <c r="A23530" s="263" t="s">
        <v>6460</v>
      </c>
      <c r="B23530" s="263" t="s">
        <v>34751</v>
      </c>
      <c r="C23530" s="263" t="s">
        <v>12</v>
      </c>
      <c r="D23530" t="str">
        <f t="shared" si="2"/>
        <v>un</v>
      </c>
    </row>
    <row r="23531" spans="1:4" x14ac:dyDescent="0.2">
      <c r="A23531" s="263" t="s">
        <v>22787</v>
      </c>
      <c r="B23531" s="263" t="s">
        <v>34751</v>
      </c>
      <c r="C23531" s="263" t="s">
        <v>12</v>
      </c>
      <c r="D23531" t="str">
        <f t="shared" si="2"/>
        <v>un</v>
      </c>
    </row>
    <row r="23532" spans="1:4" x14ac:dyDescent="0.2">
      <c r="A23532" s="263" t="s">
        <v>6461</v>
      </c>
      <c r="B23532" s="263" t="s">
        <v>34752</v>
      </c>
      <c r="C23532" s="263" t="s">
        <v>24319</v>
      </c>
      <c r="D23532" t="str">
        <f t="shared" si="2"/>
        <v>m3.</v>
      </c>
    </row>
    <row r="23533" spans="1:4" x14ac:dyDescent="0.2">
      <c r="A23533" s="263" t="s">
        <v>22788</v>
      </c>
      <c r="B23533" s="263" t="s">
        <v>34752</v>
      </c>
      <c r="C23533" s="263" t="s">
        <v>24319</v>
      </c>
      <c r="D23533" t="str">
        <f t="shared" si="2"/>
        <v>m3.</v>
      </c>
    </row>
    <row r="23534" spans="1:4" x14ac:dyDescent="0.2">
      <c r="A23534" s="263" t="s">
        <v>6462</v>
      </c>
      <c r="B23534" s="263" t="s">
        <v>34753</v>
      </c>
      <c r="C23534" s="263" t="s">
        <v>24320</v>
      </c>
      <c r="D23534" t="str">
        <f t="shared" si="2"/>
        <v>m2.</v>
      </c>
    </row>
    <row r="23535" spans="1:4" x14ac:dyDescent="0.2">
      <c r="A23535" s="263" t="s">
        <v>22789</v>
      </c>
      <c r="B23535" s="263" t="s">
        <v>34753</v>
      </c>
      <c r="C23535" s="263" t="s">
        <v>24320</v>
      </c>
      <c r="D23535" t="str">
        <f t="shared" si="2"/>
        <v>m2.</v>
      </c>
    </row>
    <row r="23536" spans="1:4" x14ac:dyDescent="0.2">
      <c r="A23536" s="263" t="s">
        <v>6463</v>
      </c>
      <c r="B23536" s="263" t="s">
        <v>34754</v>
      </c>
      <c r="C23536" s="263" t="s">
        <v>24320</v>
      </c>
      <c r="D23536" t="str">
        <f t="shared" si="2"/>
        <v>m2.</v>
      </c>
    </row>
    <row r="23537" spans="1:4" x14ac:dyDescent="0.2">
      <c r="A23537" s="263" t="s">
        <v>22790</v>
      </c>
      <c r="B23537" s="263" t="s">
        <v>34754</v>
      </c>
      <c r="C23537" s="263" t="s">
        <v>24320</v>
      </c>
      <c r="D23537" t="str">
        <f t="shared" si="2"/>
        <v>m2.</v>
      </c>
    </row>
    <row r="23538" spans="1:4" x14ac:dyDescent="0.2">
      <c r="A23538" s="263" t="s">
        <v>6464</v>
      </c>
      <c r="B23538" s="263" t="s">
        <v>34755</v>
      </c>
      <c r="C23538" s="263" t="s">
        <v>24320</v>
      </c>
      <c r="D23538" t="str">
        <f t="shared" si="2"/>
        <v>m2.</v>
      </c>
    </row>
    <row r="23539" spans="1:4" x14ac:dyDescent="0.2">
      <c r="A23539" s="263" t="s">
        <v>22791</v>
      </c>
      <c r="B23539" s="263" t="s">
        <v>34755</v>
      </c>
      <c r="C23539" s="263" t="s">
        <v>24320</v>
      </c>
      <c r="D23539" t="str">
        <f t="shared" si="2"/>
        <v>m2.</v>
      </c>
    </row>
    <row r="23540" spans="1:4" x14ac:dyDescent="0.2">
      <c r="A23540" s="263" t="s">
        <v>6465</v>
      </c>
      <c r="B23540" s="263" t="s">
        <v>34756</v>
      </c>
      <c r="C23540" s="263" t="s">
        <v>24320</v>
      </c>
      <c r="D23540" t="str">
        <f t="shared" si="2"/>
        <v>m2.</v>
      </c>
    </row>
    <row r="23541" spans="1:4" x14ac:dyDescent="0.2">
      <c r="A23541" s="263" t="s">
        <v>22792</v>
      </c>
      <c r="B23541" s="263" t="s">
        <v>34756</v>
      </c>
      <c r="C23541" s="263" t="s">
        <v>24320</v>
      </c>
      <c r="D23541" t="str">
        <f t="shared" si="2"/>
        <v>m2.</v>
      </c>
    </row>
    <row r="23542" spans="1:4" x14ac:dyDescent="0.2">
      <c r="A23542" s="263" t="s">
        <v>6466</v>
      </c>
      <c r="B23542" s="263" t="s">
        <v>34757</v>
      </c>
      <c r="C23542" s="263" t="s">
        <v>24320</v>
      </c>
      <c r="D23542" t="str">
        <f t="shared" si="2"/>
        <v>m2.</v>
      </c>
    </row>
    <row r="23543" spans="1:4" x14ac:dyDescent="0.2">
      <c r="A23543" s="263" t="s">
        <v>22793</v>
      </c>
      <c r="B23543" s="263" t="s">
        <v>34757</v>
      </c>
      <c r="C23543" s="263" t="s">
        <v>24320</v>
      </c>
      <c r="D23543" t="str">
        <f t="shared" si="2"/>
        <v>m2.</v>
      </c>
    </row>
    <row r="23544" spans="1:4" x14ac:dyDescent="0.2">
      <c r="A23544" s="263" t="s">
        <v>6467</v>
      </c>
      <c r="B23544" s="263" t="s">
        <v>34758</v>
      </c>
      <c r="C23544" s="263" t="s">
        <v>24320</v>
      </c>
      <c r="D23544" t="str">
        <f t="shared" si="2"/>
        <v>m2.</v>
      </c>
    </row>
    <row r="23545" spans="1:4" x14ac:dyDescent="0.2">
      <c r="A23545" s="263" t="s">
        <v>22794</v>
      </c>
      <c r="B23545" s="263" t="s">
        <v>34758</v>
      </c>
      <c r="C23545" s="263" t="s">
        <v>24320</v>
      </c>
      <c r="D23545" t="str">
        <f t="shared" si="2"/>
        <v>m2.</v>
      </c>
    </row>
    <row r="23546" spans="1:4" x14ac:dyDescent="0.2">
      <c r="A23546" s="263" t="s">
        <v>6468</v>
      </c>
      <c r="B23546" s="263" t="s">
        <v>34759</v>
      </c>
      <c r="C23546" s="263" t="s">
        <v>24304</v>
      </c>
      <c r="D23546" t="str">
        <f t="shared" si="2"/>
        <v>m.</v>
      </c>
    </row>
    <row r="23547" spans="1:4" x14ac:dyDescent="0.2">
      <c r="A23547" s="263" t="s">
        <v>22795</v>
      </c>
      <c r="B23547" s="263" t="s">
        <v>34759</v>
      </c>
      <c r="C23547" s="263" t="s">
        <v>24304</v>
      </c>
      <c r="D23547" t="str">
        <f t="shared" si="2"/>
        <v>m.</v>
      </c>
    </row>
    <row r="23548" spans="1:4" x14ac:dyDescent="0.2">
      <c r="A23548" s="263" t="s">
        <v>6469</v>
      </c>
      <c r="B23548" s="263" t="s">
        <v>34760</v>
      </c>
      <c r="C23548" s="263" t="s">
        <v>24304</v>
      </c>
      <c r="D23548" t="str">
        <f t="shared" si="2"/>
        <v>m.</v>
      </c>
    </row>
    <row r="23549" spans="1:4" x14ac:dyDescent="0.2">
      <c r="A23549" s="263" t="s">
        <v>22796</v>
      </c>
      <c r="B23549" s="263" t="s">
        <v>34760</v>
      </c>
      <c r="C23549" s="263" t="s">
        <v>24304</v>
      </c>
      <c r="D23549" t="str">
        <f t="shared" si="2"/>
        <v>m.</v>
      </c>
    </row>
    <row r="23550" spans="1:4" x14ac:dyDescent="0.2">
      <c r="A23550" s="263" t="s">
        <v>6470</v>
      </c>
      <c r="B23550" s="263" t="s">
        <v>34761</v>
      </c>
      <c r="C23550" s="263" t="s">
        <v>426</v>
      </c>
      <c r="D23550" t="str">
        <f t="shared" si="2"/>
        <v>h</v>
      </c>
    </row>
    <row r="23551" spans="1:4" x14ac:dyDescent="0.2">
      <c r="A23551" s="263" t="s">
        <v>22797</v>
      </c>
      <c r="B23551" s="263" t="s">
        <v>34761</v>
      </c>
      <c r="C23551" s="263" t="s">
        <v>426</v>
      </c>
      <c r="D23551" t="str">
        <f t="shared" si="2"/>
        <v>h</v>
      </c>
    </row>
    <row r="23552" spans="1:4" x14ac:dyDescent="0.2">
      <c r="A23552" s="263" t="s">
        <v>6471</v>
      </c>
      <c r="B23552" s="263" t="s">
        <v>34762</v>
      </c>
      <c r="C23552" s="263" t="s">
        <v>24307</v>
      </c>
      <c r="D23552" t="str">
        <f t="shared" si="2"/>
        <v>h.</v>
      </c>
    </row>
    <row r="23553" spans="1:4" x14ac:dyDescent="0.2">
      <c r="A23553" s="263" t="s">
        <v>22798</v>
      </c>
      <c r="B23553" s="263" t="s">
        <v>34762</v>
      </c>
      <c r="C23553" s="263" t="s">
        <v>24307</v>
      </c>
      <c r="D23553" t="str">
        <f t="shared" si="2"/>
        <v>h.</v>
      </c>
    </row>
    <row r="23554" spans="1:4" x14ac:dyDescent="0.2">
      <c r="A23554" s="263" t="s">
        <v>6472</v>
      </c>
      <c r="B23554" s="263" t="s">
        <v>24321</v>
      </c>
      <c r="C23554" s="263" t="s">
        <v>12</v>
      </c>
      <c r="D23554" t="str">
        <f t="shared" si="2"/>
        <v>un</v>
      </c>
    </row>
    <row r="23555" spans="1:4" x14ac:dyDescent="0.2">
      <c r="A23555" s="263" t="s">
        <v>22799</v>
      </c>
      <c r="B23555" s="263" t="s">
        <v>24321</v>
      </c>
      <c r="C23555" s="263" t="s">
        <v>12</v>
      </c>
      <c r="D23555" t="str">
        <f t="shared" ref="D23555:D23614" si="3">LOWER(C23555)</f>
        <v>un</v>
      </c>
    </row>
    <row r="23556" spans="1:4" x14ac:dyDescent="0.2">
      <c r="A23556" s="263" t="s">
        <v>6473</v>
      </c>
      <c r="B23556" s="263" t="s">
        <v>34763</v>
      </c>
      <c r="C23556" s="263" t="s">
        <v>12</v>
      </c>
      <c r="D23556" t="str">
        <f t="shared" si="3"/>
        <v>un</v>
      </c>
    </row>
    <row r="23557" spans="1:4" x14ac:dyDescent="0.2">
      <c r="A23557" s="263" t="s">
        <v>22800</v>
      </c>
      <c r="B23557" s="263" t="s">
        <v>34763</v>
      </c>
      <c r="C23557" s="263" t="s">
        <v>12</v>
      </c>
      <c r="D23557" t="str">
        <f t="shared" si="3"/>
        <v>un</v>
      </c>
    </row>
    <row r="23558" spans="1:4" x14ac:dyDescent="0.2">
      <c r="A23558" s="263" t="s">
        <v>6474</v>
      </c>
      <c r="B23558" s="263" t="s">
        <v>34764</v>
      </c>
      <c r="C23558" s="263" t="s">
        <v>12</v>
      </c>
      <c r="D23558" t="str">
        <f t="shared" si="3"/>
        <v>un</v>
      </c>
    </row>
    <row r="23559" spans="1:4" x14ac:dyDescent="0.2">
      <c r="A23559" s="263" t="s">
        <v>22801</v>
      </c>
      <c r="B23559" s="263" t="s">
        <v>34764</v>
      </c>
      <c r="C23559" s="263" t="s">
        <v>12</v>
      </c>
      <c r="D23559" t="str">
        <f t="shared" si="3"/>
        <v>un</v>
      </c>
    </row>
    <row r="23560" spans="1:4" x14ac:dyDescent="0.2">
      <c r="A23560" s="263" t="s">
        <v>6475</v>
      </c>
      <c r="B23560" s="263" t="s">
        <v>34765</v>
      </c>
      <c r="C23560" s="263" t="s">
        <v>6476</v>
      </c>
      <c r="D23560" t="str">
        <f t="shared" si="3"/>
        <v>un/t</v>
      </c>
    </row>
    <row r="23561" spans="1:4" x14ac:dyDescent="0.2">
      <c r="A23561" s="263" t="s">
        <v>22802</v>
      </c>
      <c r="B23561" s="263" t="s">
        <v>34765</v>
      </c>
      <c r="C23561" s="263" t="s">
        <v>6476</v>
      </c>
      <c r="D23561" t="str">
        <f t="shared" si="3"/>
        <v>un/t</v>
      </c>
    </row>
    <row r="23562" spans="1:4" x14ac:dyDescent="0.2">
      <c r="A23562" s="263" t="s">
        <v>6477</v>
      </c>
      <c r="B23562" s="263" t="s">
        <v>34766</v>
      </c>
      <c r="C23562" s="263" t="s">
        <v>23567</v>
      </c>
      <c r="D23562" t="str">
        <f t="shared" si="3"/>
        <v>m2</v>
      </c>
    </row>
    <row r="23563" spans="1:4" x14ac:dyDescent="0.2">
      <c r="A23563" s="263" t="s">
        <v>22803</v>
      </c>
      <c r="B23563" s="263" t="s">
        <v>34766</v>
      </c>
      <c r="C23563" s="263" t="s">
        <v>23567</v>
      </c>
      <c r="D23563" t="str">
        <f t="shared" si="3"/>
        <v>m2</v>
      </c>
    </row>
    <row r="23564" spans="1:4" x14ac:dyDescent="0.2">
      <c r="A23564" s="263" t="s">
        <v>6478</v>
      </c>
      <c r="B23564" s="263" t="s">
        <v>34767</v>
      </c>
      <c r="C23564" s="263" t="s">
        <v>24322</v>
      </c>
      <c r="D23564" t="str">
        <f t="shared" si="3"/>
        <v>kg.</v>
      </c>
    </row>
    <row r="23565" spans="1:4" x14ac:dyDescent="0.2">
      <c r="A23565" s="263" t="s">
        <v>22804</v>
      </c>
      <c r="B23565" s="263" t="s">
        <v>34767</v>
      </c>
      <c r="C23565" s="263" t="s">
        <v>24322</v>
      </c>
      <c r="D23565" t="str">
        <f t="shared" si="3"/>
        <v>kg.</v>
      </c>
    </row>
    <row r="23566" spans="1:4" x14ac:dyDescent="0.2">
      <c r="A23566" s="263" t="s">
        <v>6479</v>
      </c>
      <c r="B23566" s="263" t="s">
        <v>34768</v>
      </c>
      <c r="C23566" s="263" t="s">
        <v>23567</v>
      </c>
      <c r="D23566" t="str">
        <f t="shared" si="3"/>
        <v>m2</v>
      </c>
    </row>
    <row r="23567" spans="1:4" x14ac:dyDescent="0.2">
      <c r="A23567" s="263" t="s">
        <v>22805</v>
      </c>
      <c r="B23567" s="263" t="s">
        <v>34768</v>
      </c>
      <c r="C23567" s="263" t="s">
        <v>23567</v>
      </c>
      <c r="D23567" t="str">
        <f t="shared" si="3"/>
        <v>m2</v>
      </c>
    </row>
    <row r="23568" spans="1:4" x14ac:dyDescent="0.2">
      <c r="A23568" s="263" t="s">
        <v>6480</v>
      </c>
      <c r="B23568" s="263" t="s">
        <v>34769</v>
      </c>
      <c r="C23568" s="263" t="s">
        <v>20</v>
      </c>
      <c r="D23568" t="str">
        <f t="shared" si="3"/>
        <v>m</v>
      </c>
    </row>
    <row r="23569" spans="1:4" x14ac:dyDescent="0.2">
      <c r="A23569" s="263" t="s">
        <v>22806</v>
      </c>
      <c r="B23569" s="263" t="s">
        <v>34769</v>
      </c>
      <c r="C23569" s="263" t="s">
        <v>20</v>
      </c>
      <c r="D23569" t="str">
        <f t="shared" si="3"/>
        <v>m</v>
      </c>
    </row>
    <row r="23570" spans="1:4" x14ac:dyDescent="0.2">
      <c r="A23570" s="263" t="s">
        <v>6481</v>
      </c>
      <c r="B23570" s="263" t="s">
        <v>34770</v>
      </c>
      <c r="C23570" s="263" t="s">
        <v>24304</v>
      </c>
      <c r="D23570" t="str">
        <f t="shared" si="3"/>
        <v>m.</v>
      </c>
    </row>
    <row r="23571" spans="1:4" x14ac:dyDescent="0.2">
      <c r="A23571" s="263" t="s">
        <v>22807</v>
      </c>
      <c r="B23571" s="263" t="s">
        <v>34770</v>
      </c>
      <c r="C23571" s="263" t="s">
        <v>24304</v>
      </c>
      <c r="D23571" t="str">
        <f t="shared" si="3"/>
        <v>m.</v>
      </c>
    </row>
    <row r="23572" spans="1:4" x14ac:dyDescent="0.2">
      <c r="A23572" s="263" t="s">
        <v>6482</v>
      </c>
      <c r="B23572" s="263" t="s">
        <v>24323</v>
      </c>
      <c r="C23572" s="263" t="s">
        <v>20</v>
      </c>
      <c r="D23572" t="str">
        <f t="shared" si="3"/>
        <v>m</v>
      </c>
    </row>
    <row r="23573" spans="1:4" x14ac:dyDescent="0.2">
      <c r="A23573" s="263" t="s">
        <v>22808</v>
      </c>
      <c r="B23573" s="263" t="s">
        <v>24323</v>
      </c>
      <c r="C23573" s="263" t="s">
        <v>20</v>
      </c>
      <c r="D23573" t="str">
        <f t="shared" si="3"/>
        <v>m</v>
      </c>
    </row>
    <row r="23574" spans="1:4" x14ac:dyDescent="0.2">
      <c r="A23574" s="263" t="s">
        <v>6483</v>
      </c>
      <c r="B23574" s="263" t="s">
        <v>34771</v>
      </c>
      <c r="C23574" s="263" t="s">
        <v>20</v>
      </c>
      <c r="D23574" t="str">
        <f t="shared" si="3"/>
        <v>m</v>
      </c>
    </row>
    <row r="23575" spans="1:4" x14ac:dyDescent="0.2">
      <c r="A23575" s="263" t="s">
        <v>22809</v>
      </c>
      <c r="B23575" s="263" t="s">
        <v>34771</v>
      </c>
      <c r="C23575" s="263" t="s">
        <v>20</v>
      </c>
      <c r="D23575" t="str">
        <f t="shared" si="3"/>
        <v>m</v>
      </c>
    </row>
    <row r="23576" spans="1:4" x14ac:dyDescent="0.2">
      <c r="A23576" s="263" t="s">
        <v>6484</v>
      </c>
      <c r="B23576" s="263" t="s">
        <v>34772</v>
      </c>
      <c r="C23576" s="263" t="s">
        <v>20</v>
      </c>
      <c r="D23576" t="str">
        <f t="shared" si="3"/>
        <v>m</v>
      </c>
    </row>
    <row r="23577" spans="1:4" x14ac:dyDescent="0.2">
      <c r="A23577" s="263" t="s">
        <v>22810</v>
      </c>
      <c r="B23577" s="263" t="s">
        <v>34772</v>
      </c>
      <c r="C23577" s="263" t="s">
        <v>20</v>
      </c>
      <c r="D23577" t="str">
        <f t="shared" si="3"/>
        <v>m</v>
      </c>
    </row>
    <row r="23578" spans="1:4" x14ac:dyDescent="0.2">
      <c r="A23578" s="263" t="s">
        <v>6485</v>
      </c>
      <c r="B23578" s="263" t="s">
        <v>34773</v>
      </c>
      <c r="C23578" s="263" t="s">
        <v>24304</v>
      </c>
      <c r="D23578" t="str">
        <f t="shared" si="3"/>
        <v>m.</v>
      </c>
    </row>
    <row r="23579" spans="1:4" x14ac:dyDescent="0.2">
      <c r="A23579" s="263" t="s">
        <v>22811</v>
      </c>
      <c r="B23579" s="263" t="s">
        <v>34773</v>
      </c>
      <c r="C23579" s="263" t="s">
        <v>24304</v>
      </c>
      <c r="D23579" t="str">
        <f t="shared" si="3"/>
        <v>m.</v>
      </c>
    </row>
    <row r="23580" spans="1:4" x14ac:dyDescent="0.2">
      <c r="A23580" s="263" t="s">
        <v>6486</v>
      </c>
      <c r="B23580" s="263" t="s">
        <v>34774</v>
      </c>
      <c r="C23580" s="263" t="s">
        <v>24304</v>
      </c>
      <c r="D23580" t="str">
        <f t="shared" si="3"/>
        <v>m.</v>
      </c>
    </row>
    <row r="23581" spans="1:4" x14ac:dyDescent="0.2">
      <c r="A23581" s="263" t="s">
        <v>22812</v>
      </c>
      <c r="B23581" s="263" t="s">
        <v>34774</v>
      </c>
      <c r="C23581" s="263" t="s">
        <v>24304</v>
      </c>
      <c r="D23581" t="str">
        <f t="shared" si="3"/>
        <v>m.</v>
      </c>
    </row>
    <row r="23582" spans="1:4" x14ac:dyDescent="0.2">
      <c r="A23582" s="263" t="s">
        <v>6487</v>
      </c>
      <c r="B23582" s="263" t="s">
        <v>34775</v>
      </c>
      <c r="C23582" s="263" t="s">
        <v>24304</v>
      </c>
      <c r="D23582" t="str">
        <f t="shared" si="3"/>
        <v>m.</v>
      </c>
    </row>
    <row r="23583" spans="1:4" x14ac:dyDescent="0.2">
      <c r="A23583" s="263" t="s">
        <v>22813</v>
      </c>
      <c r="B23583" s="263" t="s">
        <v>34775</v>
      </c>
      <c r="C23583" s="263" t="s">
        <v>24304</v>
      </c>
      <c r="D23583" t="str">
        <f t="shared" si="3"/>
        <v>m.</v>
      </c>
    </row>
    <row r="23584" spans="1:4" x14ac:dyDescent="0.2">
      <c r="A23584" s="263" t="s">
        <v>6488</v>
      </c>
      <c r="B23584" s="263" t="s">
        <v>6489</v>
      </c>
      <c r="C23584" s="263" t="s">
        <v>20</v>
      </c>
      <c r="D23584" t="str">
        <f t="shared" si="3"/>
        <v>m</v>
      </c>
    </row>
    <row r="23585" spans="1:4" x14ac:dyDescent="0.2">
      <c r="A23585" s="263" t="s">
        <v>22814</v>
      </c>
      <c r="B23585" s="263" t="s">
        <v>6489</v>
      </c>
      <c r="C23585" s="263" t="s">
        <v>20</v>
      </c>
      <c r="D23585" t="str">
        <f t="shared" si="3"/>
        <v>m</v>
      </c>
    </row>
    <row r="23586" spans="1:4" x14ac:dyDescent="0.2">
      <c r="A23586" s="263" t="s">
        <v>6490</v>
      </c>
      <c r="B23586" s="263" t="s">
        <v>24324</v>
      </c>
      <c r="C23586" s="263" t="s">
        <v>12</v>
      </c>
      <c r="D23586" t="str">
        <f t="shared" si="3"/>
        <v>un</v>
      </c>
    </row>
    <row r="23587" spans="1:4" x14ac:dyDescent="0.2">
      <c r="A23587" s="263" t="s">
        <v>22815</v>
      </c>
      <c r="B23587" s="263" t="s">
        <v>24324</v>
      </c>
      <c r="C23587" s="263" t="s">
        <v>12</v>
      </c>
      <c r="D23587" t="str">
        <f t="shared" si="3"/>
        <v>un</v>
      </c>
    </row>
    <row r="23588" spans="1:4" x14ac:dyDescent="0.2">
      <c r="A23588" s="263" t="s">
        <v>6491</v>
      </c>
      <c r="B23588" s="263" t="s">
        <v>34776</v>
      </c>
      <c r="C23588" s="263" t="s">
        <v>23567</v>
      </c>
      <c r="D23588" t="str">
        <f t="shared" si="3"/>
        <v>m2</v>
      </c>
    </row>
    <row r="23589" spans="1:4" x14ac:dyDescent="0.2">
      <c r="A23589" s="263" t="s">
        <v>22816</v>
      </c>
      <c r="B23589" s="263" t="s">
        <v>34776</v>
      </c>
      <c r="C23589" s="263" t="s">
        <v>23567</v>
      </c>
      <c r="D23589" t="str">
        <f t="shared" si="3"/>
        <v>m2</v>
      </c>
    </row>
    <row r="23590" spans="1:4" x14ac:dyDescent="0.2">
      <c r="A23590" s="263" t="s">
        <v>6492</v>
      </c>
      <c r="B23590" s="263" t="s">
        <v>24325</v>
      </c>
      <c r="C23590" s="263" t="s">
        <v>20</v>
      </c>
      <c r="D23590" t="str">
        <f t="shared" si="3"/>
        <v>m</v>
      </c>
    </row>
    <row r="23591" spans="1:4" x14ac:dyDescent="0.2">
      <c r="A23591" s="263" t="s">
        <v>22817</v>
      </c>
      <c r="B23591" s="263" t="s">
        <v>24325</v>
      </c>
      <c r="C23591" s="263" t="s">
        <v>20</v>
      </c>
      <c r="D23591" t="str">
        <f t="shared" si="3"/>
        <v>m</v>
      </c>
    </row>
    <row r="23592" spans="1:4" x14ac:dyDescent="0.2">
      <c r="A23592" s="263" t="s">
        <v>6493</v>
      </c>
      <c r="B23592" s="263" t="s">
        <v>24326</v>
      </c>
      <c r="C23592" s="263" t="s">
        <v>20</v>
      </c>
      <c r="D23592" t="str">
        <f t="shared" si="3"/>
        <v>m</v>
      </c>
    </row>
    <row r="23593" spans="1:4" x14ac:dyDescent="0.2">
      <c r="A23593" s="263" t="s">
        <v>22818</v>
      </c>
      <c r="B23593" s="263" t="s">
        <v>24326</v>
      </c>
      <c r="C23593" s="263" t="s">
        <v>20</v>
      </c>
      <c r="D23593" t="str">
        <f t="shared" si="3"/>
        <v>m</v>
      </c>
    </row>
    <row r="23594" spans="1:4" x14ac:dyDescent="0.2">
      <c r="A23594" s="263" t="s">
        <v>6494</v>
      </c>
      <c r="B23594" s="263" t="s">
        <v>24327</v>
      </c>
      <c r="C23594" s="263" t="s">
        <v>20</v>
      </c>
      <c r="D23594" t="str">
        <f t="shared" si="3"/>
        <v>m</v>
      </c>
    </row>
    <row r="23595" spans="1:4" x14ac:dyDescent="0.2">
      <c r="A23595" s="263" t="s">
        <v>22819</v>
      </c>
      <c r="B23595" s="263" t="s">
        <v>24327</v>
      </c>
      <c r="C23595" s="263" t="s">
        <v>20</v>
      </c>
      <c r="D23595" t="str">
        <f t="shared" si="3"/>
        <v>m</v>
      </c>
    </row>
    <row r="23596" spans="1:4" x14ac:dyDescent="0.2">
      <c r="A23596" s="263" t="s">
        <v>6495</v>
      </c>
      <c r="B23596" s="263" t="s">
        <v>24328</v>
      </c>
      <c r="C23596" s="263" t="s">
        <v>20</v>
      </c>
      <c r="D23596" t="str">
        <f t="shared" si="3"/>
        <v>m</v>
      </c>
    </row>
    <row r="23597" spans="1:4" x14ac:dyDescent="0.2">
      <c r="A23597" s="263" t="s">
        <v>22820</v>
      </c>
      <c r="B23597" s="263" t="s">
        <v>24328</v>
      </c>
      <c r="C23597" s="263" t="s">
        <v>20</v>
      </c>
      <c r="D23597" t="str">
        <f t="shared" si="3"/>
        <v>m</v>
      </c>
    </row>
    <row r="23598" spans="1:4" x14ac:dyDescent="0.2">
      <c r="A23598" s="263" t="s">
        <v>6496</v>
      </c>
      <c r="B23598" s="263" t="s">
        <v>24329</v>
      </c>
      <c r="C23598" s="263" t="s">
        <v>20</v>
      </c>
      <c r="D23598" t="str">
        <f t="shared" si="3"/>
        <v>m</v>
      </c>
    </row>
    <row r="23599" spans="1:4" x14ac:dyDescent="0.2">
      <c r="A23599" s="263" t="s">
        <v>22821</v>
      </c>
      <c r="B23599" s="263" t="s">
        <v>24329</v>
      </c>
      <c r="C23599" s="263" t="s">
        <v>20</v>
      </c>
      <c r="D23599" t="str">
        <f t="shared" si="3"/>
        <v>m</v>
      </c>
    </row>
    <row r="23600" spans="1:4" x14ac:dyDescent="0.2">
      <c r="A23600" s="263" t="s">
        <v>6497</v>
      </c>
      <c r="B23600" s="263" t="s">
        <v>24330</v>
      </c>
      <c r="C23600" s="263" t="s">
        <v>20</v>
      </c>
      <c r="D23600" t="str">
        <f t="shared" si="3"/>
        <v>m</v>
      </c>
    </row>
    <row r="23601" spans="1:4" x14ac:dyDescent="0.2">
      <c r="A23601" s="263" t="s">
        <v>22822</v>
      </c>
      <c r="B23601" s="263" t="s">
        <v>24330</v>
      </c>
      <c r="C23601" s="263" t="s">
        <v>20</v>
      </c>
      <c r="D23601" t="str">
        <f t="shared" si="3"/>
        <v>m</v>
      </c>
    </row>
    <row r="23602" spans="1:4" x14ac:dyDescent="0.2">
      <c r="A23602" s="263" t="s">
        <v>6498</v>
      </c>
      <c r="B23602" s="263" t="s">
        <v>24331</v>
      </c>
      <c r="C23602" s="263" t="s">
        <v>20</v>
      </c>
      <c r="D23602" t="str">
        <f t="shared" si="3"/>
        <v>m</v>
      </c>
    </row>
    <row r="23603" spans="1:4" x14ac:dyDescent="0.2">
      <c r="A23603" s="263" t="s">
        <v>22823</v>
      </c>
      <c r="B23603" s="263" t="s">
        <v>24331</v>
      </c>
      <c r="C23603" s="263" t="s">
        <v>20</v>
      </c>
      <c r="D23603" t="str">
        <f t="shared" si="3"/>
        <v>m</v>
      </c>
    </row>
    <row r="23604" spans="1:4" x14ac:dyDescent="0.2">
      <c r="A23604" s="263" t="s">
        <v>6499</v>
      </c>
      <c r="B23604" s="263" t="s">
        <v>24332</v>
      </c>
      <c r="C23604" s="263" t="s">
        <v>20</v>
      </c>
      <c r="D23604" t="str">
        <f t="shared" si="3"/>
        <v>m</v>
      </c>
    </row>
    <row r="23605" spans="1:4" x14ac:dyDescent="0.2">
      <c r="A23605" s="263" t="s">
        <v>22824</v>
      </c>
      <c r="B23605" s="263" t="s">
        <v>24332</v>
      </c>
      <c r="C23605" s="263" t="s">
        <v>20</v>
      </c>
      <c r="D23605" t="str">
        <f t="shared" si="3"/>
        <v>m</v>
      </c>
    </row>
    <row r="23606" spans="1:4" x14ac:dyDescent="0.2">
      <c r="A23606" s="263" t="s">
        <v>6500</v>
      </c>
      <c r="B23606" s="263" t="s">
        <v>24333</v>
      </c>
      <c r="C23606" s="263" t="s">
        <v>20</v>
      </c>
      <c r="D23606" t="str">
        <f t="shared" si="3"/>
        <v>m</v>
      </c>
    </row>
    <row r="23607" spans="1:4" x14ac:dyDescent="0.2">
      <c r="A23607" s="263" t="s">
        <v>22825</v>
      </c>
      <c r="B23607" s="263" t="s">
        <v>24333</v>
      </c>
      <c r="C23607" s="263" t="s">
        <v>20</v>
      </c>
      <c r="D23607" t="str">
        <f t="shared" si="3"/>
        <v>m</v>
      </c>
    </row>
    <row r="23608" spans="1:4" x14ac:dyDescent="0.2">
      <c r="A23608" s="263" t="s">
        <v>6501</v>
      </c>
      <c r="B23608" s="263" t="s">
        <v>24334</v>
      </c>
      <c r="C23608" s="263" t="s">
        <v>23567</v>
      </c>
      <c r="D23608" t="str">
        <f t="shared" si="3"/>
        <v>m2</v>
      </c>
    </row>
    <row r="23609" spans="1:4" x14ac:dyDescent="0.2">
      <c r="A23609" s="263" t="s">
        <v>22826</v>
      </c>
      <c r="B23609" s="263" t="s">
        <v>24334</v>
      </c>
      <c r="C23609" s="263" t="s">
        <v>23567</v>
      </c>
      <c r="D23609" t="str">
        <f t="shared" si="3"/>
        <v>m2</v>
      </c>
    </row>
    <row r="23610" spans="1:4" x14ac:dyDescent="0.2">
      <c r="A23610" s="263" t="s">
        <v>6502</v>
      </c>
      <c r="B23610" s="263" t="s">
        <v>6503</v>
      </c>
      <c r="C23610" s="263" t="s">
        <v>12</v>
      </c>
      <c r="D23610" t="str">
        <f t="shared" si="3"/>
        <v>un</v>
      </c>
    </row>
    <row r="23611" spans="1:4" x14ac:dyDescent="0.2">
      <c r="A23611" s="263" t="s">
        <v>22827</v>
      </c>
      <c r="B23611" s="263" t="s">
        <v>6503</v>
      </c>
      <c r="C23611" s="263" t="s">
        <v>12</v>
      </c>
      <c r="D23611" t="str">
        <f t="shared" si="3"/>
        <v>un</v>
      </c>
    </row>
    <row r="23612" spans="1:4" x14ac:dyDescent="0.2">
      <c r="A23612" s="263" t="s">
        <v>6504</v>
      </c>
      <c r="B23612" s="263" t="s">
        <v>34777</v>
      </c>
      <c r="C23612" s="263" t="s">
        <v>23500</v>
      </c>
      <c r="D23612" t="str">
        <f t="shared" si="3"/>
        <v>m3</v>
      </c>
    </row>
    <row r="23613" spans="1:4" x14ac:dyDescent="0.2">
      <c r="A23613" s="263" t="s">
        <v>22828</v>
      </c>
      <c r="B23613" s="263" t="s">
        <v>34777</v>
      </c>
      <c r="C23613" s="263" t="s">
        <v>23500</v>
      </c>
      <c r="D23613" t="str">
        <f t="shared" si="3"/>
        <v>m3</v>
      </c>
    </row>
    <row r="23614" spans="1:4" x14ac:dyDescent="0.2">
      <c r="A23614" s="263" t="s">
        <v>35207</v>
      </c>
      <c r="B23614" s="263" t="s">
        <v>35208</v>
      </c>
      <c r="C23614" s="263" t="s">
        <v>34972</v>
      </c>
      <c r="D23614" t="str">
        <f t="shared" si="3"/>
        <v>m3</v>
      </c>
    </row>
    <row r="23615" spans="1:4" x14ac:dyDescent="0.2">
      <c r="D23615" s="263"/>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7CA46-EBCF-49FA-9EFA-112464CD7F1E}">
  <sheetPr>
    <pageSetUpPr fitToPage="1"/>
  </sheetPr>
  <dimension ref="B2:O38"/>
  <sheetViews>
    <sheetView view="pageBreakPreview" zoomScale="60" zoomScaleNormal="100" workbookViewId="0">
      <selection activeCell="C13" sqref="C13"/>
    </sheetView>
  </sheetViews>
  <sheetFormatPr defaultRowHeight="15" x14ac:dyDescent="0.25"/>
  <cols>
    <col min="1" max="1" width="9.33203125" style="447"/>
    <col min="2" max="2" width="6" style="447" bestFit="1" customWidth="1"/>
    <col min="3" max="3" width="16.5" style="447" customWidth="1"/>
    <col min="4" max="4" width="75.83203125" style="447" customWidth="1"/>
    <col min="5" max="5" width="18.33203125" style="447" customWidth="1"/>
    <col min="6" max="6" width="13.83203125" style="447" customWidth="1"/>
    <col min="7" max="7" width="14.6640625" style="447" bestFit="1" customWidth="1"/>
    <col min="8" max="8" width="9.33203125" style="447"/>
    <col min="9" max="9" width="2.33203125" style="447" bestFit="1" customWidth="1"/>
    <col min="10" max="10" width="9.33203125" style="447"/>
    <col min="11" max="11" width="5.33203125" style="447" bestFit="1" customWidth="1"/>
    <col min="12" max="12" width="11.6640625" style="447" bestFit="1" customWidth="1"/>
    <col min="13" max="13" width="2.33203125" style="447" bestFit="1" customWidth="1"/>
    <col min="14" max="16384" width="9.33203125" style="447"/>
  </cols>
  <sheetData>
    <row r="2" spans="2:15" ht="18.75" x14ac:dyDescent="0.3">
      <c r="B2" s="443" t="s">
        <v>23441</v>
      </c>
      <c r="C2" s="444"/>
      <c r="D2" s="445"/>
      <c r="E2" s="445"/>
      <c r="F2" s="445"/>
      <c r="G2" s="446"/>
    </row>
    <row r="3" spans="2:15" x14ac:dyDescent="0.25">
      <c r="B3" s="448" t="s">
        <v>34894</v>
      </c>
      <c r="C3" s="449"/>
      <c r="D3" s="449"/>
      <c r="E3" s="449"/>
      <c r="F3" s="449"/>
      <c r="G3" s="450"/>
    </row>
    <row r="4" spans="2:15" x14ac:dyDescent="0.25">
      <c r="B4" s="675" t="s">
        <v>34895</v>
      </c>
      <c r="C4" s="676"/>
      <c r="D4" s="676"/>
      <c r="E4" s="676"/>
      <c r="F4" s="676"/>
      <c r="G4" s="677"/>
    </row>
    <row r="5" spans="2:15" x14ac:dyDescent="0.25">
      <c r="B5" s="451" t="s">
        <v>23396</v>
      </c>
      <c r="C5" s="452" t="s">
        <v>34896</v>
      </c>
      <c r="D5" s="451" t="s">
        <v>23446</v>
      </c>
      <c r="E5" s="451" t="s">
        <v>34897</v>
      </c>
      <c r="F5" s="451" t="s">
        <v>23442</v>
      </c>
      <c r="G5" s="451" t="s">
        <v>34898</v>
      </c>
    </row>
    <row r="6" spans="2:15" x14ac:dyDescent="0.25">
      <c r="B6" s="453"/>
      <c r="C6" s="454"/>
      <c r="D6" s="454"/>
      <c r="E6" s="454"/>
      <c r="F6" s="453"/>
      <c r="G6" s="453"/>
      <c r="H6" s="455" t="s">
        <v>34899</v>
      </c>
      <c r="I6" s="455" t="s">
        <v>11478</v>
      </c>
      <c r="J6" s="455" t="s">
        <v>34900</v>
      </c>
      <c r="K6" s="456" t="s">
        <v>34901</v>
      </c>
      <c r="L6" s="455" t="s">
        <v>34902</v>
      </c>
      <c r="M6" s="455" t="s">
        <v>11478</v>
      </c>
      <c r="N6" s="455" t="s">
        <v>34900</v>
      </c>
    </row>
    <row r="7" spans="2:15" x14ac:dyDescent="0.25">
      <c r="B7" s="457">
        <v>1</v>
      </c>
      <c r="C7" s="458" t="s">
        <v>34923</v>
      </c>
      <c r="D7" s="458" t="s">
        <v>34924</v>
      </c>
      <c r="E7" s="459">
        <v>4.24</v>
      </c>
      <c r="F7" s="459">
        <f t="shared" ref="F7:F18" si="0">(L7-H7)*20+(N7-J7)</f>
        <v>98.7</v>
      </c>
      <c r="G7" s="459">
        <f>ROUND(E7*F7,2)</f>
        <v>418.49</v>
      </c>
      <c r="H7" s="447">
        <v>50</v>
      </c>
      <c r="I7" s="455" t="s">
        <v>11478</v>
      </c>
      <c r="J7" s="447">
        <v>0</v>
      </c>
      <c r="L7" s="447">
        <v>54</v>
      </c>
      <c r="M7" s="455" t="s">
        <v>11478</v>
      </c>
      <c r="N7" s="447">
        <v>18.7</v>
      </c>
      <c r="O7" s="478">
        <f>418.6/F7</f>
        <v>4.2411347517730498</v>
      </c>
    </row>
    <row r="8" spans="2:15" x14ac:dyDescent="0.25">
      <c r="B8" s="460">
        <v>2</v>
      </c>
      <c r="C8" s="458" t="s">
        <v>34904</v>
      </c>
      <c r="D8" s="458" t="s">
        <v>34926</v>
      </c>
      <c r="E8" s="459">
        <v>6.38</v>
      </c>
      <c r="F8" s="459">
        <f t="shared" si="0"/>
        <v>132</v>
      </c>
      <c r="G8" s="459">
        <f t="shared" ref="G8:G18" si="1">ROUND(E8*F8,2)</f>
        <v>842.16</v>
      </c>
      <c r="H8" s="447">
        <v>150</v>
      </c>
      <c r="I8" s="455" t="s">
        <v>11478</v>
      </c>
      <c r="J8" s="447">
        <v>0</v>
      </c>
      <c r="L8" s="447">
        <v>156</v>
      </c>
      <c r="M8" s="455" t="s">
        <v>11478</v>
      </c>
      <c r="N8" s="447">
        <v>12</v>
      </c>
      <c r="O8" s="447">
        <f>842.22/132</f>
        <v>6.3804545454545458</v>
      </c>
    </row>
    <row r="9" spans="2:15" x14ac:dyDescent="0.25">
      <c r="B9" s="460">
        <v>3</v>
      </c>
      <c r="C9" s="458" t="s">
        <v>34905</v>
      </c>
      <c r="D9" s="458" t="s">
        <v>34929</v>
      </c>
      <c r="E9" s="459">
        <v>4.74</v>
      </c>
      <c r="F9" s="459">
        <f>(L9-H9)*20+(N9-J9)</f>
        <v>153</v>
      </c>
      <c r="G9" s="459">
        <f>ROUND(E9*F9,2)</f>
        <v>725.22</v>
      </c>
      <c r="H9" s="447">
        <v>300</v>
      </c>
      <c r="I9" s="455" t="s">
        <v>11478</v>
      </c>
      <c r="J9" s="447">
        <v>0</v>
      </c>
      <c r="L9" s="447">
        <v>307</v>
      </c>
      <c r="M9" s="455" t="s">
        <v>11478</v>
      </c>
      <c r="N9" s="447">
        <v>13</v>
      </c>
      <c r="O9" s="447">
        <f>724.63/153</f>
        <v>4.7361437908496731</v>
      </c>
    </row>
    <row r="10" spans="2:15" x14ac:dyDescent="0.25">
      <c r="B10" s="460">
        <v>4</v>
      </c>
      <c r="C10" s="458" t="s">
        <v>34906</v>
      </c>
      <c r="D10" s="458" t="s">
        <v>34930</v>
      </c>
      <c r="E10" s="459">
        <v>7.75</v>
      </c>
      <c r="F10" s="459">
        <f t="shared" si="0"/>
        <v>38</v>
      </c>
      <c r="G10" s="459">
        <f t="shared" si="1"/>
        <v>294.5</v>
      </c>
      <c r="H10" s="447">
        <v>400</v>
      </c>
      <c r="I10" s="455" t="s">
        <v>11478</v>
      </c>
      <c r="J10" s="447">
        <v>0</v>
      </c>
      <c r="L10" s="447">
        <v>401</v>
      </c>
      <c r="M10" s="455" t="s">
        <v>11478</v>
      </c>
      <c r="N10" s="447">
        <v>18</v>
      </c>
      <c r="O10" s="447">
        <f>294.8/38</f>
        <v>7.7578947368421058</v>
      </c>
    </row>
    <row r="11" spans="2:15" x14ac:dyDescent="0.25">
      <c r="B11" s="460">
        <v>5</v>
      </c>
      <c r="C11" s="458" t="s">
        <v>34918</v>
      </c>
      <c r="D11" s="458" t="s">
        <v>34933</v>
      </c>
      <c r="E11" s="459">
        <v>5.32</v>
      </c>
      <c r="F11" s="459">
        <f>(L11-H11)*20+(N11-J11)</f>
        <v>42.027999999999999</v>
      </c>
      <c r="G11" s="459">
        <f>ROUND(E11*F11,2)</f>
        <v>223.59</v>
      </c>
      <c r="H11" s="447">
        <v>600</v>
      </c>
      <c r="I11" s="455" t="s">
        <v>11478</v>
      </c>
      <c r="J11" s="447">
        <v>0</v>
      </c>
      <c r="L11" s="447">
        <v>602</v>
      </c>
      <c r="M11" s="455" t="s">
        <v>11478</v>
      </c>
      <c r="N11" s="447">
        <v>2.028</v>
      </c>
      <c r="O11" s="447">
        <f>223.61/42.03</f>
        <v>5.320247442303117</v>
      </c>
    </row>
    <row r="12" spans="2:15" x14ac:dyDescent="0.25">
      <c r="B12" s="460">
        <v>6</v>
      </c>
      <c r="C12" s="458" t="s">
        <v>34909</v>
      </c>
      <c r="D12" s="458" t="s">
        <v>34938</v>
      </c>
      <c r="E12" s="459">
        <v>5.04</v>
      </c>
      <c r="F12" s="459">
        <f>(L12-H12)*20+(N12-J12)</f>
        <v>90.137</v>
      </c>
      <c r="G12" s="459">
        <f>ROUND(E12*F12,2)</f>
        <v>454.29</v>
      </c>
      <c r="H12" s="447">
        <v>700</v>
      </c>
      <c r="I12" s="455" t="s">
        <v>11478</v>
      </c>
      <c r="J12" s="447">
        <v>0</v>
      </c>
      <c r="L12" s="447">
        <v>704</v>
      </c>
      <c r="M12" s="455" t="s">
        <v>11478</v>
      </c>
      <c r="N12" s="447">
        <v>10.137</v>
      </c>
      <c r="O12" s="447">
        <f>454.25/90.14</f>
        <v>5.0393831817173282</v>
      </c>
    </row>
    <row r="13" spans="2:15" x14ac:dyDescent="0.25">
      <c r="B13" s="460">
        <v>7</v>
      </c>
      <c r="C13" s="458" t="s">
        <v>34919</v>
      </c>
      <c r="D13" s="458" t="s">
        <v>34939</v>
      </c>
      <c r="E13" s="459">
        <v>6.98</v>
      </c>
      <c r="F13" s="459">
        <f>(L13-H13)*20+(N13-J13)</f>
        <v>196.61799999999999</v>
      </c>
      <c r="G13" s="459">
        <f>ROUND(E13*F13,2)</f>
        <v>1372.39</v>
      </c>
      <c r="H13" s="447">
        <v>750</v>
      </c>
      <c r="I13" s="455" t="s">
        <v>11478</v>
      </c>
      <c r="J13" s="447">
        <v>0</v>
      </c>
      <c r="L13" s="447">
        <v>759</v>
      </c>
      <c r="M13" s="455" t="s">
        <v>11478</v>
      </c>
      <c r="N13" s="447">
        <v>16.617999999999999</v>
      </c>
      <c r="O13" s="447">
        <f>1372.15/196.62</f>
        <v>6.9786898586105179</v>
      </c>
    </row>
    <row r="14" spans="2:15" x14ac:dyDescent="0.25">
      <c r="B14" s="460">
        <v>8</v>
      </c>
      <c r="C14" s="458" t="s">
        <v>34920</v>
      </c>
      <c r="D14" s="458" t="s">
        <v>34940</v>
      </c>
      <c r="E14" s="459">
        <v>4.26</v>
      </c>
      <c r="F14" s="459">
        <f>(L14-H14)*20+(N14-J14)</f>
        <v>151</v>
      </c>
      <c r="G14" s="459">
        <f>ROUND(E14*F14,2)</f>
        <v>643.26</v>
      </c>
      <c r="H14" s="447">
        <v>800</v>
      </c>
      <c r="I14" s="455" t="s">
        <v>11478</v>
      </c>
      <c r="J14" s="447">
        <v>0</v>
      </c>
      <c r="L14" s="447">
        <v>807</v>
      </c>
      <c r="M14" s="455" t="s">
        <v>11478</v>
      </c>
      <c r="N14" s="447">
        <v>11</v>
      </c>
      <c r="O14" s="447">
        <f>642.65/151</f>
        <v>4.2559602649006623</v>
      </c>
    </row>
    <row r="15" spans="2:15" x14ac:dyDescent="0.25">
      <c r="B15" s="460">
        <v>9</v>
      </c>
      <c r="C15" s="458" t="s">
        <v>34911</v>
      </c>
      <c r="D15" s="458" t="s">
        <v>34935</v>
      </c>
      <c r="E15" s="459">
        <v>5.75</v>
      </c>
      <c r="F15" s="459">
        <f>(L15-H15)*20+(N15-J15)</f>
        <v>100</v>
      </c>
      <c r="G15" s="459">
        <f>ROUND(E15*F15,2)</f>
        <v>575</v>
      </c>
      <c r="H15" s="447">
        <v>900</v>
      </c>
      <c r="I15" s="455" t="s">
        <v>11478</v>
      </c>
      <c r="J15" s="447">
        <v>0</v>
      </c>
      <c r="L15" s="447">
        <v>905</v>
      </c>
      <c r="M15" s="455" t="s">
        <v>11478</v>
      </c>
      <c r="N15" s="447">
        <v>0</v>
      </c>
      <c r="O15" s="447">
        <f>574.86/100</f>
        <v>5.7485999999999997</v>
      </c>
    </row>
    <row r="16" spans="2:15" x14ac:dyDescent="0.25">
      <c r="B16" s="457">
        <v>10</v>
      </c>
      <c r="C16" s="458" t="s">
        <v>34921</v>
      </c>
      <c r="D16" s="458" t="s">
        <v>34936</v>
      </c>
      <c r="E16" s="459">
        <v>4.25</v>
      </c>
      <c r="F16" s="459">
        <f t="shared" si="0"/>
        <v>109.34399999999999</v>
      </c>
      <c r="G16" s="459">
        <f t="shared" si="1"/>
        <v>464.71</v>
      </c>
      <c r="H16" s="447">
        <v>1000</v>
      </c>
      <c r="I16" s="455" t="s">
        <v>11478</v>
      </c>
      <c r="J16" s="455">
        <v>0</v>
      </c>
      <c r="L16" s="447">
        <v>1005</v>
      </c>
      <c r="M16" s="455" t="s">
        <v>11478</v>
      </c>
      <c r="N16" s="447">
        <v>9.3439999999999994</v>
      </c>
      <c r="O16" s="447">
        <f>464.87/109.34</f>
        <v>4.2516005121638925</v>
      </c>
    </row>
    <row r="17" spans="2:15" x14ac:dyDescent="0.25">
      <c r="B17" s="457">
        <v>11</v>
      </c>
      <c r="C17" s="458" t="s">
        <v>34937</v>
      </c>
      <c r="D17" s="458" t="s">
        <v>34930</v>
      </c>
      <c r="E17" s="459">
        <v>5.08</v>
      </c>
      <c r="F17" s="459">
        <f t="shared" si="0"/>
        <v>106.93600000000001</v>
      </c>
      <c r="G17" s="459">
        <f t="shared" si="1"/>
        <v>543.23</v>
      </c>
      <c r="H17" s="447">
        <v>1050</v>
      </c>
      <c r="I17" s="461" t="s">
        <v>11478</v>
      </c>
      <c r="J17" s="447">
        <v>0</v>
      </c>
      <c r="L17" s="447">
        <v>1055</v>
      </c>
      <c r="M17" s="455" t="s">
        <v>11478</v>
      </c>
      <c r="N17" s="447">
        <v>6.9359999999999999</v>
      </c>
      <c r="O17" s="447">
        <f>542.979/106.94</f>
        <v>5.0774172433140086</v>
      </c>
    </row>
    <row r="18" spans="2:15" x14ac:dyDescent="0.25">
      <c r="B18" s="457">
        <v>12</v>
      </c>
      <c r="C18" s="458" t="s">
        <v>34941</v>
      </c>
      <c r="D18" s="458" t="s">
        <v>34951</v>
      </c>
      <c r="E18" s="459">
        <v>3.88</v>
      </c>
      <c r="F18" s="459">
        <f t="shared" si="0"/>
        <v>47.561999999999998</v>
      </c>
      <c r="G18" s="459">
        <f t="shared" si="1"/>
        <v>184.54</v>
      </c>
      <c r="H18" s="447">
        <v>1100</v>
      </c>
      <c r="I18" s="461" t="s">
        <v>11478</v>
      </c>
      <c r="J18" s="447">
        <v>0</v>
      </c>
      <c r="L18" s="447">
        <v>1102</v>
      </c>
      <c r="M18" s="455" t="s">
        <v>11478</v>
      </c>
      <c r="N18" s="447">
        <v>7.5620000000000003</v>
      </c>
      <c r="O18" s="447">
        <f>184.5/47.56</f>
        <v>3.8793103448275859</v>
      </c>
    </row>
    <row r="19" spans="2:15" x14ac:dyDescent="0.25">
      <c r="B19" s="462"/>
      <c r="C19" s="463"/>
      <c r="D19" s="464"/>
      <c r="E19" s="465" t="s">
        <v>34912</v>
      </c>
      <c r="F19" s="466">
        <f>SUM(F7:F18)</f>
        <v>1265.3249999999998</v>
      </c>
      <c r="G19" s="465">
        <f>SUM(G7:G18)</f>
        <v>6741.38</v>
      </c>
      <c r="I19" s="461"/>
      <c r="M19" s="455"/>
    </row>
    <row r="20" spans="2:15" x14ac:dyDescent="0.25">
      <c r="B20" s="467"/>
      <c r="C20" s="468"/>
      <c r="D20" s="468"/>
      <c r="E20" s="469"/>
      <c r="F20" s="470"/>
      <c r="G20" s="469"/>
      <c r="I20" s="461"/>
      <c r="M20" s="455"/>
    </row>
    <row r="21" spans="2:15" x14ac:dyDescent="0.25">
      <c r="B21" s="678" t="s">
        <v>34913</v>
      </c>
      <c r="C21" s="679"/>
      <c r="D21" s="679"/>
      <c r="E21" s="679"/>
      <c r="F21" s="679"/>
      <c r="G21" s="680"/>
    </row>
    <row r="22" spans="2:15" x14ac:dyDescent="0.25">
      <c r="B22" s="451" t="s">
        <v>23396</v>
      </c>
      <c r="C22" s="452" t="s">
        <v>34896</v>
      </c>
      <c r="D22" s="451" t="s">
        <v>23446</v>
      </c>
      <c r="E22" s="451" t="s">
        <v>34897</v>
      </c>
      <c r="F22" s="451" t="s">
        <v>23442</v>
      </c>
      <c r="G22" s="451" t="s">
        <v>34898</v>
      </c>
    </row>
    <row r="23" spans="2:15" x14ac:dyDescent="0.25">
      <c r="B23" s="453"/>
      <c r="C23" s="454"/>
      <c r="D23" s="454"/>
      <c r="E23" s="454"/>
      <c r="F23" s="453"/>
      <c r="G23" s="453"/>
      <c r="H23" s="455" t="s">
        <v>34899</v>
      </c>
      <c r="I23" s="455" t="s">
        <v>11478</v>
      </c>
      <c r="J23" s="455" t="s">
        <v>34900</v>
      </c>
      <c r="K23" s="456" t="s">
        <v>34901</v>
      </c>
      <c r="L23" s="455" t="s">
        <v>34902</v>
      </c>
      <c r="M23" s="455" t="s">
        <v>11478</v>
      </c>
      <c r="N23" s="455" t="s">
        <v>34900</v>
      </c>
    </row>
    <row r="24" spans="2:15" x14ac:dyDescent="0.25">
      <c r="B24" s="457">
        <v>1</v>
      </c>
      <c r="C24" s="458" t="s">
        <v>34903</v>
      </c>
      <c r="D24" s="458" t="s">
        <v>34922</v>
      </c>
      <c r="E24" s="459">
        <v>6</v>
      </c>
      <c r="F24" s="459">
        <f>(L24-H24)*20+(N24-J24)</f>
        <v>146</v>
      </c>
      <c r="G24" s="459">
        <f>ROUND(E24*F24,2)</f>
        <v>876</v>
      </c>
      <c r="H24" s="447">
        <v>0</v>
      </c>
      <c r="I24" s="455" t="s">
        <v>11478</v>
      </c>
      <c r="J24" s="447">
        <v>0</v>
      </c>
      <c r="L24" s="447">
        <v>7</v>
      </c>
      <c r="M24" s="455" t="s">
        <v>11478</v>
      </c>
      <c r="N24" s="447">
        <v>6</v>
      </c>
    </row>
    <row r="25" spans="2:15" x14ac:dyDescent="0.25">
      <c r="B25" s="457">
        <v>2</v>
      </c>
      <c r="C25" s="458" t="s">
        <v>34925</v>
      </c>
      <c r="D25" s="458" t="s">
        <v>34926</v>
      </c>
      <c r="E25" s="459">
        <v>5</v>
      </c>
      <c r="F25" s="459">
        <f>(L25-H25)*20+(N25-J25)</f>
        <v>92.605999999999995</v>
      </c>
      <c r="G25" s="459">
        <f t="shared" ref="G25:G33" si="2">ROUND(E25*F25,2)</f>
        <v>463.03</v>
      </c>
      <c r="H25" s="447">
        <v>100</v>
      </c>
      <c r="I25" s="455" t="s">
        <v>11478</v>
      </c>
      <c r="J25" s="447">
        <v>0</v>
      </c>
      <c r="L25" s="447">
        <v>104</v>
      </c>
      <c r="M25" s="455" t="s">
        <v>11478</v>
      </c>
      <c r="N25" s="447">
        <v>12.606</v>
      </c>
    </row>
    <row r="26" spans="2:15" x14ac:dyDescent="0.25">
      <c r="B26" s="457">
        <v>3</v>
      </c>
      <c r="C26" s="458" t="s">
        <v>34914</v>
      </c>
      <c r="D26" s="458" t="s">
        <v>34927</v>
      </c>
      <c r="E26" s="459">
        <v>6</v>
      </c>
      <c r="F26" s="459">
        <f>(L26-H26)*20+(N26-J26)</f>
        <v>163.297</v>
      </c>
      <c r="G26" s="459">
        <f t="shared" si="2"/>
        <v>979.78</v>
      </c>
      <c r="H26" s="447">
        <v>200</v>
      </c>
      <c r="I26" s="455" t="s">
        <v>11478</v>
      </c>
      <c r="J26" s="447">
        <v>0</v>
      </c>
      <c r="L26" s="447">
        <v>208</v>
      </c>
      <c r="M26" s="455" t="s">
        <v>11478</v>
      </c>
      <c r="N26" s="447">
        <v>3.2970000000000002</v>
      </c>
    </row>
    <row r="27" spans="2:15" x14ac:dyDescent="0.25">
      <c r="B27" s="457">
        <v>4</v>
      </c>
      <c r="C27" s="458" t="s">
        <v>34928</v>
      </c>
      <c r="D27" s="458" t="s">
        <v>34929</v>
      </c>
      <c r="E27" s="459">
        <v>6</v>
      </c>
      <c r="F27" s="459">
        <f t="shared" ref="F27:F33" si="3">(L27-H27)*20+(N27-J27)</f>
        <v>56.271999999999998</v>
      </c>
      <c r="G27" s="459">
        <f t="shared" si="2"/>
        <v>337.63</v>
      </c>
      <c r="H27" s="447">
        <v>250</v>
      </c>
      <c r="I27" s="455" t="s">
        <v>11478</v>
      </c>
      <c r="J27" s="447">
        <v>0</v>
      </c>
      <c r="L27" s="447">
        <v>252</v>
      </c>
      <c r="M27" s="455" t="s">
        <v>11478</v>
      </c>
      <c r="N27" s="447">
        <v>16.271999999999998</v>
      </c>
    </row>
    <row r="28" spans="2:15" x14ac:dyDescent="0.25">
      <c r="B28" s="457">
        <v>5</v>
      </c>
      <c r="C28" s="458" t="s">
        <v>34915</v>
      </c>
      <c r="D28" s="458" t="s">
        <v>34930</v>
      </c>
      <c r="E28" s="459">
        <v>6</v>
      </c>
      <c r="F28" s="459">
        <f t="shared" si="3"/>
        <v>98.528999999999996</v>
      </c>
      <c r="G28" s="459">
        <f t="shared" si="2"/>
        <v>591.16999999999996</v>
      </c>
      <c r="H28" s="447">
        <v>350</v>
      </c>
      <c r="I28" s="455" t="s">
        <v>11478</v>
      </c>
      <c r="J28" s="447">
        <v>0</v>
      </c>
      <c r="L28" s="447">
        <v>354</v>
      </c>
      <c r="M28" s="455" t="s">
        <v>11478</v>
      </c>
      <c r="N28" s="447">
        <v>18.529</v>
      </c>
    </row>
    <row r="29" spans="2:15" x14ac:dyDescent="0.25">
      <c r="B29" s="457">
        <v>6</v>
      </c>
      <c r="C29" s="458" t="s">
        <v>34916</v>
      </c>
      <c r="D29" s="458" t="s">
        <v>34931</v>
      </c>
      <c r="E29" s="459">
        <v>6</v>
      </c>
      <c r="F29" s="459">
        <f t="shared" si="3"/>
        <v>134</v>
      </c>
      <c r="G29" s="459">
        <f t="shared" si="2"/>
        <v>804</v>
      </c>
      <c r="H29" s="447">
        <v>450</v>
      </c>
      <c r="I29" s="455" t="s">
        <v>11478</v>
      </c>
      <c r="J29" s="447">
        <v>0</v>
      </c>
      <c r="L29" s="447">
        <v>456</v>
      </c>
      <c r="M29" s="455" t="s">
        <v>11478</v>
      </c>
      <c r="N29" s="447">
        <v>14</v>
      </c>
    </row>
    <row r="30" spans="2:15" x14ac:dyDescent="0.25">
      <c r="B30" s="457">
        <v>7</v>
      </c>
      <c r="C30" s="458" t="s">
        <v>34907</v>
      </c>
      <c r="D30" s="458" t="s">
        <v>34932</v>
      </c>
      <c r="E30" s="459">
        <v>6</v>
      </c>
      <c r="F30" s="459">
        <f t="shared" si="3"/>
        <v>155</v>
      </c>
      <c r="G30" s="459">
        <f t="shared" si="2"/>
        <v>930</v>
      </c>
      <c r="H30" s="447">
        <v>500</v>
      </c>
      <c r="I30" s="455" t="s">
        <v>11478</v>
      </c>
      <c r="J30" s="447">
        <v>0</v>
      </c>
      <c r="L30" s="447">
        <v>507</v>
      </c>
      <c r="M30" s="455" t="s">
        <v>11478</v>
      </c>
      <c r="N30" s="447">
        <v>15</v>
      </c>
    </row>
    <row r="31" spans="2:15" x14ac:dyDescent="0.25">
      <c r="B31" s="457">
        <v>8</v>
      </c>
      <c r="C31" s="458" t="s">
        <v>34917</v>
      </c>
      <c r="D31" s="458" t="s">
        <v>34933</v>
      </c>
      <c r="E31" s="459">
        <v>6</v>
      </c>
      <c r="F31" s="459">
        <f t="shared" si="3"/>
        <v>63</v>
      </c>
      <c r="G31" s="459">
        <f t="shared" si="2"/>
        <v>378</v>
      </c>
      <c r="H31" s="447">
        <v>550</v>
      </c>
      <c r="I31" s="455" t="s">
        <v>11478</v>
      </c>
      <c r="J31" s="447">
        <v>0</v>
      </c>
      <c r="L31" s="447">
        <v>553</v>
      </c>
      <c r="M31" s="455" t="s">
        <v>11478</v>
      </c>
      <c r="N31" s="447">
        <v>3</v>
      </c>
    </row>
    <row r="32" spans="2:15" x14ac:dyDescent="0.25">
      <c r="B32" s="457">
        <v>9</v>
      </c>
      <c r="C32" s="458" t="s">
        <v>34908</v>
      </c>
      <c r="D32" s="458" t="s">
        <v>34934</v>
      </c>
      <c r="E32" s="459">
        <v>6</v>
      </c>
      <c r="F32" s="459">
        <f t="shared" si="3"/>
        <v>54.021000000000001</v>
      </c>
      <c r="G32" s="459">
        <f t="shared" si="2"/>
        <v>324.13</v>
      </c>
      <c r="H32" s="447">
        <v>650</v>
      </c>
      <c r="I32" s="455" t="s">
        <v>11478</v>
      </c>
      <c r="J32" s="447">
        <v>0</v>
      </c>
      <c r="L32" s="447">
        <v>652</v>
      </c>
      <c r="M32" s="455" t="s">
        <v>11478</v>
      </c>
      <c r="N32" s="447">
        <v>14.021000000000001</v>
      </c>
    </row>
    <row r="33" spans="2:14" x14ac:dyDescent="0.25">
      <c r="B33" s="457">
        <v>10</v>
      </c>
      <c r="C33" s="458" t="s">
        <v>34910</v>
      </c>
      <c r="D33" s="458" t="s">
        <v>34935</v>
      </c>
      <c r="E33" s="459">
        <v>6</v>
      </c>
      <c r="F33" s="459">
        <f t="shared" si="3"/>
        <v>52.572000000000003</v>
      </c>
      <c r="G33" s="459">
        <f t="shared" si="2"/>
        <v>315.43</v>
      </c>
      <c r="H33" s="447">
        <v>850</v>
      </c>
      <c r="I33" s="455" t="s">
        <v>11478</v>
      </c>
      <c r="J33" s="447">
        <v>0</v>
      </c>
      <c r="L33" s="447">
        <v>852</v>
      </c>
      <c r="M33" s="455" t="s">
        <v>11478</v>
      </c>
      <c r="N33" s="447">
        <v>12.571999999999999</v>
      </c>
    </row>
    <row r="34" spans="2:14" x14ac:dyDescent="0.25">
      <c r="B34" s="462"/>
      <c r="C34" s="463"/>
      <c r="D34" s="464"/>
      <c r="E34" s="465" t="s">
        <v>34912</v>
      </c>
      <c r="F34" s="466">
        <f>SUM(F24:F33)</f>
        <v>1015.2969999999999</v>
      </c>
      <c r="G34" s="465">
        <f>SUM(G24:G33)</f>
        <v>5999.170000000001</v>
      </c>
      <c r="I34" s="461"/>
      <c r="M34" s="455"/>
    </row>
    <row r="35" spans="2:14" x14ac:dyDescent="0.25">
      <c r="B35" s="467"/>
      <c r="C35" s="468"/>
      <c r="D35" s="468"/>
      <c r="E35" s="471"/>
      <c r="F35" s="471"/>
      <c r="G35" s="472"/>
      <c r="I35" s="455"/>
      <c r="L35" s="455"/>
      <c r="M35" s="455"/>
    </row>
    <row r="36" spans="2:14" x14ac:dyDescent="0.25">
      <c r="B36" s="473"/>
      <c r="C36" s="474"/>
      <c r="D36" s="475"/>
      <c r="E36" s="476" t="s">
        <v>23386</v>
      </c>
      <c r="F36" s="477">
        <f>F19+F34</f>
        <v>2280.6219999999998</v>
      </c>
      <c r="G36" s="477">
        <f>G19+G34</f>
        <v>12740.550000000001</v>
      </c>
    </row>
    <row r="38" spans="2:14" x14ac:dyDescent="0.25">
      <c r="F38" s="478"/>
      <c r="G38" s="478"/>
    </row>
  </sheetData>
  <mergeCells count="2">
    <mergeCell ref="B4:G4"/>
    <mergeCell ref="B21:G21"/>
  </mergeCells>
  <pageMargins left="0.9055118110236221" right="0.78740157480314965" top="0.78740157480314965" bottom="0.78740157480314965" header="0.31496062992125984" footer="0.31496062992125984"/>
  <pageSetup paperSize="9" scale="6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7CD9-D60F-471E-ADAB-437EAD147A7A}">
  <sheetPr>
    <pageSetUpPr fitToPage="1"/>
  </sheetPr>
  <dimension ref="B1:L30"/>
  <sheetViews>
    <sheetView tabSelected="1" view="pageBreakPreview" zoomScale="115" zoomScaleNormal="100" zoomScaleSheetLayoutView="115" workbookViewId="0">
      <selection activeCell="D13" sqref="D13"/>
    </sheetView>
  </sheetViews>
  <sheetFormatPr defaultRowHeight="15" x14ac:dyDescent="0.25"/>
  <cols>
    <col min="1" max="1" width="9.33203125" style="228"/>
    <col min="2" max="2" width="6" style="228" bestFit="1" customWidth="1"/>
    <col min="3" max="3" width="44" style="228" customWidth="1"/>
    <col min="4" max="4" width="18.33203125" style="228" customWidth="1"/>
    <col min="5" max="5" width="21" style="228" customWidth="1"/>
    <col min="6" max="6" width="9.33203125" style="228"/>
    <col min="7" max="7" width="2.33203125" style="228" bestFit="1" customWidth="1"/>
    <col min="8" max="8" width="9.33203125" style="228"/>
    <col min="9" max="9" width="4.6640625" style="228" bestFit="1" customWidth="1"/>
    <col min="10" max="10" width="9.33203125" style="228"/>
    <col min="11" max="11" width="2.33203125" style="228" bestFit="1" customWidth="1"/>
    <col min="12" max="16384" width="9.33203125" style="228"/>
  </cols>
  <sheetData>
    <row r="1" spans="2:12" ht="15.75" thickBot="1" x14ac:dyDescent="0.3"/>
    <row r="2" spans="2:12" ht="18.75" x14ac:dyDescent="0.3">
      <c r="B2" s="886" t="s">
        <v>23441</v>
      </c>
      <c r="C2" s="887"/>
      <c r="D2" s="887"/>
      <c r="E2" s="888"/>
    </row>
    <row r="3" spans="2:12" x14ac:dyDescent="0.25">
      <c r="B3" s="889" t="str">
        <f>orcam!A4</f>
        <v>PAVIMENTAÇÃO E DRENAGEM MARALEGRE - NITERÓI</v>
      </c>
      <c r="C3" s="890"/>
      <c r="D3" s="890"/>
      <c r="E3" s="891"/>
    </row>
    <row r="4" spans="2:12" x14ac:dyDescent="0.25">
      <c r="B4" s="892" t="s">
        <v>23396</v>
      </c>
      <c r="C4" s="230" t="s">
        <v>23446</v>
      </c>
      <c r="D4" s="230" t="s">
        <v>23443</v>
      </c>
      <c r="E4" s="893" t="s">
        <v>23442</v>
      </c>
      <c r="F4" s="868" t="s">
        <v>35586</v>
      </c>
    </row>
    <row r="5" spans="2:12" ht="15.75" thickBot="1" x14ac:dyDescent="0.3">
      <c r="B5" s="894"/>
      <c r="C5" s="895"/>
      <c r="D5" s="895"/>
      <c r="E5" s="896"/>
    </row>
    <row r="6" spans="2:12" ht="18.75" x14ac:dyDescent="0.25">
      <c r="B6" s="869">
        <v>1</v>
      </c>
      <c r="C6" s="870" t="s">
        <v>24337</v>
      </c>
      <c r="D6" s="871" t="s">
        <v>24338</v>
      </c>
      <c r="E6" s="872">
        <f t="shared" ref="E6:E27" si="0">ROUND((J6-F6)*20+L6-H6,2)</f>
        <v>146</v>
      </c>
      <c r="F6" s="228">
        <v>0</v>
      </c>
      <c r="G6" s="441" t="s">
        <v>11478</v>
      </c>
      <c r="H6" s="228">
        <v>0</v>
      </c>
      <c r="I6" s="442" t="s">
        <v>34882</v>
      </c>
      <c r="J6" s="228">
        <v>7</v>
      </c>
      <c r="K6" s="441" t="s">
        <v>11478</v>
      </c>
      <c r="L6" s="228">
        <v>6</v>
      </c>
    </row>
    <row r="7" spans="2:12" ht="18.75" x14ac:dyDescent="0.25">
      <c r="B7" s="873">
        <v>2</v>
      </c>
      <c r="C7" s="874" t="s">
        <v>34883</v>
      </c>
      <c r="D7" s="875" t="s">
        <v>24338</v>
      </c>
      <c r="E7" s="876">
        <f t="shared" si="0"/>
        <v>98.7</v>
      </c>
      <c r="F7" s="228">
        <v>50</v>
      </c>
      <c r="G7" s="441" t="s">
        <v>11478</v>
      </c>
      <c r="H7" s="228">
        <v>0</v>
      </c>
      <c r="I7" s="442" t="s">
        <v>34882</v>
      </c>
      <c r="J7" s="228">
        <v>54</v>
      </c>
      <c r="K7" s="441" t="s">
        <v>11478</v>
      </c>
      <c r="L7" s="228">
        <v>18.698</v>
      </c>
    </row>
    <row r="8" spans="2:12" ht="18.75" x14ac:dyDescent="0.25">
      <c r="B8" s="873">
        <v>3</v>
      </c>
      <c r="C8" s="874" t="s">
        <v>34884</v>
      </c>
      <c r="D8" s="875" t="s">
        <v>24338</v>
      </c>
      <c r="E8" s="876">
        <f t="shared" si="0"/>
        <v>92.61</v>
      </c>
      <c r="F8" s="228">
        <v>100</v>
      </c>
      <c r="G8" s="441" t="s">
        <v>11478</v>
      </c>
      <c r="H8" s="228">
        <v>0</v>
      </c>
      <c r="I8" s="442" t="s">
        <v>34882</v>
      </c>
      <c r="J8" s="228">
        <v>104</v>
      </c>
      <c r="K8" s="441" t="s">
        <v>11478</v>
      </c>
      <c r="L8" s="228">
        <v>12.606</v>
      </c>
    </row>
    <row r="9" spans="2:12" ht="18.75" x14ac:dyDescent="0.25">
      <c r="B9" s="873">
        <v>4</v>
      </c>
      <c r="C9" s="874" t="s">
        <v>34884</v>
      </c>
      <c r="D9" s="875" t="s">
        <v>24338</v>
      </c>
      <c r="E9" s="876">
        <f t="shared" si="0"/>
        <v>132</v>
      </c>
      <c r="F9" s="228">
        <v>150</v>
      </c>
      <c r="G9" s="441" t="s">
        <v>11478</v>
      </c>
      <c r="H9" s="228">
        <v>0</v>
      </c>
      <c r="I9" s="442" t="s">
        <v>34882</v>
      </c>
      <c r="J9" s="228">
        <v>156</v>
      </c>
      <c r="K9" s="441" t="s">
        <v>11478</v>
      </c>
      <c r="L9" s="228">
        <v>12</v>
      </c>
    </row>
    <row r="10" spans="2:12" ht="18.75" x14ac:dyDescent="0.25">
      <c r="B10" s="873">
        <v>5</v>
      </c>
      <c r="C10" s="874" t="s">
        <v>24339</v>
      </c>
      <c r="D10" s="875" t="s">
        <v>24338</v>
      </c>
      <c r="E10" s="876">
        <f t="shared" si="0"/>
        <v>163.30000000000001</v>
      </c>
      <c r="F10" s="228">
        <v>200</v>
      </c>
      <c r="G10" s="441" t="s">
        <v>11478</v>
      </c>
      <c r="H10" s="228">
        <v>0</v>
      </c>
      <c r="I10" s="442" t="s">
        <v>34882</v>
      </c>
      <c r="J10" s="228">
        <v>208</v>
      </c>
      <c r="K10" s="441" t="s">
        <v>11478</v>
      </c>
      <c r="L10" s="228">
        <v>3.2970000000000002</v>
      </c>
    </row>
    <row r="11" spans="2:12" ht="18.75" x14ac:dyDescent="0.25">
      <c r="B11" s="873">
        <v>6</v>
      </c>
      <c r="C11" s="874" t="s">
        <v>34885</v>
      </c>
      <c r="D11" s="875" t="s">
        <v>24338</v>
      </c>
      <c r="E11" s="876">
        <f t="shared" si="0"/>
        <v>56.27</v>
      </c>
      <c r="F11" s="228">
        <v>250</v>
      </c>
      <c r="G11" s="441" t="s">
        <v>11478</v>
      </c>
      <c r="H11" s="228">
        <v>0</v>
      </c>
      <c r="I11" s="442" t="s">
        <v>34882</v>
      </c>
      <c r="J11" s="228">
        <v>252</v>
      </c>
      <c r="K11" s="441" t="s">
        <v>11478</v>
      </c>
      <c r="L11" s="228">
        <v>16.271999999999998</v>
      </c>
    </row>
    <row r="12" spans="2:12" ht="18.75" x14ac:dyDescent="0.25">
      <c r="B12" s="873">
        <v>7</v>
      </c>
      <c r="C12" s="874" t="s">
        <v>34885</v>
      </c>
      <c r="D12" s="875" t="s">
        <v>24338</v>
      </c>
      <c r="E12" s="876">
        <f t="shared" si="0"/>
        <v>153</v>
      </c>
      <c r="F12" s="228">
        <v>300</v>
      </c>
      <c r="G12" s="441" t="s">
        <v>11478</v>
      </c>
      <c r="H12" s="228">
        <v>0</v>
      </c>
      <c r="I12" s="442" t="s">
        <v>34882</v>
      </c>
      <c r="J12" s="228">
        <v>307</v>
      </c>
      <c r="K12" s="441" t="s">
        <v>11478</v>
      </c>
      <c r="L12" s="228">
        <v>13</v>
      </c>
    </row>
    <row r="13" spans="2:12" ht="18.75" x14ac:dyDescent="0.25">
      <c r="B13" s="873">
        <v>8</v>
      </c>
      <c r="C13" s="874" t="s">
        <v>34886</v>
      </c>
      <c r="D13" s="875" t="s">
        <v>24338</v>
      </c>
      <c r="E13" s="876">
        <f t="shared" si="0"/>
        <v>98.53</v>
      </c>
      <c r="F13" s="228">
        <v>350</v>
      </c>
      <c r="G13" s="441" t="s">
        <v>11478</v>
      </c>
      <c r="H13" s="228">
        <v>0</v>
      </c>
      <c r="I13" s="442" t="s">
        <v>34882</v>
      </c>
      <c r="J13" s="228">
        <v>354</v>
      </c>
      <c r="K13" s="441" t="s">
        <v>11478</v>
      </c>
      <c r="L13" s="228">
        <v>18.529</v>
      </c>
    </row>
    <row r="14" spans="2:12" ht="18.75" x14ac:dyDescent="0.25">
      <c r="B14" s="873">
        <v>9</v>
      </c>
      <c r="C14" s="874" t="s">
        <v>34886</v>
      </c>
      <c r="D14" s="875" t="s">
        <v>24338</v>
      </c>
      <c r="E14" s="876">
        <f t="shared" si="0"/>
        <v>38</v>
      </c>
      <c r="F14" s="228">
        <v>400</v>
      </c>
      <c r="G14" s="441" t="s">
        <v>11478</v>
      </c>
      <c r="H14" s="228">
        <v>0</v>
      </c>
      <c r="I14" s="442" t="s">
        <v>34882</v>
      </c>
      <c r="J14" s="228">
        <v>401</v>
      </c>
      <c r="K14" s="441" t="s">
        <v>11478</v>
      </c>
      <c r="L14" s="228">
        <v>18</v>
      </c>
    </row>
    <row r="15" spans="2:12" ht="18.75" x14ac:dyDescent="0.25">
      <c r="B15" s="873">
        <v>10</v>
      </c>
      <c r="C15" s="874" t="s">
        <v>34887</v>
      </c>
      <c r="D15" s="875" t="s">
        <v>24338</v>
      </c>
      <c r="E15" s="876">
        <f t="shared" si="0"/>
        <v>134</v>
      </c>
      <c r="F15" s="228">
        <v>450</v>
      </c>
      <c r="G15" s="441" t="s">
        <v>11478</v>
      </c>
      <c r="H15" s="228">
        <v>0</v>
      </c>
      <c r="I15" s="442" t="s">
        <v>34882</v>
      </c>
      <c r="J15" s="228">
        <v>456</v>
      </c>
      <c r="K15" s="441" t="s">
        <v>11478</v>
      </c>
      <c r="L15" s="228">
        <v>14</v>
      </c>
    </row>
    <row r="16" spans="2:12" ht="18.75" x14ac:dyDescent="0.25">
      <c r="B16" s="873">
        <v>11</v>
      </c>
      <c r="C16" s="874" t="s">
        <v>24340</v>
      </c>
      <c r="D16" s="875" t="s">
        <v>24338</v>
      </c>
      <c r="E16" s="876">
        <f t="shared" si="0"/>
        <v>155</v>
      </c>
      <c r="F16" s="228">
        <v>500</v>
      </c>
      <c r="G16" s="441" t="s">
        <v>11478</v>
      </c>
      <c r="H16" s="228">
        <v>0</v>
      </c>
      <c r="I16" s="442" t="s">
        <v>34882</v>
      </c>
      <c r="J16" s="228">
        <v>507</v>
      </c>
      <c r="K16" s="441" t="s">
        <v>11478</v>
      </c>
      <c r="L16" s="228">
        <v>15</v>
      </c>
    </row>
    <row r="17" spans="2:12" ht="18.75" x14ac:dyDescent="0.25">
      <c r="B17" s="873">
        <v>12</v>
      </c>
      <c r="C17" s="874" t="s">
        <v>34888</v>
      </c>
      <c r="D17" s="875" t="s">
        <v>24338</v>
      </c>
      <c r="E17" s="876">
        <f t="shared" si="0"/>
        <v>63</v>
      </c>
      <c r="F17" s="228">
        <v>550</v>
      </c>
      <c r="G17" s="441" t="s">
        <v>11478</v>
      </c>
      <c r="H17" s="228">
        <v>0</v>
      </c>
      <c r="I17" s="442" t="s">
        <v>34882</v>
      </c>
      <c r="J17" s="228">
        <v>553</v>
      </c>
      <c r="K17" s="441" t="s">
        <v>11478</v>
      </c>
      <c r="L17" s="228">
        <v>3</v>
      </c>
    </row>
    <row r="18" spans="2:12" ht="18.75" x14ac:dyDescent="0.25">
      <c r="B18" s="873">
        <v>13</v>
      </c>
      <c r="C18" s="874" t="s">
        <v>34888</v>
      </c>
      <c r="D18" s="875" t="s">
        <v>24338</v>
      </c>
      <c r="E18" s="876">
        <f t="shared" si="0"/>
        <v>42.03</v>
      </c>
      <c r="F18" s="228">
        <v>600</v>
      </c>
      <c r="G18" s="441" t="s">
        <v>11478</v>
      </c>
      <c r="H18" s="228">
        <v>0</v>
      </c>
      <c r="I18" s="442" t="s">
        <v>34882</v>
      </c>
      <c r="J18" s="228">
        <v>602</v>
      </c>
      <c r="K18" s="441" t="s">
        <v>11478</v>
      </c>
      <c r="L18" s="228">
        <v>2.028</v>
      </c>
    </row>
    <row r="19" spans="2:12" ht="18.75" x14ac:dyDescent="0.25">
      <c r="B19" s="873">
        <v>14</v>
      </c>
      <c r="C19" s="874" t="s">
        <v>34889</v>
      </c>
      <c r="D19" s="875" t="s">
        <v>24338</v>
      </c>
      <c r="E19" s="877">
        <f t="shared" si="0"/>
        <v>54.02</v>
      </c>
      <c r="F19" s="228">
        <v>650</v>
      </c>
      <c r="G19" s="441" t="s">
        <v>11478</v>
      </c>
      <c r="H19" s="228">
        <v>0</v>
      </c>
      <c r="I19" s="442" t="s">
        <v>34882</v>
      </c>
      <c r="J19" s="228">
        <v>652</v>
      </c>
      <c r="K19" s="441" t="s">
        <v>11478</v>
      </c>
      <c r="L19" s="228">
        <v>14.021000000000001</v>
      </c>
    </row>
    <row r="20" spans="2:12" ht="18.75" x14ac:dyDescent="0.25">
      <c r="B20" s="873">
        <v>15</v>
      </c>
      <c r="C20" s="874" t="s">
        <v>34890</v>
      </c>
      <c r="D20" s="875" t="s">
        <v>24338</v>
      </c>
      <c r="E20" s="876">
        <f t="shared" si="0"/>
        <v>90.14</v>
      </c>
      <c r="F20" s="228">
        <v>700</v>
      </c>
      <c r="G20" s="441" t="s">
        <v>11478</v>
      </c>
      <c r="H20" s="228">
        <v>0</v>
      </c>
      <c r="I20" s="442" t="s">
        <v>34882</v>
      </c>
      <c r="J20" s="228">
        <v>704</v>
      </c>
      <c r="K20" s="441" t="s">
        <v>11478</v>
      </c>
      <c r="L20" s="228">
        <v>10.137</v>
      </c>
    </row>
    <row r="21" spans="2:12" ht="18.75" x14ac:dyDescent="0.25">
      <c r="B21" s="873">
        <v>16</v>
      </c>
      <c r="C21" s="874" t="s">
        <v>24341</v>
      </c>
      <c r="D21" s="875" t="s">
        <v>24338</v>
      </c>
      <c r="E21" s="876">
        <f t="shared" si="0"/>
        <v>196.62</v>
      </c>
      <c r="F21" s="228">
        <v>750</v>
      </c>
      <c r="G21" s="441" t="s">
        <v>11478</v>
      </c>
      <c r="H21" s="228">
        <v>0</v>
      </c>
      <c r="I21" s="442" t="s">
        <v>34882</v>
      </c>
      <c r="J21" s="228">
        <v>759</v>
      </c>
      <c r="K21" s="441" t="s">
        <v>11478</v>
      </c>
      <c r="L21" s="228">
        <v>16.617999999999999</v>
      </c>
    </row>
    <row r="22" spans="2:12" ht="18.75" x14ac:dyDescent="0.25">
      <c r="B22" s="873">
        <v>17</v>
      </c>
      <c r="C22" s="874" t="s">
        <v>34891</v>
      </c>
      <c r="D22" s="875" t="s">
        <v>24338</v>
      </c>
      <c r="E22" s="876">
        <f t="shared" si="0"/>
        <v>151</v>
      </c>
      <c r="F22" s="228">
        <v>800</v>
      </c>
      <c r="G22" s="441" t="s">
        <v>11478</v>
      </c>
      <c r="H22" s="228">
        <v>0</v>
      </c>
      <c r="I22" s="442" t="s">
        <v>34882</v>
      </c>
      <c r="J22" s="228">
        <v>807</v>
      </c>
      <c r="K22" s="441" t="s">
        <v>11478</v>
      </c>
      <c r="L22" s="228">
        <v>11</v>
      </c>
    </row>
    <row r="23" spans="2:12" ht="18.75" x14ac:dyDescent="0.25">
      <c r="B23" s="873">
        <v>18</v>
      </c>
      <c r="C23" s="874" t="s">
        <v>24342</v>
      </c>
      <c r="D23" s="875" t="s">
        <v>24338</v>
      </c>
      <c r="E23" s="876">
        <f t="shared" si="0"/>
        <v>52.57</v>
      </c>
      <c r="F23" s="228">
        <v>850</v>
      </c>
      <c r="G23" s="441" t="s">
        <v>11478</v>
      </c>
      <c r="H23" s="228">
        <v>0</v>
      </c>
      <c r="I23" s="442" t="s">
        <v>34882</v>
      </c>
      <c r="J23" s="228">
        <v>852</v>
      </c>
      <c r="K23" s="441" t="s">
        <v>11478</v>
      </c>
      <c r="L23" s="228">
        <v>12.571999999999999</v>
      </c>
    </row>
    <row r="24" spans="2:12" ht="18.75" x14ac:dyDescent="0.25">
      <c r="B24" s="873">
        <v>19</v>
      </c>
      <c r="C24" s="874" t="s">
        <v>24342</v>
      </c>
      <c r="D24" s="875" t="s">
        <v>24338</v>
      </c>
      <c r="E24" s="876">
        <f t="shared" si="0"/>
        <v>100</v>
      </c>
      <c r="F24" s="228">
        <v>900</v>
      </c>
      <c r="G24" s="441" t="s">
        <v>11478</v>
      </c>
      <c r="H24" s="228">
        <v>0</v>
      </c>
      <c r="I24" s="442" t="s">
        <v>34882</v>
      </c>
      <c r="J24" s="228">
        <v>905</v>
      </c>
      <c r="K24" s="441" t="s">
        <v>11478</v>
      </c>
      <c r="L24" s="228">
        <v>0</v>
      </c>
    </row>
    <row r="25" spans="2:12" ht="18.75" x14ac:dyDescent="0.25">
      <c r="B25" s="873">
        <v>20</v>
      </c>
      <c r="C25" s="874" t="s">
        <v>34892</v>
      </c>
      <c r="D25" s="875" t="s">
        <v>24338</v>
      </c>
      <c r="E25" s="876">
        <f t="shared" si="0"/>
        <v>109.34</v>
      </c>
      <c r="F25" s="228">
        <v>1000</v>
      </c>
      <c r="G25" s="441" t="s">
        <v>11478</v>
      </c>
      <c r="H25" s="228">
        <v>0</v>
      </c>
      <c r="I25" s="442" t="s">
        <v>34882</v>
      </c>
      <c r="J25" s="228">
        <v>1005</v>
      </c>
      <c r="K25" s="441" t="s">
        <v>11478</v>
      </c>
      <c r="L25" s="228">
        <v>9.3439999999999994</v>
      </c>
    </row>
    <row r="26" spans="2:12" ht="18.75" x14ac:dyDescent="0.25">
      <c r="B26" s="873">
        <v>21</v>
      </c>
      <c r="C26" s="874" t="s">
        <v>34886</v>
      </c>
      <c r="D26" s="875" t="s">
        <v>24338</v>
      </c>
      <c r="E26" s="876">
        <f t="shared" si="0"/>
        <v>106.94</v>
      </c>
      <c r="F26" s="228">
        <v>1050</v>
      </c>
      <c r="G26" s="441" t="s">
        <v>11478</v>
      </c>
      <c r="H26" s="228">
        <v>0</v>
      </c>
      <c r="I26" s="442" t="s">
        <v>34882</v>
      </c>
      <c r="J26" s="228">
        <v>1055</v>
      </c>
      <c r="K26" s="441" t="s">
        <v>11478</v>
      </c>
      <c r="L26" s="228">
        <v>6.9359999999999999</v>
      </c>
    </row>
    <row r="27" spans="2:12" ht="18.75" x14ac:dyDescent="0.25">
      <c r="B27" s="878">
        <v>22</v>
      </c>
      <c r="C27" s="879" t="s">
        <v>34893</v>
      </c>
      <c r="D27" s="880" t="s">
        <v>24338</v>
      </c>
      <c r="E27" s="881">
        <f t="shared" si="0"/>
        <v>47.56</v>
      </c>
      <c r="F27" s="228">
        <v>1100</v>
      </c>
      <c r="G27" s="441" t="s">
        <v>11478</v>
      </c>
      <c r="H27" s="228">
        <v>0</v>
      </c>
      <c r="I27" s="442" t="s">
        <v>34882</v>
      </c>
      <c r="J27" s="228">
        <v>1102</v>
      </c>
      <c r="K27" s="441" t="s">
        <v>11478</v>
      </c>
      <c r="L27" s="228">
        <v>7.5620000000000003</v>
      </c>
    </row>
    <row r="28" spans="2:12" ht="19.5" thickBot="1" x14ac:dyDescent="0.3">
      <c r="B28" s="882"/>
      <c r="C28" s="883"/>
      <c r="D28" s="884" t="s">
        <v>23386</v>
      </c>
      <c r="E28" s="885">
        <f>SUM(E6:E27)</f>
        <v>2280.6299999999997</v>
      </c>
    </row>
    <row r="30" spans="2:12" x14ac:dyDescent="0.25">
      <c r="E30" s="229"/>
    </row>
  </sheetData>
  <pageMargins left="0.9055118110236221" right="0.78740157480314965" top="0.78740157480314965" bottom="0.78740157480314965"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16"/>
  <sheetViews>
    <sheetView view="pageBreakPreview" zoomScaleNormal="100" zoomScaleSheetLayoutView="100" workbookViewId="0">
      <selection activeCell="C13" sqref="C13"/>
    </sheetView>
  </sheetViews>
  <sheetFormatPr defaultRowHeight="12.75" x14ac:dyDescent="0.2"/>
  <cols>
    <col min="1" max="1" width="4.83203125" style="24" customWidth="1"/>
    <col min="2" max="25" width="3.83203125" style="24" customWidth="1"/>
    <col min="26" max="27" width="3.83203125" style="25" customWidth="1"/>
    <col min="28" max="28" width="10" style="24" bestFit="1" customWidth="1"/>
    <col min="29" max="16384" width="9.33203125" style="24"/>
  </cols>
  <sheetData>
    <row r="1" spans="1:27" ht="21" x14ac:dyDescent="0.2">
      <c r="A1" s="139" t="s">
        <v>24335</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row>
    <row r="2" spans="1:27" x14ac:dyDescent="0.2">
      <c r="B2" s="25"/>
      <c r="C2" s="25"/>
      <c r="D2" s="25"/>
      <c r="E2" s="25"/>
      <c r="F2" s="25"/>
      <c r="G2" s="25"/>
      <c r="H2" s="25"/>
      <c r="I2" s="25"/>
      <c r="J2" s="25"/>
      <c r="K2" s="25"/>
      <c r="L2" s="25"/>
      <c r="M2" s="25"/>
      <c r="N2" s="25"/>
      <c r="O2" s="25"/>
      <c r="P2" s="25"/>
      <c r="Q2" s="25"/>
      <c r="R2" s="25"/>
      <c r="S2" s="25"/>
      <c r="T2" s="25"/>
      <c r="U2" s="25"/>
      <c r="V2" s="25"/>
      <c r="W2" s="25"/>
      <c r="X2" s="25"/>
      <c r="Y2" s="25"/>
    </row>
    <row r="3" spans="1:27" s="47" customFormat="1" x14ac:dyDescent="0.2">
      <c r="A3" s="140" t="s">
        <v>22831</v>
      </c>
      <c r="B3" s="141"/>
      <c r="C3" s="141"/>
      <c r="D3" s="141"/>
      <c r="E3" s="141"/>
      <c r="F3" s="142"/>
      <c r="G3" s="142"/>
      <c r="H3" s="141"/>
      <c r="I3" s="141"/>
      <c r="J3" s="141"/>
      <c r="K3" s="141"/>
      <c r="L3" s="142"/>
      <c r="M3" s="141"/>
      <c r="N3" s="141"/>
      <c r="O3" s="141"/>
      <c r="P3" s="141"/>
      <c r="Q3" s="142"/>
      <c r="R3" s="142"/>
      <c r="S3" s="141"/>
      <c r="T3" s="141"/>
      <c r="U3" s="141"/>
      <c r="V3" s="141"/>
      <c r="W3" s="141"/>
      <c r="X3" s="141"/>
      <c r="Y3" s="141"/>
      <c r="Z3" s="141"/>
      <c r="AA3" s="141"/>
    </row>
    <row r="4" spans="1:27" x14ac:dyDescent="0.2">
      <c r="A4" s="29"/>
      <c r="B4" s="25"/>
      <c r="C4" s="25"/>
      <c r="D4" s="25"/>
      <c r="E4" s="25"/>
      <c r="F4" s="867"/>
      <c r="G4" s="25"/>
      <c r="H4" s="25"/>
      <c r="I4" s="25"/>
      <c r="J4" s="25"/>
      <c r="K4" s="25"/>
      <c r="L4" s="25"/>
      <c r="M4" s="25"/>
      <c r="N4" s="25"/>
      <c r="O4" s="25"/>
      <c r="P4" s="25"/>
      <c r="Q4" s="25"/>
      <c r="R4" s="25"/>
      <c r="S4" s="25"/>
      <c r="T4" s="25"/>
      <c r="U4" s="25"/>
      <c r="V4" s="25"/>
      <c r="W4" s="25"/>
      <c r="X4" s="25"/>
      <c r="Y4" s="25"/>
    </row>
    <row r="5" spans="1:27" ht="12.75" customHeight="1" x14ac:dyDescent="0.2">
      <c r="A5" s="30"/>
      <c r="B5" s="692" t="str">
        <f>VLOOKUP(D7,DIPREVS1!A:B,2,FALSE)</f>
        <v>LOCACAO DE OBRA COM APARELHO TOPOGRAFICO SOBRE CERCA DE MARCACAO,INCLUSIVE CONSTRUCAO DESTA E SUA PRE-LOCACAO E O FORNECIMENTO DO MATERIAL E TENDO POR MEDICAO O PERIMETRO A CONSTRUIR</v>
      </c>
      <c r="C5" s="692"/>
      <c r="D5" s="692"/>
      <c r="E5" s="692"/>
      <c r="F5" s="692"/>
      <c r="G5" s="692"/>
      <c r="H5" s="692"/>
      <c r="I5" s="692"/>
      <c r="J5" s="692"/>
      <c r="K5" s="692"/>
      <c r="L5" s="692"/>
      <c r="M5" s="692"/>
      <c r="N5" s="692"/>
      <c r="O5" s="692"/>
      <c r="P5" s="692"/>
      <c r="Q5" s="692"/>
      <c r="R5" s="692"/>
      <c r="S5" s="692"/>
      <c r="T5" s="692"/>
      <c r="U5" s="692"/>
      <c r="V5" s="692"/>
      <c r="W5" s="692"/>
      <c r="X5" s="692"/>
      <c r="Y5" s="692"/>
      <c r="Z5" s="692"/>
      <c r="AA5" s="26"/>
    </row>
    <row r="6" spans="1:27" x14ac:dyDescent="0.2">
      <c r="A6" s="30"/>
      <c r="B6" s="692"/>
      <c r="C6" s="692"/>
      <c r="D6" s="692"/>
      <c r="E6" s="692"/>
      <c r="F6" s="692"/>
      <c r="G6" s="692"/>
      <c r="H6" s="692"/>
      <c r="I6" s="692"/>
      <c r="J6" s="692"/>
      <c r="K6" s="692"/>
      <c r="L6" s="692"/>
      <c r="M6" s="692"/>
      <c r="N6" s="692"/>
      <c r="O6" s="692"/>
      <c r="P6" s="692"/>
      <c r="Q6" s="692"/>
      <c r="R6" s="692"/>
      <c r="S6" s="692"/>
      <c r="T6" s="692"/>
      <c r="U6" s="692"/>
      <c r="V6" s="692"/>
      <c r="W6" s="692"/>
      <c r="X6" s="692"/>
      <c r="Y6" s="692"/>
      <c r="Z6" s="692"/>
      <c r="AA6" s="26"/>
    </row>
    <row r="7" spans="1:27" x14ac:dyDescent="0.2">
      <c r="A7" s="32">
        <v>1</v>
      </c>
      <c r="B7" s="31"/>
      <c r="C7" s="33" t="s">
        <v>22832</v>
      </c>
      <c r="D7" s="31" t="s">
        <v>11935</v>
      </c>
      <c r="E7" s="26"/>
      <c r="F7" s="27"/>
      <c r="G7" s="27"/>
      <c r="H7" s="26"/>
      <c r="I7" s="26"/>
      <c r="J7" s="34"/>
      <c r="K7" s="26"/>
      <c r="L7" s="26"/>
      <c r="M7" s="26"/>
      <c r="N7" s="26"/>
      <c r="O7" s="35"/>
      <c r="P7" s="35"/>
      <c r="Q7" s="27"/>
      <c r="R7" s="27"/>
      <c r="S7" s="36"/>
      <c r="T7" s="36"/>
      <c r="U7" s="31" t="s">
        <v>22834</v>
      </c>
      <c r="V7" s="31"/>
      <c r="W7" s="689">
        <f>Q9</f>
        <v>0.46</v>
      </c>
      <c r="X7" s="689"/>
      <c r="Y7" s="689"/>
      <c r="Z7" s="690" t="str">
        <f>VLOOKUP(D7,DIPREVS1!A:D,4,FALSE)</f>
        <v>m</v>
      </c>
      <c r="AA7" s="690"/>
    </row>
    <row r="8" spans="1:27" x14ac:dyDescent="0.2">
      <c r="A8" s="32"/>
      <c r="B8" s="31"/>
      <c r="C8" s="49" t="s">
        <v>34970</v>
      </c>
      <c r="D8" s="31"/>
      <c r="E8" s="26"/>
      <c r="F8" s="308"/>
      <c r="G8" s="308"/>
      <c r="H8" s="26"/>
      <c r="I8" s="26"/>
      <c r="J8" s="34"/>
      <c r="K8" s="26"/>
      <c r="L8" s="26"/>
      <c r="M8" s="26"/>
      <c r="N8" s="26"/>
      <c r="O8" s="35"/>
      <c r="P8" s="35"/>
      <c r="Q8" s="308"/>
      <c r="R8" s="308"/>
      <c r="S8" s="305"/>
      <c r="T8" s="305"/>
      <c r="U8" s="31"/>
      <c r="V8" s="31"/>
      <c r="W8" s="307"/>
      <c r="X8" s="307"/>
      <c r="Y8" s="307"/>
      <c r="Z8" s="306"/>
      <c r="AA8" s="306"/>
    </row>
    <row r="9" spans="1:27" x14ac:dyDescent="0.2">
      <c r="A9" s="32"/>
      <c r="B9" s="31"/>
      <c r="C9" s="698">
        <f>RelaçaoRuas!E28</f>
        <v>2280.6299999999997</v>
      </c>
      <c r="D9" s="698"/>
      <c r="E9" s="698"/>
      <c r="F9" s="49" t="s">
        <v>0</v>
      </c>
      <c r="G9" s="45" t="s">
        <v>1</v>
      </c>
      <c r="H9" s="699">
        <v>2</v>
      </c>
      <c r="I9" s="699"/>
      <c r="J9" s="56" t="s">
        <v>0</v>
      </c>
      <c r="K9" s="45" t="s">
        <v>8</v>
      </c>
      <c r="L9" s="700">
        <f>ROUND(C9*H9,0)</f>
        <v>4561</v>
      </c>
      <c r="M9" s="700"/>
      <c r="N9" s="700"/>
      <c r="O9" s="49" t="s">
        <v>0</v>
      </c>
      <c r="P9" s="38" t="s">
        <v>8</v>
      </c>
      <c r="Q9" s="682">
        <f>ROUND(L9/10000,2)</f>
        <v>0.46</v>
      </c>
      <c r="R9" s="682"/>
      <c r="S9" s="56" t="s">
        <v>11467</v>
      </c>
      <c r="Z9" s="24"/>
      <c r="AA9" s="24"/>
    </row>
    <row r="10" spans="1:27" x14ac:dyDescent="0.2">
      <c r="A10" s="32"/>
      <c r="B10" s="31"/>
      <c r="C10" s="55"/>
      <c r="D10" s="75"/>
      <c r="E10" s="75"/>
      <c r="F10" s="51"/>
      <c r="G10" s="26"/>
      <c r="H10" s="26"/>
      <c r="I10" s="26"/>
      <c r="J10" s="26"/>
      <c r="K10" s="26"/>
      <c r="L10" s="26"/>
      <c r="M10" s="49"/>
      <c r="N10" s="45"/>
      <c r="O10" s="76"/>
      <c r="P10" s="76"/>
      <c r="Q10" s="56"/>
      <c r="R10" s="45"/>
      <c r="S10" s="77"/>
      <c r="T10" s="77"/>
      <c r="U10" s="77"/>
      <c r="V10" s="49"/>
      <c r="W10" s="78"/>
      <c r="Z10" s="24"/>
      <c r="AA10" s="24"/>
    </row>
    <row r="11" spans="1:27" x14ac:dyDescent="0.2">
      <c r="A11" s="30"/>
      <c r="B11" s="691" t="str">
        <f>VLOOKUP(D13,DIPREVS1!A:B,2,FALSE)</f>
        <v>PLACA DE IDENTIFICACAO DE OBRA PUBLICA,INCLUSIVE PINTURA E SUPORTES DE MADEIRA.FORNECIMENTO E COLOCACAO</v>
      </c>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26"/>
    </row>
    <row r="12" spans="1:27" x14ac:dyDescent="0.2">
      <c r="A12" s="30"/>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26"/>
    </row>
    <row r="13" spans="1:27" x14ac:dyDescent="0.2">
      <c r="A13" s="32">
        <f>A7+1</f>
        <v>2</v>
      </c>
      <c r="B13" s="31"/>
      <c r="C13" s="33" t="s">
        <v>22832</v>
      </c>
      <c r="D13" s="57" t="s">
        <v>12215</v>
      </c>
      <c r="E13" s="26"/>
      <c r="F13" s="27"/>
      <c r="G13" s="26"/>
      <c r="H13" s="26"/>
      <c r="I13" s="58"/>
      <c r="J13" s="58"/>
      <c r="K13" s="26"/>
      <c r="L13" s="26"/>
      <c r="M13" s="26"/>
      <c r="N13" s="26"/>
      <c r="O13" s="27"/>
      <c r="P13" s="27"/>
      <c r="Q13" s="27"/>
      <c r="R13" s="27"/>
      <c r="S13" s="36"/>
      <c r="T13" s="36"/>
      <c r="U13" s="31" t="s">
        <v>22834</v>
      </c>
      <c r="V13" s="31"/>
      <c r="W13" s="689">
        <f>M14</f>
        <v>10</v>
      </c>
      <c r="X13" s="689"/>
      <c r="Y13" s="689"/>
      <c r="Z13" s="690" t="str">
        <f>VLOOKUP(D13,DIPREVS1!A:D,4,FALSE)</f>
        <v>m2</v>
      </c>
      <c r="AA13" s="690"/>
    </row>
    <row r="14" spans="1:27" x14ac:dyDescent="0.2">
      <c r="A14" s="30"/>
      <c r="B14" s="26"/>
      <c r="C14" s="59"/>
      <c r="D14" s="681">
        <v>4</v>
      </c>
      <c r="E14" s="681"/>
      <c r="F14" s="681"/>
      <c r="G14" s="49" t="s">
        <v>0</v>
      </c>
      <c r="H14" s="45" t="s">
        <v>1</v>
      </c>
      <c r="I14" s="682">
        <v>2.5</v>
      </c>
      <c r="J14" s="682"/>
      <c r="K14" s="56" t="s">
        <v>0</v>
      </c>
      <c r="L14" s="45" t="s">
        <v>8</v>
      </c>
      <c r="M14" s="685">
        <f>ROUND(D14*I14,2)</f>
        <v>10</v>
      </c>
      <c r="N14" s="685"/>
      <c r="O14" s="685"/>
      <c r="P14" s="49" t="s">
        <v>7</v>
      </c>
      <c r="Q14" s="26"/>
      <c r="R14" s="26"/>
      <c r="S14" s="26"/>
      <c r="T14" s="26"/>
      <c r="U14" s="26"/>
      <c r="V14" s="26"/>
      <c r="W14" s="26"/>
      <c r="Z14" s="24"/>
      <c r="AA14" s="24"/>
    </row>
    <row r="15" spans="1:27" x14ac:dyDescent="0.2">
      <c r="A15" s="30"/>
      <c r="B15" s="26"/>
      <c r="C15" s="59"/>
      <c r="D15" s="495"/>
      <c r="E15" s="495"/>
      <c r="F15" s="495"/>
      <c r="G15" s="49"/>
      <c r="H15" s="500"/>
      <c r="I15" s="498"/>
      <c r="J15" s="498"/>
      <c r="K15" s="56"/>
      <c r="L15" s="500"/>
      <c r="M15" s="494"/>
      <c r="N15" s="494"/>
      <c r="O15" s="494"/>
      <c r="P15" s="49"/>
      <c r="Q15" s="26"/>
      <c r="R15" s="26"/>
      <c r="S15" s="26"/>
      <c r="T15" s="26"/>
      <c r="U15" s="26"/>
      <c r="V15" s="26"/>
      <c r="W15" s="26"/>
      <c r="Z15" s="24"/>
      <c r="AA15" s="24"/>
    </row>
    <row r="16" spans="1:27" ht="12.75" customHeight="1" x14ac:dyDescent="0.2">
      <c r="A16" s="30"/>
      <c r="B16" s="691" t="str">
        <f>VLOOKUP(D19,DIPREVS1!A:B,2,FALSE)</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16" s="691"/>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24"/>
    </row>
    <row r="17" spans="1:27" x14ac:dyDescent="0.2">
      <c r="A17" s="30"/>
      <c r="B17" s="691"/>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24"/>
    </row>
    <row r="18" spans="1:27" ht="12.75" customHeight="1" x14ac:dyDescent="0.2">
      <c r="A18" s="30"/>
      <c r="B18" s="691"/>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26"/>
    </row>
    <row r="19" spans="1:27" x14ac:dyDescent="0.2">
      <c r="A19" s="32">
        <f>A13+1</f>
        <v>3</v>
      </c>
      <c r="B19" s="31"/>
      <c r="C19" s="33" t="s">
        <v>22832</v>
      </c>
      <c r="D19" s="57" t="s">
        <v>148</v>
      </c>
      <c r="E19" s="26"/>
      <c r="F19" s="496"/>
      <c r="G19" s="26"/>
      <c r="H19" s="26"/>
      <c r="I19" s="58"/>
      <c r="J19" s="58"/>
      <c r="K19" s="26"/>
      <c r="L19" s="26"/>
      <c r="M19" s="26"/>
      <c r="N19" s="26"/>
      <c r="O19" s="496"/>
      <c r="P19" s="496"/>
      <c r="Q19" s="496"/>
      <c r="R19" s="496"/>
      <c r="S19" s="502"/>
      <c r="T19" s="502"/>
      <c r="U19" s="31" t="s">
        <v>22834</v>
      </c>
      <c r="V19" s="31"/>
      <c r="W19" s="689">
        <f>SUM(M21:O25)</f>
        <v>399.53999999999996</v>
      </c>
      <c r="X19" s="689"/>
      <c r="Y19" s="689"/>
      <c r="Z19" s="690" t="str">
        <f>VLOOKUP(D19,DIPREVS1!A:D,4,FALSE)</f>
        <v>m3</v>
      </c>
      <c r="AA19" s="690"/>
    </row>
    <row r="20" spans="1:27" x14ac:dyDescent="0.2">
      <c r="A20" s="30"/>
      <c r="B20" s="26" t="s">
        <v>35224</v>
      </c>
      <c r="C20" s="59"/>
      <c r="D20" s="598"/>
      <c r="E20" s="598"/>
      <c r="F20" s="598"/>
      <c r="G20" s="49"/>
      <c r="H20" s="500"/>
      <c r="I20" s="599"/>
      <c r="J20" s="599"/>
      <c r="K20" s="56"/>
      <c r="L20" s="500"/>
      <c r="M20" s="600"/>
      <c r="N20" s="600"/>
      <c r="O20" s="600"/>
      <c r="P20" s="49"/>
      <c r="Q20" s="26"/>
      <c r="R20" s="26"/>
      <c r="S20" s="26"/>
      <c r="T20" s="26"/>
      <c r="U20" s="26"/>
      <c r="V20" s="26"/>
      <c r="W20" s="26"/>
      <c r="Z20" s="24"/>
      <c r="AA20" s="24"/>
    </row>
    <row r="21" spans="1:27" x14ac:dyDescent="0.2">
      <c r="A21" s="30"/>
      <c r="B21" s="26"/>
      <c r="C21" s="59"/>
      <c r="D21" s="681">
        <f>pavim!W124</f>
        <v>3045.89</v>
      </c>
      <c r="E21" s="681"/>
      <c r="F21" s="681"/>
      <c r="G21" s="49" t="s">
        <v>7</v>
      </c>
      <c r="H21" s="500" t="s">
        <v>1</v>
      </c>
      <c r="I21" s="682">
        <v>0.08</v>
      </c>
      <c r="J21" s="682"/>
      <c r="K21" s="583" t="s">
        <v>0</v>
      </c>
      <c r="L21" s="500" t="s">
        <v>8</v>
      </c>
      <c r="M21" s="683">
        <f>ROUND(D21*I21,2)</f>
        <v>243.67</v>
      </c>
      <c r="N21" s="683"/>
      <c r="O21" s="683"/>
      <c r="P21" s="49" t="s">
        <v>6</v>
      </c>
      <c r="Q21" s="26"/>
      <c r="R21" s="26"/>
      <c r="S21" s="26"/>
      <c r="T21" s="26"/>
      <c r="U21" s="26"/>
      <c r="V21" s="26"/>
      <c r="W21" s="26"/>
      <c r="Z21" s="24"/>
      <c r="AA21" s="24"/>
    </row>
    <row r="22" spans="1:27" x14ac:dyDescent="0.2">
      <c r="A22" s="30"/>
      <c r="B22" s="26" t="s">
        <v>35225</v>
      </c>
      <c r="C22" s="59"/>
      <c r="D22" s="598"/>
      <c r="E22" s="598"/>
      <c r="F22" s="598"/>
      <c r="G22" s="49"/>
      <c r="H22" s="500"/>
      <c r="I22" s="599"/>
      <c r="J22" s="599"/>
      <c r="K22" s="56"/>
      <c r="L22" s="500"/>
      <c r="M22" s="600"/>
      <c r="N22" s="600"/>
      <c r="O22" s="600"/>
      <c r="P22" s="49"/>
      <c r="Q22" s="26"/>
      <c r="R22" s="26"/>
      <c r="S22" s="26"/>
      <c r="T22" s="26"/>
      <c r="U22" s="26"/>
      <c r="V22" s="26"/>
      <c r="W22" s="26"/>
      <c r="Z22" s="24"/>
      <c r="AA22" s="24"/>
    </row>
    <row r="23" spans="1:27" x14ac:dyDescent="0.2">
      <c r="A23" s="30"/>
      <c r="B23" s="26"/>
      <c r="C23" s="59"/>
      <c r="D23" s="681">
        <f>pavim!W98</f>
        <v>521.20000000000005</v>
      </c>
      <c r="E23" s="681"/>
      <c r="F23" s="681"/>
      <c r="G23" s="49" t="s">
        <v>0</v>
      </c>
      <c r="H23" s="500" t="s">
        <v>1</v>
      </c>
      <c r="I23" s="682">
        <v>0.05</v>
      </c>
      <c r="J23" s="682"/>
      <c r="K23" s="56" t="s">
        <v>7</v>
      </c>
      <c r="L23" s="500" t="s">
        <v>8</v>
      </c>
      <c r="M23" s="683">
        <f>ROUND(D23*I23,2)</f>
        <v>26.06</v>
      </c>
      <c r="N23" s="683"/>
      <c r="O23" s="683"/>
      <c r="P23" s="49" t="s">
        <v>6</v>
      </c>
      <c r="Q23" s="26"/>
      <c r="R23" s="26"/>
      <c r="S23" s="26"/>
      <c r="T23" s="26"/>
      <c r="U23" s="26"/>
      <c r="V23" s="26"/>
      <c r="W23" s="26"/>
      <c r="Z23" s="24"/>
      <c r="AA23" s="24"/>
    </row>
    <row r="24" spans="1:27" x14ac:dyDescent="0.2">
      <c r="A24" s="30"/>
      <c r="B24" s="26" t="s">
        <v>35226</v>
      </c>
      <c r="C24" s="59"/>
      <c r="D24" s="598"/>
      <c r="E24" s="598"/>
      <c r="F24" s="598"/>
      <c r="G24" s="49"/>
      <c r="H24" s="500"/>
      <c r="I24" s="599"/>
      <c r="J24" s="599"/>
      <c r="K24" s="56"/>
      <c r="L24" s="500"/>
      <c r="M24" s="600"/>
      <c r="N24" s="600"/>
      <c r="O24" s="600"/>
      <c r="P24" s="49"/>
      <c r="Q24" s="26"/>
      <c r="R24" s="26"/>
      <c r="S24" s="26"/>
      <c r="T24" s="26"/>
      <c r="U24" s="26"/>
      <c r="V24" s="26"/>
      <c r="W24" s="26"/>
      <c r="Z24" s="24"/>
      <c r="AA24" s="24"/>
    </row>
    <row r="25" spans="1:27" x14ac:dyDescent="0.2">
      <c r="A25" s="30"/>
      <c r="B25" s="26"/>
      <c r="C25" s="59"/>
      <c r="D25" s="681">
        <f>pavim!W80</f>
        <v>1509.4</v>
      </c>
      <c r="E25" s="681"/>
      <c r="F25" s="681"/>
      <c r="G25" s="49" t="s">
        <v>0</v>
      </c>
      <c r="H25" s="500" t="s">
        <v>1</v>
      </c>
      <c r="I25" s="684">
        <v>8.5999999999999993E-2</v>
      </c>
      <c r="J25" s="684"/>
      <c r="K25" s="56" t="s">
        <v>7</v>
      </c>
      <c r="L25" s="500" t="s">
        <v>8</v>
      </c>
      <c r="M25" s="683">
        <f>ROUND(D25*I25,2)</f>
        <v>129.81</v>
      </c>
      <c r="N25" s="683"/>
      <c r="O25" s="683"/>
      <c r="P25" s="49" t="s">
        <v>6</v>
      </c>
      <c r="Q25" s="26"/>
      <c r="R25" s="26"/>
      <c r="S25" s="26"/>
      <c r="T25" s="26"/>
      <c r="U25" s="26"/>
      <c r="V25" s="26"/>
      <c r="W25" s="26"/>
      <c r="Z25" s="24"/>
      <c r="AA25" s="24"/>
    </row>
    <row r="26" spans="1:27" x14ac:dyDescent="0.2">
      <c r="A26" s="30"/>
      <c r="B26" s="26"/>
      <c r="C26" s="59"/>
      <c r="D26" s="495"/>
      <c r="E26" s="495"/>
      <c r="F26" s="495"/>
      <c r="G26" s="49"/>
      <c r="H26" s="500"/>
      <c r="I26" s="498"/>
      <c r="J26" s="498"/>
      <c r="K26" s="56"/>
      <c r="L26" s="500"/>
      <c r="M26" s="494"/>
      <c r="N26" s="494"/>
      <c r="O26" s="494"/>
      <c r="P26" s="49"/>
      <c r="Q26" s="26"/>
      <c r="R26" s="26"/>
      <c r="S26" s="26"/>
      <c r="T26" s="26"/>
      <c r="U26" s="26"/>
      <c r="V26" s="26"/>
      <c r="W26" s="26"/>
      <c r="Z26" s="24"/>
      <c r="AA26" s="24"/>
    </row>
    <row r="27" spans="1:27" ht="12.75" customHeight="1" x14ac:dyDescent="0.2">
      <c r="A27" s="30"/>
      <c r="B27" s="691" t="str">
        <f>'COMP. ENS. CONC. ASFALTICO'!C6</f>
        <v>ENSAIOS DE CONCRETO ASFALTICO</v>
      </c>
      <c r="C27" s="691"/>
      <c r="D27" s="691"/>
      <c r="E27" s="691"/>
      <c r="F27" s="691"/>
      <c r="G27" s="691"/>
      <c r="H27" s="691"/>
      <c r="I27" s="691"/>
      <c r="J27" s="691"/>
      <c r="K27" s="691"/>
      <c r="L27" s="691"/>
      <c r="M27" s="691"/>
      <c r="N27" s="691"/>
      <c r="O27" s="691"/>
      <c r="P27" s="691"/>
      <c r="Q27" s="691"/>
      <c r="R27" s="691"/>
      <c r="S27" s="691"/>
      <c r="T27" s="691"/>
      <c r="U27" s="691"/>
      <c r="V27" s="691"/>
      <c r="W27" s="691"/>
      <c r="X27" s="691"/>
      <c r="Y27" s="691"/>
      <c r="Z27" s="691"/>
      <c r="AA27" s="24"/>
    </row>
    <row r="28" spans="1:27" x14ac:dyDescent="0.2">
      <c r="A28" s="30"/>
      <c r="B28" s="691"/>
      <c r="C28" s="691"/>
      <c r="D28" s="691"/>
      <c r="E28" s="691"/>
      <c r="F28" s="691"/>
      <c r="G28" s="691"/>
      <c r="H28" s="691"/>
      <c r="I28" s="691"/>
      <c r="J28" s="691"/>
      <c r="K28" s="691"/>
      <c r="L28" s="691"/>
      <c r="M28" s="691"/>
      <c r="N28" s="691"/>
      <c r="O28" s="691"/>
      <c r="P28" s="691"/>
      <c r="Q28" s="691"/>
      <c r="R28" s="691"/>
      <c r="S28" s="691"/>
      <c r="T28" s="691"/>
      <c r="U28" s="691"/>
      <c r="V28" s="691"/>
      <c r="W28" s="691"/>
      <c r="X28" s="691"/>
      <c r="Y28" s="691"/>
      <c r="Z28" s="691"/>
      <c r="AA28" s="24"/>
    </row>
    <row r="29" spans="1:27" x14ac:dyDescent="0.2">
      <c r="A29" s="32">
        <f>A19+1</f>
        <v>4</v>
      </c>
      <c r="B29" s="31"/>
      <c r="C29" s="33" t="s">
        <v>22832</v>
      </c>
      <c r="D29" s="57" t="s">
        <v>34958</v>
      </c>
      <c r="E29" s="26"/>
      <c r="F29" s="496"/>
      <c r="G29" s="26"/>
      <c r="H29" s="26"/>
      <c r="I29" s="58"/>
      <c r="J29" s="58"/>
      <c r="K29" s="26"/>
      <c r="L29" s="26"/>
      <c r="M29" s="26"/>
      <c r="N29" s="26"/>
      <c r="O29" s="496"/>
      <c r="P29" s="496"/>
      <c r="Q29" s="496"/>
      <c r="R29" s="496"/>
      <c r="S29" s="502"/>
      <c r="T29" s="502"/>
      <c r="U29" s="31" t="s">
        <v>22834</v>
      </c>
      <c r="V29" s="31"/>
      <c r="W29" s="689">
        <f>pavim!W68</f>
        <v>665.56</v>
      </c>
      <c r="X29" s="689"/>
      <c r="Y29" s="689"/>
      <c r="Z29" s="690" t="str">
        <f>'COMP. ENS. CONC. ASFALTICO'!D6</f>
        <v>T</v>
      </c>
      <c r="AA29" s="690"/>
    </row>
    <row r="30" spans="1:27" x14ac:dyDescent="0.2">
      <c r="A30" s="30"/>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row>
    <row r="31" spans="1:27" x14ac:dyDescent="0.2">
      <c r="A31" s="30"/>
      <c r="B31" s="692" t="str">
        <f>VLOOKUP(D34,DIPREVS1!A:B,2,FALSE)</f>
        <v>TAPUME DE VEDACAO OU PROTECAO,EXECUTADO C/CHAPAS DE MADEIRACOMPENSADA,RESINADA,LISA,DE COLAGEM FENOLICA,A PROVA D`AGUA,COM 2,20X1,10M E 6MM DE ESPESSURA,PREGADAS EM PECAS DE MADEIRA DE 3ª DE 3"X3" HORIZONTAIS E VERTICAIS A CADA 1,22M,EXCLUSIVE PINTURA</v>
      </c>
      <c r="C31" s="692"/>
      <c r="D31" s="692"/>
      <c r="E31" s="692"/>
      <c r="F31" s="692"/>
      <c r="G31" s="692"/>
      <c r="H31" s="692"/>
      <c r="I31" s="692"/>
      <c r="J31" s="692"/>
      <c r="K31" s="692"/>
      <c r="L31" s="692"/>
      <c r="M31" s="692"/>
      <c r="N31" s="692"/>
      <c r="O31" s="692"/>
      <c r="P31" s="692"/>
      <c r="Q31" s="692"/>
      <c r="R31" s="692"/>
      <c r="S31" s="692"/>
      <c r="T31" s="692"/>
      <c r="U31" s="692"/>
      <c r="V31" s="692"/>
      <c r="W31" s="692"/>
      <c r="X31" s="692"/>
      <c r="Y31" s="692"/>
      <c r="Z31" s="692"/>
      <c r="AA31" s="26"/>
    </row>
    <row r="32" spans="1:27" x14ac:dyDescent="0.2">
      <c r="A32" s="30"/>
      <c r="B32" s="692"/>
      <c r="C32" s="692"/>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26"/>
    </row>
    <row r="33" spans="1:27" x14ac:dyDescent="0.2">
      <c r="A33" s="30"/>
      <c r="B33" s="692"/>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26"/>
    </row>
    <row r="34" spans="1:27" x14ac:dyDescent="0.2">
      <c r="A34" s="32">
        <f>A29+1</f>
        <v>5</v>
      </c>
      <c r="B34" s="31"/>
      <c r="C34" s="33" t="s">
        <v>22832</v>
      </c>
      <c r="D34" s="57" t="s">
        <v>12175</v>
      </c>
      <c r="E34" s="26"/>
      <c r="F34" s="27"/>
      <c r="G34" s="26"/>
      <c r="H34" s="26"/>
      <c r="I34" s="58"/>
      <c r="J34" s="58"/>
      <c r="K34" s="26"/>
      <c r="L34" s="26"/>
      <c r="M34" s="26"/>
      <c r="N34" s="26"/>
      <c r="O34" s="27"/>
      <c r="P34" s="27"/>
      <c r="Q34" s="27"/>
      <c r="R34" s="27"/>
      <c r="S34" s="36"/>
      <c r="T34" s="36"/>
      <c r="U34" s="31" t="s">
        <v>22834</v>
      </c>
      <c r="V34" s="31"/>
      <c r="W34" s="689">
        <f>SUM(Q35:S49)</f>
        <v>290.39999999999998</v>
      </c>
      <c r="X34" s="689"/>
      <c r="Y34" s="689"/>
      <c r="Z34" s="690" t="str">
        <f>VLOOKUP(D34,DIPREVS1!A:D,4,FALSE)</f>
        <v>m2</v>
      </c>
      <c r="AA34" s="690"/>
    </row>
    <row r="35" spans="1:27" x14ac:dyDescent="0.2">
      <c r="A35" s="30"/>
      <c r="B35" s="26"/>
      <c r="C35" s="26" t="s">
        <v>23366</v>
      </c>
      <c r="D35" s="26"/>
      <c r="E35" s="26"/>
      <c r="F35" s="26"/>
      <c r="G35" s="26"/>
      <c r="H35" s="26"/>
      <c r="I35" s="26"/>
      <c r="J35" s="26"/>
      <c r="K35" s="26"/>
      <c r="L35" s="26"/>
      <c r="M35" s="26"/>
      <c r="N35" s="26"/>
      <c r="O35" s="26"/>
      <c r="P35" s="26"/>
      <c r="Q35" s="26"/>
      <c r="R35" s="26"/>
      <c r="S35" s="26"/>
      <c r="T35" s="26"/>
      <c r="U35" s="26"/>
      <c r="V35" s="26"/>
      <c r="W35" s="26"/>
      <c r="X35" s="26"/>
      <c r="Y35" s="26"/>
      <c r="Z35" s="26"/>
      <c r="AA35" s="26"/>
    </row>
    <row r="36" spans="1:27" x14ac:dyDescent="0.2">
      <c r="A36" s="30"/>
      <c r="B36" s="26"/>
      <c r="C36" s="26"/>
      <c r="D36" s="60" t="s">
        <v>11479</v>
      </c>
      <c r="E36" s="697">
        <v>23</v>
      </c>
      <c r="F36" s="697"/>
      <c r="G36" s="49" t="s">
        <v>0</v>
      </c>
      <c r="H36" s="45" t="s">
        <v>11478</v>
      </c>
      <c r="I36" s="697">
        <v>43</v>
      </c>
      <c r="J36" s="697"/>
      <c r="K36" s="56" t="s">
        <v>11480</v>
      </c>
      <c r="L36" s="45" t="s">
        <v>1</v>
      </c>
      <c r="M36" s="26">
        <v>2</v>
      </c>
      <c r="N36" s="26" t="s">
        <v>11481</v>
      </c>
      <c r="O36" s="26"/>
      <c r="P36" s="26">
        <v>2.2000000000000002</v>
      </c>
      <c r="Q36" s="56" t="s">
        <v>0</v>
      </c>
      <c r="R36" s="45" t="s">
        <v>8</v>
      </c>
      <c r="S36" s="685">
        <f>ROUND((E36+I36)*M36*P36,2)</f>
        <v>290.39999999999998</v>
      </c>
      <c r="T36" s="685"/>
      <c r="U36" s="685"/>
      <c r="V36" s="49" t="s">
        <v>7</v>
      </c>
      <c r="W36" s="26"/>
      <c r="X36" s="26"/>
      <c r="Y36" s="26"/>
      <c r="Z36" s="26"/>
      <c r="AA36" s="26"/>
    </row>
    <row r="37" spans="1:27" x14ac:dyDescent="0.2">
      <c r="A37" s="30"/>
      <c r="B37" s="26"/>
      <c r="C37" s="26"/>
      <c r="D37" s="60"/>
      <c r="E37" s="497"/>
      <c r="F37" s="497"/>
      <c r="G37" s="49"/>
      <c r="H37" s="500"/>
      <c r="I37" s="497"/>
      <c r="J37" s="497"/>
      <c r="K37" s="56"/>
      <c r="L37" s="500"/>
      <c r="M37" s="26"/>
      <c r="N37" s="26"/>
      <c r="O37" s="26"/>
      <c r="P37" s="26"/>
      <c r="Q37" s="56"/>
      <c r="R37" s="500"/>
      <c r="S37" s="494"/>
      <c r="T37" s="494"/>
      <c r="U37" s="494"/>
      <c r="V37" s="49"/>
      <c r="W37" s="26"/>
      <c r="X37" s="26"/>
      <c r="Y37" s="26"/>
      <c r="Z37" s="26"/>
      <c r="AA37" s="26"/>
    </row>
    <row r="38" spans="1:27" ht="12.75" customHeight="1" x14ac:dyDescent="0.2">
      <c r="A38" s="30"/>
      <c r="B38" s="692" t="str">
        <f>VLOOKUP(D40,DIPREVS1!A:B,2,FALSE)</f>
        <v>PREPARO MANUAL DE TERRENO,COMPREENDENDO ACERTO,RASPAGEM EVENTUAL ATE 0.30M DE PROFUNDIDADE E AFASTAMENTO LATERAL DO MATERIAL EXCEDENTE,INCLUSIVE COMPACTACAO MANUAL</v>
      </c>
      <c r="C38" s="692"/>
      <c r="D38" s="692"/>
      <c r="E38" s="692"/>
      <c r="F38" s="692"/>
      <c r="G38" s="692"/>
      <c r="H38" s="692"/>
      <c r="I38" s="692"/>
      <c r="J38" s="692"/>
      <c r="K38" s="692"/>
      <c r="L38" s="692"/>
      <c r="M38" s="692"/>
      <c r="N38" s="692"/>
      <c r="O38" s="692"/>
      <c r="P38" s="692"/>
      <c r="Q38" s="692"/>
      <c r="R38" s="692"/>
      <c r="S38" s="692"/>
      <c r="T38" s="692"/>
      <c r="U38" s="692"/>
      <c r="V38" s="692"/>
      <c r="W38" s="692"/>
      <c r="X38" s="692"/>
      <c r="Y38" s="692"/>
      <c r="Z38" s="692"/>
      <c r="AA38" s="26"/>
    </row>
    <row r="39" spans="1:27" x14ac:dyDescent="0.2">
      <c r="A39" s="30"/>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92"/>
      <c r="Z39" s="692"/>
      <c r="AA39" s="26"/>
    </row>
    <row r="40" spans="1:27" x14ac:dyDescent="0.2">
      <c r="A40" s="32">
        <f>A34+1</f>
        <v>6</v>
      </c>
      <c r="B40" s="31"/>
      <c r="C40" s="33" t="s">
        <v>22832</v>
      </c>
      <c r="D40" s="57" t="s">
        <v>11839</v>
      </c>
      <c r="E40" s="26"/>
      <c r="F40" s="496"/>
      <c r="G40" s="26"/>
      <c r="H40" s="26"/>
      <c r="I40" s="58"/>
      <c r="J40" s="58"/>
      <c r="K40" s="26"/>
      <c r="L40" s="26"/>
      <c r="M40" s="26"/>
      <c r="N40" s="26"/>
      <c r="O40" s="496"/>
      <c r="P40" s="496"/>
      <c r="Q40" s="496"/>
      <c r="R40" s="496"/>
      <c r="S40" s="502"/>
      <c r="T40" s="502"/>
      <c r="U40" s="31" t="s">
        <v>22834</v>
      </c>
      <c r="V40" s="31"/>
      <c r="W40" s="689">
        <f>L42</f>
        <v>989</v>
      </c>
      <c r="X40" s="689"/>
      <c r="Y40" s="689"/>
      <c r="Z40" s="690" t="str">
        <f>VLOOKUP(D40,DIPREVS1!A:D,4,FALSE)</f>
        <v>m2</v>
      </c>
      <c r="AA40" s="690"/>
    </row>
    <row r="41" spans="1:27" x14ac:dyDescent="0.2">
      <c r="A41" s="30"/>
      <c r="B41" s="26" t="s">
        <v>35227</v>
      </c>
      <c r="C41" s="26"/>
      <c r="D41" s="60"/>
      <c r="E41" s="497"/>
      <c r="F41" s="497"/>
      <c r="G41" s="49"/>
      <c r="H41" s="500"/>
      <c r="I41" s="497"/>
      <c r="J41" s="497"/>
      <c r="K41" s="56"/>
      <c r="L41" s="500"/>
      <c r="M41" s="26"/>
      <c r="N41" s="26"/>
      <c r="O41" s="26"/>
      <c r="P41" s="26"/>
      <c r="Q41" s="56"/>
      <c r="R41" s="500"/>
      <c r="S41" s="494"/>
      <c r="T41" s="494"/>
      <c r="U41" s="494"/>
      <c r="V41" s="49"/>
      <c r="W41" s="26"/>
      <c r="X41" s="26"/>
      <c r="Y41" s="26"/>
      <c r="Z41" s="26"/>
      <c r="AA41" s="26"/>
    </row>
    <row r="42" spans="1:27" x14ac:dyDescent="0.2">
      <c r="A42" s="30"/>
      <c r="B42" s="26"/>
      <c r="C42" s="26"/>
      <c r="D42" s="681">
        <f>E36</f>
        <v>23</v>
      </c>
      <c r="E42" s="681"/>
      <c r="F42" s="497" t="s">
        <v>0</v>
      </c>
      <c r="G42" s="502" t="s">
        <v>1</v>
      </c>
      <c r="H42" s="681">
        <f>I36</f>
        <v>43</v>
      </c>
      <c r="I42" s="681"/>
      <c r="J42" s="497" t="s">
        <v>0</v>
      </c>
      <c r="K42" s="583" t="s">
        <v>8</v>
      </c>
      <c r="L42" s="681">
        <f>ROUND(D42*H42,2)</f>
        <v>989</v>
      </c>
      <c r="M42" s="681"/>
      <c r="N42" s="681"/>
      <c r="O42" s="26" t="s">
        <v>7</v>
      </c>
      <c r="P42" s="26"/>
      <c r="Q42" s="56"/>
      <c r="R42" s="500"/>
      <c r="S42" s="494"/>
      <c r="T42" s="494"/>
      <c r="U42" s="494"/>
      <c r="V42" s="49"/>
      <c r="W42" s="26"/>
      <c r="X42" s="26"/>
      <c r="Y42" s="26"/>
      <c r="Z42" s="26"/>
      <c r="AA42" s="26"/>
    </row>
    <row r="43" spans="1:27" x14ac:dyDescent="0.2">
      <c r="A43" s="30"/>
      <c r="B43" s="26"/>
      <c r="C43" s="26"/>
      <c r="D43" s="60"/>
      <c r="E43" s="497"/>
      <c r="F43" s="497"/>
      <c r="G43" s="49"/>
      <c r="H43" s="500"/>
      <c r="I43" s="497"/>
      <c r="J43" s="497"/>
      <c r="K43" s="56"/>
      <c r="L43" s="500"/>
      <c r="M43" s="26"/>
      <c r="N43" s="26"/>
      <c r="O43" s="26"/>
      <c r="P43" s="26"/>
      <c r="Q43" s="56"/>
      <c r="R43" s="500"/>
      <c r="S43" s="494"/>
      <c r="T43" s="494"/>
      <c r="U43" s="494"/>
      <c r="V43" s="49"/>
      <c r="W43" s="26"/>
      <c r="X43" s="26"/>
      <c r="Y43" s="26"/>
      <c r="Z43" s="26"/>
      <c r="AA43" s="26"/>
    </row>
    <row r="44" spans="1:27" ht="12.75" customHeight="1" x14ac:dyDescent="0.2">
      <c r="A44" s="30"/>
      <c r="B44" s="692" t="str">
        <f>VLOOKUP(D46,DIPREVS1!A:B,2,FALSE)</f>
        <v>BASE DE MACADAME SIMPLES,MEDIDA EM VOLUME DEPOIS DE COMPRIMIDO O MACADAME</v>
      </c>
      <c r="C44" s="692"/>
      <c r="D44" s="692"/>
      <c r="E44" s="692"/>
      <c r="F44" s="692"/>
      <c r="G44" s="692"/>
      <c r="H44" s="692"/>
      <c r="I44" s="692"/>
      <c r="J44" s="692"/>
      <c r="K44" s="692"/>
      <c r="L44" s="692"/>
      <c r="M44" s="692"/>
      <c r="N44" s="692"/>
      <c r="O44" s="692"/>
      <c r="P44" s="692"/>
      <c r="Q44" s="692"/>
      <c r="R44" s="692"/>
      <c r="S44" s="692"/>
      <c r="T44" s="692"/>
      <c r="U44" s="692"/>
      <c r="V44" s="692"/>
      <c r="W44" s="692"/>
      <c r="X44" s="692"/>
      <c r="Y44" s="692"/>
      <c r="Z44" s="692"/>
      <c r="AA44" s="26"/>
    </row>
    <row r="45" spans="1:27" x14ac:dyDescent="0.2">
      <c r="A45" s="30"/>
      <c r="B45" s="692"/>
      <c r="C45" s="692"/>
      <c r="D45" s="692"/>
      <c r="E45" s="692"/>
      <c r="F45" s="692"/>
      <c r="G45" s="692"/>
      <c r="H45" s="692"/>
      <c r="I45" s="692"/>
      <c r="J45" s="692"/>
      <c r="K45" s="692"/>
      <c r="L45" s="692"/>
      <c r="M45" s="692"/>
      <c r="N45" s="692"/>
      <c r="O45" s="692"/>
      <c r="P45" s="692"/>
      <c r="Q45" s="692"/>
      <c r="R45" s="692"/>
      <c r="S45" s="692"/>
      <c r="T45" s="692"/>
      <c r="U45" s="692"/>
      <c r="V45" s="692"/>
      <c r="W45" s="692"/>
      <c r="X45" s="692"/>
      <c r="Y45" s="692"/>
      <c r="Z45" s="692"/>
      <c r="AA45" s="26"/>
    </row>
    <row r="46" spans="1:27" x14ac:dyDescent="0.2">
      <c r="A46" s="32">
        <f>A40+1</f>
        <v>7</v>
      </c>
      <c r="B46" s="31"/>
      <c r="C46" s="33" t="s">
        <v>22832</v>
      </c>
      <c r="D46" s="57" t="s">
        <v>15587</v>
      </c>
      <c r="E46" s="26"/>
      <c r="F46" s="496"/>
      <c r="G46" s="26"/>
      <c r="H46" s="26"/>
      <c r="I46" s="58"/>
      <c r="J46" s="58"/>
      <c r="K46" s="26"/>
      <c r="L46" s="26"/>
      <c r="M46" s="26"/>
      <c r="N46" s="26"/>
      <c r="O46" s="496"/>
      <c r="P46" s="496"/>
      <c r="Q46" s="496"/>
      <c r="R46" s="496"/>
      <c r="S46" s="502"/>
      <c r="T46" s="502"/>
      <c r="U46" s="31" t="s">
        <v>22834</v>
      </c>
      <c r="V46" s="31"/>
      <c r="W46" s="689">
        <f>L48</f>
        <v>98.9</v>
      </c>
      <c r="X46" s="689"/>
      <c r="Y46" s="689"/>
      <c r="Z46" s="690" t="str">
        <f>VLOOKUP(D46,DIPREVS1!A:D,4,FALSE)</f>
        <v>m3</v>
      </c>
      <c r="AA46" s="690"/>
    </row>
    <row r="47" spans="1:27" x14ac:dyDescent="0.2">
      <c r="A47" s="30"/>
      <c r="B47" s="26" t="s">
        <v>35228</v>
      </c>
      <c r="C47" s="26"/>
      <c r="D47" s="60"/>
      <c r="E47" s="497"/>
      <c r="F47" s="497"/>
      <c r="G47" s="49"/>
      <c r="H47" s="500"/>
      <c r="I47" s="497"/>
      <c r="J47" s="497"/>
      <c r="K47" s="56"/>
      <c r="L47" s="500"/>
      <c r="M47" s="26"/>
      <c r="N47" s="26"/>
      <c r="O47" s="26"/>
      <c r="P47" s="26"/>
      <c r="Q47" s="56"/>
      <c r="R47" s="500"/>
      <c r="S47" s="494"/>
      <c r="T47" s="494"/>
      <c r="U47" s="494"/>
      <c r="V47" s="49"/>
      <c r="W47" s="26"/>
      <c r="X47" s="26"/>
      <c r="Y47" s="26"/>
      <c r="Z47" s="26"/>
      <c r="AA47" s="26"/>
    </row>
    <row r="48" spans="1:27" x14ac:dyDescent="0.2">
      <c r="A48" s="30"/>
      <c r="B48" s="26"/>
      <c r="C48" s="26"/>
      <c r="D48" s="693">
        <f>W40</f>
        <v>989</v>
      </c>
      <c r="E48" s="687"/>
      <c r="F48" s="497" t="s">
        <v>7</v>
      </c>
      <c r="G48" s="502" t="s">
        <v>1</v>
      </c>
      <c r="H48" s="693">
        <v>0.1</v>
      </c>
      <c r="I48" s="687"/>
      <c r="J48" s="497" t="s">
        <v>0</v>
      </c>
      <c r="K48" s="583" t="s">
        <v>8</v>
      </c>
      <c r="L48" s="693">
        <f>ROUND(D48*H48,2)</f>
        <v>98.9</v>
      </c>
      <c r="M48" s="693"/>
      <c r="N48" s="693"/>
      <c r="O48" s="26" t="s">
        <v>6</v>
      </c>
      <c r="P48" s="26"/>
      <c r="Q48" s="56"/>
      <c r="R48" s="500"/>
      <c r="S48" s="494"/>
      <c r="T48" s="494"/>
      <c r="U48" s="494"/>
      <c r="V48" s="49"/>
      <c r="W48" s="26"/>
      <c r="X48" s="26"/>
      <c r="Y48" s="26"/>
      <c r="Z48" s="26"/>
      <c r="AA48" s="26"/>
    </row>
    <row r="49" spans="1:28" x14ac:dyDescent="0.2">
      <c r="A49" s="30"/>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row>
    <row r="50" spans="1:28" x14ac:dyDescent="0.2">
      <c r="A50" s="30"/>
      <c r="B50" s="692" t="str">
        <f>VLOOKUP(D53,DIPREVS1!A:B,2,FALSE)</f>
        <v>BARRACAO DE OBRA EM CHAPA DE MADEIRA COMPENSADA DE 6MM DE ESPESSURA,RESINADA,SIMPLES,REAPROVEITAMENTO DE 2 VEZES,PISO EMCIMENTADO,COBERTURA COM TELHAS DE FIBROCIMENTO SEM AMIANTO,ESPESSURA 6MM,INCLUSIVE INSTALACOES</v>
      </c>
      <c r="C50" s="692"/>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26"/>
    </row>
    <row r="51" spans="1:28" x14ac:dyDescent="0.2">
      <c r="A51" s="30"/>
      <c r="B51" s="692"/>
      <c r="C51" s="692"/>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26"/>
    </row>
    <row r="52" spans="1:28" x14ac:dyDescent="0.2">
      <c r="A52" s="30"/>
      <c r="B52" s="692"/>
      <c r="C52" s="692"/>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26"/>
    </row>
    <row r="53" spans="1:28" x14ac:dyDescent="0.2">
      <c r="A53" s="32">
        <f>A46+1</f>
        <v>8</v>
      </c>
      <c r="B53" s="31"/>
      <c r="C53" s="33" t="s">
        <v>22832</v>
      </c>
      <c r="D53" s="57" t="s">
        <v>12192</v>
      </c>
      <c r="E53" s="26"/>
      <c r="F53" s="27"/>
      <c r="G53" s="26"/>
      <c r="H53" s="26"/>
      <c r="I53" s="58"/>
      <c r="J53" s="58"/>
      <c r="K53" s="26"/>
      <c r="L53" s="26"/>
      <c r="M53" s="26"/>
      <c r="N53" s="26"/>
      <c r="O53" s="27"/>
      <c r="P53" s="27"/>
      <c r="Q53" s="27"/>
      <c r="R53" s="27"/>
      <c r="S53" s="36"/>
      <c r="T53" s="36"/>
      <c r="U53" s="31" t="s">
        <v>22834</v>
      </c>
      <c r="V53" s="31"/>
      <c r="W53" s="689">
        <f>SUM(Q54:S58)</f>
        <v>289.28000000000003</v>
      </c>
      <c r="X53" s="689"/>
      <c r="Y53" s="689"/>
      <c r="Z53" s="690" t="str">
        <f>VLOOKUP(D53,DIPREVS1!A:D,4,FALSE)</f>
        <v>m2</v>
      </c>
      <c r="AA53" s="690"/>
    </row>
    <row r="54" spans="1:28" x14ac:dyDescent="0.2">
      <c r="A54" s="31"/>
      <c r="B54" s="26"/>
      <c r="C54" s="26"/>
      <c r="D54" s="59" t="s">
        <v>23374</v>
      </c>
      <c r="E54" s="59"/>
      <c r="F54" s="59"/>
      <c r="G54" s="55"/>
      <c r="H54" s="681">
        <v>5.0599999999999996</v>
      </c>
      <c r="I54" s="681"/>
      <c r="J54" s="681"/>
      <c r="K54" s="49" t="s">
        <v>0</v>
      </c>
      <c r="L54" s="204" t="s">
        <v>1</v>
      </c>
      <c r="M54" s="682">
        <v>8.7200000000000006</v>
      </c>
      <c r="N54" s="682"/>
      <c r="O54" s="56" t="s">
        <v>0</v>
      </c>
      <c r="P54" s="204" t="s">
        <v>8</v>
      </c>
      <c r="Q54" s="685">
        <f>ROUND(H54*M54,2)</f>
        <v>44.12</v>
      </c>
      <c r="R54" s="685"/>
      <c r="S54" s="685"/>
      <c r="T54" s="49" t="s">
        <v>7</v>
      </c>
      <c r="U54" s="49"/>
      <c r="V54" s="26"/>
      <c r="W54" s="26"/>
      <c r="X54" s="26"/>
      <c r="Y54" s="26"/>
      <c r="Z54" s="26"/>
      <c r="AA54" s="26"/>
      <c r="AB54" s="26"/>
    </row>
    <row r="55" spans="1:28" x14ac:dyDescent="0.2">
      <c r="A55" s="31"/>
      <c r="B55" s="26"/>
      <c r="C55" s="26"/>
      <c r="D55" s="59" t="s">
        <v>11431</v>
      </c>
      <c r="E55" s="59"/>
      <c r="F55" s="59"/>
      <c r="G55" s="55"/>
      <c r="H55" s="681">
        <v>12.38</v>
      </c>
      <c r="I55" s="681"/>
      <c r="J55" s="681"/>
      <c r="K55" s="49" t="s">
        <v>0</v>
      </c>
      <c r="L55" s="204" t="s">
        <v>1</v>
      </c>
      <c r="M55" s="682">
        <v>6.28</v>
      </c>
      <c r="N55" s="682"/>
      <c r="O55" s="56" t="s">
        <v>0</v>
      </c>
      <c r="P55" s="204" t="s">
        <v>8</v>
      </c>
      <c r="Q55" s="685">
        <f>ROUND(H55*M55,2)</f>
        <v>77.75</v>
      </c>
      <c r="R55" s="685"/>
      <c r="S55" s="685"/>
      <c r="T55" s="49" t="s">
        <v>7</v>
      </c>
      <c r="U55" s="49"/>
      <c r="V55" s="26"/>
      <c r="W55" s="26"/>
      <c r="X55" s="26"/>
      <c r="Y55" s="26"/>
      <c r="Z55" s="26"/>
      <c r="AA55" s="26"/>
      <c r="AB55" s="26"/>
    </row>
    <row r="56" spans="1:28" x14ac:dyDescent="0.2">
      <c r="A56" s="31"/>
      <c r="B56" s="26"/>
      <c r="C56" s="26"/>
      <c r="D56" s="59" t="s">
        <v>11482</v>
      </c>
      <c r="E56" s="59"/>
      <c r="F56" s="59"/>
      <c r="G56" s="55"/>
      <c r="H56" s="681">
        <v>2.0099999999999998</v>
      </c>
      <c r="I56" s="681"/>
      <c r="J56" s="681"/>
      <c r="K56" s="49" t="s">
        <v>0</v>
      </c>
      <c r="L56" s="204" t="s">
        <v>1</v>
      </c>
      <c r="M56" s="682">
        <v>2.0099999999999998</v>
      </c>
      <c r="N56" s="682"/>
      <c r="O56" s="56" t="s">
        <v>0</v>
      </c>
      <c r="P56" s="204" t="s">
        <v>8</v>
      </c>
      <c r="Q56" s="685">
        <f>ROUND(H56*M56,2)</f>
        <v>4.04</v>
      </c>
      <c r="R56" s="685"/>
      <c r="S56" s="685"/>
      <c r="T56" s="49" t="s">
        <v>7</v>
      </c>
      <c r="U56" s="49"/>
      <c r="V56" s="26"/>
      <c r="W56" s="26"/>
      <c r="X56" s="26"/>
      <c r="Y56" s="26"/>
      <c r="Z56" s="26"/>
      <c r="AA56" s="26"/>
      <c r="AB56" s="26"/>
    </row>
    <row r="57" spans="1:28" x14ac:dyDescent="0.2">
      <c r="A57" s="31"/>
      <c r="B57" s="26"/>
      <c r="C57" s="26"/>
      <c r="D57" s="59" t="s">
        <v>11476</v>
      </c>
      <c r="E57" s="59"/>
      <c r="F57" s="59"/>
      <c r="G57" s="55"/>
      <c r="H57" s="681">
        <v>16.04</v>
      </c>
      <c r="I57" s="681"/>
      <c r="J57" s="681"/>
      <c r="K57" s="49" t="s">
        <v>0</v>
      </c>
      <c r="L57" s="204" t="s">
        <v>1</v>
      </c>
      <c r="M57" s="682">
        <v>6.28</v>
      </c>
      <c r="N57" s="682"/>
      <c r="O57" s="56" t="s">
        <v>0</v>
      </c>
      <c r="P57" s="204" t="s">
        <v>8</v>
      </c>
      <c r="Q57" s="685">
        <f>ROUND(H57*M57,2)</f>
        <v>100.73</v>
      </c>
      <c r="R57" s="685"/>
      <c r="S57" s="685"/>
      <c r="T57" s="49" t="s">
        <v>7</v>
      </c>
      <c r="U57" s="49"/>
      <c r="V57" s="26"/>
      <c r="W57" s="26"/>
      <c r="X57" s="26"/>
      <c r="Y57" s="26"/>
      <c r="Z57" s="26"/>
      <c r="AA57" s="26"/>
      <c r="AB57" s="26"/>
    </row>
    <row r="58" spans="1:28" x14ac:dyDescent="0.2">
      <c r="A58" s="31"/>
      <c r="B58" s="26"/>
      <c r="C58" s="26"/>
      <c r="D58" s="59" t="s">
        <v>23375</v>
      </c>
      <c r="E58" s="59"/>
      <c r="F58" s="59"/>
      <c r="G58" s="55"/>
      <c r="H58" s="681">
        <v>12.38</v>
      </c>
      <c r="I58" s="681"/>
      <c r="J58" s="681"/>
      <c r="K58" s="49" t="s">
        <v>0</v>
      </c>
      <c r="L58" s="204" t="s">
        <v>1</v>
      </c>
      <c r="M58" s="682">
        <v>5.0599999999999996</v>
      </c>
      <c r="N58" s="682"/>
      <c r="O58" s="56" t="s">
        <v>0</v>
      </c>
      <c r="P58" s="204" t="s">
        <v>8</v>
      </c>
      <c r="Q58" s="685">
        <f>ROUND(H58*M58,2)</f>
        <v>62.64</v>
      </c>
      <c r="R58" s="685"/>
      <c r="S58" s="685"/>
      <c r="T58" s="49" t="s">
        <v>7</v>
      </c>
      <c r="U58" s="49"/>
      <c r="V58" s="26"/>
      <c r="W58" s="26"/>
      <c r="X58" s="26"/>
      <c r="Y58" s="26"/>
      <c r="Z58" s="26"/>
      <c r="AA58" s="26"/>
      <c r="AB58" s="26"/>
    </row>
    <row r="59" spans="1:28" x14ac:dyDescent="0.2">
      <c r="A59" s="31"/>
      <c r="B59" s="26"/>
      <c r="C59" s="59"/>
      <c r="D59" s="59"/>
      <c r="E59" s="59"/>
      <c r="F59" s="55"/>
      <c r="G59" s="26"/>
      <c r="H59" s="198"/>
      <c r="I59" s="198"/>
      <c r="J59" s="198"/>
      <c r="K59" s="49"/>
      <c r="L59" s="204"/>
      <c r="M59" s="199"/>
      <c r="N59" s="199"/>
      <c r="O59" s="56"/>
      <c r="P59" s="204"/>
      <c r="Q59" s="203"/>
      <c r="R59" s="203"/>
      <c r="S59" s="203"/>
      <c r="T59" s="49"/>
      <c r="U59" s="26"/>
      <c r="V59" s="26"/>
      <c r="W59" s="26"/>
      <c r="X59" s="26"/>
      <c r="Y59" s="26"/>
      <c r="Z59" s="26"/>
      <c r="AA59" s="26"/>
    </row>
    <row r="60" spans="1:28" ht="12.75" customHeight="1" x14ac:dyDescent="0.2">
      <c r="A60" s="30"/>
      <c r="B60" s="692" t="str">
        <f>VLOOKUP(D62,DIPREVS1!A:B,2,FALSE)</f>
        <v>INSTALACAO E LIGACAO PROVISORIA PARA ABASTECIMENTO DE AGUA EESGOTAMENTO SANITARIO EM CANTEIRO DE OBRAS,INCLUSIVE ESCAVACAO,EXCLUSIVE REPOSICAO DA PAVIMENTACAO DO LOGRADOURO PUBLICO</v>
      </c>
      <c r="C60" s="692"/>
      <c r="D60" s="692"/>
      <c r="E60" s="692"/>
      <c r="F60" s="692"/>
      <c r="G60" s="692"/>
      <c r="H60" s="692"/>
      <c r="I60" s="692"/>
      <c r="J60" s="692"/>
      <c r="K60" s="692"/>
      <c r="L60" s="692"/>
      <c r="M60" s="692"/>
      <c r="N60" s="692"/>
      <c r="O60" s="692"/>
      <c r="P60" s="692"/>
      <c r="Q60" s="692"/>
      <c r="R60" s="692"/>
      <c r="S60" s="692"/>
      <c r="T60" s="692"/>
      <c r="U60" s="692"/>
      <c r="V60" s="692"/>
      <c r="W60" s="692"/>
      <c r="X60" s="692"/>
      <c r="Y60" s="692"/>
      <c r="Z60" s="692"/>
      <c r="AA60" s="26"/>
    </row>
    <row r="61" spans="1:28" x14ac:dyDescent="0.2">
      <c r="A61" s="30"/>
      <c r="B61" s="692"/>
      <c r="C61" s="692"/>
      <c r="D61" s="692"/>
      <c r="E61" s="692"/>
      <c r="F61" s="692"/>
      <c r="G61" s="692"/>
      <c r="H61" s="692"/>
      <c r="I61" s="692"/>
      <c r="J61" s="692"/>
      <c r="K61" s="692"/>
      <c r="L61" s="692"/>
      <c r="M61" s="692"/>
      <c r="N61" s="692"/>
      <c r="O61" s="692"/>
      <c r="P61" s="692"/>
      <c r="Q61" s="692"/>
      <c r="R61" s="692"/>
      <c r="S61" s="692"/>
      <c r="T61" s="692"/>
      <c r="U61" s="692"/>
      <c r="V61" s="692"/>
      <c r="W61" s="692"/>
      <c r="X61" s="692"/>
      <c r="Y61" s="692"/>
      <c r="Z61" s="692"/>
      <c r="AA61" s="26"/>
    </row>
    <row r="62" spans="1:28" x14ac:dyDescent="0.2">
      <c r="A62" s="32">
        <f>A53+1</f>
        <v>9</v>
      </c>
      <c r="B62" s="31"/>
      <c r="C62" s="33" t="s">
        <v>22832</v>
      </c>
      <c r="D62" s="57" t="s">
        <v>12208</v>
      </c>
      <c r="E62" s="26"/>
      <c r="F62" s="27"/>
      <c r="G62" s="26"/>
      <c r="H62" s="26"/>
      <c r="I62" s="58"/>
      <c r="J62" s="58"/>
      <c r="K62" s="26"/>
      <c r="L62" s="26"/>
      <c r="M62" s="26"/>
      <c r="N62" s="26"/>
      <c r="O62" s="27"/>
      <c r="P62" s="27"/>
      <c r="Q62" s="27"/>
      <c r="R62" s="27"/>
      <c r="S62" s="26"/>
      <c r="T62" s="36"/>
      <c r="U62" s="31" t="s">
        <v>22834</v>
      </c>
      <c r="V62" s="31"/>
      <c r="W62" s="689">
        <v>1</v>
      </c>
      <c r="X62" s="689"/>
      <c r="Y62" s="689"/>
      <c r="Z62" s="690" t="str">
        <f>VLOOKUP(D62,DIPREVS1!A:D,4,FALSE)</f>
        <v>un</v>
      </c>
      <c r="AA62" s="690"/>
    </row>
    <row r="63" spans="1:28" x14ac:dyDescent="0.2">
      <c r="A63" s="30"/>
      <c r="B63" s="26"/>
      <c r="C63" s="26"/>
      <c r="D63" s="26"/>
      <c r="E63" s="26"/>
      <c r="F63" s="26"/>
      <c r="G63" s="26"/>
      <c r="H63" s="26"/>
      <c r="I63" s="26"/>
      <c r="J63" s="26"/>
      <c r="K63" s="26"/>
      <c r="L63" s="26"/>
      <c r="M63" s="26"/>
      <c r="N63" s="26"/>
      <c r="O63" s="26"/>
      <c r="P63" s="26"/>
      <c r="Q63" s="26"/>
      <c r="R63" s="26"/>
      <c r="S63" s="26"/>
      <c r="T63" s="26"/>
      <c r="U63" s="26"/>
      <c r="V63" s="26"/>
      <c r="W63" s="103"/>
      <c r="X63" s="103"/>
      <c r="Y63" s="103"/>
      <c r="Z63" s="26"/>
      <c r="AA63" s="26"/>
    </row>
    <row r="64" spans="1:28" x14ac:dyDescent="0.2">
      <c r="A64" s="30"/>
      <c r="B64" s="692" t="str">
        <f>VLOOKUP(D66,DIPREVS1!A:B,2,FALSE)</f>
        <v>INSTALACAO E LIGACAO PROVISORIA DE ALIMENTACAO DE ENERGIA ELETRICA,EM BAIXA TENSAO,PARA CANTEIRO DE OBRAS,M3-CHAVE 100A,CARGA 3KW,20CV,EXCLUSIVE O FORNECIMENTO DO MEDIDOR</v>
      </c>
      <c r="C64" s="692"/>
      <c r="D64" s="692"/>
      <c r="E64" s="692"/>
      <c r="F64" s="692"/>
      <c r="G64" s="692"/>
      <c r="H64" s="692"/>
      <c r="I64" s="692"/>
      <c r="J64" s="692"/>
      <c r="K64" s="692"/>
      <c r="L64" s="692"/>
      <c r="M64" s="692"/>
      <c r="N64" s="692"/>
      <c r="O64" s="692"/>
      <c r="P64" s="692"/>
      <c r="Q64" s="692"/>
      <c r="R64" s="692"/>
      <c r="S64" s="692"/>
      <c r="T64" s="692"/>
      <c r="U64" s="692"/>
      <c r="V64" s="692"/>
      <c r="W64" s="692"/>
      <c r="X64" s="692"/>
      <c r="Y64" s="692"/>
      <c r="Z64" s="692"/>
      <c r="AA64" s="26"/>
    </row>
    <row r="65" spans="1:27" x14ac:dyDescent="0.2">
      <c r="A65" s="30"/>
      <c r="B65" s="692"/>
      <c r="C65" s="692"/>
      <c r="D65" s="692"/>
      <c r="E65" s="692"/>
      <c r="F65" s="692"/>
      <c r="G65" s="692"/>
      <c r="H65" s="692"/>
      <c r="I65" s="692"/>
      <c r="J65" s="692"/>
      <c r="K65" s="692"/>
      <c r="L65" s="692"/>
      <c r="M65" s="692"/>
      <c r="N65" s="692"/>
      <c r="O65" s="692"/>
      <c r="P65" s="692"/>
      <c r="Q65" s="692"/>
      <c r="R65" s="692"/>
      <c r="S65" s="692"/>
      <c r="T65" s="692"/>
      <c r="U65" s="692"/>
      <c r="V65" s="692"/>
      <c r="W65" s="692"/>
      <c r="X65" s="692"/>
      <c r="Y65" s="692"/>
      <c r="Z65" s="692"/>
      <c r="AA65" s="26"/>
    </row>
    <row r="66" spans="1:27" x14ac:dyDescent="0.2">
      <c r="A66" s="32">
        <f>A62+1</f>
        <v>10</v>
      </c>
      <c r="B66" s="31"/>
      <c r="C66" s="33" t="s">
        <v>22832</v>
      </c>
      <c r="D66" s="57" t="s">
        <v>12209</v>
      </c>
      <c r="E66" s="26"/>
      <c r="F66" s="27"/>
      <c r="G66" s="26"/>
      <c r="H66" s="26"/>
      <c r="I66" s="58"/>
      <c r="J66" s="58"/>
      <c r="K66" s="26"/>
      <c r="L66" s="26"/>
      <c r="M66" s="26"/>
      <c r="N66" s="26"/>
      <c r="O66" s="27"/>
      <c r="P66" s="27"/>
      <c r="Q66" s="27"/>
      <c r="R66" s="27"/>
      <c r="S66" s="26"/>
      <c r="T66" s="36"/>
      <c r="U66" s="31" t="s">
        <v>22834</v>
      </c>
      <c r="V66" s="31"/>
      <c r="W66" s="689">
        <f>W62</f>
        <v>1</v>
      </c>
      <c r="X66" s="689"/>
      <c r="Y66" s="689"/>
      <c r="Z66" s="690" t="str">
        <f>VLOOKUP(D66,DIPREVS1!A:D,4,FALSE)</f>
        <v>un</v>
      </c>
      <c r="AA66" s="690"/>
    </row>
    <row r="67" spans="1:27" x14ac:dyDescent="0.2">
      <c r="A67" s="30"/>
      <c r="B67" s="26"/>
      <c r="C67" s="59"/>
      <c r="D67" s="26"/>
      <c r="E67" s="26"/>
      <c r="F67" s="26"/>
      <c r="G67" s="26"/>
      <c r="H67" s="26"/>
      <c r="I67" s="26"/>
      <c r="J67" s="26"/>
      <c r="K67" s="26"/>
      <c r="L67" s="26"/>
      <c r="M67" s="26"/>
      <c r="N67" s="26"/>
      <c r="O67" s="26"/>
      <c r="P67" s="26"/>
      <c r="Q67" s="26"/>
      <c r="R67" s="26"/>
      <c r="S67" s="26"/>
      <c r="T67" s="26"/>
      <c r="U67" s="26"/>
      <c r="V67" s="26"/>
      <c r="W67" s="103"/>
      <c r="X67" s="103"/>
      <c r="Y67" s="103"/>
      <c r="Z67" s="26"/>
      <c r="AA67" s="26"/>
    </row>
    <row r="68" spans="1:27" x14ac:dyDescent="0.2">
      <c r="A68" s="30"/>
      <c r="B68" s="692" t="str">
        <f>VLOOKUP(D71,DIPREVS1!A:B,2,FALSE)</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68" s="692"/>
      <c r="D68" s="692"/>
      <c r="E68" s="692"/>
      <c r="F68" s="692"/>
      <c r="G68" s="692"/>
      <c r="H68" s="692"/>
      <c r="I68" s="692"/>
      <c r="J68" s="692"/>
      <c r="K68" s="692"/>
      <c r="L68" s="692"/>
      <c r="M68" s="692"/>
      <c r="N68" s="692"/>
      <c r="O68" s="692"/>
      <c r="P68" s="692"/>
      <c r="Q68" s="692"/>
      <c r="R68" s="692"/>
      <c r="S68" s="692"/>
      <c r="T68" s="692"/>
      <c r="U68" s="692"/>
      <c r="V68" s="692"/>
      <c r="W68" s="692"/>
      <c r="X68" s="692"/>
      <c r="Y68" s="692"/>
      <c r="Z68" s="692"/>
      <c r="AA68" s="26"/>
    </row>
    <row r="69" spans="1:27" x14ac:dyDescent="0.2">
      <c r="A69" s="30"/>
      <c r="B69" s="692"/>
      <c r="C69" s="692"/>
      <c r="D69" s="692"/>
      <c r="E69" s="692"/>
      <c r="F69" s="692"/>
      <c r="G69" s="692"/>
      <c r="H69" s="692"/>
      <c r="I69" s="692"/>
      <c r="J69" s="692"/>
      <c r="K69" s="692"/>
      <c r="L69" s="692"/>
      <c r="M69" s="692"/>
      <c r="N69" s="692"/>
      <c r="O69" s="692"/>
      <c r="P69" s="692"/>
      <c r="Q69" s="692"/>
      <c r="R69" s="692"/>
      <c r="S69" s="692"/>
      <c r="T69" s="692"/>
      <c r="U69" s="692"/>
      <c r="V69" s="692"/>
      <c r="W69" s="692"/>
      <c r="X69" s="692"/>
      <c r="Y69" s="692"/>
      <c r="Z69" s="692"/>
      <c r="AA69" s="26"/>
    </row>
    <row r="70" spans="1:27" x14ac:dyDescent="0.2">
      <c r="A70" s="30"/>
      <c r="B70" s="692"/>
      <c r="C70" s="692"/>
      <c r="D70" s="692"/>
      <c r="E70" s="692"/>
      <c r="F70" s="692"/>
      <c r="G70" s="692"/>
      <c r="H70" s="692"/>
      <c r="I70" s="692"/>
      <c r="J70" s="692"/>
      <c r="K70" s="692"/>
      <c r="L70" s="692"/>
      <c r="M70" s="692"/>
      <c r="N70" s="692"/>
      <c r="O70" s="692"/>
      <c r="P70" s="692"/>
      <c r="Q70" s="692"/>
      <c r="R70" s="692"/>
      <c r="S70" s="692"/>
      <c r="T70" s="692"/>
      <c r="U70" s="692"/>
      <c r="V70" s="692"/>
      <c r="W70" s="692"/>
      <c r="X70" s="692"/>
      <c r="Y70" s="692"/>
      <c r="Z70" s="692"/>
      <c r="AA70" s="26"/>
    </row>
    <row r="71" spans="1:27" x14ac:dyDescent="0.2">
      <c r="A71" s="32">
        <f>A66+1</f>
        <v>11</v>
      </c>
      <c r="B71" s="31"/>
      <c r="C71" s="33" t="s">
        <v>22832</v>
      </c>
      <c r="D71" s="57" t="s">
        <v>12200</v>
      </c>
      <c r="E71" s="26"/>
      <c r="F71" s="27"/>
      <c r="G71" s="26"/>
      <c r="H71" s="26"/>
      <c r="I71" s="59"/>
      <c r="J71" s="58"/>
      <c r="K71" s="26"/>
      <c r="L71" s="26"/>
      <c r="M71" s="26"/>
      <c r="N71" s="26"/>
      <c r="O71" s="27"/>
      <c r="P71" s="27"/>
      <c r="Q71" s="27"/>
      <c r="R71" s="27"/>
      <c r="S71" s="26"/>
      <c r="T71" s="36"/>
      <c r="U71" s="31" t="s">
        <v>22834</v>
      </c>
      <c r="V71" s="31"/>
      <c r="W71" s="689">
        <f>P72</f>
        <v>20</v>
      </c>
      <c r="X71" s="689"/>
      <c r="Y71" s="689"/>
      <c r="Z71" s="690" t="str">
        <f>VLOOKUP(D71,DIPREVS1!A:D,4,FALSE)</f>
        <v>unxmes</v>
      </c>
      <c r="AA71" s="690"/>
    </row>
    <row r="72" spans="1:27" x14ac:dyDescent="0.2">
      <c r="A72" s="30"/>
      <c r="B72" s="26"/>
      <c r="C72" s="59" t="s">
        <v>22835</v>
      </c>
      <c r="D72" s="59"/>
      <c r="E72" s="59"/>
      <c r="F72" s="55"/>
      <c r="G72" s="26"/>
      <c r="J72" s="73">
        <v>2</v>
      </c>
      <c r="K72" s="49" t="s">
        <v>2</v>
      </c>
      <c r="L72" s="45" t="s">
        <v>1</v>
      </c>
      <c r="M72" s="158">
        <v>10</v>
      </c>
      <c r="N72" s="56" t="s">
        <v>22836</v>
      </c>
      <c r="O72" s="45"/>
      <c r="P72" s="74">
        <f>ROUND(J72*M72,0)</f>
        <v>20</v>
      </c>
      <c r="Q72" s="49" t="s">
        <v>11477</v>
      </c>
      <c r="R72" s="26"/>
      <c r="S72" s="26"/>
      <c r="T72" s="26"/>
      <c r="U72" s="26"/>
      <c r="Z72" s="24"/>
      <c r="AA72" s="24"/>
    </row>
    <row r="73" spans="1:27" x14ac:dyDescent="0.2">
      <c r="A73" s="30"/>
      <c r="B73" s="26"/>
      <c r="C73" s="59"/>
      <c r="D73" s="59"/>
      <c r="E73" s="59"/>
      <c r="F73" s="55"/>
      <c r="G73" s="26"/>
      <c r="H73" s="63"/>
      <c r="I73" s="63"/>
      <c r="J73" s="63"/>
      <c r="K73" s="49"/>
      <c r="L73" s="45"/>
      <c r="M73" s="61"/>
      <c r="N73" s="61"/>
      <c r="O73" s="56"/>
      <c r="P73" s="45"/>
      <c r="Q73" s="62"/>
      <c r="R73" s="62"/>
      <c r="S73" s="62"/>
      <c r="T73" s="49"/>
      <c r="U73" s="26"/>
      <c r="V73" s="26"/>
      <c r="W73" s="26"/>
      <c r="X73" s="26"/>
      <c r="Y73" s="26"/>
      <c r="Z73" s="26"/>
      <c r="AA73" s="26"/>
    </row>
    <row r="74" spans="1:27" x14ac:dyDescent="0.2">
      <c r="A74" s="39"/>
      <c r="B74" s="692" t="str">
        <f>VLOOKUP(D76,DIPREVS1!A:B,2,FALSE)</f>
        <v>CERCA PROTETORA DE BORDA DE VALA OU OBRA,COM TELA PLASTICA NA COR LARANJA OU AMARELA,CONSIDERANDO 2 VEZES DE UTILIZACAO,INCLUSIVE APOIOS,FORNECIMENTO,COLOCACAO E RETIRADA</v>
      </c>
      <c r="C74" s="692"/>
      <c r="D74" s="692"/>
      <c r="E74" s="692"/>
      <c r="F74" s="692"/>
      <c r="G74" s="692"/>
      <c r="H74" s="692"/>
      <c r="I74" s="692"/>
      <c r="J74" s="692"/>
      <c r="K74" s="692"/>
      <c r="L74" s="692"/>
      <c r="M74" s="692"/>
      <c r="N74" s="692"/>
      <c r="O74" s="692"/>
      <c r="P74" s="692"/>
      <c r="Q74" s="692"/>
      <c r="R74" s="692"/>
      <c r="S74" s="692"/>
      <c r="T74" s="692"/>
      <c r="U74" s="692"/>
      <c r="V74" s="692"/>
      <c r="W74" s="692"/>
      <c r="X74" s="692"/>
      <c r="Y74" s="692"/>
      <c r="Z74" s="692"/>
      <c r="AA74" s="26"/>
    </row>
    <row r="75" spans="1:27" x14ac:dyDescent="0.2">
      <c r="A75" s="39"/>
      <c r="B75" s="692"/>
      <c r="C75" s="692"/>
      <c r="D75" s="692"/>
      <c r="E75" s="692"/>
      <c r="F75" s="692"/>
      <c r="G75" s="692"/>
      <c r="H75" s="692"/>
      <c r="I75" s="692"/>
      <c r="J75" s="692"/>
      <c r="K75" s="692"/>
      <c r="L75" s="692"/>
      <c r="M75" s="692"/>
      <c r="N75" s="692"/>
      <c r="O75" s="692"/>
      <c r="P75" s="692"/>
      <c r="Q75" s="692"/>
      <c r="R75" s="692"/>
      <c r="S75" s="692"/>
      <c r="T75" s="692"/>
      <c r="U75" s="692"/>
      <c r="V75" s="692"/>
      <c r="W75" s="692"/>
      <c r="X75" s="692"/>
      <c r="Y75" s="692"/>
      <c r="Z75" s="692"/>
      <c r="AA75" s="26"/>
    </row>
    <row r="76" spans="1:27" x14ac:dyDescent="0.2">
      <c r="A76" s="32">
        <f>A71+1</f>
        <v>12</v>
      </c>
      <c r="B76" s="31"/>
      <c r="C76" s="33" t="s">
        <v>22832</v>
      </c>
      <c r="D76" s="31" t="s">
        <v>12206</v>
      </c>
      <c r="E76" s="26"/>
      <c r="F76" s="27"/>
      <c r="G76" s="27"/>
      <c r="H76" s="26"/>
      <c r="I76" s="47"/>
      <c r="J76" s="47"/>
      <c r="K76" s="47"/>
      <c r="L76" s="47"/>
      <c r="M76" s="47"/>
      <c r="N76" s="47"/>
      <c r="O76" s="47"/>
      <c r="P76" s="47"/>
      <c r="Q76" s="47"/>
      <c r="R76" s="47"/>
      <c r="S76" s="36"/>
      <c r="T76" s="36"/>
      <c r="U76" s="31" t="s">
        <v>22834</v>
      </c>
      <c r="V76" s="31"/>
      <c r="W76" s="689">
        <f>SUM(S78:T78)</f>
        <v>2592</v>
      </c>
      <c r="X76" s="689"/>
      <c r="Y76" s="689"/>
      <c r="Z76" s="690" t="str">
        <f>VLOOKUP(D76,DIPREVS1!A:D,4,FALSE)</f>
        <v>m2</v>
      </c>
      <c r="AA76" s="690"/>
    </row>
    <row r="77" spans="1:27" x14ac:dyDescent="0.2">
      <c r="A77" s="39"/>
      <c r="B77" s="31"/>
      <c r="C77" s="26" t="s">
        <v>23367</v>
      </c>
      <c r="D77" s="31"/>
      <c r="E77" s="31"/>
      <c r="F77" s="33"/>
      <c r="Z77" s="31"/>
      <c r="AA77" s="24"/>
    </row>
    <row r="78" spans="1:27" x14ac:dyDescent="0.2">
      <c r="A78" s="39"/>
      <c r="B78" s="31"/>
      <c r="C78" s="26"/>
      <c r="D78" s="694">
        <f>DREN.ESCAV!H76</f>
        <v>1080</v>
      </c>
      <c r="E78" s="694"/>
      <c r="F78" s="694"/>
      <c r="G78" s="64" t="s">
        <v>0</v>
      </c>
      <c r="H78" s="36" t="s">
        <v>1</v>
      </c>
      <c r="I78" s="36">
        <v>2</v>
      </c>
      <c r="J78" s="49" t="s">
        <v>17</v>
      </c>
      <c r="K78" s="27"/>
      <c r="L78" s="695">
        <f>ROUND(D78*I78,0)</f>
        <v>2160</v>
      </c>
      <c r="M78" s="695"/>
      <c r="N78" s="64" t="s">
        <v>0</v>
      </c>
      <c r="O78" s="36" t="s">
        <v>1</v>
      </c>
      <c r="P78" s="36">
        <v>1.2</v>
      </c>
      <c r="Q78" s="35" t="s">
        <v>0</v>
      </c>
      <c r="R78" s="36" t="s">
        <v>8</v>
      </c>
      <c r="S78" s="696">
        <f>ROUND(L78*P78,2)</f>
        <v>2592</v>
      </c>
      <c r="T78" s="696"/>
      <c r="U78" s="696"/>
      <c r="V78" s="46" t="s">
        <v>7</v>
      </c>
      <c r="W78" s="50"/>
      <c r="X78" s="50"/>
      <c r="Y78" s="46"/>
      <c r="Z78" s="31"/>
      <c r="AA78" s="24"/>
    </row>
    <row r="79" spans="1:27" x14ac:dyDescent="0.2">
      <c r="A79" s="39"/>
      <c r="B79" s="31"/>
      <c r="C79" s="33"/>
      <c r="D79" s="27"/>
      <c r="E79" s="27"/>
      <c r="F79" s="27"/>
      <c r="G79" s="64"/>
      <c r="H79" s="36"/>
      <c r="I79" s="36"/>
      <c r="J79" s="49"/>
      <c r="K79" s="27"/>
      <c r="L79" s="26"/>
      <c r="M79" s="65"/>
      <c r="N79" s="65"/>
      <c r="O79" s="64"/>
      <c r="P79" s="36"/>
      <c r="Q79" s="66"/>
      <c r="R79" s="66"/>
      <c r="S79" s="36"/>
      <c r="T79" s="50"/>
      <c r="U79" s="50"/>
      <c r="V79" s="46"/>
      <c r="W79" s="37"/>
      <c r="X79" s="31"/>
      <c r="Y79" s="26"/>
      <c r="Z79" s="47"/>
      <c r="AA79" s="26"/>
    </row>
    <row r="80" spans="1:27" x14ac:dyDescent="0.2">
      <c r="A80" s="39"/>
      <c r="B80" s="692" t="str">
        <f>VLOOKUP(D83,DIPREVS1!A:B,2,FALSE)</f>
        <v>BARRAGEM DE BLOQUEIO DE OBRA NA VIA PUBLICA,DE ACORDO COM ARESOLUCAO DA PREFEITURA-RJ,COMPREENDENDO FORNECIMENTO,COLOCACAO E PINTURA DOS SUPORTES DE MADEIRA COM REAPROVEITAMENTO DO CONJUNTO 40 (QUARENTA) VEZES</v>
      </c>
      <c r="C80" s="692"/>
      <c r="D80" s="692"/>
      <c r="E80" s="692"/>
      <c r="F80" s="692"/>
      <c r="G80" s="692"/>
      <c r="H80" s="692"/>
      <c r="I80" s="692"/>
      <c r="J80" s="692"/>
      <c r="K80" s="692"/>
      <c r="L80" s="692"/>
      <c r="M80" s="692"/>
      <c r="N80" s="692"/>
      <c r="O80" s="692"/>
      <c r="P80" s="692"/>
      <c r="Q80" s="692"/>
      <c r="R80" s="692"/>
      <c r="S80" s="692"/>
      <c r="T80" s="692"/>
      <c r="U80" s="692"/>
      <c r="V80" s="692"/>
      <c r="W80" s="692"/>
      <c r="X80" s="692"/>
      <c r="Y80" s="692"/>
      <c r="Z80" s="692"/>
      <c r="AA80" s="26"/>
    </row>
    <row r="81" spans="1:27" x14ac:dyDescent="0.2">
      <c r="A81" s="39"/>
      <c r="B81" s="692"/>
      <c r="C81" s="692"/>
      <c r="D81" s="692"/>
      <c r="E81" s="692"/>
      <c r="F81" s="692"/>
      <c r="G81" s="692"/>
      <c r="H81" s="692"/>
      <c r="I81" s="692"/>
      <c r="J81" s="692"/>
      <c r="K81" s="692"/>
      <c r="L81" s="692"/>
      <c r="M81" s="692"/>
      <c r="N81" s="692"/>
      <c r="O81" s="692"/>
      <c r="P81" s="692"/>
      <c r="Q81" s="692"/>
      <c r="R81" s="692"/>
      <c r="S81" s="692"/>
      <c r="T81" s="692"/>
      <c r="U81" s="692"/>
      <c r="V81" s="692"/>
      <c r="W81" s="692"/>
      <c r="X81" s="692"/>
      <c r="Y81" s="692"/>
      <c r="Z81" s="692"/>
      <c r="AA81" s="26"/>
    </row>
    <row r="82" spans="1:27" x14ac:dyDescent="0.2">
      <c r="A82" s="39"/>
      <c r="B82" s="692"/>
      <c r="C82" s="692"/>
      <c r="D82" s="692"/>
      <c r="E82" s="692"/>
      <c r="F82" s="692"/>
      <c r="G82" s="692"/>
      <c r="H82" s="692"/>
      <c r="I82" s="692"/>
      <c r="J82" s="692"/>
      <c r="K82" s="692"/>
      <c r="L82" s="692"/>
      <c r="M82" s="692"/>
      <c r="N82" s="692"/>
      <c r="O82" s="692"/>
      <c r="P82" s="692"/>
      <c r="Q82" s="692"/>
      <c r="R82" s="692"/>
      <c r="S82" s="692"/>
      <c r="T82" s="692"/>
      <c r="U82" s="692"/>
      <c r="V82" s="692"/>
      <c r="W82" s="692"/>
      <c r="X82" s="692"/>
      <c r="Y82" s="692"/>
      <c r="Z82" s="692"/>
      <c r="AA82" s="26"/>
    </row>
    <row r="83" spans="1:27" x14ac:dyDescent="0.2">
      <c r="A83" s="32">
        <f>A76+1</f>
        <v>13</v>
      </c>
      <c r="B83" s="31"/>
      <c r="C83" s="33" t="s">
        <v>22832</v>
      </c>
      <c r="D83" s="31" t="s">
        <v>12218</v>
      </c>
      <c r="E83" s="26"/>
      <c r="F83" s="27"/>
      <c r="G83" s="27"/>
      <c r="H83" s="26"/>
      <c r="I83" s="26"/>
      <c r="J83" s="26"/>
      <c r="K83" s="27"/>
      <c r="L83" s="26"/>
      <c r="M83" s="26"/>
      <c r="N83" s="26"/>
      <c r="O83" s="26"/>
      <c r="P83" s="27"/>
      <c r="Q83" s="27"/>
      <c r="R83" s="26"/>
      <c r="S83" s="36"/>
      <c r="T83" s="36"/>
      <c r="U83" s="31" t="s">
        <v>22834</v>
      </c>
      <c r="V83" s="31"/>
      <c r="W83" s="689">
        <f>ROUNDUP($W$76/500*12,-1)</f>
        <v>70</v>
      </c>
      <c r="X83" s="689"/>
      <c r="Y83" s="689"/>
      <c r="Z83" s="690" t="str">
        <f>VLOOKUP(D83,DIPREVS1!A:D,4,FALSE)</f>
        <v>m</v>
      </c>
      <c r="AA83" s="690"/>
    </row>
    <row r="84" spans="1:27" x14ac:dyDescent="0.2">
      <c r="A84" s="32"/>
      <c r="B84" s="31"/>
      <c r="C84" s="33"/>
      <c r="D84" s="31"/>
      <c r="E84" s="26"/>
      <c r="F84" s="27"/>
      <c r="G84" s="27"/>
      <c r="H84" s="26"/>
      <c r="I84" s="26"/>
      <c r="J84" s="26"/>
      <c r="K84" s="27"/>
      <c r="L84" s="26"/>
      <c r="M84" s="26"/>
      <c r="N84" s="26"/>
      <c r="O84" s="26"/>
      <c r="P84" s="27"/>
      <c r="Q84" s="27"/>
      <c r="R84" s="26"/>
      <c r="S84" s="36"/>
      <c r="T84" s="36"/>
      <c r="U84" s="31"/>
      <c r="V84" s="31"/>
      <c r="W84" s="100"/>
      <c r="X84" s="100"/>
      <c r="Y84" s="100"/>
      <c r="Z84" s="38"/>
      <c r="AA84" s="38"/>
    </row>
    <row r="85" spans="1:27" x14ac:dyDescent="0.2">
      <c r="A85" s="39"/>
      <c r="B85" s="692" t="str">
        <f>VLOOKUP(D88,DIPREVS1!A:B,2,FALSE)</f>
        <v>SEMAFORO PARA SINALIZACAO DE BLOQUEIO DE OBRA NA VIA PUBLICA,DE ACORDO COM A RESOLUCAO DA PREFEITURA-RJ,COMPREENDENDO FORNECIMENTO E COLOCACAO DE TODOS OS MATERIAIS NECESSARIOS,INCLUSIVE MATERIAIS ELETRICOS,CONSIDERANDO 40 VEZES O REAPROVEITAMENTO DA MADEIRA</v>
      </c>
      <c r="C85" s="692"/>
      <c r="D85" s="692"/>
      <c r="E85" s="692"/>
      <c r="F85" s="692"/>
      <c r="G85" s="692"/>
      <c r="H85" s="692"/>
      <c r="I85" s="692"/>
      <c r="J85" s="692"/>
      <c r="K85" s="692"/>
      <c r="L85" s="692"/>
      <c r="M85" s="692"/>
      <c r="N85" s="692"/>
      <c r="O85" s="692"/>
      <c r="P85" s="692"/>
      <c r="Q85" s="692"/>
      <c r="R85" s="692"/>
      <c r="S85" s="692"/>
      <c r="T85" s="692"/>
      <c r="U85" s="692"/>
      <c r="V85" s="692"/>
      <c r="W85" s="692"/>
      <c r="X85" s="692"/>
      <c r="Y85" s="692"/>
      <c r="Z85" s="692"/>
      <c r="AA85" s="24"/>
    </row>
    <row r="86" spans="1:27" x14ac:dyDescent="0.2">
      <c r="A86" s="39"/>
      <c r="B86" s="692"/>
      <c r="C86" s="692"/>
      <c r="D86" s="692"/>
      <c r="E86" s="692"/>
      <c r="F86" s="692"/>
      <c r="G86" s="692"/>
      <c r="H86" s="692"/>
      <c r="I86" s="692"/>
      <c r="J86" s="692"/>
      <c r="K86" s="692"/>
      <c r="L86" s="692"/>
      <c r="M86" s="692"/>
      <c r="N86" s="692"/>
      <c r="O86" s="692"/>
      <c r="P86" s="692"/>
      <c r="Q86" s="692"/>
      <c r="R86" s="692"/>
      <c r="S86" s="692"/>
      <c r="T86" s="692"/>
      <c r="U86" s="692"/>
      <c r="V86" s="692"/>
      <c r="W86" s="692"/>
      <c r="X86" s="692"/>
      <c r="Y86" s="692"/>
      <c r="Z86" s="692"/>
      <c r="AA86" s="24"/>
    </row>
    <row r="87" spans="1:27" x14ac:dyDescent="0.2">
      <c r="A87" s="39"/>
      <c r="B87" s="692"/>
      <c r="C87" s="692"/>
      <c r="D87" s="692"/>
      <c r="E87" s="692"/>
      <c r="F87" s="692"/>
      <c r="G87" s="692"/>
      <c r="H87" s="692"/>
      <c r="I87" s="692"/>
      <c r="J87" s="692"/>
      <c r="K87" s="692"/>
      <c r="L87" s="692"/>
      <c r="M87" s="692"/>
      <c r="N87" s="692"/>
      <c r="O87" s="692"/>
      <c r="P87" s="692"/>
      <c r="Q87" s="692"/>
      <c r="R87" s="692"/>
      <c r="S87" s="692"/>
      <c r="T87" s="692"/>
      <c r="U87" s="692"/>
      <c r="V87" s="692"/>
      <c r="W87" s="692"/>
      <c r="X87" s="692"/>
      <c r="Y87" s="692"/>
      <c r="Z87" s="692"/>
      <c r="AA87" s="24"/>
    </row>
    <row r="88" spans="1:27" x14ac:dyDescent="0.2">
      <c r="A88" s="32">
        <f>A83+1</f>
        <v>14</v>
      </c>
      <c r="B88" s="31"/>
      <c r="C88" s="33" t="s">
        <v>22832</v>
      </c>
      <c r="D88" s="31" t="s">
        <v>12219</v>
      </c>
      <c r="E88" s="26"/>
      <c r="F88" s="27"/>
      <c r="G88" s="27"/>
      <c r="H88" s="26"/>
      <c r="I88" s="26"/>
      <c r="J88" s="26"/>
      <c r="K88" s="27"/>
      <c r="L88" s="26"/>
      <c r="M88" s="26"/>
      <c r="N88" s="26"/>
      <c r="O88" s="26"/>
      <c r="P88" s="27"/>
      <c r="Q88" s="27"/>
      <c r="R88" s="26"/>
      <c r="S88" s="26"/>
      <c r="T88" s="26"/>
      <c r="U88" s="31" t="s">
        <v>22834</v>
      </c>
      <c r="V88" s="31"/>
      <c r="W88" s="689">
        <f>ROUND(W83/4,0)</f>
        <v>18</v>
      </c>
      <c r="X88" s="689"/>
      <c r="Y88" s="689"/>
      <c r="Z88" s="690" t="str">
        <f>VLOOKUP(D88,DIPREVS1!A:D,4,FALSE)</f>
        <v>un</v>
      </c>
      <c r="AA88" s="690"/>
    </row>
    <row r="89" spans="1:27" x14ac:dyDescent="0.2">
      <c r="A89" s="32"/>
      <c r="B89" s="31"/>
      <c r="C89" s="33"/>
      <c r="D89" s="31"/>
      <c r="E89" s="26"/>
      <c r="F89" s="27"/>
      <c r="G89" s="27"/>
      <c r="H89" s="26"/>
      <c r="I89" s="26"/>
      <c r="J89" s="26"/>
      <c r="K89" s="27"/>
      <c r="L89" s="26"/>
      <c r="M89" s="26"/>
      <c r="N89" s="26"/>
      <c r="O89" s="26"/>
      <c r="P89" s="27"/>
      <c r="Q89" s="27"/>
      <c r="R89" s="26"/>
      <c r="S89" s="26"/>
      <c r="T89" s="26"/>
      <c r="U89" s="31"/>
      <c r="V89" s="31"/>
      <c r="W89" s="100"/>
      <c r="X89" s="100"/>
      <c r="Y89" s="100"/>
      <c r="Z89" s="38"/>
      <c r="AA89" s="38"/>
    </row>
    <row r="90" spans="1:27" x14ac:dyDescent="0.2">
      <c r="A90" s="39"/>
      <c r="B90" s="692" t="str">
        <f>VLOOKUP(D92,DIPREVS1!A:B,2,FALSE)</f>
        <v>PLACA DE SINALIZACAO PREVENTIVA PARA OBRA NA VIA PUBLICA,DEACORDO COM A RESOLUCAO DA PREFEITURA-RJ, COMPREENDENDO FORNECIMENTO E PINTURA DA PLACA E DOS SUPORTES DE MADEIRA.FORNECIMENTO E COLOCACAO</v>
      </c>
      <c r="C90" s="692"/>
      <c r="D90" s="692"/>
      <c r="E90" s="692"/>
      <c r="F90" s="692"/>
      <c r="G90" s="692"/>
      <c r="H90" s="692"/>
      <c r="I90" s="692"/>
      <c r="J90" s="692"/>
      <c r="K90" s="692"/>
      <c r="L90" s="692"/>
      <c r="M90" s="692"/>
      <c r="N90" s="692"/>
      <c r="O90" s="692"/>
      <c r="P90" s="692"/>
      <c r="Q90" s="692"/>
      <c r="R90" s="692"/>
      <c r="S90" s="692"/>
      <c r="T90" s="692"/>
      <c r="U90" s="692"/>
      <c r="V90" s="692"/>
      <c r="W90" s="692"/>
      <c r="X90" s="692"/>
      <c r="Y90" s="692"/>
      <c r="Z90" s="692"/>
      <c r="AA90" s="24"/>
    </row>
    <row r="91" spans="1:27" x14ac:dyDescent="0.2">
      <c r="A91" s="39"/>
      <c r="B91" s="692"/>
      <c r="C91" s="692"/>
      <c r="D91" s="692"/>
      <c r="E91" s="692"/>
      <c r="F91" s="692"/>
      <c r="G91" s="692"/>
      <c r="H91" s="692"/>
      <c r="I91" s="692"/>
      <c r="J91" s="692"/>
      <c r="K91" s="692"/>
      <c r="L91" s="692"/>
      <c r="M91" s="692"/>
      <c r="N91" s="692"/>
      <c r="O91" s="692"/>
      <c r="P91" s="692"/>
      <c r="Q91" s="692"/>
      <c r="R91" s="692"/>
      <c r="S91" s="692"/>
      <c r="T91" s="692"/>
      <c r="U91" s="692"/>
      <c r="V91" s="692"/>
      <c r="W91" s="692"/>
      <c r="X91" s="692"/>
      <c r="Y91" s="692"/>
      <c r="Z91" s="692"/>
      <c r="AA91" s="24"/>
    </row>
    <row r="92" spans="1:27" x14ac:dyDescent="0.2">
      <c r="A92" s="32">
        <f>A88+1</f>
        <v>15</v>
      </c>
      <c r="B92" s="31"/>
      <c r="C92" s="33" t="s">
        <v>22832</v>
      </c>
      <c r="D92" s="31" t="s">
        <v>12226</v>
      </c>
      <c r="E92" s="26"/>
      <c r="F92" s="27"/>
      <c r="G92" s="27"/>
      <c r="H92" s="26"/>
      <c r="I92" s="26"/>
      <c r="J92" s="26"/>
      <c r="K92" s="27"/>
      <c r="L92" s="26"/>
      <c r="M92" s="26"/>
      <c r="N92" s="26"/>
      <c r="O92" s="26"/>
      <c r="P92" s="27"/>
      <c r="Q92" s="27"/>
      <c r="R92" s="26"/>
      <c r="S92" s="26"/>
      <c r="T92" s="26"/>
      <c r="U92" s="31" t="s">
        <v>22834</v>
      </c>
      <c r="V92" s="31"/>
      <c r="W92" s="689">
        <f>ROUNDUP($D$78/500,-1)</f>
        <v>10</v>
      </c>
      <c r="X92" s="689"/>
      <c r="Y92" s="689"/>
      <c r="Z92" s="690" t="str">
        <f>VLOOKUP(D92,DIPREVS1!A:D,4,FALSE)</f>
        <v>un</v>
      </c>
      <c r="AA92" s="690"/>
    </row>
    <row r="93" spans="1:27" x14ac:dyDescent="0.2">
      <c r="A93" s="32"/>
      <c r="B93" s="31"/>
      <c r="C93" s="33"/>
      <c r="D93" s="31"/>
      <c r="E93" s="26"/>
      <c r="F93" s="27"/>
      <c r="G93" s="27"/>
      <c r="H93" s="26"/>
      <c r="I93" s="26"/>
      <c r="J93" s="26"/>
      <c r="K93" s="27"/>
      <c r="L93" s="26"/>
      <c r="M93" s="26"/>
      <c r="N93" s="26"/>
      <c r="O93" s="26"/>
      <c r="P93" s="27"/>
      <c r="Q93" s="27"/>
      <c r="R93" s="26"/>
      <c r="S93" s="26"/>
      <c r="T93" s="26"/>
      <c r="U93" s="31"/>
      <c r="V93" s="31"/>
      <c r="W93" s="100"/>
      <c r="X93" s="100"/>
      <c r="Y93" s="100"/>
      <c r="Z93" s="38"/>
      <c r="AA93" s="38"/>
    </row>
    <row r="94" spans="1:27" x14ac:dyDescent="0.2">
      <c r="A94" s="39"/>
      <c r="B94" s="692" t="str">
        <f>VLOOKUP(D97,DIPREVS1!A:B,2,FALSE)</f>
        <v>CHAPA DE ACO CARBONO COMUM DE 3/8",PARA PASSAGEM DE VEICULOS,SOBRE VALAS EM TRAVESSIAS,COMPREENDENDO COLOCACAO,USO E RETIRADA,MEDIDA PELA AREA DE CHAPA,EM CADA APLICACAO,INCLUSIVEMOBILIZACAO,TRANSPORTE,CARGA E DESCARGA</v>
      </c>
      <c r="C94" s="692"/>
      <c r="D94" s="692"/>
      <c r="E94" s="692"/>
      <c r="F94" s="692"/>
      <c r="G94" s="692"/>
      <c r="H94" s="692"/>
      <c r="I94" s="692"/>
      <c r="J94" s="692"/>
      <c r="K94" s="692"/>
      <c r="L94" s="692"/>
      <c r="M94" s="692"/>
      <c r="N94" s="692"/>
      <c r="O94" s="692"/>
      <c r="P94" s="692"/>
      <c r="Q94" s="692"/>
      <c r="R94" s="692"/>
      <c r="S94" s="692"/>
      <c r="T94" s="692"/>
      <c r="U94" s="692"/>
      <c r="V94" s="692"/>
      <c r="W94" s="692"/>
      <c r="X94" s="692"/>
      <c r="Y94" s="692"/>
      <c r="Z94" s="692"/>
      <c r="AA94" s="24"/>
    </row>
    <row r="95" spans="1:27" x14ac:dyDescent="0.2">
      <c r="A95" s="39"/>
      <c r="B95" s="692"/>
      <c r="C95" s="692"/>
      <c r="D95" s="692"/>
      <c r="E95" s="692"/>
      <c r="F95" s="692"/>
      <c r="G95" s="692"/>
      <c r="H95" s="692"/>
      <c r="I95" s="692"/>
      <c r="J95" s="692"/>
      <c r="K95" s="692"/>
      <c r="L95" s="692"/>
      <c r="M95" s="692"/>
      <c r="N95" s="692"/>
      <c r="O95" s="692"/>
      <c r="P95" s="692"/>
      <c r="Q95" s="692"/>
      <c r="R95" s="692"/>
      <c r="S95" s="692"/>
      <c r="T95" s="692"/>
      <c r="U95" s="692"/>
      <c r="V95" s="692"/>
      <c r="W95" s="692"/>
      <c r="X95" s="692"/>
      <c r="Y95" s="692"/>
      <c r="Z95" s="692"/>
      <c r="AA95" s="24"/>
    </row>
    <row r="96" spans="1:27" x14ac:dyDescent="0.2">
      <c r="A96" s="39"/>
      <c r="B96" s="692"/>
      <c r="C96" s="692"/>
      <c r="D96" s="692"/>
      <c r="E96" s="692"/>
      <c r="F96" s="692"/>
      <c r="G96" s="692"/>
      <c r="H96" s="692"/>
      <c r="I96" s="692"/>
      <c r="J96" s="692"/>
      <c r="K96" s="692"/>
      <c r="L96" s="692"/>
      <c r="M96" s="692"/>
      <c r="N96" s="692"/>
      <c r="O96" s="692"/>
      <c r="P96" s="692"/>
      <c r="Q96" s="692"/>
      <c r="R96" s="692"/>
      <c r="S96" s="692"/>
      <c r="T96" s="692"/>
      <c r="U96" s="692"/>
      <c r="V96" s="692"/>
      <c r="W96" s="692"/>
      <c r="X96" s="692"/>
      <c r="Y96" s="692"/>
      <c r="Z96" s="692"/>
      <c r="AA96" s="24"/>
    </row>
    <row r="97" spans="1:27" x14ac:dyDescent="0.2">
      <c r="A97" s="32">
        <f>A92+1</f>
        <v>16</v>
      </c>
      <c r="B97" s="31"/>
      <c r="C97" s="33" t="s">
        <v>22832</v>
      </c>
      <c r="D97" s="31" t="s">
        <v>12944</v>
      </c>
      <c r="E97" s="26"/>
      <c r="F97" s="27"/>
      <c r="G97" s="27"/>
      <c r="H97" s="26"/>
      <c r="I97" s="26"/>
      <c r="J97" s="26"/>
      <c r="K97" s="27"/>
      <c r="L97" s="26"/>
      <c r="M97" s="26"/>
      <c r="N97" s="26"/>
      <c r="O97" s="26"/>
      <c r="P97" s="27"/>
      <c r="Q97" s="27"/>
      <c r="R97" s="26"/>
      <c r="S97" s="26"/>
      <c r="T97" s="26"/>
      <c r="U97" s="31" t="s">
        <v>22834</v>
      </c>
      <c r="V97" s="31"/>
      <c r="W97" s="689">
        <f>ROUNDUP($D$78/300,-1)</f>
        <v>10</v>
      </c>
      <c r="X97" s="689"/>
      <c r="Y97" s="689"/>
      <c r="Z97" s="690" t="str">
        <f>VLOOKUP(D97,DIPREVS1!A:D,4,FALSE)</f>
        <v>m2</v>
      </c>
      <c r="AA97" s="690"/>
    </row>
    <row r="98" spans="1:27" x14ac:dyDescent="0.2">
      <c r="A98" s="32"/>
      <c r="B98" s="31"/>
      <c r="C98" s="33"/>
      <c r="D98" s="31"/>
      <c r="E98" s="26"/>
      <c r="F98" s="27"/>
      <c r="G98" s="27"/>
      <c r="H98" s="26"/>
      <c r="I98" s="26"/>
      <c r="J98" s="26"/>
      <c r="K98" s="27"/>
      <c r="L98" s="26"/>
      <c r="M98" s="26"/>
      <c r="N98" s="26"/>
      <c r="O98" s="26"/>
      <c r="P98" s="27"/>
      <c r="Q98" s="27"/>
      <c r="R98" s="26"/>
      <c r="S98" s="26"/>
      <c r="T98" s="26"/>
      <c r="U98" s="31"/>
      <c r="V98" s="31"/>
      <c r="W98" s="100"/>
      <c r="X98" s="100"/>
      <c r="Y98" s="100"/>
      <c r="Z98" s="38"/>
      <c r="AA98" s="38"/>
    </row>
    <row r="99" spans="1:27" x14ac:dyDescent="0.2">
      <c r="A99" s="39"/>
      <c r="B99" s="692" t="str">
        <f>VLOOKUP(D101,DIPREVS1!A:B,2,FALSE)</f>
        <v>CHAPA DE ACO CARBONO COMUM DE 3/8",PARA PASSAGEM DE VEICULOS,SOBRE VALAS EM TRAVESSIAS,COMPREENDENDO SOMENTE A COLOCACAOE RETIRADA,MEDIDA PELA AREA DE CHAPA,EM CADA APLICACAO</v>
      </c>
      <c r="C99" s="692"/>
      <c r="D99" s="692"/>
      <c r="E99" s="692"/>
      <c r="F99" s="692"/>
      <c r="G99" s="692"/>
      <c r="H99" s="692"/>
      <c r="I99" s="692"/>
      <c r="J99" s="692"/>
      <c r="K99" s="692"/>
      <c r="L99" s="692"/>
      <c r="M99" s="692"/>
      <c r="N99" s="692"/>
      <c r="O99" s="692"/>
      <c r="P99" s="692"/>
      <c r="Q99" s="692"/>
      <c r="R99" s="692"/>
      <c r="S99" s="692"/>
      <c r="T99" s="692"/>
      <c r="U99" s="692"/>
      <c r="V99" s="692"/>
      <c r="W99" s="692"/>
      <c r="X99" s="692"/>
      <c r="Y99" s="692"/>
      <c r="Z99" s="692"/>
      <c r="AA99" s="24"/>
    </row>
    <row r="100" spans="1:27" x14ac:dyDescent="0.2">
      <c r="A100" s="39"/>
      <c r="B100" s="692"/>
      <c r="C100" s="692"/>
      <c r="D100" s="692"/>
      <c r="E100" s="692"/>
      <c r="F100" s="692"/>
      <c r="G100" s="692"/>
      <c r="H100" s="692"/>
      <c r="I100" s="692"/>
      <c r="J100" s="692"/>
      <c r="K100" s="692"/>
      <c r="L100" s="692"/>
      <c r="M100" s="692"/>
      <c r="N100" s="692"/>
      <c r="O100" s="692"/>
      <c r="P100" s="692"/>
      <c r="Q100" s="692"/>
      <c r="R100" s="692"/>
      <c r="S100" s="692"/>
      <c r="T100" s="692"/>
      <c r="U100" s="692"/>
      <c r="V100" s="692"/>
      <c r="W100" s="692"/>
      <c r="X100" s="692"/>
      <c r="Y100" s="692"/>
      <c r="Z100" s="692"/>
      <c r="AA100" s="24"/>
    </row>
    <row r="101" spans="1:27" x14ac:dyDescent="0.2">
      <c r="A101" s="32">
        <f>A97+1</f>
        <v>17</v>
      </c>
      <c r="B101" s="31"/>
      <c r="C101" s="33" t="s">
        <v>22832</v>
      </c>
      <c r="D101" s="31" t="s">
        <v>12945</v>
      </c>
      <c r="E101" s="26"/>
      <c r="F101" s="27"/>
      <c r="G101" s="27"/>
      <c r="H101" s="26"/>
      <c r="I101" s="26"/>
      <c r="J101" s="26"/>
      <c r="K101" s="27"/>
      <c r="L101" s="26"/>
      <c r="M101" s="26"/>
      <c r="N101" s="26"/>
      <c r="O101" s="26"/>
      <c r="P101" s="27"/>
      <c r="Q101" s="27"/>
      <c r="R101" s="26"/>
      <c r="S101" s="26"/>
      <c r="T101" s="26"/>
      <c r="U101" s="31" t="s">
        <v>22834</v>
      </c>
      <c r="V101" s="31"/>
      <c r="W101" s="689">
        <f>W97*3</f>
        <v>30</v>
      </c>
      <c r="X101" s="689"/>
      <c r="Y101" s="689"/>
      <c r="Z101" s="690" t="str">
        <f>VLOOKUP(D101,DIPREVS1!A:D,4,FALSE)</f>
        <v>m2</v>
      </c>
      <c r="AA101" s="690"/>
    </row>
    <row r="102" spans="1:27" x14ac:dyDescent="0.2">
      <c r="A102" s="32"/>
      <c r="B102" s="31"/>
      <c r="C102" s="33"/>
      <c r="D102" s="31"/>
      <c r="E102" s="26"/>
      <c r="F102" s="98"/>
      <c r="G102" s="98"/>
      <c r="H102" s="26"/>
      <c r="I102" s="26"/>
      <c r="J102" s="26"/>
      <c r="K102" s="98"/>
      <c r="L102" s="26"/>
      <c r="M102" s="26"/>
      <c r="N102" s="26"/>
      <c r="O102" s="26"/>
      <c r="P102" s="98"/>
      <c r="Q102" s="98"/>
      <c r="R102" s="26"/>
      <c r="S102" s="26"/>
      <c r="T102" s="26"/>
      <c r="U102" s="31"/>
      <c r="V102" s="31"/>
      <c r="W102" s="100"/>
      <c r="X102" s="100"/>
      <c r="Y102" s="100"/>
      <c r="Z102" s="97"/>
      <c r="AA102" s="97"/>
    </row>
    <row r="103" spans="1:27" ht="12.75" customHeight="1" x14ac:dyDescent="0.2">
      <c r="A103" s="39"/>
      <c r="B103" s="692" t="str">
        <f>VLOOKUP(D105,DIPREVS1!A:B,2,FALSE)</f>
        <v>PROJETO EXECUTIVO DE VIA PARA VEICULOS E PEDESTRES EM RUAS EAVENIDAS URBANAS,COM CALCADAS EM AMBOS OS LADOS E 2 FAIXASDE ROLAMENTO COM LARGURA MAXIMA DE 13M,APRESENTADO EM AUTOCAD NOS PADROES DA CONTRATANTE</v>
      </c>
      <c r="C103" s="692"/>
      <c r="D103" s="692"/>
      <c r="E103" s="692"/>
      <c r="F103" s="692"/>
      <c r="G103" s="692"/>
      <c r="H103" s="692"/>
      <c r="I103" s="692"/>
      <c r="J103" s="692"/>
      <c r="K103" s="692"/>
      <c r="L103" s="692"/>
      <c r="M103" s="692"/>
      <c r="N103" s="692"/>
      <c r="O103" s="692"/>
      <c r="P103" s="692"/>
      <c r="Q103" s="692"/>
      <c r="R103" s="692"/>
      <c r="S103" s="692"/>
      <c r="T103" s="692"/>
      <c r="U103" s="692"/>
      <c r="V103" s="692"/>
      <c r="W103" s="692"/>
      <c r="X103" s="692"/>
      <c r="Y103" s="692"/>
      <c r="Z103" s="692"/>
      <c r="AA103" s="24"/>
    </row>
    <row r="104" spans="1:27" ht="21.75" customHeight="1" x14ac:dyDescent="0.2">
      <c r="A104" s="39"/>
      <c r="B104" s="692"/>
      <c r="C104" s="692"/>
      <c r="D104" s="692"/>
      <c r="E104" s="692"/>
      <c r="F104" s="692"/>
      <c r="G104" s="692"/>
      <c r="H104" s="692"/>
      <c r="I104" s="692"/>
      <c r="J104" s="692"/>
      <c r="K104" s="692"/>
      <c r="L104" s="692"/>
      <c r="M104" s="692"/>
      <c r="N104" s="692"/>
      <c r="O104" s="692"/>
      <c r="P104" s="692"/>
      <c r="Q104" s="692"/>
      <c r="R104" s="692"/>
      <c r="S104" s="692"/>
      <c r="T104" s="692"/>
      <c r="U104" s="692"/>
      <c r="V104" s="692"/>
      <c r="W104" s="692"/>
      <c r="X104" s="692"/>
      <c r="Y104" s="692"/>
      <c r="Z104" s="692"/>
      <c r="AA104" s="24"/>
    </row>
    <row r="105" spans="1:27" x14ac:dyDescent="0.2">
      <c r="A105" s="32">
        <f>A101+1</f>
        <v>18</v>
      </c>
      <c r="B105" s="31"/>
      <c r="C105" s="33" t="s">
        <v>22832</v>
      </c>
      <c r="D105" s="31" t="s">
        <v>12079</v>
      </c>
      <c r="E105" s="26"/>
      <c r="F105" s="202"/>
      <c r="G105" s="202"/>
      <c r="H105" s="26"/>
      <c r="I105" s="26"/>
      <c r="J105" s="26"/>
      <c r="K105" s="202"/>
      <c r="L105" s="26"/>
      <c r="M105" s="26"/>
      <c r="N105" s="26"/>
      <c r="O105" s="26"/>
      <c r="P105" s="202"/>
      <c r="Q105" s="202"/>
      <c r="R105" s="26"/>
      <c r="S105" s="26"/>
      <c r="T105" s="26"/>
      <c r="U105" s="31" t="s">
        <v>22834</v>
      </c>
      <c r="V105" s="31"/>
      <c r="W105" s="689">
        <f>Q9</f>
        <v>0.46</v>
      </c>
      <c r="X105" s="689"/>
      <c r="Y105" s="689"/>
      <c r="Z105" s="690" t="str">
        <f>VLOOKUP(D105,DIPREVS1!A:D,4,FALSE)</f>
        <v>ha</v>
      </c>
      <c r="AA105" s="690"/>
    </row>
    <row r="106" spans="1:27" x14ac:dyDescent="0.2">
      <c r="A106" s="32"/>
      <c r="B106" s="31"/>
      <c r="C106" s="33"/>
      <c r="D106" s="31"/>
      <c r="E106" s="26"/>
      <c r="F106" s="202"/>
      <c r="G106" s="202"/>
      <c r="H106" s="26"/>
      <c r="I106" s="26"/>
      <c r="J106" s="26"/>
      <c r="K106" s="202"/>
      <c r="L106" s="26"/>
      <c r="M106" s="26"/>
      <c r="N106" s="26"/>
      <c r="O106" s="26"/>
      <c r="P106" s="202"/>
      <c r="Q106" s="202"/>
      <c r="R106" s="26"/>
      <c r="S106" s="26"/>
      <c r="T106" s="26"/>
      <c r="U106" s="31"/>
      <c r="V106" s="31"/>
      <c r="W106" s="200"/>
      <c r="X106" s="200"/>
      <c r="Y106" s="200"/>
      <c r="Z106" s="201"/>
      <c r="AA106" s="201"/>
    </row>
    <row r="107" spans="1:27" x14ac:dyDescent="0.2">
      <c r="A107" s="39"/>
      <c r="B107" s="692" t="str">
        <f>VLOOKUP(D109,DIPREVS1!A:B,2,FALSE)</f>
        <v>PROJETO EXECUTIVO DE SISTEMA DE DRENAGEM ACIMA DE 20.000M2,APRESENTADO EM AUTOCAD</v>
      </c>
      <c r="C107" s="692"/>
      <c r="D107" s="692"/>
      <c r="E107" s="692"/>
      <c r="F107" s="692"/>
      <c r="G107" s="692"/>
      <c r="H107" s="692"/>
      <c r="I107" s="692"/>
      <c r="J107" s="692"/>
      <c r="K107" s="692"/>
      <c r="L107" s="692"/>
      <c r="M107" s="692"/>
      <c r="N107" s="692"/>
      <c r="O107" s="692"/>
      <c r="P107" s="692"/>
      <c r="Q107" s="692"/>
      <c r="R107" s="692"/>
      <c r="S107" s="692"/>
      <c r="T107" s="692"/>
      <c r="U107" s="692"/>
      <c r="V107" s="692"/>
      <c r="W107" s="692"/>
      <c r="X107" s="692"/>
      <c r="Y107" s="692"/>
      <c r="Z107" s="692"/>
      <c r="AA107" s="24"/>
    </row>
    <row r="108" spans="1:27" x14ac:dyDescent="0.2">
      <c r="A108" s="39"/>
      <c r="B108" s="692"/>
      <c r="C108" s="692"/>
      <c r="D108" s="692"/>
      <c r="E108" s="692"/>
      <c r="F108" s="692"/>
      <c r="G108" s="692"/>
      <c r="H108" s="692"/>
      <c r="I108" s="692"/>
      <c r="J108" s="692"/>
      <c r="K108" s="692"/>
      <c r="L108" s="692"/>
      <c r="M108" s="692"/>
      <c r="N108" s="692"/>
      <c r="O108" s="692"/>
      <c r="P108" s="692"/>
      <c r="Q108" s="692"/>
      <c r="R108" s="692"/>
      <c r="S108" s="692"/>
      <c r="T108" s="692"/>
      <c r="U108" s="692"/>
      <c r="V108" s="692"/>
      <c r="W108" s="692"/>
      <c r="X108" s="692"/>
      <c r="Y108" s="692"/>
      <c r="Z108" s="692"/>
      <c r="AA108" s="24"/>
    </row>
    <row r="109" spans="1:27" x14ac:dyDescent="0.2">
      <c r="A109" s="32">
        <f>A105+1</f>
        <v>19</v>
      </c>
      <c r="B109" s="31"/>
      <c r="C109" s="33" t="s">
        <v>22832</v>
      </c>
      <c r="D109" s="31" t="s">
        <v>12070</v>
      </c>
      <c r="E109" s="26"/>
      <c r="F109" s="239"/>
      <c r="G109" s="239"/>
      <c r="H109" s="26"/>
      <c r="I109" s="26"/>
      <c r="J109" s="26"/>
      <c r="K109" s="239"/>
      <c r="L109" s="26"/>
      <c r="M109" s="26"/>
      <c r="N109" s="26"/>
      <c r="O109" s="26"/>
      <c r="P109" s="239"/>
      <c r="Q109" s="239"/>
      <c r="R109" s="26"/>
      <c r="S109" s="26"/>
      <c r="T109" s="26"/>
      <c r="U109" s="31" t="s">
        <v>22834</v>
      </c>
      <c r="V109" s="31"/>
      <c r="W109" s="689">
        <f>L111</f>
        <v>22806.22</v>
      </c>
      <c r="X109" s="689"/>
      <c r="Y109" s="689"/>
      <c r="Z109" s="690" t="str">
        <f>VLOOKUP(D109,DIPREVS1!A:D,4,FALSE)</f>
        <v>m2</v>
      </c>
      <c r="AA109" s="690"/>
    </row>
    <row r="110" spans="1:27" x14ac:dyDescent="0.2">
      <c r="A110" s="32"/>
      <c r="B110" s="26" t="s">
        <v>35214</v>
      </c>
      <c r="C110" s="33"/>
      <c r="D110" s="31"/>
      <c r="E110" s="26"/>
      <c r="F110" s="496"/>
      <c r="G110" s="496"/>
      <c r="H110" s="26"/>
      <c r="I110" s="26"/>
      <c r="J110" s="26"/>
      <c r="K110" s="496"/>
      <c r="L110" s="26"/>
      <c r="M110" s="26"/>
      <c r="N110" s="26"/>
      <c r="O110" s="26"/>
      <c r="P110" s="496"/>
      <c r="Q110" s="496"/>
      <c r="R110" s="26"/>
      <c r="S110" s="26"/>
      <c r="T110" s="26"/>
      <c r="U110" s="31"/>
      <c r="V110" s="31"/>
      <c r="W110" s="493"/>
      <c r="X110" s="493"/>
      <c r="Y110" s="493"/>
      <c r="Z110" s="492"/>
      <c r="AA110" s="492"/>
    </row>
    <row r="111" spans="1:27" x14ac:dyDescent="0.2">
      <c r="A111" s="32"/>
      <c r="B111" s="686">
        <f>'ÁREA DE PAVIMENTAÇÃO'!F36</f>
        <v>2280.6219999999998</v>
      </c>
      <c r="C111" s="687"/>
      <c r="D111" s="687"/>
      <c r="E111" s="26" t="s">
        <v>0</v>
      </c>
      <c r="F111" s="496" t="s">
        <v>1</v>
      </c>
      <c r="G111" s="688">
        <v>10</v>
      </c>
      <c r="H111" s="688"/>
      <c r="I111" s="688"/>
      <c r="J111" s="26" t="s">
        <v>0</v>
      </c>
      <c r="K111" s="496" t="s">
        <v>8</v>
      </c>
      <c r="L111" s="686">
        <f>ROUND(B111*G111,2)</f>
        <v>22806.22</v>
      </c>
      <c r="M111" s="687"/>
      <c r="N111" s="687"/>
      <c r="O111" s="26" t="s">
        <v>7</v>
      </c>
      <c r="P111" s="496"/>
      <c r="Q111" s="496"/>
      <c r="R111" s="26"/>
      <c r="S111" s="26"/>
      <c r="T111" s="26"/>
      <c r="U111" s="31"/>
      <c r="V111" s="31"/>
      <c r="W111" s="493"/>
      <c r="X111" s="493"/>
      <c r="Y111" s="493"/>
      <c r="Z111" s="492"/>
      <c r="AA111" s="492"/>
    </row>
    <row r="112" spans="1:27" x14ac:dyDescent="0.2">
      <c r="A112" s="32"/>
      <c r="B112" s="31"/>
      <c r="C112" s="33"/>
      <c r="D112" s="31"/>
      <c r="E112" s="26"/>
      <c r="F112" s="496"/>
      <c r="G112" s="496"/>
      <c r="H112" s="26"/>
      <c r="I112" s="26"/>
      <c r="J112" s="26"/>
      <c r="K112" s="496"/>
      <c r="L112" s="26"/>
      <c r="M112" s="26"/>
      <c r="N112" s="26"/>
      <c r="O112" s="26"/>
      <c r="P112" s="496"/>
      <c r="Q112" s="496"/>
      <c r="R112" s="26"/>
      <c r="S112" s="26"/>
      <c r="T112" s="26"/>
      <c r="U112" s="31"/>
      <c r="V112" s="31"/>
      <c r="W112" s="493"/>
      <c r="X112" s="493"/>
      <c r="Y112" s="493"/>
      <c r="Z112" s="492"/>
      <c r="AA112" s="492"/>
    </row>
    <row r="113" spans="1:27" x14ac:dyDescent="0.2">
      <c r="A113" s="32"/>
      <c r="B113" s="31"/>
      <c r="C113" s="33"/>
      <c r="D113" s="31"/>
      <c r="E113" s="26"/>
      <c r="F113" s="239"/>
      <c r="G113" s="239"/>
      <c r="H113" s="26"/>
      <c r="I113" s="26"/>
      <c r="J113" s="26"/>
      <c r="K113" s="239"/>
      <c r="L113" s="26"/>
      <c r="M113" s="26"/>
      <c r="N113" s="26"/>
      <c r="O113" s="26"/>
      <c r="P113" s="239"/>
      <c r="Q113" s="239"/>
      <c r="R113" s="26"/>
      <c r="S113" s="26"/>
      <c r="T113" s="26"/>
      <c r="U113" s="31"/>
      <c r="V113" s="31"/>
      <c r="W113" s="238"/>
      <c r="X113" s="238"/>
      <c r="Y113" s="238"/>
      <c r="Z113" s="237"/>
      <c r="AA113" s="237"/>
    </row>
    <row r="114" spans="1:27" x14ac:dyDescent="0.2">
      <c r="A114" s="39"/>
      <c r="B114" s="40"/>
      <c r="C114" s="41"/>
      <c r="D114" s="40"/>
      <c r="E114" s="25"/>
      <c r="F114" s="42"/>
      <c r="G114" s="42"/>
      <c r="H114" s="25"/>
      <c r="I114" s="25"/>
      <c r="J114" s="25"/>
      <c r="K114" s="25"/>
      <c r="L114" s="42"/>
      <c r="M114" s="25"/>
      <c r="N114" s="25"/>
      <c r="O114" s="25"/>
      <c r="P114" s="25"/>
      <c r="Q114" s="42"/>
      <c r="R114" s="42"/>
      <c r="S114" s="25"/>
      <c r="T114" s="25"/>
      <c r="U114" s="25"/>
      <c r="V114" s="25"/>
      <c r="W114" s="25"/>
      <c r="X114" s="43"/>
      <c r="Y114" s="43"/>
      <c r="Z114" s="43"/>
      <c r="AA114" s="40"/>
    </row>
    <row r="115" spans="1:27"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row>
    <row r="116" spans="1:27"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row>
  </sheetData>
  <mergeCells count="103">
    <mergeCell ref="B5:Z6"/>
    <mergeCell ref="B11:Z12"/>
    <mergeCell ref="B31:Z33"/>
    <mergeCell ref="B50:Z52"/>
    <mergeCell ref="B60:Z61"/>
    <mergeCell ref="E36:F36"/>
    <mergeCell ref="I36:J36"/>
    <mergeCell ref="S36:U36"/>
    <mergeCell ref="Z53:AA53"/>
    <mergeCell ref="W7:Y7"/>
    <mergeCell ref="Z7:AA7"/>
    <mergeCell ref="C9:E9"/>
    <mergeCell ref="H9:I9"/>
    <mergeCell ref="L9:N9"/>
    <mergeCell ref="M14:O14"/>
    <mergeCell ref="W13:Y13"/>
    <mergeCell ref="Q9:R9"/>
    <mergeCell ref="M58:N58"/>
    <mergeCell ref="Q58:S58"/>
    <mergeCell ref="H54:J54"/>
    <mergeCell ref="M54:N54"/>
    <mergeCell ref="Q54:S54"/>
    <mergeCell ref="H55:J55"/>
    <mergeCell ref="Z13:AA13"/>
    <mergeCell ref="W34:Y34"/>
    <mergeCell ref="Z34:AA34"/>
    <mergeCell ref="Q57:S57"/>
    <mergeCell ref="B103:Z104"/>
    <mergeCell ref="D14:F14"/>
    <mergeCell ref="W53:Y53"/>
    <mergeCell ref="B64:Z65"/>
    <mergeCell ref="B68:Z70"/>
    <mergeCell ref="B74:Z75"/>
    <mergeCell ref="B80:Z82"/>
    <mergeCell ref="B85:Z87"/>
    <mergeCell ref="D78:F78"/>
    <mergeCell ref="L78:M78"/>
    <mergeCell ref="S78:U78"/>
    <mergeCell ref="W62:Y62"/>
    <mergeCell ref="Z71:AA71"/>
    <mergeCell ref="Z62:AA62"/>
    <mergeCell ref="W66:Y66"/>
    <mergeCell ref="W71:Y71"/>
    <mergeCell ref="Z66:AA66"/>
    <mergeCell ref="W101:Y101"/>
    <mergeCell ref="Z101:AA101"/>
    <mergeCell ref="I14:J14"/>
    <mergeCell ref="W19:Y19"/>
    <mergeCell ref="Z19:AA19"/>
    <mergeCell ref="B16:Z18"/>
    <mergeCell ref="D21:F21"/>
    <mergeCell ref="I21:J21"/>
    <mergeCell ref="B107:Z108"/>
    <mergeCell ref="B94:Z96"/>
    <mergeCell ref="B99:Z100"/>
    <mergeCell ref="Z92:AA92"/>
    <mergeCell ref="W76:Y76"/>
    <mergeCell ref="Z76:AA76"/>
    <mergeCell ref="B90:Z91"/>
    <mergeCell ref="W105:Y105"/>
    <mergeCell ref="Z105:AA105"/>
    <mergeCell ref="Z97:AA97"/>
    <mergeCell ref="W83:Y83"/>
    <mergeCell ref="Z83:AA83"/>
    <mergeCell ref="W88:Y88"/>
    <mergeCell ref="Z88:AA88"/>
    <mergeCell ref="W92:Y92"/>
    <mergeCell ref="Q55:S55"/>
    <mergeCell ref="H56:J56"/>
    <mergeCell ref="M56:N56"/>
    <mergeCell ref="M55:N55"/>
    <mergeCell ref="W29:Y29"/>
    <mergeCell ref="Z29:AA29"/>
    <mergeCell ref="B27:Z28"/>
    <mergeCell ref="W40:Y40"/>
    <mergeCell ref="Z40:AA40"/>
    <mergeCell ref="B38:Z39"/>
    <mergeCell ref="D42:E42"/>
    <mergeCell ref="H42:I42"/>
    <mergeCell ref="L42:N42"/>
    <mergeCell ref="D23:F23"/>
    <mergeCell ref="I23:J23"/>
    <mergeCell ref="M21:O21"/>
    <mergeCell ref="M23:O23"/>
    <mergeCell ref="D25:F25"/>
    <mergeCell ref="I25:J25"/>
    <mergeCell ref="M25:O25"/>
    <mergeCell ref="Q56:S56"/>
    <mergeCell ref="B111:D111"/>
    <mergeCell ref="G111:I111"/>
    <mergeCell ref="L111:N111"/>
    <mergeCell ref="B44:Z45"/>
    <mergeCell ref="W109:Y109"/>
    <mergeCell ref="Z109:AA109"/>
    <mergeCell ref="H57:J57"/>
    <mergeCell ref="M57:N57"/>
    <mergeCell ref="H58:J58"/>
    <mergeCell ref="W46:Y46"/>
    <mergeCell ref="Z46:AA46"/>
    <mergeCell ref="D48:E48"/>
    <mergeCell ref="H48:I48"/>
    <mergeCell ref="L48:N48"/>
    <mergeCell ref="W97:Y97"/>
  </mergeCells>
  <conditionalFormatting sqref="A92:A93">
    <cfRule type="duplicateValues" dxfId="548" priority="32"/>
  </conditionalFormatting>
  <conditionalFormatting sqref="A88:A89">
    <cfRule type="duplicateValues" dxfId="547" priority="31"/>
  </conditionalFormatting>
  <conditionalFormatting sqref="A83:A84">
    <cfRule type="duplicateValues" dxfId="546" priority="30"/>
  </conditionalFormatting>
  <conditionalFormatting sqref="A76">
    <cfRule type="duplicateValues" dxfId="545" priority="29"/>
  </conditionalFormatting>
  <conditionalFormatting sqref="A115:A1048576 A2:A4">
    <cfRule type="duplicateValues" dxfId="544" priority="55"/>
  </conditionalFormatting>
  <conditionalFormatting sqref="A97:A98">
    <cfRule type="duplicateValues" dxfId="543" priority="191"/>
  </conditionalFormatting>
  <conditionalFormatting sqref="A60:A67">
    <cfRule type="duplicateValues" dxfId="542" priority="418"/>
  </conditionalFormatting>
  <conditionalFormatting sqref="A68:A73">
    <cfRule type="duplicateValues" dxfId="541" priority="429"/>
  </conditionalFormatting>
  <conditionalFormatting sqref="A50:A59">
    <cfRule type="duplicateValues" dxfId="540" priority="1047"/>
  </conditionalFormatting>
  <conditionalFormatting sqref="A101:A102">
    <cfRule type="duplicateValues" dxfId="539" priority="1048"/>
  </conditionalFormatting>
  <conditionalFormatting sqref="A114 A74:A102">
    <cfRule type="duplicateValues" dxfId="538" priority="1051"/>
  </conditionalFormatting>
  <conditionalFormatting sqref="A1">
    <cfRule type="duplicateValues" dxfId="537" priority="1142"/>
  </conditionalFormatting>
  <conditionalFormatting sqref="A31:A34">
    <cfRule type="duplicateValues" dxfId="536" priority="1163"/>
  </conditionalFormatting>
  <conditionalFormatting sqref="A105:A106">
    <cfRule type="duplicateValues" dxfId="535" priority="11"/>
  </conditionalFormatting>
  <conditionalFormatting sqref="A103:A106">
    <cfRule type="duplicateValues" dxfId="534" priority="12"/>
  </conditionalFormatting>
  <conditionalFormatting sqref="A5:A10">
    <cfRule type="duplicateValues" dxfId="533" priority="2524"/>
  </conditionalFormatting>
  <conditionalFormatting sqref="A109:A113">
    <cfRule type="duplicateValues" dxfId="532" priority="2610"/>
  </conditionalFormatting>
  <conditionalFormatting sqref="A107:A113">
    <cfRule type="duplicateValues" dxfId="531" priority="2612"/>
  </conditionalFormatting>
  <conditionalFormatting sqref="A27:A28">
    <cfRule type="duplicateValues" dxfId="530" priority="4"/>
  </conditionalFormatting>
  <conditionalFormatting sqref="A18:A23">
    <cfRule type="duplicateValues" dxfId="529" priority="2618"/>
  </conditionalFormatting>
  <conditionalFormatting sqref="A24:A25">
    <cfRule type="duplicateValues" dxfId="528" priority="2624"/>
  </conditionalFormatting>
  <conditionalFormatting sqref="A29">
    <cfRule type="duplicateValues" dxfId="527" priority="2630"/>
  </conditionalFormatting>
  <conditionalFormatting sqref="A38:A40">
    <cfRule type="duplicateValues" dxfId="526" priority="2637"/>
  </conditionalFormatting>
  <conditionalFormatting sqref="A44:A46">
    <cfRule type="duplicateValues" dxfId="525" priority="1"/>
  </conditionalFormatting>
  <conditionalFormatting sqref="A41:A43 A35:A37 A11:A17 A26 A30 A47:A49">
    <cfRule type="duplicateValues" dxfId="524" priority="3225"/>
  </conditionalFormatting>
  <pageMargins left="0.70866141732283472" right="0.23622047244094491" top="0.82677165354330717" bottom="0.82677165354330717" header="0.51181102362204722" footer="0.51181102362204722"/>
  <pageSetup paperSize="9" scale="99" fitToHeight="0" orientation="portrait" r:id="rId1"/>
  <headerFooter alignWithMargins="0"/>
  <rowBreaks count="2" manualBreakCount="2">
    <brk id="49" max="26" man="1"/>
    <brk id="101" max="2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13DD-5F8E-4D79-AC2F-F96FD6A0D65D}">
  <sheetPr>
    <pageSetUpPr fitToPage="1"/>
  </sheetPr>
  <dimension ref="A1:I16"/>
  <sheetViews>
    <sheetView view="pageBreakPreview" zoomScale="85" zoomScaleNormal="100" zoomScaleSheetLayoutView="85" workbookViewId="0">
      <selection activeCell="C13" sqref="C13"/>
    </sheetView>
  </sheetViews>
  <sheetFormatPr defaultColWidth="12" defaultRowHeight="11.25" x14ac:dyDescent="0.2"/>
  <cols>
    <col min="1" max="1" width="6.1640625" style="519" customWidth="1"/>
    <col min="2" max="2" width="14.1640625" style="519" customWidth="1"/>
    <col min="3" max="3" width="62.33203125" style="519" bestFit="1" customWidth="1"/>
    <col min="4" max="4" width="5" style="520" bestFit="1" customWidth="1"/>
    <col min="5" max="5" width="12.83203125" style="22" customWidth="1"/>
    <col min="6" max="6" width="14" style="22" customWidth="1"/>
    <col min="7" max="7" width="20.5" style="22" customWidth="1"/>
    <col min="8" max="8" width="15.5" style="519" customWidth="1"/>
    <col min="9" max="12" width="12" style="519"/>
    <col min="13" max="13" width="16.1640625" style="519" bestFit="1" customWidth="1"/>
    <col min="14" max="16384" width="12" style="519"/>
  </cols>
  <sheetData>
    <row r="1" spans="1:9" ht="21" x14ac:dyDescent="0.35">
      <c r="A1" s="518" t="s">
        <v>23381</v>
      </c>
    </row>
    <row r="2" spans="1:9" ht="18.75" x14ac:dyDescent="0.3">
      <c r="A2" s="521" t="s">
        <v>23385</v>
      </c>
      <c r="H2" s="522"/>
    </row>
    <row r="3" spans="1:9" ht="15" x14ac:dyDescent="0.25">
      <c r="A3" s="523" t="s">
        <v>34969</v>
      </c>
      <c r="G3" s="524"/>
      <c r="H3" s="522"/>
    </row>
    <row r="4" spans="1:9" ht="15" x14ac:dyDescent="0.25">
      <c r="A4" s="701" t="s">
        <v>34956</v>
      </c>
      <c r="B4" s="701"/>
      <c r="C4" s="701"/>
      <c r="D4" s="701"/>
      <c r="E4" s="701"/>
      <c r="F4" s="701"/>
      <c r="G4" s="701"/>
      <c r="H4" s="522"/>
    </row>
    <row r="5" spans="1:9" ht="25.5" x14ac:dyDescent="0.2">
      <c r="A5" s="525" t="s">
        <v>13</v>
      </c>
      <c r="B5" s="525" t="s">
        <v>11</v>
      </c>
      <c r="C5" s="526" t="s">
        <v>14</v>
      </c>
      <c r="D5" s="526" t="s">
        <v>12</v>
      </c>
      <c r="E5" s="526" t="s">
        <v>22830</v>
      </c>
      <c r="F5" s="527" t="s">
        <v>15</v>
      </c>
      <c r="G5" s="528" t="s">
        <v>34957</v>
      </c>
      <c r="H5" s="529"/>
    </row>
    <row r="6" spans="1:9" ht="15" x14ac:dyDescent="0.2">
      <c r="A6" s="546">
        <v>4</v>
      </c>
      <c r="B6" s="547" t="s">
        <v>34966</v>
      </c>
      <c r="C6" s="548" t="s">
        <v>34967</v>
      </c>
      <c r="D6" s="549" t="s">
        <v>19</v>
      </c>
      <c r="E6" s="550"/>
      <c r="F6" s="551"/>
      <c r="G6" s="535">
        <f>SUM(G7:G15)</f>
        <v>130.35</v>
      </c>
      <c r="H6" s="522"/>
      <c r="I6" s="552"/>
    </row>
    <row r="7" spans="1:9" x14ac:dyDescent="0.2">
      <c r="A7" s="536" t="s">
        <v>35215</v>
      </c>
      <c r="B7" s="537" t="s">
        <v>11601</v>
      </c>
      <c r="C7" s="538" t="str">
        <f>VLOOKUP(B7,DIPREVS1!$1:$1048576,2,FALSE)</f>
        <v>PENETRACAO A 25°C,100G E 5S</v>
      </c>
      <c r="D7" s="539" t="str">
        <f>VLOOKUP(B7,DIPREVS1!$1:$1048576,4,FALSE)</f>
        <v>un</v>
      </c>
      <c r="E7" s="8">
        <f>VLOOKUP(B7,EMOP0619!$1:$1048576,2,FALSE)</f>
        <v>143.79</v>
      </c>
      <c r="F7" s="553">
        <v>0.05</v>
      </c>
      <c r="G7" s="10">
        <f>TRUNC(E7*F7,2)</f>
        <v>7.18</v>
      </c>
      <c r="H7" s="3"/>
      <c r="I7" s="522"/>
    </row>
    <row r="8" spans="1:9" x14ac:dyDescent="0.2">
      <c r="A8" s="536" t="s">
        <v>35216</v>
      </c>
      <c r="B8" s="537" t="s">
        <v>11604</v>
      </c>
      <c r="C8" s="538" t="str">
        <f>VLOOKUP(B8,DIPREVS1!$1:$1048576,2,FALSE)</f>
        <v>VISCOSIDADE SSF,A CADA TEMPERATURA PARA EMULSAO</v>
      </c>
      <c r="D8" s="539" t="str">
        <f>VLOOKUP(B8,DIPREVS1!$1:$1048576,4,FALSE)</f>
        <v>un</v>
      </c>
      <c r="E8" s="8">
        <f>VLOOKUP(B8,EMOP0619!$1:$1048576,2,FALSE)</f>
        <v>155.83000000000001</v>
      </c>
      <c r="F8" s="553">
        <v>0.05</v>
      </c>
      <c r="G8" s="10">
        <f t="shared" ref="G8:G15" si="0">TRUNC(E8*F8,2)</f>
        <v>7.79</v>
      </c>
      <c r="H8" s="3"/>
      <c r="I8" s="522"/>
    </row>
    <row r="9" spans="1:9" x14ac:dyDescent="0.2">
      <c r="A9" s="536" t="s">
        <v>35217</v>
      </c>
      <c r="B9" s="537" t="s">
        <v>11602</v>
      </c>
      <c r="C9" s="538" t="str">
        <f>VLOOKUP(B9,DIPREVS1!$1:$1048576,2,FALSE)</f>
        <v>PONTO DE FULGOR CLEVELAND</v>
      </c>
      <c r="D9" s="539" t="str">
        <f>VLOOKUP(B9,DIPREVS1!$1:$1048576,4,FALSE)</f>
        <v>un</v>
      </c>
      <c r="E9" s="8">
        <f>VLOOKUP(B9,EMOP0619!$1:$1048576,2,FALSE)</f>
        <v>106.26</v>
      </c>
      <c r="F9" s="553">
        <v>0.05</v>
      </c>
      <c r="G9" s="10">
        <f t="shared" si="0"/>
        <v>5.31</v>
      </c>
      <c r="H9" s="3"/>
      <c r="I9" s="522"/>
    </row>
    <row r="10" spans="1:9" x14ac:dyDescent="0.2">
      <c r="A10" s="536" t="s">
        <v>35218</v>
      </c>
      <c r="B10" s="554" t="s">
        <v>11609</v>
      </c>
      <c r="C10" s="538" t="str">
        <f>VLOOKUP(B10,DIPREVS1!$1:$1048576,2,FALSE)</f>
        <v>INDICE DE SUSCETIBILIDADE TERMICA</v>
      </c>
      <c r="D10" s="539" t="str">
        <f>VLOOKUP(B10,DIPREVS1!$1:$1048576,4,FALSE)</f>
        <v>un</v>
      </c>
      <c r="E10" s="8">
        <f>VLOOKUP(B10,EMOP0619!$1:$1048576,2,FALSE)</f>
        <v>234.41</v>
      </c>
      <c r="F10" s="553">
        <v>0.05</v>
      </c>
      <c r="G10" s="10">
        <f t="shared" si="0"/>
        <v>11.72</v>
      </c>
      <c r="H10" s="3"/>
      <c r="I10" s="522"/>
    </row>
    <row r="11" spans="1:9" x14ac:dyDescent="0.2">
      <c r="A11" s="536" t="s">
        <v>35219</v>
      </c>
      <c r="B11" s="537" t="s">
        <v>11618</v>
      </c>
      <c r="C11" s="538" t="str">
        <f>VLOOKUP(B11,DIPREVS1!$1:$1048576,2,FALSE)</f>
        <v>ENSAIOS DO RESIDUO DA DESTILACAO</v>
      </c>
      <c r="D11" s="539" t="str">
        <f>VLOOKUP(B11,DIPREVS1!$1:$1048576,4,FALSE)</f>
        <v>un</v>
      </c>
      <c r="E11" s="8">
        <f>VLOOKUP(B11,EMOP0619!$1:$1048576,2,FALSE)</f>
        <v>152.30000000000001</v>
      </c>
      <c r="F11" s="553">
        <v>0.05</v>
      </c>
      <c r="G11" s="10">
        <f t="shared" si="0"/>
        <v>7.61</v>
      </c>
      <c r="H11" s="3"/>
      <c r="I11" s="522"/>
    </row>
    <row r="12" spans="1:9" x14ac:dyDescent="0.2">
      <c r="A12" s="536" t="s">
        <v>35220</v>
      </c>
      <c r="B12" s="537" t="s">
        <v>11643</v>
      </c>
      <c r="C12" s="538" t="str">
        <f>VLOOKUP(B12,DIPREVS1!$1:$1048576,2,FALSE)</f>
        <v>DOSAGEM MARSHALL</v>
      </c>
      <c r="D12" s="539" t="str">
        <f>VLOOKUP(B12,DIPREVS1!$1:$1048576,4,FALSE)</f>
        <v>un</v>
      </c>
      <c r="E12" s="8">
        <f>VLOOKUP(B12,EMOP0619!$1:$1048576,2,FALSE)</f>
        <v>1443.36</v>
      </c>
      <c r="F12" s="553">
        <v>0.05</v>
      </c>
      <c r="G12" s="10">
        <f t="shared" si="0"/>
        <v>72.16</v>
      </c>
      <c r="H12" s="3"/>
      <c r="I12" s="522"/>
    </row>
    <row r="13" spans="1:9" x14ac:dyDescent="0.2">
      <c r="A13" s="536" t="s">
        <v>35221</v>
      </c>
      <c r="B13" s="537" t="s">
        <v>11645</v>
      </c>
      <c r="C13" s="538" t="str">
        <f>VLOOKUP(B13,DIPREVS1!$1:$1048576,2,FALSE)</f>
        <v>AMOSTRA GRANULOMETRICA APOS EXTRACAO DO LIGANTE</v>
      </c>
      <c r="D13" s="539" t="str">
        <f>VLOOKUP(B13,DIPREVS1!$1:$1048576,4,FALSE)</f>
        <v>un</v>
      </c>
      <c r="E13" s="8">
        <f>VLOOKUP(B13,EMOP0619!$1:$1048576,2,FALSE)</f>
        <v>126.33</v>
      </c>
      <c r="F13" s="553">
        <v>0.05</v>
      </c>
      <c r="G13" s="10">
        <f t="shared" si="0"/>
        <v>6.31</v>
      </c>
      <c r="H13" s="3"/>
      <c r="I13" s="522"/>
    </row>
    <row r="14" spans="1:9" ht="22.5" x14ac:dyDescent="0.2">
      <c r="A14" s="536" t="s">
        <v>35222</v>
      </c>
      <c r="B14" s="537" t="s">
        <v>11648</v>
      </c>
      <c r="C14" s="538" t="str">
        <f>VLOOKUP(B14,DIPREVS1!$1:$1048576,2,FALSE)</f>
        <v>DETERMINACAO DA RESISTENCIA A TRACAO POR COMPRESSAO DIAMETRAL DE MISTURAS BETUMINOSAS</v>
      </c>
      <c r="D14" s="539" t="str">
        <f>VLOOKUP(B14,DIPREVS1!$1:$1048576,4,FALSE)</f>
        <v>un</v>
      </c>
      <c r="E14" s="8">
        <f>VLOOKUP(B14,EMOP0619!$1:$1048576,2,FALSE)</f>
        <v>126.06</v>
      </c>
      <c r="F14" s="553">
        <v>0.05</v>
      </c>
      <c r="G14" s="10">
        <f t="shared" si="0"/>
        <v>6.3</v>
      </c>
      <c r="H14" s="3"/>
      <c r="I14" s="522"/>
    </row>
    <row r="15" spans="1:9" x14ac:dyDescent="0.2">
      <c r="A15" s="555" t="s">
        <v>35223</v>
      </c>
      <c r="B15" s="556" t="s">
        <v>11641</v>
      </c>
      <c r="C15" s="557" t="str">
        <f>VLOOKUP(B15,DIPREVS1!$1:$1048576,2,FALSE)</f>
        <v>DENSIDADE APARENTE</v>
      </c>
      <c r="D15" s="558" t="str">
        <f>VLOOKUP(B15,DIPREVS1!$1:$1048576,4,FALSE)</f>
        <v>un</v>
      </c>
      <c r="E15" s="559">
        <f>VLOOKUP(B15,EMOP0619!$1:$1048576,2,FALSE)</f>
        <v>119.42</v>
      </c>
      <c r="F15" s="560">
        <v>0.05</v>
      </c>
      <c r="G15" s="561">
        <f t="shared" si="0"/>
        <v>5.97</v>
      </c>
      <c r="H15" s="3"/>
      <c r="I15" s="522"/>
    </row>
    <row r="16" spans="1:9" x14ac:dyDescent="0.2">
      <c r="A16" s="562" t="s">
        <v>34968</v>
      </c>
    </row>
  </sheetData>
  <mergeCells count="1">
    <mergeCell ref="A4:G4"/>
  </mergeCells>
  <conditionalFormatting sqref="A17:A1048576">
    <cfRule type="duplicateValues" dxfId="523" priority="11"/>
  </conditionalFormatting>
  <conditionalFormatting sqref="A17:A1048576">
    <cfRule type="duplicateValues" dxfId="522" priority="9"/>
    <cfRule type="duplicateValues" dxfId="521" priority="10"/>
  </conditionalFormatting>
  <conditionalFormatting sqref="A1">
    <cfRule type="duplicateValues" dxfId="520" priority="8"/>
  </conditionalFormatting>
  <conditionalFormatting sqref="A1">
    <cfRule type="duplicateValues" dxfId="519" priority="7"/>
  </conditionalFormatting>
  <conditionalFormatting sqref="A1">
    <cfRule type="duplicateValues" dxfId="518" priority="5"/>
    <cfRule type="duplicateValues" dxfId="517" priority="6"/>
  </conditionalFormatting>
  <conditionalFormatting sqref="A17:A1048576 A1:A4 A6:A9">
    <cfRule type="duplicateValues" dxfId="516" priority="12"/>
  </conditionalFormatting>
  <conditionalFormatting sqref="A2">
    <cfRule type="duplicateValues" dxfId="515" priority="13"/>
  </conditionalFormatting>
  <conditionalFormatting sqref="A2">
    <cfRule type="duplicateValues" dxfId="514" priority="14"/>
    <cfRule type="duplicateValues" dxfId="513" priority="15"/>
  </conditionalFormatting>
  <conditionalFormatting sqref="A5">
    <cfRule type="duplicateValues" dxfId="512" priority="3"/>
  </conditionalFormatting>
  <conditionalFormatting sqref="A5">
    <cfRule type="duplicateValues" dxfId="511" priority="1"/>
    <cfRule type="duplicateValues" dxfId="510" priority="2"/>
  </conditionalFormatting>
  <conditionalFormatting sqref="A5">
    <cfRule type="duplicateValues" dxfId="509" priority="4"/>
  </conditionalFormatting>
  <conditionalFormatting sqref="A7:A9">
    <cfRule type="duplicateValues" dxfId="508" priority="16"/>
  </conditionalFormatting>
  <conditionalFormatting sqref="A7:A9">
    <cfRule type="duplicateValues" dxfId="507" priority="17"/>
    <cfRule type="duplicateValues" dxfId="506" priority="18"/>
  </conditionalFormatting>
  <conditionalFormatting sqref="A10:A15">
    <cfRule type="duplicateValues" dxfId="505" priority="19"/>
  </conditionalFormatting>
  <conditionalFormatting sqref="A10:A15">
    <cfRule type="duplicateValues" dxfId="504" priority="20"/>
    <cfRule type="duplicateValues" dxfId="503" priority="21"/>
  </conditionalFormatting>
  <printOptions horizontalCentered="1"/>
  <pageMargins left="0.86614173228346458" right="0.78740157480314965" top="0.62992125984251968" bottom="0.47244094488188981" header="0.43307086614173229" footer="0.23622047244094491"/>
  <pageSetup paperSize="9" scale="6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56"/>
  <sheetViews>
    <sheetView view="pageBreakPreview" zoomScaleNormal="100" zoomScaleSheetLayoutView="100" workbookViewId="0">
      <selection activeCell="C13" sqref="C13"/>
    </sheetView>
  </sheetViews>
  <sheetFormatPr defaultRowHeight="12.75" x14ac:dyDescent="0.2"/>
  <cols>
    <col min="1" max="1" width="4.83203125" style="24" customWidth="1"/>
    <col min="2" max="25" width="3.83203125" style="24" customWidth="1"/>
    <col min="26" max="27" width="3.83203125" style="25" customWidth="1"/>
    <col min="28" max="28" width="10" style="24" bestFit="1" customWidth="1"/>
    <col min="29" max="30" width="9.33203125" style="24"/>
    <col min="31" max="31" width="18.83203125" style="24" bestFit="1" customWidth="1"/>
    <col min="32" max="32" width="9.33203125" style="24"/>
    <col min="33" max="33" width="17" style="24" bestFit="1" customWidth="1"/>
    <col min="34" max="16384" width="9.33203125" style="24"/>
  </cols>
  <sheetData>
    <row r="1" spans="1:31" ht="21" x14ac:dyDescent="0.2">
      <c r="A1" s="139" t="s">
        <v>24335</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row>
    <row r="2" spans="1:31" x14ac:dyDescent="0.2">
      <c r="B2" s="25"/>
      <c r="C2" s="25"/>
      <c r="D2" s="25"/>
      <c r="E2" s="25"/>
      <c r="F2" s="25"/>
      <c r="G2" s="25"/>
      <c r="H2" s="25"/>
      <c r="I2" s="25"/>
      <c r="J2" s="25"/>
      <c r="K2" s="25"/>
      <c r="L2" s="25"/>
      <c r="M2" s="25"/>
      <c r="N2" s="25"/>
      <c r="O2" s="25"/>
      <c r="P2" s="25"/>
      <c r="Q2" s="25"/>
      <c r="R2" s="25"/>
      <c r="S2" s="25"/>
      <c r="T2" s="25"/>
      <c r="U2" s="25"/>
      <c r="V2" s="25"/>
      <c r="W2" s="25"/>
      <c r="X2" s="25"/>
      <c r="Y2" s="25"/>
    </row>
    <row r="3" spans="1:31" s="47" customFormat="1" x14ac:dyDescent="0.2">
      <c r="A3" s="140" t="s">
        <v>23422</v>
      </c>
      <c r="B3" s="141"/>
      <c r="C3" s="141"/>
      <c r="D3" s="141"/>
      <c r="E3" s="141"/>
      <c r="F3" s="142"/>
      <c r="G3" s="142"/>
      <c r="H3" s="141"/>
      <c r="I3" s="141"/>
      <c r="J3" s="141"/>
      <c r="K3" s="141"/>
      <c r="L3" s="142"/>
      <c r="M3" s="141"/>
      <c r="N3" s="141"/>
      <c r="O3" s="141"/>
      <c r="P3" s="141"/>
      <c r="Q3" s="142"/>
      <c r="R3" s="142"/>
      <c r="S3" s="141"/>
      <c r="T3" s="141"/>
      <c r="U3" s="141"/>
      <c r="V3" s="141"/>
      <c r="W3" s="141"/>
      <c r="X3" s="141"/>
      <c r="Y3" s="141"/>
      <c r="Z3" s="141"/>
      <c r="AA3" s="141"/>
    </row>
    <row r="4" spans="1:31" x14ac:dyDescent="0.2">
      <c r="A4" s="29"/>
      <c r="B4" s="25"/>
      <c r="C4" s="25"/>
      <c r="D4" s="25"/>
      <c r="E4" s="25"/>
      <c r="F4" s="867"/>
      <c r="G4" s="25"/>
      <c r="H4" s="25"/>
      <c r="I4" s="25"/>
      <c r="J4" s="25"/>
      <c r="K4" s="25"/>
      <c r="L4" s="25"/>
      <c r="M4" s="25"/>
      <c r="N4" s="25"/>
      <c r="O4" s="25"/>
      <c r="P4" s="25"/>
      <c r="Q4" s="25"/>
      <c r="R4" s="25"/>
      <c r="S4" s="25"/>
      <c r="T4" s="25"/>
      <c r="U4" s="25"/>
      <c r="V4" s="25"/>
      <c r="W4" s="25"/>
      <c r="X4" s="25"/>
      <c r="Y4" s="25"/>
    </row>
    <row r="5" spans="1:31" ht="12.75" customHeight="1" x14ac:dyDescent="0.2">
      <c r="A5" s="30"/>
      <c r="B5" s="692" t="str">
        <f>'COMP. M.O.LOCAL'!C6</f>
        <v>ADMINISTRAÇÃO LOCAL</v>
      </c>
      <c r="C5" s="692"/>
      <c r="D5" s="692"/>
      <c r="E5" s="692"/>
      <c r="F5" s="692"/>
      <c r="G5" s="692"/>
      <c r="H5" s="692"/>
      <c r="I5" s="692"/>
      <c r="J5" s="692"/>
      <c r="K5" s="692"/>
      <c r="L5" s="692"/>
      <c r="M5" s="692"/>
      <c r="N5" s="692"/>
      <c r="O5" s="692"/>
      <c r="P5" s="692"/>
      <c r="Q5" s="692"/>
      <c r="R5" s="692"/>
      <c r="S5" s="692"/>
      <c r="T5" s="692"/>
      <c r="U5" s="692"/>
      <c r="V5" s="692"/>
      <c r="W5" s="692"/>
      <c r="X5" s="692"/>
      <c r="Y5" s="692"/>
      <c r="Z5" s="692"/>
      <c r="AA5" s="26"/>
      <c r="AB5" s="25"/>
      <c r="AC5" s="25"/>
      <c r="AD5" s="25"/>
      <c r="AE5" s="25"/>
    </row>
    <row r="6" spans="1:31" x14ac:dyDescent="0.2">
      <c r="A6" s="30"/>
      <c r="B6" s="692"/>
      <c r="C6" s="692"/>
      <c r="D6" s="692"/>
      <c r="E6" s="692"/>
      <c r="F6" s="692"/>
      <c r="G6" s="692"/>
      <c r="H6" s="692"/>
      <c r="I6" s="692"/>
      <c r="J6" s="692"/>
      <c r="K6" s="692"/>
      <c r="L6" s="692"/>
      <c r="M6" s="692"/>
      <c r="N6" s="692"/>
      <c r="O6" s="692"/>
      <c r="P6" s="692"/>
      <c r="Q6" s="692"/>
      <c r="R6" s="692"/>
      <c r="S6" s="692"/>
      <c r="T6" s="692"/>
      <c r="U6" s="692"/>
      <c r="V6" s="692"/>
      <c r="W6" s="692"/>
      <c r="X6" s="692"/>
      <c r="Y6" s="692"/>
      <c r="Z6" s="692"/>
      <c r="AA6" s="26"/>
      <c r="AB6" s="25"/>
      <c r="AC6" s="25"/>
      <c r="AD6" s="25"/>
      <c r="AE6" s="25"/>
    </row>
    <row r="7" spans="1:31" x14ac:dyDescent="0.2">
      <c r="A7" s="32">
        <f>SP!A109+1</f>
        <v>20</v>
      </c>
      <c r="B7" s="31"/>
      <c r="C7" s="33" t="s">
        <v>22832</v>
      </c>
      <c r="D7" s="31" t="str">
        <f>'COMP. M.O.LOCAL'!B6</f>
        <v>01.090.0001-5</v>
      </c>
      <c r="E7" s="26"/>
      <c r="F7" s="202"/>
      <c r="G7" s="202"/>
      <c r="H7" s="26"/>
      <c r="I7" s="26"/>
      <c r="J7" s="34"/>
      <c r="K7" s="26"/>
      <c r="L7" s="26"/>
      <c r="M7" s="26"/>
      <c r="N7" s="26"/>
      <c r="O7" s="35"/>
      <c r="P7" s="35"/>
      <c r="Q7" s="202"/>
      <c r="R7" s="202"/>
      <c r="S7" s="205"/>
      <c r="T7" s="205"/>
      <c r="U7" s="31" t="s">
        <v>22834</v>
      </c>
      <c r="V7" s="31"/>
      <c r="W7" s="689">
        <v>1</v>
      </c>
      <c r="X7" s="689"/>
      <c r="Y7" s="689"/>
      <c r="Z7" s="690" t="str">
        <f>'COMP. M.O.LOCAL'!D6</f>
        <v>VR</v>
      </c>
      <c r="AA7" s="690"/>
      <c r="AB7" s="25"/>
      <c r="AC7" s="25"/>
      <c r="AD7" s="25"/>
      <c r="AE7" s="25"/>
    </row>
    <row r="8" spans="1:31" x14ac:dyDescent="0.2">
      <c r="A8" s="32"/>
      <c r="B8" s="31"/>
      <c r="C8" s="33"/>
      <c r="D8" s="31"/>
      <c r="E8" s="26"/>
      <c r="F8" s="567"/>
      <c r="G8" s="567"/>
      <c r="H8" s="26"/>
      <c r="I8" s="26"/>
      <c r="J8" s="34"/>
      <c r="K8" s="26"/>
      <c r="L8" s="26"/>
      <c r="M8" s="26"/>
      <c r="N8" s="26"/>
      <c r="O8" s="35"/>
      <c r="P8" s="35"/>
      <c r="Q8" s="567"/>
      <c r="R8" s="567"/>
      <c r="S8" s="568"/>
      <c r="T8" s="568"/>
      <c r="U8" s="31"/>
      <c r="V8" s="31"/>
      <c r="W8" s="565"/>
      <c r="X8" s="565"/>
      <c r="Y8" s="565"/>
      <c r="Z8" s="566"/>
      <c r="AA8" s="566"/>
      <c r="AB8" s="25"/>
      <c r="AC8" s="25"/>
      <c r="AD8" s="25"/>
      <c r="AE8" s="25"/>
    </row>
    <row r="9" spans="1:31" ht="12.75" customHeight="1" x14ac:dyDescent="0.2">
      <c r="A9" s="30"/>
      <c r="B9" s="691" t="str">
        <f>VLOOKUP(D11,DIPREVS1!A:B,2,FALSE)</f>
        <v>CAFE DA MANHA, CONFORME CONVENCAO DO TRABALHO PARA CONSTRUCAO CIVIL E CONDICOES HIGIENICAS E SANITARIAS ADEQUADAS</v>
      </c>
      <c r="C9" s="691"/>
      <c r="D9" s="691"/>
      <c r="E9" s="691"/>
      <c r="F9" s="691"/>
      <c r="G9" s="691"/>
      <c r="H9" s="691"/>
      <c r="I9" s="691"/>
      <c r="J9" s="691"/>
      <c r="K9" s="691"/>
      <c r="L9" s="691"/>
      <c r="M9" s="691"/>
      <c r="N9" s="691"/>
      <c r="O9" s="691"/>
      <c r="P9" s="691"/>
      <c r="Q9" s="691"/>
      <c r="R9" s="691"/>
      <c r="S9" s="691"/>
      <c r="T9" s="691"/>
      <c r="U9" s="691"/>
      <c r="V9" s="691"/>
      <c r="W9" s="691"/>
      <c r="X9" s="691"/>
      <c r="Y9" s="691"/>
      <c r="Z9" s="691"/>
      <c r="AA9" s="26"/>
      <c r="AB9" s="25"/>
      <c r="AC9" s="25"/>
      <c r="AD9" s="25"/>
      <c r="AE9" s="25"/>
    </row>
    <row r="10" spans="1:31" x14ac:dyDescent="0.2">
      <c r="A10" s="30"/>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26"/>
      <c r="AB10" s="25"/>
      <c r="AC10" s="25"/>
      <c r="AD10" s="25"/>
      <c r="AE10" s="25"/>
    </row>
    <row r="11" spans="1:31" x14ac:dyDescent="0.2">
      <c r="A11" s="32">
        <f>A7+1</f>
        <v>21</v>
      </c>
      <c r="B11" s="31"/>
      <c r="C11" s="33" t="s">
        <v>22832</v>
      </c>
      <c r="D11" s="31" t="s">
        <v>23214</v>
      </c>
      <c r="E11" s="26"/>
      <c r="F11" s="202"/>
      <c r="G11" s="202"/>
      <c r="H11" s="26"/>
      <c r="I11" s="26"/>
      <c r="J11" s="34"/>
      <c r="K11" s="26"/>
      <c r="L11" s="26"/>
      <c r="M11" s="26"/>
      <c r="N11" s="26"/>
      <c r="O11" s="35"/>
      <c r="P11" s="35"/>
      <c r="Q11" s="202"/>
      <c r="R11" s="202"/>
      <c r="S11" s="205"/>
      <c r="T11" s="205"/>
      <c r="U11" s="31" t="s">
        <v>22834</v>
      </c>
      <c r="V11" s="31"/>
      <c r="W11" s="689">
        <f>K15</f>
        <v>2640</v>
      </c>
      <c r="X11" s="689"/>
      <c r="Y11" s="689"/>
      <c r="Z11" s="690" t="str">
        <f>VLOOKUP(D11,DIPREVS1!A:D,4,FALSE)</f>
        <v>un</v>
      </c>
      <c r="AA11" s="690"/>
      <c r="AB11" s="25"/>
      <c r="AC11" s="25"/>
      <c r="AD11" s="25"/>
      <c r="AE11" s="25"/>
    </row>
    <row r="12" spans="1:31" x14ac:dyDescent="0.2">
      <c r="A12" s="32"/>
      <c r="B12" s="31"/>
      <c r="C12" s="33"/>
      <c r="D12" s="31"/>
      <c r="E12" s="26"/>
      <c r="F12" s="483"/>
      <c r="G12" s="483"/>
      <c r="H12" s="26"/>
      <c r="I12" s="60" t="s">
        <v>34962</v>
      </c>
      <c r="J12" s="486" t="s">
        <v>8</v>
      </c>
      <c r="K12" s="687">
        <v>10</v>
      </c>
      <c r="L12" s="687"/>
      <c r="M12" s="26"/>
      <c r="N12" s="26"/>
      <c r="O12" s="35"/>
      <c r="P12" s="35"/>
      <c r="Q12" s="483"/>
      <c r="R12" s="483"/>
      <c r="S12" s="488"/>
      <c r="T12" s="488"/>
      <c r="U12" s="31"/>
      <c r="V12" s="31"/>
      <c r="W12" s="480"/>
      <c r="X12" s="480"/>
      <c r="Y12" s="480"/>
      <c r="Z12" s="481"/>
      <c r="AA12" s="481"/>
      <c r="AB12" s="25"/>
      <c r="AC12" s="25"/>
      <c r="AD12" s="25"/>
      <c r="AE12" s="25"/>
    </row>
    <row r="13" spans="1:31" x14ac:dyDescent="0.2">
      <c r="A13" s="32"/>
      <c r="B13" s="31"/>
      <c r="C13" s="33"/>
      <c r="D13" s="31"/>
      <c r="E13" s="26"/>
      <c r="F13" s="483"/>
      <c r="G13" s="483"/>
      <c r="H13" s="26"/>
      <c r="I13" s="60" t="s">
        <v>34963</v>
      </c>
      <c r="J13" s="486" t="s">
        <v>8</v>
      </c>
      <c r="K13" s="687">
        <v>2</v>
      </c>
      <c r="L13" s="687"/>
      <c r="M13" s="26"/>
      <c r="N13" s="26"/>
      <c r="O13" s="35"/>
      <c r="P13" s="35"/>
      <c r="Q13" s="483"/>
      <c r="R13" s="483"/>
      <c r="S13" s="488"/>
      <c r="T13" s="488"/>
      <c r="U13" s="31"/>
      <c r="V13" s="31"/>
      <c r="W13" s="480"/>
      <c r="X13" s="480"/>
      <c r="Y13" s="480"/>
      <c r="Z13" s="481"/>
      <c r="AA13" s="481"/>
      <c r="AB13" s="25"/>
      <c r="AC13" s="25"/>
      <c r="AD13" s="25"/>
      <c r="AE13" s="25"/>
    </row>
    <row r="14" spans="1:31" x14ac:dyDescent="0.2">
      <c r="A14" s="32"/>
      <c r="B14" s="26" t="s">
        <v>34964</v>
      </c>
      <c r="C14" s="33"/>
      <c r="D14" s="31"/>
      <c r="E14" s="26"/>
      <c r="F14" s="483"/>
      <c r="G14" s="483"/>
      <c r="H14" s="26"/>
      <c r="I14" s="26"/>
      <c r="J14" s="34"/>
      <c r="K14" s="26"/>
      <c r="L14" s="26"/>
      <c r="M14" s="26"/>
      <c r="N14" s="26"/>
      <c r="O14" s="35"/>
      <c r="P14" s="35"/>
      <c r="Q14" s="483"/>
      <c r="R14" s="483"/>
      <c r="S14" s="488"/>
      <c r="T14" s="488"/>
      <c r="U14" s="31"/>
      <c r="V14" s="31"/>
      <c r="W14" s="480"/>
      <c r="X14" s="480"/>
      <c r="Y14" s="480"/>
      <c r="Z14" s="481"/>
      <c r="AA14" s="481"/>
      <c r="AB14" s="25"/>
      <c r="AC14" s="25"/>
      <c r="AD14" s="25"/>
      <c r="AE14" s="25"/>
    </row>
    <row r="15" spans="1:31" x14ac:dyDescent="0.2">
      <c r="A15" s="544"/>
      <c r="B15" s="687">
        <v>10</v>
      </c>
      <c r="C15" s="687"/>
      <c r="D15" s="488" t="s">
        <v>1</v>
      </c>
      <c r="E15" s="687">
        <v>22</v>
      </c>
      <c r="F15" s="687"/>
      <c r="G15" s="483" t="s">
        <v>1</v>
      </c>
      <c r="H15" s="687">
        <f>SUM(K12:L13)</f>
        <v>12</v>
      </c>
      <c r="I15" s="687"/>
      <c r="J15" s="34" t="s">
        <v>8</v>
      </c>
      <c r="K15" s="703">
        <f>ROUND(B15*E15*H15,2)</f>
        <v>2640</v>
      </c>
      <c r="L15" s="703"/>
      <c r="M15" s="703"/>
      <c r="N15" s="26" t="s">
        <v>2</v>
      </c>
      <c r="O15" s="35"/>
      <c r="P15" s="35"/>
      <c r="Q15" s="483"/>
      <c r="R15" s="483"/>
      <c r="S15" s="488"/>
      <c r="T15" s="488"/>
      <c r="U15" s="26"/>
      <c r="V15" s="26"/>
      <c r="W15" s="490"/>
      <c r="X15" s="490"/>
      <c r="Y15" s="490"/>
      <c r="Z15" s="488"/>
      <c r="AA15" s="488"/>
      <c r="AB15" s="25"/>
      <c r="AC15" s="25"/>
      <c r="AD15" s="25"/>
      <c r="AE15" s="25"/>
    </row>
    <row r="16" spans="1:31" x14ac:dyDescent="0.2">
      <c r="A16" s="30"/>
      <c r="B16" s="31"/>
      <c r="C16" s="221"/>
      <c r="D16" s="221"/>
      <c r="E16" s="206"/>
      <c r="F16" s="206"/>
      <c r="G16" s="49"/>
      <c r="H16" s="222"/>
      <c r="I16" s="220"/>
      <c r="J16" s="220"/>
      <c r="K16" s="220"/>
      <c r="L16" s="34"/>
      <c r="M16" s="25"/>
      <c r="N16" s="223"/>
      <c r="O16" s="223"/>
      <c r="P16" s="49"/>
      <c r="Q16" s="25"/>
      <c r="R16" s="218"/>
      <c r="S16" s="218"/>
      <c r="T16" s="218"/>
      <c r="U16" s="56"/>
      <c r="V16" s="25"/>
      <c r="W16" s="25"/>
      <c r="X16" s="25"/>
      <c r="Y16" s="25"/>
      <c r="AB16" s="25"/>
      <c r="AC16" s="25"/>
      <c r="AD16" s="25"/>
      <c r="AE16" s="25"/>
    </row>
    <row r="17" spans="1:31" ht="12.75" customHeight="1" x14ac:dyDescent="0.2">
      <c r="A17" s="30"/>
      <c r="B17" s="691" t="str">
        <f>VLOOKUP(D19,DIPREVS1!A:B,2,FALSE)</f>
        <v>REFEICAO CONFORME CONVENCAO DO TRABALHO PARA CONSTRUCAO CIVIL E CONDICOES HIGIENICAS E SANITARIAS ADEQUADAS</v>
      </c>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26"/>
      <c r="AB17" s="25"/>
      <c r="AC17" s="25"/>
      <c r="AD17" s="25"/>
      <c r="AE17" s="25"/>
    </row>
    <row r="18" spans="1:31" x14ac:dyDescent="0.2">
      <c r="A18" s="30"/>
      <c r="B18" s="691"/>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26"/>
      <c r="AB18" s="25"/>
      <c r="AC18" s="25"/>
      <c r="AD18" s="25"/>
      <c r="AE18" s="25"/>
    </row>
    <row r="19" spans="1:31" x14ac:dyDescent="0.2">
      <c r="A19" s="32">
        <f>A11+1</f>
        <v>22</v>
      </c>
      <c r="B19" s="31"/>
      <c r="C19" s="33" t="s">
        <v>22832</v>
      </c>
      <c r="D19" s="31" t="s">
        <v>23216</v>
      </c>
      <c r="E19" s="26"/>
      <c r="F19" s="219"/>
      <c r="G19" s="219"/>
      <c r="H19" s="26"/>
      <c r="I19" s="26"/>
      <c r="J19" s="34"/>
      <c r="K19" s="26"/>
      <c r="L19" s="26"/>
      <c r="M19" s="26"/>
      <c r="N19" s="26"/>
      <c r="O19" s="35"/>
      <c r="P19" s="35"/>
      <c r="Q19" s="219"/>
      <c r="R19" s="219"/>
      <c r="S19" s="224"/>
      <c r="T19" s="224"/>
      <c r="U19" s="31" t="s">
        <v>22834</v>
      </c>
      <c r="V19" s="31"/>
      <c r="W19" s="689">
        <f>K23</f>
        <v>2640</v>
      </c>
      <c r="X19" s="689"/>
      <c r="Y19" s="689"/>
      <c r="Z19" s="690" t="str">
        <f>VLOOKUP(D19,DIPREVS1!A:D,4,FALSE)</f>
        <v>un</v>
      </c>
      <c r="AA19" s="690"/>
      <c r="AB19" s="25"/>
      <c r="AC19" s="25"/>
      <c r="AD19" s="25"/>
      <c r="AE19" s="25"/>
    </row>
    <row r="20" spans="1:31" x14ac:dyDescent="0.2">
      <c r="A20" s="32"/>
      <c r="B20" s="31"/>
      <c r="C20" s="33"/>
      <c r="D20" s="31"/>
      <c r="E20" s="26"/>
      <c r="F20" s="483"/>
      <c r="G20" s="483"/>
      <c r="H20" s="26"/>
      <c r="I20" s="60" t="s">
        <v>34962</v>
      </c>
      <c r="J20" s="486" t="s">
        <v>8</v>
      </c>
      <c r="K20" s="687">
        <v>10</v>
      </c>
      <c r="L20" s="687"/>
      <c r="M20" s="26"/>
      <c r="N20" s="26"/>
      <c r="O20" s="35"/>
      <c r="P20" s="35"/>
      <c r="Q20" s="483"/>
      <c r="R20" s="483"/>
      <c r="S20" s="488"/>
      <c r="T20" s="488"/>
      <c r="U20" s="31"/>
      <c r="V20" s="31"/>
      <c r="W20" s="480"/>
      <c r="X20" s="480"/>
      <c r="Y20" s="480"/>
      <c r="Z20" s="481"/>
      <c r="AA20" s="481"/>
      <c r="AB20" s="25"/>
      <c r="AC20" s="25"/>
      <c r="AD20" s="25"/>
      <c r="AE20" s="25"/>
    </row>
    <row r="21" spans="1:31" x14ac:dyDescent="0.2">
      <c r="A21" s="32"/>
      <c r="B21" s="31"/>
      <c r="C21" s="33"/>
      <c r="D21" s="31"/>
      <c r="E21" s="26"/>
      <c r="F21" s="483"/>
      <c r="G21" s="483"/>
      <c r="H21" s="26"/>
      <c r="I21" s="60" t="s">
        <v>34963</v>
      </c>
      <c r="J21" s="486" t="s">
        <v>8</v>
      </c>
      <c r="K21" s="687">
        <v>2</v>
      </c>
      <c r="L21" s="687"/>
      <c r="M21" s="26"/>
      <c r="N21" s="26"/>
      <c r="O21" s="35"/>
      <c r="P21" s="35"/>
      <c r="Q21" s="483"/>
      <c r="R21" s="483"/>
      <c r="S21" s="488"/>
      <c r="T21" s="488"/>
      <c r="U21" s="31"/>
      <c r="V21" s="31"/>
      <c r="W21" s="480"/>
      <c r="X21" s="480"/>
      <c r="Y21" s="480"/>
      <c r="Z21" s="481"/>
      <c r="AA21" s="481"/>
      <c r="AB21" s="25"/>
      <c r="AC21" s="25"/>
      <c r="AD21" s="25"/>
      <c r="AE21" s="25"/>
    </row>
    <row r="22" spans="1:31" x14ac:dyDescent="0.2">
      <c r="A22" s="32"/>
      <c r="B22" s="26" t="s">
        <v>34964</v>
      </c>
      <c r="C22" s="33"/>
      <c r="D22" s="31"/>
      <c r="E22" s="26"/>
      <c r="F22" s="483"/>
      <c r="G22" s="483"/>
      <c r="H22" s="26"/>
      <c r="I22" s="26"/>
      <c r="J22" s="34"/>
      <c r="K22" s="26"/>
      <c r="L22" s="26"/>
      <c r="M22" s="26"/>
      <c r="N22" s="26"/>
      <c r="O22" s="35"/>
      <c r="P22" s="35"/>
      <c r="Q22" s="483"/>
      <c r="R22" s="483"/>
      <c r="S22" s="488"/>
      <c r="T22" s="488"/>
      <c r="U22" s="31"/>
      <c r="V22" s="31"/>
      <c r="W22" s="480"/>
      <c r="X22" s="480"/>
      <c r="Y22" s="480"/>
      <c r="Z22" s="481"/>
      <c r="AA22" s="481"/>
      <c r="AB22" s="25"/>
      <c r="AC22" s="25"/>
      <c r="AD22" s="25"/>
      <c r="AE22" s="25"/>
    </row>
    <row r="23" spans="1:31" x14ac:dyDescent="0.2">
      <c r="A23" s="544"/>
      <c r="B23" s="687">
        <v>10</v>
      </c>
      <c r="C23" s="687"/>
      <c r="D23" s="488" t="s">
        <v>1</v>
      </c>
      <c r="E23" s="687">
        <v>22</v>
      </c>
      <c r="F23" s="687"/>
      <c r="G23" s="483" t="s">
        <v>1</v>
      </c>
      <c r="H23" s="687">
        <f>SUM(K20:L21)</f>
        <v>12</v>
      </c>
      <c r="I23" s="687"/>
      <c r="J23" s="486" t="s">
        <v>8</v>
      </c>
      <c r="K23" s="703">
        <f>ROUND(B23*E23*H23,2)</f>
        <v>2640</v>
      </c>
      <c r="L23" s="703"/>
      <c r="M23" s="703"/>
      <c r="N23" s="26" t="s">
        <v>2</v>
      </c>
      <c r="O23" s="35"/>
      <c r="P23" s="35"/>
      <c r="Q23" s="483"/>
      <c r="R23" s="483"/>
      <c r="S23" s="488"/>
      <c r="T23" s="488"/>
      <c r="U23" s="26"/>
      <c r="V23" s="26"/>
      <c r="W23" s="490"/>
      <c r="X23" s="490"/>
      <c r="Y23" s="490"/>
      <c r="Z23" s="488"/>
      <c r="AA23" s="488"/>
      <c r="AB23" s="25"/>
      <c r="AC23" s="25"/>
      <c r="AD23" s="25"/>
      <c r="AE23" s="25"/>
    </row>
    <row r="24" spans="1:31" x14ac:dyDescent="0.2">
      <c r="A24" s="30"/>
      <c r="B24" s="31"/>
      <c r="C24" s="221"/>
      <c r="D24" s="221"/>
      <c r="E24" s="206"/>
      <c r="F24" s="206"/>
      <c r="G24" s="49"/>
      <c r="H24" s="222"/>
      <c r="I24" s="220"/>
      <c r="J24" s="220"/>
      <c r="K24" s="220"/>
      <c r="L24" s="34"/>
      <c r="M24" s="25"/>
      <c r="N24" s="223"/>
      <c r="O24" s="223"/>
      <c r="P24" s="49"/>
      <c r="Q24" s="25"/>
      <c r="R24" s="218"/>
      <c r="S24" s="218"/>
      <c r="T24" s="218"/>
      <c r="U24" s="56"/>
      <c r="V24" s="25"/>
      <c r="W24" s="25"/>
      <c r="X24" s="25"/>
      <c r="Y24" s="25"/>
      <c r="AB24" s="25"/>
      <c r="AC24" s="25"/>
      <c r="AD24" s="25"/>
      <c r="AE24" s="25"/>
    </row>
    <row r="25" spans="1:31" ht="12.75" customHeight="1" x14ac:dyDescent="0.2">
      <c r="A25" s="30"/>
      <c r="B25" s="691" t="str">
        <f>VLOOKUP(D27,DIPREVS1!A:B,2,FALSE)</f>
        <v>CESTA BASICA, CONFORME CONVENCAO DO TRABALHO PARA CONSTRUCAOCIVIL</v>
      </c>
      <c r="C25" s="691"/>
      <c r="D25" s="691"/>
      <c r="E25" s="691"/>
      <c r="F25" s="691"/>
      <c r="G25" s="691"/>
      <c r="H25" s="691"/>
      <c r="I25" s="691"/>
      <c r="J25" s="691"/>
      <c r="K25" s="691"/>
      <c r="L25" s="691"/>
      <c r="M25" s="691"/>
      <c r="N25" s="691"/>
      <c r="O25" s="691"/>
      <c r="P25" s="691"/>
      <c r="Q25" s="691"/>
      <c r="R25" s="691"/>
      <c r="S25" s="691"/>
      <c r="T25" s="691"/>
      <c r="U25" s="691"/>
      <c r="V25" s="691"/>
      <c r="W25" s="691"/>
      <c r="X25" s="691"/>
      <c r="Y25" s="691"/>
      <c r="Z25" s="691"/>
      <c r="AA25" s="26"/>
      <c r="AB25" s="25"/>
      <c r="AC25" s="25"/>
      <c r="AD25" s="25"/>
      <c r="AE25" s="25"/>
    </row>
    <row r="26" spans="1:31" x14ac:dyDescent="0.2">
      <c r="A26" s="30"/>
      <c r="B26" s="691"/>
      <c r="C26" s="691"/>
      <c r="D26" s="691"/>
      <c r="E26" s="691"/>
      <c r="F26" s="691"/>
      <c r="G26" s="691"/>
      <c r="H26" s="691"/>
      <c r="I26" s="691"/>
      <c r="J26" s="691"/>
      <c r="K26" s="691"/>
      <c r="L26" s="691"/>
      <c r="M26" s="691"/>
      <c r="N26" s="691"/>
      <c r="O26" s="691"/>
      <c r="P26" s="691"/>
      <c r="Q26" s="691"/>
      <c r="R26" s="691"/>
      <c r="S26" s="691"/>
      <c r="T26" s="691"/>
      <c r="U26" s="691"/>
      <c r="V26" s="691"/>
      <c r="W26" s="691"/>
      <c r="X26" s="691"/>
      <c r="Y26" s="691"/>
      <c r="Z26" s="691"/>
      <c r="AA26" s="26"/>
      <c r="AB26" s="25"/>
      <c r="AC26" s="25"/>
      <c r="AD26" s="25"/>
      <c r="AE26" s="25"/>
    </row>
    <row r="27" spans="1:31" x14ac:dyDescent="0.2">
      <c r="A27" s="32">
        <f>A19+1</f>
        <v>23</v>
      </c>
      <c r="B27" s="31"/>
      <c r="C27" s="33" t="s">
        <v>22832</v>
      </c>
      <c r="D27" s="31" t="s">
        <v>23218</v>
      </c>
      <c r="E27" s="26"/>
      <c r="F27" s="202"/>
      <c r="G27" s="202"/>
      <c r="H27" s="26"/>
      <c r="I27" s="26"/>
      <c r="J27" s="34"/>
      <c r="K27" s="26"/>
      <c r="L27" s="26"/>
      <c r="M27" s="26"/>
      <c r="N27" s="26"/>
      <c r="O27" s="35"/>
      <c r="P27" s="35"/>
      <c r="Q27" s="202"/>
      <c r="R27" s="202"/>
      <c r="S27" s="205"/>
      <c r="T27" s="205"/>
      <c r="U27" s="31" t="s">
        <v>22834</v>
      </c>
      <c r="V27" s="31"/>
      <c r="W27" s="689">
        <f>K31</f>
        <v>120</v>
      </c>
      <c r="X27" s="689"/>
      <c r="Y27" s="689"/>
      <c r="Z27" s="690" t="str">
        <f>VLOOKUP(D27,DIPREVS1!A:D,4,FALSE)</f>
        <v>unxmes</v>
      </c>
      <c r="AA27" s="690"/>
      <c r="AB27" s="25"/>
      <c r="AC27" s="25"/>
      <c r="AD27" s="25"/>
      <c r="AE27" s="25"/>
    </row>
    <row r="28" spans="1:31" x14ac:dyDescent="0.2">
      <c r="A28" s="32"/>
      <c r="B28" s="31"/>
      <c r="C28" s="33"/>
      <c r="D28" s="31"/>
      <c r="E28" s="26"/>
      <c r="F28" s="483"/>
      <c r="G28" s="483"/>
      <c r="H28" s="26"/>
      <c r="I28" s="60" t="s">
        <v>34962</v>
      </c>
      <c r="J28" s="486" t="s">
        <v>8</v>
      </c>
      <c r="K28" s="687">
        <v>10</v>
      </c>
      <c r="L28" s="687"/>
      <c r="M28" s="26"/>
      <c r="N28" s="26"/>
      <c r="O28" s="35"/>
      <c r="P28" s="35"/>
      <c r="Q28" s="483"/>
      <c r="R28" s="483"/>
      <c r="S28" s="488"/>
      <c r="T28" s="488"/>
      <c r="U28" s="31"/>
      <c r="V28" s="31"/>
      <c r="W28" s="480"/>
      <c r="X28" s="480"/>
      <c r="Y28" s="480"/>
      <c r="Z28" s="481"/>
      <c r="AA28" s="481"/>
      <c r="AB28" s="25"/>
      <c r="AC28" s="25"/>
      <c r="AD28" s="25"/>
      <c r="AE28" s="25"/>
    </row>
    <row r="29" spans="1:31" x14ac:dyDescent="0.2">
      <c r="A29" s="32"/>
      <c r="B29" s="31"/>
      <c r="C29" s="33"/>
      <c r="D29" s="31"/>
      <c r="E29" s="26"/>
      <c r="F29" s="483"/>
      <c r="G29" s="483"/>
      <c r="H29" s="26"/>
      <c r="I29" s="60" t="s">
        <v>34963</v>
      </c>
      <c r="J29" s="486" t="s">
        <v>8</v>
      </c>
      <c r="K29" s="687">
        <v>2</v>
      </c>
      <c r="L29" s="687"/>
      <c r="M29" s="26"/>
      <c r="N29" s="26"/>
      <c r="O29" s="35"/>
      <c r="P29" s="35"/>
      <c r="Q29" s="483"/>
      <c r="R29" s="483"/>
      <c r="S29" s="488"/>
      <c r="T29" s="488"/>
      <c r="U29" s="31"/>
      <c r="V29" s="31"/>
      <c r="W29" s="480"/>
      <c r="X29" s="480"/>
      <c r="Y29" s="480"/>
      <c r="Z29" s="481"/>
      <c r="AA29" s="481"/>
      <c r="AB29" s="25"/>
      <c r="AC29" s="25"/>
      <c r="AD29" s="25"/>
      <c r="AE29" s="25"/>
    </row>
    <row r="30" spans="1:31" x14ac:dyDescent="0.2">
      <c r="A30" s="32"/>
      <c r="B30" s="26" t="s">
        <v>34964</v>
      </c>
      <c r="C30" s="33"/>
      <c r="D30" s="31"/>
      <c r="E30" s="26"/>
      <c r="F30" s="483"/>
      <c r="G30" s="483"/>
      <c r="H30" s="26"/>
      <c r="I30" s="26"/>
      <c r="J30" s="34"/>
      <c r="K30" s="26"/>
      <c r="L30" s="26"/>
      <c r="M30" s="26"/>
      <c r="N30" s="26"/>
      <c r="O30" s="35"/>
      <c r="P30" s="35"/>
      <c r="Q30" s="483"/>
      <c r="R30" s="483"/>
      <c r="S30" s="488"/>
      <c r="T30" s="488"/>
      <c r="U30" s="31"/>
      <c r="V30" s="31"/>
      <c r="W30" s="480"/>
      <c r="X30" s="480"/>
      <c r="Y30" s="480"/>
      <c r="Z30" s="481"/>
      <c r="AA30" s="481"/>
      <c r="AB30" s="25"/>
      <c r="AC30" s="25"/>
      <c r="AD30" s="25"/>
      <c r="AE30" s="25"/>
    </row>
    <row r="31" spans="1:31" x14ac:dyDescent="0.2">
      <c r="A31" s="544"/>
      <c r="B31" s="26"/>
      <c r="C31" s="26"/>
      <c r="D31" s="488"/>
      <c r="E31" s="687">
        <v>10</v>
      </c>
      <c r="F31" s="687"/>
      <c r="G31" s="483" t="s">
        <v>1</v>
      </c>
      <c r="H31" s="687">
        <f>SUM(K28:L29)</f>
        <v>12</v>
      </c>
      <c r="I31" s="687"/>
      <c r="J31" s="486" t="s">
        <v>8</v>
      </c>
      <c r="K31" s="703">
        <f>ROUND(E31*H31,2)</f>
        <v>120</v>
      </c>
      <c r="L31" s="703"/>
      <c r="M31" s="703"/>
      <c r="N31" s="26" t="s">
        <v>34965</v>
      </c>
      <c r="O31" s="35"/>
      <c r="P31" s="35"/>
      <c r="Q31" s="483"/>
      <c r="R31" s="483"/>
      <c r="S31" s="488"/>
      <c r="T31" s="488"/>
      <c r="U31" s="26"/>
      <c r="V31" s="26"/>
      <c r="W31" s="490"/>
      <c r="X31" s="490"/>
      <c r="Y31" s="490"/>
      <c r="Z31" s="488"/>
      <c r="AA31" s="488"/>
      <c r="AB31" s="25"/>
      <c r="AC31" s="25"/>
      <c r="AD31" s="25"/>
      <c r="AE31" s="25"/>
    </row>
    <row r="32" spans="1:31" x14ac:dyDescent="0.2">
      <c r="A32" s="30"/>
      <c r="B32" s="31"/>
      <c r="C32" s="221"/>
      <c r="D32" s="221"/>
      <c r="E32" s="206"/>
      <c r="F32" s="206"/>
      <c r="G32" s="49"/>
      <c r="H32" s="222"/>
      <c r="I32" s="220"/>
      <c r="J32" s="220"/>
      <c r="K32" s="220"/>
      <c r="L32" s="34"/>
      <c r="M32" s="25"/>
      <c r="N32" s="223"/>
      <c r="O32" s="223"/>
      <c r="P32" s="49"/>
      <c r="Q32" s="25"/>
      <c r="R32" s="218"/>
      <c r="S32" s="218"/>
      <c r="T32" s="218"/>
      <c r="U32" s="56"/>
      <c r="V32" s="25"/>
      <c r="W32" s="25"/>
      <c r="X32" s="25"/>
      <c r="Y32" s="25"/>
      <c r="AB32" s="25"/>
      <c r="AC32" s="25"/>
      <c r="AD32" s="25"/>
      <c r="AE32" s="25"/>
    </row>
    <row r="33" spans="1:33" ht="12.75" customHeight="1" x14ac:dyDescent="0.2">
      <c r="A33" s="30"/>
      <c r="B33" s="691" t="str">
        <f>VLOOKUP(D35,DIPREVS1!A:B,2,FALSE)</f>
        <v>VALE TRANSPORTE, CONSIDERANDO PASSAGEM IDA E VOLTA</v>
      </c>
      <c r="C33" s="691"/>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26"/>
      <c r="AB33" s="25"/>
      <c r="AC33" s="25"/>
      <c r="AD33" s="25"/>
      <c r="AE33" s="25"/>
    </row>
    <row r="34" spans="1:33" x14ac:dyDescent="0.2">
      <c r="A34" s="30"/>
      <c r="B34" s="691"/>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26"/>
      <c r="AB34" s="25"/>
      <c r="AC34" s="25"/>
      <c r="AD34" s="25"/>
      <c r="AE34" s="25"/>
    </row>
    <row r="35" spans="1:33" x14ac:dyDescent="0.2">
      <c r="A35" s="32">
        <f>A27+1</f>
        <v>24</v>
      </c>
      <c r="B35" s="31"/>
      <c r="C35" s="33" t="s">
        <v>22832</v>
      </c>
      <c r="D35" s="31" t="s">
        <v>23220</v>
      </c>
      <c r="E35" s="26"/>
      <c r="F35" s="219"/>
      <c r="G35" s="219"/>
      <c r="H35" s="26"/>
      <c r="I35" s="26"/>
      <c r="J35" s="34"/>
      <c r="K35" s="26"/>
      <c r="L35" s="26"/>
      <c r="M35" s="26"/>
      <c r="N35" s="26"/>
      <c r="O35" s="35"/>
      <c r="P35" s="35"/>
      <c r="Q35" s="219"/>
      <c r="R35" s="219"/>
      <c r="S35" s="224"/>
      <c r="T35" s="224"/>
      <c r="U35" s="31" t="s">
        <v>22834</v>
      </c>
      <c r="V35" s="31"/>
      <c r="W35" s="689">
        <f>K39</f>
        <v>2640</v>
      </c>
      <c r="X35" s="689"/>
      <c r="Y35" s="689"/>
      <c r="Z35" s="690" t="str">
        <f>VLOOKUP(D35,DIPREVS1!A:D,4,FALSE)</f>
        <v>un</v>
      </c>
      <c r="AA35" s="690"/>
      <c r="AB35" s="25"/>
      <c r="AC35" s="25"/>
      <c r="AD35" s="25"/>
      <c r="AE35" s="25"/>
    </row>
    <row r="36" spans="1:33" x14ac:dyDescent="0.2">
      <c r="A36" s="32"/>
      <c r="B36" s="31"/>
      <c r="C36" s="33"/>
      <c r="D36" s="31"/>
      <c r="E36" s="26"/>
      <c r="F36" s="483"/>
      <c r="G36" s="483"/>
      <c r="H36" s="26"/>
      <c r="I36" s="60" t="s">
        <v>34962</v>
      </c>
      <c r="J36" s="486" t="s">
        <v>8</v>
      </c>
      <c r="K36" s="687">
        <v>10</v>
      </c>
      <c r="L36" s="687"/>
      <c r="M36" s="26"/>
      <c r="N36" s="26"/>
      <c r="O36" s="35"/>
      <c r="P36" s="35"/>
      <c r="Q36" s="483"/>
      <c r="R36" s="483"/>
      <c r="S36" s="488"/>
      <c r="T36" s="488"/>
      <c r="U36" s="31"/>
      <c r="V36" s="31"/>
      <c r="W36" s="480"/>
      <c r="X36" s="480"/>
      <c r="Y36" s="480"/>
      <c r="Z36" s="481"/>
      <c r="AA36" s="481"/>
      <c r="AB36" s="25"/>
      <c r="AC36" s="25"/>
      <c r="AD36" s="25"/>
      <c r="AE36" s="25"/>
    </row>
    <row r="37" spans="1:33" x14ac:dyDescent="0.2">
      <c r="A37" s="32"/>
      <c r="B37" s="31"/>
      <c r="C37" s="33"/>
      <c r="D37" s="31"/>
      <c r="E37" s="26"/>
      <c r="F37" s="483"/>
      <c r="G37" s="483"/>
      <c r="H37" s="26"/>
      <c r="I37" s="60" t="s">
        <v>34963</v>
      </c>
      <c r="J37" s="486" t="s">
        <v>8</v>
      </c>
      <c r="K37" s="687">
        <v>2</v>
      </c>
      <c r="L37" s="687"/>
      <c r="M37" s="26"/>
      <c r="N37" s="26"/>
      <c r="O37" s="35"/>
      <c r="P37" s="35"/>
      <c r="Q37" s="483"/>
      <c r="R37" s="483"/>
      <c r="S37" s="488"/>
      <c r="T37" s="488"/>
      <c r="U37" s="31"/>
      <c r="V37" s="31"/>
      <c r="W37" s="480"/>
      <c r="X37" s="480"/>
      <c r="Y37" s="480"/>
      <c r="Z37" s="481"/>
      <c r="AA37" s="481"/>
      <c r="AB37" s="25"/>
      <c r="AC37" s="25"/>
      <c r="AD37" s="25"/>
      <c r="AE37" s="25"/>
    </row>
    <row r="38" spans="1:33" x14ac:dyDescent="0.2">
      <c r="A38" s="32"/>
      <c r="B38" s="26" t="s">
        <v>34964</v>
      </c>
      <c r="C38" s="33"/>
      <c r="D38" s="31"/>
      <c r="E38" s="26"/>
      <c r="F38" s="483"/>
      <c r="G38" s="483"/>
      <c r="H38" s="26"/>
      <c r="I38" s="26"/>
      <c r="J38" s="34"/>
      <c r="K38" s="26"/>
      <c r="L38" s="26"/>
      <c r="M38" s="26"/>
      <c r="N38" s="26"/>
      <c r="O38" s="35"/>
      <c r="P38" s="35"/>
      <c r="Q38" s="483"/>
      <c r="R38" s="483"/>
      <c r="S38" s="488"/>
      <c r="T38" s="488"/>
      <c r="U38" s="31"/>
      <c r="V38" s="31"/>
      <c r="W38" s="480"/>
      <c r="X38" s="480"/>
      <c r="Y38" s="480"/>
      <c r="Z38" s="481"/>
      <c r="AA38" s="481"/>
      <c r="AB38" s="25"/>
      <c r="AC38" s="25"/>
      <c r="AD38" s="25"/>
      <c r="AE38" s="25"/>
    </row>
    <row r="39" spans="1:33" x14ac:dyDescent="0.2">
      <c r="A39" s="544"/>
      <c r="B39" s="687">
        <v>10</v>
      </c>
      <c r="C39" s="687"/>
      <c r="D39" s="483" t="s">
        <v>1</v>
      </c>
      <c r="E39" s="687">
        <v>22</v>
      </c>
      <c r="F39" s="687"/>
      <c r="G39" s="483" t="s">
        <v>1</v>
      </c>
      <c r="H39" s="687">
        <f>SUM(K36:L37)</f>
        <v>12</v>
      </c>
      <c r="I39" s="687"/>
      <c r="J39" s="486" t="s">
        <v>8</v>
      </c>
      <c r="K39" s="703">
        <f>ROUND(B39*E39*H39,2)</f>
        <v>2640</v>
      </c>
      <c r="L39" s="703"/>
      <c r="M39" s="703"/>
      <c r="N39" s="26" t="s">
        <v>34965</v>
      </c>
      <c r="O39" s="35"/>
      <c r="P39" s="35"/>
      <c r="Q39" s="483"/>
      <c r="R39" s="483"/>
      <c r="S39" s="488"/>
      <c r="T39" s="488"/>
      <c r="U39" s="26"/>
      <c r="V39" s="26"/>
      <c r="W39" s="490"/>
      <c r="X39" s="490"/>
      <c r="Y39" s="490"/>
      <c r="Z39" s="488"/>
      <c r="AA39" s="488"/>
      <c r="AB39" s="25"/>
      <c r="AC39" s="25"/>
      <c r="AD39" s="25"/>
      <c r="AE39" s="25"/>
    </row>
    <row r="41" spans="1:33" x14ac:dyDescent="0.2">
      <c r="A41" s="30"/>
      <c r="B41" s="692" t="str">
        <f>VLOOKUP(D43,DIPREVS1!A:B,2,FALSE)</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41" s="692"/>
      <c r="D41" s="692"/>
      <c r="E41" s="692"/>
      <c r="F41" s="692"/>
      <c r="G41" s="692"/>
      <c r="H41" s="692"/>
      <c r="I41" s="692"/>
      <c r="J41" s="692"/>
      <c r="K41" s="692"/>
      <c r="L41" s="692"/>
      <c r="M41" s="692"/>
      <c r="N41" s="692"/>
      <c r="O41" s="692"/>
      <c r="P41" s="692"/>
      <c r="Q41" s="692"/>
      <c r="R41" s="692"/>
      <c r="S41" s="692"/>
      <c r="T41" s="692"/>
      <c r="U41" s="692"/>
      <c r="V41" s="692"/>
      <c r="W41" s="692"/>
      <c r="X41" s="692"/>
      <c r="Y41" s="692"/>
      <c r="Z41" s="692"/>
      <c r="AA41" s="26"/>
    </row>
    <row r="42" spans="1:33" ht="39.75" customHeight="1" x14ac:dyDescent="0.2">
      <c r="A42" s="30"/>
      <c r="B42" s="692"/>
      <c r="C42" s="692"/>
      <c r="D42" s="692"/>
      <c r="E42" s="692"/>
      <c r="F42" s="692"/>
      <c r="G42" s="692"/>
      <c r="H42" s="692"/>
      <c r="I42" s="692"/>
      <c r="J42" s="692"/>
      <c r="K42" s="692"/>
      <c r="L42" s="692"/>
      <c r="M42" s="692"/>
      <c r="N42" s="692"/>
      <c r="O42" s="692"/>
      <c r="P42" s="692"/>
      <c r="Q42" s="692"/>
      <c r="R42" s="692"/>
      <c r="S42" s="692"/>
      <c r="T42" s="692"/>
      <c r="U42" s="692"/>
      <c r="V42" s="692"/>
      <c r="W42" s="692"/>
      <c r="X42" s="692"/>
      <c r="Y42" s="692"/>
      <c r="Z42" s="692"/>
      <c r="AA42" s="26"/>
    </row>
    <row r="43" spans="1:33" x14ac:dyDescent="0.2">
      <c r="A43" s="32">
        <f>A35+1</f>
        <v>25</v>
      </c>
      <c r="B43" s="31"/>
      <c r="C43" s="33" t="s">
        <v>22832</v>
      </c>
      <c r="D43" s="31" t="s">
        <v>13155</v>
      </c>
      <c r="E43" s="26"/>
      <c r="F43" s="202"/>
      <c r="G43" s="202"/>
      <c r="H43" s="26"/>
      <c r="I43" s="26"/>
      <c r="J43" s="34"/>
      <c r="K43" s="26"/>
      <c r="L43" s="26"/>
      <c r="M43" s="26"/>
      <c r="N43" s="26"/>
      <c r="O43" s="35"/>
      <c r="P43" s="35"/>
      <c r="Q43" s="202"/>
      <c r="R43" s="202"/>
      <c r="S43" s="205"/>
      <c r="T43" s="205"/>
      <c r="U43" s="31" t="s">
        <v>22834</v>
      </c>
      <c r="V43" s="31"/>
      <c r="W43" s="689">
        <f>L47</f>
        <v>223.88</v>
      </c>
      <c r="X43" s="689"/>
      <c r="Y43" s="689"/>
      <c r="Z43" s="690" t="str">
        <f>VLOOKUP(D43,DIPREVS1!A:D,4,FALSE)</f>
        <v>ur</v>
      </c>
      <c r="AA43" s="690"/>
    </row>
    <row r="44" spans="1:33" x14ac:dyDescent="0.2">
      <c r="A44" s="25"/>
      <c r="B44" s="25"/>
      <c r="C44" s="206" t="s">
        <v>23406</v>
      </c>
      <c r="D44" s="25"/>
      <c r="E44" s="25"/>
      <c r="F44" s="25"/>
      <c r="G44" s="25"/>
      <c r="H44" s="25"/>
      <c r="I44" s="25"/>
      <c r="J44" s="25"/>
      <c r="K44" s="25"/>
      <c r="L44" s="25" t="s">
        <v>8</v>
      </c>
      <c r="M44" s="702">
        <f>'COMP. M.O.LOCAL'!G6</f>
        <v>115121.60000000001</v>
      </c>
      <c r="N44" s="702"/>
      <c r="O44" s="702"/>
      <c r="P44" s="702"/>
      <c r="Q44" s="25" t="s">
        <v>23409</v>
      </c>
      <c r="R44" s="25"/>
      <c r="S44" s="25"/>
      <c r="T44" s="25"/>
      <c r="U44" s="25"/>
      <c r="V44" s="25"/>
      <c r="W44" s="25"/>
      <c r="X44" s="25"/>
      <c r="Y44" s="25"/>
      <c r="AB44" s="25"/>
      <c r="AC44" s="25"/>
      <c r="AD44" s="25"/>
      <c r="AE44" s="234"/>
      <c r="AF44" s="235"/>
      <c r="AG44" s="236"/>
    </row>
    <row r="45" spans="1:33" x14ac:dyDescent="0.2">
      <c r="A45" s="25"/>
      <c r="B45" s="25"/>
      <c r="C45" s="206" t="s">
        <v>23407</v>
      </c>
      <c r="D45" s="25"/>
      <c r="E45" s="25"/>
      <c r="F45" s="25"/>
      <c r="G45" s="25"/>
      <c r="H45" s="25" t="s">
        <v>8</v>
      </c>
      <c r="I45" s="704">
        <v>0.05</v>
      </c>
      <c r="J45" s="704"/>
      <c r="K45" s="25" t="s">
        <v>23411</v>
      </c>
      <c r="L45" s="25"/>
      <c r="M45" s="25"/>
      <c r="N45" s="702">
        <f>ROUND(M44*I45,2)</f>
        <v>5756.08</v>
      </c>
      <c r="O45" s="702"/>
      <c r="P45" s="702"/>
      <c r="Q45" s="25"/>
      <c r="R45" s="25"/>
      <c r="S45" s="25"/>
      <c r="T45" s="25"/>
      <c r="U45" s="25"/>
      <c r="V45" s="25"/>
      <c r="W45" s="25"/>
      <c r="X45" s="25"/>
      <c r="Y45" s="25"/>
      <c r="AB45" s="25"/>
      <c r="AC45" s="25"/>
      <c r="AD45" s="25"/>
      <c r="AE45" s="25"/>
      <c r="AF45" s="25"/>
    </row>
    <row r="46" spans="1:33" x14ac:dyDescent="0.2">
      <c r="A46" s="25"/>
      <c r="B46" s="25"/>
      <c r="C46" s="206" t="s">
        <v>23408</v>
      </c>
      <c r="D46" s="25"/>
      <c r="E46" s="25"/>
      <c r="F46" s="25"/>
      <c r="G46" s="25"/>
      <c r="H46" s="25"/>
      <c r="I46" s="25" t="s">
        <v>8</v>
      </c>
      <c r="J46" s="702">
        <f>TRUNC(VLOOKUP(D43,EMOP0619!$A:$D,2,FALSE),2)</f>
        <v>25.71</v>
      </c>
      <c r="K46" s="702"/>
      <c r="L46" s="702"/>
      <c r="M46" s="25" t="s">
        <v>23409</v>
      </c>
      <c r="N46" s="25"/>
      <c r="O46" s="25"/>
      <c r="P46" s="25"/>
      <c r="Q46" s="25"/>
      <c r="R46" s="25"/>
      <c r="S46" s="25"/>
      <c r="T46" s="25"/>
      <c r="U46" s="25"/>
      <c r="V46" s="25"/>
      <c r="W46" s="25"/>
      <c r="X46" s="25"/>
      <c r="Y46" s="25"/>
      <c r="AB46" s="25"/>
      <c r="AC46" s="25"/>
      <c r="AD46" s="25"/>
      <c r="AE46" s="25"/>
      <c r="AF46" s="25"/>
    </row>
    <row r="47" spans="1:33" x14ac:dyDescent="0.2">
      <c r="A47" s="25"/>
      <c r="B47" s="25"/>
      <c r="C47" s="25"/>
      <c r="D47" s="702">
        <f>N45</f>
        <v>5756.08</v>
      </c>
      <c r="E47" s="683"/>
      <c r="F47" s="683"/>
      <c r="G47" s="683"/>
      <c r="H47" s="207" t="s">
        <v>23412</v>
      </c>
      <c r="I47" s="702">
        <f>J46</f>
        <v>25.71</v>
      </c>
      <c r="J47" s="683"/>
      <c r="K47" s="204" t="s">
        <v>8</v>
      </c>
      <c r="L47" s="683">
        <f>ROUND(D47/I47,2)</f>
        <v>223.88</v>
      </c>
      <c r="M47" s="683"/>
      <c r="N47" s="683"/>
      <c r="O47" s="25" t="s">
        <v>23410</v>
      </c>
      <c r="P47" s="25"/>
      <c r="Q47" s="25"/>
      <c r="R47" s="25"/>
      <c r="S47" s="25"/>
      <c r="T47" s="25"/>
      <c r="U47" s="25"/>
      <c r="V47" s="25"/>
      <c r="W47" s="25"/>
      <c r="X47" s="25"/>
      <c r="Y47" s="25"/>
      <c r="AB47" s="25"/>
      <c r="AC47" s="25"/>
      <c r="AD47" s="25"/>
      <c r="AE47" s="25"/>
      <c r="AF47" s="25"/>
    </row>
    <row r="48" spans="1:33"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AB48" s="25"/>
      <c r="AC48" s="25"/>
      <c r="AD48" s="25"/>
      <c r="AE48" s="25"/>
      <c r="AF48" s="25"/>
    </row>
    <row r="49" spans="1:32"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AB49" s="25"/>
      <c r="AC49" s="25"/>
      <c r="AD49" s="25"/>
      <c r="AE49" s="25"/>
      <c r="AF49" s="25"/>
    </row>
    <row r="50" spans="1:32"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AB50" s="25"/>
      <c r="AC50" s="25"/>
      <c r="AD50" s="25"/>
      <c r="AE50" s="25"/>
      <c r="AF50" s="25"/>
    </row>
    <row r="51" spans="1:32"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AB51" s="25"/>
      <c r="AC51" s="25"/>
      <c r="AD51" s="25"/>
      <c r="AE51" s="25"/>
      <c r="AF51" s="25"/>
    </row>
    <row r="52" spans="1:32"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AB52" s="25"/>
      <c r="AC52" s="25"/>
      <c r="AD52" s="25"/>
      <c r="AE52" s="25"/>
      <c r="AF52" s="25"/>
    </row>
    <row r="53" spans="1:32"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AB53" s="25"/>
      <c r="AC53" s="25"/>
      <c r="AD53" s="25"/>
      <c r="AE53" s="25"/>
      <c r="AF53" s="25"/>
    </row>
    <row r="54" spans="1:32"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AB54" s="25"/>
      <c r="AC54" s="25"/>
      <c r="AD54" s="25"/>
      <c r="AE54" s="25"/>
      <c r="AF54" s="25"/>
    </row>
    <row r="55" spans="1:32"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AB55" s="25"/>
      <c r="AC55" s="25"/>
      <c r="AD55" s="25"/>
      <c r="AE55" s="25"/>
      <c r="AF55" s="25"/>
    </row>
    <row r="56" spans="1:32"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AB56" s="25"/>
      <c r="AC56" s="25"/>
      <c r="AD56" s="25"/>
      <c r="AE56" s="25"/>
      <c r="AF56" s="25"/>
    </row>
  </sheetData>
  <mergeCells count="48">
    <mergeCell ref="K29:L29"/>
    <mergeCell ref="E31:F31"/>
    <mergeCell ref="H31:I31"/>
    <mergeCell ref="K31:M31"/>
    <mergeCell ref="K37:L37"/>
    <mergeCell ref="B23:C23"/>
    <mergeCell ref="E23:F23"/>
    <mergeCell ref="H23:I23"/>
    <mergeCell ref="K23:M23"/>
    <mergeCell ref="K28:L28"/>
    <mergeCell ref="E15:F15"/>
    <mergeCell ref="H15:I15"/>
    <mergeCell ref="K15:M15"/>
    <mergeCell ref="K20:L20"/>
    <mergeCell ref="K21:L21"/>
    <mergeCell ref="D47:G47"/>
    <mergeCell ref="I47:J47"/>
    <mergeCell ref="L47:N47"/>
    <mergeCell ref="J46:L46"/>
    <mergeCell ref="I45:J45"/>
    <mergeCell ref="N45:P45"/>
    <mergeCell ref="M44:P44"/>
    <mergeCell ref="W43:Y43"/>
    <mergeCell ref="Z43:AA43"/>
    <mergeCell ref="W35:Y35"/>
    <mergeCell ref="Z35:AA35"/>
    <mergeCell ref="B41:Z42"/>
    <mergeCell ref="K36:L36"/>
    <mergeCell ref="B39:C39"/>
    <mergeCell ref="E39:F39"/>
    <mergeCell ref="H39:I39"/>
    <mergeCell ref="K39:M39"/>
    <mergeCell ref="B5:Z6"/>
    <mergeCell ref="W7:Y7"/>
    <mergeCell ref="Z7:AA7"/>
    <mergeCell ref="B33:Z34"/>
    <mergeCell ref="B9:Z10"/>
    <mergeCell ref="W11:Y11"/>
    <mergeCell ref="Z11:AA11"/>
    <mergeCell ref="W27:Y27"/>
    <mergeCell ref="Z27:AA27"/>
    <mergeCell ref="B17:Z18"/>
    <mergeCell ref="W19:Y19"/>
    <mergeCell ref="Z19:AA19"/>
    <mergeCell ref="B25:Z26"/>
    <mergeCell ref="K12:L12"/>
    <mergeCell ref="K13:L13"/>
    <mergeCell ref="B15:C15"/>
  </mergeCells>
  <conditionalFormatting sqref="A40 A2:A4 A44:A1048576">
    <cfRule type="duplicateValues" dxfId="502" priority="31"/>
  </conditionalFormatting>
  <conditionalFormatting sqref="A41:A43">
    <cfRule type="duplicateValues" dxfId="501" priority="16"/>
  </conditionalFormatting>
  <conditionalFormatting sqref="A1">
    <cfRule type="duplicateValues" dxfId="500" priority="15"/>
  </conditionalFormatting>
  <conditionalFormatting sqref="A20:A23">
    <cfRule type="duplicateValues" dxfId="499" priority="3"/>
  </conditionalFormatting>
  <conditionalFormatting sqref="A17:A19 A24">
    <cfRule type="duplicateValues" dxfId="498" priority="2571"/>
  </conditionalFormatting>
  <conditionalFormatting sqref="A28:A31">
    <cfRule type="duplicateValues" dxfId="497" priority="2"/>
  </conditionalFormatting>
  <conditionalFormatting sqref="A25:A27 A32">
    <cfRule type="duplicateValues" dxfId="496" priority="2584"/>
  </conditionalFormatting>
  <conditionalFormatting sqref="A36:A39">
    <cfRule type="duplicateValues" dxfId="495" priority="1"/>
  </conditionalFormatting>
  <conditionalFormatting sqref="A5:A8">
    <cfRule type="duplicateValues" dxfId="494" priority="3197"/>
  </conditionalFormatting>
  <conditionalFormatting sqref="A33:A35">
    <cfRule type="duplicateValues" dxfId="493" priority="3329"/>
  </conditionalFormatting>
  <conditionalFormatting sqref="A9:A16">
    <cfRule type="duplicateValues" dxfId="492" priority="3332"/>
  </conditionalFormatting>
  <pageMargins left="0.70866141732283472" right="0.23622047244094491" top="0.82677165354330717" bottom="0.82677165354330717" header="0.51181102362204722" footer="0.51181102362204722"/>
  <pageSetup paperSize="9" scale="9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2234F-3BF1-4F2B-95DF-088C12F755B8}">
  <dimension ref="A1:AF38"/>
  <sheetViews>
    <sheetView view="pageBreakPreview" zoomScale="85" zoomScaleNormal="100" zoomScaleSheetLayoutView="85" workbookViewId="0">
      <selection activeCell="C13" sqref="C13"/>
    </sheetView>
  </sheetViews>
  <sheetFormatPr defaultRowHeight="12.75" x14ac:dyDescent="0.2"/>
  <cols>
    <col min="1" max="1" width="4.83203125" style="24" customWidth="1"/>
    <col min="2" max="25" width="3.83203125" style="24" customWidth="1"/>
    <col min="26" max="27" width="3.83203125" style="25" customWidth="1"/>
    <col min="28" max="28" width="10" style="24" bestFit="1" customWidth="1"/>
    <col min="29" max="30" width="9.33203125" style="24"/>
    <col min="31" max="31" width="18.83203125" style="24" bestFit="1" customWidth="1"/>
    <col min="32" max="32" width="9.33203125" style="24"/>
    <col min="33" max="33" width="17" style="24" bestFit="1" customWidth="1"/>
    <col min="34" max="16384" width="9.33203125" style="24"/>
  </cols>
  <sheetData>
    <row r="1" spans="1:31" ht="21" x14ac:dyDescent="0.2">
      <c r="A1" s="139" t="s">
        <v>24335</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row>
    <row r="2" spans="1:31" x14ac:dyDescent="0.2">
      <c r="B2" s="25"/>
      <c r="C2" s="25"/>
      <c r="D2" s="25"/>
      <c r="E2" s="25"/>
      <c r="F2" s="25"/>
      <c r="G2" s="25"/>
      <c r="H2" s="25"/>
      <c r="I2" s="25"/>
      <c r="J2" s="25"/>
      <c r="K2" s="25"/>
      <c r="L2" s="25"/>
      <c r="M2" s="25"/>
      <c r="N2" s="25"/>
      <c r="O2" s="25"/>
      <c r="P2" s="25"/>
      <c r="Q2" s="25"/>
      <c r="R2" s="25"/>
      <c r="S2" s="25"/>
      <c r="T2" s="25"/>
      <c r="U2" s="25"/>
      <c r="V2" s="25"/>
      <c r="W2" s="25"/>
      <c r="X2" s="25"/>
      <c r="Y2" s="25"/>
    </row>
    <row r="3" spans="1:31" s="47" customFormat="1" x14ac:dyDescent="0.2">
      <c r="A3" s="140" t="s">
        <v>34961</v>
      </c>
      <c r="B3" s="141"/>
      <c r="C3" s="141"/>
      <c r="D3" s="141"/>
      <c r="E3" s="141"/>
      <c r="F3" s="142"/>
      <c r="G3" s="142"/>
      <c r="H3" s="141"/>
      <c r="I3" s="141"/>
      <c r="J3" s="141"/>
      <c r="K3" s="141"/>
      <c r="L3" s="142"/>
      <c r="M3" s="141"/>
      <c r="N3" s="141"/>
      <c r="O3" s="141"/>
      <c r="P3" s="141"/>
      <c r="Q3" s="142"/>
      <c r="R3" s="142"/>
      <c r="S3" s="141"/>
      <c r="T3" s="141"/>
      <c r="U3" s="141"/>
      <c r="V3" s="141"/>
      <c r="W3" s="141"/>
      <c r="X3" s="141"/>
      <c r="Y3" s="141"/>
      <c r="Z3" s="141"/>
      <c r="AA3" s="141"/>
    </row>
    <row r="4" spans="1:31" x14ac:dyDescent="0.2">
      <c r="A4" s="29"/>
      <c r="B4" s="25"/>
      <c r="C4" s="25"/>
      <c r="D4" s="25"/>
      <c r="E4" s="25"/>
      <c r="F4" s="867"/>
      <c r="G4" s="25"/>
      <c r="H4" s="25"/>
      <c r="I4" s="25"/>
      <c r="J4" s="25"/>
      <c r="K4" s="25"/>
      <c r="L4" s="25"/>
      <c r="M4" s="25"/>
      <c r="N4" s="25"/>
      <c r="O4" s="25"/>
      <c r="P4" s="25"/>
      <c r="Q4" s="25"/>
      <c r="R4" s="25"/>
      <c r="S4" s="25"/>
      <c r="T4" s="25"/>
      <c r="U4" s="25"/>
      <c r="V4" s="25"/>
      <c r="W4" s="25"/>
      <c r="X4" s="25"/>
      <c r="Y4" s="25"/>
    </row>
    <row r="5" spans="1:31" ht="12.75" customHeight="1" x14ac:dyDescent="0.2">
      <c r="A5" s="30"/>
      <c r="B5" s="691" t="str">
        <f>VLOOKUP(D7,DIPREVS1!A:B,2,FALSE)</f>
        <v>MAO-DE-OBRA DE ENGENHEIRO OU ARQUITETO JR.,INCLUSIVE ENCARGOS SOCIAIS</v>
      </c>
      <c r="C5" s="691"/>
      <c r="D5" s="691"/>
      <c r="E5" s="691"/>
      <c r="F5" s="691"/>
      <c r="G5" s="691"/>
      <c r="H5" s="691"/>
      <c r="I5" s="691"/>
      <c r="J5" s="691"/>
      <c r="K5" s="691"/>
      <c r="L5" s="691"/>
      <c r="M5" s="691"/>
      <c r="N5" s="691"/>
      <c r="O5" s="691"/>
      <c r="P5" s="691"/>
      <c r="Q5" s="691"/>
      <c r="R5" s="691"/>
      <c r="S5" s="691"/>
      <c r="T5" s="691"/>
      <c r="U5" s="691"/>
      <c r="V5" s="691"/>
      <c r="W5" s="691"/>
      <c r="X5" s="691"/>
      <c r="Y5" s="691"/>
      <c r="Z5" s="691"/>
      <c r="AA5" s="26"/>
      <c r="AB5" s="25"/>
      <c r="AC5" s="25"/>
      <c r="AD5" s="25"/>
      <c r="AE5" s="25"/>
    </row>
    <row r="6" spans="1:31" x14ac:dyDescent="0.2">
      <c r="A6" s="30"/>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26"/>
      <c r="AB6" s="25"/>
      <c r="AC6" s="25"/>
      <c r="AD6" s="25"/>
      <c r="AE6" s="25"/>
    </row>
    <row r="7" spans="1:31" x14ac:dyDescent="0.2">
      <c r="A7" s="32" t="s">
        <v>35236</v>
      </c>
      <c r="B7" s="31"/>
      <c r="C7" s="33" t="s">
        <v>22832</v>
      </c>
      <c r="D7" s="31" t="s">
        <v>13188</v>
      </c>
      <c r="E7" s="26"/>
      <c r="F7" s="483"/>
      <c r="G7" s="483"/>
      <c r="H7" s="26"/>
      <c r="I7" s="26"/>
      <c r="J7" s="34"/>
      <c r="K7" s="26"/>
      <c r="L7" s="26"/>
      <c r="M7" s="26"/>
      <c r="N7" s="26"/>
      <c r="O7" s="35"/>
      <c r="P7" s="35"/>
      <c r="Q7" s="483"/>
      <c r="R7" s="483"/>
      <c r="S7" s="488"/>
      <c r="T7" s="488"/>
      <c r="U7" s="31" t="s">
        <v>22834</v>
      </c>
      <c r="V7" s="31"/>
      <c r="W7" s="689">
        <f>R8</f>
        <v>80</v>
      </c>
      <c r="X7" s="689"/>
      <c r="Y7" s="689"/>
      <c r="Z7" s="690" t="str">
        <f>VLOOKUP(D7,DIPREVS1!A:D,4,FALSE)</f>
        <v>h</v>
      </c>
      <c r="AA7" s="690"/>
      <c r="AB7" s="25"/>
      <c r="AC7" s="25"/>
      <c r="AD7" s="25"/>
      <c r="AE7" s="25"/>
    </row>
    <row r="8" spans="1:31" x14ac:dyDescent="0.2">
      <c r="A8" s="30"/>
      <c r="B8" s="31"/>
      <c r="C8" s="705">
        <v>1</v>
      </c>
      <c r="D8" s="705"/>
      <c r="E8" s="206" t="s">
        <v>23403</v>
      </c>
      <c r="F8" s="206"/>
      <c r="G8" s="49"/>
      <c r="H8" s="486" t="s">
        <v>1</v>
      </c>
      <c r="I8" s="699">
        <v>8</v>
      </c>
      <c r="J8" s="699"/>
      <c r="K8" s="699"/>
      <c r="L8" s="34" t="s">
        <v>23404</v>
      </c>
      <c r="M8" s="25"/>
      <c r="N8" s="706">
        <v>10</v>
      </c>
      <c r="O8" s="706"/>
      <c r="P8" s="49" t="s">
        <v>23402</v>
      </c>
      <c r="Q8" s="25"/>
      <c r="R8" s="682">
        <f>ROUND(C8*I8*N8,2)</f>
        <v>80</v>
      </c>
      <c r="S8" s="682"/>
      <c r="T8" s="682"/>
      <c r="U8" s="56" t="s">
        <v>10</v>
      </c>
      <c r="V8" s="25"/>
      <c r="W8" s="25"/>
      <c r="X8" s="25"/>
      <c r="Y8" s="25"/>
      <c r="AB8" s="25"/>
      <c r="AC8" s="25"/>
      <c r="AD8" s="25"/>
      <c r="AE8" s="25"/>
    </row>
    <row r="9" spans="1:31" x14ac:dyDescent="0.2">
      <c r="A9" s="30"/>
      <c r="B9" s="31"/>
      <c r="C9" s="485"/>
      <c r="D9" s="485"/>
      <c r="E9" s="206"/>
      <c r="F9" s="206"/>
      <c r="G9" s="49"/>
      <c r="H9" s="486"/>
      <c r="I9" s="482"/>
      <c r="J9" s="482"/>
      <c r="K9" s="482"/>
      <c r="L9" s="34"/>
      <c r="M9" s="25"/>
      <c r="N9" s="484"/>
      <c r="O9" s="484"/>
      <c r="P9" s="49"/>
      <c r="Q9" s="25"/>
      <c r="R9" s="479"/>
      <c r="S9" s="479"/>
      <c r="T9" s="479"/>
      <c r="U9" s="56"/>
      <c r="V9" s="25"/>
      <c r="W9" s="25"/>
      <c r="X9" s="25"/>
      <c r="Y9" s="25"/>
      <c r="AB9" s="25"/>
      <c r="AC9" s="25"/>
      <c r="AD9" s="25"/>
      <c r="AE9" s="25"/>
    </row>
    <row r="10" spans="1:31" ht="12.75" customHeight="1" x14ac:dyDescent="0.2">
      <c r="A10" s="30"/>
      <c r="B10" s="691" t="str">
        <f>VLOOKUP(D12,DIPREVS1!A:B,2,FALSE)</f>
        <v>MAO-DE-OBRA DE MESTRE DE OBRA "A",INCLUSIVE ENCARGOS SOCIAIS</v>
      </c>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26"/>
      <c r="AB10" s="25"/>
      <c r="AC10" s="25"/>
      <c r="AD10" s="25"/>
      <c r="AE10" s="25"/>
    </row>
    <row r="11" spans="1:31" x14ac:dyDescent="0.2">
      <c r="A11" s="30"/>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26"/>
      <c r="AB11" s="25"/>
      <c r="AC11" s="25"/>
      <c r="AD11" s="25"/>
      <c r="AE11" s="25"/>
    </row>
    <row r="12" spans="1:31" x14ac:dyDescent="0.2">
      <c r="A12" s="32" t="s">
        <v>35237</v>
      </c>
      <c r="B12" s="31"/>
      <c r="C12" s="33" t="s">
        <v>22832</v>
      </c>
      <c r="D12" s="31" t="s">
        <v>13185</v>
      </c>
      <c r="E12" s="26"/>
      <c r="F12" s="483"/>
      <c r="G12" s="483"/>
      <c r="H12" s="26"/>
      <c r="I12" s="26"/>
      <c r="J12" s="34"/>
      <c r="K12" s="26"/>
      <c r="L12" s="26"/>
      <c r="M12" s="26"/>
      <c r="N12" s="26"/>
      <c r="O12" s="35"/>
      <c r="P12" s="35"/>
      <c r="Q12" s="483"/>
      <c r="R12" s="483"/>
      <c r="S12" s="488"/>
      <c r="T12" s="488"/>
      <c r="U12" s="31" t="s">
        <v>22834</v>
      </c>
      <c r="V12" s="31"/>
      <c r="W12" s="689">
        <f>R13</f>
        <v>1760</v>
      </c>
      <c r="X12" s="689"/>
      <c r="Y12" s="689"/>
      <c r="Z12" s="690" t="str">
        <f>VLOOKUP(D12,DIPREVS1!A:D,4,FALSE)</f>
        <v>h</v>
      </c>
      <c r="AA12" s="690"/>
      <c r="AB12" s="25"/>
      <c r="AC12" s="25"/>
      <c r="AD12" s="25"/>
      <c r="AE12" s="25"/>
    </row>
    <row r="13" spans="1:31" x14ac:dyDescent="0.2">
      <c r="A13" s="30"/>
      <c r="B13" s="31"/>
      <c r="C13" s="705">
        <v>1</v>
      </c>
      <c r="D13" s="705"/>
      <c r="E13" s="206" t="s">
        <v>23403</v>
      </c>
      <c r="F13" s="206"/>
      <c r="G13" s="49"/>
      <c r="H13" s="486" t="s">
        <v>1</v>
      </c>
      <c r="I13" s="699">
        <v>176</v>
      </c>
      <c r="J13" s="699"/>
      <c r="K13" s="699"/>
      <c r="L13" s="34" t="s">
        <v>23404</v>
      </c>
      <c r="M13" s="25"/>
      <c r="N13" s="706">
        <f>$N$8</f>
        <v>10</v>
      </c>
      <c r="O13" s="706"/>
      <c r="P13" s="49" t="s">
        <v>23402</v>
      </c>
      <c r="Q13" s="25"/>
      <c r="R13" s="682">
        <f>ROUND(C13*I13*N13,2)</f>
        <v>1760</v>
      </c>
      <c r="S13" s="682"/>
      <c r="T13" s="682"/>
      <c r="U13" s="56" t="s">
        <v>10</v>
      </c>
      <c r="V13" s="25"/>
      <c r="W13" s="25"/>
      <c r="X13" s="25"/>
      <c r="Y13" s="25"/>
      <c r="AB13" s="25"/>
      <c r="AC13" s="25"/>
      <c r="AD13" s="25"/>
      <c r="AE13" s="25"/>
    </row>
    <row r="14" spans="1:31" x14ac:dyDescent="0.2">
      <c r="A14" s="30"/>
      <c r="B14" s="31"/>
      <c r="C14" s="485"/>
      <c r="D14" s="485"/>
      <c r="E14" s="206"/>
      <c r="F14" s="206"/>
      <c r="G14" s="49"/>
      <c r="H14" s="486"/>
      <c r="I14" s="482"/>
      <c r="J14" s="482"/>
      <c r="K14" s="482"/>
      <c r="L14" s="34"/>
      <c r="M14" s="25"/>
      <c r="N14" s="484"/>
      <c r="O14" s="484"/>
      <c r="P14" s="49"/>
      <c r="Q14" s="25"/>
      <c r="R14" s="479"/>
      <c r="S14" s="479"/>
      <c r="T14" s="479"/>
      <c r="U14" s="56"/>
      <c r="V14" s="25"/>
      <c r="W14" s="25"/>
      <c r="X14" s="25"/>
      <c r="Y14" s="25"/>
      <c r="AB14" s="25"/>
      <c r="AC14" s="25"/>
      <c r="AD14" s="25"/>
      <c r="AE14" s="25"/>
    </row>
    <row r="15" spans="1:31" ht="12.75" customHeight="1" x14ac:dyDescent="0.2">
      <c r="A15" s="30"/>
      <c r="B15" s="691" t="str">
        <f>VLOOKUP(D17,DIPREVS1!A:B,2,FALSE)</f>
        <v>MAO-DE-OBRA DE TOPOGRAFO "A",INCLUSIVE ENCARGOS SOCIAIS</v>
      </c>
      <c r="C15" s="691"/>
      <c r="D15" s="691"/>
      <c r="E15" s="691"/>
      <c r="F15" s="691"/>
      <c r="G15" s="691"/>
      <c r="H15" s="691"/>
      <c r="I15" s="691"/>
      <c r="J15" s="691"/>
      <c r="K15" s="691"/>
      <c r="L15" s="691"/>
      <c r="M15" s="691"/>
      <c r="N15" s="691"/>
      <c r="O15" s="691"/>
      <c r="P15" s="691"/>
      <c r="Q15" s="691"/>
      <c r="R15" s="691"/>
      <c r="S15" s="691"/>
      <c r="T15" s="691"/>
      <c r="U15" s="691"/>
      <c r="V15" s="691"/>
      <c r="W15" s="691"/>
      <c r="X15" s="691"/>
      <c r="Y15" s="691"/>
      <c r="Z15" s="691"/>
      <c r="AA15" s="26"/>
      <c r="AB15" s="25"/>
      <c r="AC15" s="25"/>
      <c r="AD15" s="25"/>
      <c r="AE15" s="25"/>
    </row>
    <row r="16" spans="1:31" x14ac:dyDescent="0.2">
      <c r="A16" s="30"/>
      <c r="B16" s="691"/>
      <c r="C16" s="691"/>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26"/>
      <c r="AB16" s="25"/>
      <c r="AC16" s="25"/>
      <c r="AD16" s="25"/>
      <c r="AE16" s="25"/>
    </row>
    <row r="17" spans="1:32" x14ac:dyDescent="0.2">
      <c r="A17" s="543" t="s">
        <v>35238</v>
      </c>
      <c r="B17" s="31"/>
      <c r="C17" s="33" t="s">
        <v>22832</v>
      </c>
      <c r="D17" s="31" t="s">
        <v>13206</v>
      </c>
      <c r="E17" s="26"/>
      <c r="F17" s="483"/>
      <c r="G17" s="483"/>
      <c r="H17" s="26"/>
      <c r="I17" s="26"/>
      <c r="J17" s="34"/>
      <c r="K17" s="26"/>
      <c r="L17" s="26"/>
      <c r="M17" s="26"/>
      <c r="N17" s="26"/>
      <c r="O17" s="35"/>
      <c r="P17" s="35"/>
      <c r="Q17" s="483"/>
      <c r="R17" s="483"/>
      <c r="S17" s="488"/>
      <c r="T17" s="488"/>
      <c r="U17" s="31" t="s">
        <v>22834</v>
      </c>
      <c r="V17" s="31"/>
      <c r="W17" s="689">
        <f>R18</f>
        <v>440</v>
      </c>
      <c r="X17" s="689"/>
      <c r="Y17" s="689"/>
      <c r="Z17" s="690" t="str">
        <f>VLOOKUP(D17,DIPREVS1!A:D,4,FALSE)</f>
        <v>h</v>
      </c>
      <c r="AA17" s="690"/>
      <c r="AB17" s="25"/>
      <c r="AC17" s="25"/>
      <c r="AD17" s="25"/>
      <c r="AE17" s="25"/>
    </row>
    <row r="18" spans="1:32" x14ac:dyDescent="0.2">
      <c r="A18" s="30"/>
      <c r="B18" s="31"/>
      <c r="C18" s="705">
        <v>1</v>
      </c>
      <c r="D18" s="705"/>
      <c r="E18" s="206" t="s">
        <v>23403</v>
      </c>
      <c r="F18" s="206"/>
      <c r="G18" s="49"/>
      <c r="H18" s="486" t="s">
        <v>1</v>
      </c>
      <c r="I18" s="699">
        <v>44</v>
      </c>
      <c r="J18" s="699"/>
      <c r="K18" s="699"/>
      <c r="L18" s="34" t="s">
        <v>23404</v>
      </c>
      <c r="M18" s="25"/>
      <c r="N18" s="706">
        <f>$N$8</f>
        <v>10</v>
      </c>
      <c r="O18" s="706"/>
      <c r="P18" s="49" t="s">
        <v>23402</v>
      </c>
      <c r="Q18" s="25"/>
      <c r="R18" s="682">
        <f>ROUND(C18*I18*N18,2)</f>
        <v>440</v>
      </c>
      <c r="S18" s="682"/>
      <c r="T18" s="682"/>
      <c r="U18" s="56" t="s">
        <v>10</v>
      </c>
      <c r="V18" s="25"/>
      <c r="W18" s="25"/>
      <c r="X18" s="25"/>
      <c r="Y18" s="25"/>
      <c r="AB18" s="25"/>
      <c r="AC18" s="25"/>
      <c r="AD18" s="25"/>
      <c r="AE18" s="25"/>
    </row>
    <row r="19" spans="1:32" x14ac:dyDescent="0.2">
      <c r="A19" s="30"/>
      <c r="B19" s="31"/>
      <c r="C19" s="485"/>
      <c r="D19" s="485"/>
      <c r="E19" s="206"/>
      <c r="F19" s="206"/>
      <c r="G19" s="49"/>
      <c r="H19" s="486"/>
      <c r="I19" s="482"/>
      <c r="J19" s="482"/>
      <c r="K19" s="482"/>
      <c r="L19" s="34"/>
      <c r="M19" s="25"/>
      <c r="N19" s="484"/>
      <c r="O19" s="484"/>
      <c r="P19" s="49"/>
      <c r="Q19" s="25"/>
      <c r="R19" s="479"/>
      <c r="S19" s="479"/>
      <c r="T19" s="479"/>
      <c r="U19" s="56"/>
      <c r="V19" s="25"/>
      <c r="W19" s="25"/>
      <c r="X19" s="25"/>
      <c r="Y19" s="25"/>
      <c r="AB19" s="25"/>
      <c r="AC19" s="25"/>
      <c r="AD19" s="25"/>
      <c r="AE19" s="25"/>
    </row>
    <row r="20" spans="1:32" ht="12.75" customHeight="1" x14ac:dyDescent="0.2">
      <c r="A20" s="30"/>
      <c r="B20" s="691" t="str">
        <f>VLOOKUP(D22,DIPREVS1!A:B,2,FALSE)</f>
        <v>MAO-DE-OBRA DE AUXILIAR DE TOPOGRAFIA,INCLUSIVE ENCARGOS SOCIAIS</v>
      </c>
      <c r="C20" s="691"/>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26"/>
      <c r="AB20" s="25"/>
      <c r="AC20" s="25"/>
      <c r="AD20" s="25"/>
      <c r="AE20" s="25"/>
    </row>
    <row r="21" spans="1:32" x14ac:dyDescent="0.2">
      <c r="A21" s="30"/>
      <c r="B21" s="691"/>
      <c r="C21" s="691"/>
      <c r="D21" s="691"/>
      <c r="E21" s="691"/>
      <c r="F21" s="691"/>
      <c r="G21" s="691"/>
      <c r="H21" s="691"/>
      <c r="I21" s="691"/>
      <c r="J21" s="691"/>
      <c r="K21" s="691"/>
      <c r="L21" s="691"/>
      <c r="M21" s="691"/>
      <c r="N21" s="691"/>
      <c r="O21" s="691"/>
      <c r="P21" s="691"/>
      <c r="Q21" s="691"/>
      <c r="R21" s="691"/>
      <c r="S21" s="691"/>
      <c r="T21" s="691"/>
      <c r="U21" s="691"/>
      <c r="V21" s="691"/>
      <c r="W21" s="691"/>
      <c r="X21" s="691"/>
      <c r="Y21" s="691"/>
      <c r="Z21" s="691"/>
      <c r="AA21" s="26"/>
      <c r="AB21" s="25"/>
      <c r="AC21" s="25"/>
      <c r="AD21" s="25"/>
      <c r="AE21" s="25"/>
    </row>
    <row r="22" spans="1:32" x14ac:dyDescent="0.2">
      <c r="A22" s="32" t="s">
        <v>35239</v>
      </c>
      <c r="B22" s="31"/>
      <c r="C22" s="33" t="s">
        <v>22832</v>
      </c>
      <c r="D22" s="31" t="s">
        <v>13207</v>
      </c>
      <c r="E22" s="26"/>
      <c r="F22" s="483"/>
      <c r="G22" s="483"/>
      <c r="H22" s="26"/>
      <c r="I22" s="26"/>
      <c r="J22" s="34"/>
      <c r="K22" s="26"/>
      <c r="L22" s="26"/>
      <c r="M22" s="26"/>
      <c r="N22" s="26"/>
      <c r="O22" s="35"/>
      <c r="P22" s="35"/>
      <c r="Q22" s="483"/>
      <c r="R22" s="483"/>
      <c r="S22" s="488"/>
      <c r="T22" s="488"/>
      <c r="U22" s="31" t="s">
        <v>22834</v>
      </c>
      <c r="V22" s="31"/>
      <c r="W22" s="689">
        <f>R23</f>
        <v>440</v>
      </c>
      <c r="X22" s="689"/>
      <c r="Y22" s="689"/>
      <c r="Z22" s="690" t="str">
        <f>VLOOKUP(D22,DIPREVS1!A:D,4,FALSE)</f>
        <v>h</v>
      </c>
      <c r="AA22" s="690"/>
      <c r="AB22" s="25"/>
      <c r="AC22" s="25"/>
      <c r="AD22" s="25"/>
      <c r="AE22" s="25"/>
    </row>
    <row r="23" spans="1:32" x14ac:dyDescent="0.2">
      <c r="A23" s="30"/>
      <c r="B23" s="31"/>
      <c r="C23" s="705">
        <v>1</v>
      </c>
      <c r="D23" s="705"/>
      <c r="E23" s="206" t="s">
        <v>23403</v>
      </c>
      <c r="F23" s="206"/>
      <c r="G23" s="49"/>
      <c r="H23" s="486" t="s">
        <v>1</v>
      </c>
      <c r="I23" s="699">
        <v>44</v>
      </c>
      <c r="J23" s="699"/>
      <c r="K23" s="699"/>
      <c r="L23" s="34" t="s">
        <v>23404</v>
      </c>
      <c r="M23" s="25"/>
      <c r="N23" s="706">
        <f>$N$8</f>
        <v>10</v>
      </c>
      <c r="O23" s="706"/>
      <c r="P23" s="49" t="s">
        <v>23402</v>
      </c>
      <c r="Q23" s="25"/>
      <c r="R23" s="682">
        <f>ROUND(C23*I23*N23,2)</f>
        <v>440</v>
      </c>
      <c r="S23" s="682"/>
      <c r="T23" s="682"/>
      <c r="U23" s="56" t="s">
        <v>10</v>
      </c>
      <c r="V23" s="25"/>
      <c r="W23" s="25"/>
      <c r="X23" s="25"/>
      <c r="Y23" s="25"/>
      <c r="AB23" s="25"/>
      <c r="AC23" s="25"/>
      <c r="AD23" s="25"/>
      <c r="AE23" s="25"/>
    </row>
    <row r="25" spans="1:32" ht="12.75" customHeight="1" x14ac:dyDescent="0.2">
      <c r="A25" s="30"/>
      <c r="B25" s="691" t="str">
        <f>VLOOKUP(D27,DIPREVS1!A:B,2,FALSE)</f>
        <v>MAO-DE-OBRA DE VIGIA,INCLUSIVE ENCARGOS SOCIAIS</v>
      </c>
      <c r="C25" s="691"/>
      <c r="D25" s="691"/>
      <c r="E25" s="691"/>
      <c r="F25" s="691"/>
      <c r="G25" s="691"/>
      <c r="H25" s="691"/>
      <c r="I25" s="691"/>
      <c r="J25" s="691"/>
      <c r="K25" s="691"/>
      <c r="L25" s="691"/>
      <c r="M25" s="691"/>
      <c r="N25" s="691"/>
      <c r="O25" s="691"/>
      <c r="P25" s="691"/>
      <c r="Q25" s="691"/>
      <c r="R25" s="691"/>
      <c r="S25" s="691"/>
      <c r="T25" s="691"/>
      <c r="U25" s="691"/>
      <c r="V25" s="691"/>
      <c r="W25" s="691"/>
      <c r="X25" s="691"/>
      <c r="Y25" s="691"/>
      <c r="Z25" s="691"/>
      <c r="AA25" s="26"/>
      <c r="AB25" s="25"/>
      <c r="AC25" s="25"/>
      <c r="AD25" s="25"/>
      <c r="AE25" s="25"/>
    </row>
    <row r="26" spans="1:32" x14ac:dyDescent="0.2">
      <c r="A26" s="30"/>
      <c r="B26" s="691"/>
      <c r="C26" s="691"/>
      <c r="D26" s="691"/>
      <c r="E26" s="691"/>
      <c r="F26" s="691"/>
      <c r="G26" s="691"/>
      <c r="H26" s="691"/>
      <c r="I26" s="691"/>
      <c r="J26" s="691"/>
      <c r="K26" s="691"/>
      <c r="L26" s="691"/>
      <c r="M26" s="691"/>
      <c r="N26" s="691"/>
      <c r="O26" s="691"/>
      <c r="P26" s="691"/>
      <c r="Q26" s="691"/>
      <c r="R26" s="691"/>
      <c r="S26" s="691"/>
      <c r="T26" s="691"/>
      <c r="U26" s="691"/>
      <c r="V26" s="691"/>
      <c r="W26" s="691"/>
      <c r="X26" s="691"/>
      <c r="Y26" s="691"/>
      <c r="Z26" s="691"/>
      <c r="AA26" s="26"/>
      <c r="AB26" s="25"/>
      <c r="AC26" s="25"/>
      <c r="AD26" s="25"/>
      <c r="AE26" s="25"/>
    </row>
    <row r="27" spans="1:32" x14ac:dyDescent="0.2">
      <c r="A27" s="32" t="s">
        <v>35240</v>
      </c>
      <c r="B27" s="31"/>
      <c r="C27" s="33" t="s">
        <v>22832</v>
      </c>
      <c r="D27" s="31" t="s">
        <v>13229</v>
      </c>
      <c r="E27" s="26"/>
      <c r="F27" s="483"/>
      <c r="G27" s="483"/>
      <c r="H27" s="26"/>
      <c r="I27" s="26"/>
      <c r="J27" s="34"/>
      <c r="K27" s="26"/>
      <c r="L27" s="26"/>
      <c r="M27" s="26"/>
      <c r="N27" s="26"/>
      <c r="O27" s="35"/>
      <c r="P27" s="35"/>
      <c r="Q27" s="483"/>
      <c r="R27" s="483"/>
      <c r="S27" s="488"/>
      <c r="T27" s="488"/>
      <c r="U27" s="31" t="s">
        <v>22834</v>
      </c>
      <c r="V27" s="31"/>
      <c r="W27" s="689">
        <f>R28</f>
        <v>1760</v>
      </c>
      <c r="X27" s="689"/>
      <c r="Y27" s="689"/>
      <c r="Z27" s="690" t="str">
        <f>VLOOKUP(D27,DIPREVS1!A:D,4,FALSE)</f>
        <v>h</v>
      </c>
      <c r="AA27" s="690"/>
      <c r="AB27" s="25"/>
      <c r="AC27" s="25"/>
      <c r="AD27" s="25"/>
      <c r="AE27" s="25"/>
    </row>
    <row r="28" spans="1:32" x14ac:dyDescent="0.2">
      <c r="A28" s="30"/>
      <c r="B28" s="31"/>
      <c r="C28" s="705">
        <v>1</v>
      </c>
      <c r="D28" s="705"/>
      <c r="E28" s="206" t="s">
        <v>23403</v>
      </c>
      <c r="F28" s="206"/>
      <c r="G28" s="49"/>
      <c r="H28" s="486" t="s">
        <v>1</v>
      </c>
      <c r="I28" s="699">
        <v>176</v>
      </c>
      <c r="J28" s="699"/>
      <c r="K28" s="699"/>
      <c r="L28" s="34" t="s">
        <v>23404</v>
      </c>
      <c r="M28" s="25"/>
      <c r="N28" s="706">
        <f>$N$8</f>
        <v>10</v>
      </c>
      <c r="O28" s="706"/>
      <c r="P28" s="49" t="s">
        <v>23402</v>
      </c>
      <c r="Q28" s="25"/>
      <c r="R28" s="682">
        <f>ROUND(C28*I28*N28,2)</f>
        <v>1760</v>
      </c>
      <c r="S28" s="682"/>
      <c r="T28" s="682"/>
      <c r="U28" s="56" t="s">
        <v>10</v>
      </c>
      <c r="V28" s="25"/>
      <c r="W28" s="25"/>
      <c r="X28" s="25"/>
      <c r="Y28" s="25"/>
      <c r="AB28" s="25"/>
      <c r="AC28" s="25"/>
      <c r="AD28" s="25"/>
      <c r="AE28" s="25"/>
    </row>
    <row r="30" spans="1:32"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AB30" s="25"/>
      <c r="AC30" s="25"/>
      <c r="AD30" s="25"/>
      <c r="AE30" s="25"/>
      <c r="AF30" s="25"/>
    </row>
    <row r="31" spans="1:32"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AB31" s="25"/>
      <c r="AC31" s="25"/>
      <c r="AD31" s="25"/>
      <c r="AE31" s="25"/>
      <c r="AF31" s="25"/>
    </row>
    <row r="32" spans="1:32"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AB32" s="25"/>
      <c r="AC32" s="25"/>
      <c r="AD32" s="25"/>
      <c r="AE32" s="25"/>
      <c r="AF32" s="25"/>
    </row>
    <row r="33" spans="1:32"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AB33" s="25"/>
      <c r="AC33" s="25"/>
      <c r="AD33" s="25"/>
      <c r="AE33" s="25"/>
      <c r="AF33" s="25"/>
    </row>
    <row r="34" spans="1:32"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AB34" s="25"/>
      <c r="AC34" s="25"/>
      <c r="AD34" s="25"/>
      <c r="AE34" s="25"/>
      <c r="AF34" s="25"/>
    </row>
    <row r="35" spans="1:32"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AB35" s="25"/>
      <c r="AC35" s="25"/>
      <c r="AD35" s="25"/>
      <c r="AE35" s="25"/>
      <c r="AF35" s="25"/>
    </row>
    <row r="36" spans="1:32"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AB36" s="25"/>
      <c r="AC36" s="25"/>
      <c r="AD36" s="25"/>
      <c r="AE36" s="25"/>
      <c r="AF36" s="25"/>
    </row>
    <row r="37" spans="1:32"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AB37" s="25"/>
      <c r="AC37" s="25"/>
      <c r="AD37" s="25"/>
      <c r="AE37" s="25"/>
      <c r="AF37" s="25"/>
    </row>
    <row r="38" spans="1:32"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AB38" s="25"/>
      <c r="AC38" s="25"/>
      <c r="AD38" s="25"/>
      <c r="AE38" s="25"/>
      <c r="AF38" s="25"/>
    </row>
  </sheetData>
  <mergeCells count="35">
    <mergeCell ref="B25:Z26"/>
    <mergeCell ref="W27:Y27"/>
    <mergeCell ref="Z27:AA27"/>
    <mergeCell ref="C28:D28"/>
    <mergeCell ref="I28:K28"/>
    <mergeCell ref="N28:O28"/>
    <mergeCell ref="R28:T28"/>
    <mergeCell ref="B20:Z21"/>
    <mergeCell ref="W22:Y22"/>
    <mergeCell ref="Z22:AA22"/>
    <mergeCell ref="C23:D23"/>
    <mergeCell ref="I23:K23"/>
    <mergeCell ref="N23:O23"/>
    <mergeCell ref="R23:T23"/>
    <mergeCell ref="B15:Z16"/>
    <mergeCell ref="W17:Y17"/>
    <mergeCell ref="Z17:AA17"/>
    <mergeCell ref="C18:D18"/>
    <mergeCell ref="I18:K18"/>
    <mergeCell ref="N18:O18"/>
    <mergeCell ref="R18:T18"/>
    <mergeCell ref="B10:Z11"/>
    <mergeCell ref="W12:Y12"/>
    <mergeCell ref="Z12:AA12"/>
    <mergeCell ref="C13:D13"/>
    <mergeCell ref="I13:K13"/>
    <mergeCell ref="N13:O13"/>
    <mergeCell ref="R13:T13"/>
    <mergeCell ref="B5:Z6"/>
    <mergeCell ref="W7:Y7"/>
    <mergeCell ref="Z7:AA7"/>
    <mergeCell ref="C8:D8"/>
    <mergeCell ref="I8:K8"/>
    <mergeCell ref="N8:O8"/>
    <mergeCell ref="R8:T8"/>
  </mergeCells>
  <conditionalFormatting sqref="A25:A28">
    <cfRule type="duplicateValues" dxfId="491" priority="14"/>
  </conditionalFormatting>
  <conditionalFormatting sqref="A1">
    <cfRule type="duplicateValues" dxfId="490" priority="10"/>
  </conditionalFormatting>
  <conditionalFormatting sqref="A15:A18">
    <cfRule type="duplicateValues" dxfId="489" priority="9"/>
  </conditionalFormatting>
  <conditionalFormatting sqref="A20:A23">
    <cfRule type="duplicateValues" dxfId="488" priority="8"/>
  </conditionalFormatting>
  <conditionalFormatting sqref="A19 A10:A13">
    <cfRule type="duplicateValues" dxfId="487" priority="18"/>
  </conditionalFormatting>
  <conditionalFormatting sqref="A5:A9">
    <cfRule type="duplicateValues" dxfId="486" priority="19"/>
  </conditionalFormatting>
  <conditionalFormatting sqref="A14">
    <cfRule type="duplicateValues" dxfId="485" priority="3233"/>
  </conditionalFormatting>
  <conditionalFormatting sqref="A2:A4 A24 A29:A1048576">
    <cfRule type="duplicateValues" dxfId="484" priority="3717"/>
  </conditionalFormatting>
  <pageMargins left="0.70866141732283472" right="0.23622047244094491" top="0.82677165354330717" bottom="0.82677165354330717" header="0.51181102362204722" footer="0.51181102362204722"/>
  <pageSetup paperSize="9" scale="9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94D08-4FF1-4D2A-9C6B-BB9659AB378C}">
  <sheetPr>
    <pageSetUpPr fitToPage="1"/>
  </sheetPr>
  <dimension ref="A1:I16"/>
  <sheetViews>
    <sheetView view="pageBreakPreview" zoomScale="85" zoomScaleNormal="100" zoomScaleSheetLayoutView="85" workbookViewId="0">
      <selection activeCell="C13" sqref="C13"/>
    </sheetView>
  </sheetViews>
  <sheetFormatPr defaultColWidth="12" defaultRowHeight="11.25" x14ac:dyDescent="0.2"/>
  <cols>
    <col min="1" max="1" width="6.1640625" style="519" customWidth="1"/>
    <col min="2" max="2" width="14.1640625" style="519" customWidth="1"/>
    <col min="3" max="3" width="56.33203125" style="519" customWidth="1"/>
    <col min="4" max="4" width="5" style="520" bestFit="1" customWidth="1"/>
    <col min="5" max="5" width="12.83203125" style="22" customWidth="1"/>
    <col min="6" max="6" width="14" style="22" customWidth="1"/>
    <col min="7" max="7" width="20.5" style="22" customWidth="1"/>
    <col min="8" max="8" width="15.5" style="519" customWidth="1"/>
    <col min="9" max="12" width="12" style="519"/>
    <col min="13" max="13" width="16.1640625" style="519" bestFit="1" customWidth="1"/>
    <col min="14" max="16384" width="12" style="519"/>
  </cols>
  <sheetData>
    <row r="1" spans="1:9" ht="21" x14ac:dyDescent="0.35">
      <c r="A1" s="518" t="s">
        <v>23381</v>
      </c>
    </row>
    <row r="2" spans="1:9" ht="18.75" x14ac:dyDescent="0.3">
      <c r="A2" s="521" t="s">
        <v>23385</v>
      </c>
      <c r="H2" s="522"/>
    </row>
    <row r="3" spans="1:9" ht="15" x14ac:dyDescent="0.25">
      <c r="A3" s="523" t="s">
        <v>35315</v>
      </c>
      <c r="G3" s="524"/>
      <c r="H3" s="522"/>
    </row>
    <row r="4" spans="1:9" ht="15" x14ac:dyDescent="0.25">
      <c r="A4" s="701" t="s">
        <v>34956</v>
      </c>
      <c r="B4" s="701"/>
      <c r="C4" s="701"/>
      <c r="D4" s="701"/>
      <c r="E4" s="701"/>
      <c r="F4" s="701"/>
      <c r="G4" s="701"/>
      <c r="H4" s="522"/>
    </row>
    <row r="5" spans="1:9" ht="25.5" x14ac:dyDescent="0.2">
      <c r="A5" s="525" t="s">
        <v>13</v>
      </c>
      <c r="B5" s="525" t="s">
        <v>11</v>
      </c>
      <c r="C5" s="526" t="s">
        <v>14</v>
      </c>
      <c r="D5" s="526" t="s">
        <v>12</v>
      </c>
      <c r="E5" s="526" t="s">
        <v>22830</v>
      </c>
      <c r="F5" s="527" t="s">
        <v>15</v>
      </c>
      <c r="G5" s="528" t="s">
        <v>34957</v>
      </c>
      <c r="H5" s="529"/>
    </row>
    <row r="6" spans="1:9" ht="15" x14ac:dyDescent="0.25">
      <c r="A6" s="530">
        <v>20</v>
      </c>
      <c r="B6" s="531" t="s">
        <v>34958</v>
      </c>
      <c r="C6" s="531" t="s">
        <v>34959</v>
      </c>
      <c r="D6" s="532" t="s">
        <v>34960</v>
      </c>
      <c r="E6" s="533"/>
      <c r="F6" s="534"/>
      <c r="G6" s="535">
        <f>SUM(G7:G12)</f>
        <v>115121.60000000001</v>
      </c>
    </row>
    <row r="7" spans="1:9" ht="22.5" x14ac:dyDescent="0.2">
      <c r="A7" s="536" t="s">
        <v>35236</v>
      </c>
      <c r="B7" s="537" t="str">
        <f>VLOOKUP(A7,'M.O.LOCAL'!$1:$1048576,4,FALSE)</f>
        <v>05.105.0032-A</v>
      </c>
      <c r="C7" s="538" t="str">
        <f>VLOOKUP(B7,DIPREVS1!$1:$1048576,2,FALSE)</f>
        <v>MAO-DE-OBRA DE ENGENHEIRO OU ARQUITETO JR.,INCLUSIVE ENCARGOS SOCIAIS</v>
      </c>
      <c r="D7" s="539" t="str">
        <f>VLOOKUP(B7,DIPREVS1!$1:$1048576,4,FALSE)</f>
        <v>h</v>
      </c>
      <c r="E7" s="8">
        <f>VLOOKUP(B7,EMOP0619!$A:$B,2,FALSE)</f>
        <v>73.81</v>
      </c>
      <c r="F7" s="8">
        <f>VLOOKUP(B7,'M.O.LOCAL'!D:Y,20,FALSE)</f>
        <v>80</v>
      </c>
      <c r="G7" s="10">
        <f>TRUNC(E7*F7,2)</f>
        <v>5904.8</v>
      </c>
      <c r="H7" s="3"/>
      <c r="I7" s="522"/>
    </row>
    <row r="8" spans="1:9" x14ac:dyDescent="0.2">
      <c r="A8" s="536" t="s">
        <v>35237</v>
      </c>
      <c r="B8" s="537" t="str">
        <f>VLOOKUP(A8,'M.O.LOCAL'!$1:$1048576,4,FALSE)</f>
        <v>05.105.0029-A</v>
      </c>
      <c r="C8" s="538" t="str">
        <f>VLOOKUP(B8,DIPREVS1!$1:$1048576,2,FALSE)</f>
        <v>MAO-DE-OBRA DE MESTRE DE OBRA "A",INCLUSIVE ENCARGOS SOCIAIS</v>
      </c>
      <c r="D8" s="539" t="str">
        <f>VLOOKUP(B8,DIPREVS1!$1:$1048576,4,FALSE)</f>
        <v>h</v>
      </c>
      <c r="E8" s="8">
        <f>VLOOKUP(B8,EMOP0619!$A:$B,2,FALSE)</f>
        <v>39.58</v>
      </c>
      <c r="F8" s="9">
        <f>VLOOKUP(B8,'M.O.LOCAL'!D:Y,20,FALSE)</f>
        <v>1760</v>
      </c>
      <c r="G8" s="10">
        <f t="shared" ref="G8:G11" si="0">TRUNC(E8*F8,2)</f>
        <v>69660.800000000003</v>
      </c>
      <c r="H8" s="3"/>
      <c r="I8" s="522"/>
    </row>
    <row r="9" spans="1:9" x14ac:dyDescent="0.2">
      <c r="A9" s="536" t="s">
        <v>35238</v>
      </c>
      <c r="B9" s="537" t="str">
        <f>VLOOKUP(A9,'M.O.LOCAL'!$1:$1048576,4,FALSE)</f>
        <v>05.105.0051-A</v>
      </c>
      <c r="C9" s="538" t="str">
        <f>VLOOKUP(B9,DIPREVS1!$1:$1048576,2,FALSE)</f>
        <v>MAO-DE-OBRA DE TOPOGRAFO "A",INCLUSIVE ENCARGOS SOCIAIS</v>
      </c>
      <c r="D9" s="539" t="str">
        <f>VLOOKUP(B9,DIPREVS1!$1:$1048576,4,FALSE)</f>
        <v>h</v>
      </c>
      <c r="E9" s="8">
        <f>VLOOKUP(B9,EMOP0619!$A:$B,2,FALSE)</f>
        <v>23.95</v>
      </c>
      <c r="F9" s="9">
        <f>VLOOKUP(B9,'M.O.LOCAL'!D:Y,20,FALSE)</f>
        <v>440</v>
      </c>
      <c r="G9" s="10">
        <f t="shared" si="0"/>
        <v>10538</v>
      </c>
      <c r="H9" s="3"/>
      <c r="I9" s="522"/>
    </row>
    <row r="10" spans="1:9" ht="22.5" x14ac:dyDescent="0.2">
      <c r="A10" s="536" t="s">
        <v>35239</v>
      </c>
      <c r="B10" s="537" t="str">
        <f>VLOOKUP(A10,'M.O.LOCAL'!$1:$1048576,4,FALSE)</f>
        <v>05.105.0052-A</v>
      </c>
      <c r="C10" s="538" t="str">
        <f>VLOOKUP(B10,DIPREVS1!$1:$1048576,2,FALSE)</f>
        <v>MAO-DE-OBRA DE AUXILIAR DE TOPOGRAFIA,INCLUSIVE ENCARGOS SOCIAIS</v>
      </c>
      <c r="D10" s="539" t="str">
        <f>VLOOKUP(B10,DIPREVS1!$1:$1048576,4,FALSE)</f>
        <v>h</v>
      </c>
      <c r="E10" s="8">
        <f>VLOOKUP(B10,EMOP0619!$A:$B,2,FALSE)</f>
        <v>13.19</v>
      </c>
      <c r="F10" s="9">
        <f>VLOOKUP(B10,'M.O.LOCAL'!D:Y,20,FALSE)</f>
        <v>440</v>
      </c>
      <c r="G10" s="10">
        <f t="shared" si="0"/>
        <v>5803.6</v>
      </c>
      <c r="H10" s="3"/>
      <c r="I10" s="522"/>
    </row>
    <row r="11" spans="1:9" x14ac:dyDescent="0.2">
      <c r="A11" s="536" t="s">
        <v>35240</v>
      </c>
      <c r="B11" s="537" t="str">
        <f>VLOOKUP(A11,'M.O.LOCAL'!$1:$1048576,4,FALSE)</f>
        <v>05.105.0097-A</v>
      </c>
      <c r="C11" s="538" t="str">
        <f>VLOOKUP(B11,DIPREVS1!$1:$1048576,2,FALSE)</f>
        <v>MAO-DE-OBRA DE VIGIA,INCLUSIVE ENCARGOS SOCIAIS</v>
      </c>
      <c r="D11" s="539" t="str">
        <f>VLOOKUP(B11,DIPREVS1!$1:$1048576,4,FALSE)</f>
        <v>h</v>
      </c>
      <c r="E11" s="8">
        <f>VLOOKUP(B11,EMOP0619!$A:$B,2,FALSE)</f>
        <v>13.19</v>
      </c>
      <c r="F11" s="9">
        <f>VLOOKUP(B11,'M.O.LOCAL'!D:Y,20,FALSE)</f>
        <v>1760</v>
      </c>
      <c r="G11" s="10">
        <f t="shared" si="0"/>
        <v>23214.400000000001</v>
      </c>
      <c r="H11" s="3"/>
      <c r="I11" s="522"/>
    </row>
    <row r="12" spans="1:9" x14ac:dyDescent="0.2">
      <c r="A12" s="536"/>
      <c r="B12" s="537"/>
      <c r="C12" s="538"/>
      <c r="D12" s="539"/>
      <c r="E12" s="8"/>
      <c r="F12" s="9"/>
      <c r="G12" s="10"/>
      <c r="H12" s="3"/>
      <c r="I12" s="522"/>
    </row>
    <row r="13" spans="1:9" x14ac:dyDescent="0.2">
      <c r="A13" s="540"/>
      <c r="B13" s="541"/>
      <c r="C13" s="541"/>
      <c r="D13" s="541"/>
      <c r="E13" s="541"/>
      <c r="F13" s="541"/>
      <c r="G13" s="542"/>
      <c r="H13" s="522"/>
    </row>
    <row r="14" spans="1:9" x14ac:dyDescent="0.2">
      <c r="A14" s="540"/>
      <c r="F14" s="23"/>
      <c r="G14" s="11"/>
    </row>
    <row r="15" spans="1:9" x14ac:dyDescent="0.2">
      <c r="A15" s="540"/>
    </row>
    <row r="16" spans="1:9" x14ac:dyDescent="0.2">
      <c r="A16" s="540"/>
    </row>
  </sheetData>
  <mergeCells count="1">
    <mergeCell ref="A4:G4"/>
  </mergeCells>
  <conditionalFormatting sqref="A13:A1048576">
    <cfRule type="duplicateValues" dxfId="483" priority="12"/>
  </conditionalFormatting>
  <conditionalFormatting sqref="A13:A1048576">
    <cfRule type="duplicateValues" dxfId="482" priority="11"/>
  </conditionalFormatting>
  <conditionalFormatting sqref="A13:A1048576">
    <cfRule type="duplicateValues" dxfId="481" priority="9"/>
    <cfRule type="duplicateValues" dxfId="480" priority="10"/>
  </conditionalFormatting>
  <conditionalFormatting sqref="A1">
    <cfRule type="duplicateValues" dxfId="479" priority="8"/>
  </conditionalFormatting>
  <conditionalFormatting sqref="A1">
    <cfRule type="duplicateValues" dxfId="478" priority="7"/>
  </conditionalFormatting>
  <conditionalFormatting sqref="A1">
    <cfRule type="duplicateValues" dxfId="477" priority="5"/>
    <cfRule type="duplicateValues" dxfId="476" priority="6"/>
  </conditionalFormatting>
  <conditionalFormatting sqref="A1:A4 A6:A1048576">
    <cfRule type="duplicateValues" dxfId="475" priority="13"/>
  </conditionalFormatting>
  <conditionalFormatting sqref="A2">
    <cfRule type="duplicateValues" dxfId="474" priority="14"/>
  </conditionalFormatting>
  <conditionalFormatting sqref="A2">
    <cfRule type="duplicateValues" dxfId="473" priority="15"/>
    <cfRule type="duplicateValues" dxfId="472" priority="16"/>
  </conditionalFormatting>
  <conditionalFormatting sqref="A5">
    <cfRule type="duplicateValues" dxfId="471" priority="3"/>
  </conditionalFormatting>
  <conditionalFormatting sqref="A5">
    <cfRule type="duplicateValues" dxfId="470" priority="1"/>
    <cfRule type="duplicateValues" dxfId="469" priority="2"/>
  </conditionalFormatting>
  <conditionalFormatting sqref="A5">
    <cfRule type="duplicateValues" dxfId="468" priority="4"/>
  </conditionalFormatting>
  <conditionalFormatting sqref="A7:A12">
    <cfRule type="duplicateValues" dxfId="2" priority="3722"/>
  </conditionalFormatting>
  <conditionalFormatting sqref="A7:A12">
    <cfRule type="duplicateValues" dxfId="1" priority="3724"/>
    <cfRule type="duplicateValues" dxfId="0" priority="3725"/>
  </conditionalFormatting>
  <printOptions horizontalCentered="1"/>
  <pageMargins left="0.86614173228346458" right="0.78740157480314965" top="0.62992125984251968" bottom="0.47244094488188981" header="0.43307086614173229" footer="0.23622047244094491"/>
  <pageSetup paperSize="9" scale="73"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1FA95-C8E7-4A52-AC1D-6AACC53CE3EB}">
  <dimension ref="A1:AF56"/>
  <sheetViews>
    <sheetView view="pageBreakPreview" zoomScale="115" zoomScaleNormal="100" zoomScaleSheetLayoutView="115" workbookViewId="0">
      <selection activeCell="C13" sqref="C13"/>
    </sheetView>
  </sheetViews>
  <sheetFormatPr defaultRowHeight="12.75" x14ac:dyDescent="0.2"/>
  <cols>
    <col min="1" max="1" width="4.83203125" style="24" customWidth="1"/>
    <col min="2" max="27" width="3.83203125" style="24" customWidth="1"/>
    <col min="28" max="28" width="10" style="24" bestFit="1" customWidth="1"/>
    <col min="29" max="29" width="9.33203125" style="24"/>
    <col min="30" max="30" width="10.6640625" style="24" bestFit="1" customWidth="1"/>
    <col min="31" max="35" width="9.33203125" style="24"/>
    <col min="36" max="36" width="18.83203125" style="24" bestFit="1" customWidth="1"/>
    <col min="37" max="37" width="9.33203125" style="24"/>
    <col min="38" max="38" width="17" style="24" bestFit="1" customWidth="1"/>
    <col min="39" max="16384" width="9.33203125" style="24"/>
  </cols>
  <sheetData>
    <row r="1" spans="1:32" ht="21" x14ac:dyDescent="0.2">
      <c r="A1" s="139" t="s">
        <v>24335</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row>
    <row r="2" spans="1:32" x14ac:dyDescent="0.2">
      <c r="B2" s="26"/>
      <c r="C2" s="26"/>
      <c r="D2" s="26"/>
      <c r="E2" s="26"/>
      <c r="F2" s="26"/>
      <c r="G2" s="26"/>
      <c r="H2" s="26"/>
      <c r="I2" s="26"/>
      <c r="J2" s="26"/>
      <c r="K2" s="26"/>
      <c r="L2" s="26"/>
      <c r="M2" s="26"/>
      <c r="N2" s="26"/>
      <c r="O2" s="26"/>
      <c r="P2" s="26"/>
      <c r="Q2" s="26"/>
      <c r="R2" s="26"/>
      <c r="S2" s="26"/>
      <c r="T2" s="26"/>
      <c r="U2" s="26"/>
      <c r="V2" s="26"/>
      <c r="W2" s="26"/>
      <c r="X2" s="26"/>
      <c r="Y2" s="26"/>
      <c r="Z2" s="26"/>
      <c r="AA2" s="26"/>
    </row>
    <row r="3" spans="1:32" s="28" customFormat="1" ht="13.5" thickBot="1" x14ac:dyDescent="0.25">
      <c r="A3" s="140" t="s">
        <v>35241</v>
      </c>
      <c r="B3" s="143"/>
      <c r="C3" s="143"/>
      <c r="D3" s="144"/>
      <c r="E3" s="141"/>
      <c r="F3" s="142"/>
      <c r="G3" s="142"/>
      <c r="H3" s="141"/>
      <c r="I3" s="141"/>
      <c r="J3" s="141"/>
      <c r="K3" s="141"/>
      <c r="L3" s="142"/>
      <c r="M3" s="141"/>
      <c r="N3" s="141"/>
      <c r="O3" s="141"/>
      <c r="P3" s="141"/>
      <c r="Q3" s="142"/>
      <c r="R3" s="142"/>
      <c r="S3" s="141"/>
      <c r="T3" s="141"/>
      <c r="U3" s="141"/>
      <c r="V3" s="141"/>
      <c r="W3" s="141"/>
      <c r="X3" s="145"/>
      <c r="Y3" s="145"/>
      <c r="Z3" s="145"/>
      <c r="AA3" s="141"/>
    </row>
    <row r="4" spans="1:32" x14ac:dyDescent="0.2">
      <c r="A4" s="39"/>
      <c r="B4" s="25"/>
      <c r="C4" s="25"/>
      <c r="D4" s="25"/>
      <c r="E4" s="25"/>
      <c r="F4" s="864"/>
      <c r="G4" s="508"/>
      <c r="H4" s="25"/>
      <c r="I4" s="25"/>
      <c r="J4" s="25"/>
      <c r="K4" s="25"/>
      <c r="L4" s="508"/>
      <c r="M4" s="25"/>
      <c r="N4" s="25"/>
      <c r="O4" s="25"/>
      <c r="P4" s="25"/>
      <c r="Q4" s="508"/>
      <c r="R4" s="508"/>
      <c r="S4" s="25"/>
      <c r="T4" s="25"/>
      <c r="U4" s="25"/>
      <c r="V4" s="25"/>
      <c r="W4" s="25"/>
      <c r="X4" s="25"/>
      <c r="Y4" s="25"/>
      <c r="Z4" s="25"/>
      <c r="AA4" s="25"/>
    </row>
    <row r="5" spans="1:32" ht="12.75" customHeight="1" x14ac:dyDescent="0.2">
      <c r="A5" s="39"/>
      <c r="B5" s="691" t="str">
        <f>VLOOKUP(D7,DIPREVS1!A:B,2,FALSE)</f>
        <v>SONDAGEM MANUAL,COM TRADO CAVADEIRA,POR METRO LINEAR OU FRACAO</v>
      </c>
      <c r="C5" s="691"/>
      <c r="D5" s="691"/>
      <c r="E5" s="691"/>
      <c r="F5" s="691"/>
      <c r="G5" s="691"/>
      <c r="H5" s="691"/>
      <c r="I5" s="691"/>
      <c r="J5" s="691"/>
      <c r="K5" s="691"/>
      <c r="L5" s="691"/>
      <c r="M5" s="691"/>
      <c r="N5" s="691"/>
      <c r="O5" s="691"/>
      <c r="P5" s="691"/>
      <c r="Q5" s="691"/>
      <c r="R5" s="691"/>
      <c r="S5" s="691"/>
      <c r="T5" s="691"/>
      <c r="U5" s="691"/>
      <c r="V5" s="691"/>
      <c r="W5" s="691"/>
      <c r="X5" s="691"/>
      <c r="Y5" s="691"/>
      <c r="Z5" s="691"/>
      <c r="AA5" s="26"/>
    </row>
    <row r="6" spans="1:32" x14ac:dyDescent="0.2">
      <c r="A6" s="39"/>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26"/>
    </row>
    <row r="7" spans="1:32" x14ac:dyDescent="0.2">
      <c r="A7" s="266">
        <f>ADM!A43+1</f>
        <v>26</v>
      </c>
      <c r="B7" s="31"/>
      <c r="C7" s="33" t="s">
        <v>22832</v>
      </c>
      <c r="D7" s="597" t="s">
        <v>11522</v>
      </c>
      <c r="E7" s="26"/>
      <c r="F7" s="26"/>
      <c r="G7" s="26"/>
      <c r="H7" s="44"/>
      <c r="I7" s="44"/>
      <c r="J7" s="26"/>
      <c r="K7" s="26"/>
      <c r="L7" s="26"/>
      <c r="M7" s="26"/>
      <c r="N7" s="26"/>
      <c r="O7" s="26"/>
      <c r="P7" s="26"/>
      <c r="Q7" s="26"/>
      <c r="R7" s="26"/>
      <c r="S7" s="26"/>
      <c r="T7" s="26"/>
      <c r="U7" s="31" t="s">
        <v>22834</v>
      </c>
      <c r="V7" s="31"/>
      <c r="W7" s="689">
        <f>M10</f>
        <v>7.5</v>
      </c>
      <c r="X7" s="689"/>
      <c r="Y7" s="689"/>
      <c r="Z7" s="690" t="str">
        <f>VLOOKUP(D7,DIPREVS1!$1:$1048576,4,FALSE)</f>
        <v>m</v>
      </c>
      <c r="AA7" s="690"/>
    </row>
    <row r="8" spans="1:32" x14ac:dyDescent="0.2">
      <c r="A8" s="32"/>
      <c r="B8" s="26" t="s">
        <v>35229</v>
      </c>
      <c r="C8" s="25"/>
      <c r="D8" s="52"/>
      <c r="E8" s="26"/>
      <c r="F8" s="26"/>
      <c r="G8" s="26"/>
      <c r="H8" s="44"/>
      <c r="I8" s="44"/>
      <c r="J8" s="26"/>
      <c r="K8" s="26"/>
      <c r="L8" s="26"/>
      <c r="M8" s="26"/>
      <c r="N8" s="26"/>
      <c r="O8" s="26"/>
      <c r="P8" s="26"/>
      <c r="Q8" s="26"/>
      <c r="R8" s="26"/>
      <c r="S8" s="26"/>
      <c r="T8" s="26"/>
      <c r="U8" s="31"/>
      <c r="V8" s="31"/>
      <c r="W8" s="493"/>
      <c r="X8" s="493"/>
      <c r="Y8" s="493"/>
      <c r="Z8" s="492"/>
      <c r="AA8" s="492"/>
    </row>
    <row r="9" spans="1:32" x14ac:dyDescent="0.2">
      <c r="A9" s="32"/>
      <c r="B9" s="31"/>
      <c r="C9" s="25"/>
      <c r="D9" s="707">
        <f>'ÁREA DE PAVIMENTAÇÃO'!F34</f>
        <v>1015.2969999999999</v>
      </c>
      <c r="E9" s="705"/>
      <c r="F9" s="705"/>
      <c r="G9" s="26" t="s">
        <v>0</v>
      </c>
      <c r="H9" s="44" t="s">
        <v>23412</v>
      </c>
      <c r="I9" s="707">
        <v>200</v>
      </c>
      <c r="J9" s="705"/>
      <c r="K9" s="26" t="s">
        <v>0</v>
      </c>
      <c r="L9" s="26" t="s">
        <v>8</v>
      </c>
      <c r="M9" s="707">
        <f>ROUND(D9/I9,0)</f>
        <v>5</v>
      </c>
      <c r="N9" s="707"/>
      <c r="O9" s="707"/>
      <c r="P9" s="26" t="s">
        <v>35230</v>
      </c>
      <c r="Q9" s="26"/>
      <c r="R9" s="26"/>
      <c r="S9" s="26"/>
      <c r="T9" s="26"/>
      <c r="U9" s="31"/>
      <c r="V9" s="31"/>
      <c r="W9" s="493"/>
      <c r="X9" s="493"/>
      <c r="Y9" s="493"/>
      <c r="Z9" s="492"/>
      <c r="AA9" s="492"/>
    </row>
    <row r="10" spans="1:32" x14ac:dyDescent="0.2">
      <c r="A10" s="32"/>
      <c r="B10" s="31"/>
      <c r="C10" s="25"/>
      <c r="D10" s="52"/>
      <c r="E10" s="707">
        <f>M9</f>
        <v>5</v>
      </c>
      <c r="F10" s="705"/>
      <c r="G10" s="26" t="s">
        <v>35231</v>
      </c>
      <c r="H10" s="44"/>
      <c r="I10" s="707">
        <v>1.5</v>
      </c>
      <c r="J10" s="705"/>
      <c r="K10" s="26" t="s">
        <v>0</v>
      </c>
      <c r="L10" s="26" t="s">
        <v>8</v>
      </c>
      <c r="M10" s="707">
        <f>ROUND(E10*I10,2)</f>
        <v>7.5</v>
      </c>
      <c r="N10" s="707"/>
      <c r="O10" s="707"/>
      <c r="P10" s="26" t="s">
        <v>0</v>
      </c>
      <c r="Q10" s="26"/>
      <c r="R10" s="26"/>
      <c r="S10" s="26"/>
      <c r="T10" s="26"/>
      <c r="U10" s="31"/>
      <c r="V10" s="31"/>
      <c r="W10" s="493"/>
      <c r="X10" s="493"/>
      <c r="Y10" s="493"/>
      <c r="Z10" s="492"/>
      <c r="AA10" s="492"/>
    </row>
    <row r="11" spans="1:32" x14ac:dyDescent="0.2">
      <c r="A11" s="32"/>
      <c r="B11" s="31"/>
      <c r="C11" s="33"/>
      <c r="D11" s="52"/>
      <c r="E11" s="26"/>
      <c r="F11" s="26"/>
      <c r="G11" s="26"/>
      <c r="H11" s="44"/>
      <c r="I11" s="44"/>
      <c r="J11" s="26"/>
      <c r="K11" s="26"/>
      <c r="L11" s="26"/>
      <c r="M11" s="26"/>
      <c r="N11" s="26"/>
      <c r="O11" s="26"/>
      <c r="P11" s="26"/>
      <c r="Q11" s="26"/>
      <c r="R11" s="26"/>
      <c r="S11" s="26"/>
      <c r="T11" s="26"/>
      <c r="U11" s="31"/>
      <c r="V11" s="31"/>
      <c r="W11" s="493"/>
      <c r="X11" s="493"/>
      <c r="Y11" s="493"/>
      <c r="Z11" s="492"/>
      <c r="AA11" s="492"/>
    </row>
    <row r="12" spans="1:32" ht="12.75" customHeight="1" x14ac:dyDescent="0.2">
      <c r="A12" s="39"/>
      <c r="B12" s="691" t="str">
        <f>VLOOKUP(D14,DIPREVS1!A:B,2,FALSE)</f>
        <v>LIMITE DE PLASTICIDADE</v>
      </c>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26"/>
    </row>
    <row r="13" spans="1:32" x14ac:dyDescent="0.2">
      <c r="A13" s="39"/>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26"/>
    </row>
    <row r="14" spans="1:32" x14ac:dyDescent="0.2">
      <c r="A14" s="266">
        <f>A7+1</f>
        <v>27</v>
      </c>
      <c r="B14" s="31"/>
      <c r="C14" s="33" t="s">
        <v>22832</v>
      </c>
      <c r="D14" s="52" t="s">
        <v>11483</v>
      </c>
      <c r="E14" s="26"/>
      <c r="F14" s="26"/>
      <c r="G14" s="26"/>
      <c r="H14" s="44"/>
      <c r="I14" s="44"/>
      <c r="J14" s="26"/>
      <c r="K14" s="26"/>
      <c r="L14" s="26"/>
      <c r="M14" s="26"/>
      <c r="N14" s="26"/>
      <c r="O14" s="26"/>
      <c r="P14" s="26"/>
      <c r="Q14" s="26"/>
      <c r="R14" s="26"/>
      <c r="S14" s="26"/>
      <c r="T14" s="26"/>
      <c r="U14" s="31" t="s">
        <v>22834</v>
      </c>
      <c r="V14" s="31"/>
      <c r="W14" s="689">
        <f>O17</f>
        <v>3</v>
      </c>
      <c r="X14" s="689"/>
      <c r="Y14" s="689"/>
      <c r="Z14" s="690" t="str">
        <f>VLOOKUP(D14,DIPREVS1!$1:$1048576,4,FALSE)</f>
        <v>un</v>
      </c>
      <c r="AA14" s="690"/>
    </row>
    <row r="15" spans="1:32" s="602" customFormat="1" x14ac:dyDescent="0.2">
      <c r="A15" s="588"/>
      <c r="B15" s="25" t="s">
        <v>23373</v>
      </c>
      <c r="C15" s="25"/>
      <c r="D15" s="25"/>
      <c r="E15" s="25"/>
      <c r="F15" s="25">
        <f>A7</f>
        <v>26</v>
      </c>
      <c r="G15" s="25"/>
      <c r="H15" s="25"/>
      <c r="I15" s="25"/>
      <c r="J15" s="708">
        <f>M9</f>
        <v>5</v>
      </c>
      <c r="K15" s="683"/>
      <c r="L15" s="25" t="s">
        <v>35232</v>
      </c>
      <c r="M15" s="25"/>
      <c r="N15" s="25"/>
      <c r="O15" s="25"/>
      <c r="P15" s="25"/>
      <c r="Q15" s="25"/>
      <c r="R15" s="25"/>
      <c r="S15" s="25"/>
      <c r="T15" s="25"/>
      <c r="U15" s="25"/>
      <c r="V15" s="25"/>
      <c r="W15" s="25"/>
      <c r="X15" s="25"/>
      <c r="Y15" s="25"/>
      <c r="Z15" s="25"/>
      <c r="AA15" s="25"/>
      <c r="AB15" s="588"/>
      <c r="AC15" s="588"/>
      <c r="AD15" s="588"/>
      <c r="AE15" s="588"/>
      <c r="AF15" s="588"/>
    </row>
    <row r="16" spans="1:32" s="602" customFormat="1" x14ac:dyDescent="0.2">
      <c r="A16" s="588"/>
      <c r="B16" s="588" t="s">
        <v>35233</v>
      </c>
      <c r="C16" s="588"/>
      <c r="D16" s="588"/>
      <c r="E16" s="588"/>
      <c r="F16" s="588"/>
      <c r="G16" s="588"/>
      <c r="H16" s="588"/>
      <c r="I16" s="588"/>
      <c r="J16" s="588"/>
      <c r="K16" s="588"/>
      <c r="L16" s="588"/>
      <c r="M16" s="588"/>
      <c r="N16" s="588"/>
      <c r="O16" s="588"/>
      <c r="P16" s="588"/>
      <c r="Q16" s="588"/>
      <c r="R16" s="588"/>
      <c r="S16" s="588"/>
      <c r="T16" s="588"/>
      <c r="U16" s="588"/>
      <c r="V16" s="588"/>
      <c r="W16" s="588"/>
      <c r="X16" s="588"/>
      <c r="Y16" s="588"/>
      <c r="Z16" s="588"/>
      <c r="AA16" s="588"/>
      <c r="AB16" s="588"/>
      <c r="AC16" s="588"/>
      <c r="AD16" s="588"/>
      <c r="AE16" s="588"/>
      <c r="AF16" s="588"/>
    </row>
    <row r="17" spans="1:31" s="602" customFormat="1" x14ac:dyDescent="0.2">
      <c r="A17" s="584"/>
      <c r="B17" s="585"/>
      <c r="C17" s="499"/>
      <c r="D17" s="499"/>
      <c r="E17" s="707">
        <f>J15</f>
        <v>5</v>
      </c>
      <c r="F17" s="707"/>
      <c r="G17" s="586" t="s">
        <v>35231</v>
      </c>
      <c r="H17" s="593"/>
      <c r="I17" s="707">
        <v>0.5</v>
      </c>
      <c r="J17" s="705"/>
      <c r="K17" s="603" t="s">
        <v>35234</v>
      </c>
      <c r="L17" s="593"/>
      <c r="M17" s="601"/>
      <c r="N17" s="506" t="s">
        <v>8</v>
      </c>
      <c r="O17" s="707">
        <f>ROUND(E17*I17,0)</f>
        <v>3</v>
      </c>
      <c r="P17" s="707"/>
      <c r="Q17" s="588" t="s">
        <v>35235</v>
      </c>
      <c r="R17" s="604"/>
      <c r="S17" s="604"/>
      <c r="T17" s="604"/>
      <c r="U17" s="586"/>
      <c r="V17" s="588"/>
      <c r="W17" s="588"/>
      <c r="X17" s="588"/>
      <c r="Y17" s="588"/>
      <c r="Z17" s="588"/>
      <c r="AA17" s="588"/>
      <c r="AB17" s="588"/>
      <c r="AC17" s="588"/>
      <c r="AD17" s="588"/>
      <c r="AE17" s="588"/>
    </row>
    <row r="18" spans="1:31" x14ac:dyDescent="0.2">
      <c r="A18" s="39"/>
      <c r="B18" s="25"/>
      <c r="C18" s="25"/>
      <c r="D18" s="25"/>
      <c r="E18" s="25"/>
      <c r="F18" s="508"/>
      <c r="G18" s="508"/>
      <c r="H18" s="25"/>
      <c r="I18" s="25"/>
      <c r="J18" s="25"/>
      <c r="K18" s="25"/>
      <c r="L18" s="508"/>
      <c r="M18" s="25"/>
      <c r="N18" s="25"/>
      <c r="O18" s="25"/>
      <c r="P18" s="25"/>
      <c r="Q18" s="508"/>
      <c r="R18" s="508"/>
      <c r="S18" s="25"/>
      <c r="T18" s="25"/>
      <c r="U18" s="25"/>
      <c r="V18" s="25"/>
      <c r="W18" s="25"/>
      <c r="X18" s="25"/>
      <c r="Y18" s="25"/>
      <c r="Z18" s="25"/>
      <c r="AA18" s="25"/>
    </row>
    <row r="19" spans="1:31" ht="12.75" customHeight="1" x14ac:dyDescent="0.2">
      <c r="A19" s="39"/>
      <c r="B19" s="691" t="str">
        <f>VLOOKUP(D21,DIPREVS1!A:B,2,FALSE)</f>
        <v>LIMITE DE LIQUIDEZ</v>
      </c>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26"/>
    </row>
    <row r="20" spans="1:31" x14ac:dyDescent="0.2">
      <c r="A20" s="39"/>
      <c r="B20" s="691"/>
      <c r="C20" s="691"/>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26"/>
    </row>
    <row r="21" spans="1:31" x14ac:dyDescent="0.2">
      <c r="A21" s="266">
        <f>A14+1</f>
        <v>28</v>
      </c>
      <c r="B21" s="31"/>
      <c r="C21" s="33" t="s">
        <v>22832</v>
      </c>
      <c r="D21" s="52" t="s">
        <v>11484</v>
      </c>
      <c r="E21" s="26"/>
      <c r="F21" s="26"/>
      <c r="G21" s="26"/>
      <c r="H21" s="44"/>
      <c r="I21" s="44"/>
      <c r="J21" s="26"/>
      <c r="K21" s="26"/>
      <c r="L21" s="26"/>
      <c r="M21" s="26"/>
      <c r="N21" s="26"/>
      <c r="O21" s="26"/>
      <c r="P21" s="26"/>
      <c r="Q21" s="26"/>
      <c r="R21" s="26"/>
      <c r="S21" s="26"/>
      <c r="T21" s="26"/>
      <c r="U21" s="31" t="s">
        <v>22834</v>
      </c>
      <c r="V21" s="31"/>
      <c r="W21" s="689">
        <f>W14</f>
        <v>3</v>
      </c>
      <c r="X21" s="689"/>
      <c r="Y21" s="689"/>
      <c r="Z21" s="690" t="str">
        <f>VLOOKUP(D21,DIPREVS1!$1:$1048576,4,FALSE)</f>
        <v>un</v>
      </c>
      <c r="AA21" s="690"/>
    </row>
    <row r="22" spans="1:31" x14ac:dyDescent="0.2">
      <c r="A22" s="39"/>
      <c r="B22" s="588" t="s">
        <v>23373</v>
      </c>
      <c r="C22" s="25"/>
      <c r="D22" s="25"/>
      <c r="E22" s="508"/>
      <c r="F22" s="508">
        <f>$A$14</f>
        <v>27</v>
      </c>
      <c r="G22" s="508"/>
      <c r="H22" s="25"/>
      <c r="I22" s="25"/>
      <c r="J22" s="25"/>
      <c r="K22" s="25"/>
      <c r="L22" s="508"/>
      <c r="M22" s="25"/>
      <c r="N22" s="25"/>
      <c r="O22" s="25"/>
      <c r="P22" s="25"/>
      <c r="Q22" s="508"/>
      <c r="R22" s="508"/>
      <c r="S22" s="25"/>
      <c r="T22" s="25"/>
      <c r="U22" s="25"/>
      <c r="V22" s="25"/>
      <c r="W22" s="25"/>
      <c r="X22" s="25"/>
      <c r="Y22" s="25"/>
      <c r="Z22" s="25"/>
      <c r="AA22" s="25"/>
    </row>
    <row r="23" spans="1:31" x14ac:dyDescent="0.2">
      <c r="A23" s="39"/>
      <c r="B23" s="25"/>
      <c r="C23" s="25"/>
      <c r="D23" s="25"/>
      <c r="E23" s="25"/>
      <c r="F23" s="508"/>
      <c r="G23" s="508"/>
      <c r="H23" s="25"/>
      <c r="I23" s="25"/>
      <c r="J23" s="25"/>
      <c r="K23" s="25"/>
      <c r="L23" s="508"/>
      <c r="M23" s="25"/>
      <c r="N23" s="25"/>
      <c r="O23" s="25"/>
      <c r="P23" s="25"/>
      <c r="Q23" s="508"/>
      <c r="R23" s="508"/>
      <c r="S23" s="25"/>
      <c r="T23" s="25"/>
      <c r="U23" s="25"/>
      <c r="V23" s="25"/>
      <c r="W23" s="25"/>
      <c r="X23" s="25"/>
      <c r="Y23" s="25"/>
      <c r="Z23" s="25"/>
      <c r="AA23" s="25"/>
    </row>
    <row r="24" spans="1:31" ht="12.75" customHeight="1" x14ac:dyDescent="0.2">
      <c r="A24" s="39"/>
      <c r="B24" s="691" t="str">
        <f>VLOOKUP(D26,DIPREVS1!A:B,2,FALSE)</f>
        <v>ANALISE GRANULOMETRICA SEM SEDIMENTACAO (PENEIRAMENTO)</v>
      </c>
      <c r="C24" s="691"/>
      <c r="D24" s="691"/>
      <c r="E24" s="691"/>
      <c r="F24" s="691"/>
      <c r="G24" s="691"/>
      <c r="H24" s="691"/>
      <c r="I24" s="691"/>
      <c r="J24" s="691"/>
      <c r="K24" s="691"/>
      <c r="L24" s="691"/>
      <c r="M24" s="691"/>
      <c r="N24" s="691"/>
      <c r="O24" s="691"/>
      <c r="P24" s="691"/>
      <c r="Q24" s="691"/>
      <c r="R24" s="691"/>
      <c r="S24" s="691"/>
      <c r="T24" s="691"/>
      <c r="U24" s="691"/>
      <c r="V24" s="691"/>
      <c r="W24" s="691"/>
      <c r="X24" s="691"/>
      <c r="Y24" s="691"/>
      <c r="Z24" s="691"/>
      <c r="AA24" s="26"/>
    </row>
    <row r="25" spans="1:31" x14ac:dyDescent="0.2">
      <c r="A25" s="39"/>
      <c r="B25" s="691"/>
      <c r="C25" s="691"/>
      <c r="D25" s="691"/>
      <c r="E25" s="691"/>
      <c r="F25" s="691"/>
      <c r="G25" s="691"/>
      <c r="H25" s="691"/>
      <c r="I25" s="691"/>
      <c r="J25" s="691"/>
      <c r="K25" s="691"/>
      <c r="L25" s="691"/>
      <c r="M25" s="691"/>
      <c r="N25" s="691"/>
      <c r="O25" s="691"/>
      <c r="P25" s="691"/>
      <c r="Q25" s="691"/>
      <c r="R25" s="691"/>
      <c r="S25" s="691"/>
      <c r="T25" s="691"/>
      <c r="U25" s="691"/>
      <c r="V25" s="691"/>
      <c r="W25" s="691"/>
      <c r="X25" s="691"/>
      <c r="Y25" s="691"/>
      <c r="Z25" s="691"/>
      <c r="AA25" s="26"/>
    </row>
    <row r="26" spans="1:31" x14ac:dyDescent="0.2">
      <c r="A26" s="266">
        <f>A21+1</f>
        <v>29</v>
      </c>
      <c r="B26" s="31"/>
      <c r="C26" s="33" t="s">
        <v>22832</v>
      </c>
      <c r="D26" s="52" t="s">
        <v>11486</v>
      </c>
      <c r="E26" s="26"/>
      <c r="F26" s="26"/>
      <c r="G26" s="26"/>
      <c r="H26" s="44"/>
      <c r="I26" s="44"/>
      <c r="J26" s="26"/>
      <c r="K26" s="26"/>
      <c r="L26" s="26"/>
      <c r="M26" s="26"/>
      <c r="N26" s="26"/>
      <c r="O26" s="26"/>
      <c r="P26" s="26"/>
      <c r="Q26" s="26"/>
      <c r="R26" s="26"/>
      <c r="S26" s="26"/>
      <c r="T26" s="26"/>
      <c r="U26" s="31" t="s">
        <v>22834</v>
      </c>
      <c r="V26" s="31"/>
      <c r="W26" s="689">
        <f>W14</f>
        <v>3</v>
      </c>
      <c r="X26" s="689"/>
      <c r="Y26" s="689"/>
      <c r="Z26" s="690" t="str">
        <f>VLOOKUP(D26,DIPREVS1!$1:$1048576,4,FALSE)</f>
        <v>un</v>
      </c>
      <c r="AA26" s="690"/>
    </row>
    <row r="27" spans="1:31" x14ac:dyDescent="0.2">
      <c r="A27" s="39"/>
      <c r="B27" s="588" t="s">
        <v>23373</v>
      </c>
      <c r="C27" s="25"/>
      <c r="D27" s="25"/>
      <c r="E27" s="25"/>
      <c r="F27" s="508">
        <f>$A$14</f>
        <v>27</v>
      </c>
      <c r="G27" s="508"/>
      <c r="H27" s="25"/>
      <c r="I27" s="25"/>
      <c r="J27" s="25"/>
      <c r="K27" s="25"/>
      <c r="L27" s="508"/>
      <c r="M27" s="25"/>
      <c r="N27" s="25"/>
      <c r="O27" s="25"/>
      <c r="P27" s="25"/>
      <c r="Q27" s="508"/>
      <c r="R27" s="508"/>
      <c r="S27" s="25"/>
      <c r="T27" s="25"/>
      <c r="U27" s="25"/>
      <c r="V27" s="25"/>
      <c r="W27" s="25"/>
      <c r="X27" s="25"/>
      <c r="Y27" s="25"/>
      <c r="Z27" s="25"/>
      <c r="AA27" s="25"/>
    </row>
    <row r="28" spans="1:31" x14ac:dyDescent="0.2">
      <c r="A28" s="39"/>
      <c r="B28" s="25"/>
      <c r="C28" s="25"/>
      <c r="D28" s="25"/>
      <c r="E28" s="25"/>
      <c r="F28" s="508"/>
      <c r="G28" s="508"/>
      <c r="H28" s="25"/>
      <c r="I28" s="25"/>
      <c r="J28" s="25"/>
      <c r="K28" s="25"/>
      <c r="L28" s="508"/>
      <c r="M28" s="25"/>
      <c r="N28" s="25"/>
      <c r="O28" s="25"/>
      <c r="P28" s="25"/>
      <c r="Q28" s="508"/>
      <c r="R28" s="508"/>
      <c r="S28" s="25"/>
      <c r="T28" s="25"/>
      <c r="U28" s="25"/>
      <c r="V28" s="25"/>
      <c r="W28" s="25"/>
      <c r="X28" s="25"/>
      <c r="Y28" s="25"/>
      <c r="Z28" s="25"/>
      <c r="AA28" s="25"/>
    </row>
    <row r="29" spans="1:31" ht="12.75" customHeight="1" x14ac:dyDescent="0.2">
      <c r="A29" s="39"/>
      <c r="B29" s="691" t="str">
        <f>VLOOKUP(D31,DIPREVS1!A:B,2,FALSE)</f>
        <v>COMPACTACAO: ENERGIA PROCTOR NORMAL</v>
      </c>
      <c r="C29" s="691"/>
      <c r="D29" s="691"/>
      <c r="E29" s="691"/>
      <c r="F29" s="691"/>
      <c r="G29" s="691"/>
      <c r="H29" s="691"/>
      <c r="I29" s="691"/>
      <c r="J29" s="691"/>
      <c r="K29" s="691"/>
      <c r="L29" s="691"/>
      <c r="M29" s="691"/>
      <c r="N29" s="691"/>
      <c r="O29" s="691"/>
      <c r="P29" s="691"/>
      <c r="Q29" s="691"/>
      <c r="R29" s="691"/>
      <c r="S29" s="691"/>
      <c r="T29" s="691"/>
      <c r="U29" s="691"/>
      <c r="V29" s="691"/>
      <c r="W29" s="691"/>
      <c r="X29" s="691"/>
      <c r="Y29" s="691"/>
      <c r="Z29" s="691"/>
      <c r="AA29" s="26"/>
    </row>
    <row r="30" spans="1:31" x14ac:dyDescent="0.2">
      <c r="A30" s="39"/>
      <c r="B30" s="691"/>
      <c r="C30" s="691"/>
      <c r="D30" s="691"/>
      <c r="E30" s="691"/>
      <c r="F30" s="691"/>
      <c r="G30" s="691"/>
      <c r="H30" s="691"/>
      <c r="I30" s="691"/>
      <c r="J30" s="691"/>
      <c r="K30" s="691"/>
      <c r="L30" s="691"/>
      <c r="M30" s="691"/>
      <c r="N30" s="691"/>
      <c r="O30" s="691"/>
      <c r="P30" s="691"/>
      <c r="Q30" s="691"/>
      <c r="R30" s="691"/>
      <c r="S30" s="691"/>
      <c r="T30" s="691"/>
      <c r="U30" s="691"/>
      <c r="V30" s="691"/>
      <c r="W30" s="691"/>
      <c r="X30" s="691"/>
      <c r="Y30" s="691"/>
      <c r="Z30" s="691"/>
      <c r="AA30" s="26"/>
    </row>
    <row r="31" spans="1:31" x14ac:dyDescent="0.2">
      <c r="A31" s="32">
        <f>A26+1</f>
        <v>30</v>
      </c>
      <c r="B31" s="31"/>
      <c r="C31" s="33" t="s">
        <v>22832</v>
      </c>
      <c r="D31" s="52" t="s">
        <v>11493</v>
      </c>
      <c r="E31" s="26"/>
      <c r="F31" s="26"/>
      <c r="G31" s="26"/>
      <c r="H31" s="44"/>
      <c r="I31" s="44"/>
      <c r="J31" s="26"/>
      <c r="K31" s="26"/>
      <c r="L31" s="26"/>
      <c r="M31" s="26"/>
      <c r="N31" s="26"/>
      <c r="O31" s="26"/>
      <c r="P31" s="26"/>
      <c r="Q31" s="26"/>
      <c r="R31" s="26"/>
      <c r="S31" s="26"/>
      <c r="T31" s="26"/>
      <c r="U31" s="31" t="s">
        <v>22834</v>
      </c>
      <c r="V31" s="31"/>
      <c r="W31" s="689">
        <f>W26</f>
        <v>3</v>
      </c>
      <c r="X31" s="689"/>
      <c r="Y31" s="689"/>
      <c r="Z31" s="690" t="str">
        <f>VLOOKUP(D31,DIPREVS1!$1:$1048576,4,FALSE)</f>
        <v>un</v>
      </c>
      <c r="AA31" s="690"/>
    </row>
    <row r="32" spans="1:31" x14ac:dyDescent="0.2">
      <c r="A32" s="39"/>
      <c r="B32" s="588" t="s">
        <v>23373</v>
      </c>
      <c r="C32" s="25"/>
      <c r="D32" s="25"/>
      <c r="E32" s="25"/>
      <c r="F32" s="508">
        <f>$A$14</f>
        <v>27</v>
      </c>
      <c r="G32" s="508"/>
      <c r="H32" s="25"/>
      <c r="I32" s="25"/>
      <c r="J32" s="25"/>
      <c r="K32" s="25"/>
      <c r="L32" s="508"/>
      <c r="M32" s="25"/>
      <c r="N32" s="25"/>
      <c r="O32" s="25"/>
      <c r="P32" s="25"/>
      <c r="Q32" s="508"/>
      <c r="R32" s="508"/>
      <c r="S32" s="25"/>
      <c r="T32" s="25"/>
      <c r="U32" s="25"/>
      <c r="V32" s="25"/>
      <c r="W32" s="25"/>
      <c r="X32" s="25"/>
      <c r="Y32" s="25"/>
      <c r="Z32" s="25"/>
      <c r="AA32" s="25"/>
    </row>
    <row r="33" spans="1:27" x14ac:dyDescent="0.2">
      <c r="A33" s="39"/>
      <c r="B33" s="25"/>
      <c r="C33" s="25"/>
      <c r="D33" s="25"/>
      <c r="E33" s="25"/>
      <c r="F33" s="508"/>
      <c r="G33" s="508"/>
      <c r="H33" s="25"/>
      <c r="I33" s="25"/>
      <c r="J33" s="25"/>
      <c r="K33" s="25"/>
      <c r="L33" s="508"/>
      <c r="M33" s="25"/>
      <c r="N33" s="25"/>
      <c r="O33" s="25"/>
      <c r="P33" s="25"/>
      <c r="Q33" s="508"/>
      <c r="R33" s="508"/>
      <c r="S33" s="25"/>
      <c r="T33" s="25"/>
      <c r="U33" s="25"/>
      <c r="V33" s="25"/>
      <c r="W33" s="25"/>
      <c r="X33" s="25"/>
      <c r="Y33" s="25"/>
      <c r="Z33" s="25"/>
      <c r="AA33" s="25"/>
    </row>
    <row r="34" spans="1:27" ht="12.75" customHeight="1" x14ac:dyDescent="0.2">
      <c r="A34" s="39"/>
      <c r="B34" s="691" t="str">
        <f>VLOOKUP(D36,DIPREVS1!A:B,2,FALSE)</f>
        <v>COMPACTACAO: ENERGIA PROCTOR NORMAL</v>
      </c>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26"/>
    </row>
    <row r="35" spans="1:27" x14ac:dyDescent="0.2">
      <c r="A35" s="39"/>
      <c r="B35" s="691"/>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26"/>
    </row>
    <row r="36" spans="1:27" x14ac:dyDescent="0.2">
      <c r="A36" s="32">
        <f>A31+1</f>
        <v>31</v>
      </c>
      <c r="B36" s="31"/>
      <c r="C36" s="33" t="s">
        <v>22832</v>
      </c>
      <c r="D36" s="52" t="s">
        <v>11493</v>
      </c>
      <c r="E36" s="26"/>
      <c r="F36" s="26"/>
      <c r="G36" s="26"/>
      <c r="H36" s="44"/>
      <c r="I36" s="44"/>
      <c r="J36" s="26"/>
      <c r="K36" s="26"/>
      <c r="L36" s="26"/>
      <c r="M36" s="26"/>
      <c r="N36" s="26"/>
      <c r="O36" s="26"/>
      <c r="P36" s="26"/>
      <c r="Q36" s="26"/>
      <c r="R36" s="26"/>
      <c r="S36" s="26"/>
      <c r="T36" s="26"/>
      <c r="U36" s="31" t="s">
        <v>22834</v>
      </c>
      <c r="V36" s="31"/>
      <c r="W36" s="689">
        <f>W31</f>
        <v>3</v>
      </c>
      <c r="X36" s="689"/>
      <c r="Y36" s="689"/>
      <c r="Z36" s="690" t="str">
        <f>VLOOKUP(D36,DIPREVS1!$1:$1048576,4,FALSE)</f>
        <v>un</v>
      </c>
      <c r="AA36" s="690"/>
    </row>
    <row r="37" spans="1:27" x14ac:dyDescent="0.2">
      <c r="A37" s="39"/>
      <c r="B37" s="588" t="s">
        <v>23373</v>
      </c>
      <c r="C37" s="25"/>
      <c r="D37" s="25"/>
      <c r="E37" s="25"/>
      <c r="F37" s="508">
        <f>$A$14</f>
        <v>27</v>
      </c>
      <c r="G37" s="508"/>
      <c r="H37" s="25"/>
      <c r="I37" s="25"/>
      <c r="J37" s="25"/>
      <c r="K37" s="25"/>
      <c r="L37" s="508"/>
      <c r="M37" s="25"/>
      <c r="N37" s="25"/>
      <c r="O37" s="25"/>
      <c r="P37" s="25"/>
      <c r="Q37" s="508"/>
      <c r="R37" s="508"/>
      <c r="S37" s="25"/>
      <c r="T37" s="25"/>
      <c r="U37" s="25"/>
      <c r="V37" s="25"/>
      <c r="W37" s="25"/>
      <c r="X37" s="25"/>
      <c r="Y37" s="25"/>
      <c r="Z37" s="25"/>
      <c r="AA37" s="25"/>
    </row>
    <row r="38" spans="1:27" x14ac:dyDescent="0.2">
      <c r="A38" s="39"/>
      <c r="B38" s="25"/>
      <c r="C38" s="25"/>
      <c r="D38" s="25"/>
      <c r="E38" s="25"/>
      <c r="F38" s="508"/>
      <c r="G38" s="508"/>
      <c r="H38" s="25"/>
      <c r="I38" s="25"/>
      <c r="J38" s="25"/>
      <c r="K38" s="25"/>
      <c r="L38" s="508"/>
      <c r="M38" s="25"/>
      <c r="N38" s="25"/>
      <c r="O38" s="25"/>
      <c r="P38" s="25"/>
      <c r="Q38" s="508"/>
      <c r="R38" s="508"/>
      <c r="S38" s="25"/>
      <c r="T38" s="25"/>
      <c r="U38" s="25"/>
      <c r="V38" s="25"/>
      <c r="W38" s="25"/>
      <c r="X38" s="25"/>
      <c r="Y38" s="25"/>
      <c r="Z38" s="25"/>
      <c r="AA38" s="25"/>
    </row>
    <row r="39" spans="1:27" x14ac:dyDescent="0.2">
      <c r="A39" s="39"/>
      <c r="B39" s="691" t="str">
        <f>VLOOKUP(D43,DIPREVS1!A:B,2,FALSE)</f>
        <v>INDICE SUPORTE CALIFORNIA,POR 5 PONTOS,COMPACTACAO COM ENERGIA PROCTOR NORMAL</v>
      </c>
      <c r="C39" s="691"/>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26"/>
    </row>
    <row r="40" spans="1:27" x14ac:dyDescent="0.2">
      <c r="A40" s="39"/>
      <c r="B40" s="691"/>
      <c r="C40" s="691"/>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26"/>
    </row>
    <row r="41" spans="1:27" ht="4.5" customHeight="1" x14ac:dyDescent="0.2">
      <c r="A41" s="39"/>
      <c r="B41" s="691"/>
      <c r="C41" s="691"/>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26"/>
    </row>
    <row r="42" spans="1:27" ht="12.75" hidden="1" customHeight="1" x14ac:dyDescent="0.2">
      <c r="A42" s="39"/>
      <c r="B42" s="691"/>
      <c r="C42" s="691"/>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26"/>
    </row>
    <row r="43" spans="1:27" x14ac:dyDescent="0.2">
      <c r="A43" s="32">
        <f>A36+1</f>
        <v>32</v>
      </c>
      <c r="B43" s="31"/>
      <c r="C43" s="33" t="s">
        <v>22832</v>
      </c>
      <c r="D43" s="52" t="s">
        <v>11502</v>
      </c>
      <c r="E43" s="26"/>
      <c r="F43" s="26"/>
      <c r="G43" s="26"/>
      <c r="H43" s="44"/>
      <c r="I43" s="44"/>
      <c r="J43" s="26"/>
      <c r="K43" s="26"/>
      <c r="L43" s="26"/>
      <c r="M43" s="26"/>
      <c r="N43" s="26"/>
      <c r="O43" s="26"/>
      <c r="P43" s="26"/>
      <c r="Q43" s="26"/>
      <c r="R43" s="26"/>
      <c r="S43" s="26"/>
      <c r="T43" s="26"/>
      <c r="U43" s="31" t="s">
        <v>22834</v>
      </c>
      <c r="V43" s="31"/>
      <c r="W43" s="689">
        <f>W36</f>
        <v>3</v>
      </c>
      <c r="X43" s="689"/>
      <c r="Y43" s="689"/>
      <c r="Z43" s="690" t="str">
        <f>VLOOKUP(D43,DIPREVS1!$1:$1048576,4,FALSE)</f>
        <v>un</v>
      </c>
      <c r="AA43" s="690"/>
    </row>
    <row r="44" spans="1:27" x14ac:dyDescent="0.2">
      <c r="A44" s="39"/>
      <c r="B44" s="588" t="s">
        <v>23373</v>
      </c>
      <c r="C44" s="25"/>
      <c r="D44" s="25"/>
      <c r="E44" s="25"/>
      <c r="F44" s="508">
        <f>$A$14</f>
        <v>27</v>
      </c>
      <c r="G44" s="508"/>
      <c r="H44" s="25"/>
      <c r="I44" s="25"/>
      <c r="J44" s="25"/>
      <c r="K44" s="25"/>
      <c r="L44" s="508"/>
      <c r="M44" s="25"/>
      <c r="N44" s="25"/>
      <c r="O44" s="25"/>
      <c r="P44" s="25"/>
      <c r="Q44" s="508"/>
      <c r="R44" s="508"/>
      <c r="S44" s="25"/>
      <c r="T44" s="25"/>
      <c r="U44" s="25"/>
      <c r="V44" s="25"/>
      <c r="W44" s="25"/>
      <c r="X44" s="25"/>
      <c r="Y44" s="25"/>
      <c r="Z44" s="25"/>
      <c r="AA44" s="25"/>
    </row>
    <row r="45" spans="1:27" x14ac:dyDescent="0.2">
      <c r="A45" s="32"/>
      <c r="B45" s="31"/>
      <c r="C45" s="33"/>
      <c r="D45" s="52"/>
      <c r="E45" s="26"/>
      <c r="F45" s="26"/>
      <c r="G45" s="26"/>
      <c r="H45" s="44"/>
      <c r="I45" s="44"/>
      <c r="J45" s="26"/>
      <c r="K45" s="26"/>
      <c r="L45" s="26"/>
      <c r="M45" s="26"/>
      <c r="N45" s="26"/>
      <c r="O45" s="26"/>
      <c r="P45" s="26"/>
      <c r="Q45" s="26"/>
      <c r="R45" s="26"/>
      <c r="S45" s="26"/>
      <c r="T45" s="26"/>
      <c r="U45" s="31"/>
      <c r="V45" s="31"/>
      <c r="W45" s="493"/>
      <c r="X45" s="493"/>
      <c r="Y45" s="493"/>
      <c r="Z45" s="492"/>
      <c r="AA45" s="492"/>
    </row>
    <row r="46" spans="1:27" ht="13.5" customHeight="1" x14ac:dyDescent="0.2">
      <c r="A46" s="39"/>
      <c r="B46" s="691" t="str">
        <f>VLOOKUP(D48,DIPREVS1!A:B,2,FALSE)</f>
        <v>AMOSTRA DE SOLO - PREPARACAO PARA ENSAIOS DE COMPACTACAO E ENSAIOS DE CARACTERIZACAO</v>
      </c>
      <c r="C46" s="691"/>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26"/>
    </row>
    <row r="47" spans="1:27" x14ac:dyDescent="0.2">
      <c r="A47" s="39"/>
      <c r="B47" s="691"/>
      <c r="C47" s="691"/>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26"/>
    </row>
    <row r="48" spans="1:27" x14ac:dyDescent="0.2">
      <c r="A48" s="32">
        <f>A43+1</f>
        <v>33</v>
      </c>
      <c r="B48" s="31"/>
      <c r="C48" s="33" t="s">
        <v>22832</v>
      </c>
      <c r="D48" s="52" t="s">
        <v>11539</v>
      </c>
      <c r="E48" s="26"/>
      <c r="F48" s="26"/>
      <c r="G48" s="26"/>
      <c r="H48" s="44"/>
      <c r="I48" s="44"/>
      <c r="J48" s="26"/>
      <c r="K48" s="26"/>
      <c r="L48" s="26"/>
      <c r="M48" s="26"/>
      <c r="N48" s="26"/>
      <c r="O48" s="26"/>
      <c r="P48" s="26"/>
      <c r="Q48" s="26"/>
      <c r="R48" s="26"/>
      <c r="S48" s="26"/>
      <c r="T48" s="26"/>
      <c r="U48" s="31" t="s">
        <v>22834</v>
      </c>
      <c r="V48" s="31"/>
      <c r="W48" s="689">
        <f>W43</f>
        <v>3</v>
      </c>
      <c r="X48" s="689"/>
      <c r="Y48" s="689"/>
      <c r="Z48" s="690" t="str">
        <f>VLOOKUP(D48,DIPREVS1!$1:$1048576,4,FALSE)</f>
        <v>un</v>
      </c>
      <c r="AA48" s="690"/>
    </row>
    <row r="49" spans="1:27" x14ac:dyDescent="0.2">
      <c r="A49" s="39"/>
      <c r="B49" s="588" t="s">
        <v>23373</v>
      </c>
      <c r="C49" s="25"/>
      <c r="D49" s="25"/>
      <c r="E49" s="25"/>
      <c r="F49" s="508">
        <f>$A$14</f>
        <v>27</v>
      </c>
      <c r="G49" s="508"/>
      <c r="H49" s="25"/>
      <c r="I49" s="25"/>
      <c r="J49" s="25"/>
      <c r="K49" s="25"/>
      <c r="L49" s="508"/>
      <c r="M49" s="25"/>
      <c r="N49" s="25"/>
      <c r="O49" s="25"/>
      <c r="P49" s="25"/>
      <c r="Q49" s="508"/>
      <c r="R49" s="508"/>
      <c r="S49" s="25"/>
      <c r="T49" s="25"/>
      <c r="U49" s="25"/>
      <c r="V49" s="25"/>
      <c r="W49" s="25"/>
      <c r="X49" s="25"/>
      <c r="Y49" s="25"/>
      <c r="Z49" s="25"/>
      <c r="AA49" s="25"/>
    </row>
    <row r="50" spans="1:27" x14ac:dyDescent="0.2">
      <c r="A50" s="39"/>
      <c r="B50" s="25"/>
      <c r="C50" s="25"/>
      <c r="D50" s="25"/>
      <c r="E50" s="25"/>
      <c r="F50" s="508"/>
      <c r="G50" s="508"/>
      <c r="H50" s="25"/>
      <c r="I50" s="25"/>
      <c r="J50" s="25"/>
      <c r="K50" s="25"/>
      <c r="L50" s="508"/>
      <c r="M50" s="25"/>
      <c r="N50" s="25"/>
      <c r="O50" s="25"/>
      <c r="P50" s="25"/>
      <c r="Q50" s="508"/>
      <c r="R50" s="508"/>
      <c r="S50" s="25"/>
      <c r="T50" s="25"/>
      <c r="U50" s="25"/>
      <c r="V50" s="25"/>
      <c r="W50" s="25"/>
      <c r="X50" s="25"/>
      <c r="Y50" s="25"/>
      <c r="Z50" s="25"/>
      <c r="AA50" s="25"/>
    </row>
    <row r="51" spans="1:27" x14ac:dyDescent="0.2">
      <c r="A51" s="39"/>
      <c r="B51" s="25"/>
      <c r="C51" s="25"/>
      <c r="D51" s="25"/>
      <c r="E51" s="501"/>
      <c r="F51" s="501"/>
      <c r="G51" s="26"/>
      <c r="H51" s="25"/>
      <c r="I51" s="25"/>
      <c r="J51" s="25"/>
      <c r="K51" s="25"/>
      <c r="L51" s="508"/>
      <c r="M51" s="25"/>
      <c r="N51" s="25"/>
      <c r="O51" s="25"/>
      <c r="P51" s="25"/>
      <c r="Q51" s="508"/>
      <c r="R51" s="508"/>
      <c r="S51" s="25"/>
      <c r="T51" s="25"/>
      <c r="U51" s="25"/>
      <c r="V51" s="25"/>
      <c r="W51" s="25"/>
      <c r="X51" s="25"/>
      <c r="Y51" s="25"/>
      <c r="Z51" s="25"/>
      <c r="AA51" s="25"/>
    </row>
    <row r="52" spans="1:27" x14ac:dyDescent="0.2">
      <c r="A52" s="39"/>
      <c r="B52" s="25"/>
      <c r="C52" s="25"/>
      <c r="D52" s="25"/>
      <c r="E52" s="501"/>
      <c r="F52" s="501"/>
      <c r="G52" s="26"/>
      <c r="H52" s="25"/>
      <c r="I52" s="25"/>
      <c r="J52" s="25"/>
      <c r="K52" s="25"/>
      <c r="L52" s="508"/>
      <c r="M52" s="25"/>
      <c r="N52" s="25"/>
      <c r="O52" s="25"/>
      <c r="P52" s="25"/>
      <c r="Q52" s="508"/>
      <c r="R52" s="508"/>
      <c r="S52" s="25"/>
      <c r="T52" s="25"/>
      <c r="U52" s="25"/>
      <c r="V52" s="25"/>
      <c r="W52" s="25"/>
      <c r="X52" s="25"/>
      <c r="Y52" s="25"/>
      <c r="Z52" s="25"/>
      <c r="AA52" s="25"/>
    </row>
    <row r="53" spans="1:27" x14ac:dyDescent="0.2">
      <c r="A53" s="39"/>
    </row>
    <row r="54" spans="1:27" x14ac:dyDescent="0.2">
      <c r="A54" s="39"/>
    </row>
    <row r="55" spans="1:27" x14ac:dyDescent="0.2">
      <c r="A55" s="39"/>
      <c r="B55" s="31"/>
      <c r="C55" s="33"/>
      <c r="D55" s="54"/>
      <c r="E55" s="26"/>
      <c r="F55" s="26"/>
      <c r="G55" s="47"/>
      <c r="H55" s="47"/>
      <c r="I55" s="46"/>
      <c r="J55" s="502"/>
      <c r="K55" s="502"/>
      <c r="L55" s="502"/>
      <c r="M55" s="502"/>
      <c r="N55" s="502"/>
      <c r="O55" s="502"/>
      <c r="P55" s="502"/>
      <c r="Q55" s="26"/>
      <c r="R55" s="26"/>
      <c r="S55" s="47"/>
      <c r="T55" s="48"/>
      <c r="U55" s="31"/>
      <c r="V55" s="31"/>
      <c r="W55" s="37"/>
      <c r="X55" s="37"/>
      <c r="Y55" s="37"/>
      <c r="Z55" s="31"/>
    </row>
    <row r="56" spans="1:27" x14ac:dyDescent="0.2">
      <c r="A56" s="39"/>
    </row>
  </sheetData>
  <mergeCells count="34">
    <mergeCell ref="E17:F17"/>
    <mergeCell ref="I17:J17"/>
    <mergeCell ref="O17:P17"/>
    <mergeCell ref="J15:K15"/>
    <mergeCell ref="E10:F10"/>
    <mergeCell ref="Z7:AA7"/>
    <mergeCell ref="W14:Y14"/>
    <mergeCell ref="Z14:AA14"/>
    <mergeCell ref="D9:F9"/>
    <mergeCell ref="I9:J9"/>
    <mergeCell ref="M9:O9"/>
    <mergeCell ref="W48:Y48"/>
    <mergeCell ref="Z48:AA48"/>
    <mergeCell ref="W36:Y36"/>
    <mergeCell ref="Z36:AA36"/>
    <mergeCell ref="B39:Z42"/>
    <mergeCell ref="W43:Y43"/>
    <mergeCell ref="Z43:AA43"/>
    <mergeCell ref="I10:J10"/>
    <mergeCell ref="M10:O10"/>
    <mergeCell ref="B5:Z6"/>
    <mergeCell ref="B12:Z13"/>
    <mergeCell ref="B46:Z47"/>
    <mergeCell ref="B34:Z35"/>
    <mergeCell ref="W31:Y31"/>
    <mergeCell ref="Z31:AA31"/>
    <mergeCell ref="B29:Z30"/>
    <mergeCell ref="W21:Y21"/>
    <mergeCell ref="Z21:AA21"/>
    <mergeCell ref="W26:Y26"/>
    <mergeCell ref="Z26:AA26"/>
    <mergeCell ref="B24:Z25"/>
    <mergeCell ref="B19:Z20"/>
    <mergeCell ref="W7:Y7"/>
  </mergeCells>
  <conditionalFormatting sqref="A36">
    <cfRule type="duplicateValues" dxfId="467" priority="134"/>
  </conditionalFormatting>
  <conditionalFormatting sqref="A36">
    <cfRule type="duplicateValues" dxfId="466" priority="133"/>
  </conditionalFormatting>
  <conditionalFormatting sqref="A14">
    <cfRule type="duplicateValues" dxfId="465" priority="131"/>
  </conditionalFormatting>
  <conditionalFormatting sqref="A14">
    <cfRule type="duplicateValues" dxfId="464" priority="130"/>
  </conditionalFormatting>
  <conditionalFormatting sqref="A21">
    <cfRule type="duplicateValues" dxfId="463" priority="128"/>
  </conditionalFormatting>
  <conditionalFormatting sqref="A21">
    <cfRule type="duplicateValues" dxfId="462" priority="127"/>
  </conditionalFormatting>
  <conditionalFormatting sqref="A7:A11">
    <cfRule type="duplicateValues" dxfId="461" priority="143"/>
  </conditionalFormatting>
  <conditionalFormatting sqref="A39:A42">
    <cfRule type="duplicateValues" dxfId="460" priority="106"/>
  </conditionalFormatting>
  <conditionalFormatting sqref="A1">
    <cfRule type="duplicateValues" dxfId="459" priority="92"/>
  </conditionalFormatting>
  <conditionalFormatting sqref="A29:A31">
    <cfRule type="duplicateValues" dxfId="458" priority="91"/>
  </conditionalFormatting>
  <conditionalFormatting sqref="A31">
    <cfRule type="duplicateValues" dxfId="457" priority="90"/>
  </conditionalFormatting>
  <conditionalFormatting sqref="A31">
    <cfRule type="duplicateValues" dxfId="456" priority="89"/>
  </conditionalFormatting>
  <conditionalFormatting sqref="A50:A1048576 A38 A28 A2:A4 A18 A33 A22:A23">
    <cfRule type="duplicateValues" dxfId="455" priority="2654"/>
  </conditionalFormatting>
  <conditionalFormatting sqref="A50:A1048576 A38:A43 A33:A36 A2:A14 A18:A26 A28 A45:A48">
    <cfRule type="duplicateValues" dxfId="454" priority="2664"/>
  </conditionalFormatting>
  <conditionalFormatting sqref="A5:A6">
    <cfRule type="duplicateValues" dxfId="453" priority="2665"/>
  </conditionalFormatting>
  <conditionalFormatting sqref="A12:A13">
    <cfRule type="duplicateValues" dxfId="452" priority="2666"/>
  </conditionalFormatting>
  <conditionalFormatting sqref="A17">
    <cfRule type="duplicateValues" dxfId="451" priority="13"/>
  </conditionalFormatting>
  <conditionalFormatting sqref="A15:A16">
    <cfRule type="duplicateValues" dxfId="450" priority="14"/>
  </conditionalFormatting>
  <conditionalFormatting sqref="A15:A17">
    <cfRule type="duplicateValues" dxfId="449" priority="11"/>
    <cfRule type="duplicateValues" dxfId="448" priority="12"/>
  </conditionalFormatting>
  <conditionalFormatting sqref="A19:A20">
    <cfRule type="duplicateValues" dxfId="447" priority="2667"/>
  </conditionalFormatting>
  <conditionalFormatting sqref="A24:A25">
    <cfRule type="duplicateValues" dxfId="446" priority="2668"/>
  </conditionalFormatting>
  <conditionalFormatting sqref="A29:A30">
    <cfRule type="duplicateValues" dxfId="445" priority="2669"/>
  </conditionalFormatting>
  <conditionalFormatting sqref="A34:A35">
    <cfRule type="duplicateValues" dxfId="444" priority="2670"/>
  </conditionalFormatting>
  <conditionalFormatting sqref="A46:A47">
    <cfRule type="duplicateValues" dxfId="443" priority="2685"/>
  </conditionalFormatting>
  <conditionalFormatting sqref="A27">
    <cfRule type="duplicateValues" dxfId="442" priority="9"/>
  </conditionalFormatting>
  <conditionalFormatting sqref="A27">
    <cfRule type="duplicateValues" dxfId="441" priority="10"/>
  </conditionalFormatting>
  <conditionalFormatting sqref="A32">
    <cfRule type="duplicateValues" dxfId="440" priority="7"/>
  </conditionalFormatting>
  <conditionalFormatting sqref="A32">
    <cfRule type="duplicateValues" dxfId="439" priority="8"/>
  </conditionalFormatting>
  <conditionalFormatting sqref="A37">
    <cfRule type="duplicateValues" dxfId="438" priority="5"/>
  </conditionalFormatting>
  <conditionalFormatting sqref="A37">
    <cfRule type="duplicateValues" dxfId="437" priority="6"/>
  </conditionalFormatting>
  <conditionalFormatting sqref="A44">
    <cfRule type="duplicateValues" dxfId="436" priority="3"/>
  </conditionalFormatting>
  <conditionalFormatting sqref="A44">
    <cfRule type="duplicateValues" dxfId="435" priority="4"/>
  </conditionalFormatting>
  <conditionalFormatting sqref="A49">
    <cfRule type="duplicateValues" dxfId="434" priority="1"/>
  </conditionalFormatting>
  <conditionalFormatting sqref="A49">
    <cfRule type="duplicateValues" dxfId="433" priority="2"/>
  </conditionalFormatting>
  <conditionalFormatting sqref="A48">
    <cfRule type="duplicateValues" dxfId="432" priority="2702"/>
  </conditionalFormatting>
  <conditionalFormatting sqref="A26">
    <cfRule type="duplicateValues" dxfId="431" priority="3242"/>
  </conditionalFormatting>
  <conditionalFormatting sqref="A43 A45">
    <cfRule type="duplicateValues" dxfId="430" priority="3256"/>
  </conditionalFormatting>
  <pageMargins left="0.70866141732283472" right="0.23622047244094491" top="0.82677165354330717" bottom="0.82677165354330717" header="0.19685039370078741" footer="0.11811023622047245"/>
  <pageSetup paperSize="9" scale="96" orientation="portrait" r:id="rId1"/>
  <headerFooter alignWithMargins="0"/>
  <rowBreaks count="1" manualBreakCount="1">
    <brk id="33" max="2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30</vt:i4>
      </vt:variant>
    </vt:vector>
  </HeadingPairs>
  <TitlesOfParts>
    <vt:vector size="48" baseType="lpstr">
      <vt:lpstr>orcam</vt:lpstr>
      <vt:lpstr>ÁREA DE PAVIMENTAÇÃO</vt:lpstr>
      <vt:lpstr>RelaçaoRuas</vt:lpstr>
      <vt:lpstr>SP</vt:lpstr>
      <vt:lpstr>COMP. ENS. CONC. ASFALTICO</vt:lpstr>
      <vt:lpstr>ADM</vt:lpstr>
      <vt:lpstr>M.O.LOCAL</vt:lpstr>
      <vt:lpstr>COMP. M.O.LOCAL</vt:lpstr>
      <vt:lpstr>proj.pav</vt:lpstr>
      <vt:lpstr>MEM.PROJ.PAV</vt:lpstr>
      <vt:lpstr>COMP. PROJ.PAV</vt:lpstr>
      <vt:lpstr>RESUMODREN</vt:lpstr>
      <vt:lpstr>DREN.ESCAV</vt:lpstr>
      <vt:lpstr>dren</vt:lpstr>
      <vt:lpstr>pavim</vt:lpstr>
      <vt:lpstr>Crono</vt:lpstr>
      <vt:lpstr>EMOP0619</vt:lpstr>
      <vt:lpstr>DIPREVS1</vt:lpstr>
      <vt:lpstr>ADM!Area_de_impressao</vt:lpstr>
      <vt:lpstr>'ÁREA DE PAVIMENTAÇÃO'!Area_de_impressao</vt:lpstr>
      <vt:lpstr>'COMP. ENS. CONC. ASFALTICO'!Area_de_impressao</vt:lpstr>
      <vt:lpstr>'COMP. M.O.LOCAL'!Area_de_impressao</vt:lpstr>
      <vt:lpstr>'COMP. PROJ.PAV'!Area_de_impressao</vt:lpstr>
      <vt:lpstr>Crono!Area_de_impressao</vt:lpstr>
      <vt:lpstr>dren!Area_de_impressao</vt:lpstr>
      <vt:lpstr>DREN.ESCAV!Area_de_impressao</vt:lpstr>
      <vt:lpstr>M.O.LOCAL!Area_de_impressao</vt:lpstr>
      <vt:lpstr>MEM.PROJ.PAV!Area_de_impressao</vt:lpstr>
      <vt:lpstr>orcam!Area_de_impressao</vt:lpstr>
      <vt:lpstr>pavim!Area_de_impressao</vt:lpstr>
      <vt:lpstr>proj.pav!Area_de_impressao</vt:lpstr>
      <vt:lpstr>RelaçaoRuas!Area_de_impressao</vt:lpstr>
      <vt:lpstr>RESUMODREN!Area_de_impressao</vt:lpstr>
      <vt:lpstr>SP!Area_de_impressao</vt:lpstr>
      <vt:lpstr>ADM!Titulos_de_impressao</vt:lpstr>
      <vt:lpstr>'COMP. ENS. CONC. ASFALTICO'!Titulos_de_impressao</vt:lpstr>
      <vt:lpstr>'COMP. M.O.LOCAL'!Titulos_de_impressao</vt:lpstr>
      <vt:lpstr>'COMP. PROJ.PAV'!Titulos_de_impressao</vt:lpstr>
      <vt:lpstr>dren!Titulos_de_impressao</vt:lpstr>
      <vt:lpstr>DREN.ESCAV!Titulos_de_impressao</vt:lpstr>
      <vt:lpstr>M.O.LOCAL!Titulos_de_impressao</vt:lpstr>
      <vt:lpstr>MEM.PROJ.PAV!Titulos_de_impressao</vt:lpstr>
      <vt:lpstr>orcam!Titulos_de_impressao</vt:lpstr>
      <vt:lpstr>pavim!Titulos_de_impressao</vt:lpstr>
      <vt:lpstr>proj.pav!Titulos_de_impressao</vt:lpstr>
      <vt:lpstr>RelaçaoRuas!Titulos_de_impressao</vt:lpstr>
      <vt:lpstr>RESUMODREN!Titulos_de_impressao</vt:lpstr>
      <vt:lpstr>SP!Titulos_de_impressao</vt:lpstr>
    </vt:vector>
  </TitlesOfParts>
  <Company>Minha Empresa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Meu Computador</dc:creator>
  <cp:lastModifiedBy>C2</cp:lastModifiedBy>
  <cp:lastPrinted>2019-12-10T18:37:15Z</cp:lastPrinted>
  <dcterms:created xsi:type="dcterms:W3CDTF">2000-03-21T14:40:09Z</dcterms:created>
  <dcterms:modified xsi:type="dcterms:W3CDTF">2019-12-10T18:37:22Z</dcterms:modified>
</cp:coreProperties>
</file>